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Logistica_Florestal\EQUIPE\Sócrates Luis dos Santos\Base_prancha\"/>
    </mc:Choice>
  </mc:AlternateContent>
  <xr:revisionPtr revIDLastSave="0" documentId="13_ncr:1_{77C9695C-FDE8-4224-8B5B-DE58B4BD7C8B}" xr6:coauthVersionLast="36" xr6:coauthVersionMax="36" xr10:uidLastSave="{00000000-0000-0000-0000-000000000000}"/>
  <bookViews>
    <workbookView xWindow="0" yWindow="0" windowWidth="20490" windowHeight="6345" tabRatio="596" xr2:uid="{00000000-000D-0000-FFFF-FFFF00000000}"/>
  </bookViews>
  <sheets>
    <sheet name="BD" sheetId="18" r:id="rId1"/>
    <sheet name="Aderencia" sheetId="21" state="hidden" r:id="rId2"/>
    <sheet name="Programação 2024" sheetId="25" state="hidden" r:id="rId3"/>
  </sheets>
  <externalReferences>
    <externalReference r:id="rId4"/>
  </externalReferences>
  <definedNames>
    <definedName name="_Fill" localSheetId="1" hidden="1">#REF!</definedName>
    <definedName name="_Fill" hidden="1">#REF!</definedName>
    <definedName name="_xlnm._FilterDatabase" localSheetId="2" hidden="1">'Programação 2024'!$A$1:$CL$564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Order1" hidden="1">255</definedName>
    <definedName name="_Order2" hidden="1">255</definedName>
    <definedName name="_Sort" localSheetId="1" hidden="1">#REF!</definedName>
    <definedName name="_Sort" hidden="1">#REF!</definedName>
    <definedName name="anscount" hidden="1">2</definedName>
    <definedName name="AS2DocOpenMode" hidden="1">"AS2DocumentEdit"</definedName>
    <definedName name="CIPHSJ" localSheetId="1" hidden="1">#REF!</definedName>
    <definedName name="CIPHSJ" hidden="1">#REF!</definedName>
    <definedName name="DadosExternos_1" localSheetId="0" hidden="1">BD!$A$1:$Q$1925</definedName>
    <definedName name="Jun" localSheetId="1" hidden="1">#REF!</definedName>
    <definedName name="Jun" hidden="1">#REF!</definedName>
    <definedName name="sda" localSheetId="1" hidden="1">#REF!</definedName>
    <definedName name="sda" hidden="1">#REF!</definedName>
    <definedName name="wrn.Aging._.and._.Trend._.Analysis." hidden="1">{#N/A,#N/A,FALSE,"Aging Summary";#N/A,#N/A,FALSE,"Ratio Analysis";#N/A,#N/A,FALSE,"Test 120 Day Accts";#N/A,#N/A,FALSE,"Tickmarks"}</definedName>
    <definedName name="yy">[1]C!$A$1:$J$52</definedName>
    <definedName name="yyy">[1]D!$A$1:$J$22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912" i="18" l="1"/>
  <c r="AA1912" i="18" s="1"/>
  <c r="AD1912" i="18" s="1"/>
  <c r="W1912" i="18"/>
  <c r="Y1912" i="18" s="1"/>
  <c r="AB1912" i="18" s="1"/>
  <c r="U1912" i="18"/>
  <c r="T1912" i="18" s="1"/>
  <c r="S1912" i="18"/>
  <c r="R1912" i="18"/>
  <c r="X1909" i="18"/>
  <c r="Z1909" i="18" s="1"/>
  <c r="AC1909" i="18" s="1"/>
  <c r="W1909" i="18"/>
  <c r="Y1909" i="18" s="1"/>
  <c r="AB1909" i="18" s="1"/>
  <c r="U1909" i="18"/>
  <c r="T1909" i="18" s="1"/>
  <c r="S1909" i="18"/>
  <c r="R1909" i="18"/>
  <c r="X1907" i="18"/>
  <c r="Z1907" i="18" s="1"/>
  <c r="AC1907" i="18" s="1"/>
  <c r="W1907" i="18"/>
  <c r="Y1907" i="18" s="1"/>
  <c r="AB1907" i="18" s="1"/>
  <c r="U1907" i="18"/>
  <c r="T1907" i="18" s="1"/>
  <c r="S1907" i="18"/>
  <c r="R1907" i="18"/>
  <c r="X1904" i="18"/>
  <c r="AA1904" i="18" s="1"/>
  <c r="AD1904" i="18" s="1"/>
  <c r="W1904" i="18"/>
  <c r="Y1904" i="18" s="1"/>
  <c r="AB1904" i="18" s="1"/>
  <c r="U1904" i="18"/>
  <c r="T1904" i="18" s="1"/>
  <c r="S1904" i="18"/>
  <c r="R1904" i="18"/>
  <c r="X1901" i="18"/>
  <c r="Z1901" i="18" s="1"/>
  <c r="AC1901" i="18" s="1"/>
  <c r="W1901" i="18"/>
  <c r="Y1901" i="18" s="1"/>
  <c r="AB1901" i="18" s="1"/>
  <c r="U1901" i="18"/>
  <c r="T1901" i="18" s="1"/>
  <c r="S1901" i="18"/>
  <c r="R1901" i="18"/>
  <c r="X1897" i="18"/>
  <c r="AA1897" i="18" s="1"/>
  <c r="AD1897" i="18" s="1"/>
  <c r="W1897" i="18"/>
  <c r="Y1897" i="18" s="1"/>
  <c r="AB1897" i="18" s="1"/>
  <c r="U1897" i="18"/>
  <c r="T1897" i="18" s="1"/>
  <c r="S1897" i="18"/>
  <c r="R1897" i="18"/>
  <c r="X1896" i="18"/>
  <c r="AA1896" i="18" s="1"/>
  <c r="AD1896" i="18" s="1"/>
  <c r="W1896" i="18"/>
  <c r="Z1896" i="18" s="1"/>
  <c r="AC1896" i="18" s="1"/>
  <c r="U1896" i="18"/>
  <c r="T1896" i="18" s="1"/>
  <c r="S1896" i="18"/>
  <c r="R1896" i="18"/>
  <c r="X1892" i="18"/>
  <c r="W1892" i="18"/>
  <c r="Y1892" i="18" s="1"/>
  <c r="AB1892" i="18" s="1"/>
  <c r="U1892" i="18"/>
  <c r="T1892" i="18" s="1"/>
  <c r="S1892" i="18"/>
  <c r="R1892" i="18"/>
  <c r="X1891" i="18"/>
  <c r="AA1891" i="18" s="1"/>
  <c r="AD1891" i="18" s="1"/>
  <c r="W1891" i="18"/>
  <c r="Z1891" i="18" s="1"/>
  <c r="AC1891" i="18" s="1"/>
  <c r="U1891" i="18"/>
  <c r="T1891" i="18" s="1"/>
  <c r="S1891" i="18"/>
  <c r="R1891" i="18"/>
  <c r="X1924" i="18"/>
  <c r="W1924" i="18"/>
  <c r="Y1924" i="18" s="1"/>
  <c r="AB1924" i="18" s="1"/>
  <c r="U1924" i="18"/>
  <c r="X1923" i="18"/>
  <c r="AA1923" i="18" s="1"/>
  <c r="AD1923" i="18" s="1"/>
  <c r="W1923" i="18"/>
  <c r="Y1923" i="18" s="1"/>
  <c r="AB1923" i="18" s="1"/>
  <c r="AE1923" i="18" s="1"/>
  <c r="U1923" i="18"/>
  <c r="X1921" i="18"/>
  <c r="W1921" i="18"/>
  <c r="Y1921" i="18" s="1"/>
  <c r="AB1921" i="18" s="1"/>
  <c r="U1921" i="18"/>
  <c r="X1920" i="18"/>
  <c r="AA1920" i="18" s="1"/>
  <c r="AD1920" i="18" s="1"/>
  <c r="W1920" i="18"/>
  <c r="Y1920" i="18" s="1"/>
  <c r="AB1920" i="18" s="1"/>
  <c r="U1920" i="18"/>
  <c r="X1919" i="18"/>
  <c r="AA1919" i="18" s="1"/>
  <c r="AD1919" i="18" s="1"/>
  <c r="W1919" i="18"/>
  <c r="Y1919" i="18" s="1"/>
  <c r="AB1919" i="18" s="1"/>
  <c r="U1919" i="18"/>
  <c r="X1918" i="18"/>
  <c r="AA1918" i="18" s="1"/>
  <c r="AD1918" i="18" s="1"/>
  <c r="W1918" i="18"/>
  <c r="U1918" i="18"/>
  <c r="X1917" i="18"/>
  <c r="AA1917" i="18" s="1"/>
  <c r="AD1917" i="18" s="1"/>
  <c r="W1917" i="18"/>
  <c r="U1917" i="18"/>
  <c r="X1925" i="18"/>
  <c r="AA1925" i="18" s="1"/>
  <c r="AD1925" i="18" s="1"/>
  <c r="W1925" i="18"/>
  <c r="Y1925" i="18" s="1"/>
  <c r="AB1925" i="18" s="1"/>
  <c r="U1925" i="18"/>
  <c r="T1925" i="18" s="1"/>
  <c r="S1925" i="18"/>
  <c r="R1925" i="18"/>
  <c r="X1916" i="18"/>
  <c r="AA1916" i="18" s="1"/>
  <c r="AD1916" i="18" s="1"/>
  <c r="W1916" i="18"/>
  <c r="Y1916" i="18" s="1"/>
  <c r="AB1916" i="18" s="1"/>
  <c r="U1916" i="18"/>
  <c r="T1916" i="18" s="1"/>
  <c r="S1916" i="18"/>
  <c r="R1916" i="18"/>
  <c r="X1915" i="18"/>
  <c r="AA1915" i="18" s="1"/>
  <c r="AD1915" i="18" s="1"/>
  <c r="W1915" i="18"/>
  <c r="U1915" i="18"/>
  <c r="T1915" i="18" s="1"/>
  <c r="S1915" i="18"/>
  <c r="R1915" i="18"/>
  <c r="X1914" i="18"/>
  <c r="AA1914" i="18" s="1"/>
  <c r="AD1914" i="18" s="1"/>
  <c r="W1914" i="18"/>
  <c r="U1914" i="18"/>
  <c r="T1914" i="18" s="1"/>
  <c r="S1914" i="18"/>
  <c r="R1914" i="18"/>
  <c r="X1913" i="18"/>
  <c r="AA1913" i="18" s="1"/>
  <c r="AD1913" i="18" s="1"/>
  <c r="W1913" i="18"/>
  <c r="Z1913" i="18" s="1"/>
  <c r="AC1913" i="18" s="1"/>
  <c r="U1913" i="18"/>
  <c r="T1913" i="18" s="1"/>
  <c r="S1913" i="18"/>
  <c r="R1913" i="18"/>
  <c r="X1911" i="18"/>
  <c r="AA1911" i="18" s="1"/>
  <c r="AD1911" i="18" s="1"/>
  <c r="W1911" i="18"/>
  <c r="U1911" i="18"/>
  <c r="T1911" i="18" s="1"/>
  <c r="S1911" i="18"/>
  <c r="R1911" i="18"/>
  <c r="X1910" i="18"/>
  <c r="AA1910" i="18" s="1"/>
  <c r="AD1910" i="18" s="1"/>
  <c r="W1910" i="18"/>
  <c r="Y1910" i="18" s="1"/>
  <c r="AB1910" i="18" s="1"/>
  <c r="U1910" i="18"/>
  <c r="T1910" i="18" s="1"/>
  <c r="S1910" i="18"/>
  <c r="R1910" i="18"/>
  <c r="X1908" i="18"/>
  <c r="AA1908" i="18" s="1"/>
  <c r="AD1908" i="18" s="1"/>
  <c r="W1908" i="18"/>
  <c r="Y1908" i="18" s="1"/>
  <c r="AB1908" i="18" s="1"/>
  <c r="U1908" i="18"/>
  <c r="T1908" i="18" s="1"/>
  <c r="S1908" i="18"/>
  <c r="R1908" i="18"/>
  <c r="X1906" i="18"/>
  <c r="W1906" i="18"/>
  <c r="Y1906" i="18" s="1"/>
  <c r="AB1906" i="18" s="1"/>
  <c r="U1906" i="18"/>
  <c r="T1906" i="18" s="1"/>
  <c r="S1906" i="18"/>
  <c r="R1906" i="18"/>
  <c r="X1899" i="18"/>
  <c r="W1899" i="18"/>
  <c r="Y1899" i="18" s="1"/>
  <c r="AB1899" i="18" s="1"/>
  <c r="U1899" i="18"/>
  <c r="T1899" i="18" s="1"/>
  <c r="S1899" i="18"/>
  <c r="R1899" i="18"/>
  <c r="X1898" i="18"/>
  <c r="AA1898" i="18" s="1"/>
  <c r="AD1898" i="18" s="1"/>
  <c r="W1898" i="18"/>
  <c r="U1898" i="18"/>
  <c r="T1898" i="18" s="1"/>
  <c r="S1898" i="18"/>
  <c r="R1898" i="18"/>
  <c r="X1894" i="18"/>
  <c r="AA1894" i="18" s="1"/>
  <c r="AD1894" i="18" s="1"/>
  <c r="W1894" i="18"/>
  <c r="Y1894" i="18" s="1"/>
  <c r="AB1894" i="18" s="1"/>
  <c r="U1894" i="18"/>
  <c r="T1894" i="18" s="1"/>
  <c r="S1894" i="18"/>
  <c r="R1894" i="18"/>
  <c r="X1893" i="18"/>
  <c r="AA1893" i="18" s="1"/>
  <c r="AD1893" i="18" s="1"/>
  <c r="W1893" i="18"/>
  <c r="U1893" i="18"/>
  <c r="T1893" i="18" s="1"/>
  <c r="S1893" i="18"/>
  <c r="R1893" i="18"/>
  <c r="Z1892" i="18" l="1"/>
  <c r="AC1892" i="18" s="1"/>
  <c r="Z1912" i="18"/>
  <c r="AC1912" i="18" s="1"/>
  <c r="AE1912" i="18" s="1"/>
  <c r="AA1909" i="18"/>
  <c r="AD1909" i="18" s="1"/>
  <c r="AA1907" i="18"/>
  <c r="AD1907" i="18" s="1"/>
  <c r="AE1907" i="18" s="1"/>
  <c r="Z1904" i="18"/>
  <c r="AC1904" i="18" s="1"/>
  <c r="AE1904" i="18" s="1"/>
  <c r="AA1901" i="18"/>
  <c r="AD1901" i="18" s="1"/>
  <c r="Z1897" i="18"/>
  <c r="AC1897" i="18" s="1"/>
  <c r="AF1897" i="18" s="1"/>
  <c r="Y1896" i="18"/>
  <c r="AB1896" i="18" s="1"/>
  <c r="AA1892" i="18"/>
  <c r="AD1892" i="18" s="1"/>
  <c r="AF1892" i="18" s="1"/>
  <c r="Y1891" i="18"/>
  <c r="AB1891" i="18" s="1"/>
  <c r="Z1918" i="18"/>
  <c r="AC1918" i="18" s="1"/>
  <c r="Z1893" i="18"/>
  <c r="AC1893" i="18" s="1"/>
  <c r="Z1917" i="18"/>
  <c r="AC1917" i="18" s="1"/>
  <c r="Z1923" i="18"/>
  <c r="AC1923" i="18" s="1"/>
  <c r="AF1923" i="18" s="1"/>
  <c r="Z1920" i="18"/>
  <c r="AC1920" i="18" s="1"/>
  <c r="AE1920" i="18" s="1"/>
  <c r="Z1924" i="18"/>
  <c r="AC1924" i="18" s="1"/>
  <c r="Z1898" i="18"/>
  <c r="AC1898" i="18" s="1"/>
  <c r="Z1921" i="18"/>
  <c r="AC1921" i="18" s="1"/>
  <c r="Z1919" i="18"/>
  <c r="AC1919" i="18" s="1"/>
  <c r="AE1919" i="18" s="1"/>
  <c r="AA1924" i="18"/>
  <c r="AD1924" i="18" s="1"/>
  <c r="Y1918" i="18"/>
  <c r="AB1918" i="18" s="1"/>
  <c r="AA1921" i="18"/>
  <c r="AD1921" i="18" s="1"/>
  <c r="AF1921" i="18" s="1"/>
  <c r="Y1917" i="18"/>
  <c r="AB1917" i="18" s="1"/>
  <c r="Z1914" i="18"/>
  <c r="AC1914" i="18" s="1"/>
  <c r="Z1911" i="18"/>
  <c r="AC1911" i="18" s="1"/>
  <c r="Z1915" i="18"/>
  <c r="AC1915" i="18" s="1"/>
  <c r="Y1915" i="18"/>
  <c r="AB1915" i="18" s="1"/>
  <c r="Z1925" i="18"/>
  <c r="AC1925" i="18" s="1"/>
  <c r="AF1925" i="18" s="1"/>
  <c r="Z1916" i="18"/>
  <c r="AC1916" i="18" s="1"/>
  <c r="AF1916" i="18" s="1"/>
  <c r="Y1914" i="18"/>
  <c r="AB1914" i="18" s="1"/>
  <c r="Z1899" i="18"/>
  <c r="AC1899" i="18" s="1"/>
  <c r="Z1906" i="18"/>
  <c r="AC1906" i="18" s="1"/>
  <c r="Y1913" i="18"/>
  <c r="AB1913" i="18" s="1"/>
  <c r="AE1913" i="18" s="1"/>
  <c r="Z1910" i="18"/>
  <c r="AC1910" i="18" s="1"/>
  <c r="AE1910" i="18" s="1"/>
  <c r="Z1908" i="18"/>
  <c r="AC1908" i="18" s="1"/>
  <c r="AF1908" i="18" s="1"/>
  <c r="Y1911" i="18"/>
  <c r="AB1911" i="18" s="1"/>
  <c r="AA1906" i="18"/>
  <c r="AD1906" i="18" s="1"/>
  <c r="AE1906" i="18" s="1"/>
  <c r="AA1899" i="18"/>
  <c r="AD1899" i="18" s="1"/>
  <c r="Y1898" i="18"/>
  <c r="AB1898" i="18" s="1"/>
  <c r="Z1894" i="18"/>
  <c r="AC1894" i="18" s="1"/>
  <c r="AF1894" i="18" s="1"/>
  <c r="Y1893" i="18"/>
  <c r="AB1893" i="18" s="1"/>
  <c r="AF1912" i="18" l="1"/>
  <c r="AE1909" i="18"/>
  <c r="AF1909" i="18"/>
  <c r="AF1907" i="18"/>
  <c r="AF1904" i="18"/>
  <c r="AE1901" i="18"/>
  <c r="AF1901" i="18"/>
  <c r="AF1896" i="18"/>
  <c r="AE1896" i="18"/>
  <c r="AE1897" i="18"/>
  <c r="AF1891" i="18"/>
  <c r="AE1891" i="18"/>
  <c r="AE1892" i="18"/>
  <c r="AI1892" i="18" s="1"/>
  <c r="AF1915" i="18"/>
  <c r="AF1920" i="18"/>
  <c r="AI1920" i="18" s="1"/>
  <c r="AF1919" i="18"/>
  <c r="AI1919" i="18" s="1"/>
  <c r="AE1924" i="18"/>
  <c r="AF1924" i="18"/>
  <c r="AI1923" i="18"/>
  <c r="AH1923" i="18"/>
  <c r="AJ1923" i="18" s="1"/>
  <c r="AE1918" i="18"/>
  <c r="AF1918" i="18"/>
  <c r="AE1921" i="18"/>
  <c r="AI1921" i="18" s="1"/>
  <c r="AH1921" i="18"/>
  <c r="AJ1921" i="18" s="1"/>
  <c r="AE1917" i="18"/>
  <c r="AF1917" i="18"/>
  <c r="AE1915" i="18"/>
  <c r="AF1913" i="18"/>
  <c r="AH1913" i="18" s="1"/>
  <c r="AJ1913" i="18" s="1"/>
  <c r="AE1925" i="18"/>
  <c r="AI1925" i="18" s="1"/>
  <c r="AF1914" i="18"/>
  <c r="AE1914" i="18"/>
  <c r="AE1916" i="18"/>
  <c r="AF1911" i="18"/>
  <c r="AE1911" i="18"/>
  <c r="AE1908" i="18"/>
  <c r="AF1910" i="18"/>
  <c r="AH1910" i="18" s="1"/>
  <c r="AF1906" i="18"/>
  <c r="AE1898" i="18"/>
  <c r="AF1898" i="18"/>
  <c r="AE1899" i="18"/>
  <c r="AF1899" i="18"/>
  <c r="AE1893" i="18"/>
  <c r="AF1893" i="18"/>
  <c r="AE1894" i="18"/>
  <c r="AH1919" i="18" l="1"/>
  <c r="AJ1919" i="18" s="1"/>
  <c r="AH1920" i="18"/>
  <c r="AJ1920" i="18" s="1"/>
  <c r="AI1915" i="18"/>
  <c r="AH1912" i="18"/>
  <c r="AJ1912" i="18" s="1"/>
  <c r="AI1912" i="18"/>
  <c r="AI1909" i="18"/>
  <c r="AH1909" i="18"/>
  <c r="AJ1909" i="18" s="1"/>
  <c r="AH1907" i="18"/>
  <c r="AJ1907" i="18" s="1"/>
  <c r="AI1907" i="18"/>
  <c r="AH1904" i="18"/>
  <c r="AJ1904" i="18" s="1"/>
  <c r="AI1904" i="18"/>
  <c r="AI1901" i="18"/>
  <c r="AH1901" i="18"/>
  <c r="AJ1901" i="18" s="1"/>
  <c r="AI1896" i="18"/>
  <c r="AH1896" i="18"/>
  <c r="AJ1896" i="18" s="1"/>
  <c r="AI1897" i="18"/>
  <c r="AH1897" i="18"/>
  <c r="AJ1897" i="18" s="1"/>
  <c r="AH1892" i="18"/>
  <c r="AJ1892" i="18" s="1"/>
  <c r="AI1891" i="18"/>
  <c r="AH1891" i="18"/>
  <c r="AJ1891" i="18" s="1"/>
  <c r="AI1913" i="18"/>
  <c r="AH1915" i="18"/>
  <c r="AJ1915" i="18" s="1"/>
  <c r="AH1924" i="18"/>
  <c r="AJ1924" i="18" s="1"/>
  <c r="AH1925" i="18"/>
  <c r="AJ1925" i="18" s="1"/>
  <c r="AI1924" i="18"/>
  <c r="AI1918" i="18"/>
  <c r="AH1918" i="18"/>
  <c r="AJ1918" i="18" s="1"/>
  <c r="AI1917" i="18"/>
  <c r="AH1917" i="18"/>
  <c r="AJ1917" i="18" s="1"/>
  <c r="AI1916" i="18"/>
  <c r="AH1916" i="18"/>
  <c r="AJ1916" i="18" s="1"/>
  <c r="AI1914" i="18"/>
  <c r="AH1914" i="18"/>
  <c r="AJ1914" i="18" s="1"/>
  <c r="AI1908" i="18"/>
  <c r="AH1908" i="18"/>
  <c r="AJ1908" i="18" s="1"/>
  <c r="AI1911" i="18"/>
  <c r="AH1911" i="18"/>
  <c r="AJ1911" i="18" s="1"/>
  <c r="AJ1910" i="18"/>
  <c r="AI1910" i="18"/>
  <c r="AH1906" i="18"/>
  <c r="AJ1906" i="18" s="1"/>
  <c r="AI1906" i="18"/>
  <c r="AI1898" i="18"/>
  <c r="AH1898" i="18"/>
  <c r="AJ1898" i="18" s="1"/>
  <c r="AI1899" i="18"/>
  <c r="AH1899" i="18"/>
  <c r="AJ1899" i="18" s="1"/>
  <c r="AI1894" i="18"/>
  <c r="AH1894" i="18"/>
  <c r="AJ1894" i="18" s="1"/>
  <c r="AI1893" i="18"/>
  <c r="AH1893" i="18"/>
  <c r="AJ1893" i="18" s="1"/>
  <c r="X1903" i="18" l="1"/>
  <c r="W1903" i="18"/>
  <c r="Y1903" i="18" s="1"/>
  <c r="AB1903" i="18" s="1"/>
  <c r="U1903" i="18"/>
  <c r="T1903" i="18" s="1"/>
  <c r="S1903" i="18"/>
  <c r="R1903" i="18"/>
  <c r="Z1903" i="18" l="1"/>
  <c r="AC1903" i="18" s="1"/>
  <c r="AA1903" i="18"/>
  <c r="AD1903" i="18" s="1"/>
  <c r="AE1903" i="18" l="1"/>
  <c r="AF1903" i="18"/>
  <c r="AH1903" i="18" l="1"/>
  <c r="AJ1903" i="18" s="1"/>
  <c r="AI1903" i="18"/>
  <c r="X1895" i="18" l="1"/>
  <c r="AA1895" i="18" s="1"/>
  <c r="AD1895" i="18" s="1"/>
  <c r="W1895" i="18"/>
  <c r="U1895" i="18"/>
  <c r="T1895" i="18" s="1"/>
  <c r="S1895" i="18"/>
  <c r="R1895" i="18"/>
  <c r="Z1895" i="18" l="1"/>
  <c r="AC1895" i="18" s="1"/>
  <c r="Y1895" i="18"/>
  <c r="AB1895" i="18" s="1"/>
  <c r="X1890" i="18"/>
  <c r="AA1890" i="18" s="1"/>
  <c r="AD1890" i="18" s="1"/>
  <c r="W1890" i="18"/>
  <c r="Y1890" i="18" s="1"/>
  <c r="AB1890" i="18" s="1"/>
  <c r="U1890" i="18"/>
  <c r="T1890" i="18" s="1"/>
  <c r="S1890" i="18"/>
  <c r="R1890" i="18"/>
  <c r="X1889" i="18"/>
  <c r="W1889" i="18"/>
  <c r="Y1889" i="18" s="1"/>
  <c r="AB1889" i="18" s="1"/>
  <c r="U1889" i="18"/>
  <c r="T1889" i="18" s="1"/>
  <c r="S1889" i="18"/>
  <c r="R1889" i="18"/>
  <c r="X1888" i="18"/>
  <c r="AA1888" i="18" s="1"/>
  <c r="AD1888" i="18" s="1"/>
  <c r="W1888" i="18"/>
  <c r="U1888" i="18"/>
  <c r="T1888" i="18" s="1"/>
  <c r="S1888" i="18"/>
  <c r="R1888" i="18"/>
  <c r="X1887" i="18"/>
  <c r="AA1887" i="18" s="1"/>
  <c r="AD1887" i="18" s="1"/>
  <c r="W1887" i="18"/>
  <c r="Y1887" i="18" s="1"/>
  <c r="AB1887" i="18" s="1"/>
  <c r="U1887" i="18"/>
  <c r="T1887" i="18" s="1"/>
  <c r="S1887" i="18"/>
  <c r="R1887" i="18"/>
  <c r="X1886" i="18"/>
  <c r="AA1886" i="18" s="1"/>
  <c r="AD1886" i="18" s="1"/>
  <c r="W1886" i="18"/>
  <c r="Y1886" i="18" s="1"/>
  <c r="AB1886" i="18" s="1"/>
  <c r="U1886" i="18"/>
  <c r="T1886" i="18" s="1"/>
  <c r="S1886" i="18"/>
  <c r="R1886" i="18"/>
  <c r="X1885" i="18"/>
  <c r="AA1885" i="18" s="1"/>
  <c r="AD1885" i="18" s="1"/>
  <c r="W1885" i="18"/>
  <c r="U1885" i="18"/>
  <c r="T1885" i="18" s="1"/>
  <c r="S1885" i="18"/>
  <c r="R1885" i="18"/>
  <c r="X1884" i="18"/>
  <c r="AA1884" i="18" s="1"/>
  <c r="AD1884" i="18" s="1"/>
  <c r="W1884" i="18"/>
  <c r="Y1884" i="18" s="1"/>
  <c r="AB1884" i="18" s="1"/>
  <c r="U1884" i="18"/>
  <c r="T1884" i="18" s="1"/>
  <c r="S1884" i="18"/>
  <c r="R1884" i="18"/>
  <c r="X1883" i="18"/>
  <c r="W1883" i="18"/>
  <c r="Y1883" i="18" s="1"/>
  <c r="AB1883" i="18" s="1"/>
  <c r="U1883" i="18"/>
  <c r="T1883" i="18" s="1"/>
  <c r="S1883" i="18"/>
  <c r="R1883" i="18"/>
  <c r="X1882" i="18"/>
  <c r="AA1882" i="18" s="1"/>
  <c r="AD1882" i="18" s="1"/>
  <c r="W1882" i="18"/>
  <c r="U1882" i="18"/>
  <c r="T1882" i="18" s="1"/>
  <c r="S1882" i="18"/>
  <c r="R1882" i="18"/>
  <c r="X1881" i="18"/>
  <c r="AA1881" i="18" s="1"/>
  <c r="AD1881" i="18" s="1"/>
  <c r="W1881" i="18"/>
  <c r="Y1881" i="18" s="1"/>
  <c r="AB1881" i="18" s="1"/>
  <c r="U1881" i="18"/>
  <c r="T1881" i="18" s="1"/>
  <c r="S1881" i="18"/>
  <c r="R1881" i="18"/>
  <c r="X1880" i="18"/>
  <c r="AA1880" i="18" s="1"/>
  <c r="AD1880" i="18" s="1"/>
  <c r="W1880" i="18"/>
  <c r="U1880" i="18"/>
  <c r="T1880" i="18" s="1"/>
  <c r="S1880" i="18"/>
  <c r="R1880" i="18"/>
  <c r="X1879" i="18"/>
  <c r="AA1879" i="18" s="1"/>
  <c r="AD1879" i="18" s="1"/>
  <c r="W1879" i="18"/>
  <c r="U1879" i="18"/>
  <c r="T1879" i="18" s="1"/>
  <c r="S1879" i="18"/>
  <c r="R1879" i="18"/>
  <c r="X1878" i="18"/>
  <c r="AA1878" i="18" s="1"/>
  <c r="AD1878" i="18" s="1"/>
  <c r="W1878" i="18"/>
  <c r="U1878" i="18"/>
  <c r="T1878" i="18" s="1"/>
  <c r="S1878" i="18"/>
  <c r="R1878" i="18"/>
  <c r="X1877" i="18"/>
  <c r="AA1877" i="18" s="1"/>
  <c r="AD1877" i="18" s="1"/>
  <c r="W1877" i="18"/>
  <c r="U1877" i="18"/>
  <c r="T1877" i="18" s="1"/>
  <c r="S1877" i="18"/>
  <c r="R1877" i="18"/>
  <c r="X1876" i="18"/>
  <c r="AA1876" i="18" s="1"/>
  <c r="AD1876" i="18" s="1"/>
  <c r="W1876" i="18"/>
  <c r="U1876" i="18"/>
  <c r="T1876" i="18" s="1"/>
  <c r="S1876" i="18"/>
  <c r="R1876" i="18"/>
  <c r="X1875" i="18"/>
  <c r="AA1875" i="18" s="1"/>
  <c r="AD1875" i="18" s="1"/>
  <c r="W1875" i="18"/>
  <c r="Y1875" i="18" s="1"/>
  <c r="AB1875" i="18" s="1"/>
  <c r="U1875" i="18"/>
  <c r="T1875" i="18" s="1"/>
  <c r="S1875" i="18"/>
  <c r="R1875" i="18"/>
  <c r="X1874" i="18"/>
  <c r="AA1874" i="18" s="1"/>
  <c r="AD1874" i="18" s="1"/>
  <c r="W1874" i="18"/>
  <c r="U1874" i="18"/>
  <c r="T1874" i="18" s="1"/>
  <c r="S1874" i="18"/>
  <c r="R1874" i="18"/>
  <c r="X1873" i="18"/>
  <c r="AA1873" i="18" s="1"/>
  <c r="AD1873" i="18" s="1"/>
  <c r="W1873" i="18"/>
  <c r="Y1873" i="18" s="1"/>
  <c r="AB1873" i="18" s="1"/>
  <c r="U1873" i="18"/>
  <c r="T1873" i="18" s="1"/>
  <c r="S1873" i="18"/>
  <c r="R1873" i="18"/>
  <c r="X1872" i="18"/>
  <c r="W1872" i="18"/>
  <c r="Y1872" i="18" s="1"/>
  <c r="AB1872" i="18" s="1"/>
  <c r="U1872" i="18"/>
  <c r="T1872" i="18" s="1"/>
  <c r="S1872" i="18"/>
  <c r="R1872" i="18"/>
  <c r="X1871" i="18"/>
  <c r="AA1871" i="18" s="1"/>
  <c r="AD1871" i="18" s="1"/>
  <c r="W1871" i="18"/>
  <c r="Y1871" i="18" s="1"/>
  <c r="AB1871" i="18" s="1"/>
  <c r="U1871" i="18"/>
  <c r="T1871" i="18" s="1"/>
  <c r="S1871" i="18"/>
  <c r="R1871" i="18"/>
  <c r="X1870" i="18"/>
  <c r="AA1870" i="18" s="1"/>
  <c r="AD1870" i="18" s="1"/>
  <c r="W1870" i="18"/>
  <c r="Y1870" i="18" s="1"/>
  <c r="AB1870" i="18" s="1"/>
  <c r="U1870" i="18"/>
  <c r="T1870" i="18" s="1"/>
  <c r="S1870" i="18"/>
  <c r="R1870" i="18"/>
  <c r="X1869" i="18"/>
  <c r="AA1869" i="18" s="1"/>
  <c r="AD1869" i="18" s="1"/>
  <c r="W1869" i="18"/>
  <c r="U1869" i="18"/>
  <c r="T1869" i="18" s="1"/>
  <c r="S1869" i="18"/>
  <c r="R1869" i="18"/>
  <c r="X1868" i="18"/>
  <c r="AA1868" i="18" s="1"/>
  <c r="AD1868" i="18" s="1"/>
  <c r="W1868" i="18"/>
  <c r="U1868" i="18"/>
  <c r="T1868" i="18" s="1"/>
  <c r="S1868" i="18"/>
  <c r="R1868" i="18"/>
  <c r="X1866" i="18"/>
  <c r="AA1866" i="18" s="1"/>
  <c r="AD1866" i="18" s="1"/>
  <c r="W1866" i="18"/>
  <c r="U1866" i="18"/>
  <c r="T1866" i="18" s="1"/>
  <c r="S1866" i="18"/>
  <c r="R1866" i="18"/>
  <c r="X1863" i="18"/>
  <c r="AA1863" i="18" s="1"/>
  <c r="AD1863" i="18" s="1"/>
  <c r="W1863" i="18"/>
  <c r="Y1863" i="18" s="1"/>
  <c r="AB1863" i="18" s="1"/>
  <c r="U1863" i="18"/>
  <c r="T1863" i="18" s="1"/>
  <c r="S1863" i="18"/>
  <c r="R1863" i="18"/>
  <c r="X1862" i="18"/>
  <c r="AA1862" i="18" s="1"/>
  <c r="AD1862" i="18" s="1"/>
  <c r="W1862" i="18"/>
  <c r="U1862" i="18"/>
  <c r="T1862" i="18" s="1"/>
  <c r="S1862" i="18"/>
  <c r="R1862" i="18"/>
  <c r="X1861" i="18"/>
  <c r="AA1861" i="18" s="1"/>
  <c r="AD1861" i="18" s="1"/>
  <c r="W1861" i="18"/>
  <c r="U1861" i="18"/>
  <c r="T1861" i="18" s="1"/>
  <c r="S1861" i="18"/>
  <c r="R1861" i="18"/>
  <c r="X1860" i="18"/>
  <c r="AA1860" i="18" s="1"/>
  <c r="AD1860" i="18" s="1"/>
  <c r="W1860" i="18"/>
  <c r="Y1860" i="18" s="1"/>
  <c r="AB1860" i="18" s="1"/>
  <c r="U1860" i="18"/>
  <c r="T1860" i="18" s="1"/>
  <c r="S1860" i="18"/>
  <c r="R1860" i="18"/>
  <c r="X1859" i="18"/>
  <c r="AA1859" i="18" s="1"/>
  <c r="AD1859" i="18" s="1"/>
  <c r="W1859" i="18"/>
  <c r="U1859" i="18"/>
  <c r="T1859" i="18" s="1"/>
  <c r="S1859" i="18"/>
  <c r="R1859" i="18"/>
  <c r="X1858" i="18"/>
  <c r="AA1858" i="18" s="1"/>
  <c r="AD1858" i="18" s="1"/>
  <c r="W1858" i="18"/>
  <c r="U1858" i="18"/>
  <c r="T1858" i="18" s="1"/>
  <c r="S1858" i="18"/>
  <c r="R1858" i="18"/>
  <c r="X1857" i="18"/>
  <c r="AA1857" i="18" s="1"/>
  <c r="AD1857" i="18" s="1"/>
  <c r="W1857" i="18"/>
  <c r="U1857" i="18"/>
  <c r="T1857" i="18" s="1"/>
  <c r="S1857" i="18"/>
  <c r="R1857" i="18"/>
  <c r="X1856" i="18"/>
  <c r="AA1856" i="18" s="1"/>
  <c r="AD1856" i="18" s="1"/>
  <c r="W1856" i="18"/>
  <c r="Y1856" i="18" s="1"/>
  <c r="AB1856" i="18" s="1"/>
  <c r="U1856" i="18"/>
  <c r="T1856" i="18" s="1"/>
  <c r="S1856" i="18"/>
  <c r="R1856" i="18"/>
  <c r="X1855" i="18"/>
  <c r="AA1855" i="18" s="1"/>
  <c r="AD1855" i="18" s="1"/>
  <c r="W1855" i="18"/>
  <c r="U1855" i="18"/>
  <c r="T1855" i="18" s="1"/>
  <c r="S1855" i="18"/>
  <c r="R1855" i="18"/>
  <c r="X1854" i="18"/>
  <c r="AA1854" i="18" s="1"/>
  <c r="AD1854" i="18" s="1"/>
  <c r="W1854" i="18"/>
  <c r="Y1854" i="18" s="1"/>
  <c r="AB1854" i="18" s="1"/>
  <c r="U1854" i="18"/>
  <c r="T1854" i="18" s="1"/>
  <c r="S1854" i="18"/>
  <c r="R1854" i="18"/>
  <c r="X1853" i="18"/>
  <c r="AA1853" i="18" s="1"/>
  <c r="AD1853" i="18" s="1"/>
  <c r="W1853" i="18"/>
  <c r="Y1853" i="18" s="1"/>
  <c r="AB1853" i="18" s="1"/>
  <c r="U1853" i="18"/>
  <c r="T1853" i="18" s="1"/>
  <c r="S1853" i="18"/>
  <c r="R1853" i="18"/>
  <c r="X1852" i="18"/>
  <c r="AA1852" i="18" s="1"/>
  <c r="AD1852" i="18" s="1"/>
  <c r="W1852" i="18"/>
  <c r="U1852" i="18"/>
  <c r="T1852" i="18" s="1"/>
  <c r="S1852" i="18"/>
  <c r="R1852" i="18"/>
  <c r="X1851" i="18"/>
  <c r="W1851" i="18"/>
  <c r="Y1851" i="18" s="1"/>
  <c r="AB1851" i="18" s="1"/>
  <c r="U1851" i="18"/>
  <c r="T1851" i="18" s="1"/>
  <c r="S1851" i="18"/>
  <c r="R1851" i="18"/>
  <c r="X1850" i="18"/>
  <c r="AA1850" i="18" s="1"/>
  <c r="AD1850" i="18" s="1"/>
  <c r="W1850" i="18"/>
  <c r="U1850" i="18"/>
  <c r="T1850" i="18" s="1"/>
  <c r="S1850" i="18"/>
  <c r="R1850" i="18"/>
  <c r="X1849" i="18"/>
  <c r="AA1849" i="18" s="1"/>
  <c r="AD1849" i="18" s="1"/>
  <c r="W1849" i="18"/>
  <c r="Y1849" i="18" s="1"/>
  <c r="AB1849" i="18" s="1"/>
  <c r="U1849" i="18"/>
  <c r="T1849" i="18" s="1"/>
  <c r="S1849" i="18"/>
  <c r="R1849" i="18"/>
  <c r="X1848" i="18"/>
  <c r="AA1848" i="18" s="1"/>
  <c r="AD1848" i="18" s="1"/>
  <c r="W1848" i="18"/>
  <c r="Y1848" i="18" s="1"/>
  <c r="AB1848" i="18" s="1"/>
  <c r="U1848" i="18"/>
  <c r="T1848" i="18" s="1"/>
  <c r="S1848" i="18"/>
  <c r="R1848" i="18"/>
  <c r="Z1859" i="18" l="1"/>
  <c r="AC1859" i="18" s="1"/>
  <c r="Z1855" i="18"/>
  <c r="AC1855" i="18" s="1"/>
  <c r="AF1895" i="18"/>
  <c r="AE1895" i="18"/>
  <c r="Z1857" i="18"/>
  <c r="AC1857" i="18" s="1"/>
  <c r="Z1866" i="18"/>
  <c r="AC1866" i="18" s="1"/>
  <c r="Z1882" i="18"/>
  <c r="AC1882" i="18" s="1"/>
  <c r="Z1868" i="18"/>
  <c r="AC1868" i="18" s="1"/>
  <c r="Z1849" i="18"/>
  <c r="AC1849" i="18" s="1"/>
  <c r="AF1849" i="18" s="1"/>
  <c r="Z1881" i="18"/>
  <c r="AC1881" i="18" s="1"/>
  <c r="Z1852" i="18"/>
  <c r="AC1852" i="18" s="1"/>
  <c r="Z1863" i="18"/>
  <c r="AC1863" i="18" s="1"/>
  <c r="Y1868" i="18"/>
  <c r="AB1868" i="18" s="1"/>
  <c r="Z1880" i="18"/>
  <c r="AC1880" i="18" s="1"/>
  <c r="Y1882" i="18"/>
  <c r="AB1882" i="18" s="1"/>
  <c r="Z1887" i="18"/>
  <c r="AC1887" i="18" s="1"/>
  <c r="AF1887" i="18" s="1"/>
  <c r="Z1858" i="18"/>
  <c r="AC1858" i="18" s="1"/>
  <c r="Z1869" i="18"/>
  <c r="AC1869" i="18" s="1"/>
  <c r="Z1878" i="18"/>
  <c r="AC1878" i="18" s="1"/>
  <c r="Y1866" i="18"/>
  <c r="AB1866" i="18" s="1"/>
  <c r="Y1869" i="18"/>
  <c r="AB1869" i="18" s="1"/>
  <c r="Z1854" i="18"/>
  <c r="AC1854" i="18" s="1"/>
  <c r="Z1861" i="18"/>
  <c r="AC1861" i="18" s="1"/>
  <c r="Z1879" i="18"/>
  <c r="AC1879" i="18" s="1"/>
  <c r="Z1885" i="18"/>
  <c r="AC1885" i="18" s="1"/>
  <c r="Z1889" i="18"/>
  <c r="AC1889" i="18" s="1"/>
  <c r="Z1851" i="18"/>
  <c r="AC1851" i="18" s="1"/>
  <c r="Z1862" i="18"/>
  <c r="AC1862" i="18" s="1"/>
  <c r="Z1888" i="18"/>
  <c r="AC1888" i="18" s="1"/>
  <c r="AA1851" i="18"/>
  <c r="AD1851" i="18" s="1"/>
  <c r="Z1872" i="18"/>
  <c r="AC1872" i="18" s="1"/>
  <c r="Z1884" i="18"/>
  <c r="AC1884" i="18" s="1"/>
  <c r="AF1884" i="18" s="1"/>
  <c r="Z1886" i="18"/>
  <c r="AC1886" i="18" s="1"/>
  <c r="AF1886" i="18" s="1"/>
  <c r="Y1855" i="18"/>
  <c r="AB1855" i="18" s="1"/>
  <c r="AE1855" i="18" s="1"/>
  <c r="Y1888" i="18"/>
  <c r="AB1888" i="18" s="1"/>
  <c r="Z1853" i="18"/>
  <c r="AC1853" i="18" s="1"/>
  <c r="AE1853" i="18" s="1"/>
  <c r="Z1850" i="18"/>
  <c r="AC1850" i="18" s="1"/>
  <c r="Z1876" i="18"/>
  <c r="AC1876" i="18" s="1"/>
  <c r="Y1852" i="18"/>
  <c r="AB1852" i="18" s="1"/>
  <c r="Z1874" i="18"/>
  <c r="AC1874" i="18" s="1"/>
  <c r="Z1883" i="18"/>
  <c r="AC1883" i="18" s="1"/>
  <c r="Y1885" i="18"/>
  <c r="AB1885" i="18" s="1"/>
  <c r="Z1877" i="18"/>
  <c r="AC1877" i="18" s="1"/>
  <c r="AA1883" i="18"/>
  <c r="AD1883" i="18" s="1"/>
  <c r="AF1881" i="18"/>
  <c r="Z1873" i="18"/>
  <c r="AC1873" i="18" s="1"/>
  <c r="AF1873" i="18" s="1"/>
  <c r="Y1874" i="18"/>
  <c r="AB1874" i="18" s="1"/>
  <c r="AA1889" i="18"/>
  <c r="AD1889" i="18" s="1"/>
  <c r="Z1890" i="18"/>
  <c r="AC1890" i="18" s="1"/>
  <c r="AF1890" i="18" s="1"/>
  <c r="Z1875" i="18"/>
  <c r="AC1875" i="18" s="1"/>
  <c r="AF1875" i="18" s="1"/>
  <c r="Y1876" i="18"/>
  <c r="AB1876" i="18" s="1"/>
  <c r="Y1877" i="18"/>
  <c r="AB1877" i="18" s="1"/>
  <c r="Y1878" i="18"/>
  <c r="AB1878" i="18" s="1"/>
  <c r="Y1879" i="18"/>
  <c r="AB1879" i="18" s="1"/>
  <c r="AA1872" i="18"/>
  <c r="AD1872" i="18" s="1"/>
  <c r="Y1880" i="18"/>
  <c r="AB1880" i="18" s="1"/>
  <c r="AE1881" i="18"/>
  <c r="Z1871" i="18"/>
  <c r="AC1871" i="18" s="1"/>
  <c r="AE1871" i="18" s="1"/>
  <c r="Z1870" i="18"/>
  <c r="AC1870" i="18" s="1"/>
  <c r="AF1870" i="18" s="1"/>
  <c r="AF1863" i="18"/>
  <c r="AE1863" i="18"/>
  <c r="Y1862" i="18"/>
  <c r="AB1862" i="18" s="1"/>
  <c r="Y1861" i="18"/>
  <c r="AB1861" i="18" s="1"/>
  <c r="AF1854" i="18"/>
  <c r="AE1854" i="18"/>
  <c r="Z1860" i="18"/>
  <c r="AC1860" i="18" s="1"/>
  <c r="AF1860" i="18" s="1"/>
  <c r="Z1856" i="18"/>
  <c r="AC1856" i="18" s="1"/>
  <c r="AF1856" i="18" s="1"/>
  <c r="Y1857" i="18"/>
  <c r="AB1857" i="18" s="1"/>
  <c r="Y1858" i="18"/>
  <c r="AB1858" i="18" s="1"/>
  <c r="Y1859" i="18"/>
  <c r="AB1859" i="18" s="1"/>
  <c r="Y1850" i="18"/>
  <c r="AB1850" i="18" s="1"/>
  <c r="Z1848" i="18"/>
  <c r="AC1848" i="18" s="1"/>
  <c r="AF1848" i="18" s="1"/>
  <c r="AF1866" i="18" l="1"/>
  <c r="AF1885" i="18"/>
  <c r="AE1868" i="18"/>
  <c r="AF1853" i="18"/>
  <c r="AH1853" i="18" s="1"/>
  <c r="AJ1853" i="18" s="1"/>
  <c r="AE1866" i="18"/>
  <c r="AH1866" i="18" s="1"/>
  <c r="AJ1866" i="18" s="1"/>
  <c r="AF1852" i="18"/>
  <c r="AF1851" i="18"/>
  <c r="AE1872" i="18"/>
  <c r="AF1868" i="18"/>
  <c r="AH1868" i="18" s="1"/>
  <c r="AJ1868" i="18" s="1"/>
  <c r="AE1849" i="18"/>
  <c r="AH1849" i="18" s="1"/>
  <c r="AJ1849" i="18" s="1"/>
  <c r="AF1855" i="18"/>
  <c r="AI1855" i="18" s="1"/>
  <c r="AE1873" i="18"/>
  <c r="AI1873" i="18" s="1"/>
  <c r="AE1869" i="18"/>
  <c r="AF1882" i="18"/>
  <c r="AF1888" i="18"/>
  <c r="AI1895" i="18"/>
  <c r="AH1895" i="18"/>
  <c r="AJ1895" i="18" s="1"/>
  <c r="AE1882" i="18"/>
  <c r="AE1851" i="18"/>
  <c r="AI1854" i="18"/>
  <c r="AI1853" i="18"/>
  <c r="AI1863" i="18"/>
  <c r="AE1886" i="18"/>
  <c r="AH1886" i="18" s="1"/>
  <c r="AJ1886" i="18" s="1"/>
  <c r="AE1887" i="18"/>
  <c r="AI1887" i="18" s="1"/>
  <c r="AH1854" i="18"/>
  <c r="AJ1854" i="18" s="1"/>
  <c r="AE1888" i="18"/>
  <c r="AE1884" i="18"/>
  <c r="AI1884" i="18" s="1"/>
  <c r="AF1869" i="18"/>
  <c r="AF1883" i="18"/>
  <c r="AE1852" i="18"/>
  <c r="AE1885" i="18"/>
  <c r="AH1885" i="18" s="1"/>
  <c r="AJ1885" i="18" s="1"/>
  <c r="AE1883" i="18"/>
  <c r="AE1877" i="18"/>
  <c r="AF1877" i="18"/>
  <c r="AF1876" i="18"/>
  <c r="AE1876" i="18"/>
  <c r="AE1875" i="18"/>
  <c r="AE1870" i="18"/>
  <c r="AF1874" i="18"/>
  <c r="AE1874" i="18"/>
  <c r="AI1881" i="18"/>
  <c r="AE1880" i="18"/>
  <c r="AF1880" i="18"/>
  <c r="AF1871" i="18"/>
  <c r="AE1889" i="18"/>
  <c r="AF1879" i="18"/>
  <c r="AE1879" i="18"/>
  <c r="AE1890" i="18"/>
  <c r="AF1889" i="18"/>
  <c r="AH1881" i="18"/>
  <c r="AJ1881" i="18" s="1"/>
  <c r="AF1872" i="18"/>
  <c r="AE1878" i="18"/>
  <c r="AF1878" i="18"/>
  <c r="AI1866" i="18"/>
  <c r="AH1863" i="18"/>
  <c r="AJ1863" i="18" s="1"/>
  <c r="AF1862" i="18"/>
  <c r="AE1862" i="18"/>
  <c r="AF1861" i="18"/>
  <c r="AE1861" i="18"/>
  <c r="AF1859" i="18"/>
  <c r="AE1859" i="18"/>
  <c r="AE1856" i="18"/>
  <c r="AE1857" i="18"/>
  <c r="AF1857" i="18"/>
  <c r="AF1858" i="18"/>
  <c r="AE1858" i="18"/>
  <c r="AE1860" i="18"/>
  <c r="AF1850" i="18"/>
  <c r="AE1850" i="18"/>
  <c r="AE1848" i="18"/>
  <c r="AI1852" i="18" l="1"/>
  <c r="AH1851" i="18"/>
  <c r="AJ1851" i="18" s="1"/>
  <c r="AI1872" i="18"/>
  <c r="AH1888" i="18"/>
  <c r="AJ1888" i="18" s="1"/>
  <c r="AH1873" i="18"/>
  <c r="AJ1873" i="18" s="1"/>
  <c r="AI1869" i="18"/>
  <c r="AI1882" i="18"/>
  <c r="AH1855" i="18"/>
  <c r="AJ1855" i="18" s="1"/>
  <c r="AH1887" i="18"/>
  <c r="AJ1887" i="18" s="1"/>
  <c r="AI1888" i="18"/>
  <c r="AI1849" i="18"/>
  <c r="AI1868" i="18"/>
  <c r="AI1851" i="18"/>
  <c r="AI1886" i="18"/>
  <c r="AH1882" i="18"/>
  <c r="AJ1882" i="18" s="1"/>
  <c r="AH1869" i="18"/>
  <c r="AJ1869" i="18" s="1"/>
  <c r="AH1872" i="18"/>
  <c r="AJ1872" i="18" s="1"/>
  <c r="AI1885" i="18"/>
  <c r="AH1884" i="18"/>
  <c r="AJ1884" i="18" s="1"/>
  <c r="AI1883" i="18"/>
  <c r="AH1883" i="18"/>
  <c r="AJ1883" i="18" s="1"/>
  <c r="AH1852" i="18"/>
  <c r="AJ1852" i="18" s="1"/>
  <c r="AI1875" i="18"/>
  <c r="AH1875" i="18"/>
  <c r="AJ1875" i="18" s="1"/>
  <c r="AI1879" i="18"/>
  <c r="AH1879" i="18"/>
  <c r="AJ1879" i="18" s="1"/>
  <c r="AI1877" i="18"/>
  <c r="AH1877" i="18"/>
  <c r="AJ1877" i="18" s="1"/>
  <c r="AI1870" i="18"/>
  <c r="AH1870" i="18"/>
  <c r="AJ1870" i="18" s="1"/>
  <c r="AI1889" i="18"/>
  <c r="AI1871" i="18"/>
  <c r="AI1890" i="18"/>
  <c r="AH1890" i="18"/>
  <c r="AJ1890" i="18" s="1"/>
  <c r="AI1876" i="18"/>
  <c r="AH1876" i="18"/>
  <c r="AJ1876" i="18" s="1"/>
  <c r="AH1889" i="18"/>
  <c r="AJ1889" i="18" s="1"/>
  <c r="AI1878" i="18"/>
  <c r="AH1878" i="18"/>
  <c r="AJ1878" i="18" s="1"/>
  <c r="AI1880" i="18"/>
  <c r="AH1880" i="18"/>
  <c r="AJ1880" i="18" s="1"/>
  <c r="AH1871" i="18"/>
  <c r="AJ1871" i="18" s="1"/>
  <c r="AI1874" i="18"/>
  <c r="AH1874" i="18"/>
  <c r="AJ1874" i="18" s="1"/>
  <c r="AI1862" i="18"/>
  <c r="AH1862" i="18"/>
  <c r="AJ1862" i="18" s="1"/>
  <c r="AI1861" i="18"/>
  <c r="AH1861" i="18"/>
  <c r="AJ1861" i="18" s="1"/>
  <c r="AI1857" i="18"/>
  <c r="AH1857" i="18"/>
  <c r="AJ1857" i="18" s="1"/>
  <c r="AI1860" i="18"/>
  <c r="AH1860" i="18"/>
  <c r="AJ1860" i="18" s="1"/>
  <c r="AI1858" i="18"/>
  <c r="AH1858" i="18"/>
  <c r="AJ1858" i="18" s="1"/>
  <c r="AI1856" i="18"/>
  <c r="AH1856" i="18"/>
  <c r="AJ1856" i="18" s="1"/>
  <c r="AI1859" i="18"/>
  <c r="AH1859" i="18"/>
  <c r="AJ1859" i="18" s="1"/>
  <c r="AI1850" i="18"/>
  <c r="AH1850" i="18"/>
  <c r="AJ1850" i="18" s="1"/>
  <c r="AI1848" i="18"/>
  <c r="AH1848" i="18"/>
  <c r="AJ1848" i="18" s="1"/>
  <c r="X1867" i="18" l="1"/>
  <c r="AA1867" i="18" s="1"/>
  <c r="AD1867" i="18" s="1"/>
  <c r="W1867" i="18"/>
  <c r="U1867" i="18"/>
  <c r="T1867" i="18" s="1"/>
  <c r="S1867" i="18"/>
  <c r="R1867" i="18"/>
  <c r="X1865" i="18"/>
  <c r="AA1865" i="18" s="1"/>
  <c r="AD1865" i="18" s="1"/>
  <c r="W1865" i="18"/>
  <c r="U1865" i="18"/>
  <c r="T1865" i="18" s="1"/>
  <c r="S1865" i="18"/>
  <c r="R1865" i="18"/>
  <c r="Z1865" i="18" l="1"/>
  <c r="AC1865" i="18" s="1"/>
  <c r="Z1867" i="18"/>
  <c r="AC1867" i="18" s="1"/>
  <c r="Y1867" i="18"/>
  <c r="AB1867" i="18" s="1"/>
  <c r="Y1865" i="18"/>
  <c r="AB1865" i="18" s="1"/>
  <c r="X1864" i="18"/>
  <c r="AA1864" i="18" s="1"/>
  <c r="AD1864" i="18" s="1"/>
  <c r="W1864" i="18"/>
  <c r="U1864" i="18"/>
  <c r="T1864" i="18" s="1"/>
  <c r="S1864" i="18"/>
  <c r="R1864" i="18"/>
  <c r="R1847" i="18"/>
  <c r="S1847" i="18"/>
  <c r="U1847" i="18"/>
  <c r="T1847" i="18" s="1"/>
  <c r="W1847" i="18"/>
  <c r="X1847" i="18"/>
  <c r="AA1847" i="18" s="1"/>
  <c r="AD1847" i="18" s="1"/>
  <c r="Z1864" i="18" l="1"/>
  <c r="AC1864" i="18" s="1"/>
  <c r="AF1867" i="18"/>
  <c r="AE1867" i="18"/>
  <c r="AF1865" i="18"/>
  <c r="AE1865" i="18"/>
  <c r="Y1864" i="18"/>
  <c r="AB1864" i="18" s="1"/>
  <c r="Z1847" i="18"/>
  <c r="AC1847" i="18" s="1"/>
  <c r="Y1847" i="18"/>
  <c r="AB1847" i="18" s="1"/>
  <c r="AE1864" i="18" l="1"/>
  <c r="AI1865" i="18"/>
  <c r="AH1865" i="18"/>
  <c r="AJ1865" i="18" s="1"/>
  <c r="AI1867" i="18"/>
  <c r="AH1867" i="18"/>
  <c r="AJ1867" i="18" s="1"/>
  <c r="AF1864" i="18"/>
  <c r="AF1847" i="18"/>
  <c r="AE1847" i="18"/>
  <c r="AH1864" i="18" l="1"/>
  <c r="AJ1864" i="18" s="1"/>
  <c r="AI1864" i="18"/>
  <c r="AI1847" i="18"/>
  <c r="AH1847" i="18"/>
  <c r="AJ1847" i="18" s="1"/>
  <c r="R1836" i="18" l="1"/>
  <c r="S1836" i="18"/>
  <c r="U1836" i="18"/>
  <c r="T1836" i="18" s="1"/>
  <c r="W1836" i="18"/>
  <c r="Y1836" i="18" s="1"/>
  <c r="AB1836" i="18" s="1"/>
  <c r="X1836" i="18"/>
  <c r="AA1836" i="18" s="1"/>
  <c r="AD1836" i="18" s="1"/>
  <c r="R1837" i="18"/>
  <c r="S1837" i="18"/>
  <c r="U1837" i="18"/>
  <c r="T1837" i="18" s="1"/>
  <c r="W1837" i="18"/>
  <c r="Y1837" i="18" s="1"/>
  <c r="AB1837" i="18" s="1"/>
  <c r="X1837" i="18"/>
  <c r="R1838" i="18"/>
  <c r="S1838" i="18"/>
  <c r="U1838" i="18"/>
  <c r="T1838" i="18" s="1"/>
  <c r="W1838" i="18"/>
  <c r="Y1838" i="18" s="1"/>
  <c r="AB1838" i="18" s="1"/>
  <c r="X1838" i="18"/>
  <c r="R1839" i="18"/>
  <c r="S1839" i="18"/>
  <c r="U1839" i="18"/>
  <c r="T1839" i="18" s="1"/>
  <c r="W1839" i="18"/>
  <c r="Y1839" i="18" s="1"/>
  <c r="AB1839" i="18" s="1"/>
  <c r="X1839" i="18"/>
  <c r="AA1839" i="18" s="1"/>
  <c r="AD1839" i="18" s="1"/>
  <c r="R1840" i="18"/>
  <c r="S1840" i="18"/>
  <c r="U1840" i="18"/>
  <c r="T1840" i="18" s="1"/>
  <c r="W1840" i="18"/>
  <c r="Y1840" i="18" s="1"/>
  <c r="AB1840" i="18" s="1"/>
  <c r="X1840" i="18"/>
  <c r="R1841" i="18"/>
  <c r="S1841" i="18"/>
  <c r="U1841" i="18"/>
  <c r="T1841" i="18" s="1"/>
  <c r="W1841" i="18"/>
  <c r="Y1841" i="18" s="1"/>
  <c r="AB1841" i="18" s="1"/>
  <c r="X1841" i="18"/>
  <c r="AA1841" i="18" s="1"/>
  <c r="AD1841" i="18" s="1"/>
  <c r="R1842" i="18"/>
  <c r="S1842" i="18"/>
  <c r="U1842" i="18"/>
  <c r="T1842" i="18" s="1"/>
  <c r="W1842" i="18"/>
  <c r="Y1842" i="18" s="1"/>
  <c r="AB1842" i="18" s="1"/>
  <c r="X1842" i="18"/>
  <c r="AA1842" i="18" s="1"/>
  <c r="AD1842" i="18" s="1"/>
  <c r="R1843" i="18"/>
  <c r="S1843" i="18"/>
  <c r="U1843" i="18"/>
  <c r="T1843" i="18" s="1"/>
  <c r="W1843" i="18"/>
  <c r="Y1843" i="18" s="1"/>
  <c r="AB1843" i="18" s="1"/>
  <c r="X1843" i="18"/>
  <c r="AA1843" i="18" s="1"/>
  <c r="AD1843" i="18" s="1"/>
  <c r="R1844" i="18"/>
  <c r="S1844" i="18"/>
  <c r="U1844" i="18"/>
  <c r="T1844" i="18" s="1"/>
  <c r="W1844" i="18"/>
  <c r="Y1844" i="18" s="1"/>
  <c r="AB1844" i="18" s="1"/>
  <c r="X1844" i="18"/>
  <c r="AA1844" i="18" s="1"/>
  <c r="AD1844" i="18" s="1"/>
  <c r="R1845" i="18"/>
  <c r="S1845" i="18"/>
  <c r="U1845" i="18"/>
  <c r="T1845" i="18" s="1"/>
  <c r="W1845" i="18"/>
  <c r="Y1845" i="18" s="1"/>
  <c r="AB1845" i="18" s="1"/>
  <c r="X1845" i="18"/>
  <c r="AA1845" i="18" s="1"/>
  <c r="AD1845" i="18" s="1"/>
  <c r="R1846" i="18"/>
  <c r="S1846" i="18"/>
  <c r="U1846" i="18"/>
  <c r="T1846" i="18" s="1"/>
  <c r="W1846" i="18"/>
  <c r="Y1846" i="18" s="1"/>
  <c r="AB1846" i="18" s="1"/>
  <c r="X1846" i="18"/>
  <c r="AA1846" i="18" s="1"/>
  <c r="AD1846" i="18" s="1"/>
  <c r="Z1842" i="18" l="1"/>
  <c r="AC1842" i="18" s="1"/>
  <c r="AF1842" i="18" s="1"/>
  <c r="Z1841" i="18"/>
  <c r="AC1841" i="18" s="1"/>
  <c r="AF1841" i="18" s="1"/>
  <c r="Z1837" i="18"/>
  <c r="AC1837" i="18" s="1"/>
  <c r="Z1838" i="18"/>
  <c r="AC1838" i="18" s="1"/>
  <c r="Z1840" i="18"/>
  <c r="AC1840" i="18" s="1"/>
  <c r="Z1846" i="18"/>
  <c r="AC1846" i="18" s="1"/>
  <c r="AF1846" i="18" s="1"/>
  <c r="Z1839" i="18"/>
  <c r="AC1839" i="18" s="1"/>
  <c r="AE1839" i="18" s="1"/>
  <c r="AA1837" i="18"/>
  <c r="AD1837" i="18" s="1"/>
  <c r="Z1844" i="18"/>
  <c r="AC1844" i="18" s="1"/>
  <c r="AF1844" i="18" s="1"/>
  <c r="AE1846" i="18"/>
  <c r="Z1836" i="18"/>
  <c r="AC1836" i="18" s="1"/>
  <c r="AE1836" i="18" s="1"/>
  <c r="Z1843" i="18"/>
  <c r="AC1843" i="18" s="1"/>
  <c r="AF1843" i="18" s="1"/>
  <c r="AA1838" i="18"/>
  <c r="AD1838" i="18" s="1"/>
  <c r="AE1838" i="18" s="1"/>
  <c r="Z1845" i="18"/>
  <c r="AC1845" i="18" s="1"/>
  <c r="AF1845" i="18" s="1"/>
  <c r="AA1840" i="18"/>
  <c r="AD1840" i="18" s="1"/>
  <c r="AE1840" i="18" s="1"/>
  <c r="R1835" i="18"/>
  <c r="S1835" i="18"/>
  <c r="U1835" i="18"/>
  <c r="T1835" i="18" s="1"/>
  <c r="W1835" i="18"/>
  <c r="Y1835" i="18" s="1"/>
  <c r="AB1835" i="18" s="1"/>
  <c r="X1835" i="18"/>
  <c r="R1821" i="18"/>
  <c r="S1821" i="18"/>
  <c r="U1821" i="18"/>
  <c r="T1821" i="18" s="1"/>
  <c r="W1821" i="18"/>
  <c r="Y1821" i="18" s="1"/>
  <c r="AB1821" i="18" s="1"/>
  <c r="X1821" i="18"/>
  <c r="AA1821" i="18" s="1"/>
  <c r="AD1821" i="18" s="1"/>
  <c r="R1822" i="18"/>
  <c r="S1822" i="18"/>
  <c r="U1822" i="18"/>
  <c r="T1822" i="18" s="1"/>
  <c r="W1822" i="18"/>
  <c r="Y1822" i="18" s="1"/>
  <c r="AB1822" i="18" s="1"/>
  <c r="X1822" i="18"/>
  <c r="AA1822" i="18" s="1"/>
  <c r="AD1822" i="18" s="1"/>
  <c r="R1823" i="18"/>
  <c r="S1823" i="18"/>
  <c r="U1823" i="18"/>
  <c r="T1823" i="18" s="1"/>
  <c r="W1823" i="18"/>
  <c r="Y1823" i="18" s="1"/>
  <c r="AB1823" i="18" s="1"/>
  <c r="X1823" i="18"/>
  <c r="R1824" i="18"/>
  <c r="S1824" i="18"/>
  <c r="U1824" i="18"/>
  <c r="T1824" i="18" s="1"/>
  <c r="W1824" i="18"/>
  <c r="Y1824" i="18" s="1"/>
  <c r="AB1824" i="18" s="1"/>
  <c r="X1824" i="18"/>
  <c r="AA1824" i="18" s="1"/>
  <c r="AD1824" i="18" s="1"/>
  <c r="R1825" i="18"/>
  <c r="S1825" i="18"/>
  <c r="U1825" i="18"/>
  <c r="T1825" i="18" s="1"/>
  <c r="W1825" i="18"/>
  <c r="Y1825" i="18" s="1"/>
  <c r="AB1825" i="18" s="1"/>
  <c r="X1825" i="18"/>
  <c r="R1826" i="18"/>
  <c r="S1826" i="18"/>
  <c r="U1826" i="18"/>
  <c r="T1826" i="18" s="1"/>
  <c r="W1826" i="18"/>
  <c r="Y1826" i="18" s="1"/>
  <c r="AB1826" i="18" s="1"/>
  <c r="X1826" i="18"/>
  <c r="R1827" i="18"/>
  <c r="S1827" i="18"/>
  <c r="U1827" i="18"/>
  <c r="T1827" i="18" s="1"/>
  <c r="W1827" i="18"/>
  <c r="Y1827" i="18" s="1"/>
  <c r="AB1827" i="18" s="1"/>
  <c r="X1827" i="18"/>
  <c r="AA1827" i="18" s="1"/>
  <c r="AD1827" i="18" s="1"/>
  <c r="R1828" i="18"/>
  <c r="S1828" i="18"/>
  <c r="U1828" i="18"/>
  <c r="T1828" i="18" s="1"/>
  <c r="W1828" i="18"/>
  <c r="Y1828" i="18" s="1"/>
  <c r="AB1828" i="18" s="1"/>
  <c r="X1828" i="18"/>
  <c r="AA1828" i="18" s="1"/>
  <c r="AD1828" i="18" s="1"/>
  <c r="R1829" i="18"/>
  <c r="S1829" i="18"/>
  <c r="U1829" i="18"/>
  <c r="T1829" i="18" s="1"/>
  <c r="W1829" i="18"/>
  <c r="Y1829" i="18" s="1"/>
  <c r="AB1829" i="18" s="1"/>
  <c r="X1829" i="18"/>
  <c r="AA1829" i="18" s="1"/>
  <c r="AD1829" i="18" s="1"/>
  <c r="R1830" i="18"/>
  <c r="S1830" i="18"/>
  <c r="U1830" i="18"/>
  <c r="T1830" i="18" s="1"/>
  <c r="W1830" i="18"/>
  <c r="Y1830" i="18" s="1"/>
  <c r="AB1830" i="18" s="1"/>
  <c r="X1830" i="18"/>
  <c r="AA1830" i="18" s="1"/>
  <c r="AD1830" i="18" s="1"/>
  <c r="R1831" i="18"/>
  <c r="S1831" i="18"/>
  <c r="U1831" i="18"/>
  <c r="T1831" i="18" s="1"/>
  <c r="W1831" i="18"/>
  <c r="Y1831" i="18" s="1"/>
  <c r="AB1831" i="18" s="1"/>
  <c r="X1831" i="18"/>
  <c r="AA1831" i="18" s="1"/>
  <c r="AD1831" i="18" s="1"/>
  <c r="R1832" i="18"/>
  <c r="S1832" i="18"/>
  <c r="U1832" i="18"/>
  <c r="T1832" i="18" s="1"/>
  <c r="W1832" i="18"/>
  <c r="Y1832" i="18" s="1"/>
  <c r="AB1832" i="18" s="1"/>
  <c r="X1832" i="18"/>
  <c r="AA1832" i="18" s="1"/>
  <c r="AD1832" i="18" s="1"/>
  <c r="R1833" i="18"/>
  <c r="S1833" i="18"/>
  <c r="U1833" i="18"/>
  <c r="T1833" i="18" s="1"/>
  <c r="W1833" i="18"/>
  <c r="Y1833" i="18" s="1"/>
  <c r="AB1833" i="18" s="1"/>
  <c r="X1833" i="18"/>
  <c r="AA1833" i="18" s="1"/>
  <c r="AD1833" i="18" s="1"/>
  <c r="R1834" i="18"/>
  <c r="S1834" i="18"/>
  <c r="U1834" i="18"/>
  <c r="T1834" i="18" s="1"/>
  <c r="W1834" i="18"/>
  <c r="Y1834" i="18" s="1"/>
  <c r="AB1834" i="18" s="1"/>
  <c r="X1834" i="18"/>
  <c r="AA1834" i="18" s="1"/>
  <c r="AD1834" i="18" s="1"/>
  <c r="AE1843" i="18" l="1"/>
  <c r="AE1845" i="18"/>
  <c r="AH1845" i="18" s="1"/>
  <c r="AJ1845" i="18" s="1"/>
  <c r="Z1829" i="18"/>
  <c r="AC1829" i="18" s="1"/>
  <c r="AE1829" i="18" s="1"/>
  <c r="AE1837" i="18"/>
  <c r="AE1842" i="18"/>
  <c r="AH1842" i="18" s="1"/>
  <c r="AJ1842" i="18" s="1"/>
  <c r="AE1841" i="18"/>
  <c r="AI1841" i="18" s="1"/>
  <c r="AE1844" i="18"/>
  <c r="AH1844" i="18" s="1"/>
  <c r="AJ1844" i="18" s="1"/>
  <c r="Z1835" i="18"/>
  <c r="AC1835" i="18" s="1"/>
  <c r="Z1826" i="18"/>
  <c r="AC1826" i="18" s="1"/>
  <c r="AF1837" i="18"/>
  <c r="AF1839" i="18"/>
  <c r="AH1839" i="18" s="1"/>
  <c r="AH1846" i="18"/>
  <c r="AJ1846" i="18" s="1"/>
  <c r="AI1843" i="18"/>
  <c r="AI1846" i="18"/>
  <c r="AF1838" i="18"/>
  <c r="AH1838" i="18" s="1"/>
  <c r="AF1836" i="18"/>
  <c r="AI1836" i="18" s="1"/>
  <c r="AH1843" i="18"/>
  <c r="AJ1843" i="18" s="1"/>
  <c r="AF1840" i="18"/>
  <c r="AI1840" i="18" s="1"/>
  <c r="Z1823" i="18"/>
  <c r="AC1823" i="18" s="1"/>
  <c r="AA1823" i="18"/>
  <c r="AD1823" i="18" s="1"/>
  <c r="Z1825" i="18"/>
  <c r="AC1825" i="18" s="1"/>
  <c r="Z1830" i="18"/>
  <c r="AC1830" i="18" s="1"/>
  <c r="AF1830" i="18" s="1"/>
  <c r="Z1827" i="18"/>
  <c r="AC1827" i="18" s="1"/>
  <c r="AE1827" i="18" s="1"/>
  <c r="AA1826" i="18"/>
  <c r="AD1826" i="18" s="1"/>
  <c r="Z1824" i="18"/>
  <c r="AC1824" i="18" s="1"/>
  <c r="AF1824" i="18" s="1"/>
  <c r="AA1835" i="18"/>
  <c r="AD1835" i="18" s="1"/>
  <c r="Z1834" i="18"/>
  <c r="AC1834" i="18" s="1"/>
  <c r="AF1834" i="18" s="1"/>
  <c r="Z1821" i="18"/>
  <c r="AC1821" i="18" s="1"/>
  <c r="AF1821" i="18" s="1"/>
  <c r="AA1825" i="18"/>
  <c r="AD1825" i="18" s="1"/>
  <c r="Z1833" i="18"/>
  <c r="AC1833" i="18" s="1"/>
  <c r="AE1833" i="18" s="1"/>
  <c r="Z1828" i="18"/>
  <c r="AC1828" i="18" s="1"/>
  <c r="AE1828" i="18" s="1"/>
  <c r="Z1822" i="18"/>
  <c r="AC1822" i="18" s="1"/>
  <c r="AE1822" i="18" s="1"/>
  <c r="Z1832" i="18"/>
  <c r="AC1832" i="18" s="1"/>
  <c r="AE1832" i="18" s="1"/>
  <c r="Z1831" i="18"/>
  <c r="AC1831" i="18" s="1"/>
  <c r="AF1831" i="18" s="1"/>
  <c r="R1817" i="18"/>
  <c r="S1817" i="18"/>
  <c r="U1817" i="18"/>
  <c r="T1817" i="18" s="1"/>
  <c r="W1817" i="18"/>
  <c r="Y1817" i="18" s="1"/>
  <c r="AB1817" i="18" s="1"/>
  <c r="X1817" i="18"/>
  <c r="AA1817" i="18" s="1"/>
  <c r="AD1817" i="18" s="1"/>
  <c r="R1818" i="18"/>
  <c r="S1818" i="18"/>
  <c r="U1818" i="18"/>
  <c r="T1818" i="18" s="1"/>
  <c r="W1818" i="18"/>
  <c r="Y1818" i="18" s="1"/>
  <c r="AB1818" i="18" s="1"/>
  <c r="X1818" i="18"/>
  <c r="AA1818" i="18" s="1"/>
  <c r="AD1818" i="18" s="1"/>
  <c r="R1819" i="18"/>
  <c r="S1819" i="18"/>
  <c r="U1819" i="18"/>
  <c r="T1819" i="18" s="1"/>
  <c r="W1819" i="18"/>
  <c r="Y1819" i="18" s="1"/>
  <c r="AB1819" i="18" s="1"/>
  <c r="X1819" i="18"/>
  <c r="AA1819" i="18" s="1"/>
  <c r="AD1819" i="18" s="1"/>
  <c r="R1820" i="18"/>
  <c r="S1820" i="18"/>
  <c r="U1820" i="18"/>
  <c r="T1820" i="18" s="1"/>
  <c r="W1820" i="18"/>
  <c r="Y1820" i="18" s="1"/>
  <c r="AB1820" i="18" s="1"/>
  <c r="X1820" i="18"/>
  <c r="AA1820" i="18" s="1"/>
  <c r="AD1820" i="18" s="1"/>
  <c r="R1815" i="18"/>
  <c r="S1815" i="18"/>
  <c r="U1815" i="18"/>
  <c r="T1815" i="18" s="1"/>
  <c r="W1815" i="18"/>
  <c r="Y1815" i="18" s="1"/>
  <c r="AB1815" i="18" s="1"/>
  <c r="AE1815" i="18" s="1"/>
  <c r="X1815" i="18"/>
  <c r="R1816" i="18"/>
  <c r="S1816" i="18"/>
  <c r="U1816" i="18"/>
  <c r="T1816" i="18" s="1"/>
  <c r="W1816" i="18"/>
  <c r="Y1816" i="18" s="1"/>
  <c r="AB1816" i="18" s="1"/>
  <c r="X1816" i="18"/>
  <c r="AA1816" i="18" s="1"/>
  <c r="AD1816" i="18" s="1"/>
  <c r="R1787" i="18"/>
  <c r="S1787" i="18"/>
  <c r="U1787" i="18"/>
  <c r="T1787" i="18" s="1"/>
  <c r="W1787" i="18"/>
  <c r="Y1787" i="18" s="1"/>
  <c r="AB1787" i="18" s="1"/>
  <c r="X1787" i="18"/>
  <c r="AA1787" i="18" s="1"/>
  <c r="AD1787" i="18" s="1"/>
  <c r="R1788" i="18"/>
  <c r="S1788" i="18"/>
  <c r="U1788" i="18"/>
  <c r="T1788" i="18" s="1"/>
  <c r="W1788" i="18"/>
  <c r="Y1788" i="18" s="1"/>
  <c r="AB1788" i="18" s="1"/>
  <c r="X1788" i="18"/>
  <c r="AA1788" i="18" s="1"/>
  <c r="AD1788" i="18" s="1"/>
  <c r="R1789" i="18"/>
  <c r="S1789" i="18"/>
  <c r="U1789" i="18"/>
  <c r="T1789" i="18" s="1"/>
  <c r="W1789" i="18"/>
  <c r="Y1789" i="18" s="1"/>
  <c r="AB1789" i="18" s="1"/>
  <c r="X1789" i="18"/>
  <c r="AA1789" i="18" s="1"/>
  <c r="AD1789" i="18" s="1"/>
  <c r="R1790" i="18"/>
  <c r="S1790" i="18"/>
  <c r="U1790" i="18"/>
  <c r="T1790" i="18" s="1"/>
  <c r="W1790" i="18"/>
  <c r="Y1790" i="18" s="1"/>
  <c r="AB1790" i="18" s="1"/>
  <c r="X1790" i="18"/>
  <c r="AA1790" i="18" s="1"/>
  <c r="AD1790" i="18" s="1"/>
  <c r="R1791" i="18"/>
  <c r="S1791" i="18"/>
  <c r="U1791" i="18"/>
  <c r="T1791" i="18" s="1"/>
  <c r="W1791" i="18"/>
  <c r="Y1791" i="18" s="1"/>
  <c r="AB1791" i="18" s="1"/>
  <c r="X1791" i="18"/>
  <c r="R1792" i="18"/>
  <c r="S1792" i="18"/>
  <c r="U1792" i="18"/>
  <c r="T1792" i="18" s="1"/>
  <c r="W1792" i="18"/>
  <c r="X1792" i="18"/>
  <c r="AA1792" i="18" s="1"/>
  <c r="AD1792" i="18" s="1"/>
  <c r="R1793" i="18"/>
  <c r="S1793" i="18"/>
  <c r="U1793" i="18"/>
  <c r="T1793" i="18" s="1"/>
  <c r="W1793" i="18"/>
  <c r="X1793" i="18"/>
  <c r="AA1793" i="18" s="1"/>
  <c r="AD1793" i="18" s="1"/>
  <c r="R1794" i="18"/>
  <c r="S1794" i="18"/>
  <c r="U1794" i="18"/>
  <c r="T1794" i="18" s="1"/>
  <c r="W1794" i="18"/>
  <c r="Y1794" i="18" s="1"/>
  <c r="AB1794" i="18" s="1"/>
  <c r="X1794" i="18"/>
  <c r="AA1794" i="18" s="1"/>
  <c r="AD1794" i="18" s="1"/>
  <c r="R1795" i="18"/>
  <c r="S1795" i="18"/>
  <c r="U1795" i="18"/>
  <c r="T1795" i="18" s="1"/>
  <c r="W1795" i="18"/>
  <c r="Y1795" i="18" s="1"/>
  <c r="AB1795" i="18" s="1"/>
  <c r="X1795" i="18"/>
  <c r="AA1795" i="18" s="1"/>
  <c r="AD1795" i="18" s="1"/>
  <c r="R1796" i="18"/>
  <c r="S1796" i="18"/>
  <c r="U1796" i="18"/>
  <c r="T1796" i="18" s="1"/>
  <c r="W1796" i="18"/>
  <c r="Y1796" i="18" s="1"/>
  <c r="AB1796" i="18" s="1"/>
  <c r="X1796" i="18"/>
  <c r="AA1796" i="18" s="1"/>
  <c r="AD1796" i="18" s="1"/>
  <c r="R1797" i="18"/>
  <c r="S1797" i="18"/>
  <c r="U1797" i="18"/>
  <c r="T1797" i="18" s="1"/>
  <c r="W1797" i="18"/>
  <c r="Y1797" i="18" s="1"/>
  <c r="AB1797" i="18" s="1"/>
  <c r="X1797" i="18"/>
  <c r="AA1797" i="18" s="1"/>
  <c r="AD1797" i="18" s="1"/>
  <c r="R1798" i="18"/>
  <c r="S1798" i="18"/>
  <c r="U1798" i="18"/>
  <c r="T1798" i="18" s="1"/>
  <c r="W1798" i="18"/>
  <c r="Y1798" i="18" s="1"/>
  <c r="AB1798" i="18" s="1"/>
  <c r="X1798" i="18"/>
  <c r="AA1798" i="18" s="1"/>
  <c r="AD1798" i="18" s="1"/>
  <c r="R1799" i="18"/>
  <c r="S1799" i="18"/>
  <c r="U1799" i="18"/>
  <c r="T1799" i="18" s="1"/>
  <c r="W1799" i="18"/>
  <c r="Y1799" i="18" s="1"/>
  <c r="AB1799" i="18" s="1"/>
  <c r="X1799" i="18"/>
  <c r="AA1799" i="18" s="1"/>
  <c r="AD1799" i="18" s="1"/>
  <c r="R1800" i="18"/>
  <c r="S1800" i="18"/>
  <c r="U1800" i="18"/>
  <c r="T1800" i="18" s="1"/>
  <c r="W1800" i="18"/>
  <c r="Y1800" i="18" s="1"/>
  <c r="AB1800" i="18" s="1"/>
  <c r="X1800" i="18"/>
  <c r="AA1800" i="18" s="1"/>
  <c r="AD1800" i="18" s="1"/>
  <c r="R1801" i="18"/>
  <c r="S1801" i="18"/>
  <c r="U1801" i="18"/>
  <c r="T1801" i="18" s="1"/>
  <c r="W1801" i="18"/>
  <c r="Y1801" i="18" s="1"/>
  <c r="AB1801" i="18" s="1"/>
  <c r="X1801" i="18"/>
  <c r="AA1801" i="18" s="1"/>
  <c r="AD1801" i="18" s="1"/>
  <c r="R1802" i="18"/>
  <c r="S1802" i="18"/>
  <c r="U1802" i="18"/>
  <c r="T1802" i="18" s="1"/>
  <c r="W1802" i="18"/>
  <c r="Y1802" i="18" s="1"/>
  <c r="AB1802" i="18" s="1"/>
  <c r="X1802" i="18"/>
  <c r="AA1802" i="18" s="1"/>
  <c r="AD1802" i="18" s="1"/>
  <c r="R1803" i="18"/>
  <c r="S1803" i="18"/>
  <c r="U1803" i="18"/>
  <c r="T1803" i="18" s="1"/>
  <c r="W1803" i="18"/>
  <c r="Y1803" i="18" s="1"/>
  <c r="AB1803" i="18" s="1"/>
  <c r="X1803" i="18"/>
  <c r="AA1803" i="18" s="1"/>
  <c r="AD1803" i="18" s="1"/>
  <c r="R1804" i="18"/>
  <c r="S1804" i="18"/>
  <c r="U1804" i="18"/>
  <c r="T1804" i="18" s="1"/>
  <c r="W1804" i="18"/>
  <c r="Y1804" i="18" s="1"/>
  <c r="AB1804" i="18" s="1"/>
  <c r="X1804" i="18"/>
  <c r="AA1804" i="18" s="1"/>
  <c r="AD1804" i="18" s="1"/>
  <c r="R1805" i="18"/>
  <c r="S1805" i="18"/>
  <c r="U1805" i="18"/>
  <c r="T1805" i="18" s="1"/>
  <c r="W1805" i="18"/>
  <c r="Y1805" i="18" s="1"/>
  <c r="AB1805" i="18" s="1"/>
  <c r="X1805" i="18"/>
  <c r="AA1805" i="18" s="1"/>
  <c r="AD1805" i="18" s="1"/>
  <c r="R1806" i="18"/>
  <c r="S1806" i="18"/>
  <c r="U1806" i="18"/>
  <c r="T1806" i="18" s="1"/>
  <c r="W1806" i="18"/>
  <c r="Y1806" i="18" s="1"/>
  <c r="AB1806" i="18" s="1"/>
  <c r="X1806" i="18"/>
  <c r="R1807" i="18"/>
  <c r="S1807" i="18"/>
  <c r="U1807" i="18"/>
  <c r="T1807" i="18" s="1"/>
  <c r="W1807" i="18"/>
  <c r="Y1807" i="18" s="1"/>
  <c r="AB1807" i="18" s="1"/>
  <c r="X1807" i="18"/>
  <c r="AA1807" i="18" s="1"/>
  <c r="AD1807" i="18" s="1"/>
  <c r="R1808" i="18"/>
  <c r="S1808" i="18"/>
  <c r="U1808" i="18"/>
  <c r="T1808" i="18" s="1"/>
  <c r="W1808" i="18"/>
  <c r="Y1808" i="18" s="1"/>
  <c r="AB1808" i="18" s="1"/>
  <c r="X1808" i="18"/>
  <c r="AA1808" i="18" s="1"/>
  <c r="AD1808" i="18" s="1"/>
  <c r="R1809" i="18"/>
  <c r="S1809" i="18"/>
  <c r="U1809" i="18"/>
  <c r="T1809" i="18" s="1"/>
  <c r="W1809" i="18"/>
  <c r="Y1809" i="18" s="1"/>
  <c r="AB1809" i="18" s="1"/>
  <c r="X1809" i="18"/>
  <c r="AA1809" i="18" s="1"/>
  <c r="AD1809" i="18" s="1"/>
  <c r="R1810" i="18"/>
  <c r="S1810" i="18"/>
  <c r="U1810" i="18"/>
  <c r="T1810" i="18" s="1"/>
  <c r="W1810" i="18"/>
  <c r="Y1810" i="18" s="1"/>
  <c r="AB1810" i="18" s="1"/>
  <c r="X1810" i="18"/>
  <c r="AA1810" i="18" s="1"/>
  <c r="AD1810" i="18" s="1"/>
  <c r="R1811" i="18"/>
  <c r="S1811" i="18"/>
  <c r="U1811" i="18"/>
  <c r="T1811" i="18" s="1"/>
  <c r="W1811" i="18"/>
  <c r="Y1811" i="18" s="1"/>
  <c r="AB1811" i="18" s="1"/>
  <c r="X1811" i="18"/>
  <c r="AA1811" i="18" s="1"/>
  <c r="AD1811" i="18" s="1"/>
  <c r="R1812" i="18"/>
  <c r="S1812" i="18"/>
  <c r="U1812" i="18"/>
  <c r="T1812" i="18" s="1"/>
  <c r="W1812" i="18"/>
  <c r="Y1812" i="18" s="1"/>
  <c r="AB1812" i="18" s="1"/>
  <c r="X1812" i="18"/>
  <c r="AA1812" i="18" s="1"/>
  <c r="AD1812" i="18" s="1"/>
  <c r="R1813" i="18"/>
  <c r="S1813" i="18"/>
  <c r="U1813" i="18"/>
  <c r="T1813" i="18" s="1"/>
  <c r="W1813" i="18"/>
  <c r="Y1813" i="18" s="1"/>
  <c r="AB1813" i="18" s="1"/>
  <c r="X1813" i="18"/>
  <c r="AA1813" i="18" s="1"/>
  <c r="AD1813" i="18" s="1"/>
  <c r="R1814" i="18"/>
  <c r="S1814" i="18"/>
  <c r="U1814" i="18"/>
  <c r="T1814" i="18" s="1"/>
  <c r="W1814" i="18"/>
  <c r="Y1814" i="18" s="1"/>
  <c r="AB1814" i="18" s="1"/>
  <c r="X1814" i="18"/>
  <c r="AA1814" i="18" s="1"/>
  <c r="AD1814" i="18" s="1"/>
  <c r="AI1845" i="18" l="1"/>
  <c r="AH1841" i="18"/>
  <c r="AJ1841" i="18" s="1"/>
  <c r="AF1827" i="18"/>
  <c r="AH1827" i="18" s="1"/>
  <c r="AJ1827" i="18" s="1"/>
  <c r="AF1829" i="18"/>
  <c r="AH1829" i="18" s="1"/>
  <c r="AJ1829" i="18" s="1"/>
  <c r="AI1844" i="18"/>
  <c r="AI1837" i="18"/>
  <c r="AI1842" i="18"/>
  <c r="AF1823" i="18"/>
  <c r="AI1839" i="18"/>
  <c r="AE1826" i="18"/>
  <c r="AE1825" i="18"/>
  <c r="AI1838" i="18"/>
  <c r="AH1837" i="18"/>
  <c r="AJ1837" i="18" s="1"/>
  <c r="AJ1839" i="18"/>
  <c r="AH1840" i="18"/>
  <c r="AJ1840" i="18" s="1"/>
  <c r="AH1836" i="18"/>
  <c r="AJ1836" i="18" s="1"/>
  <c r="AJ1838" i="18"/>
  <c r="Z1806" i="18"/>
  <c r="AC1806" i="18" s="1"/>
  <c r="AE1823" i="18"/>
  <c r="AE1824" i="18"/>
  <c r="AI1824" i="18" s="1"/>
  <c r="AE1830" i="18"/>
  <c r="AI1830" i="18" s="1"/>
  <c r="AF1826" i="18"/>
  <c r="AF1835" i="18"/>
  <c r="AE1835" i="18"/>
  <c r="AF1828" i="18"/>
  <c r="AH1828" i="18" s="1"/>
  <c r="AJ1828" i="18" s="1"/>
  <c r="AE1834" i="18"/>
  <c r="AF1833" i="18"/>
  <c r="AI1833" i="18" s="1"/>
  <c r="AF1825" i="18"/>
  <c r="AE1821" i="18"/>
  <c r="AF1822" i="18"/>
  <c r="AH1822" i="18" s="1"/>
  <c r="AE1831" i="18"/>
  <c r="AF1832" i="18"/>
  <c r="AH1832" i="18" s="1"/>
  <c r="Z1808" i="18"/>
  <c r="AC1808" i="18" s="1"/>
  <c r="AF1808" i="18" s="1"/>
  <c r="Z1793" i="18"/>
  <c r="AC1793" i="18" s="1"/>
  <c r="Z1792" i="18"/>
  <c r="AC1792" i="18" s="1"/>
  <c r="Z1790" i="18"/>
  <c r="AC1790" i="18" s="1"/>
  <c r="AF1790" i="18" s="1"/>
  <c r="AA1806" i="18"/>
  <c r="AD1806" i="18" s="1"/>
  <c r="Z1791" i="18"/>
  <c r="AC1791" i="18" s="1"/>
  <c r="Z1788" i="18"/>
  <c r="AC1788" i="18" s="1"/>
  <c r="AE1788" i="18" s="1"/>
  <c r="Z1816" i="18"/>
  <c r="AC1816" i="18" s="1"/>
  <c r="AF1816" i="18" s="1"/>
  <c r="Z1815" i="18"/>
  <c r="AC1815" i="18" s="1"/>
  <c r="AA1791" i="18"/>
  <c r="AD1791" i="18" s="1"/>
  <c r="Z1818" i="18"/>
  <c r="AC1818" i="18" s="1"/>
  <c r="AE1818" i="18" s="1"/>
  <c r="Z1800" i="18"/>
  <c r="AC1800" i="18" s="1"/>
  <c r="AF1800" i="18" s="1"/>
  <c r="Z1807" i="18"/>
  <c r="AC1807" i="18" s="1"/>
  <c r="AE1807" i="18" s="1"/>
  <c r="Z1801" i="18"/>
  <c r="AC1801" i="18" s="1"/>
  <c r="AF1801" i="18" s="1"/>
  <c r="Z1820" i="18"/>
  <c r="AC1820" i="18" s="1"/>
  <c r="AF1820" i="18" s="1"/>
  <c r="Z1819" i="18"/>
  <c r="AC1819" i="18" s="1"/>
  <c r="AE1819" i="18" s="1"/>
  <c r="Z1817" i="18"/>
  <c r="AC1817" i="18" s="1"/>
  <c r="AF1817" i="18" s="1"/>
  <c r="Z1802" i="18"/>
  <c r="AC1802" i="18" s="1"/>
  <c r="AF1802" i="18" s="1"/>
  <c r="Z1812" i="18"/>
  <c r="AC1812" i="18" s="1"/>
  <c r="AE1812" i="18" s="1"/>
  <c r="Z1809" i="18"/>
  <c r="AC1809" i="18" s="1"/>
  <c r="AF1809" i="18" s="1"/>
  <c r="AA1815" i="18"/>
  <c r="AD1815" i="18" s="1"/>
  <c r="Y1792" i="18"/>
  <c r="AB1792" i="18" s="1"/>
  <c r="Z1803" i="18"/>
  <c r="AC1803" i="18" s="1"/>
  <c r="AF1803" i="18" s="1"/>
  <c r="Z1799" i="18"/>
  <c r="AC1799" i="18" s="1"/>
  <c r="AF1799" i="18" s="1"/>
  <c r="Y1793" i="18"/>
  <c r="AB1793" i="18" s="1"/>
  <c r="Z1796" i="18"/>
  <c r="AC1796" i="18" s="1"/>
  <c r="AE1796" i="18" s="1"/>
  <c r="Z1789" i="18"/>
  <c r="AC1789" i="18" s="1"/>
  <c r="AE1789" i="18" s="1"/>
  <c r="AE1802" i="18"/>
  <c r="Z1811" i="18"/>
  <c r="AC1811" i="18" s="1"/>
  <c r="AF1811" i="18" s="1"/>
  <c r="Z1795" i="18"/>
  <c r="AC1795" i="18" s="1"/>
  <c r="AE1795" i="18" s="1"/>
  <c r="Z1810" i="18"/>
  <c r="AC1810" i="18" s="1"/>
  <c r="AE1810" i="18" s="1"/>
  <c r="Z1794" i="18"/>
  <c r="AC1794" i="18" s="1"/>
  <c r="AE1794" i="18" s="1"/>
  <c r="Z1805" i="18"/>
  <c r="AC1805" i="18" s="1"/>
  <c r="AE1805" i="18" s="1"/>
  <c r="Z1804" i="18"/>
  <c r="AC1804" i="18" s="1"/>
  <c r="AE1804" i="18" s="1"/>
  <c r="Z1787" i="18"/>
  <c r="AC1787" i="18" s="1"/>
  <c r="AE1787" i="18" s="1"/>
  <c r="Z1798" i="18"/>
  <c r="AC1798" i="18" s="1"/>
  <c r="AE1798" i="18" s="1"/>
  <c r="Z1814" i="18"/>
  <c r="AC1814" i="18" s="1"/>
  <c r="AF1814" i="18" s="1"/>
  <c r="Z1797" i="18"/>
  <c r="AC1797" i="18" s="1"/>
  <c r="AF1797" i="18" s="1"/>
  <c r="Z1813" i="18"/>
  <c r="AC1813" i="18" s="1"/>
  <c r="AE1813" i="18" s="1"/>
  <c r="R1784" i="18"/>
  <c r="S1784" i="18"/>
  <c r="U1784" i="18"/>
  <c r="T1784" i="18" s="1"/>
  <c r="W1784" i="18"/>
  <c r="Y1784" i="18" s="1"/>
  <c r="AB1784" i="18" s="1"/>
  <c r="X1784" i="18"/>
  <c r="AA1784" i="18" s="1"/>
  <c r="AD1784" i="18" s="1"/>
  <c r="R1785" i="18"/>
  <c r="S1785" i="18"/>
  <c r="U1785" i="18"/>
  <c r="T1785" i="18" s="1"/>
  <c r="W1785" i="18"/>
  <c r="Y1785" i="18" s="1"/>
  <c r="AB1785" i="18" s="1"/>
  <c r="X1785" i="18"/>
  <c r="AA1785" i="18" s="1"/>
  <c r="AD1785" i="18" s="1"/>
  <c r="R1786" i="18"/>
  <c r="S1786" i="18"/>
  <c r="U1786" i="18"/>
  <c r="T1786" i="18" s="1"/>
  <c r="W1786" i="18"/>
  <c r="Y1786" i="18" s="1"/>
  <c r="AB1786" i="18" s="1"/>
  <c r="X1786" i="18"/>
  <c r="AA1786" i="18" s="1"/>
  <c r="AD1786" i="18" s="1"/>
  <c r="R1778" i="18"/>
  <c r="S1778" i="18"/>
  <c r="U1778" i="18"/>
  <c r="T1778" i="18" s="1"/>
  <c r="W1778" i="18"/>
  <c r="Y1778" i="18" s="1"/>
  <c r="AB1778" i="18" s="1"/>
  <c r="X1778" i="18"/>
  <c r="AA1778" i="18" s="1"/>
  <c r="AD1778" i="18" s="1"/>
  <c r="R1779" i="18"/>
  <c r="S1779" i="18"/>
  <c r="U1779" i="18"/>
  <c r="T1779" i="18" s="1"/>
  <c r="W1779" i="18"/>
  <c r="Y1779" i="18" s="1"/>
  <c r="AB1779" i="18" s="1"/>
  <c r="X1779" i="18"/>
  <c r="AA1779" i="18" s="1"/>
  <c r="AD1779" i="18" s="1"/>
  <c r="R1780" i="18"/>
  <c r="S1780" i="18"/>
  <c r="U1780" i="18"/>
  <c r="T1780" i="18" s="1"/>
  <c r="W1780" i="18"/>
  <c r="Y1780" i="18" s="1"/>
  <c r="AB1780" i="18" s="1"/>
  <c r="X1780" i="18"/>
  <c r="AA1780" i="18" s="1"/>
  <c r="AD1780" i="18" s="1"/>
  <c r="R1781" i="18"/>
  <c r="S1781" i="18"/>
  <c r="U1781" i="18"/>
  <c r="T1781" i="18" s="1"/>
  <c r="W1781" i="18"/>
  <c r="Y1781" i="18" s="1"/>
  <c r="AB1781" i="18" s="1"/>
  <c r="X1781" i="18"/>
  <c r="AA1781" i="18" s="1"/>
  <c r="AD1781" i="18" s="1"/>
  <c r="R1782" i="18"/>
  <c r="S1782" i="18"/>
  <c r="U1782" i="18"/>
  <c r="T1782" i="18" s="1"/>
  <c r="W1782" i="18"/>
  <c r="Y1782" i="18" s="1"/>
  <c r="AB1782" i="18" s="1"/>
  <c r="X1782" i="18"/>
  <c r="AA1782" i="18" s="1"/>
  <c r="AD1782" i="18" s="1"/>
  <c r="R1783" i="18"/>
  <c r="S1783" i="18"/>
  <c r="U1783" i="18"/>
  <c r="T1783" i="18" s="1"/>
  <c r="W1783" i="18"/>
  <c r="Y1783" i="18" s="1"/>
  <c r="AB1783" i="18" s="1"/>
  <c r="X1783" i="18"/>
  <c r="AA1783" i="18" s="1"/>
  <c r="AD1783" i="18" s="1"/>
  <c r="AE1814" i="18" l="1"/>
  <c r="AE1791" i="18"/>
  <c r="AI1827" i="18"/>
  <c r="AI1829" i="18"/>
  <c r="AE1792" i="18"/>
  <c r="AH1823" i="18"/>
  <c r="AJ1823" i="18" s="1"/>
  <c r="AE1793" i="18"/>
  <c r="AI1826" i="18"/>
  <c r="AI1825" i="18"/>
  <c r="AE1816" i="18"/>
  <c r="AI1816" i="18" s="1"/>
  <c r="AE1801" i="18"/>
  <c r="AH1801" i="18" s="1"/>
  <c r="AJ1801" i="18" s="1"/>
  <c r="AF1806" i="18"/>
  <c r="AI1823" i="18"/>
  <c r="Z1781" i="18"/>
  <c r="AC1781" i="18" s="1"/>
  <c r="AE1781" i="18" s="1"/>
  <c r="AF1788" i="18"/>
  <c r="AI1788" i="18" s="1"/>
  <c r="AH1830" i="18"/>
  <c r="AJ1830" i="18" s="1"/>
  <c r="AI1835" i="18"/>
  <c r="AF1815" i="18"/>
  <c r="AI1815" i="18" s="1"/>
  <c r="AH1824" i="18"/>
  <c r="AJ1824" i="18" s="1"/>
  <c r="AH1826" i="18"/>
  <c r="AJ1826" i="18" s="1"/>
  <c r="AE1800" i="18"/>
  <c r="AH1800" i="18" s="1"/>
  <c r="AJ1800" i="18" s="1"/>
  <c r="AE1808" i="18"/>
  <c r="AH1808" i="18" s="1"/>
  <c r="AJ1808" i="18" s="1"/>
  <c r="AH1835" i="18"/>
  <c r="AJ1835" i="18" s="1"/>
  <c r="AI1821" i="18"/>
  <c r="AH1821" i="18"/>
  <c r="AJ1821" i="18" s="1"/>
  <c r="AJ1822" i="18"/>
  <c r="AI1834" i="18"/>
  <c r="AH1834" i="18"/>
  <c r="AJ1834" i="18" s="1"/>
  <c r="AH1833" i="18"/>
  <c r="AJ1833" i="18" s="1"/>
  <c r="AI1828" i="18"/>
  <c r="AH1825" i="18"/>
  <c r="AJ1825" i="18" s="1"/>
  <c r="AI1822" i="18"/>
  <c r="AI1831" i="18"/>
  <c r="AH1831" i="18"/>
  <c r="AJ1831" i="18" s="1"/>
  <c r="AJ1832" i="18"/>
  <c r="AI1832" i="18"/>
  <c r="AE1806" i="18"/>
  <c r="AE1790" i="18"/>
  <c r="AH1790" i="18" s="1"/>
  <c r="AJ1790" i="18" s="1"/>
  <c r="AF1807" i="18"/>
  <c r="AI1807" i="18" s="1"/>
  <c r="AE1809" i="18"/>
  <c r="AH1809" i="18" s="1"/>
  <c r="AJ1809" i="18" s="1"/>
  <c r="AF1791" i="18"/>
  <c r="AI1791" i="18" s="1"/>
  <c r="AF1812" i="18"/>
  <c r="AH1812" i="18" s="1"/>
  <c r="AJ1812" i="18" s="1"/>
  <c r="AF1818" i="18"/>
  <c r="AH1818" i="18" s="1"/>
  <c r="AJ1818" i="18" s="1"/>
  <c r="AE1820" i="18"/>
  <c r="AE1817" i="18"/>
  <c r="AF1819" i="18"/>
  <c r="AH1802" i="18"/>
  <c r="AJ1802" i="18" s="1"/>
  <c r="AF1792" i="18"/>
  <c r="AH1792" i="18" s="1"/>
  <c r="AJ1792" i="18" s="1"/>
  <c r="AF1793" i="18"/>
  <c r="AF1789" i="18"/>
  <c r="AH1789" i="18" s="1"/>
  <c r="AJ1789" i="18" s="1"/>
  <c r="AE1799" i="18"/>
  <c r="AH1799" i="18" s="1"/>
  <c r="AJ1799" i="18" s="1"/>
  <c r="AF1796" i="18"/>
  <c r="AH1796" i="18" s="1"/>
  <c r="AJ1796" i="18" s="1"/>
  <c r="AE1803" i="18"/>
  <c r="AI1803" i="18" s="1"/>
  <c r="AH1814" i="18"/>
  <c r="AJ1814" i="18" s="1"/>
  <c r="AF1795" i="18"/>
  <c r="AI1795" i="18" s="1"/>
  <c r="AF1794" i="18"/>
  <c r="AI1794" i="18" s="1"/>
  <c r="AF1810" i="18"/>
  <c r="AF1787" i="18"/>
  <c r="AI1787" i="18" s="1"/>
  <c r="AE1811" i="18"/>
  <c r="AF1804" i="18"/>
  <c r="AE1797" i="18"/>
  <c r="AF1798" i="18"/>
  <c r="AI1798" i="18" s="1"/>
  <c r="AF1805" i="18"/>
  <c r="AI1805" i="18" s="1"/>
  <c r="AF1813" i="18"/>
  <c r="AH1813" i="18" s="1"/>
  <c r="AI1802" i="18"/>
  <c r="AI1814" i="18"/>
  <c r="Z1785" i="18"/>
  <c r="AC1785" i="18" s="1"/>
  <c r="AE1785" i="18" s="1"/>
  <c r="Z1786" i="18"/>
  <c r="AC1786" i="18" s="1"/>
  <c r="AF1786" i="18" s="1"/>
  <c r="AE1784" i="18"/>
  <c r="Z1784" i="18"/>
  <c r="AC1784" i="18" s="1"/>
  <c r="AF1784" i="18" s="1"/>
  <c r="Z1778" i="18"/>
  <c r="AC1778" i="18" s="1"/>
  <c r="AE1778" i="18" s="1"/>
  <c r="Z1782" i="18"/>
  <c r="AC1782" i="18" s="1"/>
  <c r="AF1782" i="18" s="1"/>
  <c r="Z1779" i="18"/>
  <c r="AC1779" i="18" s="1"/>
  <c r="AF1779" i="18" s="1"/>
  <c r="Z1783" i="18"/>
  <c r="AC1783" i="18" s="1"/>
  <c r="AE1783" i="18" s="1"/>
  <c r="Z1780" i="18"/>
  <c r="AC1780" i="18" s="1"/>
  <c r="AF1780" i="18" s="1"/>
  <c r="R1772" i="18"/>
  <c r="S1772" i="18"/>
  <c r="U1772" i="18"/>
  <c r="T1772" i="18" s="1"/>
  <c r="W1772" i="18"/>
  <c r="X1772" i="18"/>
  <c r="AA1772" i="18" s="1"/>
  <c r="AD1772" i="18" s="1"/>
  <c r="R1773" i="18"/>
  <c r="S1773" i="18"/>
  <c r="U1773" i="18"/>
  <c r="T1773" i="18" s="1"/>
  <c r="W1773" i="18"/>
  <c r="Y1773" i="18" s="1"/>
  <c r="AB1773" i="18" s="1"/>
  <c r="X1773" i="18"/>
  <c r="AA1773" i="18" s="1"/>
  <c r="AD1773" i="18" s="1"/>
  <c r="R1774" i="18"/>
  <c r="S1774" i="18"/>
  <c r="U1774" i="18"/>
  <c r="T1774" i="18" s="1"/>
  <c r="W1774" i="18"/>
  <c r="Y1774" i="18" s="1"/>
  <c r="AB1774" i="18" s="1"/>
  <c r="X1774" i="18"/>
  <c r="AA1774" i="18" s="1"/>
  <c r="AD1774" i="18" s="1"/>
  <c r="R1775" i="18"/>
  <c r="S1775" i="18"/>
  <c r="U1775" i="18"/>
  <c r="T1775" i="18" s="1"/>
  <c r="W1775" i="18"/>
  <c r="Y1775" i="18" s="1"/>
  <c r="AB1775" i="18" s="1"/>
  <c r="X1775" i="18"/>
  <c r="AA1775" i="18" s="1"/>
  <c r="AD1775" i="18" s="1"/>
  <c r="R1776" i="18"/>
  <c r="S1776" i="18"/>
  <c r="U1776" i="18"/>
  <c r="T1776" i="18" s="1"/>
  <c r="W1776" i="18"/>
  <c r="Y1776" i="18" s="1"/>
  <c r="AB1776" i="18" s="1"/>
  <c r="X1776" i="18"/>
  <c r="AA1776" i="18" s="1"/>
  <c r="AD1776" i="18" s="1"/>
  <c r="R1777" i="18"/>
  <c r="S1777" i="18"/>
  <c r="U1777" i="18"/>
  <c r="T1777" i="18" s="1"/>
  <c r="W1777" i="18"/>
  <c r="Y1777" i="18" s="1"/>
  <c r="AB1777" i="18" s="1"/>
  <c r="X1777" i="18"/>
  <c r="AA1777" i="18" s="1"/>
  <c r="AD1777" i="18" s="1"/>
  <c r="AE1786" i="18" l="1"/>
  <c r="AI1793" i="18"/>
  <c r="AI1801" i="18"/>
  <c r="AI1806" i="18"/>
  <c r="AH1816" i="18"/>
  <c r="AJ1816" i="18" s="1"/>
  <c r="AH1791" i="18"/>
  <c r="AJ1791" i="18" s="1"/>
  <c r="AH1788" i="18"/>
  <c r="AJ1788" i="18" s="1"/>
  <c r="AI1809" i="18"/>
  <c r="AI1800" i="18"/>
  <c r="AF1781" i="18"/>
  <c r="AH1781" i="18" s="1"/>
  <c r="AJ1781" i="18" s="1"/>
  <c r="AI1790" i="18"/>
  <c r="AI1808" i="18"/>
  <c r="AH1806" i="18"/>
  <c r="AJ1806" i="18" s="1"/>
  <c r="AH1815" i="18"/>
  <c r="AJ1815" i="18" s="1"/>
  <c r="AH1807" i="18"/>
  <c r="AJ1807" i="18" s="1"/>
  <c r="AI1818" i="18"/>
  <c r="AI1812" i="18"/>
  <c r="AH1793" i="18"/>
  <c r="AJ1793" i="18" s="1"/>
  <c r="AI1792" i="18"/>
  <c r="AI1796" i="18"/>
  <c r="AI1789" i="18"/>
  <c r="AI1817" i="18"/>
  <c r="AH1817" i="18"/>
  <c r="AJ1817" i="18" s="1"/>
  <c r="AI1820" i="18"/>
  <c r="AH1820" i="18"/>
  <c r="AJ1820" i="18" s="1"/>
  <c r="AH1819" i="18"/>
  <c r="AJ1819" i="18" s="1"/>
  <c r="AI1819" i="18"/>
  <c r="AH1803" i="18"/>
  <c r="AJ1803" i="18" s="1"/>
  <c r="AI1799" i="18"/>
  <c r="AH1795" i="18"/>
  <c r="AJ1795" i="18" s="1"/>
  <c r="AH1798" i="18"/>
  <c r="AJ1798" i="18" s="1"/>
  <c r="AE1782" i="18"/>
  <c r="AI1782" i="18" s="1"/>
  <c r="AH1787" i="18"/>
  <c r="AJ1787" i="18" s="1"/>
  <c r="AH1810" i="18"/>
  <c r="AJ1810" i="18" s="1"/>
  <c r="AH1794" i="18"/>
  <c r="AJ1794" i="18" s="1"/>
  <c r="AI1797" i="18"/>
  <c r="AH1797" i="18"/>
  <c r="AJ1797" i="18" s="1"/>
  <c r="AH1804" i="18"/>
  <c r="AJ1804" i="18" s="1"/>
  <c r="AI1804" i="18"/>
  <c r="AH1805" i="18"/>
  <c r="AJ1805" i="18" s="1"/>
  <c r="AI1810" i="18"/>
  <c r="AI1811" i="18"/>
  <c r="AH1811" i="18"/>
  <c r="AJ1811" i="18" s="1"/>
  <c r="AJ1813" i="18"/>
  <c r="AI1813" i="18"/>
  <c r="AF1785" i="18"/>
  <c r="AI1785" i="18" s="1"/>
  <c r="AI1786" i="18"/>
  <c r="AH1784" i="18"/>
  <c r="AJ1784" i="18" s="1"/>
  <c r="AH1786" i="18"/>
  <c r="AJ1786" i="18" s="1"/>
  <c r="AI1784" i="18"/>
  <c r="AE1780" i="18"/>
  <c r="AI1780" i="18" s="1"/>
  <c r="AE1779" i="18"/>
  <c r="AH1779" i="18" s="1"/>
  <c r="AJ1779" i="18" s="1"/>
  <c r="AF1778" i="18"/>
  <c r="AI1778" i="18" s="1"/>
  <c r="AF1783" i="18"/>
  <c r="AI1783" i="18" s="1"/>
  <c r="Z1772" i="18"/>
  <c r="AC1772" i="18" s="1"/>
  <c r="Z1777" i="18"/>
  <c r="AC1777" i="18" s="1"/>
  <c r="AE1777" i="18" s="1"/>
  <c r="Z1774" i="18"/>
  <c r="AC1774" i="18" s="1"/>
  <c r="AF1774" i="18" s="1"/>
  <c r="Y1772" i="18"/>
  <c r="AB1772" i="18" s="1"/>
  <c r="Z1775" i="18"/>
  <c r="AC1775" i="18" s="1"/>
  <c r="AE1775" i="18" s="1"/>
  <c r="Z1773" i="18"/>
  <c r="AC1773" i="18" s="1"/>
  <c r="AE1773" i="18" s="1"/>
  <c r="Z1776" i="18"/>
  <c r="AC1776" i="18" s="1"/>
  <c r="AF1776" i="18" s="1"/>
  <c r="R1754" i="18"/>
  <c r="S1754" i="18"/>
  <c r="U1754" i="18"/>
  <c r="T1754" i="18" s="1"/>
  <c r="W1754" i="18"/>
  <c r="Y1754" i="18" s="1"/>
  <c r="AB1754" i="18" s="1"/>
  <c r="X1754" i="18"/>
  <c r="AA1754" i="18" s="1"/>
  <c r="AD1754" i="18" s="1"/>
  <c r="R1755" i="18"/>
  <c r="S1755" i="18"/>
  <c r="U1755" i="18"/>
  <c r="T1755" i="18" s="1"/>
  <c r="W1755" i="18"/>
  <c r="Y1755" i="18" s="1"/>
  <c r="AB1755" i="18" s="1"/>
  <c r="X1755" i="18"/>
  <c r="R1756" i="18"/>
  <c r="S1756" i="18"/>
  <c r="U1756" i="18"/>
  <c r="T1756" i="18" s="1"/>
  <c r="W1756" i="18"/>
  <c r="Y1756" i="18" s="1"/>
  <c r="AB1756" i="18" s="1"/>
  <c r="X1756" i="18"/>
  <c r="AA1756" i="18" s="1"/>
  <c r="AD1756" i="18" s="1"/>
  <c r="R1757" i="18"/>
  <c r="S1757" i="18"/>
  <c r="U1757" i="18"/>
  <c r="T1757" i="18" s="1"/>
  <c r="W1757" i="18"/>
  <c r="Y1757" i="18" s="1"/>
  <c r="AB1757" i="18" s="1"/>
  <c r="X1757" i="18"/>
  <c r="AA1757" i="18" s="1"/>
  <c r="AD1757" i="18" s="1"/>
  <c r="R1758" i="18"/>
  <c r="S1758" i="18"/>
  <c r="U1758" i="18"/>
  <c r="T1758" i="18" s="1"/>
  <c r="W1758" i="18"/>
  <c r="Y1758" i="18" s="1"/>
  <c r="AB1758" i="18" s="1"/>
  <c r="X1758" i="18"/>
  <c r="AA1758" i="18" s="1"/>
  <c r="AD1758" i="18" s="1"/>
  <c r="R1759" i="18"/>
  <c r="S1759" i="18"/>
  <c r="U1759" i="18"/>
  <c r="T1759" i="18" s="1"/>
  <c r="W1759" i="18"/>
  <c r="Y1759" i="18" s="1"/>
  <c r="AB1759" i="18" s="1"/>
  <c r="X1759" i="18"/>
  <c r="AA1759" i="18" s="1"/>
  <c r="AD1759" i="18" s="1"/>
  <c r="R1760" i="18"/>
  <c r="S1760" i="18"/>
  <c r="U1760" i="18"/>
  <c r="T1760" i="18" s="1"/>
  <c r="W1760" i="18"/>
  <c r="Y1760" i="18" s="1"/>
  <c r="AB1760" i="18" s="1"/>
  <c r="X1760" i="18"/>
  <c r="AA1760" i="18" s="1"/>
  <c r="AD1760" i="18" s="1"/>
  <c r="R1761" i="18"/>
  <c r="S1761" i="18"/>
  <c r="U1761" i="18"/>
  <c r="T1761" i="18" s="1"/>
  <c r="W1761" i="18"/>
  <c r="Y1761" i="18" s="1"/>
  <c r="AB1761" i="18" s="1"/>
  <c r="X1761" i="18"/>
  <c r="AA1761" i="18" s="1"/>
  <c r="AD1761" i="18" s="1"/>
  <c r="R1762" i="18"/>
  <c r="S1762" i="18"/>
  <c r="U1762" i="18"/>
  <c r="T1762" i="18" s="1"/>
  <c r="W1762" i="18"/>
  <c r="Y1762" i="18" s="1"/>
  <c r="AB1762" i="18" s="1"/>
  <c r="X1762" i="18"/>
  <c r="AA1762" i="18" s="1"/>
  <c r="AD1762" i="18" s="1"/>
  <c r="R1763" i="18"/>
  <c r="S1763" i="18"/>
  <c r="U1763" i="18"/>
  <c r="T1763" i="18" s="1"/>
  <c r="W1763" i="18"/>
  <c r="Y1763" i="18" s="1"/>
  <c r="AB1763" i="18" s="1"/>
  <c r="X1763" i="18"/>
  <c r="AA1763" i="18" s="1"/>
  <c r="AD1763" i="18" s="1"/>
  <c r="R1764" i="18"/>
  <c r="S1764" i="18"/>
  <c r="U1764" i="18"/>
  <c r="T1764" i="18" s="1"/>
  <c r="W1764" i="18"/>
  <c r="Y1764" i="18" s="1"/>
  <c r="AB1764" i="18" s="1"/>
  <c r="X1764" i="18"/>
  <c r="R1765" i="18"/>
  <c r="S1765" i="18"/>
  <c r="U1765" i="18"/>
  <c r="T1765" i="18" s="1"/>
  <c r="W1765" i="18"/>
  <c r="Y1765" i="18" s="1"/>
  <c r="AB1765" i="18" s="1"/>
  <c r="X1765" i="18"/>
  <c r="AA1765" i="18" s="1"/>
  <c r="AD1765" i="18" s="1"/>
  <c r="R1766" i="18"/>
  <c r="S1766" i="18"/>
  <c r="U1766" i="18"/>
  <c r="T1766" i="18" s="1"/>
  <c r="W1766" i="18"/>
  <c r="Y1766" i="18" s="1"/>
  <c r="AB1766" i="18" s="1"/>
  <c r="AE1766" i="18" s="1"/>
  <c r="X1766" i="18"/>
  <c r="AA1766" i="18" s="1"/>
  <c r="AD1766" i="18" s="1"/>
  <c r="R1767" i="18"/>
  <c r="S1767" i="18"/>
  <c r="U1767" i="18"/>
  <c r="T1767" i="18" s="1"/>
  <c r="W1767" i="18"/>
  <c r="Y1767" i="18" s="1"/>
  <c r="AB1767" i="18" s="1"/>
  <c r="X1767" i="18"/>
  <c r="AA1767" i="18" s="1"/>
  <c r="AD1767" i="18" s="1"/>
  <c r="R1768" i="18"/>
  <c r="S1768" i="18"/>
  <c r="U1768" i="18"/>
  <c r="T1768" i="18" s="1"/>
  <c r="W1768" i="18"/>
  <c r="Y1768" i="18" s="1"/>
  <c r="AB1768" i="18" s="1"/>
  <c r="X1768" i="18"/>
  <c r="AA1768" i="18" s="1"/>
  <c r="AD1768" i="18" s="1"/>
  <c r="R1769" i="18"/>
  <c r="S1769" i="18"/>
  <c r="U1769" i="18"/>
  <c r="T1769" i="18" s="1"/>
  <c r="W1769" i="18"/>
  <c r="Y1769" i="18" s="1"/>
  <c r="AB1769" i="18" s="1"/>
  <c r="X1769" i="18"/>
  <c r="AA1769" i="18" s="1"/>
  <c r="AD1769" i="18" s="1"/>
  <c r="R1770" i="18"/>
  <c r="S1770" i="18"/>
  <c r="U1770" i="18"/>
  <c r="T1770" i="18" s="1"/>
  <c r="W1770" i="18"/>
  <c r="Y1770" i="18" s="1"/>
  <c r="AB1770" i="18" s="1"/>
  <c r="X1770" i="18"/>
  <c r="AA1770" i="18" s="1"/>
  <c r="AD1770" i="18" s="1"/>
  <c r="R1771" i="18"/>
  <c r="S1771" i="18"/>
  <c r="U1771" i="18"/>
  <c r="T1771" i="18" s="1"/>
  <c r="W1771" i="18"/>
  <c r="Y1771" i="18" s="1"/>
  <c r="AB1771" i="18" s="1"/>
  <c r="X1771" i="18"/>
  <c r="AA1771" i="18" s="1"/>
  <c r="AD1771" i="18" s="1"/>
  <c r="AE1772" i="18" l="1"/>
  <c r="AI1781" i="18"/>
  <c r="AH1782" i="18"/>
  <c r="AJ1782" i="18" s="1"/>
  <c r="AH1785" i="18"/>
  <c r="AJ1785" i="18" s="1"/>
  <c r="AI1779" i="18"/>
  <c r="AH1780" i="18"/>
  <c r="AJ1780" i="18" s="1"/>
  <c r="AH1783" i="18"/>
  <c r="AJ1783" i="18" s="1"/>
  <c r="AH1778" i="18"/>
  <c r="AJ1778" i="18" s="1"/>
  <c r="Z1757" i="18"/>
  <c r="AC1757" i="18" s="1"/>
  <c r="AE1757" i="18" s="1"/>
  <c r="AF1772" i="18"/>
  <c r="AF1777" i="18"/>
  <c r="AI1777" i="18" s="1"/>
  <c r="AE1774" i="18"/>
  <c r="AI1774" i="18" s="1"/>
  <c r="AF1773" i="18"/>
  <c r="AI1773" i="18" s="1"/>
  <c r="AF1775" i="18"/>
  <c r="AH1775" i="18" s="1"/>
  <c r="AJ1775" i="18" s="1"/>
  <c r="AE1776" i="18"/>
  <c r="AI1776" i="18" s="1"/>
  <c r="Z1764" i="18"/>
  <c r="AC1764" i="18" s="1"/>
  <c r="Z1762" i="18"/>
  <c r="AC1762" i="18" s="1"/>
  <c r="AE1762" i="18" s="1"/>
  <c r="Z1758" i="18"/>
  <c r="AC1758" i="18" s="1"/>
  <c r="AE1758" i="18" s="1"/>
  <c r="Z1766" i="18"/>
  <c r="AC1766" i="18" s="1"/>
  <c r="AF1766" i="18" s="1"/>
  <c r="AI1766" i="18" s="1"/>
  <c r="Z1754" i="18"/>
  <c r="AC1754" i="18" s="1"/>
  <c r="AF1754" i="18" s="1"/>
  <c r="Z1770" i="18"/>
  <c r="AC1770" i="18" s="1"/>
  <c r="AF1770" i="18" s="1"/>
  <c r="Z1771" i="18"/>
  <c r="AC1771" i="18" s="1"/>
  <c r="AE1771" i="18" s="1"/>
  <c r="Z1765" i="18"/>
  <c r="AC1765" i="18" s="1"/>
  <c r="AE1765" i="18" s="1"/>
  <c r="AA1764" i="18"/>
  <c r="AD1764" i="18" s="1"/>
  <c r="Z1759" i="18"/>
  <c r="AC1759" i="18" s="1"/>
  <c r="AE1759" i="18" s="1"/>
  <c r="Z1755" i="18"/>
  <c r="AC1755" i="18" s="1"/>
  <c r="Z1763" i="18"/>
  <c r="AC1763" i="18" s="1"/>
  <c r="AF1763" i="18" s="1"/>
  <c r="Z1769" i="18"/>
  <c r="AC1769" i="18" s="1"/>
  <c r="AE1769" i="18" s="1"/>
  <c r="AE1768" i="18"/>
  <c r="Z1760" i="18"/>
  <c r="AC1760" i="18" s="1"/>
  <c r="AF1760" i="18" s="1"/>
  <c r="Z1767" i="18"/>
  <c r="AC1767" i="18" s="1"/>
  <c r="AF1767" i="18" s="1"/>
  <c r="Z1761" i="18"/>
  <c r="AC1761" i="18" s="1"/>
  <c r="AF1761" i="18" s="1"/>
  <c r="Z1756" i="18"/>
  <c r="AC1756" i="18" s="1"/>
  <c r="AF1756" i="18" s="1"/>
  <c r="Z1768" i="18"/>
  <c r="AC1768" i="18" s="1"/>
  <c r="AF1768" i="18" s="1"/>
  <c r="AA1755" i="18"/>
  <c r="AD1755" i="18" s="1"/>
  <c r="X1751" i="18"/>
  <c r="AA1751" i="18" s="1"/>
  <c r="AD1751" i="18" s="1"/>
  <c r="W1751" i="18"/>
  <c r="U1751" i="18"/>
  <c r="T1751" i="18" s="1"/>
  <c r="X1750" i="18"/>
  <c r="AA1750" i="18" s="1"/>
  <c r="AD1750" i="18" s="1"/>
  <c r="W1750" i="18"/>
  <c r="Y1750" i="18" s="1"/>
  <c r="AB1750" i="18" s="1"/>
  <c r="U1750" i="18"/>
  <c r="T1750" i="18" s="1"/>
  <c r="X1749" i="18"/>
  <c r="AA1749" i="18" s="1"/>
  <c r="AD1749" i="18" s="1"/>
  <c r="W1749" i="18"/>
  <c r="U1749" i="18"/>
  <c r="T1749" i="18" s="1"/>
  <c r="X1743" i="18"/>
  <c r="AA1743" i="18" s="1"/>
  <c r="AD1743" i="18" s="1"/>
  <c r="W1743" i="18"/>
  <c r="U1743" i="18"/>
  <c r="T1743" i="18" s="1"/>
  <c r="X1742" i="18"/>
  <c r="AA1742" i="18" s="1"/>
  <c r="AD1742" i="18" s="1"/>
  <c r="W1742" i="18"/>
  <c r="Y1742" i="18" s="1"/>
  <c r="AB1742" i="18" s="1"/>
  <c r="U1742" i="18"/>
  <c r="T1742" i="18" s="1"/>
  <c r="X1741" i="18"/>
  <c r="W1741" i="18"/>
  <c r="Y1741" i="18" s="1"/>
  <c r="AB1741" i="18" s="1"/>
  <c r="U1741" i="18"/>
  <c r="T1741" i="18" s="1"/>
  <c r="X1739" i="18"/>
  <c r="AA1739" i="18" s="1"/>
  <c r="AD1739" i="18" s="1"/>
  <c r="W1739" i="18"/>
  <c r="U1739" i="18"/>
  <c r="T1739" i="18" s="1"/>
  <c r="X1736" i="18"/>
  <c r="AA1736" i="18" s="1"/>
  <c r="AD1736" i="18" s="1"/>
  <c r="W1736" i="18"/>
  <c r="Y1736" i="18" s="1"/>
  <c r="AB1736" i="18" s="1"/>
  <c r="U1736" i="18"/>
  <c r="T1736" i="18" s="1"/>
  <c r="X1732" i="18"/>
  <c r="AA1732" i="18" s="1"/>
  <c r="AD1732" i="18" s="1"/>
  <c r="W1732" i="18"/>
  <c r="U1732" i="18"/>
  <c r="T1732" i="18" s="1"/>
  <c r="X1728" i="18"/>
  <c r="AA1728" i="18" s="1"/>
  <c r="AD1728" i="18" s="1"/>
  <c r="W1728" i="18"/>
  <c r="U1728" i="18"/>
  <c r="T1728" i="18" s="1"/>
  <c r="R1681" i="18"/>
  <c r="S1681" i="18"/>
  <c r="R1682" i="18"/>
  <c r="S1682" i="18"/>
  <c r="R1683" i="18"/>
  <c r="S1683" i="18"/>
  <c r="R1684" i="18"/>
  <c r="S1684" i="18"/>
  <c r="R1685" i="18"/>
  <c r="S1685" i="18"/>
  <c r="R1686" i="18"/>
  <c r="S1686" i="18"/>
  <c r="R1687" i="18"/>
  <c r="S1687" i="18"/>
  <c r="R1688" i="18"/>
  <c r="S1688" i="18"/>
  <c r="R1689" i="18"/>
  <c r="S1689" i="18"/>
  <c r="R1690" i="18"/>
  <c r="S1690" i="18"/>
  <c r="R1691" i="18"/>
  <c r="S1691" i="18"/>
  <c r="R1692" i="18"/>
  <c r="S1692" i="18"/>
  <c r="R1693" i="18"/>
  <c r="S1693" i="18"/>
  <c r="R1694" i="18"/>
  <c r="S1694" i="18"/>
  <c r="R1695" i="18"/>
  <c r="S1695" i="18"/>
  <c r="R1696" i="18"/>
  <c r="S1696" i="18"/>
  <c r="R1697" i="18"/>
  <c r="S1697" i="18"/>
  <c r="R1698" i="18"/>
  <c r="S1698" i="18"/>
  <c r="R1699" i="18"/>
  <c r="S1699" i="18"/>
  <c r="R1700" i="18"/>
  <c r="S1700" i="18"/>
  <c r="R1701" i="18"/>
  <c r="S1701" i="18"/>
  <c r="R1702" i="18"/>
  <c r="S1702" i="18"/>
  <c r="R1703" i="18"/>
  <c r="S1703" i="18"/>
  <c r="R1704" i="18"/>
  <c r="S1704" i="18"/>
  <c r="R1705" i="18"/>
  <c r="S1705" i="18"/>
  <c r="R1706" i="18"/>
  <c r="S1706" i="18"/>
  <c r="R1707" i="18"/>
  <c r="S1707" i="18"/>
  <c r="R1708" i="18"/>
  <c r="S1708" i="18"/>
  <c r="R1709" i="18"/>
  <c r="S1709" i="18"/>
  <c r="R1710" i="18"/>
  <c r="S1710" i="18"/>
  <c r="R1711" i="18"/>
  <c r="S1711" i="18"/>
  <c r="R1712" i="18"/>
  <c r="S1712" i="18"/>
  <c r="R1713" i="18"/>
  <c r="S1713" i="18"/>
  <c r="R1714" i="18"/>
  <c r="S1714" i="18"/>
  <c r="R1715" i="18"/>
  <c r="S1715" i="18"/>
  <c r="R1716" i="18"/>
  <c r="S1716" i="18"/>
  <c r="R1717" i="18"/>
  <c r="S1717" i="18"/>
  <c r="R1718" i="18"/>
  <c r="S1718" i="18"/>
  <c r="R1719" i="18"/>
  <c r="S1719" i="18"/>
  <c r="R1720" i="18"/>
  <c r="S1720" i="18"/>
  <c r="R1721" i="18"/>
  <c r="S1721" i="18"/>
  <c r="R1722" i="18"/>
  <c r="S1722" i="18"/>
  <c r="R1723" i="18"/>
  <c r="S1723" i="18"/>
  <c r="R1724" i="18"/>
  <c r="S1724" i="18"/>
  <c r="R1725" i="18"/>
  <c r="S1725" i="18"/>
  <c r="R1726" i="18"/>
  <c r="S1726" i="18"/>
  <c r="R1727" i="18"/>
  <c r="S1727" i="18"/>
  <c r="R1728" i="18"/>
  <c r="S1728" i="18"/>
  <c r="R1729" i="18"/>
  <c r="S1729" i="18"/>
  <c r="R1730" i="18"/>
  <c r="S1730" i="18"/>
  <c r="R1731" i="18"/>
  <c r="S1731" i="18"/>
  <c r="R1732" i="18"/>
  <c r="S1732" i="18"/>
  <c r="R1733" i="18"/>
  <c r="S1733" i="18"/>
  <c r="R1734" i="18"/>
  <c r="S1734" i="18"/>
  <c r="R1735" i="18"/>
  <c r="S1735" i="18"/>
  <c r="R1736" i="18"/>
  <c r="S1736" i="18"/>
  <c r="R1737" i="18"/>
  <c r="S1737" i="18"/>
  <c r="R1738" i="18"/>
  <c r="S1738" i="18"/>
  <c r="R1739" i="18"/>
  <c r="S1739" i="18"/>
  <c r="R1740" i="18"/>
  <c r="S1740" i="18"/>
  <c r="R1741" i="18"/>
  <c r="S1741" i="18"/>
  <c r="R1742" i="18"/>
  <c r="S1742" i="18"/>
  <c r="R1743" i="18"/>
  <c r="S1743" i="18"/>
  <c r="R1744" i="18"/>
  <c r="S1744" i="18"/>
  <c r="R1745" i="18"/>
  <c r="S1745" i="18"/>
  <c r="R1746" i="18"/>
  <c r="S1746" i="18"/>
  <c r="R1747" i="18"/>
  <c r="S1747" i="18"/>
  <c r="R1748" i="18"/>
  <c r="S1748" i="18"/>
  <c r="R1749" i="18"/>
  <c r="S1749" i="18"/>
  <c r="R1750" i="18"/>
  <c r="S1750" i="18"/>
  <c r="R1751" i="18"/>
  <c r="S1751" i="18"/>
  <c r="R1752" i="18"/>
  <c r="S1752" i="18"/>
  <c r="R1753" i="18"/>
  <c r="S1753" i="18"/>
  <c r="R1678" i="18"/>
  <c r="S1678" i="18"/>
  <c r="R1679" i="18"/>
  <c r="S1679" i="18"/>
  <c r="R1680" i="18"/>
  <c r="S1680" i="18"/>
  <c r="R1670" i="18"/>
  <c r="S1670" i="18"/>
  <c r="U1670" i="18"/>
  <c r="T1670" i="18" s="1"/>
  <c r="W1670" i="18"/>
  <c r="Y1670" i="18" s="1"/>
  <c r="AB1670" i="18" s="1"/>
  <c r="X1670" i="18"/>
  <c r="AA1670" i="18" s="1"/>
  <c r="AD1670" i="18" s="1"/>
  <c r="R1671" i="18"/>
  <c r="S1671" i="18"/>
  <c r="R1672" i="18"/>
  <c r="S1672" i="18"/>
  <c r="R1673" i="18"/>
  <c r="S1673" i="18"/>
  <c r="X1752" i="18"/>
  <c r="AA1752" i="18" s="1"/>
  <c r="AD1752" i="18" s="1"/>
  <c r="W1752" i="18"/>
  <c r="Y1752" i="18" s="1"/>
  <c r="AB1752" i="18" s="1"/>
  <c r="U1752" i="18"/>
  <c r="T1752" i="18" s="1"/>
  <c r="X1727" i="18"/>
  <c r="AA1727" i="18" s="1"/>
  <c r="AD1727" i="18" s="1"/>
  <c r="W1727" i="18"/>
  <c r="U1727" i="18"/>
  <c r="T1727" i="18" s="1"/>
  <c r="X1722" i="18"/>
  <c r="AA1722" i="18" s="1"/>
  <c r="AD1722" i="18" s="1"/>
  <c r="W1722" i="18"/>
  <c r="Y1722" i="18" s="1"/>
  <c r="AB1722" i="18" s="1"/>
  <c r="U1722" i="18"/>
  <c r="T1722" i="18" s="1"/>
  <c r="X1719" i="18"/>
  <c r="AA1719" i="18" s="1"/>
  <c r="AD1719" i="18" s="1"/>
  <c r="W1719" i="18"/>
  <c r="Y1719" i="18" s="1"/>
  <c r="AB1719" i="18" s="1"/>
  <c r="U1719" i="18"/>
  <c r="T1719" i="18" s="1"/>
  <c r="X1715" i="18"/>
  <c r="AA1715" i="18" s="1"/>
  <c r="AD1715" i="18" s="1"/>
  <c r="W1715" i="18"/>
  <c r="Y1715" i="18" s="1"/>
  <c r="AB1715" i="18" s="1"/>
  <c r="U1715" i="18"/>
  <c r="T1715" i="18" s="1"/>
  <c r="X1710" i="18"/>
  <c r="AA1710" i="18" s="1"/>
  <c r="AD1710" i="18" s="1"/>
  <c r="W1710" i="18"/>
  <c r="U1710" i="18"/>
  <c r="T1710" i="18" s="1"/>
  <c r="X1709" i="18"/>
  <c r="AA1709" i="18" s="1"/>
  <c r="AD1709" i="18" s="1"/>
  <c r="W1709" i="18"/>
  <c r="U1709" i="18"/>
  <c r="T1709" i="18" s="1"/>
  <c r="X1708" i="18"/>
  <c r="AA1708" i="18" s="1"/>
  <c r="AD1708" i="18" s="1"/>
  <c r="W1708" i="18"/>
  <c r="Y1708" i="18" s="1"/>
  <c r="AB1708" i="18" s="1"/>
  <c r="U1708" i="18"/>
  <c r="T1708" i="18" s="1"/>
  <c r="X1707" i="18"/>
  <c r="AA1707" i="18" s="1"/>
  <c r="AD1707" i="18" s="1"/>
  <c r="W1707" i="18"/>
  <c r="U1707" i="18"/>
  <c r="T1707" i="18" s="1"/>
  <c r="X1706" i="18"/>
  <c r="AA1706" i="18" s="1"/>
  <c r="AD1706" i="18" s="1"/>
  <c r="W1706" i="18"/>
  <c r="U1706" i="18"/>
  <c r="T1706" i="18" s="1"/>
  <c r="X1705" i="18"/>
  <c r="AA1705" i="18" s="1"/>
  <c r="AD1705" i="18" s="1"/>
  <c r="W1705" i="18"/>
  <c r="Y1705" i="18" s="1"/>
  <c r="AB1705" i="18" s="1"/>
  <c r="U1705" i="18"/>
  <c r="T1705" i="18" s="1"/>
  <c r="X1704" i="18"/>
  <c r="AA1704" i="18" s="1"/>
  <c r="AD1704" i="18" s="1"/>
  <c r="W1704" i="18"/>
  <c r="U1704" i="18"/>
  <c r="T1704" i="18" s="1"/>
  <c r="X1697" i="18"/>
  <c r="AA1697" i="18" s="1"/>
  <c r="AD1697" i="18" s="1"/>
  <c r="W1697" i="18"/>
  <c r="U1697" i="18"/>
  <c r="T1697" i="18" s="1"/>
  <c r="X1696" i="18"/>
  <c r="AA1696" i="18" s="1"/>
  <c r="AD1696" i="18" s="1"/>
  <c r="W1696" i="18"/>
  <c r="U1696" i="18"/>
  <c r="T1696" i="18" s="1"/>
  <c r="X1695" i="18"/>
  <c r="AA1695" i="18" s="1"/>
  <c r="AD1695" i="18" s="1"/>
  <c r="W1695" i="18"/>
  <c r="U1695" i="18"/>
  <c r="T1695" i="18" s="1"/>
  <c r="X1692" i="18"/>
  <c r="AA1692" i="18" s="1"/>
  <c r="AD1692" i="18" s="1"/>
  <c r="W1692" i="18"/>
  <c r="U1692" i="18"/>
  <c r="T1692" i="18" s="1"/>
  <c r="X1691" i="18"/>
  <c r="AA1691" i="18" s="1"/>
  <c r="AD1691" i="18" s="1"/>
  <c r="W1691" i="18"/>
  <c r="U1691" i="18"/>
  <c r="T1691" i="18" s="1"/>
  <c r="X1689" i="18"/>
  <c r="AA1689" i="18" s="1"/>
  <c r="AD1689" i="18" s="1"/>
  <c r="W1689" i="18"/>
  <c r="U1689" i="18"/>
  <c r="T1689" i="18" s="1"/>
  <c r="X1688" i="18"/>
  <c r="AA1688" i="18" s="1"/>
  <c r="AD1688" i="18" s="1"/>
  <c r="W1688" i="18"/>
  <c r="U1688" i="18"/>
  <c r="T1688" i="18" s="1"/>
  <c r="X1687" i="18"/>
  <c r="AA1687" i="18" s="1"/>
  <c r="AD1687" i="18" s="1"/>
  <c r="W1687" i="18"/>
  <c r="U1687" i="18"/>
  <c r="T1687" i="18" s="1"/>
  <c r="X1681" i="18"/>
  <c r="AA1681" i="18" s="1"/>
  <c r="AD1681" i="18" s="1"/>
  <c r="W1681" i="18"/>
  <c r="U1681" i="18"/>
  <c r="T1681" i="18" s="1"/>
  <c r="X1677" i="18"/>
  <c r="AA1677" i="18" s="1"/>
  <c r="AD1677" i="18" s="1"/>
  <c r="W1677" i="18"/>
  <c r="U1677" i="18"/>
  <c r="T1677" i="18" s="1"/>
  <c r="S1677" i="18"/>
  <c r="R1677" i="18"/>
  <c r="X1676" i="18"/>
  <c r="AA1676" i="18" s="1"/>
  <c r="AD1676" i="18" s="1"/>
  <c r="W1676" i="18"/>
  <c r="U1676" i="18"/>
  <c r="T1676" i="18" s="1"/>
  <c r="S1676" i="18"/>
  <c r="R1676" i="18"/>
  <c r="X1675" i="18"/>
  <c r="AA1675" i="18" s="1"/>
  <c r="AD1675" i="18" s="1"/>
  <c r="W1675" i="18"/>
  <c r="U1675" i="18"/>
  <c r="T1675" i="18" s="1"/>
  <c r="S1675" i="18"/>
  <c r="R1675" i="18"/>
  <c r="X1674" i="18"/>
  <c r="AA1674" i="18" s="1"/>
  <c r="AD1674" i="18" s="1"/>
  <c r="W1674" i="18"/>
  <c r="U1674" i="18"/>
  <c r="T1674" i="18" s="1"/>
  <c r="S1674" i="18"/>
  <c r="R1674" i="18"/>
  <c r="R1631" i="18"/>
  <c r="S1631" i="18"/>
  <c r="X1753" i="18"/>
  <c r="AA1753" i="18" s="1"/>
  <c r="AD1753" i="18" s="1"/>
  <c r="W1753" i="18"/>
  <c r="U1753" i="18"/>
  <c r="T1753" i="18" s="1"/>
  <c r="X1747" i="18"/>
  <c r="AA1747" i="18" s="1"/>
  <c r="AD1747" i="18" s="1"/>
  <c r="W1747" i="18"/>
  <c r="Y1747" i="18" s="1"/>
  <c r="AB1747" i="18" s="1"/>
  <c r="U1747" i="18"/>
  <c r="T1747" i="18" s="1"/>
  <c r="X1746" i="18"/>
  <c r="AA1746" i="18" s="1"/>
  <c r="AD1746" i="18" s="1"/>
  <c r="W1746" i="18"/>
  <c r="Y1746" i="18" s="1"/>
  <c r="AB1746" i="18" s="1"/>
  <c r="U1746" i="18"/>
  <c r="T1746" i="18" s="1"/>
  <c r="X1745" i="18"/>
  <c r="AA1745" i="18" s="1"/>
  <c r="AD1745" i="18" s="1"/>
  <c r="W1745" i="18"/>
  <c r="U1745" i="18"/>
  <c r="T1745" i="18" s="1"/>
  <c r="X1744" i="18"/>
  <c r="AA1744" i="18" s="1"/>
  <c r="AD1744" i="18" s="1"/>
  <c r="W1744" i="18"/>
  <c r="Y1744" i="18" s="1"/>
  <c r="AB1744" i="18" s="1"/>
  <c r="U1744" i="18"/>
  <c r="T1744" i="18" s="1"/>
  <c r="X1738" i="18"/>
  <c r="W1738" i="18"/>
  <c r="Y1738" i="18" s="1"/>
  <c r="AB1738" i="18" s="1"/>
  <c r="U1738" i="18"/>
  <c r="T1738" i="18" s="1"/>
  <c r="X1737" i="18"/>
  <c r="AA1737" i="18" s="1"/>
  <c r="AD1737" i="18" s="1"/>
  <c r="W1737" i="18"/>
  <c r="U1737" i="18"/>
  <c r="T1737" i="18" s="1"/>
  <c r="X1734" i="18"/>
  <c r="W1734" i="18"/>
  <c r="Y1734" i="18" s="1"/>
  <c r="AB1734" i="18" s="1"/>
  <c r="U1734" i="18"/>
  <c r="T1734" i="18" s="1"/>
  <c r="X1733" i="18"/>
  <c r="AA1733" i="18" s="1"/>
  <c r="AD1733" i="18" s="1"/>
  <c r="W1733" i="18"/>
  <c r="U1733" i="18"/>
  <c r="T1733" i="18" s="1"/>
  <c r="X1726" i="18"/>
  <c r="AA1726" i="18" s="1"/>
  <c r="AD1726" i="18" s="1"/>
  <c r="W1726" i="18"/>
  <c r="U1726" i="18"/>
  <c r="T1726" i="18" s="1"/>
  <c r="X1721" i="18"/>
  <c r="AA1721" i="18" s="1"/>
  <c r="AD1721" i="18" s="1"/>
  <c r="W1721" i="18"/>
  <c r="Y1721" i="18" s="1"/>
  <c r="AB1721" i="18" s="1"/>
  <c r="U1721" i="18"/>
  <c r="T1721" i="18" s="1"/>
  <c r="AH1772" i="18" l="1"/>
  <c r="AJ1772" i="18" s="1"/>
  <c r="AH1777" i="18"/>
  <c r="AJ1777" i="18" s="1"/>
  <c r="AI1772" i="18"/>
  <c r="AI1775" i="18"/>
  <c r="AE1770" i="18"/>
  <c r="AI1770" i="18" s="1"/>
  <c r="AE1755" i="18"/>
  <c r="AF1757" i="18"/>
  <c r="AH1757" i="18" s="1"/>
  <c r="AJ1757" i="18" s="1"/>
  <c r="AE1764" i="18"/>
  <c r="AH1773" i="18"/>
  <c r="AJ1773" i="18" s="1"/>
  <c r="AH1774" i="18"/>
  <c r="AJ1774" i="18" s="1"/>
  <c r="AH1776" i="18"/>
  <c r="AJ1776" i="18" s="1"/>
  <c r="AF1762" i="18"/>
  <c r="AH1762" i="18" s="1"/>
  <c r="AJ1762" i="18" s="1"/>
  <c r="AF1771" i="18"/>
  <c r="AH1771" i="18" s="1"/>
  <c r="AJ1771" i="18" s="1"/>
  <c r="AE1754" i="18"/>
  <c r="AI1754" i="18" s="1"/>
  <c r="AF1758" i="18"/>
  <c r="AI1758" i="18" s="1"/>
  <c r="AF1769" i="18"/>
  <c r="AH1769" i="18" s="1"/>
  <c r="AJ1769" i="18" s="1"/>
  <c r="Z1749" i="18"/>
  <c r="AC1749" i="18" s="1"/>
  <c r="Z1728" i="18"/>
  <c r="AC1728" i="18" s="1"/>
  <c r="AF1765" i="18"/>
  <c r="AH1765" i="18" s="1"/>
  <c r="AJ1765" i="18" s="1"/>
  <c r="AF1759" i="18"/>
  <c r="AH1759" i="18" s="1"/>
  <c r="AJ1759" i="18" s="1"/>
  <c r="AF1764" i="18"/>
  <c r="AE1763" i="18"/>
  <c r="Z1727" i="18"/>
  <c r="AC1727" i="18" s="1"/>
  <c r="Z1741" i="18"/>
  <c r="AC1741" i="18" s="1"/>
  <c r="AA1741" i="18"/>
  <c r="AD1741" i="18" s="1"/>
  <c r="Z1742" i="18"/>
  <c r="AC1742" i="18" s="1"/>
  <c r="AF1742" i="18" s="1"/>
  <c r="AH1768" i="18"/>
  <c r="AJ1768" i="18" s="1"/>
  <c r="AE1760" i="18"/>
  <c r="AE1756" i="18"/>
  <c r="AE1761" i="18"/>
  <c r="AH1766" i="18"/>
  <c r="AJ1766" i="18" s="1"/>
  <c r="AE1767" i="18"/>
  <c r="AF1755" i="18"/>
  <c r="AI1768" i="18"/>
  <c r="Y1749" i="18"/>
  <c r="AB1749" i="18" s="1"/>
  <c r="Z1739" i="18"/>
  <c r="AC1739" i="18" s="1"/>
  <c r="Z1743" i="18"/>
  <c r="AC1743" i="18" s="1"/>
  <c r="Z1732" i="18"/>
  <c r="AC1732" i="18" s="1"/>
  <c r="Z1751" i="18"/>
  <c r="AC1751" i="18" s="1"/>
  <c r="Z1750" i="18"/>
  <c r="AC1750" i="18" s="1"/>
  <c r="AF1750" i="18" s="1"/>
  <c r="Y1751" i="18"/>
  <c r="AB1751" i="18" s="1"/>
  <c r="Y1743" i="18"/>
  <c r="AB1743" i="18" s="1"/>
  <c r="Y1739" i="18"/>
  <c r="AB1739" i="18" s="1"/>
  <c r="Z1736" i="18"/>
  <c r="AC1736" i="18" s="1"/>
  <c r="AF1736" i="18" s="1"/>
  <c r="Y1732" i="18"/>
  <c r="AB1732" i="18" s="1"/>
  <c r="Y1728" i="18"/>
  <c r="AB1728" i="18" s="1"/>
  <c r="Z1706" i="18"/>
  <c r="AC1706" i="18" s="1"/>
  <c r="Z1670" i="18"/>
  <c r="AC1670" i="18" s="1"/>
  <c r="AE1670" i="18" s="1"/>
  <c r="Z1691" i="18"/>
  <c r="AC1691" i="18" s="1"/>
  <c r="Z1681" i="18"/>
  <c r="AC1681" i="18" s="1"/>
  <c r="Z1676" i="18"/>
  <c r="AC1676" i="18" s="1"/>
  <c r="Z1689" i="18"/>
  <c r="AC1689" i="18" s="1"/>
  <c r="Z1709" i="18"/>
  <c r="AC1709" i="18" s="1"/>
  <c r="Z1697" i="18"/>
  <c r="AC1697" i="18" s="1"/>
  <c r="Z1707" i="18"/>
  <c r="AC1707" i="18" s="1"/>
  <c r="Z1705" i="18"/>
  <c r="AC1705" i="18" s="1"/>
  <c r="AF1705" i="18" s="1"/>
  <c r="Z1737" i="18"/>
  <c r="AC1737" i="18" s="1"/>
  <c r="Z1687" i="18"/>
  <c r="AC1687" i="18" s="1"/>
  <c r="Z1753" i="18"/>
  <c r="AC1753" i="18" s="1"/>
  <c r="Z1675" i="18"/>
  <c r="AC1675" i="18" s="1"/>
  <c r="Z1677" i="18"/>
  <c r="AC1677" i="18" s="1"/>
  <c r="Z1692" i="18"/>
  <c r="AC1692" i="18" s="1"/>
  <c r="Z1696" i="18"/>
  <c r="AC1696" i="18" s="1"/>
  <c r="Z1704" i="18"/>
  <c r="AC1704" i="18" s="1"/>
  <c r="Z1688" i="18"/>
  <c r="AC1688" i="18" s="1"/>
  <c r="Z1708" i="18"/>
  <c r="AC1708" i="18" s="1"/>
  <c r="AF1708" i="18" s="1"/>
  <c r="Z1710" i="18"/>
  <c r="AC1710" i="18" s="1"/>
  <c r="Z1674" i="18"/>
  <c r="AC1674" i="18" s="1"/>
  <c r="Y1691" i="18"/>
  <c r="AB1691" i="18" s="1"/>
  <c r="Z1695" i="18"/>
  <c r="AC1695" i="18" s="1"/>
  <c r="Z1752" i="18"/>
  <c r="AC1752" i="18" s="1"/>
  <c r="AF1752" i="18" s="1"/>
  <c r="Y1727" i="18"/>
  <c r="AB1727" i="18" s="1"/>
  <c r="Z1722" i="18"/>
  <c r="AC1722" i="18" s="1"/>
  <c r="AE1722" i="18" s="1"/>
  <c r="Z1719" i="18"/>
  <c r="AC1719" i="18" s="1"/>
  <c r="AF1719" i="18" s="1"/>
  <c r="Z1715" i="18"/>
  <c r="AC1715" i="18" s="1"/>
  <c r="AF1715" i="18" s="1"/>
  <c r="Y1704" i="18"/>
  <c r="AB1704" i="18" s="1"/>
  <c r="Y1707" i="18"/>
  <c r="AB1707" i="18" s="1"/>
  <c r="Y1710" i="18"/>
  <c r="AB1710" i="18" s="1"/>
  <c r="Y1706" i="18"/>
  <c r="AB1706" i="18" s="1"/>
  <c r="Y1709" i="18"/>
  <c r="AB1709" i="18" s="1"/>
  <c r="Y1696" i="18"/>
  <c r="AB1696" i="18" s="1"/>
  <c r="Y1697" i="18"/>
  <c r="AB1697" i="18" s="1"/>
  <c r="Y1695" i="18"/>
  <c r="AB1695" i="18" s="1"/>
  <c r="Y1692" i="18"/>
  <c r="AB1692" i="18" s="1"/>
  <c r="Y1689" i="18"/>
  <c r="AB1689" i="18" s="1"/>
  <c r="Y1687" i="18"/>
  <c r="AB1687" i="18" s="1"/>
  <c r="Y1688" i="18"/>
  <c r="AB1688" i="18" s="1"/>
  <c r="Y1681" i="18"/>
  <c r="AB1681" i="18" s="1"/>
  <c r="Y1674" i="18"/>
  <c r="AB1674" i="18" s="1"/>
  <c r="Y1677" i="18"/>
  <c r="AB1677" i="18" s="1"/>
  <c r="Y1675" i="18"/>
  <c r="AB1675" i="18" s="1"/>
  <c r="Y1676" i="18"/>
  <c r="AB1676" i="18" s="1"/>
  <c r="Z1747" i="18"/>
  <c r="AC1747" i="18" s="1"/>
  <c r="AF1747" i="18" s="1"/>
  <c r="Y1753" i="18"/>
  <c r="AB1753" i="18" s="1"/>
  <c r="Z1745" i="18"/>
  <c r="AC1745" i="18" s="1"/>
  <c r="Z1733" i="18"/>
  <c r="AC1733" i="18" s="1"/>
  <c r="Z1726" i="18"/>
  <c r="AC1726" i="18" s="1"/>
  <c r="Y1733" i="18"/>
  <c r="AB1733" i="18" s="1"/>
  <c r="Z1734" i="18"/>
  <c r="AC1734" i="18" s="1"/>
  <c r="Z1738" i="18"/>
  <c r="AC1738" i="18" s="1"/>
  <c r="Z1744" i="18"/>
  <c r="AC1744" i="18" s="1"/>
  <c r="AF1744" i="18" s="1"/>
  <c r="Z1746" i="18"/>
  <c r="AC1746" i="18" s="1"/>
  <c r="AF1746" i="18" s="1"/>
  <c r="Y1745" i="18"/>
  <c r="AB1745" i="18" s="1"/>
  <c r="AA1738" i="18"/>
  <c r="AD1738" i="18" s="1"/>
  <c r="Y1737" i="18"/>
  <c r="AB1737" i="18" s="1"/>
  <c r="AA1734" i="18"/>
  <c r="AD1734" i="18" s="1"/>
  <c r="Y1726" i="18"/>
  <c r="AB1726" i="18" s="1"/>
  <c r="Z1721" i="18"/>
  <c r="AC1721" i="18" s="1"/>
  <c r="AE1721" i="18" s="1"/>
  <c r="AI1757" i="18" l="1"/>
  <c r="AH1770" i="18"/>
  <c r="AJ1770" i="18" s="1"/>
  <c r="AI1764" i="18"/>
  <c r="AI1755" i="18"/>
  <c r="AI1762" i="18"/>
  <c r="AE1749" i="18"/>
  <c r="AH1754" i="18"/>
  <c r="AJ1754" i="18" s="1"/>
  <c r="AE1726" i="18"/>
  <c r="AI1771" i="18"/>
  <c r="AI1759" i="18"/>
  <c r="AI1769" i="18"/>
  <c r="AI1765" i="18"/>
  <c r="AE1705" i="18"/>
  <c r="AH1705" i="18" s="1"/>
  <c r="AH1758" i="18"/>
  <c r="AJ1758" i="18" s="1"/>
  <c r="AE1742" i="18"/>
  <c r="AH1742" i="18" s="1"/>
  <c r="AE1741" i="18"/>
  <c r="AF1741" i="18"/>
  <c r="AH1755" i="18"/>
  <c r="AJ1755" i="18" s="1"/>
  <c r="AI1763" i="18"/>
  <c r="AH1763" i="18"/>
  <c r="AJ1763" i="18" s="1"/>
  <c r="AH1764" i="18"/>
  <c r="AJ1764" i="18" s="1"/>
  <c r="AI1756" i="18"/>
  <c r="AH1756" i="18"/>
  <c r="AJ1756" i="18" s="1"/>
  <c r="AI1767" i="18"/>
  <c r="AH1767" i="18"/>
  <c r="AJ1767" i="18" s="1"/>
  <c r="AI1760" i="18"/>
  <c r="AH1760" i="18"/>
  <c r="AJ1760" i="18" s="1"/>
  <c r="AI1761" i="18"/>
  <c r="AH1761" i="18"/>
  <c r="AJ1761" i="18" s="1"/>
  <c r="AF1691" i="18"/>
  <c r="AF1749" i="18"/>
  <c r="AF1751" i="18"/>
  <c r="AE1751" i="18"/>
  <c r="AE1750" i="18"/>
  <c r="AF1743" i="18"/>
  <c r="AE1743" i="18"/>
  <c r="AF1739" i="18"/>
  <c r="AE1739" i="18"/>
  <c r="AE1736" i="18"/>
  <c r="AF1732" i="18"/>
  <c r="AE1732" i="18"/>
  <c r="AF1728" i="18"/>
  <c r="AE1728" i="18"/>
  <c r="AF1670" i="18"/>
  <c r="AH1670" i="18" s="1"/>
  <c r="AJ1670" i="18" s="1"/>
  <c r="AE1708" i="18"/>
  <c r="AI1708" i="18" s="1"/>
  <c r="AF1733" i="18"/>
  <c r="AE1691" i="18"/>
  <c r="AE1752" i="18"/>
  <c r="AF1727" i="18"/>
  <c r="AE1727" i="18"/>
  <c r="AF1722" i="18"/>
  <c r="AI1722" i="18" s="1"/>
  <c r="AE1719" i="18"/>
  <c r="AE1715" i="18"/>
  <c r="AF1704" i="18"/>
  <c r="AE1704" i="18"/>
  <c r="AF1709" i="18"/>
  <c r="AE1709" i="18"/>
  <c r="AF1706" i="18"/>
  <c r="AE1706" i="18"/>
  <c r="AE1710" i="18"/>
  <c r="AF1710" i="18"/>
  <c r="AF1707" i="18"/>
  <c r="AE1707" i="18"/>
  <c r="AF1697" i="18"/>
  <c r="AE1697" i="18"/>
  <c r="AF1696" i="18"/>
  <c r="AE1696" i="18"/>
  <c r="AF1695" i="18"/>
  <c r="AE1695" i="18"/>
  <c r="AF1692" i="18"/>
  <c r="AE1692" i="18"/>
  <c r="AE1688" i="18"/>
  <c r="AF1688" i="18"/>
  <c r="AE1687" i="18"/>
  <c r="AF1687" i="18"/>
  <c r="AF1689" i="18"/>
  <c r="AE1689" i="18"/>
  <c r="AF1681" i="18"/>
  <c r="AE1681" i="18"/>
  <c r="AE1676" i="18"/>
  <c r="AF1676" i="18"/>
  <c r="AE1675" i="18"/>
  <c r="AF1675" i="18"/>
  <c r="AF1677" i="18"/>
  <c r="AE1677" i="18"/>
  <c r="AE1674" i="18"/>
  <c r="AF1674" i="18"/>
  <c r="AE1738" i="18"/>
  <c r="AE1747" i="18"/>
  <c r="AI1747" i="18" s="1"/>
  <c r="AF1753" i="18"/>
  <c r="AE1753" i="18"/>
  <c r="AE1733" i="18"/>
  <c r="AE1745" i="18"/>
  <c r="AF1745" i="18"/>
  <c r="AE1746" i="18"/>
  <c r="AE1744" i="18"/>
  <c r="AF1737" i="18"/>
  <c r="AE1737" i="18"/>
  <c r="AF1738" i="18"/>
  <c r="AE1734" i="18"/>
  <c r="AF1734" i="18"/>
  <c r="AF1726" i="18"/>
  <c r="AF1721" i="18"/>
  <c r="AI1749" i="18" l="1"/>
  <c r="AI1705" i="18"/>
  <c r="AI1726" i="18"/>
  <c r="AH1741" i="18"/>
  <c r="AI1742" i="18"/>
  <c r="AI1741" i="18"/>
  <c r="AH1749" i="18"/>
  <c r="AI1733" i="18"/>
  <c r="AI1691" i="18"/>
  <c r="AI1670" i="18"/>
  <c r="AI1750" i="18"/>
  <c r="AH1750" i="18"/>
  <c r="AI1751" i="18"/>
  <c r="AH1751" i="18"/>
  <c r="AI1743" i="18"/>
  <c r="AH1743" i="18"/>
  <c r="AI1739" i="18"/>
  <c r="AH1739" i="18"/>
  <c r="AI1736" i="18"/>
  <c r="AH1736" i="18"/>
  <c r="AI1732" i="18"/>
  <c r="AH1732" i="18"/>
  <c r="AI1728" i="18"/>
  <c r="AH1728" i="18"/>
  <c r="AH1708" i="18"/>
  <c r="AH1747" i="18"/>
  <c r="AJ1747" i="18" s="1"/>
  <c r="AH1691" i="18"/>
  <c r="AI1752" i="18"/>
  <c r="AH1752" i="18"/>
  <c r="AI1727" i="18"/>
  <c r="AH1727" i="18"/>
  <c r="AH1722" i="18"/>
  <c r="AI1719" i="18"/>
  <c r="AH1719" i="18"/>
  <c r="AI1715" i="18"/>
  <c r="AH1715" i="18"/>
  <c r="AI1707" i="18"/>
  <c r="AH1707" i="18"/>
  <c r="AI1706" i="18"/>
  <c r="AH1706" i="18"/>
  <c r="AI1709" i="18"/>
  <c r="AH1709" i="18"/>
  <c r="AI1704" i="18"/>
  <c r="AH1704" i="18"/>
  <c r="AI1710" i="18"/>
  <c r="AH1710" i="18"/>
  <c r="AI1695" i="18"/>
  <c r="AH1695" i="18"/>
  <c r="AI1696" i="18"/>
  <c r="AH1696" i="18"/>
  <c r="AI1697" i="18"/>
  <c r="AH1697" i="18"/>
  <c r="AI1692" i="18"/>
  <c r="AH1692" i="18"/>
  <c r="AI1689" i="18"/>
  <c r="AH1689" i="18"/>
  <c r="AI1687" i="18"/>
  <c r="AH1687" i="18"/>
  <c r="AI1688" i="18"/>
  <c r="AH1688" i="18"/>
  <c r="AI1681" i="18"/>
  <c r="AH1681" i="18"/>
  <c r="AI1677" i="18"/>
  <c r="AH1677" i="18"/>
  <c r="AI1674" i="18"/>
  <c r="AH1674" i="18"/>
  <c r="AI1675" i="18"/>
  <c r="AH1675" i="18"/>
  <c r="AI1676" i="18"/>
  <c r="AH1676" i="18"/>
  <c r="AH1738" i="18"/>
  <c r="AJ1738" i="18" s="1"/>
  <c r="AI1753" i="18"/>
  <c r="AH1753" i="18"/>
  <c r="AJ1753" i="18" s="1"/>
  <c r="AH1733" i="18"/>
  <c r="AJ1733" i="18" s="1"/>
  <c r="AI1744" i="18"/>
  <c r="AH1744" i="18"/>
  <c r="AJ1744" i="18" s="1"/>
  <c r="AI1746" i="18"/>
  <c r="AH1746" i="18"/>
  <c r="AJ1746" i="18" s="1"/>
  <c r="AI1745" i="18"/>
  <c r="AH1745" i="18"/>
  <c r="AJ1745" i="18" s="1"/>
  <c r="AI1737" i="18"/>
  <c r="AH1737" i="18"/>
  <c r="AJ1737" i="18" s="1"/>
  <c r="AI1738" i="18"/>
  <c r="AI1734" i="18"/>
  <c r="AH1734" i="18"/>
  <c r="AJ1734" i="18" s="1"/>
  <c r="AH1726" i="18"/>
  <c r="AJ1726" i="18" s="1"/>
  <c r="AH1721" i="18"/>
  <c r="AJ1721" i="18" s="1"/>
  <c r="AI1721" i="18"/>
  <c r="X1729" i="18"/>
  <c r="AA1729" i="18" s="1"/>
  <c r="AD1729" i="18" s="1"/>
  <c r="W1729" i="18"/>
  <c r="U1729" i="18"/>
  <c r="T1729" i="18" s="1"/>
  <c r="X1725" i="18"/>
  <c r="AA1725" i="18" s="1"/>
  <c r="AD1725" i="18" s="1"/>
  <c r="W1725" i="18"/>
  <c r="U1725" i="18"/>
  <c r="T1725" i="18" s="1"/>
  <c r="X1724" i="18"/>
  <c r="AA1724" i="18" s="1"/>
  <c r="AD1724" i="18" s="1"/>
  <c r="W1724" i="18"/>
  <c r="U1724" i="18"/>
  <c r="T1724" i="18" s="1"/>
  <c r="X1723" i="18"/>
  <c r="AA1723" i="18" s="1"/>
  <c r="AD1723" i="18" s="1"/>
  <c r="W1723" i="18"/>
  <c r="Y1723" i="18" s="1"/>
  <c r="AB1723" i="18" s="1"/>
  <c r="U1723" i="18"/>
  <c r="T1723" i="18" s="1"/>
  <c r="X1720" i="18"/>
  <c r="AA1720" i="18" s="1"/>
  <c r="AD1720" i="18" s="1"/>
  <c r="W1720" i="18"/>
  <c r="Y1720" i="18" s="1"/>
  <c r="AB1720" i="18" s="1"/>
  <c r="U1720" i="18"/>
  <c r="T1720" i="18" s="1"/>
  <c r="X1717" i="18"/>
  <c r="AA1717" i="18" s="1"/>
  <c r="AD1717" i="18" s="1"/>
  <c r="W1717" i="18"/>
  <c r="U1717" i="18"/>
  <c r="T1717" i="18" s="1"/>
  <c r="Z1717" i="18" l="1"/>
  <c r="AC1717" i="18" s="1"/>
  <c r="Z1729" i="18"/>
  <c r="AC1729" i="18" s="1"/>
  <c r="Z1723" i="18"/>
  <c r="AC1723" i="18" s="1"/>
  <c r="AF1723" i="18" s="1"/>
  <c r="Z1724" i="18"/>
  <c r="AC1724" i="18" s="1"/>
  <c r="Z1725" i="18"/>
  <c r="AC1725" i="18" s="1"/>
  <c r="Y1724" i="18"/>
  <c r="AB1724" i="18" s="1"/>
  <c r="Y1725" i="18"/>
  <c r="AB1725" i="18" s="1"/>
  <c r="Y1729" i="18"/>
  <c r="AB1729" i="18" s="1"/>
  <c r="Z1720" i="18"/>
  <c r="AC1720" i="18" s="1"/>
  <c r="AF1720" i="18" s="1"/>
  <c r="Y1717" i="18"/>
  <c r="AB1717" i="18" s="1"/>
  <c r="X1718" i="18"/>
  <c r="AA1718" i="18" s="1"/>
  <c r="AD1718" i="18" s="1"/>
  <c r="W1718" i="18"/>
  <c r="U1718" i="18"/>
  <c r="T1718" i="18" s="1"/>
  <c r="AE1723" i="18" l="1"/>
  <c r="AI1723" i="18" s="1"/>
  <c r="AF1724" i="18"/>
  <c r="AE1725" i="18"/>
  <c r="AF1725" i="18"/>
  <c r="AE1724" i="18"/>
  <c r="AF1729" i="18"/>
  <c r="AE1729" i="18"/>
  <c r="AE1720" i="18"/>
  <c r="AE1717" i="18"/>
  <c r="AF1717" i="18"/>
  <c r="Z1718" i="18"/>
  <c r="AC1718" i="18" s="1"/>
  <c r="Y1718" i="18"/>
  <c r="AB1718" i="18" s="1"/>
  <c r="X1714" i="18"/>
  <c r="W1714" i="18"/>
  <c r="Y1714" i="18" s="1"/>
  <c r="AB1714" i="18" s="1"/>
  <c r="U1714" i="18"/>
  <c r="T1714" i="18" s="1"/>
  <c r="X1703" i="18"/>
  <c r="AA1703" i="18" s="1"/>
  <c r="AD1703" i="18" s="1"/>
  <c r="W1703" i="18"/>
  <c r="U1703" i="18"/>
  <c r="T1703" i="18" s="1"/>
  <c r="X1694" i="18"/>
  <c r="AA1694" i="18" s="1"/>
  <c r="AD1694" i="18" s="1"/>
  <c r="W1694" i="18"/>
  <c r="U1694" i="18"/>
  <c r="T1694" i="18" s="1"/>
  <c r="X1690" i="18"/>
  <c r="AA1690" i="18" s="1"/>
  <c r="AD1690" i="18" s="1"/>
  <c r="W1690" i="18"/>
  <c r="Y1690" i="18" s="1"/>
  <c r="AB1690" i="18" s="1"/>
  <c r="U1690" i="18"/>
  <c r="T1690" i="18" s="1"/>
  <c r="X1686" i="18"/>
  <c r="AA1686" i="18" s="1"/>
  <c r="AD1686" i="18" s="1"/>
  <c r="W1686" i="18"/>
  <c r="U1686" i="18"/>
  <c r="T1686" i="18" s="1"/>
  <c r="X1680" i="18"/>
  <c r="AA1680" i="18" s="1"/>
  <c r="AD1680" i="18" s="1"/>
  <c r="W1680" i="18"/>
  <c r="U1680" i="18"/>
  <c r="T1680" i="18" s="1"/>
  <c r="X1673" i="18"/>
  <c r="AA1673" i="18" s="1"/>
  <c r="AD1673" i="18" s="1"/>
  <c r="W1673" i="18"/>
  <c r="U1673" i="18"/>
  <c r="T1673" i="18" s="1"/>
  <c r="X1702" i="18"/>
  <c r="AA1702" i="18" s="1"/>
  <c r="AD1702" i="18" s="1"/>
  <c r="W1702" i="18"/>
  <c r="Y1702" i="18" s="1"/>
  <c r="AB1702" i="18" s="1"/>
  <c r="U1702" i="18"/>
  <c r="T1702" i="18" s="1"/>
  <c r="X1701" i="18"/>
  <c r="AA1701" i="18" s="1"/>
  <c r="AD1701" i="18" s="1"/>
  <c r="W1701" i="18"/>
  <c r="U1701" i="18"/>
  <c r="T1701" i="18" s="1"/>
  <c r="X1700" i="18"/>
  <c r="AA1700" i="18" s="1"/>
  <c r="AD1700" i="18" s="1"/>
  <c r="W1700" i="18"/>
  <c r="U1700" i="18"/>
  <c r="T1700" i="18" s="1"/>
  <c r="X1699" i="18"/>
  <c r="AA1699" i="18" s="1"/>
  <c r="AD1699" i="18" s="1"/>
  <c r="W1699" i="18"/>
  <c r="U1699" i="18"/>
  <c r="T1699" i="18" s="1"/>
  <c r="X1682" i="18"/>
  <c r="AA1682" i="18" s="1"/>
  <c r="AD1682" i="18" s="1"/>
  <c r="W1682" i="18"/>
  <c r="U1682" i="18"/>
  <c r="T1682" i="18" s="1"/>
  <c r="X1713" i="18"/>
  <c r="AA1713" i="18" s="1"/>
  <c r="AD1713" i="18" s="1"/>
  <c r="W1713" i="18"/>
  <c r="Y1713" i="18" s="1"/>
  <c r="AB1713" i="18" s="1"/>
  <c r="U1713" i="18"/>
  <c r="T1713" i="18" s="1"/>
  <c r="X1712" i="18"/>
  <c r="AA1712" i="18" s="1"/>
  <c r="AD1712" i="18" s="1"/>
  <c r="W1712" i="18"/>
  <c r="U1712" i="18"/>
  <c r="T1712" i="18" s="1"/>
  <c r="X1711" i="18"/>
  <c r="AA1711" i="18" s="1"/>
  <c r="AD1711" i="18" s="1"/>
  <c r="W1711" i="18"/>
  <c r="U1711" i="18"/>
  <c r="T1711" i="18" s="1"/>
  <c r="AH1723" i="18" l="1"/>
  <c r="AJ1723" i="18" s="1"/>
  <c r="AH1725" i="18"/>
  <c r="AJ1725" i="18" s="1"/>
  <c r="AI1724" i="18"/>
  <c r="AI1725" i="18"/>
  <c r="AH1724" i="18"/>
  <c r="AJ1724" i="18" s="1"/>
  <c r="AI1729" i="18"/>
  <c r="AH1729" i="18"/>
  <c r="AJ1729" i="18" s="1"/>
  <c r="AI1720" i="18"/>
  <c r="AH1720" i="18"/>
  <c r="AJ1720" i="18" s="1"/>
  <c r="AI1717" i="18"/>
  <c r="AH1717" i="18"/>
  <c r="AJ1717" i="18" s="1"/>
  <c r="AF1718" i="18"/>
  <c r="AE1718" i="18"/>
  <c r="Z1714" i="18"/>
  <c r="AC1714" i="18" s="1"/>
  <c r="Z1680" i="18"/>
  <c r="AC1680" i="18" s="1"/>
  <c r="Z1694" i="18"/>
  <c r="AC1694" i="18" s="1"/>
  <c r="Z1700" i="18"/>
  <c r="AC1700" i="18" s="1"/>
  <c r="Z1673" i="18"/>
  <c r="AC1673" i="18" s="1"/>
  <c r="Z1701" i="18"/>
  <c r="AC1701" i="18" s="1"/>
  <c r="Z1703" i="18"/>
  <c r="AC1703" i="18" s="1"/>
  <c r="Z1690" i="18"/>
  <c r="AC1690" i="18" s="1"/>
  <c r="AF1690" i="18" s="1"/>
  <c r="Z1686" i="18"/>
  <c r="AC1686" i="18" s="1"/>
  <c r="AA1714" i="18"/>
  <c r="AD1714" i="18" s="1"/>
  <c r="Y1703" i="18"/>
  <c r="AB1703" i="18" s="1"/>
  <c r="Y1694" i="18"/>
  <c r="AB1694" i="18" s="1"/>
  <c r="Y1686" i="18"/>
  <c r="AB1686" i="18" s="1"/>
  <c r="Y1680" i="18"/>
  <c r="AB1680" i="18" s="1"/>
  <c r="Y1673" i="18"/>
  <c r="AB1673" i="18" s="1"/>
  <c r="Z1711" i="18"/>
  <c r="AC1711" i="18" s="1"/>
  <c r="Z1682" i="18"/>
  <c r="AC1682" i="18" s="1"/>
  <c r="Z1699" i="18"/>
  <c r="AC1699" i="18" s="1"/>
  <c r="Z1702" i="18"/>
  <c r="AC1702" i="18" s="1"/>
  <c r="AF1702" i="18" s="1"/>
  <c r="Y1699" i="18"/>
  <c r="AB1699" i="18" s="1"/>
  <c r="Y1700" i="18"/>
  <c r="AB1700" i="18" s="1"/>
  <c r="Y1701" i="18"/>
  <c r="AB1701" i="18" s="1"/>
  <c r="Y1682" i="18"/>
  <c r="AB1682" i="18" s="1"/>
  <c r="Z1712" i="18"/>
  <c r="AC1712" i="18" s="1"/>
  <c r="Z1713" i="18"/>
  <c r="AC1713" i="18" s="1"/>
  <c r="AF1713" i="18" s="1"/>
  <c r="Y1711" i="18"/>
  <c r="AB1711" i="18" s="1"/>
  <c r="Y1712" i="18"/>
  <c r="AB1712" i="18" s="1"/>
  <c r="X1693" i="18"/>
  <c r="AA1693" i="18" s="1"/>
  <c r="AD1693" i="18" s="1"/>
  <c r="W1693" i="18"/>
  <c r="U1693" i="18"/>
  <c r="T1693" i="18" s="1"/>
  <c r="AE1690" i="18" l="1"/>
  <c r="AH1690" i="18" s="1"/>
  <c r="AJ1690" i="18" s="1"/>
  <c r="AI1718" i="18"/>
  <c r="AH1718" i="18"/>
  <c r="AJ1718" i="18" s="1"/>
  <c r="AE1714" i="18"/>
  <c r="AF1714" i="18"/>
  <c r="AF1703" i="18"/>
  <c r="AE1703" i="18"/>
  <c r="AF1694" i="18"/>
  <c r="AE1694" i="18"/>
  <c r="AF1686" i="18"/>
  <c r="AE1686" i="18"/>
  <c r="AE1680" i="18"/>
  <c r="AF1680" i="18"/>
  <c r="AF1673" i="18"/>
  <c r="AE1673" i="18"/>
  <c r="AF1701" i="18"/>
  <c r="AE1701" i="18"/>
  <c r="AF1700" i="18"/>
  <c r="AE1700" i="18"/>
  <c r="AF1699" i="18"/>
  <c r="AE1699" i="18"/>
  <c r="AE1702" i="18"/>
  <c r="AF1682" i="18"/>
  <c r="AE1682" i="18"/>
  <c r="AF1712" i="18"/>
  <c r="AE1712" i="18"/>
  <c r="AF1711" i="18"/>
  <c r="AE1711" i="18"/>
  <c r="AE1713" i="18"/>
  <c r="Z1693" i="18"/>
  <c r="AC1693" i="18" s="1"/>
  <c r="Y1693" i="18"/>
  <c r="AB1693" i="18" s="1"/>
  <c r="AI1690" i="18" l="1"/>
  <c r="AI1714" i="18"/>
  <c r="AH1714" i="18"/>
  <c r="AJ1714" i="18" s="1"/>
  <c r="AI1703" i="18"/>
  <c r="AH1703" i="18"/>
  <c r="AJ1703" i="18" s="1"/>
  <c r="AI1694" i="18"/>
  <c r="AH1694" i="18"/>
  <c r="AJ1694" i="18" s="1"/>
  <c r="AI1686" i="18"/>
  <c r="AH1686" i="18"/>
  <c r="AJ1686" i="18" s="1"/>
  <c r="AI1680" i="18"/>
  <c r="AH1680" i="18"/>
  <c r="AJ1680" i="18" s="1"/>
  <c r="AI1673" i="18"/>
  <c r="AH1673" i="18"/>
  <c r="AJ1673" i="18" s="1"/>
  <c r="AI1700" i="18"/>
  <c r="AH1700" i="18"/>
  <c r="AJ1700" i="18" s="1"/>
  <c r="AI1702" i="18"/>
  <c r="AH1702" i="18"/>
  <c r="AJ1702" i="18" s="1"/>
  <c r="AI1699" i="18"/>
  <c r="AH1699" i="18"/>
  <c r="AJ1699" i="18" s="1"/>
  <c r="AI1701" i="18"/>
  <c r="AH1701" i="18"/>
  <c r="AJ1701" i="18" s="1"/>
  <c r="AI1682" i="18"/>
  <c r="AH1682" i="18"/>
  <c r="AJ1682" i="18" s="1"/>
  <c r="AI1713" i="18"/>
  <c r="AH1713" i="18"/>
  <c r="AJ1713" i="18" s="1"/>
  <c r="AI1711" i="18"/>
  <c r="AH1711" i="18"/>
  <c r="AJ1711" i="18" s="1"/>
  <c r="AI1712" i="18"/>
  <c r="AH1712" i="18"/>
  <c r="AJ1712" i="18" s="1"/>
  <c r="AF1693" i="18"/>
  <c r="AE1693" i="18"/>
  <c r="AI1693" i="18" l="1"/>
  <c r="AH1693" i="18"/>
  <c r="AJ1693" i="18" s="1"/>
  <c r="X1698" i="18"/>
  <c r="AA1698" i="18" s="1"/>
  <c r="AD1698" i="18" s="1"/>
  <c r="W1698" i="18"/>
  <c r="Y1698" i="18" s="1"/>
  <c r="AB1698" i="18" s="1"/>
  <c r="U1698" i="18"/>
  <c r="T1698" i="18" s="1"/>
  <c r="Z1698" i="18" l="1"/>
  <c r="AC1698" i="18" s="1"/>
  <c r="AF1698" i="18" s="1"/>
  <c r="AE1698" i="18" l="1"/>
  <c r="AI1698" i="18" l="1"/>
  <c r="AH1698" i="18"/>
  <c r="AJ1698" i="18" s="1"/>
  <c r="X1685" i="18" l="1"/>
  <c r="W1685" i="18"/>
  <c r="Y1685" i="18" s="1"/>
  <c r="AB1685" i="18" s="1"/>
  <c r="U1685" i="18"/>
  <c r="T1685" i="18" s="1"/>
  <c r="X1678" i="18"/>
  <c r="AA1678" i="18" s="1"/>
  <c r="AD1678" i="18" s="1"/>
  <c r="W1678" i="18"/>
  <c r="Y1678" i="18" s="1"/>
  <c r="AB1678" i="18" s="1"/>
  <c r="U1678" i="18"/>
  <c r="T1678" i="18" s="1"/>
  <c r="X1679" i="18"/>
  <c r="AA1679" i="18" s="1"/>
  <c r="AD1679" i="18" s="1"/>
  <c r="W1679" i="18"/>
  <c r="U1679" i="18"/>
  <c r="T1679" i="18" s="1"/>
  <c r="Z1685" i="18" l="1"/>
  <c r="AC1685" i="18" s="1"/>
  <c r="AA1685" i="18"/>
  <c r="AD1685" i="18" s="1"/>
  <c r="Z1678" i="18"/>
  <c r="AC1678" i="18" s="1"/>
  <c r="AE1678" i="18" s="1"/>
  <c r="Z1679" i="18"/>
  <c r="AC1679" i="18" s="1"/>
  <c r="Y1679" i="18"/>
  <c r="AB1679" i="18" s="1"/>
  <c r="R1658" i="18"/>
  <c r="S1658" i="18"/>
  <c r="U1658" i="18"/>
  <c r="T1658" i="18" s="1"/>
  <c r="W1658" i="18"/>
  <c r="Y1658" i="18" s="1"/>
  <c r="AB1658" i="18" s="1"/>
  <c r="X1658" i="18"/>
  <c r="AA1658" i="18" s="1"/>
  <c r="AD1658" i="18" s="1"/>
  <c r="R1659" i="18"/>
  <c r="S1659" i="18"/>
  <c r="U1659" i="18"/>
  <c r="T1659" i="18" s="1"/>
  <c r="W1659" i="18"/>
  <c r="Y1659" i="18" s="1"/>
  <c r="AB1659" i="18" s="1"/>
  <c r="X1659" i="18"/>
  <c r="AA1659" i="18" s="1"/>
  <c r="AD1659" i="18" s="1"/>
  <c r="R1660" i="18"/>
  <c r="S1660" i="18"/>
  <c r="U1660" i="18"/>
  <c r="T1660" i="18" s="1"/>
  <c r="W1660" i="18"/>
  <c r="Y1660" i="18" s="1"/>
  <c r="AB1660" i="18" s="1"/>
  <c r="X1660" i="18"/>
  <c r="AA1660" i="18" s="1"/>
  <c r="AD1660" i="18" s="1"/>
  <c r="R1661" i="18"/>
  <c r="S1661" i="18"/>
  <c r="U1661" i="18"/>
  <c r="T1661" i="18" s="1"/>
  <c r="W1661" i="18"/>
  <c r="Y1661" i="18" s="1"/>
  <c r="AB1661" i="18" s="1"/>
  <c r="X1661" i="18"/>
  <c r="AA1661" i="18" s="1"/>
  <c r="AD1661" i="18" s="1"/>
  <c r="R1662" i="18"/>
  <c r="S1662" i="18"/>
  <c r="U1662" i="18"/>
  <c r="T1662" i="18" s="1"/>
  <c r="W1662" i="18"/>
  <c r="Y1662" i="18" s="1"/>
  <c r="AB1662" i="18" s="1"/>
  <c r="X1662" i="18"/>
  <c r="AA1662" i="18" s="1"/>
  <c r="AD1662" i="18" s="1"/>
  <c r="R1663" i="18"/>
  <c r="S1663" i="18"/>
  <c r="U1663" i="18"/>
  <c r="T1663" i="18" s="1"/>
  <c r="W1663" i="18"/>
  <c r="Y1663" i="18" s="1"/>
  <c r="AB1663" i="18" s="1"/>
  <c r="X1663" i="18"/>
  <c r="R1664" i="18"/>
  <c r="S1664" i="18"/>
  <c r="U1664" i="18"/>
  <c r="T1664" i="18" s="1"/>
  <c r="W1664" i="18"/>
  <c r="Y1664" i="18" s="1"/>
  <c r="AB1664" i="18" s="1"/>
  <c r="X1664" i="18"/>
  <c r="AA1664" i="18" s="1"/>
  <c r="AD1664" i="18" s="1"/>
  <c r="R1665" i="18"/>
  <c r="S1665" i="18"/>
  <c r="U1665" i="18"/>
  <c r="T1665" i="18" s="1"/>
  <c r="W1665" i="18"/>
  <c r="Y1665" i="18" s="1"/>
  <c r="AB1665" i="18" s="1"/>
  <c r="X1665" i="18"/>
  <c r="AA1665" i="18" s="1"/>
  <c r="AD1665" i="18" s="1"/>
  <c r="R1666" i="18"/>
  <c r="S1666" i="18"/>
  <c r="U1666" i="18"/>
  <c r="T1666" i="18" s="1"/>
  <c r="W1666" i="18"/>
  <c r="Y1666" i="18" s="1"/>
  <c r="AB1666" i="18" s="1"/>
  <c r="X1666" i="18"/>
  <c r="AA1666" i="18" s="1"/>
  <c r="AD1666" i="18" s="1"/>
  <c r="R1667" i="18"/>
  <c r="S1667" i="18"/>
  <c r="U1667" i="18"/>
  <c r="T1667" i="18" s="1"/>
  <c r="W1667" i="18"/>
  <c r="Y1667" i="18" s="1"/>
  <c r="AB1667" i="18" s="1"/>
  <c r="X1667" i="18"/>
  <c r="AA1667" i="18" s="1"/>
  <c r="AD1667" i="18" s="1"/>
  <c r="R1668" i="18"/>
  <c r="S1668" i="18"/>
  <c r="U1668" i="18"/>
  <c r="T1668" i="18" s="1"/>
  <c r="W1668" i="18"/>
  <c r="Y1668" i="18" s="1"/>
  <c r="AB1668" i="18" s="1"/>
  <c r="X1668" i="18"/>
  <c r="R1669" i="18"/>
  <c r="S1669" i="18"/>
  <c r="U1669" i="18"/>
  <c r="T1669" i="18" s="1"/>
  <c r="W1669" i="18"/>
  <c r="Y1669" i="18" s="1"/>
  <c r="AB1669" i="18" s="1"/>
  <c r="X1669" i="18"/>
  <c r="AA1669" i="18" s="1"/>
  <c r="AD1669" i="18" s="1"/>
  <c r="AE1685" i="18" l="1"/>
  <c r="AF1685" i="18"/>
  <c r="AF1678" i="18"/>
  <c r="AH1678" i="18" s="1"/>
  <c r="AF1679" i="18"/>
  <c r="AE1679" i="18"/>
  <c r="Z1662" i="18"/>
  <c r="AC1662" i="18" s="1"/>
  <c r="AF1662" i="18" s="1"/>
  <c r="Z1663" i="18"/>
  <c r="AC1663" i="18" s="1"/>
  <c r="Z1668" i="18"/>
  <c r="AC1668" i="18" s="1"/>
  <c r="Z1667" i="18"/>
  <c r="AC1667" i="18" s="1"/>
  <c r="AE1667" i="18" s="1"/>
  <c r="Z1666" i="18"/>
  <c r="AC1666" i="18" s="1"/>
  <c r="AE1666" i="18" s="1"/>
  <c r="Z1659" i="18"/>
  <c r="AC1659" i="18" s="1"/>
  <c r="AE1659" i="18" s="1"/>
  <c r="Z1669" i="18"/>
  <c r="AC1669" i="18" s="1"/>
  <c r="AE1669" i="18" s="1"/>
  <c r="AA1663" i="18"/>
  <c r="AD1663" i="18" s="1"/>
  <c r="Z1658" i="18"/>
  <c r="AC1658" i="18" s="1"/>
  <c r="AF1658" i="18" s="1"/>
  <c r="Z1664" i="18"/>
  <c r="AC1664" i="18" s="1"/>
  <c r="AE1664" i="18" s="1"/>
  <c r="AA1668" i="18"/>
  <c r="AD1668" i="18" s="1"/>
  <c r="Z1661" i="18"/>
  <c r="AC1661" i="18" s="1"/>
  <c r="AE1661" i="18" s="1"/>
  <c r="Z1665" i="18"/>
  <c r="AC1665" i="18" s="1"/>
  <c r="AE1665" i="18" s="1"/>
  <c r="Z1660" i="18"/>
  <c r="AC1660" i="18" s="1"/>
  <c r="AE1660" i="18" s="1"/>
  <c r="AF1663" i="18" l="1"/>
  <c r="AE1662" i="18"/>
  <c r="AI1662" i="18" s="1"/>
  <c r="AI1685" i="18"/>
  <c r="AH1685" i="18"/>
  <c r="AJ1685" i="18" s="1"/>
  <c r="AJ1678" i="18"/>
  <c r="AI1678" i="18"/>
  <c r="AI1679" i="18"/>
  <c r="AH1679" i="18"/>
  <c r="AJ1679" i="18" s="1"/>
  <c r="AF1668" i="18"/>
  <c r="AF1667" i="18"/>
  <c r="AI1667" i="18" s="1"/>
  <c r="AF1666" i="18"/>
  <c r="AH1666" i="18" s="1"/>
  <c r="AF1659" i="18"/>
  <c r="AH1659" i="18" s="1"/>
  <c r="AJ1659" i="18" s="1"/>
  <c r="AF1669" i="18"/>
  <c r="AI1669" i="18" s="1"/>
  <c r="AF1664" i="18"/>
  <c r="AH1664" i="18" s="1"/>
  <c r="AE1663" i="18"/>
  <c r="AE1658" i="18"/>
  <c r="AI1658" i="18" s="1"/>
  <c r="AF1665" i="18"/>
  <c r="AH1665" i="18" s="1"/>
  <c r="AF1661" i="18"/>
  <c r="AF1660" i="18"/>
  <c r="AI1660" i="18" s="1"/>
  <c r="AE1668" i="18"/>
  <c r="AI1663" i="18" l="1"/>
  <c r="AH1662" i="18"/>
  <c r="AJ1662" i="18" s="1"/>
  <c r="AH1667" i="18"/>
  <c r="AJ1667" i="18" s="1"/>
  <c r="AI1668" i="18"/>
  <c r="AH1663" i="18"/>
  <c r="AJ1663" i="18" s="1"/>
  <c r="AI1659" i="18"/>
  <c r="AJ1666" i="18"/>
  <c r="AH1658" i="18"/>
  <c r="AJ1658" i="18" s="1"/>
  <c r="AI1664" i="18"/>
  <c r="AH1660" i="18"/>
  <c r="AJ1660" i="18" s="1"/>
  <c r="AI1666" i="18"/>
  <c r="AH1669" i="18"/>
  <c r="AJ1669" i="18" s="1"/>
  <c r="AJ1664" i="18"/>
  <c r="AH1668" i="18"/>
  <c r="AJ1668" i="18" s="1"/>
  <c r="AJ1665" i="18"/>
  <c r="AI1665" i="18"/>
  <c r="AH1661" i="18"/>
  <c r="AJ1661" i="18" s="1"/>
  <c r="AI1661" i="18"/>
  <c r="R1647" i="18" l="1"/>
  <c r="S1647" i="18"/>
  <c r="U1647" i="18"/>
  <c r="T1647" i="18" s="1"/>
  <c r="W1647" i="18"/>
  <c r="Y1647" i="18" s="1"/>
  <c r="AB1647" i="18" s="1"/>
  <c r="X1647" i="18"/>
  <c r="AA1647" i="18" s="1"/>
  <c r="AD1647" i="18" s="1"/>
  <c r="R1648" i="18"/>
  <c r="S1648" i="18"/>
  <c r="U1648" i="18"/>
  <c r="T1648" i="18" s="1"/>
  <c r="W1648" i="18"/>
  <c r="Y1648" i="18" s="1"/>
  <c r="AB1648" i="18" s="1"/>
  <c r="X1648" i="18"/>
  <c r="AA1648" i="18" s="1"/>
  <c r="AD1648" i="18" s="1"/>
  <c r="R1649" i="18"/>
  <c r="S1649" i="18"/>
  <c r="U1649" i="18"/>
  <c r="T1649" i="18" s="1"/>
  <c r="W1649" i="18"/>
  <c r="Y1649" i="18" s="1"/>
  <c r="AB1649" i="18" s="1"/>
  <c r="X1649" i="18"/>
  <c r="AA1649" i="18" s="1"/>
  <c r="AD1649" i="18" s="1"/>
  <c r="R1650" i="18"/>
  <c r="S1650" i="18"/>
  <c r="U1650" i="18"/>
  <c r="T1650" i="18" s="1"/>
  <c r="W1650" i="18"/>
  <c r="Y1650" i="18" s="1"/>
  <c r="AB1650" i="18" s="1"/>
  <c r="X1650" i="18"/>
  <c r="AA1650" i="18" s="1"/>
  <c r="AD1650" i="18" s="1"/>
  <c r="R1651" i="18"/>
  <c r="S1651" i="18"/>
  <c r="U1651" i="18"/>
  <c r="T1651" i="18" s="1"/>
  <c r="W1651" i="18"/>
  <c r="Y1651" i="18" s="1"/>
  <c r="AB1651" i="18" s="1"/>
  <c r="X1651" i="18"/>
  <c r="AA1651" i="18" s="1"/>
  <c r="AD1651" i="18" s="1"/>
  <c r="R1652" i="18"/>
  <c r="S1652" i="18"/>
  <c r="U1652" i="18"/>
  <c r="T1652" i="18" s="1"/>
  <c r="W1652" i="18"/>
  <c r="Y1652" i="18" s="1"/>
  <c r="AB1652" i="18" s="1"/>
  <c r="X1652" i="18"/>
  <c r="AA1652" i="18" s="1"/>
  <c r="AD1652" i="18" s="1"/>
  <c r="R1653" i="18"/>
  <c r="S1653" i="18"/>
  <c r="U1653" i="18"/>
  <c r="T1653" i="18" s="1"/>
  <c r="W1653" i="18"/>
  <c r="Y1653" i="18" s="1"/>
  <c r="AB1653" i="18" s="1"/>
  <c r="X1653" i="18"/>
  <c r="AA1653" i="18" s="1"/>
  <c r="AD1653" i="18" s="1"/>
  <c r="R1654" i="18"/>
  <c r="S1654" i="18"/>
  <c r="U1654" i="18"/>
  <c r="T1654" i="18" s="1"/>
  <c r="W1654" i="18"/>
  <c r="Y1654" i="18" s="1"/>
  <c r="AB1654" i="18" s="1"/>
  <c r="X1654" i="18"/>
  <c r="AA1654" i="18" s="1"/>
  <c r="AD1654" i="18" s="1"/>
  <c r="R1655" i="18"/>
  <c r="S1655" i="18"/>
  <c r="U1655" i="18"/>
  <c r="T1655" i="18" s="1"/>
  <c r="W1655" i="18"/>
  <c r="Y1655" i="18" s="1"/>
  <c r="AB1655" i="18" s="1"/>
  <c r="X1655" i="18"/>
  <c r="AA1655" i="18" s="1"/>
  <c r="AD1655" i="18" s="1"/>
  <c r="R1656" i="18"/>
  <c r="S1656" i="18"/>
  <c r="U1656" i="18"/>
  <c r="T1656" i="18" s="1"/>
  <c r="W1656" i="18"/>
  <c r="Y1656" i="18" s="1"/>
  <c r="AB1656" i="18" s="1"/>
  <c r="X1656" i="18"/>
  <c r="AA1656" i="18" s="1"/>
  <c r="AD1656" i="18" s="1"/>
  <c r="R1657" i="18"/>
  <c r="S1657" i="18"/>
  <c r="U1657" i="18"/>
  <c r="T1657" i="18" s="1"/>
  <c r="W1657" i="18"/>
  <c r="Y1657" i="18" s="1"/>
  <c r="AB1657" i="18" s="1"/>
  <c r="X1657" i="18"/>
  <c r="AA1657" i="18" s="1"/>
  <c r="AD1657" i="18" s="1"/>
  <c r="Z1655" i="18" l="1"/>
  <c r="AC1655" i="18" s="1"/>
  <c r="AF1655" i="18" s="1"/>
  <c r="Z1650" i="18"/>
  <c r="AC1650" i="18" s="1"/>
  <c r="AF1650" i="18" s="1"/>
  <c r="Z1653" i="18"/>
  <c r="AC1653" i="18" s="1"/>
  <c r="AE1653" i="18" s="1"/>
  <c r="Z1647" i="18"/>
  <c r="AC1647" i="18" s="1"/>
  <c r="AF1647" i="18" s="1"/>
  <c r="Z1648" i="18"/>
  <c r="AC1648" i="18" s="1"/>
  <c r="AF1648" i="18" s="1"/>
  <c r="Z1654" i="18"/>
  <c r="AC1654" i="18" s="1"/>
  <c r="AF1654" i="18" s="1"/>
  <c r="Z1649" i="18"/>
  <c r="AC1649" i="18" s="1"/>
  <c r="AE1649" i="18" s="1"/>
  <c r="Z1657" i="18"/>
  <c r="AC1657" i="18" s="1"/>
  <c r="AE1657" i="18" s="1"/>
  <c r="Z1652" i="18"/>
  <c r="AC1652" i="18" s="1"/>
  <c r="AE1652" i="18" s="1"/>
  <c r="Z1656" i="18"/>
  <c r="AC1656" i="18" s="1"/>
  <c r="AE1656" i="18" s="1"/>
  <c r="Z1651" i="18"/>
  <c r="AC1651" i="18" s="1"/>
  <c r="AF1651" i="18" s="1"/>
  <c r="R1645" i="18"/>
  <c r="S1645" i="18"/>
  <c r="U1645" i="18"/>
  <c r="T1645" i="18" s="1"/>
  <c r="W1645" i="18"/>
  <c r="Y1645" i="18" s="1"/>
  <c r="AB1645" i="18" s="1"/>
  <c r="X1645" i="18"/>
  <c r="AA1645" i="18" s="1"/>
  <c r="AD1645" i="18" s="1"/>
  <c r="R1646" i="18"/>
  <c r="S1646" i="18"/>
  <c r="U1646" i="18"/>
  <c r="T1646" i="18" s="1"/>
  <c r="W1646" i="18"/>
  <c r="Y1646" i="18" s="1"/>
  <c r="AB1646" i="18" s="1"/>
  <c r="X1646" i="18"/>
  <c r="AA1646" i="18" s="1"/>
  <c r="AD1646" i="18" s="1"/>
  <c r="R1643" i="18"/>
  <c r="S1643" i="18"/>
  <c r="U1643" i="18"/>
  <c r="T1643" i="18" s="1"/>
  <c r="W1643" i="18"/>
  <c r="Y1643" i="18" s="1"/>
  <c r="AB1643" i="18" s="1"/>
  <c r="X1643" i="18"/>
  <c r="AA1643" i="18" s="1"/>
  <c r="AD1643" i="18" s="1"/>
  <c r="R1644" i="18"/>
  <c r="S1644" i="18"/>
  <c r="U1644" i="18"/>
  <c r="T1644" i="18" s="1"/>
  <c r="W1644" i="18"/>
  <c r="Y1644" i="18" s="1"/>
  <c r="AB1644" i="18" s="1"/>
  <c r="X1644" i="18"/>
  <c r="AA1644" i="18" s="1"/>
  <c r="AD1644" i="18" s="1"/>
  <c r="AE1650" i="18" l="1"/>
  <c r="AH1650" i="18" s="1"/>
  <c r="AJ1650" i="18" s="1"/>
  <c r="AE1655" i="18"/>
  <c r="AI1655" i="18" s="1"/>
  <c r="AE1647" i="18"/>
  <c r="AI1647" i="18" s="1"/>
  <c r="AF1653" i="18"/>
  <c r="AH1653" i="18" s="1"/>
  <c r="AJ1653" i="18" s="1"/>
  <c r="AF1649" i="18"/>
  <c r="AH1649" i="18" s="1"/>
  <c r="AE1648" i="18"/>
  <c r="AI1648" i="18" s="1"/>
  <c r="Z1645" i="18"/>
  <c r="AC1645" i="18" s="1"/>
  <c r="AF1645" i="18" s="1"/>
  <c r="AE1654" i="18"/>
  <c r="AI1654" i="18" s="1"/>
  <c r="AF1656" i="18"/>
  <c r="AH1656" i="18" s="1"/>
  <c r="AF1652" i="18"/>
  <c r="AH1652" i="18" s="1"/>
  <c r="AE1651" i="18"/>
  <c r="AF1657" i="18"/>
  <c r="AH1657" i="18" s="1"/>
  <c r="Z1644" i="18"/>
  <c r="AC1644" i="18" s="1"/>
  <c r="AE1644" i="18" s="1"/>
  <c r="Z1646" i="18"/>
  <c r="AC1646" i="18" s="1"/>
  <c r="AE1646" i="18" s="1"/>
  <c r="Z1643" i="18"/>
  <c r="AC1643" i="18" s="1"/>
  <c r="AE1643" i="18" s="1"/>
  <c r="X1642" i="18"/>
  <c r="AA1642" i="18" s="1"/>
  <c r="AD1642" i="18" s="1"/>
  <c r="W1642" i="18"/>
  <c r="U1642" i="18"/>
  <c r="T1642" i="18" s="1"/>
  <c r="X1641" i="18"/>
  <c r="AA1641" i="18" s="1"/>
  <c r="AD1641" i="18" s="1"/>
  <c r="W1641" i="18"/>
  <c r="U1641" i="18"/>
  <c r="T1641" i="18" s="1"/>
  <c r="X1640" i="18"/>
  <c r="AA1640" i="18" s="1"/>
  <c r="AD1640" i="18" s="1"/>
  <c r="W1640" i="18"/>
  <c r="Y1640" i="18" s="1"/>
  <c r="AB1640" i="18" s="1"/>
  <c r="U1640" i="18"/>
  <c r="T1640" i="18" s="1"/>
  <c r="S1642" i="18"/>
  <c r="S1641" i="18"/>
  <c r="S1640" i="18"/>
  <c r="R1642" i="18"/>
  <c r="R1641" i="18"/>
  <c r="R1640" i="18"/>
  <c r="R1639" i="18"/>
  <c r="R1638" i="18"/>
  <c r="R1637" i="18"/>
  <c r="R1636" i="18"/>
  <c r="R1635" i="18"/>
  <c r="R1634" i="18"/>
  <c r="R1633" i="18"/>
  <c r="R1632" i="18"/>
  <c r="R1630" i="18"/>
  <c r="R1629" i="18"/>
  <c r="R1628" i="18"/>
  <c r="R1627" i="18"/>
  <c r="R1626" i="18"/>
  <c r="R1625" i="18"/>
  <c r="R1624" i="18"/>
  <c r="R1623" i="18"/>
  <c r="R1622" i="18"/>
  <c r="R1621" i="18"/>
  <c r="R1620" i="18"/>
  <c r="R1619" i="18"/>
  <c r="R1618" i="18"/>
  <c r="R1617" i="18"/>
  <c r="R1616" i="18"/>
  <c r="R1615" i="18"/>
  <c r="R1614" i="18"/>
  <c r="R1613" i="18"/>
  <c r="R1612" i="18"/>
  <c r="R1611" i="18"/>
  <c r="R1610" i="18"/>
  <c r="R1609" i="18"/>
  <c r="R1608" i="18"/>
  <c r="R1607" i="18"/>
  <c r="R1606" i="18"/>
  <c r="R1605" i="18"/>
  <c r="R1604" i="18"/>
  <c r="R1603" i="18"/>
  <c r="R1602" i="18"/>
  <c r="R1601" i="18"/>
  <c r="R1600" i="18"/>
  <c r="R1599" i="18"/>
  <c r="R1598" i="18"/>
  <c r="R1597" i="18"/>
  <c r="R1596" i="18"/>
  <c r="R1595" i="18"/>
  <c r="R1594" i="18"/>
  <c r="R1593" i="18"/>
  <c r="R1592" i="18"/>
  <c r="R1591" i="18"/>
  <c r="R1590" i="18"/>
  <c r="R1589" i="18"/>
  <c r="R1588" i="18"/>
  <c r="R1587" i="18"/>
  <c r="R1586" i="18"/>
  <c r="R1585" i="18"/>
  <c r="R1584" i="18"/>
  <c r="R1583" i="18"/>
  <c r="R1582" i="18"/>
  <c r="R1581" i="18"/>
  <c r="R1580" i="18"/>
  <c r="R1579" i="18"/>
  <c r="R1578" i="18"/>
  <c r="R1577" i="18"/>
  <c r="R1576" i="18"/>
  <c r="R1575" i="18"/>
  <c r="R1574" i="18"/>
  <c r="R1573" i="18"/>
  <c r="R1572" i="18"/>
  <c r="R1571" i="18"/>
  <c r="R1570" i="18"/>
  <c r="R1569" i="18"/>
  <c r="R1568" i="18"/>
  <c r="R1567" i="18"/>
  <c r="R1566" i="18"/>
  <c r="R1565" i="18"/>
  <c r="R1564" i="18"/>
  <c r="R1563" i="18"/>
  <c r="R1562" i="18"/>
  <c r="R1561" i="18"/>
  <c r="R1560" i="18"/>
  <c r="R1559" i="18"/>
  <c r="R1558" i="18"/>
  <c r="R1557" i="18"/>
  <c r="R1556" i="18"/>
  <c r="R1555" i="18"/>
  <c r="R1554" i="18"/>
  <c r="R1553" i="18"/>
  <c r="R1552" i="18"/>
  <c r="R1551" i="18"/>
  <c r="R1550" i="18"/>
  <c r="R1549" i="18"/>
  <c r="R1548" i="18"/>
  <c r="R1547" i="18"/>
  <c r="R1546" i="18"/>
  <c r="R1545" i="18"/>
  <c r="R1544" i="18"/>
  <c r="R1543" i="18"/>
  <c r="R1542" i="18"/>
  <c r="R1541" i="18"/>
  <c r="R1540" i="18"/>
  <c r="R1539" i="18"/>
  <c r="R1538" i="18"/>
  <c r="R1537" i="18"/>
  <c r="R1536" i="18"/>
  <c r="R1535" i="18"/>
  <c r="R1534" i="18"/>
  <c r="R1533" i="18"/>
  <c r="R1532" i="18"/>
  <c r="R1531" i="18"/>
  <c r="R1530" i="18"/>
  <c r="R1529" i="18"/>
  <c r="R1528" i="18"/>
  <c r="R1527" i="18"/>
  <c r="R1526" i="18"/>
  <c r="R1525" i="18"/>
  <c r="R1524" i="18"/>
  <c r="R1523" i="18"/>
  <c r="R1522" i="18"/>
  <c r="R1521" i="18"/>
  <c r="R1520" i="18"/>
  <c r="R1519" i="18"/>
  <c r="R1518" i="18"/>
  <c r="R1517" i="18"/>
  <c r="R1516" i="18"/>
  <c r="R1515" i="18"/>
  <c r="R1514" i="18"/>
  <c r="R1513" i="18"/>
  <c r="R1512" i="18"/>
  <c r="R1511" i="18"/>
  <c r="R1510" i="18"/>
  <c r="AH1655" i="18" l="1"/>
  <c r="AJ1655" i="18" s="1"/>
  <c r="AI1653" i="18"/>
  <c r="AI1650" i="18"/>
  <c r="AH1647" i="18"/>
  <c r="AJ1647" i="18" s="1"/>
  <c r="AH1654" i="18"/>
  <c r="AJ1654" i="18" s="1"/>
  <c r="AI1649" i="18"/>
  <c r="Z1642" i="18"/>
  <c r="AC1642" i="18" s="1"/>
  <c r="AJ1649" i="18"/>
  <c r="AE1645" i="18"/>
  <c r="AH1645" i="18" s="1"/>
  <c r="AJ1645" i="18" s="1"/>
  <c r="AH1648" i="18"/>
  <c r="AJ1648" i="18" s="1"/>
  <c r="AJ1657" i="18"/>
  <c r="AI1657" i="18"/>
  <c r="AI1651" i="18"/>
  <c r="AH1651" i="18"/>
  <c r="AJ1651" i="18" s="1"/>
  <c r="AJ1656" i="18"/>
  <c r="AI1656" i="18"/>
  <c r="AJ1652" i="18"/>
  <c r="AI1652" i="18"/>
  <c r="AF1644" i="18"/>
  <c r="AH1644" i="18" s="1"/>
  <c r="AJ1644" i="18" s="1"/>
  <c r="AF1646" i="18"/>
  <c r="AH1646" i="18" s="1"/>
  <c r="Z1641" i="18"/>
  <c r="AC1641" i="18" s="1"/>
  <c r="AF1643" i="18"/>
  <c r="AI1643" i="18" s="1"/>
  <c r="Y1642" i="18"/>
  <c r="AB1642" i="18" s="1"/>
  <c r="Y1641" i="18"/>
  <c r="AB1641" i="18" s="1"/>
  <c r="Z1640" i="18"/>
  <c r="AC1640" i="18" s="1"/>
  <c r="AF1640" i="18" s="1"/>
  <c r="S1623" i="18"/>
  <c r="U1623" i="18"/>
  <c r="T1623" i="18" s="1"/>
  <c r="W1623" i="18"/>
  <c r="Y1623" i="18" s="1"/>
  <c r="AB1623" i="18" s="1"/>
  <c r="X1623" i="18"/>
  <c r="AA1623" i="18" s="1"/>
  <c r="AD1623" i="18" s="1"/>
  <c r="S1624" i="18"/>
  <c r="U1624" i="18"/>
  <c r="T1624" i="18" s="1"/>
  <c r="W1624" i="18"/>
  <c r="X1624" i="18"/>
  <c r="AA1624" i="18" s="1"/>
  <c r="AD1624" i="18" s="1"/>
  <c r="S1625" i="18"/>
  <c r="U1625" i="18"/>
  <c r="T1625" i="18" s="1"/>
  <c r="W1625" i="18"/>
  <c r="Y1625" i="18" s="1"/>
  <c r="AB1625" i="18" s="1"/>
  <c r="X1625" i="18"/>
  <c r="AA1625" i="18" s="1"/>
  <c r="AD1625" i="18" s="1"/>
  <c r="S1626" i="18"/>
  <c r="U1626" i="18"/>
  <c r="T1626" i="18" s="1"/>
  <c r="W1626" i="18"/>
  <c r="Y1626" i="18" s="1"/>
  <c r="AB1626" i="18" s="1"/>
  <c r="X1626" i="18"/>
  <c r="AA1626" i="18" s="1"/>
  <c r="AD1626" i="18" s="1"/>
  <c r="S1627" i="18"/>
  <c r="U1627" i="18"/>
  <c r="T1627" i="18" s="1"/>
  <c r="W1627" i="18"/>
  <c r="Y1627" i="18" s="1"/>
  <c r="AB1627" i="18" s="1"/>
  <c r="X1627" i="18"/>
  <c r="AA1627" i="18" s="1"/>
  <c r="AD1627" i="18" s="1"/>
  <c r="S1628" i="18"/>
  <c r="U1628" i="18"/>
  <c r="T1628" i="18" s="1"/>
  <c r="W1628" i="18"/>
  <c r="Y1628" i="18" s="1"/>
  <c r="AB1628" i="18" s="1"/>
  <c r="X1628" i="18"/>
  <c r="AA1628" i="18" s="1"/>
  <c r="AD1628" i="18" s="1"/>
  <c r="S1629" i="18"/>
  <c r="U1629" i="18"/>
  <c r="T1629" i="18" s="1"/>
  <c r="W1629" i="18"/>
  <c r="Y1629" i="18" s="1"/>
  <c r="AB1629" i="18" s="1"/>
  <c r="X1629" i="18"/>
  <c r="AA1629" i="18" s="1"/>
  <c r="AD1629" i="18" s="1"/>
  <c r="S1630" i="18"/>
  <c r="U1630" i="18"/>
  <c r="T1630" i="18" s="1"/>
  <c r="W1630" i="18"/>
  <c r="Y1630" i="18" s="1"/>
  <c r="AB1630" i="18" s="1"/>
  <c r="X1630" i="18"/>
  <c r="AA1630" i="18" s="1"/>
  <c r="AD1630" i="18" s="1"/>
  <c r="U1631" i="18"/>
  <c r="T1631" i="18" s="1"/>
  <c r="W1631" i="18"/>
  <c r="Y1631" i="18" s="1"/>
  <c r="AB1631" i="18" s="1"/>
  <c r="X1631" i="18"/>
  <c r="AA1631" i="18" s="1"/>
  <c r="AD1631" i="18" s="1"/>
  <c r="S1632" i="18"/>
  <c r="U1632" i="18"/>
  <c r="T1632" i="18" s="1"/>
  <c r="W1632" i="18"/>
  <c r="Y1632" i="18" s="1"/>
  <c r="AB1632" i="18" s="1"/>
  <c r="X1632" i="18"/>
  <c r="AA1632" i="18" s="1"/>
  <c r="AD1632" i="18" s="1"/>
  <c r="S1633" i="18"/>
  <c r="U1633" i="18"/>
  <c r="T1633" i="18" s="1"/>
  <c r="W1633" i="18"/>
  <c r="Y1633" i="18" s="1"/>
  <c r="AB1633" i="18" s="1"/>
  <c r="X1633" i="18"/>
  <c r="AA1633" i="18" s="1"/>
  <c r="AD1633" i="18" s="1"/>
  <c r="S1634" i="18"/>
  <c r="U1634" i="18"/>
  <c r="T1634" i="18" s="1"/>
  <c r="W1634" i="18"/>
  <c r="Y1634" i="18" s="1"/>
  <c r="AB1634" i="18" s="1"/>
  <c r="X1634" i="18"/>
  <c r="AA1634" i="18" s="1"/>
  <c r="AD1634" i="18" s="1"/>
  <c r="S1635" i="18"/>
  <c r="U1635" i="18"/>
  <c r="T1635" i="18" s="1"/>
  <c r="W1635" i="18"/>
  <c r="Y1635" i="18" s="1"/>
  <c r="AB1635" i="18" s="1"/>
  <c r="X1635" i="18"/>
  <c r="AA1635" i="18" s="1"/>
  <c r="AD1635" i="18" s="1"/>
  <c r="S1636" i="18"/>
  <c r="U1636" i="18"/>
  <c r="T1636" i="18" s="1"/>
  <c r="W1636" i="18"/>
  <c r="Y1636" i="18" s="1"/>
  <c r="AB1636" i="18" s="1"/>
  <c r="X1636" i="18"/>
  <c r="AA1636" i="18" s="1"/>
  <c r="AD1636" i="18" s="1"/>
  <c r="S1637" i="18"/>
  <c r="U1637" i="18"/>
  <c r="T1637" i="18" s="1"/>
  <c r="W1637" i="18"/>
  <c r="Y1637" i="18" s="1"/>
  <c r="AB1637" i="18" s="1"/>
  <c r="X1637" i="18"/>
  <c r="AA1637" i="18" s="1"/>
  <c r="AD1637" i="18" s="1"/>
  <c r="S1638" i="18"/>
  <c r="U1638" i="18"/>
  <c r="T1638" i="18" s="1"/>
  <c r="W1638" i="18"/>
  <c r="Y1638" i="18" s="1"/>
  <c r="AB1638" i="18" s="1"/>
  <c r="X1638" i="18"/>
  <c r="AA1638" i="18" s="1"/>
  <c r="AD1638" i="18" s="1"/>
  <c r="S1639" i="18"/>
  <c r="U1639" i="18"/>
  <c r="T1639" i="18" s="1"/>
  <c r="W1639" i="18"/>
  <c r="Y1639" i="18" s="1"/>
  <c r="AB1639" i="18" s="1"/>
  <c r="X1639" i="18"/>
  <c r="AA1639" i="18" s="1"/>
  <c r="AD1639" i="18" s="1"/>
  <c r="AI1645" i="18" l="1"/>
  <c r="AF1642" i="18"/>
  <c r="Z1624" i="18"/>
  <c r="AC1624" i="18" s="1"/>
  <c r="AI1644" i="18"/>
  <c r="AI1646" i="18"/>
  <c r="AJ1646" i="18"/>
  <c r="AF1641" i="18"/>
  <c r="AE1641" i="18"/>
  <c r="AE1642" i="18"/>
  <c r="AH1643" i="18"/>
  <c r="AJ1643" i="18" s="1"/>
  <c r="Z1636" i="18"/>
  <c r="AC1636" i="18" s="1"/>
  <c r="AF1636" i="18" s="1"/>
  <c r="AE1640" i="18"/>
  <c r="Z1633" i="18"/>
  <c r="AC1633" i="18" s="1"/>
  <c r="AE1633" i="18" s="1"/>
  <c r="Z1627" i="18"/>
  <c r="AC1627" i="18" s="1"/>
  <c r="AF1627" i="18" s="1"/>
  <c r="Z1639" i="18"/>
  <c r="AC1639" i="18" s="1"/>
  <c r="AF1639" i="18" s="1"/>
  <c r="Y1624" i="18"/>
  <c r="AB1624" i="18" s="1"/>
  <c r="Z1630" i="18"/>
  <c r="AC1630" i="18" s="1"/>
  <c r="AE1630" i="18" s="1"/>
  <c r="Z1626" i="18"/>
  <c r="AC1626" i="18" s="1"/>
  <c r="AE1626" i="18" s="1"/>
  <c r="Z1632" i="18"/>
  <c r="AC1632" i="18" s="1"/>
  <c r="AF1632" i="18" s="1"/>
  <c r="Z1623" i="18"/>
  <c r="AC1623" i="18" s="1"/>
  <c r="AE1623" i="18" s="1"/>
  <c r="Z1635" i="18"/>
  <c r="AC1635" i="18" s="1"/>
  <c r="AF1635" i="18" s="1"/>
  <c r="Z1638" i="18"/>
  <c r="AC1638" i="18" s="1"/>
  <c r="AF1638" i="18" s="1"/>
  <c r="Z1629" i="18"/>
  <c r="AC1629" i="18" s="1"/>
  <c r="AE1629" i="18" s="1"/>
  <c r="Z1637" i="18"/>
  <c r="AC1637" i="18" s="1"/>
  <c r="AE1637" i="18" s="1"/>
  <c r="Z1631" i="18"/>
  <c r="AC1631" i="18" s="1"/>
  <c r="AF1631" i="18" s="1"/>
  <c r="Z1634" i="18"/>
  <c r="AC1634" i="18" s="1"/>
  <c r="AF1634" i="18" s="1"/>
  <c r="Z1628" i="18"/>
  <c r="AC1628" i="18" s="1"/>
  <c r="AF1628" i="18" s="1"/>
  <c r="Z1625" i="18"/>
  <c r="AC1625" i="18" s="1"/>
  <c r="AF1625" i="18" s="1"/>
  <c r="S1618" i="18"/>
  <c r="U1618" i="18"/>
  <c r="T1618" i="18" s="1"/>
  <c r="W1618" i="18"/>
  <c r="Y1618" i="18" s="1"/>
  <c r="AB1618" i="18" s="1"/>
  <c r="X1618" i="18"/>
  <c r="AA1618" i="18" s="1"/>
  <c r="AD1618" i="18" s="1"/>
  <c r="S1619" i="18"/>
  <c r="U1619" i="18"/>
  <c r="T1619" i="18" s="1"/>
  <c r="W1619" i="18"/>
  <c r="X1619" i="18"/>
  <c r="AA1619" i="18" s="1"/>
  <c r="AD1619" i="18" s="1"/>
  <c r="S1620" i="18"/>
  <c r="U1620" i="18"/>
  <c r="T1620" i="18" s="1"/>
  <c r="W1620" i="18"/>
  <c r="Y1620" i="18" s="1"/>
  <c r="AB1620" i="18" s="1"/>
  <c r="X1620" i="18"/>
  <c r="AA1620" i="18" s="1"/>
  <c r="AD1620" i="18" s="1"/>
  <c r="S1621" i="18"/>
  <c r="U1621" i="18"/>
  <c r="T1621" i="18" s="1"/>
  <c r="W1621" i="18"/>
  <c r="X1621" i="18"/>
  <c r="AA1621" i="18" s="1"/>
  <c r="AD1621" i="18" s="1"/>
  <c r="S1622" i="18"/>
  <c r="U1622" i="18"/>
  <c r="T1622" i="18" s="1"/>
  <c r="W1622" i="18"/>
  <c r="X1622" i="18"/>
  <c r="AA1622" i="18" s="1"/>
  <c r="AD1622" i="18" s="1"/>
  <c r="S1599" i="18"/>
  <c r="U1599" i="18"/>
  <c r="T1599" i="18" s="1"/>
  <c r="W1599" i="18"/>
  <c r="Y1599" i="18" s="1"/>
  <c r="AB1599" i="18" s="1"/>
  <c r="X1599" i="18"/>
  <c r="AA1599" i="18" s="1"/>
  <c r="AD1599" i="18" s="1"/>
  <c r="S1600" i="18"/>
  <c r="U1600" i="18"/>
  <c r="T1600" i="18" s="1"/>
  <c r="W1600" i="18"/>
  <c r="Y1600" i="18" s="1"/>
  <c r="AB1600" i="18" s="1"/>
  <c r="X1600" i="18"/>
  <c r="AA1600" i="18" s="1"/>
  <c r="AD1600" i="18" s="1"/>
  <c r="S1601" i="18"/>
  <c r="U1601" i="18"/>
  <c r="T1601" i="18" s="1"/>
  <c r="W1601" i="18"/>
  <c r="Y1601" i="18" s="1"/>
  <c r="AB1601" i="18" s="1"/>
  <c r="X1601" i="18"/>
  <c r="AA1601" i="18" s="1"/>
  <c r="AD1601" i="18" s="1"/>
  <c r="S1602" i="18"/>
  <c r="U1602" i="18"/>
  <c r="T1602" i="18" s="1"/>
  <c r="W1602" i="18"/>
  <c r="Y1602" i="18" s="1"/>
  <c r="AB1602" i="18" s="1"/>
  <c r="X1602" i="18"/>
  <c r="AA1602" i="18" s="1"/>
  <c r="AD1602" i="18" s="1"/>
  <c r="S1603" i="18"/>
  <c r="U1603" i="18"/>
  <c r="T1603" i="18" s="1"/>
  <c r="W1603" i="18"/>
  <c r="Y1603" i="18" s="1"/>
  <c r="AB1603" i="18" s="1"/>
  <c r="X1603" i="18"/>
  <c r="AA1603" i="18" s="1"/>
  <c r="AD1603" i="18" s="1"/>
  <c r="S1604" i="18"/>
  <c r="U1604" i="18"/>
  <c r="T1604" i="18" s="1"/>
  <c r="W1604" i="18"/>
  <c r="Y1604" i="18" s="1"/>
  <c r="AB1604" i="18" s="1"/>
  <c r="X1604" i="18"/>
  <c r="AA1604" i="18" s="1"/>
  <c r="AD1604" i="18" s="1"/>
  <c r="S1605" i="18"/>
  <c r="U1605" i="18"/>
  <c r="T1605" i="18" s="1"/>
  <c r="W1605" i="18"/>
  <c r="Y1605" i="18" s="1"/>
  <c r="AB1605" i="18" s="1"/>
  <c r="X1605" i="18"/>
  <c r="AA1605" i="18" s="1"/>
  <c r="AD1605" i="18" s="1"/>
  <c r="S1606" i="18"/>
  <c r="U1606" i="18"/>
  <c r="T1606" i="18" s="1"/>
  <c r="W1606" i="18"/>
  <c r="Y1606" i="18" s="1"/>
  <c r="AB1606" i="18" s="1"/>
  <c r="X1606" i="18"/>
  <c r="AA1606" i="18" s="1"/>
  <c r="AD1606" i="18" s="1"/>
  <c r="S1607" i="18"/>
  <c r="U1607" i="18"/>
  <c r="T1607" i="18" s="1"/>
  <c r="W1607" i="18"/>
  <c r="Y1607" i="18" s="1"/>
  <c r="AB1607" i="18" s="1"/>
  <c r="X1607" i="18"/>
  <c r="AA1607" i="18" s="1"/>
  <c r="AD1607" i="18" s="1"/>
  <c r="S1608" i="18"/>
  <c r="U1608" i="18"/>
  <c r="T1608" i="18" s="1"/>
  <c r="W1608" i="18"/>
  <c r="Y1608" i="18" s="1"/>
  <c r="AB1608" i="18" s="1"/>
  <c r="X1608" i="18"/>
  <c r="AA1608" i="18" s="1"/>
  <c r="AD1608" i="18" s="1"/>
  <c r="S1609" i="18"/>
  <c r="U1609" i="18"/>
  <c r="T1609" i="18" s="1"/>
  <c r="W1609" i="18"/>
  <c r="Y1609" i="18" s="1"/>
  <c r="AB1609" i="18" s="1"/>
  <c r="X1609" i="18"/>
  <c r="AA1609" i="18" s="1"/>
  <c r="AD1609" i="18" s="1"/>
  <c r="S1610" i="18"/>
  <c r="U1610" i="18"/>
  <c r="T1610" i="18" s="1"/>
  <c r="W1610" i="18"/>
  <c r="Y1610" i="18" s="1"/>
  <c r="AB1610" i="18" s="1"/>
  <c r="X1610" i="18"/>
  <c r="AA1610" i="18" s="1"/>
  <c r="AD1610" i="18" s="1"/>
  <c r="S1611" i="18"/>
  <c r="U1611" i="18"/>
  <c r="T1611" i="18" s="1"/>
  <c r="W1611" i="18"/>
  <c r="Y1611" i="18" s="1"/>
  <c r="AB1611" i="18" s="1"/>
  <c r="X1611" i="18"/>
  <c r="AA1611" i="18" s="1"/>
  <c r="AD1611" i="18" s="1"/>
  <c r="S1612" i="18"/>
  <c r="U1612" i="18"/>
  <c r="T1612" i="18" s="1"/>
  <c r="W1612" i="18"/>
  <c r="Y1612" i="18" s="1"/>
  <c r="AB1612" i="18" s="1"/>
  <c r="X1612" i="18"/>
  <c r="AA1612" i="18" s="1"/>
  <c r="AD1612" i="18" s="1"/>
  <c r="S1613" i="18"/>
  <c r="U1613" i="18"/>
  <c r="T1613" i="18" s="1"/>
  <c r="W1613" i="18"/>
  <c r="Y1613" i="18" s="1"/>
  <c r="AB1613" i="18" s="1"/>
  <c r="X1613" i="18"/>
  <c r="AA1613" i="18" s="1"/>
  <c r="AD1613" i="18" s="1"/>
  <c r="S1614" i="18"/>
  <c r="U1614" i="18"/>
  <c r="T1614" i="18" s="1"/>
  <c r="W1614" i="18"/>
  <c r="Y1614" i="18" s="1"/>
  <c r="AB1614" i="18" s="1"/>
  <c r="X1614" i="18"/>
  <c r="AA1614" i="18" s="1"/>
  <c r="AD1614" i="18" s="1"/>
  <c r="S1615" i="18"/>
  <c r="U1615" i="18"/>
  <c r="T1615" i="18" s="1"/>
  <c r="W1615" i="18"/>
  <c r="Y1615" i="18" s="1"/>
  <c r="AB1615" i="18" s="1"/>
  <c r="X1615" i="18"/>
  <c r="AA1615" i="18" s="1"/>
  <c r="AD1615" i="18" s="1"/>
  <c r="S1616" i="18"/>
  <c r="U1616" i="18"/>
  <c r="T1616" i="18" s="1"/>
  <c r="W1616" i="18"/>
  <c r="Y1616" i="18" s="1"/>
  <c r="AB1616" i="18" s="1"/>
  <c r="X1616" i="18"/>
  <c r="AA1616" i="18" s="1"/>
  <c r="AD1616" i="18" s="1"/>
  <c r="S1617" i="18"/>
  <c r="U1617" i="18"/>
  <c r="T1617" i="18" s="1"/>
  <c r="W1617" i="18"/>
  <c r="Y1617" i="18" s="1"/>
  <c r="AB1617" i="18" s="1"/>
  <c r="X1617" i="18"/>
  <c r="AA1617" i="18" s="1"/>
  <c r="AD1617" i="18" s="1"/>
  <c r="AE1624" i="18" l="1"/>
  <c r="AI1642" i="18"/>
  <c r="AE1638" i="18"/>
  <c r="AH1638" i="18" s="1"/>
  <c r="AE1625" i="18"/>
  <c r="AI1625" i="18" s="1"/>
  <c r="AE1631" i="18"/>
  <c r="AH1631" i="18" s="1"/>
  <c r="AH1641" i="18"/>
  <c r="AJ1641" i="18" s="1"/>
  <c r="AI1641" i="18"/>
  <c r="AF1623" i="18"/>
  <c r="AH1623" i="18" s="1"/>
  <c r="AF1626" i="18"/>
  <c r="AI1626" i="18" s="1"/>
  <c r="AH1642" i="18"/>
  <c r="AJ1642" i="18" s="1"/>
  <c r="AE1639" i="18"/>
  <c r="AI1639" i="18" s="1"/>
  <c r="AE1627" i="18"/>
  <c r="AH1627" i="18" s="1"/>
  <c r="AJ1627" i="18" s="1"/>
  <c r="AE1636" i="18"/>
  <c r="AI1636" i="18" s="1"/>
  <c r="AI1640" i="18"/>
  <c r="AH1640" i="18"/>
  <c r="AJ1640" i="18" s="1"/>
  <c r="AF1633" i="18"/>
  <c r="AH1633" i="18" s="1"/>
  <c r="AF1630" i="18"/>
  <c r="AI1630" i="18" s="1"/>
  <c r="AF1624" i="18"/>
  <c r="AE1632" i="18"/>
  <c r="AI1632" i="18" s="1"/>
  <c r="AF1629" i="18"/>
  <c r="AI1629" i="18" s="1"/>
  <c r="AE1635" i="18"/>
  <c r="AH1635" i="18" s="1"/>
  <c r="Z1619" i="18"/>
  <c r="AC1619" i="18" s="1"/>
  <c r="AE1634" i="18"/>
  <c r="AF1637" i="18"/>
  <c r="AH1637" i="18" s="1"/>
  <c r="AE1628" i="18"/>
  <c r="Z1621" i="18"/>
  <c r="AC1621" i="18" s="1"/>
  <c r="Z1622" i="18"/>
  <c r="AC1622" i="18" s="1"/>
  <c r="Y1621" i="18"/>
  <c r="AB1621" i="18" s="1"/>
  <c r="Y1619" i="18"/>
  <c r="AB1619" i="18" s="1"/>
  <c r="Y1622" i="18"/>
  <c r="AB1622" i="18" s="1"/>
  <c r="Z1618" i="18"/>
  <c r="AC1618" i="18" s="1"/>
  <c r="AF1618" i="18" s="1"/>
  <c r="Z1620" i="18"/>
  <c r="AC1620" i="18" s="1"/>
  <c r="AF1620" i="18" s="1"/>
  <c r="Z1615" i="18"/>
  <c r="AC1615" i="18" s="1"/>
  <c r="AE1615" i="18" s="1"/>
  <c r="Z1612" i="18"/>
  <c r="AC1612" i="18" s="1"/>
  <c r="AF1612" i="18" s="1"/>
  <c r="Z1609" i="18"/>
  <c r="AC1609" i="18" s="1"/>
  <c r="AE1609" i="18" s="1"/>
  <c r="Z1606" i="18"/>
  <c r="AC1606" i="18" s="1"/>
  <c r="AE1606" i="18" s="1"/>
  <c r="Z1603" i="18"/>
  <c r="AC1603" i="18" s="1"/>
  <c r="AE1603" i="18" s="1"/>
  <c r="Z1600" i="18"/>
  <c r="AC1600" i="18" s="1"/>
  <c r="AF1600" i="18" s="1"/>
  <c r="Z1617" i="18"/>
  <c r="AC1617" i="18" s="1"/>
  <c r="AE1617" i="18" s="1"/>
  <c r="Z1614" i="18"/>
  <c r="AC1614" i="18" s="1"/>
  <c r="AE1614" i="18" s="1"/>
  <c r="Z1611" i="18"/>
  <c r="AC1611" i="18" s="1"/>
  <c r="AF1611" i="18" s="1"/>
  <c r="Z1608" i="18"/>
  <c r="AC1608" i="18" s="1"/>
  <c r="AF1608" i="18" s="1"/>
  <c r="Z1605" i="18"/>
  <c r="AC1605" i="18" s="1"/>
  <c r="AF1605" i="18" s="1"/>
  <c r="Z1602" i="18"/>
  <c r="AC1602" i="18" s="1"/>
  <c r="AF1602" i="18" s="1"/>
  <c r="Z1599" i="18"/>
  <c r="AC1599" i="18" s="1"/>
  <c r="AE1599" i="18" s="1"/>
  <c r="Z1613" i="18"/>
  <c r="AC1613" i="18" s="1"/>
  <c r="AF1613" i="18" s="1"/>
  <c r="Z1607" i="18"/>
  <c r="AC1607" i="18" s="1"/>
  <c r="AE1607" i="18" s="1"/>
  <c r="Z1616" i="18"/>
  <c r="AC1616" i="18" s="1"/>
  <c r="AF1616" i="18" s="1"/>
  <c r="Z1610" i="18"/>
  <c r="AC1610" i="18" s="1"/>
  <c r="AF1610" i="18" s="1"/>
  <c r="Z1604" i="18"/>
  <c r="AC1604" i="18" s="1"/>
  <c r="AE1604" i="18" s="1"/>
  <c r="Z1601" i="18"/>
  <c r="AC1601" i="18" s="1"/>
  <c r="AE1601" i="18" s="1"/>
  <c r="S1581" i="18"/>
  <c r="U1581" i="18"/>
  <c r="T1581" i="18" s="1"/>
  <c r="W1581" i="18"/>
  <c r="Y1581" i="18" s="1"/>
  <c r="AB1581" i="18" s="1"/>
  <c r="X1581" i="18"/>
  <c r="AA1581" i="18" s="1"/>
  <c r="AD1581" i="18" s="1"/>
  <c r="S1582" i="18"/>
  <c r="U1582" i="18"/>
  <c r="T1582" i="18" s="1"/>
  <c r="W1582" i="18"/>
  <c r="Y1582" i="18" s="1"/>
  <c r="AB1582" i="18" s="1"/>
  <c r="X1582" i="18"/>
  <c r="AA1582" i="18" s="1"/>
  <c r="AD1582" i="18" s="1"/>
  <c r="S1583" i="18"/>
  <c r="U1583" i="18"/>
  <c r="T1583" i="18" s="1"/>
  <c r="W1583" i="18"/>
  <c r="X1583" i="18"/>
  <c r="AA1583" i="18" s="1"/>
  <c r="AD1583" i="18" s="1"/>
  <c r="S1584" i="18"/>
  <c r="U1584" i="18"/>
  <c r="T1584" i="18" s="1"/>
  <c r="W1584" i="18"/>
  <c r="Y1584" i="18" s="1"/>
  <c r="AB1584" i="18" s="1"/>
  <c r="X1584" i="18"/>
  <c r="S1585" i="18"/>
  <c r="U1585" i="18"/>
  <c r="T1585" i="18" s="1"/>
  <c r="W1585" i="18"/>
  <c r="Y1585" i="18" s="1"/>
  <c r="AB1585" i="18" s="1"/>
  <c r="X1585" i="18"/>
  <c r="S1586" i="18"/>
  <c r="U1586" i="18"/>
  <c r="T1586" i="18" s="1"/>
  <c r="W1586" i="18"/>
  <c r="X1586" i="18"/>
  <c r="AA1586" i="18" s="1"/>
  <c r="AD1586" i="18" s="1"/>
  <c r="S1587" i="18"/>
  <c r="U1587" i="18"/>
  <c r="T1587" i="18" s="1"/>
  <c r="W1587" i="18"/>
  <c r="Y1587" i="18" s="1"/>
  <c r="AB1587" i="18" s="1"/>
  <c r="X1587" i="18"/>
  <c r="S1588" i="18"/>
  <c r="U1588" i="18"/>
  <c r="T1588" i="18" s="1"/>
  <c r="W1588" i="18"/>
  <c r="Y1588" i="18" s="1"/>
  <c r="AB1588" i="18" s="1"/>
  <c r="X1588" i="18"/>
  <c r="S1589" i="18"/>
  <c r="U1589" i="18"/>
  <c r="T1589" i="18" s="1"/>
  <c r="W1589" i="18"/>
  <c r="Y1589" i="18" s="1"/>
  <c r="AB1589" i="18" s="1"/>
  <c r="X1589" i="18"/>
  <c r="AA1589" i="18" s="1"/>
  <c r="AD1589" i="18" s="1"/>
  <c r="S1590" i="18"/>
  <c r="U1590" i="18"/>
  <c r="T1590" i="18" s="1"/>
  <c r="W1590" i="18"/>
  <c r="Y1590" i="18" s="1"/>
  <c r="AB1590" i="18" s="1"/>
  <c r="X1590" i="18"/>
  <c r="S1591" i="18"/>
  <c r="U1591" i="18"/>
  <c r="T1591" i="18" s="1"/>
  <c r="W1591" i="18"/>
  <c r="Y1591" i="18" s="1"/>
  <c r="AB1591" i="18" s="1"/>
  <c r="X1591" i="18"/>
  <c r="S1592" i="18"/>
  <c r="U1592" i="18"/>
  <c r="T1592" i="18" s="1"/>
  <c r="W1592" i="18"/>
  <c r="X1592" i="18"/>
  <c r="AA1592" i="18" s="1"/>
  <c r="AD1592" i="18" s="1"/>
  <c r="S1593" i="18"/>
  <c r="U1593" i="18"/>
  <c r="T1593" i="18" s="1"/>
  <c r="W1593" i="18"/>
  <c r="Y1593" i="18" s="1"/>
  <c r="AB1593" i="18" s="1"/>
  <c r="X1593" i="18"/>
  <c r="S1594" i="18"/>
  <c r="U1594" i="18"/>
  <c r="T1594" i="18" s="1"/>
  <c r="W1594" i="18"/>
  <c r="Y1594" i="18" s="1"/>
  <c r="AB1594" i="18" s="1"/>
  <c r="X1594" i="18"/>
  <c r="S1595" i="18"/>
  <c r="U1595" i="18"/>
  <c r="T1595" i="18" s="1"/>
  <c r="W1595" i="18"/>
  <c r="Y1595" i="18" s="1"/>
  <c r="AB1595" i="18" s="1"/>
  <c r="X1595" i="18"/>
  <c r="AA1595" i="18" s="1"/>
  <c r="AD1595" i="18" s="1"/>
  <c r="S1596" i="18"/>
  <c r="U1596" i="18"/>
  <c r="T1596" i="18" s="1"/>
  <c r="W1596" i="18"/>
  <c r="Y1596" i="18" s="1"/>
  <c r="AB1596" i="18" s="1"/>
  <c r="X1596" i="18"/>
  <c r="S1597" i="18"/>
  <c r="U1597" i="18"/>
  <c r="T1597" i="18" s="1"/>
  <c r="W1597" i="18"/>
  <c r="Y1597" i="18" s="1"/>
  <c r="AB1597" i="18" s="1"/>
  <c r="X1597" i="18"/>
  <c r="S1598" i="18"/>
  <c r="U1598" i="18"/>
  <c r="T1598" i="18" s="1"/>
  <c r="W1598" i="18"/>
  <c r="Y1598" i="18" s="1"/>
  <c r="AB1598" i="18" s="1"/>
  <c r="X1598" i="18"/>
  <c r="AA1598" i="18" s="1"/>
  <c r="AD1598" i="18" s="1"/>
  <c r="AH1625" i="18" l="1"/>
  <c r="AI1638" i="18"/>
  <c r="AI1631" i="18"/>
  <c r="AI1624" i="18"/>
  <c r="AF1622" i="18"/>
  <c r="AI1623" i="18"/>
  <c r="AI1633" i="18"/>
  <c r="AH1626" i="18"/>
  <c r="AJ1626" i="18" s="1"/>
  <c r="AH1636" i="18"/>
  <c r="AI1627" i="18"/>
  <c r="AH1639" i="18"/>
  <c r="AJ1639" i="18" s="1"/>
  <c r="AE1619" i="18"/>
  <c r="AH1630" i="18"/>
  <c r="AH1624" i="18"/>
  <c r="AH1629" i="18"/>
  <c r="AJ1629" i="18" s="1"/>
  <c r="AI1635" i="18"/>
  <c r="AH1632" i="18"/>
  <c r="AI1628" i="18"/>
  <c r="AH1628" i="18"/>
  <c r="AJ1628" i="18" s="1"/>
  <c r="AI1634" i="18"/>
  <c r="AH1634" i="18"/>
  <c r="AI1637" i="18"/>
  <c r="AE1605" i="18"/>
  <c r="AH1605" i="18" s="1"/>
  <c r="AJ1605" i="18" s="1"/>
  <c r="Z1596" i="18"/>
  <c r="AC1596" i="18" s="1"/>
  <c r="AF1621" i="18"/>
  <c r="AE1621" i="18"/>
  <c r="AF1619" i="18"/>
  <c r="Z1597" i="18"/>
  <c r="AC1597" i="18" s="1"/>
  <c r="AE1622" i="18"/>
  <c r="AE1618" i="18"/>
  <c r="AE1620" i="18"/>
  <c r="Z1585" i="18"/>
  <c r="AC1585" i="18" s="1"/>
  <c r="Z1592" i="18"/>
  <c r="AC1592" i="18" s="1"/>
  <c r="Z1594" i="18"/>
  <c r="AC1594" i="18" s="1"/>
  <c r="Z1593" i="18"/>
  <c r="AC1593" i="18" s="1"/>
  <c r="AE1600" i="18"/>
  <c r="AI1600" i="18" s="1"/>
  <c r="AE1612" i="18"/>
  <c r="AF1603" i="18"/>
  <c r="AI1603" i="18" s="1"/>
  <c r="AF1599" i="18"/>
  <c r="AI1599" i="18" s="1"/>
  <c r="AE1613" i="18"/>
  <c r="AF1609" i="18"/>
  <c r="AI1609" i="18" s="1"/>
  <c r="AE1602" i="18"/>
  <c r="AF1614" i="18"/>
  <c r="AI1614" i="18" s="1"/>
  <c r="AE1611" i="18"/>
  <c r="AF1617" i="18"/>
  <c r="AF1615" i="18"/>
  <c r="AI1615" i="18" s="1"/>
  <c r="AF1604" i="18"/>
  <c r="AH1604" i="18" s="1"/>
  <c r="AE1610" i="18"/>
  <c r="AF1601" i="18"/>
  <c r="AE1608" i="18"/>
  <c r="AF1606" i="18"/>
  <c r="AE1616" i="18"/>
  <c r="AF1607" i="18"/>
  <c r="AI1607" i="18" s="1"/>
  <c r="Y1592" i="18"/>
  <c r="AB1592" i="18" s="1"/>
  <c r="Z1584" i="18"/>
  <c r="AC1584" i="18" s="1"/>
  <c r="Z1582" i="18"/>
  <c r="AC1582" i="18" s="1"/>
  <c r="AE1582" i="18" s="1"/>
  <c r="Z1586" i="18"/>
  <c r="AC1586" i="18" s="1"/>
  <c r="Z1583" i="18"/>
  <c r="AC1583" i="18" s="1"/>
  <c r="Z1588" i="18"/>
  <c r="AC1588" i="18" s="1"/>
  <c r="Z1591" i="18"/>
  <c r="AC1591" i="18" s="1"/>
  <c r="AA1588" i="18"/>
  <c r="AD1588" i="18" s="1"/>
  <c r="Z1595" i="18"/>
  <c r="AC1595" i="18" s="1"/>
  <c r="AF1595" i="18" s="1"/>
  <c r="AA1585" i="18"/>
  <c r="AD1585" i="18" s="1"/>
  <c r="Z1590" i="18"/>
  <c r="AC1590" i="18" s="1"/>
  <c r="Z1587" i="18"/>
  <c r="AC1587" i="18" s="1"/>
  <c r="Z1589" i="18"/>
  <c r="AC1589" i="18" s="1"/>
  <c r="AE1589" i="18" s="1"/>
  <c r="Y1586" i="18"/>
  <c r="AB1586" i="18" s="1"/>
  <c r="Z1598" i="18"/>
  <c r="AC1598" i="18" s="1"/>
  <c r="AF1598" i="18" s="1"/>
  <c r="Y1583" i="18"/>
  <c r="AB1583" i="18" s="1"/>
  <c r="AA1597" i="18"/>
  <c r="AD1597" i="18" s="1"/>
  <c r="AE1597" i="18" s="1"/>
  <c r="AA1594" i="18"/>
  <c r="AD1594" i="18" s="1"/>
  <c r="AA1591" i="18"/>
  <c r="AD1591" i="18" s="1"/>
  <c r="AA1596" i="18"/>
  <c r="AD1596" i="18" s="1"/>
  <c r="AA1593" i="18"/>
  <c r="AD1593" i="18" s="1"/>
  <c r="AA1590" i="18"/>
  <c r="AD1590" i="18" s="1"/>
  <c r="AA1587" i="18"/>
  <c r="AD1587" i="18" s="1"/>
  <c r="AA1584" i="18"/>
  <c r="AD1584" i="18" s="1"/>
  <c r="Z1581" i="18"/>
  <c r="AC1581" i="18" s="1"/>
  <c r="AF1581" i="18" s="1"/>
  <c r="AE1596" i="18" l="1"/>
  <c r="AF1593" i="18"/>
  <c r="AE1594" i="18"/>
  <c r="AE1588" i="18"/>
  <c r="AF1586" i="18"/>
  <c r="AH1600" i="18"/>
  <c r="AJ1600" i="18" s="1"/>
  <c r="AI1622" i="18"/>
  <c r="AH1619" i="18"/>
  <c r="AJ1619" i="18" s="1"/>
  <c r="AF1592" i="18"/>
  <c r="AI1605" i="18"/>
  <c r="AF1584" i="18"/>
  <c r="AE1587" i="18"/>
  <c r="AI1621" i="18"/>
  <c r="AH1621" i="18"/>
  <c r="AJ1621" i="18" s="1"/>
  <c r="AH1622" i="18"/>
  <c r="AJ1622" i="18" s="1"/>
  <c r="AF1583" i="18"/>
  <c r="AI1619" i="18"/>
  <c r="AI1618" i="18"/>
  <c r="AH1618" i="18"/>
  <c r="AJ1618" i="18" s="1"/>
  <c r="AI1620" i="18"/>
  <c r="AH1620" i="18"/>
  <c r="AJ1620" i="18" s="1"/>
  <c r="AH1599" i="18"/>
  <c r="AJ1599" i="18" s="1"/>
  <c r="AH1614" i="18"/>
  <c r="AE1598" i="18"/>
  <c r="AI1598" i="18" s="1"/>
  <c r="AH1615" i="18"/>
  <c r="AH1607" i="18"/>
  <c r="AJ1607" i="18" s="1"/>
  <c r="AE1592" i="18"/>
  <c r="AE1583" i="18"/>
  <c r="AI1616" i="18"/>
  <c r="AH1616" i="18"/>
  <c r="AJ1616" i="18" s="1"/>
  <c r="AI1602" i="18"/>
  <c r="AH1602" i="18"/>
  <c r="AJ1602" i="18" s="1"/>
  <c r="AI1608" i="18"/>
  <c r="AH1608" i="18"/>
  <c r="AJ1608" i="18" s="1"/>
  <c r="AI1613" i="18"/>
  <c r="AH1613" i="18"/>
  <c r="AJ1604" i="18"/>
  <c r="AH1603" i="18"/>
  <c r="AJ1603" i="18" s="1"/>
  <c r="AI1611" i="18"/>
  <c r="AH1611" i="18"/>
  <c r="AJ1611" i="18" s="1"/>
  <c r="AI1606" i="18"/>
  <c r="AI1604" i="18"/>
  <c r="AH1609" i="18"/>
  <c r="AJ1609" i="18" s="1"/>
  <c r="AI1612" i="18"/>
  <c r="AH1612" i="18"/>
  <c r="AH1606" i="18"/>
  <c r="AJ1606" i="18" s="1"/>
  <c r="AH1617" i="18"/>
  <c r="AJ1617" i="18" s="1"/>
  <c r="AH1601" i="18"/>
  <c r="AJ1601" i="18" s="1"/>
  <c r="AI1610" i="18"/>
  <c r="AH1610" i="18"/>
  <c r="AJ1610" i="18" s="1"/>
  <c r="AI1617" i="18"/>
  <c r="AI1601" i="18"/>
  <c r="AF1582" i="18"/>
  <c r="AH1582" i="18" s="1"/>
  <c r="AJ1582" i="18" s="1"/>
  <c r="AF1589" i="18"/>
  <c r="AI1589" i="18" s="1"/>
  <c r="AE1595" i="18"/>
  <c r="AI1595" i="18" s="1"/>
  <c r="AE1586" i="18"/>
  <c r="AF1588" i="18"/>
  <c r="AE1585" i="18"/>
  <c r="AF1585" i="18"/>
  <c r="AE1590" i="18"/>
  <c r="AF1597" i="18"/>
  <c r="AF1587" i="18"/>
  <c r="AF1590" i="18"/>
  <c r="AE1584" i="18"/>
  <c r="AF1591" i="18"/>
  <c r="AE1581" i="18"/>
  <c r="AF1594" i="18"/>
  <c r="AE1591" i="18"/>
  <c r="AF1596" i="18"/>
  <c r="AE1593" i="18"/>
  <c r="AH1596" i="18" l="1"/>
  <c r="AJ1596" i="18" s="1"/>
  <c r="AI1593" i="18"/>
  <c r="AH1594" i="18"/>
  <c r="AJ1594" i="18" s="1"/>
  <c r="AH1586" i="18"/>
  <c r="AJ1586" i="18" s="1"/>
  <c r="AH1592" i="18"/>
  <c r="AJ1592" i="18" s="1"/>
  <c r="AI1587" i="18"/>
  <c r="AI1584" i="18"/>
  <c r="AI1583" i="18"/>
  <c r="AI1592" i="18"/>
  <c r="AH1595" i="18"/>
  <c r="AJ1595" i="18" s="1"/>
  <c r="AH1587" i="18"/>
  <c r="AJ1587" i="18" s="1"/>
  <c r="AH1583" i="18"/>
  <c r="AJ1583" i="18" s="1"/>
  <c r="AH1598" i="18"/>
  <c r="AJ1598" i="18" s="1"/>
  <c r="AI1582" i="18"/>
  <c r="AI1588" i="18"/>
  <c r="AH1585" i="18"/>
  <c r="AJ1585" i="18" s="1"/>
  <c r="AI1586" i="18"/>
  <c r="AI1585" i="18"/>
  <c r="AH1589" i="18"/>
  <c r="AJ1589" i="18" s="1"/>
  <c r="AH1588" i="18"/>
  <c r="AJ1588" i="18" s="1"/>
  <c r="AI1590" i="18"/>
  <c r="AI1596" i="18"/>
  <c r="AI1591" i="18"/>
  <c r="AH1597" i="18"/>
  <c r="AJ1597" i="18" s="1"/>
  <c r="AI1597" i="18"/>
  <c r="AH1590" i="18"/>
  <c r="AJ1590" i="18" s="1"/>
  <c r="AH1593" i="18"/>
  <c r="AJ1593" i="18" s="1"/>
  <c r="AH1591" i="18"/>
  <c r="AJ1591" i="18" s="1"/>
  <c r="AI1581" i="18"/>
  <c r="AH1581" i="18"/>
  <c r="AJ1581" i="18" s="1"/>
  <c r="AH1584" i="18"/>
  <c r="AJ1584" i="18" s="1"/>
  <c r="AI1594" i="18"/>
  <c r="S1570" i="18" l="1"/>
  <c r="U1570" i="18"/>
  <c r="T1570" i="18" s="1"/>
  <c r="W1570" i="18"/>
  <c r="Y1570" i="18" s="1"/>
  <c r="AB1570" i="18" s="1"/>
  <c r="X1570" i="18"/>
  <c r="AA1570" i="18" s="1"/>
  <c r="AD1570" i="18" s="1"/>
  <c r="S1571" i="18"/>
  <c r="U1571" i="18"/>
  <c r="T1571" i="18" s="1"/>
  <c r="W1571" i="18"/>
  <c r="Y1571" i="18" s="1"/>
  <c r="AB1571" i="18" s="1"/>
  <c r="X1571" i="18"/>
  <c r="AA1571" i="18" s="1"/>
  <c r="AD1571" i="18" s="1"/>
  <c r="S1572" i="18"/>
  <c r="U1572" i="18"/>
  <c r="T1572" i="18" s="1"/>
  <c r="W1572" i="18"/>
  <c r="Y1572" i="18" s="1"/>
  <c r="AB1572" i="18" s="1"/>
  <c r="X1572" i="18"/>
  <c r="AA1572" i="18" s="1"/>
  <c r="AD1572" i="18" s="1"/>
  <c r="S1573" i="18"/>
  <c r="U1573" i="18"/>
  <c r="T1573" i="18" s="1"/>
  <c r="W1573" i="18"/>
  <c r="Y1573" i="18" s="1"/>
  <c r="AB1573" i="18" s="1"/>
  <c r="X1573" i="18"/>
  <c r="AA1573" i="18" s="1"/>
  <c r="AD1573" i="18" s="1"/>
  <c r="S1574" i="18"/>
  <c r="U1574" i="18"/>
  <c r="T1574" i="18" s="1"/>
  <c r="W1574" i="18"/>
  <c r="Y1574" i="18" s="1"/>
  <c r="AB1574" i="18" s="1"/>
  <c r="X1574" i="18"/>
  <c r="AA1574" i="18" s="1"/>
  <c r="AD1574" i="18" s="1"/>
  <c r="S1575" i="18"/>
  <c r="U1575" i="18"/>
  <c r="T1575" i="18" s="1"/>
  <c r="W1575" i="18"/>
  <c r="Y1575" i="18" s="1"/>
  <c r="AB1575" i="18" s="1"/>
  <c r="X1575" i="18"/>
  <c r="AA1575" i="18" s="1"/>
  <c r="AD1575" i="18" s="1"/>
  <c r="S1576" i="18"/>
  <c r="U1576" i="18"/>
  <c r="T1576" i="18" s="1"/>
  <c r="W1576" i="18"/>
  <c r="Y1576" i="18" s="1"/>
  <c r="AB1576" i="18" s="1"/>
  <c r="X1576" i="18"/>
  <c r="AA1576" i="18" s="1"/>
  <c r="AD1576" i="18" s="1"/>
  <c r="S1577" i="18"/>
  <c r="U1577" i="18"/>
  <c r="T1577" i="18" s="1"/>
  <c r="W1577" i="18"/>
  <c r="Y1577" i="18" s="1"/>
  <c r="AB1577" i="18" s="1"/>
  <c r="X1577" i="18"/>
  <c r="AA1577" i="18" s="1"/>
  <c r="AD1577" i="18" s="1"/>
  <c r="S1578" i="18"/>
  <c r="U1578" i="18"/>
  <c r="T1578" i="18" s="1"/>
  <c r="W1578" i="18"/>
  <c r="Y1578" i="18" s="1"/>
  <c r="AB1578" i="18" s="1"/>
  <c r="X1578" i="18"/>
  <c r="AA1578" i="18" s="1"/>
  <c r="AD1578" i="18" s="1"/>
  <c r="S1579" i="18"/>
  <c r="U1579" i="18"/>
  <c r="T1579" i="18" s="1"/>
  <c r="W1579" i="18"/>
  <c r="Y1579" i="18" s="1"/>
  <c r="AB1579" i="18" s="1"/>
  <c r="X1579" i="18"/>
  <c r="AA1579" i="18" s="1"/>
  <c r="AD1579" i="18" s="1"/>
  <c r="S1580" i="18"/>
  <c r="U1580" i="18"/>
  <c r="T1580" i="18" s="1"/>
  <c r="W1580" i="18"/>
  <c r="Y1580" i="18" s="1"/>
  <c r="AB1580" i="18" s="1"/>
  <c r="X1580" i="18"/>
  <c r="AA1580" i="18" s="1"/>
  <c r="AD1580" i="18" s="1"/>
  <c r="Z1580" i="18" l="1"/>
  <c r="AC1580" i="18" s="1"/>
  <c r="AE1580" i="18" s="1"/>
  <c r="Z1577" i="18"/>
  <c r="AC1577" i="18" s="1"/>
  <c r="AF1577" i="18" s="1"/>
  <c r="Z1573" i="18"/>
  <c r="AC1573" i="18" s="1"/>
  <c r="AF1573" i="18" s="1"/>
  <c r="Z1570" i="18"/>
  <c r="AC1570" i="18" s="1"/>
  <c r="AE1570" i="18" s="1"/>
  <c r="Z1579" i="18"/>
  <c r="AC1579" i="18" s="1"/>
  <c r="AF1579" i="18" s="1"/>
  <c r="Z1574" i="18"/>
  <c r="AC1574" i="18" s="1"/>
  <c r="AF1574" i="18" s="1"/>
  <c r="Z1571" i="18"/>
  <c r="AC1571" i="18" s="1"/>
  <c r="AE1571" i="18" s="1"/>
  <c r="Z1576" i="18"/>
  <c r="AC1576" i="18" s="1"/>
  <c r="AF1576" i="18" s="1"/>
  <c r="Z1578" i="18"/>
  <c r="AC1578" i="18" s="1"/>
  <c r="AE1578" i="18" s="1"/>
  <c r="Z1575" i="18"/>
  <c r="AC1575" i="18" s="1"/>
  <c r="AF1575" i="18" s="1"/>
  <c r="Z1572" i="18"/>
  <c r="AC1572" i="18" s="1"/>
  <c r="AF1572" i="18" s="1"/>
  <c r="S1549" i="18"/>
  <c r="U1549" i="18"/>
  <c r="T1549" i="18" s="1"/>
  <c r="W1549" i="18"/>
  <c r="Y1549" i="18" s="1"/>
  <c r="AB1549" i="18" s="1"/>
  <c r="X1549" i="18"/>
  <c r="AA1549" i="18" s="1"/>
  <c r="AD1549" i="18" s="1"/>
  <c r="S1550" i="18"/>
  <c r="U1550" i="18"/>
  <c r="T1550" i="18" s="1"/>
  <c r="W1550" i="18"/>
  <c r="Y1550" i="18" s="1"/>
  <c r="AB1550" i="18" s="1"/>
  <c r="X1550" i="18"/>
  <c r="AA1550" i="18" s="1"/>
  <c r="AD1550" i="18" s="1"/>
  <c r="S1551" i="18"/>
  <c r="U1551" i="18"/>
  <c r="T1551" i="18" s="1"/>
  <c r="W1551" i="18"/>
  <c r="Y1551" i="18" s="1"/>
  <c r="AB1551" i="18" s="1"/>
  <c r="X1551" i="18"/>
  <c r="AA1551" i="18" s="1"/>
  <c r="AD1551" i="18" s="1"/>
  <c r="S1552" i="18"/>
  <c r="U1552" i="18"/>
  <c r="T1552" i="18" s="1"/>
  <c r="W1552" i="18"/>
  <c r="Y1552" i="18" s="1"/>
  <c r="AB1552" i="18" s="1"/>
  <c r="X1552" i="18"/>
  <c r="AA1552" i="18" s="1"/>
  <c r="AD1552" i="18" s="1"/>
  <c r="S1553" i="18"/>
  <c r="U1553" i="18"/>
  <c r="T1553" i="18" s="1"/>
  <c r="W1553" i="18"/>
  <c r="Y1553" i="18" s="1"/>
  <c r="AB1553" i="18" s="1"/>
  <c r="X1553" i="18"/>
  <c r="AA1553" i="18" s="1"/>
  <c r="AD1553" i="18" s="1"/>
  <c r="S1554" i="18"/>
  <c r="U1554" i="18"/>
  <c r="T1554" i="18" s="1"/>
  <c r="W1554" i="18"/>
  <c r="Y1554" i="18" s="1"/>
  <c r="AB1554" i="18" s="1"/>
  <c r="X1554" i="18"/>
  <c r="AA1554" i="18" s="1"/>
  <c r="AD1554" i="18" s="1"/>
  <c r="S1555" i="18"/>
  <c r="U1555" i="18"/>
  <c r="T1555" i="18" s="1"/>
  <c r="W1555" i="18"/>
  <c r="Y1555" i="18" s="1"/>
  <c r="AB1555" i="18" s="1"/>
  <c r="X1555" i="18"/>
  <c r="AA1555" i="18" s="1"/>
  <c r="AD1555" i="18" s="1"/>
  <c r="S1556" i="18"/>
  <c r="U1556" i="18"/>
  <c r="T1556" i="18" s="1"/>
  <c r="W1556" i="18"/>
  <c r="Y1556" i="18" s="1"/>
  <c r="AB1556" i="18" s="1"/>
  <c r="X1556" i="18"/>
  <c r="AA1556" i="18" s="1"/>
  <c r="AD1556" i="18" s="1"/>
  <c r="S1557" i="18"/>
  <c r="U1557" i="18"/>
  <c r="T1557" i="18" s="1"/>
  <c r="W1557" i="18"/>
  <c r="Y1557" i="18" s="1"/>
  <c r="AB1557" i="18" s="1"/>
  <c r="X1557" i="18"/>
  <c r="AA1557" i="18" s="1"/>
  <c r="AD1557" i="18" s="1"/>
  <c r="S1558" i="18"/>
  <c r="U1558" i="18"/>
  <c r="T1558" i="18" s="1"/>
  <c r="W1558" i="18"/>
  <c r="Y1558" i="18" s="1"/>
  <c r="AB1558" i="18" s="1"/>
  <c r="X1558" i="18"/>
  <c r="AA1558" i="18" s="1"/>
  <c r="AD1558" i="18" s="1"/>
  <c r="S1559" i="18"/>
  <c r="U1559" i="18"/>
  <c r="T1559" i="18" s="1"/>
  <c r="W1559" i="18"/>
  <c r="Y1559" i="18" s="1"/>
  <c r="AB1559" i="18" s="1"/>
  <c r="X1559" i="18"/>
  <c r="AA1559" i="18" s="1"/>
  <c r="AD1559" i="18" s="1"/>
  <c r="S1560" i="18"/>
  <c r="U1560" i="18"/>
  <c r="T1560" i="18" s="1"/>
  <c r="W1560" i="18"/>
  <c r="Y1560" i="18" s="1"/>
  <c r="AB1560" i="18" s="1"/>
  <c r="X1560" i="18"/>
  <c r="AA1560" i="18" s="1"/>
  <c r="AD1560" i="18" s="1"/>
  <c r="S1561" i="18"/>
  <c r="U1561" i="18"/>
  <c r="T1561" i="18" s="1"/>
  <c r="W1561" i="18"/>
  <c r="Y1561" i="18" s="1"/>
  <c r="AB1561" i="18" s="1"/>
  <c r="X1561" i="18"/>
  <c r="AA1561" i="18" s="1"/>
  <c r="AD1561" i="18" s="1"/>
  <c r="S1562" i="18"/>
  <c r="U1562" i="18"/>
  <c r="T1562" i="18" s="1"/>
  <c r="W1562" i="18"/>
  <c r="Y1562" i="18" s="1"/>
  <c r="AB1562" i="18" s="1"/>
  <c r="X1562" i="18"/>
  <c r="AA1562" i="18" s="1"/>
  <c r="AD1562" i="18" s="1"/>
  <c r="S1563" i="18"/>
  <c r="U1563" i="18"/>
  <c r="T1563" i="18" s="1"/>
  <c r="W1563" i="18"/>
  <c r="Y1563" i="18" s="1"/>
  <c r="AB1563" i="18" s="1"/>
  <c r="X1563" i="18"/>
  <c r="AA1563" i="18" s="1"/>
  <c r="AD1563" i="18" s="1"/>
  <c r="S1564" i="18"/>
  <c r="U1564" i="18"/>
  <c r="T1564" i="18" s="1"/>
  <c r="W1564" i="18"/>
  <c r="Y1564" i="18" s="1"/>
  <c r="AB1564" i="18" s="1"/>
  <c r="X1564" i="18"/>
  <c r="AA1564" i="18" s="1"/>
  <c r="AD1564" i="18" s="1"/>
  <c r="S1565" i="18"/>
  <c r="U1565" i="18"/>
  <c r="T1565" i="18" s="1"/>
  <c r="W1565" i="18"/>
  <c r="Y1565" i="18" s="1"/>
  <c r="AB1565" i="18" s="1"/>
  <c r="X1565" i="18"/>
  <c r="AA1565" i="18" s="1"/>
  <c r="AD1565" i="18" s="1"/>
  <c r="S1566" i="18"/>
  <c r="U1566" i="18"/>
  <c r="T1566" i="18" s="1"/>
  <c r="W1566" i="18"/>
  <c r="Y1566" i="18" s="1"/>
  <c r="AB1566" i="18" s="1"/>
  <c r="X1566" i="18"/>
  <c r="AA1566" i="18" s="1"/>
  <c r="AD1566" i="18" s="1"/>
  <c r="S1567" i="18"/>
  <c r="U1567" i="18"/>
  <c r="T1567" i="18" s="1"/>
  <c r="W1567" i="18"/>
  <c r="Y1567" i="18" s="1"/>
  <c r="AB1567" i="18" s="1"/>
  <c r="X1567" i="18"/>
  <c r="AA1567" i="18" s="1"/>
  <c r="AD1567" i="18" s="1"/>
  <c r="S1568" i="18"/>
  <c r="U1568" i="18"/>
  <c r="T1568" i="18" s="1"/>
  <c r="W1568" i="18"/>
  <c r="Y1568" i="18" s="1"/>
  <c r="AB1568" i="18" s="1"/>
  <c r="X1568" i="18"/>
  <c r="AA1568" i="18" s="1"/>
  <c r="AD1568" i="18" s="1"/>
  <c r="S1569" i="18"/>
  <c r="U1569" i="18"/>
  <c r="T1569" i="18" s="1"/>
  <c r="W1569" i="18"/>
  <c r="Y1569" i="18" s="1"/>
  <c r="AB1569" i="18" s="1"/>
  <c r="X1569" i="18"/>
  <c r="AA1569" i="18" s="1"/>
  <c r="AD1569" i="18" s="1"/>
  <c r="AE1573" i="18" l="1"/>
  <c r="AI1573" i="18" s="1"/>
  <c r="AE1579" i="18"/>
  <c r="AH1579" i="18" s="1"/>
  <c r="AJ1579" i="18" s="1"/>
  <c r="AE1572" i="18"/>
  <c r="AH1572" i="18" s="1"/>
  <c r="AJ1572" i="18" s="1"/>
  <c r="AF1580" i="18"/>
  <c r="AI1580" i="18" s="1"/>
  <c r="AF1570" i="18"/>
  <c r="AI1570" i="18" s="1"/>
  <c r="AE1577" i="18"/>
  <c r="AH1577" i="18" s="1"/>
  <c r="AJ1577" i="18" s="1"/>
  <c r="AE1576" i="18"/>
  <c r="AI1576" i="18" s="1"/>
  <c r="AE1574" i="18"/>
  <c r="AI1574" i="18" s="1"/>
  <c r="AF1571" i="18"/>
  <c r="AE1575" i="18"/>
  <c r="AF1578" i="18"/>
  <c r="AI1578" i="18" s="1"/>
  <c r="Z1565" i="18"/>
  <c r="AC1565" i="18" s="1"/>
  <c r="AE1565" i="18" s="1"/>
  <c r="Z1558" i="18"/>
  <c r="AC1558" i="18" s="1"/>
  <c r="AE1558" i="18" s="1"/>
  <c r="Z1564" i="18"/>
  <c r="AC1564" i="18" s="1"/>
  <c r="AF1564" i="18" s="1"/>
  <c r="Z1553" i="18"/>
  <c r="AC1553" i="18" s="1"/>
  <c r="AE1553" i="18" s="1"/>
  <c r="Z1560" i="18"/>
  <c r="AC1560" i="18" s="1"/>
  <c r="AE1560" i="18" s="1"/>
  <c r="Z1554" i="18"/>
  <c r="AC1554" i="18" s="1"/>
  <c r="AE1554" i="18" s="1"/>
  <c r="Z1551" i="18"/>
  <c r="AC1551" i="18" s="1"/>
  <c r="AE1551" i="18" s="1"/>
  <c r="Z1557" i="18"/>
  <c r="AC1557" i="18" s="1"/>
  <c r="AE1557" i="18" s="1"/>
  <c r="Z1552" i="18"/>
  <c r="AC1552" i="18" s="1"/>
  <c r="AE1552" i="18" s="1"/>
  <c r="Z1569" i="18"/>
  <c r="AC1569" i="18" s="1"/>
  <c r="AF1569" i="18" s="1"/>
  <c r="Z1566" i="18"/>
  <c r="AC1566" i="18" s="1"/>
  <c r="AF1566" i="18" s="1"/>
  <c r="Z1561" i="18"/>
  <c r="AC1561" i="18" s="1"/>
  <c r="AE1561" i="18" s="1"/>
  <c r="Z1556" i="18"/>
  <c r="AC1556" i="18" s="1"/>
  <c r="AE1556" i="18" s="1"/>
  <c r="Z1568" i="18"/>
  <c r="AC1568" i="18" s="1"/>
  <c r="AE1568" i="18" s="1"/>
  <c r="Z1563" i="18"/>
  <c r="AC1563" i="18" s="1"/>
  <c r="AE1563" i="18" s="1"/>
  <c r="Z1567" i="18"/>
  <c r="AC1567" i="18" s="1"/>
  <c r="AE1567" i="18" s="1"/>
  <c r="Z1555" i="18"/>
  <c r="AC1555" i="18" s="1"/>
  <c r="AF1555" i="18" s="1"/>
  <c r="Z1562" i="18"/>
  <c r="AC1562" i="18" s="1"/>
  <c r="AE1562" i="18" s="1"/>
  <c r="Z1550" i="18"/>
  <c r="AC1550" i="18" s="1"/>
  <c r="AE1550" i="18" s="1"/>
  <c r="Z1559" i="18"/>
  <c r="AC1559" i="18" s="1"/>
  <c r="AE1559" i="18" s="1"/>
  <c r="Z1549" i="18"/>
  <c r="AC1549" i="18" s="1"/>
  <c r="AE1549" i="18" s="1"/>
  <c r="AH1573" i="18" l="1"/>
  <c r="AJ1573" i="18" s="1"/>
  <c r="AI1572" i="18"/>
  <c r="AE1564" i="18"/>
  <c r="AH1580" i="18"/>
  <c r="AJ1580" i="18" s="1"/>
  <c r="AI1579" i="18"/>
  <c r="AI1577" i="18"/>
  <c r="AH1570" i="18"/>
  <c r="AJ1570" i="18" s="1"/>
  <c r="AH1574" i="18"/>
  <c r="AJ1574" i="18" s="1"/>
  <c r="AH1576" i="18"/>
  <c r="AJ1576" i="18" s="1"/>
  <c r="AH1571" i="18"/>
  <c r="AJ1571" i="18" s="1"/>
  <c r="AI1571" i="18"/>
  <c r="AI1575" i="18"/>
  <c r="AH1575" i="18"/>
  <c r="AJ1575" i="18" s="1"/>
  <c r="AH1578" i="18"/>
  <c r="AJ1578" i="18" s="1"/>
  <c r="AE1569" i="18"/>
  <c r="AI1569" i="18" s="1"/>
  <c r="AF1558" i="18"/>
  <c r="AE1566" i="18"/>
  <c r="AF1560" i="18"/>
  <c r="AF1556" i="18"/>
  <c r="AF1550" i="18"/>
  <c r="AI1550" i="18" s="1"/>
  <c r="AE1555" i="18"/>
  <c r="AI1555" i="18" s="1"/>
  <c r="AF1563" i="18"/>
  <c r="AH1563" i="18" s="1"/>
  <c r="AJ1563" i="18" s="1"/>
  <c r="AF1553" i="18"/>
  <c r="AF1554" i="18"/>
  <c r="AF1551" i="18"/>
  <c r="AH1551" i="18" s="1"/>
  <c r="AF1565" i="18"/>
  <c r="AF1557" i="18"/>
  <c r="AF1549" i="18"/>
  <c r="AH1549" i="18" s="1"/>
  <c r="S1540" i="18"/>
  <c r="U1540" i="18"/>
  <c r="T1540" i="18" s="1"/>
  <c r="W1540" i="18"/>
  <c r="Y1540" i="18" s="1"/>
  <c r="AB1540" i="18" s="1"/>
  <c r="X1540" i="18"/>
  <c r="AA1540" i="18" s="1"/>
  <c r="AD1540" i="18" s="1"/>
  <c r="S1541" i="18"/>
  <c r="U1541" i="18"/>
  <c r="T1541" i="18" s="1"/>
  <c r="W1541" i="18"/>
  <c r="X1541" i="18"/>
  <c r="AA1541" i="18" s="1"/>
  <c r="AD1541" i="18" s="1"/>
  <c r="S1542" i="18"/>
  <c r="U1542" i="18"/>
  <c r="T1542" i="18" s="1"/>
  <c r="W1542" i="18"/>
  <c r="Y1542" i="18" s="1"/>
  <c r="AB1542" i="18" s="1"/>
  <c r="X1542" i="18"/>
  <c r="AA1542" i="18" s="1"/>
  <c r="AD1542" i="18" s="1"/>
  <c r="S1543" i="18"/>
  <c r="U1543" i="18"/>
  <c r="T1543" i="18" s="1"/>
  <c r="W1543" i="18"/>
  <c r="Y1543" i="18" s="1"/>
  <c r="AB1543" i="18" s="1"/>
  <c r="X1543" i="18"/>
  <c r="AA1543" i="18" s="1"/>
  <c r="AD1543" i="18" s="1"/>
  <c r="S1544" i="18"/>
  <c r="U1544" i="18"/>
  <c r="T1544" i="18" s="1"/>
  <c r="W1544" i="18"/>
  <c r="X1544" i="18"/>
  <c r="AA1544" i="18" s="1"/>
  <c r="AD1544" i="18" s="1"/>
  <c r="S1545" i="18"/>
  <c r="U1545" i="18"/>
  <c r="T1545" i="18" s="1"/>
  <c r="W1545" i="18"/>
  <c r="Y1545" i="18" s="1"/>
  <c r="AB1545" i="18" s="1"/>
  <c r="X1545" i="18"/>
  <c r="AA1545" i="18" s="1"/>
  <c r="AD1545" i="18" s="1"/>
  <c r="S1546" i="18"/>
  <c r="U1546" i="18"/>
  <c r="T1546" i="18" s="1"/>
  <c r="W1546" i="18"/>
  <c r="Y1546" i="18" s="1"/>
  <c r="AB1546" i="18" s="1"/>
  <c r="X1546" i="18"/>
  <c r="AA1546" i="18" s="1"/>
  <c r="AD1546" i="18" s="1"/>
  <c r="S1547" i="18"/>
  <c r="U1547" i="18"/>
  <c r="T1547" i="18" s="1"/>
  <c r="W1547" i="18"/>
  <c r="X1547" i="18"/>
  <c r="AA1547" i="18" s="1"/>
  <c r="AD1547" i="18" s="1"/>
  <c r="S1548" i="18"/>
  <c r="U1548" i="18"/>
  <c r="T1548" i="18" s="1"/>
  <c r="W1548" i="18"/>
  <c r="Y1548" i="18" s="1"/>
  <c r="AB1548" i="18" s="1"/>
  <c r="X1548" i="18"/>
  <c r="AA1548" i="18" s="1"/>
  <c r="AD1548" i="18" s="1"/>
  <c r="S1535" i="18"/>
  <c r="U1535" i="18"/>
  <c r="T1535" i="18" s="1"/>
  <c r="W1535" i="18"/>
  <c r="Y1535" i="18" s="1"/>
  <c r="AB1535" i="18" s="1"/>
  <c r="X1535" i="18"/>
  <c r="AA1535" i="18" s="1"/>
  <c r="AD1535" i="18" s="1"/>
  <c r="S1536" i="18"/>
  <c r="U1536" i="18"/>
  <c r="T1536" i="18" s="1"/>
  <c r="W1536" i="18"/>
  <c r="X1536" i="18"/>
  <c r="AA1536" i="18" s="1"/>
  <c r="AD1536" i="18" s="1"/>
  <c r="S1537" i="18"/>
  <c r="U1537" i="18"/>
  <c r="T1537" i="18" s="1"/>
  <c r="W1537" i="18"/>
  <c r="Y1537" i="18" s="1"/>
  <c r="AB1537" i="18" s="1"/>
  <c r="X1537" i="18"/>
  <c r="AA1537" i="18" s="1"/>
  <c r="AD1537" i="18" s="1"/>
  <c r="S1538" i="18"/>
  <c r="U1538" i="18"/>
  <c r="T1538" i="18" s="1"/>
  <c r="W1538" i="18"/>
  <c r="Y1538" i="18" s="1"/>
  <c r="AB1538" i="18" s="1"/>
  <c r="X1538" i="18"/>
  <c r="AA1538" i="18" s="1"/>
  <c r="AD1538" i="18" s="1"/>
  <c r="S1539" i="18"/>
  <c r="U1539" i="18"/>
  <c r="T1539" i="18" s="1"/>
  <c r="W1539" i="18"/>
  <c r="Y1539" i="18" s="1"/>
  <c r="AB1539" i="18" s="1"/>
  <c r="X1539" i="18"/>
  <c r="AA1539" i="18" s="1"/>
  <c r="AD1539" i="18" s="1"/>
  <c r="AH1569" i="18" l="1"/>
  <c r="AJ1569" i="18" s="1"/>
  <c r="AI1563" i="18"/>
  <c r="AH1555" i="18"/>
  <c r="AJ1555" i="18" s="1"/>
  <c r="AH1550" i="18"/>
  <c r="AJ1550" i="18" s="1"/>
  <c r="AI1564" i="18"/>
  <c r="AH1564" i="18"/>
  <c r="AJ1564" i="18" s="1"/>
  <c r="AI1560" i="18"/>
  <c r="AH1560" i="18"/>
  <c r="AJ1560" i="18" s="1"/>
  <c r="AI1556" i="18"/>
  <c r="AH1556" i="18"/>
  <c r="AJ1556" i="18" s="1"/>
  <c r="AI1554" i="18"/>
  <c r="AH1554" i="18"/>
  <c r="AJ1554" i="18" s="1"/>
  <c r="AI1553" i="18"/>
  <c r="AH1553" i="18"/>
  <c r="AJ1553" i="18" s="1"/>
  <c r="AJ1551" i="18"/>
  <c r="AI1551" i="18"/>
  <c r="AI1566" i="18"/>
  <c r="AH1566" i="18"/>
  <c r="AJ1566" i="18" s="1"/>
  <c r="AI1565" i="18"/>
  <c r="AH1565" i="18"/>
  <c r="AJ1565" i="18" s="1"/>
  <c r="AI1557" i="18"/>
  <c r="AH1557" i="18"/>
  <c r="AJ1557" i="18" s="1"/>
  <c r="AI1558" i="18"/>
  <c r="AH1558" i="18"/>
  <c r="AJ1558" i="18" s="1"/>
  <c r="AJ1549" i="18"/>
  <c r="AI1549" i="18"/>
  <c r="Z1544" i="18"/>
  <c r="AC1544" i="18" s="1"/>
  <c r="Z1547" i="18"/>
  <c r="AC1547" i="18" s="1"/>
  <c r="Z1546" i="18"/>
  <c r="AC1546" i="18" s="1"/>
  <c r="AF1546" i="18" s="1"/>
  <c r="Z1541" i="18"/>
  <c r="AC1541" i="18" s="1"/>
  <c r="Z1543" i="18"/>
  <c r="AC1543" i="18" s="1"/>
  <c r="AF1543" i="18" s="1"/>
  <c r="Y1544" i="18"/>
  <c r="AB1544" i="18" s="1"/>
  <c r="Z1540" i="18"/>
  <c r="AC1540" i="18" s="1"/>
  <c r="AF1540" i="18" s="1"/>
  <c r="Y1547" i="18"/>
  <c r="AB1547" i="18" s="1"/>
  <c r="Y1541" i="18"/>
  <c r="AB1541" i="18" s="1"/>
  <c r="AE1541" i="18" s="1"/>
  <c r="Z1548" i="18"/>
  <c r="AC1548" i="18" s="1"/>
  <c r="AE1548" i="18" s="1"/>
  <c r="Z1545" i="18"/>
  <c r="AC1545" i="18" s="1"/>
  <c r="AF1545" i="18" s="1"/>
  <c r="Z1542" i="18"/>
  <c r="AC1542" i="18" s="1"/>
  <c r="AE1542" i="18" s="1"/>
  <c r="Z1536" i="18"/>
  <c r="AC1536" i="18" s="1"/>
  <c r="Z1539" i="18"/>
  <c r="AC1539" i="18" s="1"/>
  <c r="AF1539" i="18" s="1"/>
  <c r="Z1535" i="18"/>
  <c r="AC1535" i="18" s="1"/>
  <c r="AF1535" i="18" s="1"/>
  <c r="Z1538" i="18"/>
  <c r="AC1538" i="18" s="1"/>
  <c r="AE1538" i="18" s="1"/>
  <c r="Y1536" i="18"/>
  <c r="AB1536" i="18" s="1"/>
  <c r="Z1537" i="18"/>
  <c r="AC1537" i="18" s="1"/>
  <c r="AF1537" i="18" s="1"/>
  <c r="AF1547" i="18" l="1"/>
  <c r="AF1544" i="18"/>
  <c r="AE1537" i="18"/>
  <c r="AH1537" i="18" s="1"/>
  <c r="AJ1537" i="18" s="1"/>
  <c r="AF1536" i="18"/>
  <c r="AE1543" i="18"/>
  <c r="AI1543" i="18" s="1"/>
  <c r="AE1546" i="18"/>
  <c r="AH1546" i="18" s="1"/>
  <c r="AJ1546" i="18" s="1"/>
  <c r="AE1547" i="18"/>
  <c r="AE1540" i="18"/>
  <c r="AI1540" i="18" s="1"/>
  <c r="AF1541" i="18"/>
  <c r="AH1541" i="18" s="1"/>
  <c r="AJ1541" i="18" s="1"/>
  <c r="AE1544" i="18"/>
  <c r="AE1545" i="18"/>
  <c r="AF1548" i="18"/>
  <c r="AI1548" i="18" s="1"/>
  <c r="AF1542" i="18"/>
  <c r="AF1538" i="18"/>
  <c r="AI1538" i="18" s="1"/>
  <c r="AE1536" i="18"/>
  <c r="AE1535" i="18"/>
  <c r="AE1539" i="18"/>
  <c r="AH1539" i="18" s="1"/>
  <c r="AJ1539" i="18" s="1"/>
  <c r="AI1547" i="18" l="1"/>
  <c r="AI1537" i="18"/>
  <c r="AH1540" i="18"/>
  <c r="AJ1540" i="18" s="1"/>
  <c r="AH1548" i="18"/>
  <c r="AJ1548" i="18" s="1"/>
  <c r="AH1547" i="18"/>
  <c r="AJ1547" i="18" s="1"/>
  <c r="AI1546" i="18"/>
  <c r="AI1541" i="18"/>
  <c r="AH1536" i="18"/>
  <c r="AJ1536" i="18" s="1"/>
  <c r="AH1543" i="18"/>
  <c r="AJ1543" i="18" s="1"/>
  <c r="AI1539" i="18"/>
  <c r="AI1544" i="18"/>
  <c r="AH1544" i="18"/>
  <c r="AJ1544" i="18" s="1"/>
  <c r="AI1536" i="18"/>
  <c r="AI1545" i="18"/>
  <c r="AH1545" i="18"/>
  <c r="AJ1545" i="18" s="1"/>
  <c r="AH1542" i="18"/>
  <c r="AJ1542" i="18" s="1"/>
  <c r="AI1542" i="18"/>
  <c r="AH1538" i="18"/>
  <c r="AJ1538" i="18" s="1"/>
  <c r="AI1535" i="18"/>
  <c r="AH1535" i="18"/>
  <c r="AJ1535" i="18" s="1"/>
  <c r="S1510" i="18" l="1"/>
  <c r="U1510" i="18"/>
  <c r="T1510" i="18" s="1"/>
  <c r="W1510" i="18"/>
  <c r="X1510" i="18"/>
  <c r="AA1510" i="18" s="1"/>
  <c r="AD1510" i="18" s="1"/>
  <c r="S1511" i="18"/>
  <c r="U1511" i="18"/>
  <c r="T1511" i="18" s="1"/>
  <c r="W1511" i="18"/>
  <c r="Y1511" i="18" s="1"/>
  <c r="AB1511" i="18" s="1"/>
  <c r="X1511" i="18"/>
  <c r="AA1511" i="18" s="1"/>
  <c r="AD1511" i="18" s="1"/>
  <c r="S1512" i="18"/>
  <c r="U1512" i="18"/>
  <c r="T1512" i="18" s="1"/>
  <c r="W1512" i="18"/>
  <c r="Y1512" i="18" s="1"/>
  <c r="AB1512" i="18" s="1"/>
  <c r="X1512" i="18"/>
  <c r="AA1512" i="18" s="1"/>
  <c r="AD1512" i="18" s="1"/>
  <c r="S1513" i="18"/>
  <c r="U1513" i="18"/>
  <c r="T1513" i="18" s="1"/>
  <c r="W1513" i="18"/>
  <c r="Y1513" i="18" s="1"/>
  <c r="AB1513" i="18" s="1"/>
  <c r="X1513" i="18"/>
  <c r="AA1513" i="18" s="1"/>
  <c r="AD1513" i="18" s="1"/>
  <c r="S1514" i="18"/>
  <c r="U1514" i="18"/>
  <c r="T1514" i="18" s="1"/>
  <c r="W1514" i="18"/>
  <c r="Y1514" i="18" s="1"/>
  <c r="AB1514" i="18" s="1"/>
  <c r="X1514" i="18"/>
  <c r="AA1514" i="18" s="1"/>
  <c r="AD1514" i="18" s="1"/>
  <c r="S1515" i="18"/>
  <c r="U1515" i="18"/>
  <c r="T1515" i="18" s="1"/>
  <c r="W1515" i="18"/>
  <c r="Y1515" i="18" s="1"/>
  <c r="AB1515" i="18" s="1"/>
  <c r="X1515" i="18"/>
  <c r="AA1515" i="18" s="1"/>
  <c r="AD1515" i="18" s="1"/>
  <c r="S1516" i="18"/>
  <c r="U1516" i="18"/>
  <c r="T1516" i="18" s="1"/>
  <c r="W1516" i="18"/>
  <c r="X1516" i="18"/>
  <c r="AA1516" i="18" s="1"/>
  <c r="AD1516" i="18" s="1"/>
  <c r="S1517" i="18"/>
  <c r="U1517" i="18"/>
  <c r="T1517" i="18" s="1"/>
  <c r="W1517" i="18"/>
  <c r="Y1517" i="18" s="1"/>
  <c r="AB1517" i="18" s="1"/>
  <c r="X1517" i="18"/>
  <c r="AA1517" i="18" s="1"/>
  <c r="AD1517" i="18" s="1"/>
  <c r="S1518" i="18"/>
  <c r="U1518" i="18"/>
  <c r="T1518" i="18" s="1"/>
  <c r="W1518" i="18"/>
  <c r="Y1518" i="18" s="1"/>
  <c r="AB1518" i="18" s="1"/>
  <c r="X1518" i="18"/>
  <c r="AA1518" i="18" s="1"/>
  <c r="AD1518" i="18" s="1"/>
  <c r="S1519" i="18"/>
  <c r="U1519" i="18"/>
  <c r="T1519" i="18" s="1"/>
  <c r="W1519" i="18"/>
  <c r="Y1519" i="18" s="1"/>
  <c r="AB1519" i="18" s="1"/>
  <c r="X1519" i="18"/>
  <c r="AA1519" i="18" s="1"/>
  <c r="AD1519" i="18" s="1"/>
  <c r="S1520" i="18"/>
  <c r="U1520" i="18"/>
  <c r="T1520" i="18" s="1"/>
  <c r="W1520" i="18"/>
  <c r="Y1520" i="18" s="1"/>
  <c r="AB1520" i="18" s="1"/>
  <c r="X1520" i="18"/>
  <c r="AA1520" i="18" s="1"/>
  <c r="AD1520" i="18" s="1"/>
  <c r="S1521" i="18"/>
  <c r="U1521" i="18"/>
  <c r="T1521" i="18" s="1"/>
  <c r="W1521" i="18"/>
  <c r="Y1521" i="18" s="1"/>
  <c r="AB1521" i="18" s="1"/>
  <c r="X1521" i="18"/>
  <c r="AA1521" i="18" s="1"/>
  <c r="AD1521" i="18" s="1"/>
  <c r="S1522" i="18"/>
  <c r="U1522" i="18"/>
  <c r="T1522" i="18" s="1"/>
  <c r="W1522" i="18"/>
  <c r="X1522" i="18"/>
  <c r="AA1522" i="18" s="1"/>
  <c r="AD1522" i="18" s="1"/>
  <c r="S1523" i="18"/>
  <c r="U1523" i="18"/>
  <c r="T1523" i="18" s="1"/>
  <c r="W1523" i="18"/>
  <c r="Y1523" i="18" s="1"/>
  <c r="AB1523" i="18" s="1"/>
  <c r="X1523" i="18"/>
  <c r="AA1523" i="18" s="1"/>
  <c r="AD1523" i="18" s="1"/>
  <c r="S1524" i="18"/>
  <c r="U1524" i="18"/>
  <c r="T1524" i="18" s="1"/>
  <c r="W1524" i="18"/>
  <c r="X1524" i="18"/>
  <c r="AA1524" i="18" s="1"/>
  <c r="AD1524" i="18" s="1"/>
  <c r="S1525" i="18"/>
  <c r="U1525" i="18"/>
  <c r="T1525" i="18" s="1"/>
  <c r="W1525" i="18"/>
  <c r="Y1525" i="18" s="1"/>
  <c r="AB1525" i="18" s="1"/>
  <c r="X1525" i="18"/>
  <c r="AA1525" i="18" s="1"/>
  <c r="AD1525" i="18" s="1"/>
  <c r="S1526" i="18"/>
  <c r="U1526" i="18"/>
  <c r="T1526" i="18" s="1"/>
  <c r="W1526" i="18"/>
  <c r="X1526" i="18"/>
  <c r="AA1526" i="18" s="1"/>
  <c r="AD1526" i="18" s="1"/>
  <c r="S1527" i="18"/>
  <c r="U1527" i="18"/>
  <c r="T1527" i="18" s="1"/>
  <c r="W1527" i="18"/>
  <c r="Y1527" i="18" s="1"/>
  <c r="AB1527" i="18" s="1"/>
  <c r="X1527" i="18"/>
  <c r="S1528" i="18"/>
  <c r="U1528" i="18"/>
  <c r="T1528" i="18" s="1"/>
  <c r="W1528" i="18"/>
  <c r="Y1528" i="18" s="1"/>
  <c r="AB1528" i="18" s="1"/>
  <c r="X1528" i="18"/>
  <c r="AA1528" i="18" s="1"/>
  <c r="AD1528" i="18" s="1"/>
  <c r="S1529" i="18"/>
  <c r="U1529" i="18"/>
  <c r="T1529" i="18" s="1"/>
  <c r="W1529" i="18"/>
  <c r="Y1529" i="18" s="1"/>
  <c r="AB1529" i="18" s="1"/>
  <c r="X1529" i="18"/>
  <c r="AA1529" i="18" s="1"/>
  <c r="AD1529" i="18" s="1"/>
  <c r="S1530" i="18"/>
  <c r="U1530" i="18"/>
  <c r="T1530" i="18" s="1"/>
  <c r="W1530" i="18"/>
  <c r="Y1530" i="18" s="1"/>
  <c r="AB1530" i="18" s="1"/>
  <c r="X1530" i="18"/>
  <c r="AA1530" i="18" s="1"/>
  <c r="AD1530" i="18" s="1"/>
  <c r="S1531" i="18"/>
  <c r="U1531" i="18"/>
  <c r="T1531" i="18" s="1"/>
  <c r="W1531" i="18"/>
  <c r="Y1531" i="18" s="1"/>
  <c r="AB1531" i="18" s="1"/>
  <c r="X1531" i="18"/>
  <c r="AA1531" i="18" s="1"/>
  <c r="AD1531" i="18" s="1"/>
  <c r="S1532" i="18"/>
  <c r="U1532" i="18"/>
  <c r="T1532" i="18" s="1"/>
  <c r="W1532" i="18"/>
  <c r="Y1532" i="18" s="1"/>
  <c r="AB1532" i="18" s="1"/>
  <c r="X1532" i="18"/>
  <c r="AA1532" i="18" s="1"/>
  <c r="AD1532" i="18" s="1"/>
  <c r="S1533" i="18"/>
  <c r="U1533" i="18"/>
  <c r="T1533" i="18" s="1"/>
  <c r="W1533" i="18"/>
  <c r="Y1533" i="18" s="1"/>
  <c r="AB1533" i="18" s="1"/>
  <c r="X1533" i="18"/>
  <c r="AA1533" i="18" s="1"/>
  <c r="AD1533" i="18" s="1"/>
  <c r="S1534" i="18"/>
  <c r="U1534" i="18"/>
  <c r="T1534" i="18" s="1"/>
  <c r="W1534" i="18"/>
  <c r="Y1534" i="18" s="1"/>
  <c r="AB1534" i="18" s="1"/>
  <c r="X1534" i="18"/>
  <c r="AA1534" i="18" s="1"/>
  <c r="AD1534" i="18" s="1"/>
  <c r="R1507" i="18"/>
  <c r="S1507" i="18"/>
  <c r="U1507" i="18"/>
  <c r="T1507" i="18" s="1"/>
  <c r="W1507" i="18"/>
  <c r="Y1507" i="18" s="1"/>
  <c r="AB1507" i="18" s="1"/>
  <c r="X1507" i="18"/>
  <c r="AA1507" i="18" s="1"/>
  <c r="AD1507" i="18" s="1"/>
  <c r="R1508" i="18"/>
  <c r="S1508" i="18"/>
  <c r="U1508" i="18"/>
  <c r="T1508" i="18" s="1"/>
  <c r="W1508" i="18"/>
  <c r="Y1508" i="18" s="1"/>
  <c r="AB1508" i="18" s="1"/>
  <c r="X1508" i="18"/>
  <c r="AA1508" i="18" s="1"/>
  <c r="AD1508" i="18" s="1"/>
  <c r="R1509" i="18"/>
  <c r="S1509" i="18"/>
  <c r="U1509" i="18"/>
  <c r="T1509" i="18" s="1"/>
  <c r="W1509" i="18"/>
  <c r="Y1509" i="18" s="1"/>
  <c r="AB1509" i="18" s="1"/>
  <c r="X1509" i="18"/>
  <c r="AA1509" i="18" s="1"/>
  <c r="AD1509" i="18" s="1"/>
  <c r="Z1527" i="18" l="1"/>
  <c r="AC1527" i="18" s="1"/>
  <c r="Z1525" i="18"/>
  <c r="AC1525" i="18" s="1"/>
  <c r="AE1525" i="18" s="1"/>
  <c r="Z1530" i="18"/>
  <c r="AC1530" i="18" s="1"/>
  <c r="AE1530" i="18" s="1"/>
  <c r="Z1522" i="18"/>
  <c r="AC1522" i="18" s="1"/>
  <c r="Z1524" i="18"/>
  <c r="AC1524" i="18" s="1"/>
  <c r="Z1510" i="18"/>
  <c r="AC1510" i="18" s="1"/>
  <c r="Z1531" i="18"/>
  <c r="AC1531" i="18" s="1"/>
  <c r="AF1531" i="18" s="1"/>
  <c r="Z1526" i="18"/>
  <c r="AC1526" i="18" s="1"/>
  <c r="Z1518" i="18"/>
  <c r="AC1518" i="18" s="1"/>
  <c r="AE1518" i="18" s="1"/>
  <c r="Z1516" i="18"/>
  <c r="AC1516" i="18" s="1"/>
  <c r="Y1526" i="18"/>
  <c r="AB1526" i="18" s="1"/>
  <c r="Y1524" i="18"/>
  <c r="AB1524" i="18" s="1"/>
  <c r="Y1522" i="18"/>
  <c r="AB1522" i="18" s="1"/>
  <c r="Z1514" i="18"/>
  <c r="AC1514" i="18" s="1"/>
  <c r="AE1514" i="18" s="1"/>
  <c r="Z1508" i="18"/>
  <c r="AC1508" i="18" s="1"/>
  <c r="AF1508" i="18" s="1"/>
  <c r="Z1517" i="18"/>
  <c r="AC1517" i="18" s="1"/>
  <c r="AE1517" i="18" s="1"/>
  <c r="Z1534" i="18"/>
  <c r="AC1534" i="18" s="1"/>
  <c r="AE1534" i="18" s="1"/>
  <c r="Z1519" i="18"/>
  <c r="AC1519" i="18" s="1"/>
  <c r="AF1519" i="18" s="1"/>
  <c r="Z1529" i="18"/>
  <c r="AC1529" i="18" s="1"/>
  <c r="AE1529" i="18" s="1"/>
  <c r="Z1513" i="18"/>
  <c r="AC1513" i="18" s="1"/>
  <c r="AE1513" i="18" s="1"/>
  <c r="Z1523" i="18"/>
  <c r="AC1523" i="18" s="1"/>
  <c r="AF1523" i="18" s="1"/>
  <c r="Y1510" i="18"/>
  <c r="AB1510" i="18" s="1"/>
  <c r="Z1528" i="18"/>
  <c r="AC1528" i="18" s="1"/>
  <c r="AE1528" i="18" s="1"/>
  <c r="AA1527" i="18"/>
  <c r="AD1527" i="18" s="1"/>
  <c r="Y1516" i="18"/>
  <c r="AB1516" i="18" s="1"/>
  <c r="Z1515" i="18"/>
  <c r="AC1515" i="18" s="1"/>
  <c r="AE1515" i="18" s="1"/>
  <c r="Z1512" i="18"/>
  <c r="AC1512" i="18" s="1"/>
  <c r="AF1512" i="18" s="1"/>
  <c r="Z1511" i="18"/>
  <c r="AC1511" i="18" s="1"/>
  <c r="AE1511" i="18" s="1"/>
  <c r="Z1521" i="18"/>
  <c r="AC1521" i="18" s="1"/>
  <c r="AE1521" i="18" s="1"/>
  <c r="Z1520" i="18"/>
  <c r="AC1520" i="18" s="1"/>
  <c r="AE1520" i="18" s="1"/>
  <c r="Z1533" i="18"/>
  <c r="AC1533" i="18" s="1"/>
  <c r="AE1533" i="18" s="1"/>
  <c r="Z1532" i="18"/>
  <c r="AC1532" i="18" s="1"/>
  <c r="AE1532" i="18" s="1"/>
  <c r="Z1509" i="18"/>
  <c r="AC1509" i="18" s="1"/>
  <c r="AE1509" i="18" s="1"/>
  <c r="Z1507" i="18"/>
  <c r="AC1507" i="18" s="1"/>
  <c r="AE1507" i="18" s="1"/>
  <c r="AE1527" i="18" l="1"/>
  <c r="AE1531" i="18"/>
  <c r="AI1531" i="18" s="1"/>
  <c r="AE1523" i="18"/>
  <c r="AI1523" i="18" s="1"/>
  <c r="AF1522" i="18"/>
  <c r="AF1530" i="18"/>
  <c r="AH1530" i="18" s="1"/>
  <c r="AJ1530" i="18" s="1"/>
  <c r="AF1510" i="18"/>
  <c r="AF1518" i="18"/>
  <c r="AH1518" i="18" s="1"/>
  <c r="AJ1518" i="18" s="1"/>
  <c r="AF1534" i="18"/>
  <c r="AI1534" i="18" s="1"/>
  <c r="AE1524" i="18"/>
  <c r="AF1525" i="18"/>
  <c r="AI1525" i="18" s="1"/>
  <c r="AF1529" i="18"/>
  <c r="AI1529" i="18" s="1"/>
  <c r="AE1519" i="18"/>
  <c r="AI1519" i="18" s="1"/>
  <c r="AE1526" i="18"/>
  <c r="AH1531" i="18"/>
  <c r="AJ1531" i="18" s="1"/>
  <c r="AF1517" i="18"/>
  <c r="AH1517" i="18" s="1"/>
  <c r="AJ1517" i="18" s="1"/>
  <c r="AE1522" i="18"/>
  <c r="AF1526" i="18"/>
  <c r="AE1510" i="18"/>
  <c r="AF1527" i="18"/>
  <c r="AE1508" i="18"/>
  <c r="AF1514" i="18"/>
  <c r="AF1513" i="18"/>
  <c r="AF1524" i="18"/>
  <c r="AE1512" i="18"/>
  <c r="AF1521" i="18"/>
  <c r="AF1532" i="18"/>
  <c r="AI1532" i="18" s="1"/>
  <c r="AF1528" i="18"/>
  <c r="AI1528" i="18" s="1"/>
  <c r="AF1515" i="18"/>
  <c r="AI1515" i="18" s="1"/>
  <c r="AF1520" i="18"/>
  <c r="AH1520" i="18" s="1"/>
  <c r="AJ1520" i="18" s="1"/>
  <c r="AF1533" i="18"/>
  <c r="AF1511" i="18"/>
  <c r="AE1516" i="18"/>
  <c r="AF1516" i="18"/>
  <c r="AF1507" i="18"/>
  <c r="AF1509" i="18"/>
  <c r="U1498" i="18"/>
  <c r="T1498" i="18" s="1"/>
  <c r="W1498" i="18"/>
  <c r="Y1498" i="18" s="1"/>
  <c r="AB1498" i="18" s="1"/>
  <c r="X1498" i="18"/>
  <c r="AA1498" i="18" s="1"/>
  <c r="AD1498" i="18" s="1"/>
  <c r="AI1522" i="18" l="1"/>
  <c r="AH1527" i="18"/>
  <c r="AJ1527" i="18" s="1"/>
  <c r="AH1523" i="18"/>
  <c r="AJ1523" i="18" s="1"/>
  <c r="AI1530" i="18"/>
  <c r="AI1518" i="18"/>
  <c r="AH1529" i="18"/>
  <c r="AJ1529" i="18" s="1"/>
  <c r="AH1525" i="18"/>
  <c r="AJ1525" i="18" s="1"/>
  <c r="AI1520" i="18"/>
  <c r="AH1519" i="18"/>
  <c r="AJ1519" i="18" s="1"/>
  <c r="AH1534" i="18"/>
  <c r="AJ1534" i="18" s="1"/>
  <c r="AI1524" i="18"/>
  <c r="AH1526" i="18"/>
  <c r="AJ1526" i="18" s="1"/>
  <c r="AI1517" i="18"/>
  <c r="AH1532" i="18"/>
  <c r="AJ1532" i="18" s="1"/>
  <c r="AH1522" i="18"/>
  <c r="AJ1522" i="18" s="1"/>
  <c r="AH1524" i="18"/>
  <c r="AJ1524" i="18" s="1"/>
  <c r="AH1528" i="18"/>
  <c r="AJ1528" i="18" s="1"/>
  <c r="AI1526" i="18"/>
  <c r="AH1515" i="18"/>
  <c r="AJ1515" i="18" s="1"/>
  <c r="AI1527" i="18"/>
  <c r="AI1516" i="18"/>
  <c r="AH1516" i="18"/>
  <c r="AJ1516" i="18" s="1"/>
  <c r="AH1507" i="18"/>
  <c r="AJ1507" i="18" s="1"/>
  <c r="AI1508" i="18"/>
  <c r="AH1508" i="18"/>
  <c r="AJ1508" i="18" s="1"/>
  <c r="AI1507" i="18"/>
  <c r="AH1509" i="18"/>
  <c r="AJ1509" i="18" s="1"/>
  <c r="AH1533" i="18"/>
  <c r="AJ1533" i="18" s="1"/>
  <c r="AI1533" i="18"/>
  <c r="AI1509" i="18"/>
  <c r="AH1521" i="18"/>
  <c r="AJ1521" i="18" s="1"/>
  <c r="AI1521" i="18"/>
  <c r="Z1498" i="18"/>
  <c r="AC1498" i="18" s="1"/>
  <c r="AE1498" i="18" s="1"/>
  <c r="AH1513" i="18" l="1"/>
  <c r="AJ1513" i="18" s="1"/>
  <c r="AF1498" i="18"/>
  <c r="AH1498" i="18" s="1"/>
  <c r="AI1498" i="18" l="1"/>
  <c r="AI1513" i="18"/>
  <c r="AJ1498" i="18"/>
  <c r="AI1512" i="18"/>
  <c r="AH1512" i="18"/>
  <c r="AJ1512" i="18" s="1"/>
  <c r="AI1511" i="18"/>
  <c r="AH1511" i="18"/>
  <c r="AJ1511" i="18" s="1"/>
  <c r="AI1514" i="18"/>
  <c r="AH1514" i="18"/>
  <c r="AJ1514" i="18" s="1"/>
  <c r="AH1510" i="18"/>
  <c r="AJ1510" i="18" s="1"/>
  <c r="AI1510" i="18"/>
  <c r="R1503" i="18" l="1"/>
  <c r="S1503" i="18"/>
  <c r="U1503" i="18"/>
  <c r="T1503" i="18" s="1"/>
  <c r="W1503" i="18"/>
  <c r="Y1503" i="18" s="1"/>
  <c r="AB1503" i="18" s="1"/>
  <c r="X1503" i="18"/>
  <c r="R1504" i="18"/>
  <c r="S1504" i="18"/>
  <c r="U1504" i="18"/>
  <c r="T1504" i="18" s="1"/>
  <c r="W1504" i="18"/>
  <c r="Y1504" i="18" s="1"/>
  <c r="AB1504" i="18" s="1"/>
  <c r="X1504" i="18"/>
  <c r="AA1504" i="18" s="1"/>
  <c r="AD1504" i="18" s="1"/>
  <c r="R1505" i="18"/>
  <c r="S1505" i="18"/>
  <c r="U1505" i="18"/>
  <c r="T1505" i="18" s="1"/>
  <c r="W1505" i="18"/>
  <c r="Y1505" i="18" s="1"/>
  <c r="AB1505" i="18" s="1"/>
  <c r="X1505" i="18"/>
  <c r="AA1505" i="18" s="1"/>
  <c r="AD1505" i="18" s="1"/>
  <c r="R1506" i="18"/>
  <c r="S1506" i="18"/>
  <c r="U1506" i="18"/>
  <c r="T1506" i="18" s="1"/>
  <c r="W1506" i="18"/>
  <c r="Y1506" i="18" s="1"/>
  <c r="AB1506" i="18" s="1"/>
  <c r="X1506" i="18"/>
  <c r="AA1506" i="18" s="1"/>
  <c r="AD1506" i="18" s="1"/>
  <c r="Z1503" i="18" l="1"/>
  <c r="AC1503" i="18" s="1"/>
  <c r="Z1505" i="18"/>
  <c r="AC1505" i="18" s="1"/>
  <c r="AF1505" i="18" s="1"/>
  <c r="Z1504" i="18"/>
  <c r="AC1504" i="18" s="1"/>
  <c r="AE1504" i="18" s="1"/>
  <c r="Z1506" i="18"/>
  <c r="AC1506" i="18" s="1"/>
  <c r="AF1506" i="18" s="1"/>
  <c r="AA1503" i="18"/>
  <c r="AD1503" i="18" s="1"/>
  <c r="R1501" i="18"/>
  <c r="S1501" i="18"/>
  <c r="U1501" i="18"/>
  <c r="T1501" i="18" s="1"/>
  <c r="W1501" i="18"/>
  <c r="Y1501" i="18" s="1"/>
  <c r="AB1501" i="18" s="1"/>
  <c r="X1501" i="18"/>
  <c r="R1502" i="18"/>
  <c r="S1502" i="18"/>
  <c r="U1502" i="18"/>
  <c r="T1502" i="18" s="1"/>
  <c r="W1502" i="18"/>
  <c r="Y1502" i="18" s="1"/>
  <c r="AB1502" i="18" s="1"/>
  <c r="X1502" i="18"/>
  <c r="AF1503" i="18" l="1"/>
  <c r="Z1501" i="18"/>
  <c r="AC1501" i="18" s="1"/>
  <c r="AE1506" i="18"/>
  <c r="AI1506" i="18" s="1"/>
  <c r="AE1503" i="18"/>
  <c r="AF1504" i="18"/>
  <c r="AH1504" i="18" s="1"/>
  <c r="AJ1504" i="18" s="1"/>
  <c r="AE1505" i="18"/>
  <c r="AI1505" i="18" s="1"/>
  <c r="AA1501" i="18"/>
  <c r="AD1501" i="18" s="1"/>
  <c r="Z1502" i="18"/>
  <c r="AC1502" i="18" s="1"/>
  <c r="AA1502" i="18"/>
  <c r="AD1502" i="18" s="1"/>
  <c r="R1488" i="18"/>
  <c r="S1488" i="18"/>
  <c r="U1488" i="18"/>
  <c r="T1488" i="18" s="1"/>
  <c r="W1488" i="18"/>
  <c r="Y1488" i="18" s="1"/>
  <c r="AB1488" i="18" s="1"/>
  <c r="X1488" i="18"/>
  <c r="R1489" i="18"/>
  <c r="S1489" i="18"/>
  <c r="U1489" i="18"/>
  <c r="T1489" i="18" s="1"/>
  <c r="W1489" i="18"/>
  <c r="Y1489" i="18" s="1"/>
  <c r="AB1489" i="18" s="1"/>
  <c r="X1489" i="18"/>
  <c r="AA1489" i="18" s="1"/>
  <c r="AD1489" i="18" s="1"/>
  <c r="R1490" i="18"/>
  <c r="S1490" i="18"/>
  <c r="U1490" i="18"/>
  <c r="T1490" i="18" s="1"/>
  <c r="W1490" i="18"/>
  <c r="Y1490" i="18" s="1"/>
  <c r="AB1490" i="18" s="1"/>
  <c r="X1490" i="18"/>
  <c r="AA1490" i="18" s="1"/>
  <c r="AD1490" i="18" s="1"/>
  <c r="R1491" i="18"/>
  <c r="S1491" i="18"/>
  <c r="U1491" i="18"/>
  <c r="T1491" i="18" s="1"/>
  <c r="W1491" i="18"/>
  <c r="Y1491" i="18" s="1"/>
  <c r="AB1491" i="18" s="1"/>
  <c r="X1491" i="18"/>
  <c r="AA1491" i="18" s="1"/>
  <c r="AD1491" i="18" s="1"/>
  <c r="R1492" i="18"/>
  <c r="S1492" i="18"/>
  <c r="U1492" i="18"/>
  <c r="T1492" i="18" s="1"/>
  <c r="W1492" i="18"/>
  <c r="Y1492" i="18" s="1"/>
  <c r="AB1492" i="18" s="1"/>
  <c r="X1492" i="18"/>
  <c r="AA1492" i="18" s="1"/>
  <c r="AD1492" i="18" s="1"/>
  <c r="R1493" i="18"/>
  <c r="S1493" i="18"/>
  <c r="U1493" i="18"/>
  <c r="T1493" i="18" s="1"/>
  <c r="W1493" i="18"/>
  <c r="X1493" i="18"/>
  <c r="AA1493" i="18" s="1"/>
  <c r="AD1493" i="18" s="1"/>
  <c r="R1494" i="18"/>
  <c r="S1494" i="18"/>
  <c r="U1494" i="18"/>
  <c r="T1494" i="18" s="1"/>
  <c r="W1494" i="18"/>
  <c r="Y1494" i="18" s="1"/>
  <c r="AB1494" i="18" s="1"/>
  <c r="X1494" i="18"/>
  <c r="AA1494" i="18" s="1"/>
  <c r="AD1494" i="18" s="1"/>
  <c r="R1495" i="18"/>
  <c r="S1495" i="18"/>
  <c r="U1495" i="18"/>
  <c r="T1495" i="18" s="1"/>
  <c r="W1495" i="18"/>
  <c r="Y1495" i="18" s="1"/>
  <c r="AB1495" i="18" s="1"/>
  <c r="X1495" i="18"/>
  <c r="AA1495" i="18" s="1"/>
  <c r="AD1495" i="18" s="1"/>
  <c r="R1496" i="18"/>
  <c r="S1496" i="18"/>
  <c r="U1496" i="18"/>
  <c r="T1496" i="18" s="1"/>
  <c r="W1496" i="18"/>
  <c r="Y1496" i="18" s="1"/>
  <c r="AB1496" i="18" s="1"/>
  <c r="X1496" i="18"/>
  <c r="AA1496" i="18" s="1"/>
  <c r="AD1496" i="18" s="1"/>
  <c r="R1497" i="18"/>
  <c r="S1497" i="18"/>
  <c r="U1497" i="18"/>
  <c r="T1497" i="18" s="1"/>
  <c r="W1497" i="18"/>
  <c r="Y1497" i="18" s="1"/>
  <c r="AB1497" i="18" s="1"/>
  <c r="X1497" i="18"/>
  <c r="AA1497" i="18" s="1"/>
  <c r="AD1497" i="18" s="1"/>
  <c r="R1498" i="18"/>
  <c r="S1498" i="18"/>
  <c r="R1499" i="18"/>
  <c r="S1499" i="18"/>
  <c r="U1499" i="18"/>
  <c r="T1499" i="18" s="1"/>
  <c r="W1499" i="18"/>
  <c r="Y1499" i="18" s="1"/>
  <c r="AB1499" i="18" s="1"/>
  <c r="X1499" i="18"/>
  <c r="AA1499" i="18" s="1"/>
  <c r="AD1499" i="18" s="1"/>
  <c r="R1500" i="18"/>
  <c r="S1500" i="18"/>
  <c r="U1500" i="18"/>
  <c r="T1500" i="18" s="1"/>
  <c r="W1500" i="18"/>
  <c r="Y1500" i="18" s="1"/>
  <c r="AB1500" i="18" s="1"/>
  <c r="X1500" i="18"/>
  <c r="AA1500" i="18" s="1"/>
  <c r="AD1500" i="18" s="1"/>
  <c r="R1486" i="18"/>
  <c r="S1486" i="18"/>
  <c r="U1486" i="18"/>
  <c r="T1486" i="18" s="1"/>
  <c r="W1486" i="18"/>
  <c r="Y1486" i="18" s="1"/>
  <c r="AB1486" i="18" s="1"/>
  <c r="X1486" i="18"/>
  <c r="AA1486" i="18" s="1"/>
  <c r="AD1486" i="18" s="1"/>
  <c r="R1487" i="18"/>
  <c r="S1487" i="18"/>
  <c r="U1487" i="18"/>
  <c r="T1487" i="18" s="1"/>
  <c r="W1487" i="18"/>
  <c r="Y1487" i="18" s="1"/>
  <c r="AB1487" i="18" s="1"/>
  <c r="X1487" i="18"/>
  <c r="R1463" i="18"/>
  <c r="S1463" i="18"/>
  <c r="U1463" i="18"/>
  <c r="T1463" i="18" s="1"/>
  <c r="W1463" i="18"/>
  <c r="Y1463" i="18" s="1"/>
  <c r="AB1463" i="18" s="1"/>
  <c r="X1463" i="18"/>
  <c r="R1464" i="18"/>
  <c r="S1464" i="18"/>
  <c r="U1464" i="18"/>
  <c r="T1464" i="18" s="1"/>
  <c r="W1464" i="18"/>
  <c r="Y1464" i="18" s="1"/>
  <c r="AB1464" i="18" s="1"/>
  <c r="X1464" i="18"/>
  <c r="R1465" i="18"/>
  <c r="S1465" i="18"/>
  <c r="U1465" i="18"/>
  <c r="T1465" i="18" s="1"/>
  <c r="W1465" i="18"/>
  <c r="X1465" i="18"/>
  <c r="AA1465" i="18" s="1"/>
  <c r="AD1465" i="18" s="1"/>
  <c r="R1466" i="18"/>
  <c r="S1466" i="18"/>
  <c r="U1466" i="18"/>
  <c r="T1466" i="18" s="1"/>
  <c r="W1466" i="18"/>
  <c r="Y1466" i="18" s="1"/>
  <c r="AB1466" i="18" s="1"/>
  <c r="X1466" i="18"/>
  <c r="AA1466" i="18" s="1"/>
  <c r="AD1466" i="18" s="1"/>
  <c r="R1467" i="18"/>
  <c r="S1467" i="18"/>
  <c r="U1467" i="18"/>
  <c r="T1467" i="18" s="1"/>
  <c r="W1467" i="18"/>
  <c r="Y1467" i="18" s="1"/>
  <c r="AB1467" i="18" s="1"/>
  <c r="X1467" i="18"/>
  <c r="AA1467" i="18" s="1"/>
  <c r="AD1467" i="18" s="1"/>
  <c r="R1468" i="18"/>
  <c r="S1468" i="18"/>
  <c r="U1468" i="18"/>
  <c r="T1468" i="18" s="1"/>
  <c r="W1468" i="18"/>
  <c r="Y1468" i="18" s="1"/>
  <c r="AB1468" i="18" s="1"/>
  <c r="X1468" i="18"/>
  <c r="AA1468" i="18" s="1"/>
  <c r="AD1468" i="18" s="1"/>
  <c r="R1469" i="18"/>
  <c r="S1469" i="18"/>
  <c r="U1469" i="18"/>
  <c r="T1469" i="18" s="1"/>
  <c r="W1469" i="18"/>
  <c r="Y1469" i="18" s="1"/>
  <c r="AB1469" i="18" s="1"/>
  <c r="X1469" i="18"/>
  <c r="R1470" i="18"/>
  <c r="S1470" i="18"/>
  <c r="U1470" i="18"/>
  <c r="T1470" i="18" s="1"/>
  <c r="W1470" i="18"/>
  <c r="Y1470" i="18" s="1"/>
  <c r="AB1470" i="18" s="1"/>
  <c r="X1470" i="18"/>
  <c r="AA1470" i="18" s="1"/>
  <c r="AD1470" i="18" s="1"/>
  <c r="R1471" i="18"/>
  <c r="S1471" i="18"/>
  <c r="U1471" i="18"/>
  <c r="T1471" i="18" s="1"/>
  <c r="W1471" i="18"/>
  <c r="Y1471" i="18" s="1"/>
  <c r="AB1471" i="18" s="1"/>
  <c r="X1471" i="18"/>
  <c r="AA1471" i="18" s="1"/>
  <c r="AD1471" i="18" s="1"/>
  <c r="R1472" i="18"/>
  <c r="S1472" i="18"/>
  <c r="U1472" i="18"/>
  <c r="T1472" i="18" s="1"/>
  <c r="W1472" i="18"/>
  <c r="Y1472" i="18" s="1"/>
  <c r="AB1472" i="18" s="1"/>
  <c r="X1472" i="18"/>
  <c r="AA1472" i="18" s="1"/>
  <c r="AD1472" i="18" s="1"/>
  <c r="R1473" i="18"/>
  <c r="S1473" i="18"/>
  <c r="U1473" i="18"/>
  <c r="T1473" i="18" s="1"/>
  <c r="W1473" i="18"/>
  <c r="Y1473" i="18" s="1"/>
  <c r="AB1473" i="18" s="1"/>
  <c r="X1473" i="18"/>
  <c r="AA1473" i="18" s="1"/>
  <c r="AD1473" i="18" s="1"/>
  <c r="R1474" i="18"/>
  <c r="S1474" i="18"/>
  <c r="U1474" i="18"/>
  <c r="T1474" i="18" s="1"/>
  <c r="W1474" i="18"/>
  <c r="Y1474" i="18" s="1"/>
  <c r="AB1474" i="18" s="1"/>
  <c r="X1474" i="18"/>
  <c r="AA1474" i="18" s="1"/>
  <c r="AD1474" i="18" s="1"/>
  <c r="R1475" i="18"/>
  <c r="S1475" i="18"/>
  <c r="U1475" i="18"/>
  <c r="T1475" i="18" s="1"/>
  <c r="W1475" i="18"/>
  <c r="Y1475" i="18" s="1"/>
  <c r="AB1475" i="18" s="1"/>
  <c r="X1475" i="18"/>
  <c r="AA1475" i="18" s="1"/>
  <c r="AD1475" i="18" s="1"/>
  <c r="R1476" i="18"/>
  <c r="S1476" i="18"/>
  <c r="U1476" i="18"/>
  <c r="T1476" i="18" s="1"/>
  <c r="W1476" i="18"/>
  <c r="X1476" i="18"/>
  <c r="AA1476" i="18" s="1"/>
  <c r="AD1476" i="18" s="1"/>
  <c r="R1477" i="18"/>
  <c r="S1477" i="18"/>
  <c r="U1477" i="18"/>
  <c r="T1477" i="18" s="1"/>
  <c r="W1477" i="18"/>
  <c r="Y1477" i="18" s="1"/>
  <c r="AB1477" i="18" s="1"/>
  <c r="X1477" i="18"/>
  <c r="AA1477" i="18" s="1"/>
  <c r="AD1477" i="18" s="1"/>
  <c r="R1478" i="18"/>
  <c r="S1478" i="18"/>
  <c r="U1478" i="18"/>
  <c r="T1478" i="18" s="1"/>
  <c r="W1478" i="18"/>
  <c r="Y1478" i="18" s="1"/>
  <c r="AB1478" i="18" s="1"/>
  <c r="X1478" i="18"/>
  <c r="AA1478" i="18" s="1"/>
  <c r="AD1478" i="18" s="1"/>
  <c r="R1479" i="18"/>
  <c r="S1479" i="18"/>
  <c r="U1479" i="18"/>
  <c r="T1479" i="18" s="1"/>
  <c r="W1479" i="18"/>
  <c r="Y1479" i="18" s="1"/>
  <c r="AB1479" i="18" s="1"/>
  <c r="X1479" i="18"/>
  <c r="AA1479" i="18" s="1"/>
  <c r="AD1479" i="18" s="1"/>
  <c r="R1480" i="18"/>
  <c r="S1480" i="18"/>
  <c r="U1480" i="18"/>
  <c r="T1480" i="18" s="1"/>
  <c r="W1480" i="18"/>
  <c r="Y1480" i="18" s="1"/>
  <c r="AB1480" i="18" s="1"/>
  <c r="X1480" i="18"/>
  <c r="AA1480" i="18" s="1"/>
  <c r="AD1480" i="18" s="1"/>
  <c r="R1481" i="18"/>
  <c r="S1481" i="18"/>
  <c r="U1481" i="18"/>
  <c r="T1481" i="18" s="1"/>
  <c r="W1481" i="18"/>
  <c r="Y1481" i="18" s="1"/>
  <c r="AB1481" i="18" s="1"/>
  <c r="X1481" i="18"/>
  <c r="AA1481" i="18" s="1"/>
  <c r="AD1481" i="18" s="1"/>
  <c r="R1482" i="18"/>
  <c r="S1482" i="18"/>
  <c r="U1482" i="18"/>
  <c r="T1482" i="18" s="1"/>
  <c r="W1482" i="18"/>
  <c r="Y1482" i="18" s="1"/>
  <c r="AB1482" i="18" s="1"/>
  <c r="X1482" i="18"/>
  <c r="AA1482" i="18" s="1"/>
  <c r="AD1482" i="18" s="1"/>
  <c r="R1483" i="18"/>
  <c r="S1483" i="18"/>
  <c r="U1483" i="18"/>
  <c r="T1483" i="18" s="1"/>
  <c r="W1483" i="18"/>
  <c r="Y1483" i="18" s="1"/>
  <c r="AB1483" i="18" s="1"/>
  <c r="X1483" i="18"/>
  <c r="AA1483" i="18" s="1"/>
  <c r="AD1483" i="18" s="1"/>
  <c r="R1484" i="18"/>
  <c r="S1484" i="18"/>
  <c r="U1484" i="18"/>
  <c r="T1484" i="18" s="1"/>
  <c r="W1484" i="18"/>
  <c r="Y1484" i="18" s="1"/>
  <c r="AB1484" i="18" s="1"/>
  <c r="X1484" i="18"/>
  <c r="AA1484" i="18" s="1"/>
  <c r="AD1484" i="18" s="1"/>
  <c r="R1485" i="18"/>
  <c r="S1485" i="18"/>
  <c r="U1485" i="18"/>
  <c r="T1485" i="18" s="1"/>
  <c r="W1485" i="18"/>
  <c r="Y1485" i="18" s="1"/>
  <c r="AB1485" i="18" s="1"/>
  <c r="X1485" i="18"/>
  <c r="AI1503" i="18" l="1"/>
  <c r="AF1501" i="18"/>
  <c r="AE1501" i="18"/>
  <c r="AH1506" i="18"/>
  <c r="AJ1506" i="18" s="1"/>
  <c r="AH1503" i="18"/>
  <c r="AJ1503" i="18" s="1"/>
  <c r="AE1502" i="18"/>
  <c r="AH1505" i="18"/>
  <c r="AJ1505" i="18" s="1"/>
  <c r="AI1504" i="18"/>
  <c r="Z1495" i="18"/>
  <c r="AC1495" i="18" s="1"/>
  <c r="AF1495" i="18" s="1"/>
  <c r="AF1502" i="18"/>
  <c r="Z1497" i="18"/>
  <c r="AC1497" i="18" s="1"/>
  <c r="AF1497" i="18" s="1"/>
  <c r="Z1493" i="18"/>
  <c r="AC1493" i="18" s="1"/>
  <c r="Z1489" i="18"/>
  <c r="AC1489" i="18" s="1"/>
  <c r="AF1489" i="18" s="1"/>
  <c r="Z1494" i="18"/>
  <c r="AC1494" i="18" s="1"/>
  <c r="AE1494" i="18" s="1"/>
  <c r="Z1488" i="18"/>
  <c r="AC1488" i="18" s="1"/>
  <c r="Y1493" i="18"/>
  <c r="AB1493" i="18" s="1"/>
  <c r="Z1496" i="18"/>
  <c r="AC1496" i="18" s="1"/>
  <c r="AE1496" i="18" s="1"/>
  <c r="Z1500" i="18"/>
  <c r="AC1500" i="18" s="1"/>
  <c r="AF1500" i="18" s="1"/>
  <c r="Z1492" i="18"/>
  <c r="AC1492" i="18" s="1"/>
  <c r="AF1492" i="18" s="1"/>
  <c r="Z1487" i="18"/>
  <c r="AC1487" i="18" s="1"/>
  <c r="AA1488" i="18"/>
  <c r="AD1488" i="18" s="1"/>
  <c r="Z1490" i="18"/>
  <c r="AC1490" i="18" s="1"/>
  <c r="AF1490" i="18" s="1"/>
  <c r="Z1491" i="18"/>
  <c r="AC1491" i="18" s="1"/>
  <c r="AF1491" i="18" s="1"/>
  <c r="Z1499" i="18"/>
  <c r="AC1499" i="18" s="1"/>
  <c r="AE1499" i="18" s="1"/>
  <c r="Z1464" i="18"/>
  <c r="AC1464" i="18" s="1"/>
  <c r="Z1480" i="18"/>
  <c r="AC1480" i="18" s="1"/>
  <c r="AE1480" i="18" s="1"/>
  <c r="Z1465" i="18"/>
  <c r="AC1465" i="18" s="1"/>
  <c r="Z1476" i="18"/>
  <c r="AC1476" i="18" s="1"/>
  <c r="Z1481" i="18"/>
  <c r="AC1481" i="18" s="1"/>
  <c r="AF1481" i="18" s="1"/>
  <c r="Z1478" i="18"/>
  <c r="AC1478" i="18" s="1"/>
  <c r="AE1478" i="18" s="1"/>
  <c r="Z1486" i="18"/>
  <c r="AC1486" i="18" s="1"/>
  <c r="AF1486" i="18" s="1"/>
  <c r="AA1487" i="18"/>
  <c r="AD1487" i="18" s="1"/>
  <c r="Z1475" i="18"/>
  <c r="AC1475" i="18" s="1"/>
  <c r="AE1475" i="18" s="1"/>
  <c r="Z1479" i="18"/>
  <c r="AC1479" i="18" s="1"/>
  <c r="AF1479" i="18" s="1"/>
  <c r="Z1477" i="18"/>
  <c r="AC1477" i="18" s="1"/>
  <c r="AE1477" i="18" s="1"/>
  <c r="Z1469" i="18"/>
  <c r="AC1469" i="18" s="1"/>
  <c r="Z1471" i="18"/>
  <c r="AC1471" i="18" s="1"/>
  <c r="AE1471" i="18" s="1"/>
  <c r="Z1463" i="18"/>
  <c r="AC1463" i="18" s="1"/>
  <c r="Y1476" i="18"/>
  <c r="AB1476" i="18" s="1"/>
  <c r="Y1465" i="18"/>
  <c r="AB1465" i="18" s="1"/>
  <c r="Z1472" i="18"/>
  <c r="AC1472" i="18" s="1"/>
  <c r="AF1472" i="18" s="1"/>
  <c r="AA1464" i="18"/>
  <c r="AD1464" i="18" s="1"/>
  <c r="Z1485" i="18"/>
  <c r="AC1485" i="18" s="1"/>
  <c r="Z1466" i="18"/>
  <c r="AC1466" i="18" s="1"/>
  <c r="AE1466" i="18" s="1"/>
  <c r="AA1463" i="18"/>
  <c r="AD1463" i="18" s="1"/>
  <c r="Z1482" i="18"/>
  <c r="AC1482" i="18" s="1"/>
  <c r="AF1482" i="18" s="1"/>
  <c r="AA1485" i="18"/>
  <c r="AD1485" i="18" s="1"/>
  <c r="Z1470" i="18"/>
  <c r="AC1470" i="18" s="1"/>
  <c r="AF1470" i="18" s="1"/>
  <c r="AA1469" i="18"/>
  <c r="AD1469" i="18" s="1"/>
  <c r="Z1484" i="18"/>
  <c r="AC1484" i="18" s="1"/>
  <c r="AE1484" i="18" s="1"/>
  <c r="Z1468" i="18"/>
  <c r="AC1468" i="18" s="1"/>
  <c r="AF1468" i="18" s="1"/>
  <c r="Z1467" i="18"/>
  <c r="AC1467" i="18" s="1"/>
  <c r="AE1467" i="18" s="1"/>
  <c r="Z1483" i="18"/>
  <c r="AC1483" i="18" s="1"/>
  <c r="AE1483" i="18" s="1"/>
  <c r="Z1474" i="18"/>
  <c r="AC1474" i="18" s="1"/>
  <c r="AF1474" i="18" s="1"/>
  <c r="Z1473" i="18"/>
  <c r="AC1473" i="18" s="1"/>
  <c r="AE1473" i="18" s="1"/>
  <c r="AI1501" i="18" l="1"/>
  <c r="AH1501" i="18"/>
  <c r="AJ1501" i="18" s="1"/>
  <c r="AF1478" i="18"/>
  <c r="AI1478" i="18" s="1"/>
  <c r="AH1502" i="18"/>
  <c r="AJ1502" i="18" s="1"/>
  <c r="AF1493" i="18"/>
  <c r="AI1502" i="18"/>
  <c r="AE1465" i="18"/>
  <c r="AF1476" i="18"/>
  <c r="AE1495" i="18"/>
  <c r="AI1495" i="18" s="1"/>
  <c r="AE1481" i="18"/>
  <c r="AH1481" i="18" s="1"/>
  <c r="AJ1481" i="18" s="1"/>
  <c r="AE1489" i="18"/>
  <c r="AI1489" i="18" s="1"/>
  <c r="AE1497" i="18"/>
  <c r="AH1497" i="18" s="1"/>
  <c r="AJ1497" i="18" s="1"/>
  <c r="AF1480" i="18"/>
  <c r="AI1480" i="18" s="1"/>
  <c r="AF1494" i="18"/>
  <c r="AI1494" i="18" s="1"/>
  <c r="AF1463" i="18"/>
  <c r="AE1500" i="18"/>
  <c r="AI1500" i="18" s="1"/>
  <c r="AF1487" i="18"/>
  <c r="AF1496" i="18"/>
  <c r="AH1496" i="18" s="1"/>
  <c r="AJ1496" i="18" s="1"/>
  <c r="AE1479" i="18"/>
  <c r="AH1479" i="18" s="1"/>
  <c r="AJ1479" i="18" s="1"/>
  <c r="AF1488" i="18"/>
  <c r="AE1492" i="18"/>
  <c r="AE1493" i="18"/>
  <c r="AE1490" i="18"/>
  <c r="AF1499" i="18"/>
  <c r="AI1499" i="18" s="1"/>
  <c r="AE1491" i="18"/>
  <c r="AE1488" i="18"/>
  <c r="AE1487" i="18"/>
  <c r="AE1486" i="18"/>
  <c r="AF1477" i="18"/>
  <c r="AH1477" i="18" s="1"/>
  <c r="AF1465" i="18"/>
  <c r="AF1471" i="18"/>
  <c r="AI1471" i="18" s="1"/>
  <c r="AF1475" i="18"/>
  <c r="AH1475" i="18" s="1"/>
  <c r="AE1476" i="18"/>
  <c r="AE1472" i="18"/>
  <c r="AH1472" i="18" s="1"/>
  <c r="AJ1472" i="18" s="1"/>
  <c r="AE1482" i="18"/>
  <c r="AH1482" i="18" s="1"/>
  <c r="AJ1482" i="18" s="1"/>
  <c r="AF1466" i="18"/>
  <c r="AI1466" i="18" s="1"/>
  <c r="AE1464" i="18"/>
  <c r="AE1463" i="18"/>
  <c r="AF1464" i="18"/>
  <c r="AE1468" i="18"/>
  <c r="AE1469" i="18"/>
  <c r="AF1483" i="18"/>
  <c r="AF1469" i="18"/>
  <c r="AF1473" i="18"/>
  <c r="AI1473" i="18" s="1"/>
  <c r="AF1485" i="18"/>
  <c r="AE1474" i="18"/>
  <c r="AE1470" i="18"/>
  <c r="AF1467" i="18"/>
  <c r="AI1467" i="18" s="1"/>
  <c r="AF1484" i="18"/>
  <c r="AI1484" i="18" s="1"/>
  <c r="AE1485" i="18"/>
  <c r="AH1478" i="18" l="1"/>
  <c r="AJ1478" i="18" s="1"/>
  <c r="AI1497" i="18"/>
  <c r="AH1465" i="18"/>
  <c r="AJ1465" i="18" s="1"/>
  <c r="AH1495" i="18"/>
  <c r="AJ1495" i="18" s="1"/>
  <c r="AH1489" i="18"/>
  <c r="AJ1489" i="18" s="1"/>
  <c r="AI1481" i="18"/>
  <c r="AH1463" i="18"/>
  <c r="AJ1463" i="18" s="1"/>
  <c r="AI1488" i="18"/>
  <c r="AH1480" i="18"/>
  <c r="AJ1480" i="18" s="1"/>
  <c r="AH1500" i="18"/>
  <c r="AJ1500" i="18" s="1"/>
  <c r="AH1487" i="18"/>
  <c r="AJ1487" i="18" s="1"/>
  <c r="AH1494" i="18"/>
  <c r="AJ1494" i="18" s="1"/>
  <c r="AI1479" i="18"/>
  <c r="AI1491" i="18"/>
  <c r="AH1491" i="18"/>
  <c r="AJ1491" i="18" s="1"/>
  <c r="AI1492" i="18"/>
  <c r="AH1492" i="18"/>
  <c r="AJ1492" i="18" s="1"/>
  <c r="AI1490" i="18"/>
  <c r="AH1490" i="18"/>
  <c r="AJ1490" i="18" s="1"/>
  <c r="AH1488" i="18"/>
  <c r="AJ1488" i="18" s="1"/>
  <c r="AH1499" i="18"/>
  <c r="AJ1499" i="18" s="1"/>
  <c r="AI1496" i="18"/>
  <c r="AI1493" i="18"/>
  <c r="AH1493" i="18"/>
  <c r="AJ1493" i="18" s="1"/>
  <c r="AI1486" i="18"/>
  <c r="AH1486" i="18"/>
  <c r="AJ1486" i="18" s="1"/>
  <c r="AI1487" i="18"/>
  <c r="AI1475" i="18"/>
  <c r="AJ1477" i="18"/>
  <c r="AH1471" i="18"/>
  <c r="AJ1471" i="18" s="1"/>
  <c r="AI1482" i="18"/>
  <c r="AH1464" i="18"/>
  <c r="AJ1464" i="18" s="1"/>
  <c r="AJ1475" i="18"/>
  <c r="AI1465" i="18"/>
  <c r="AI1463" i="18"/>
  <c r="AH1484" i="18"/>
  <c r="AJ1484" i="18" s="1"/>
  <c r="AH1469" i="18"/>
  <c r="AJ1469" i="18" s="1"/>
  <c r="AI1476" i="18"/>
  <c r="AH1476" i="18"/>
  <c r="AJ1476" i="18" s="1"/>
  <c r="AH1467" i="18"/>
  <c r="AJ1467" i="18" s="1"/>
  <c r="AI1472" i="18"/>
  <c r="AI1477" i="18"/>
  <c r="AI1464" i="18"/>
  <c r="AH1466" i="18"/>
  <c r="AJ1466" i="18" s="1"/>
  <c r="AI1470" i="18"/>
  <c r="AH1470" i="18"/>
  <c r="AJ1470" i="18" s="1"/>
  <c r="AI1469" i="18"/>
  <c r="AH1485" i="18"/>
  <c r="AJ1485" i="18" s="1"/>
  <c r="AI1468" i="18"/>
  <c r="AH1468" i="18"/>
  <c r="AJ1468" i="18" s="1"/>
  <c r="AH1483" i="18"/>
  <c r="AJ1483" i="18" s="1"/>
  <c r="AI1483" i="18"/>
  <c r="AI1474" i="18"/>
  <c r="AH1474" i="18"/>
  <c r="AJ1474" i="18" s="1"/>
  <c r="AH1473" i="18"/>
  <c r="AJ1473" i="18" s="1"/>
  <c r="AI1485" i="18"/>
  <c r="R1460" i="18" l="1"/>
  <c r="S1460" i="18"/>
  <c r="U1460" i="18"/>
  <c r="T1460" i="18" s="1"/>
  <c r="W1460" i="18"/>
  <c r="Y1460" i="18" s="1"/>
  <c r="AB1460" i="18" s="1"/>
  <c r="X1460" i="18"/>
  <c r="R1461" i="18"/>
  <c r="S1461" i="18"/>
  <c r="U1461" i="18"/>
  <c r="T1461" i="18" s="1"/>
  <c r="W1461" i="18"/>
  <c r="Y1461" i="18" s="1"/>
  <c r="AB1461" i="18" s="1"/>
  <c r="X1461" i="18"/>
  <c r="AA1461" i="18" s="1"/>
  <c r="AD1461" i="18" s="1"/>
  <c r="R1462" i="18"/>
  <c r="S1462" i="18"/>
  <c r="U1462" i="18"/>
  <c r="T1462" i="18" s="1"/>
  <c r="W1462" i="18"/>
  <c r="Y1462" i="18" s="1"/>
  <c r="AB1462" i="18" s="1"/>
  <c r="X1462" i="18"/>
  <c r="AA1462" i="18" s="1"/>
  <c r="AD1462" i="18" s="1"/>
  <c r="Z1460" i="18" l="1"/>
  <c r="AC1460" i="18" s="1"/>
  <c r="Z1462" i="18"/>
  <c r="AC1462" i="18" s="1"/>
  <c r="AE1462" i="18" s="1"/>
  <c r="Z1461" i="18"/>
  <c r="AC1461" i="18" s="1"/>
  <c r="AE1461" i="18" s="1"/>
  <c r="AA1460" i="18"/>
  <c r="AD1460" i="18" s="1"/>
  <c r="AE1460" i="18" s="1"/>
  <c r="AF1462" i="18" l="1"/>
  <c r="AH1462" i="18" s="1"/>
  <c r="AJ1462" i="18" s="1"/>
  <c r="AF1461" i="18"/>
  <c r="AF1460" i="18"/>
  <c r="AI1462" i="18" l="1"/>
  <c r="AH1460" i="18"/>
  <c r="AJ1460" i="18" s="1"/>
  <c r="AH1461" i="18"/>
  <c r="AJ1461" i="18" s="1"/>
  <c r="AI1461" i="18"/>
  <c r="AI1460" i="18"/>
  <c r="R1455" i="18" l="1"/>
  <c r="S1455" i="18"/>
  <c r="U1455" i="18"/>
  <c r="T1455" i="18" s="1"/>
  <c r="W1455" i="18"/>
  <c r="Y1455" i="18" s="1"/>
  <c r="AB1455" i="18" s="1"/>
  <c r="X1455" i="18"/>
  <c r="AA1455" i="18" s="1"/>
  <c r="AD1455" i="18" s="1"/>
  <c r="R1456" i="18"/>
  <c r="S1456" i="18"/>
  <c r="U1456" i="18"/>
  <c r="T1456" i="18" s="1"/>
  <c r="W1456" i="18"/>
  <c r="Y1456" i="18" s="1"/>
  <c r="AB1456" i="18" s="1"/>
  <c r="X1456" i="18"/>
  <c r="AA1456" i="18" s="1"/>
  <c r="AD1456" i="18" s="1"/>
  <c r="R1457" i="18"/>
  <c r="S1457" i="18"/>
  <c r="U1457" i="18"/>
  <c r="T1457" i="18" s="1"/>
  <c r="W1457" i="18"/>
  <c r="Y1457" i="18" s="1"/>
  <c r="AB1457" i="18" s="1"/>
  <c r="X1457" i="18"/>
  <c r="AA1457" i="18" s="1"/>
  <c r="AD1457" i="18" s="1"/>
  <c r="R1458" i="18"/>
  <c r="S1458" i="18"/>
  <c r="U1458" i="18"/>
  <c r="T1458" i="18" s="1"/>
  <c r="W1458" i="18"/>
  <c r="Y1458" i="18" s="1"/>
  <c r="AB1458" i="18" s="1"/>
  <c r="X1458" i="18"/>
  <c r="AA1458" i="18" s="1"/>
  <c r="AD1458" i="18" s="1"/>
  <c r="R1459" i="18"/>
  <c r="S1459" i="18"/>
  <c r="U1459" i="18"/>
  <c r="T1459" i="18" s="1"/>
  <c r="W1459" i="18"/>
  <c r="Y1459" i="18" s="1"/>
  <c r="AB1459" i="18" s="1"/>
  <c r="X1459" i="18"/>
  <c r="AA1459" i="18" s="1"/>
  <c r="AD1459" i="18" s="1"/>
  <c r="Z1458" i="18" l="1"/>
  <c r="AC1458" i="18" s="1"/>
  <c r="AE1458" i="18" s="1"/>
  <c r="Z1456" i="18"/>
  <c r="AC1456" i="18" s="1"/>
  <c r="AE1456" i="18" s="1"/>
  <c r="Z1459" i="18"/>
  <c r="AC1459" i="18" s="1"/>
  <c r="AF1459" i="18" s="1"/>
  <c r="Z1457" i="18"/>
  <c r="AC1457" i="18" s="1"/>
  <c r="AF1457" i="18" s="1"/>
  <c r="Z1455" i="18"/>
  <c r="AC1455" i="18" s="1"/>
  <c r="AF1455" i="18" s="1"/>
  <c r="R1452" i="18"/>
  <c r="S1452" i="18"/>
  <c r="U1452" i="18"/>
  <c r="T1452" i="18" s="1"/>
  <c r="W1452" i="18"/>
  <c r="Y1452" i="18" s="1"/>
  <c r="AB1452" i="18" s="1"/>
  <c r="X1452" i="18"/>
  <c r="R1453" i="18"/>
  <c r="S1453" i="18"/>
  <c r="U1453" i="18"/>
  <c r="T1453" i="18" s="1"/>
  <c r="W1453" i="18"/>
  <c r="Y1453" i="18" s="1"/>
  <c r="AB1453" i="18" s="1"/>
  <c r="X1453" i="18"/>
  <c r="AA1453" i="18" s="1"/>
  <c r="AD1453" i="18" s="1"/>
  <c r="R1454" i="18"/>
  <c r="S1454" i="18"/>
  <c r="U1454" i="18"/>
  <c r="T1454" i="18" s="1"/>
  <c r="W1454" i="18"/>
  <c r="X1454" i="18"/>
  <c r="AA1454" i="18" s="1"/>
  <c r="AD1454" i="18" s="1"/>
  <c r="AE1455" i="18" l="1"/>
  <c r="AI1455" i="18" s="1"/>
  <c r="AF1458" i="18"/>
  <c r="AI1458" i="18" s="1"/>
  <c r="AE1457" i="18"/>
  <c r="AI1457" i="18" s="1"/>
  <c r="AF1456" i="18"/>
  <c r="AI1456" i="18" s="1"/>
  <c r="AE1459" i="18"/>
  <c r="AI1459" i="18" s="1"/>
  <c r="Z1452" i="18"/>
  <c r="AC1452" i="18" s="1"/>
  <c r="Z1454" i="18"/>
  <c r="AC1454" i="18" s="1"/>
  <c r="AA1452" i="18"/>
  <c r="AD1452" i="18" s="1"/>
  <c r="Y1454" i="18"/>
  <c r="AB1454" i="18" s="1"/>
  <c r="AE1454" i="18" s="1"/>
  <c r="Z1453" i="18"/>
  <c r="AC1453" i="18" s="1"/>
  <c r="AF1453" i="18" s="1"/>
  <c r="AE1452" i="18" l="1"/>
  <c r="AH1455" i="18"/>
  <c r="AJ1455" i="18" s="1"/>
  <c r="AH1458" i="18"/>
  <c r="AJ1458" i="18" s="1"/>
  <c r="AH1456" i="18"/>
  <c r="AJ1456" i="18" s="1"/>
  <c r="AH1459" i="18"/>
  <c r="AJ1459" i="18" s="1"/>
  <c r="AH1457" i="18"/>
  <c r="AJ1457" i="18" s="1"/>
  <c r="AE1453" i="18"/>
  <c r="AI1453" i="18" s="1"/>
  <c r="AF1452" i="18"/>
  <c r="AF1454" i="18"/>
  <c r="AI1454" i="18" s="1"/>
  <c r="AI1452" i="18" l="1"/>
  <c r="AH1453" i="18"/>
  <c r="AJ1453" i="18" s="1"/>
  <c r="AH1452" i="18"/>
  <c r="AJ1452" i="18" s="1"/>
  <c r="AH1454" i="18"/>
  <c r="AJ1454" i="18" s="1"/>
  <c r="R1448" i="18"/>
  <c r="S1448" i="18"/>
  <c r="U1448" i="18"/>
  <c r="T1448" i="18" s="1"/>
  <c r="W1448" i="18"/>
  <c r="Y1448" i="18" s="1"/>
  <c r="AB1448" i="18" s="1"/>
  <c r="X1448" i="18"/>
  <c r="R1449" i="18"/>
  <c r="S1449" i="18"/>
  <c r="U1449" i="18"/>
  <c r="T1449" i="18" s="1"/>
  <c r="W1449" i="18"/>
  <c r="X1449" i="18"/>
  <c r="AA1449" i="18" s="1"/>
  <c r="AD1449" i="18" s="1"/>
  <c r="R1450" i="18"/>
  <c r="S1450" i="18"/>
  <c r="U1450" i="18"/>
  <c r="T1450" i="18" s="1"/>
  <c r="W1450" i="18"/>
  <c r="Y1450" i="18" s="1"/>
  <c r="AB1450" i="18" s="1"/>
  <c r="X1450" i="18"/>
  <c r="AA1450" i="18" s="1"/>
  <c r="AD1450" i="18" s="1"/>
  <c r="R1451" i="18"/>
  <c r="S1451" i="18"/>
  <c r="U1451" i="18"/>
  <c r="T1451" i="18" s="1"/>
  <c r="W1451" i="18"/>
  <c r="Y1451" i="18" s="1"/>
  <c r="AB1451" i="18" s="1"/>
  <c r="X1451" i="18"/>
  <c r="R1424" i="18"/>
  <c r="S1424" i="18"/>
  <c r="U1424" i="18"/>
  <c r="T1424" i="18" s="1"/>
  <c r="W1424" i="18"/>
  <c r="Y1424" i="18" s="1"/>
  <c r="AB1424" i="18" s="1"/>
  <c r="X1424" i="18"/>
  <c r="AA1424" i="18" s="1"/>
  <c r="AD1424" i="18" s="1"/>
  <c r="R1425" i="18"/>
  <c r="S1425" i="18"/>
  <c r="U1425" i="18"/>
  <c r="T1425" i="18" s="1"/>
  <c r="W1425" i="18"/>
  <c r="Y1425" i="18" s="1"/>
  <c r="AB1425" i="18" s="1"/>
  <c r="X1425" i="18"/>
  <c r="AA1425" i="18" s="1"/>
  <c r="AD1425" i="18" s="1"/>
  <c r="R1426" i="18"/>
  <c r="S1426" i="18"/>
  <c r="U1426" i="18"/>
  <c r="T1426" i="18" s="1"/>
  <c r="W1426" i="18"/>
  <c r="Y1426" i="18" s="1"/>
  <c r="AB1426" i="18" s="1"/>
  <c r="X1426" i="18"/>
  <c r="AA1426" i="18" s="1"/>
  <c r="AD1426" i="18" s="1"/>
  <c r="R1427" i="18"/>
  <c r="S1427" i="18"/>
  <c r="U1427" i="18"/>
  <c r="T1427" i="18" s="1"/>
  <c r="W1427" i="18"/>
  <c r="Y1427" i="18" s="1"/>
  <c r="AB1427" i="18" s="1"/>
  <c r="X1427" i="18"/>
  <c r="R1428" i="18"/>
  <c r="S1428" i="18"/>
  <c r="U1428" i="18"/>
  <c r="T1428" i="18" s="1"/>
  <c r="W1428" i="18"/>
  <c r="Y1428" i="18" s="1"/>
  <c r="AB1428" i="18" s="1"/>
  <c r="X1428" i="18"/>
  <c r="AA1428" i="18" s="1"/>
  <c r="AD1428" i="18" s="1"/>
  <c r="R1429" i="18"/>
  <c r="S1429" i="18"/>
  <c r="U1429" i="18"/>
  <c r="T1429" i="18" s="1"/>
  <c r="W1429" i="18"/>
  <c r="Y1429" i="18" s="1"/>
  <c r="AB1429" i="18" s="1"/>
  <c r="X1429" i="18"/>
  <c r="AA1429" i="18" s="1"/>
  <c r="AD1429" i="18" s="1"/>
  <c r="R1430" i="18"/>
  <c r="S1430" i="18"/>
  <c r="U1430" i="18"/>
  <c r="T1430" i="18" s="1"/>
  <c r="W1430" i="18"/>
  <c r="Y1430" i="18" s="1"/>
  <c r="AB1430" i="18" s="1"/>
  <c r="X1430" i="18"/>
  <c r="AA1430" i="18" s="1"/>
  <c r="AD1430" i="18" s="1"/>
  <c r="R1431" i="18"/>
  <c r="S1431" i="18"/>
  <c r="U1431" i="18"/>
  <c r="T1431" i="18" s="1"/>
  <c r="W1431" i="18"/>
  <c r="Y1431" i="18" s="1"/>
  <c r="AB1431" i="18" s="1"/>
  <c r="X1431" i="18"/>
  <c r="R1432" i="18"/>
  <c r="S1432" i="18"/>
  <c r="U1432" i="18"/>
  <c r="T1432" i="18" s="1"/>
  <c r="W1432" i="18"/>
  <c r="Y1432" i="18" s="1"/>
  <c r="AB1432" i="18" s="1"/>
  <c r="X1432" i="18"/>
  <c r="AA1432" i="18" s="1"/>
  <c r="AD1432" i="18" s="1"/>
  <c r="R1433" i="18"/>
  <c r="S1433" i="18"/>
  <c r="U1433" i="18"/>
  <c r="T1433" i="18" s="1"/>
  <c r="W1433" i="18"/>
  <c r="Y1433" i="18" s="1"/>
  <c r="AB1433" i="18" s="1"/>
  <c r="X1433" i="18"/>
  <c r="AA1433" i="18" s="1"/>
  <c r="AD1433" i="18" s="1"/>
  <c r="R1434" i="18"/>
  <c r="S1434" i="18"/>
  <c r="U1434" i="18"/>
  <c r="T1434" i="18" s="1"/>
  <c r="W1434" i="18"/>
  <c r="Y1434" i="18" s="1"/>
  <c r="AB1434" i="18" s="1"/>
  <c r="X1434" i="18"/>
  <c r="AA1434" i="18" s="1"/>
  <c r="AD1434" i="18" s="1"/>
  <c r="R1435" i="18"/>
  <c r="S1435" i="18"/>
  <c r="U1435" i="18"/>
  <c r="T1435" i="18" s="1"/>
  <c r="W1435" i="18"/>
  <c r="Y1435" i="18" s="1"/>
  <c r="AB1435" i="18" s="1"/>
  <c r="X1435" i="18"/>
  <c r="AA1435" i="18" s="1"/>
  <c r="AD1435" i="18" s="1"/>
  <c r="R1436" i="18"/>
  <c r="S1436" i="18"/>
  <c r="U1436" i="18"/>
  <c r="T1436" i="18" s="1"/>
  <c r="W1436" i="18"/>
  <c r="Y1436" i="18" s="1"/>
  <c r="AB1436" i="18" s="1"/>
  <c r="X1436" i="18"/>
  <c r="AA1436" i="18" s="1"/>
  <c r="AD1436" i="18" s="1"/>
  <c r="R1437" i="18"/>
  <c r="S1437" i="18"/>
  <c r="U1437" i="18"/>
  <c r="T1437" i="18" s="1"/>
  <c r="W1437" i="18"/>
  <c r="Y1437" i="18" s="1"/>
  <c r="AB1437" i="18" s="1"/>
  <c r="X1437" i="18"/>
  <c r="AA1437" i="18" s="1"/>
  <c r="AD1437" i="18" s="1"/>
  <c r="R1438" i="18"/>
  <c r="S1438" i="18"/>
  <c r="U1438" i="18"/>
  <c r="T1438" i="18" s="1"/>
  <c r="W1438" i="18"/>
  <c r="Y1438" i="18" s="1"/>
  <c r="AB1438" i="18" s="1"/>
  <c r="X1438" i="18"/>
  <c r="AA1438" i="18" s="1"/>
  <c r="AD1438" i="18" s="1"/>
  <c r="R1439" i="18"/>
  <c r="S1439" i="18"/>
  <c r="U1439" i="18"/>
  <c r="T1439" i="18" s="1"/>
  <c r="W1439" i="18"/>
  <c r="Y1439" i="18" s="1"/>
  <c r="AB1439" i="18" s="1"/>
  <c r="X1439" i="18"/>
  <c r="AA1439" i="18" s="1"/>
  <c r="AD1439" i="18" s="1"/>
  <c r="R1440" i="18"/>
  <c r="S1440" i="18"/>
  <c r="U1440" i="18"/>
  <c r="T1440" i="18" s="1"/>
  <c r="W1440" i="18"/>
  <c r="Y1440" i="18" s="1"/>
  <c r="AB1440" i="18" s="1"/>
  <c r="X1440" i="18"/>
  <c r="AA1440" i="18" s="1"/>
  <c r="AD1440" i="18" s="1"/>
  <c r="R1441" i="18"/>
  <c r="S1441" i="18"/>
  <c r="U1441" i="18"/>
  <c r="T1441" i="18" s="1"/>
  <c r="W1441" i="18"/>
  <c r="Y1441" i="18" s="1"/>
  <c r="AB1441" i="18" s="1"/>
  <c r="X1441" i="18"/>
  <c r="R1442" i="18"/>
  <c r="S1442" i="18"/>
  <c r="U1442" i="18"/>
  <c r="T1442" i="18" s="1"/>
  <c r="W1442" i="18"/>
  <c r="Y1442" i="18" s="1"/>
  <c r="AB1442" i="18" s="1"/>
  <c r="X1442" i="18"/>
  <c r="AA1442" i="18" s="1"/>
  <c r="AD1442" i="18" s="1"/>
  <c r="R1443" i="18"/>
  <c r="S1443" i="18"/>
  <c r="U1443" i="18"/>
  <c r="T1443" i="18" s="1"/>
  <c r="W1443" i="18"/>
  <c r="X1443" i="18"/>
  <c r="AA1443" i="18" s="1"/>
  <c r="AD1443" i="18" s="1"/>
  <c r="R1444" i="18"/>
  <c r="S1444" i="18"/>
  <c r="U1444" i="18"/>
  <c r="T1444" i="18" s="1"/>
  <c r="W1444" i="18"/>
  <c r="X1444" i="18"/>
  <c r="AA1444" i="18" s="1"/>
  <c r="AD1444" i="18" s="1"/>
  <c r="R1445" i="18"/>
  <c r="S1445" i="18"/>
  <c r="U1445" i="18"/>
  <c r="T1445" i="18" s="1"/>
  <c r="W1445" i="18"/>
  <c r="Y1445" i="18" s="1"/>
  <c r="AB1445" i="18" s="1"/>
  <c r="X1445" i="18"/>
  <c r="AA1445" i="18" s="1"/>
  <c r="AD1445" i="18" s="1"/>
  <c r="R1446" i="18"/>
  <c r="S1446" i="18"/>
  <c r="U1446" i="18"/>
  <c r="T1446" i="18" s="1"/>
  <c r="W1446" i="18"/>
  <c r="Y1446" i="18" s="1"/>
  <c r="AB1446" i="18" s="1"/>
  <c r="X1446" i="18"/>
  <c r="AA1446" i="18" s="1"/>
  <c r="AD1446" i="18" s="1"/>
  <c r="R1447" i="18"/>
  <c r="S1447" i="18"/>
  <c r="U1447" i="18"/>
  <c r="T1447" i="18" s="1"/>
  <c r="W1447" i="18"/>
  <c r="Y1447" i="18" s="1"/>
  <c r="AB1447" i="18" s="1"/>
  <c r="X1447" i="18"/>
  <c r="AA1447" i="18" s="1"/>
  <c r="AD1447" i="18" s="1"/>
  <c r="Z1441" i="18" l="1"/>
  <c r="AC1441" i="18" s="1"/>
  <c r="Z1451" i="18"/>
  <c r="AC1451" i="18" s="1"/>
  <c r="AA1441" i="18"/>
  <c r="AD1441" i="18" s="1"/>
  <c r="Z1427" i="18"/>
  <c r="AC1427" i="18" s="1"/>
  <c r="Z1448" i="18"/>
  <c r="AC1448" i="18" s="1"/>
  <c r="Z1444" i="18"/>
  <c r="AC1444" i="18" s="1"/>
  <c r="Z1449" i="18"/>
  <c r="AC1449" i="18" s="1"/>
  <c r="Z1433" i="18"/>
  <c r="AC1433" i="18" s="1"/>
  <c r="AE1433" i="18" s="1"/>
  <c r="Z1447" i="18"/>
  <c r="AC1447" i="18" s="1"/>
  <c r="AF1447" i="18" s="1"/>
  <c r="Y1449" i="18"/>
  <c r="AB1449" i="18" s="1"/>
  <c r="Y1444" i="18"/>
  <c r="AB1444" i="18" s="1"/>
  <c r="Z1450" i="18"/>
  <c r="AC1450" i="18" s="1"/>
  <c r="AF1450" i="18" s="1"/>
  <c r="Z1431" i="18"/>
  <c r="AC1431" i="18" s="1"/>
  <c r="Z1439" i="18"/>
  <c r="AC1439" i="18" s="1"/>
  <c r="AF1439" i="18" s="1"/>
  <c r="AA1451" i="18"/>
  <c r="AD1451" i="18" s="1"/>
  <c r="Z1425" i="18"/>
  <c r="AC1425" i="18" s="1"/>
  <c r="AF1425" i="18" s="1"/>
  <c r="AA1448" i="18"/>
  <c r="AD1448" i="18" s="1"/>
  <c r="Z1432" i="18"/>
  <c r="AC1432" i="18" s="1"/>
  <c r="AE1432" i="18" s="1"/>
  <c r="Z1443" i="18"/>
  <c r="AC1443" i="18" s="1"/>
  <c r="Z1424" i="18"/>
  <c r="AC1424" i="18" s="1"/>
  <c r="AE1424" i="18" s="1"/>
  <c r="Z1440" i="18"/>
  <c r="AC1440" i="18" s="1"/>
  <c r="AF1440" i="18" s="1"/>
  <c r="Z1438" i="18"/>
  <c r="AC1438" i="18" s="1"/>
  <c r="AE1438" i="18" s="1"/>
  <c r="Y1443" i="18"/>
  <c r="AB1443" i="18" s="1"/>
  <c r="AA1431" i="18"/>
  <c r="AD1431" i="18" s="1"/>
  <c r="Z1428" i="18"/>
  <c r="AC1428" i="18" s="1"/>
  <c r="AF1428" i="18" s="1"/>
  <c r="Z1445" i="18"/>
  <c r="AC1445" i="18" s="1"/>
  <c r="AE1445" i="18" s="1"/>
  <c r="Z1429" i="18"/>
  <c r="AC1429" i="18" s="1"/>
  <c r="AF1429" i="18" s="1"/>
  <c r="Z1442" i="18"/>
  <c r="AC1442" i="18" s="1"/>
  <c r="AE1442" i="18" s="1"/>
  <c r="Z1426" i="18"/>
  <c r="AC1426" i="18" s="1"/>
  <c r="AE1426" i="18" s="1"/>
  <c r="Z1430" i="18"/>
  <c r="AC1430" i="18" s="1"/>
  <c r="AF1430" i="18" s="1"/>
  <c r="AA1427" i="18"/>
  <c r="AD1427" i="18" s="1"/>
  <c r="Z1446" i="18"/>
  <c r="AC1446" i="18" s="1"/>
  <c r="AE1446" i="18" s="1"/>
  <c r="Z1437" i="18"/>
  <c r="AC1437" i="18" s="1"/>
  <c r="AE1437" i="18" s="1"/>
  <c r="Z1436" i="18"/>
  <c r="AC1436" i="18" s="1"/>
  <c r="AE1436" i="18" s="1"/>
  <c r="Z1435" i="18"/>
  <c r="AC1435" i="18" s="1"/>
  <c r="AE1435" i="18" s="1"/>
  <c r="Z1434" i="18"/>
  <c r="AC1434" i="18" s="1"/>
  <c r="AE1434" i="18" s="1"/>
  <c r="R1405" i="18"/>
  <c r="S1405" i="18"/>
  <c r="U1405" i="18"/>
  <c r="T1405" i="18" s="1"/>
  <c r="W1405" i="18"/>
  <c r="Y1405" i="18" s="1"/>
  <c r="AB1405" i="18" s="1"/>
  <c r="X1405" i="18"/>
  <c r="R1406" i="18"/>
  <c r="S1406" i="18"/>
  <c r="U1406" i="18"/>
  <c r="T1406" i="18" s="1"/>
  <c r="W1406" i="18"/>
  <c r="Y1406" i="18" s="1"/>
  <c r="AB1406" i="18" s="1"/>
  <c r="X1406" i="18"/>
  <c r="AA1406" i="18" s="1"/>
  <c r="AD1406" i="18" s="1"/>
  <c r="R1407" i="18"/>
  <c r="S1407" i="18"/>
  <c r="U1407" i="18"/>
  <c r="T1407" i="18" s="1"/>
  <c r="W1407" i="18"/>
  <c r="X1407" i="18"/>
  <c r="AA1407" i="18" s="1"/>
  <c r="AD1407" i="18" s="1"/>
  <c r="R1408" i="18"/>
  <c r="S1408" i="18"/>
  <c r="U1408" i="18"/>
  <c r="T1408" i="18" s="1"/>
  <c r="W1408" i="18"/>
  <c r="Y1408" i="18" s="1"/>
  <c r="AB1408" i="18" s="1"/>
  <c r="X1408" i="18"/>
  <c r="AA1408" i="18" s="1"/>
  <c r="AD1408" i="18" s="1"/>
  <c r="R1409" i="18"/>
  <c r="S1409" i="18"/>
  <c r="U1409" i="18"/>
  <c r="T1409" i="18" s="1"/>
  <c r="W1409" i="18"/>
  <c r="Y1409" i="18" s="1"/>
  <c r="AB1409" i="18" s="1"/>
  <c r="X1409" i="18"/>
  <c r="AA1409" i="18" s="1"/>
  <c r="AD1409" i="18" s="1"/>
  <c r="R1410" i="18"/>
  <c r="S1410" i="18"/>
  <c r="U1410" i="18"/>
  <c r="T1410" i="18" s="1"/>
  <c r="W1410" i="18"/>
  <c r="X1410" i="18"/>
  <c r="AA1410" i="18" s="1"/>
  <c r="AD1410" i="18" s="1"/>
  <c r="R1411" i="18"/>
  <c r="S1411" i="18"/>
  <c r="U1411" i="18"/>
  <c r="T1411" i="18" s="1"/>
  <c r="W1411" i="18"/>
  <c r="Y1411" i="18" s="1"/>
  <c r="AB1411" i="18" s="1"/>
  <c r="X1411" i="18"/>
  <c r="AA1411" i="18" s="1"/>
  <c r="AD1411" i="18" s="1"/>
  <c r="R1412" i="18"/>
  <c r="S1412" i="18"/>
  <c r="U1412" i="18"/>
  <c r="T1412" i="18" s="1"/>
  <c r="W1412" i="18"/>
  <c r="Y1412" i="18" s="1"/>
  <c r="AB1412" i="18" s="1"/>
  <c r="X1412" i="18"/>
  <c r="AA1412" i="18" s="1"/>
  <c r="AD1412" i="18" s="1"/>
  <c r="R1413" i="18"/>
  <c r="S1413" i="18"/>
  <c r="U1413" i="18"/>
  <c r="T1413" i="18" s="1"/>
  <c r="W1413" i="18"/>
  <c r="Y1413" i="18" s="1"/>
  <c r="AB1413" i="18" s="1"/>
  <c r="X1413" i="18"/>
  <c r="AA1413" i="18" s="1"/>
  <c r="AD1413" i="18" s="1"/>
  <c r="R1414" i="18"/>
  <c r="S1414" i="18"/>
  <c r="U1414" i="18"/>
  <c r="T1414" i="18" s="1"/>
  <c r="W1414" i="18"/>
  <c r="Y1414" i="18" s="1"/>
  <c r="AB1414" i="18" s="1"/>
  <c r="X1414" i="18"/>
  <c r="AA1414" i="18" s="1"/>
  <c r="AD1414" i="18" s="1"/>
  <c r="R1415" i="18"/>
  <c r="S1415" i="18"/>
  <c r="U1415" i="18"/>
  <c r="T1415" i="18" s="1"/>
  <c r="W1415" i="18"/>
  <c r="Y1415" i="18" s="1"/>
  <c r="AB1415" i="18" s="1"/>
  <c r="X1415" i="18"/>
  <c r="AA1415" i="18" s="1"/>
  <c r="AD1415" i="18" s="1"/>
  <c r="R1416" i="18"/>
  <c r="S1416" i="18"/>
  <c r="U1416" i="18"/>
  <c r="T1416" i="18" s="1"/>
  <c r="W1416" i="18"/>
  <c r="Y1416" i="18" s="1"/>
  <c r="AB1416" i="18" s="1"/>
  <c r="X1416" i="18"/>
  <c r="AA1416" i="18" s="1"/>
  <c r="AD1416" i="18" s="1"/>
  <c r="R1417" i="18"/>
  <c r="S1417" i="18"/>
  <c r="U1417" i="18"/>
  <c r="T1417" i="18" s="1"/>
  <c r="W1417" i="18"/>
  <c r="Y1417" i="18" s="1"/>
  <c r="AB1417" i="18" s="1"/>
  <c r="X1417" i="18"/>
  <c r="AA1417" i="18" s="1"/>
  <c r="AD1417" i="18" s="1"/>
  <c r="R1418" i="18"/>
  <c r="S1418" i="18"/>
  <c r="U1418" i="18"/>
  <c r="T1418" i="18" s="1"/>
  <c r="W1418" i="18"/>
  <c r="Y1418" i="18" s="1"/>
  <c r="AB1418" i="18" s="1"/>
  <c r="X1418" i="18"/>
  <c r="AA1418" i="18" s="1"/>
  <c r="AD1418" i="18" s="1"/>
  <c r="R1419" i="18"/>
  <c r="S1419" i="18"/>
  <c r="U1419" i="18"/>
  <c r="T1419" i="18" s="1"/>
  <c r="W1419" i="18"/>
  <c r="X1419" i="18"/>
  <c r="AA1419" i="18" s="1"/>
  <c r="AD1419" i="18" s="1"/>
  <c r="R1420" i="18"/>
  <c r="S1420" i="18"/>
  <c r="U1420" i="18"/>
  <c r="T1420" i="18" s="1"/>
  <c r="W1420" i="18"/>
  <c r="Y1420" i="18" s="1"/>
  <c r="AB1420" i="18" s="1"/>
  <c r="X1420" i="18"/>
  <c r="AA1420" i="18" s="1"/>
  <c r="AD1420" i="18" s="1"/>
  <c r="R1421" i="18"/>
  <c r="S1421" i="18"/>
  <c r="U1421" i="18"/>
  <c r="T1421" i="18" s="1"/>
  <c r="W1421" i="18"/>
  <c r="Y1421" i="18" s="1"/>
  <c r="AB1421" i="18" s="1"/>
  <c r="X1421" i="18"/>
  <c r="AA1421" i="18" s="1"/>
  <c r="AD1421" i="18" s="1"/>
  <c r="R1422" i="18"/>
  <c r="S1422" i="18"/>
  <c r="U1422" i="18"/>
  <c r="T1422" i="18" s="1"/>
  <c r="W1422" i="18"/>
  <c r="X1422" i="18"/>
  <c r="AA1422" i="18" s="1"/>
  <c r="AD1422" i="18" s="1"/>
  <c r="R1423" i="18"/>
  <c r="S1423" i="18"/>
  <c r="U1423" i="18"/>
  <c r="T1423" i="18" s="1"/>
  <c r="W1423" i="18"/>
  <c r="Y1423" i="18" s="1"/>
  <c r="AB1423" i="18" s="1"/>
  <c r="X1423" i="18"/>
  <c r="AE1430" i="18" l="1"/>
  <c r="AI1430" i="18" s="1"/>
  <c r="AE1429" i="18"/>
  <c r="AH1429" i="18" s="1"/>
  <c r="AJ1429" i="18" s="1"/>
  <c r="AF1427" i="18"/>
  <c r="AF1451" i="18"/>
  <c r="AF1441" i="18"/>
  <c r="Z1423" i="18"/>
  <c r="AC1423" i="18" s="1"/>
  <c r="AE1428" i="18"/>
  <c r="AH1428" i="18" s="1"/>
  <c r="AJ1428" i="18" s="1"/>
  <c r="AE1441" i="18"/>
  <c r="Z1418" i="18"/>
  <c r="AC1418" i="18" s="1"/>
  <c r="AE1418" i="18" s="1"/>
  <c r="AE1448" i="18"/>
  <c r="AE1451" i="18"/>
  <c r="AE1447" i="18"/>
  <c r="AI1447" i="18" s="1"/>
  <c r="AE1425" i="18"/>
  <c r="AH1425" i="18" s="1"/>
  <c r="AJ1425" i="18" s="1"/>
  <c r="AF1449" i="18"/>
  <c r="AE1427" i="18"/>
  <c r="AI1427" i="18" s="1"/>
  <c r="AF1444" i="18"/>
  <c r="AF1443" i="18"/>
  <c r="AF1448" i="18"/>
  <c r="AE1450" i="18"/>
  <c r="AI1450" i="18" s="1"/>
  <c r="AF1438" i="18"/>
  <c r="AI1438" i="18" s="1"/>
  <c r="AF1433" i="18"/>
  <c r="AH1433" i="18" s="1"/>
  <c r="AJ1433" i="18" s="1"/>
  <c r="AA1423" i="18"/>
  <c r="AD1423" i="18" s="1"/>
  <c r="AE1444" i="18"/>
  <c r="AE1431" i="18"/>
  <c r="AF1445" i="18"/>
  <c r="AI1445" i="18" s="1"/>
  <c r="Z1421" i="18"/>
  <c r="AC1421" i="18" s="1"/>
  <c r="AE1421" i="18" s="1"/>
  <c r="AF1446" i="18"/>
  <c r="AH1446" i="18" s="1"/>
  <c r="AJ1446" i="18" s="1"/>
  <c r="AE1440" i="18"/>
  <c r="AI1440" i="18" s="1"/>
  <c r="AE1449" i="18"/>
  <c r="AE1439" i="18"/>
  <c r="AH1439" i="18" s="1"/>
  <c r="AJ1439" i="18" s="1"/>
  <c r="AF1424" i="18"/>
  <c r="AH1424" i="18" s="1"/>
  <c r="AF1432" i="18"/>
  <c r="AH1432" i="18" s="1"/>
  <c r="AJ1432" i="18" s="1"/>
  <c r="Z1407" i="18"/>
  <c r="AC1407" i="18" s="1"/>
  <c r="AF1431" i="18"/>
  <c r="AE1443" i="18"/>
  <c r="AF1442" i="18"/>
  <c r="AI1442" i="18" s="1"/>
  <c r="Z1405" i="18"/>
  <c r="AC1405" i="18" s="1"/>
  <c r="AF1426" i="18"/>
  <c r="AI1426" i="18" s="1"/>
  <c r="AF1437" i="18"/>
  <c r="AI1437" i="18" s="1"/>
  <c r="AF1435" i="18"/>
  <c r="AF1434" i="18"/>
  <c r="AH1434" i="18" s="1"/>
  <c r="AF1436" i="18"/>
  <c r="AI1436" i="18" s="1"/>
  <c r="Z1419" i="18"/>
  <c r="AC1419" i="18" s="1"/>
  <c r="Z1414" i="18"/>
  <c r="AC1414" i="18" s="1"/>
  <c r="AE1414" i="18" s="1"/>
  <c r="AA1405" i="18"/>
  <c r="AD1405" i="18" s="1"/>
  <c r="Z1410" i="18"/>
  <c r="AC1410" i="18" s="1"/>
  <c r="Y1407" i="18"/>
  <c r="AB1407" i="18" s="1"/>
  <c r="Z1420" i="18"/>
  <c r="AC1420" i="18" s="1"/>
  <c r="AF1420" i="18" s="1"/>
  <c r="Z1417" i="18"/>
  <c r="AC1417" i="18" s="1"/>
  <c r="AE1417" i="18" s="1"/>
  <c r="Z1422" i="18"/>
  <c r="AC1422" i="18" s="1"/>
  <c r="Z1409" i="18"/>
  <c r="AC1409" i="18" s="1"/>
  <c r="AE1409" i="18" s="1"/>
  <c r="Y1419" i="18"/>
  <c r="AB1419" i="18" s="1"/>
  <c r="Z1408" i="18"/>
  <c r="AC1408" i="18" s="1"/>
  <c r="AE1408" i="18" s="1"/>
  <c r="Y1422" i="18"/>
  <c r="AB1422" i="18" s="1"/>
  <c r="Z1413" i="18"/>
  <c r="AC1413" i="18" s="1"/>
  <c r="AE1413" i="18" s="1"/>
  <c r="Y1410" i="18"/>
  <c r="AB1410" i="18" s="1"/>
  <c r="Z1406" i="18"/>
  <c r="AC1406" i="18" s="1"/>
  <c r="AE1406" i="18" s="1"/>
  <c r="Z1412" i="18"/>
  <c r="AC1412" i="18" s="1"/>
  <c r="AE1412" i="18" s="1"/>
  <c r="Z1411" i="18"/>
  <c r="AC1411" i="18" s="1"/>
  <c r="AF1411" i="18" s="1"/>
  <c r="Z1416" i="18"/>
  <c r="AC1416" i="18" s="1"/>
  <c r="AE1416" i="18" s="1"/>
  <c r="Z1415" i="18"/>
  <c r="AC1415" i="18" s="1"/>
  <c r="AE1415" i="18" s="1"/>
  <c r="AH1430" i="18" l="1"/>
  <c r="AJ1430" i="18" s="1"/>
  <c r="AI1429" i="18"/>
  <c r="AH1451" i="18"/>
  <c r="AJ1451" i="18" s="1"/>
  <c r="AF1423" i="18"/>
  <c r="AI1428" i="18"/>
  <c r="AI1441" i="18"/>
  <c r="AI1451" i="18"/>
  <c r="AH1441" i="18"/>
  <c r="AJ1441" i="18" s="1"/>
  <c r="AH1447" i="18"/>
  <c r="AJ1447" i="18" s="1"/>
  <c r="AE1410" i="18"/>
  <c r="AI1448" i="18"/>
  <c r="AI1449" i="18"/>
  <c r="AF1422" i="18"/>
  <c r="AH1427" i="18"/>
  <c r="AJ1427" i="18" s="1"/>
  <c r="AF1418" i="18"/>
  <c r="AH1418" i="18" s="1"/>
  <c r="AJ1418" i="18" s="1"/>
  <c r="AH1438" i="18"/>
  <c r="AJ1438" i="18" s="1"/>
  <c r="AH1450" i="18"/>
  <c r="AJ1450" i="18" s="1"/>
  <c r="AH1444" i="18"/>
  <c r="AJ1444" i="18" s="1"/>
  <c r="AI1425" i="18"/>
  <c r="AI1444" i="18"/>
  <c r="AE1420" i="18"/>
  <c r="AI1420" i="18" s="1"/>
  <c r="AH1431" i="18"/>
  <c r="AJ1431" i="18" s="1"/>
  <c r="AI1433" i="18"/>
  <c r="AH1448" i="18"/>
  <c r="AJ1448" i="18" s="1"/>
  <c r="AF1405" i="18"/>
  <c r="AF1407" i="18"/>
  <c r="AH1445" i="18"/>
  <c r="AJ1445" i="18" s="1"/>
  <c r="AI1446" i="18"/>
  <c r="AE1419" i="18"/>
  <c r="AF1421" i="18"/>
  <c r="AH1421" i="18" s="1"/>
  <c r="AJ1421" i="18" s="1"/>
  <c r="AI1439" i="18"/>
  <c r="AH1440" i="18"/>
  <c r="AJ1440" i="18" s="1"/>
  <c r="AH1437" i="18"/>
  <c r="AJ1437" i="18" s="1"/>
  <c r="AE1423" i="18"/>
  <c r="AH1442" i="18"/>
  <c r="AJ1442" i="18" s="1"/>
  <c r="AI1431" i="18"/>
  <c r="AH1449" i="18"/>
  <c r="AJ1449" i="18" s="1"/>
  <c r="AI1432" i="18"/>
  <c r="AH1426" i="18"/>
  <c r="AJ1426" i="18" s="1"/>
  <c r="AI1424" i="18"/>
  <c r="AH1436" i="18"/>
  <c r="AJ1436" i="18" s="1"/>
  <c r="AJ1424" i="18"/>
  <c r="AI1443" i="18"/>
  <c r="AH1443" i="18"/>
  <c r="AJ1443" i="18" s="1"/>
  <c r="AJ1434" i="18"/>
  <c r="AI1434" i="18"/>
  <c r="AH1435" i="18"/>
  <c r="AJ1435" i="18" s="1"/>
  <c r="AI1435" i="18"/>
  <c r="AE1405" i="18"/>
  <c r="AE1407" i="18"/>
  <c r="AF1414" i="18"/>
  <c r="AH1414" i="18" s="1"/>
  <c r="AJ1414" i="18" s="1"/>
  <c r="AF1406" i="18"/>
  <c r="AI1406" i="18" s="1"/>
  <c r="AF1408" i="18"/>
  <c r="AH1408" i="18" s="1"/>
  <c r="AJ1408" i="18" s="1"/>
  <c r="AE1422" i="18"/>
  <c r="AF1413" i="18"/>
  <c r="AH1413" i="18" s="1"/>
  <c r="AJ1413" i="18" s="1"/>
  <c r="AF1419" i="18"/>
  <c r="AF1410" i="18"/>
  <c r="AF1409" i="18"/>
  <c r="AH1409" i="18" s="1"/>
  <c r="AJ1409" i="18" s="1"/>
  <c r="AF1417" i="18"/>
  <c r="AH1417" i="18" s="1"/>
  <c r="AF1412" i="18"/>
  <c r="AE1411" i="18"/>
  <c r="AF1416" i="18"/>
  <c r="AF1415" i="18"/>
  <c r="AI1423" i="18" l="1"/>
  <c r="AI1422" i="18"/>
  <c r="AI1418" i="18"/>
  <c r="AH1405" i="18"/>
  <c r="AJ1405" i="18" s="1"/>
  <c r="AI1421" i="18"/>
  <c r="AH1407" i="18"/>
  <c r="AJ1407" i="18" s="1"/>
  <c r="AH1420" i="18"/>
  <c r="AJ1420" i="18" s="1"/>
  <c r="AI1419" i="18"/>
  <c r="AH1423" i="18"/>
  <c r="AJ1423" i="18" s="1"/>
  <c r="AI1405" i="18"/>
  <c r="AI1409" i="18"/>
  <c r="AI1407" i="18"/>
  <c r="AI1414" i="18"/>
  <c r="AI1417" i="18"/>
  <c r="AH1422" i="18"/>
  <c r="AJ1422" i="18" s="1"/>
  <c r="AI1408" i="18"/>
  <c r="AI1413" i="18"/>
  <c r="AJ1417" i="18"/>
  <c r="AH1419" i="18"/>
  <c r="AJ1419" i="18" s="1"/>
  <c r="AH1410" i="18"/>
  <c r="AJ1410" i="18" s="1"/>
  <c r="AI1410" i="18"/>
  <c r="AH1406" i="18"/>
  <c r="AJ1406" i="18" s="1"/>
  <c r="AI1411" i="18"/>
  <c r="AH1411" i="18"/>
  <c r="AJ1411" i="18" s="1"/>
  <c r="AH1412" i="18"/>
  <c r="AJ1412" i="18" s="1"/>
  <c r="AI1412" i="18"/>
  <c r="AH1415" i="18"/>
  <c r="AJ1415" i="18" s="1"/>
  <c r="AI1415" i="18"/>
  <c r="AH1416" i="18"/>
  <c r="AJ1416" i="18" s="1"/>
  <c r="AI1416" i="18"/>
  <c r="R1386" i="18" l="1"/>
  <c r="S1386" i="18"/>
  <c r="U1386" i="18"/>
  <c r="T1386" i="18" s="1"/>
  <c r="W1386" i="18"/>
  <c r="Y1386" i="18" s="1"/>
  <c r="AB1386" i="18" s="1"/>
  <c r="X1386" i="18"/>
  <c r="AA1386" i="18" s="1"/>
  <c r="AD1386" i="18" s="1"/>
  <c r="R1387" i="18"/>
  <c r="S1387" i="18"/>
  <c r="U1387" i="18"/>
  <c r="T1387" i="18" s="1"/>
  <c r="W1387" i="18"/>
  <c r="Y1387" i="18" s="1"/>
  <c r="AB1387" i="18" s="1"/>
  <c r="X1387" i="18"/>
  <c r="AA1387" i="18" s="1"/>
  <c r="AD1387" i="18" s="1"/>
  <c r="R1388" i="18"/>
  <c r="S1388" i="18"/>
  <c r="U1388" i="18"/>
  <c r="T1388" i="18" s="1"/>
  <c r="W1388" i="18"/>
  <c r="Y1388" i="18" s="1"/>
  <c r="AB1388" i="18" s="1"/>
  <c r="X1388" i="18"/>
  <c r="AA1388" i="18" s="1"/>
  <c r="AD1388" i="18" s="1"/>
  <c r="R1389" i="18"/>
  <c r="S1389" i="18"/>
  <c r="U1389" i="18"/>
  <c r="T1389" i="18" s="1"/>
  <c r="W1389" i="18"/>
  <c r="Y1389" i="18" s="1"/>
  <c r="AB1389" i="18" s="1"/>
  <c r="X1389" i="18"/>
  <c r="R1390" i="18"/>
  <c r="S1390" i="18"/>
  <c r="U1390" i="18"/>
  <c r="T1390" i="18" s="1"/>
  <c r="W1390" i="18"/>
  <c r="Y1390" i="18" s="1"/>
  <c r="AB1390" i="18" s="1"/>
  <c r="X1390" i="18"/>
  <c r="AA1390" i="18" s="1"/>
  <c r="AD1390" i="18" s="1"/>
  <c r="R1391" i="18"/>
  <c r="S1391" i="18"/>
  <c r="U1391" i="18"/>
  <c r="T1391" i="18" s="1"/>
  <c r="W1391" i="18"/>
  <c r="Y1391" i="18" s="1"/>
  <c r="AB1391" i="18" s="1"/>
  <c r="X1391" i="18"/>
  <c r="AA1391" i="18" s="1"/>
  <c r="AD1391" i="18" s="1"/>
  <c r="R1392" i="18"/>
  <c r="S1392" i="18"/>
  <c r="U1392" i="18"/>
  <c r="T1392" i="18" s="1"/>
  <c r="W1392" i="18"/>
  <c r="Y1392" i="18" s="1"/>
  <c r="AB1392" i="18" s="1"/>
  <c r="X1392" i="18"/>
  <c r="AA1392" i="18" s="1"/>
  <c r="AD1392" i="18" s="1"/>
  <c r="R1393" i="18"/>
  <c r="S1393" i="18"/>
  <c r="U1393" i="18"/>
  <c r="T1393" i="18" s="1"/>
  <c r="W1393" i="18"/>
  <c r="Y1393" i="18" s="1"/>
  <c r="AB1393" i="18" s="1"/>
  <c r="X1393" i="18"/>
  <c r="AA1393" i="18" s="1"/>
  <c r="AD1393" i="18" s="1"/>
  <c r="R1394" i="18"/>
  <c r="S1394" i="18"/>
  <c r="U1394" i="18"/>
  <c r="T1394" i="18" s="1"/>
  <c r="W1394" i="18"/>
  <c r="Y1394" i="18" s="1"/>
  <c r="AB1394" i="18" s="1"/>
  <c r="X1394" i="18"/>
  <c r="AA1394" i="18" s="1"/>
  <c r="AD1394" i="18" s="1"/>
  <c r="R1395" i="18"/>
  <c r="S1395" i="18"/>
  <c r="U1395" i="18"/>
  <c r="T1395" i="18" s="1"/>
  <c r="W1395" i="18"/>
  <c r="X1395" i="18"/>
  <c r="AA1395" i="18" s="1"/>
  <c r="AD1395" i="18" s="1"/>
  <c r="R1396" i="18"/>
  <c r="S1396" i="18"/>
  <c r="U1396" i="18"/>
  <c r="T1396" i="18" s="1"/>
  <c r="W1396" i="18"/>
  <c r="Y1396" i="18" s="1"/>
  <c r="AB1396" i="18" s="1"/>
  <c r="X1396" i="18"/>
  <c r="AA1396" i="18" s="1"/>
  <c r="AD1396" i="18" s="1"/>
  <c r="R1397" i="18"/>
  <c r="S1397" i="18"/>
  <c r="U1397" i="18"/>
  <c r="T1397" i="18" s="1"/>
  <c r="W1397" i="18"/>
  <c r="Y1397" i="18" s="1"/>
  <c r="AB1397" i="18" s="1"/>
  <c r="X1397" i="18"/>
  <c r="AA1397" i="18" s="1"/>
  <c r="AD1397" i="18" s="1"/>
  <c r="R1398" i="18"/>
  <c r="S1398" i="18"/>
  <c r="U1398" i="18"/>
  <c r="T1398" i="18" s="1"/>
  <c r="W1398" i="18"/>
  <c r="Y1398" i="18" s="1"/>
  <c r="AB1398" i="18" s="1"/>
  <c r="X1398" i="18"/>
  <c r="AA1398" i="18" s="1"/>
  <c r="AD1398" i="18" s="1"/>
  <c r="R1399" i="18"/>
  <c r="S1399" i="18"/>
  <c r="U1399" i="18"/>
  <c r="T1399" i="18" s="1"/>
  <c r="W1399" i="18"/>
  <c r="Y1399" i="18" s="1"/>
  <c r="AB1399" i="18" s="1"/>
  <c r="X1399" i="18"/>
  <c r="AA1399" i="18" s="1"/>
  <c r="AD1399" i="18" s="1"/>
  <c r="R1400" i="18"/>
  <c r="S1400" i="18"/>
  <c r="U1400" i="18"/>
  <c r="T1400" i="18" s="1"/>
  <c r="W1400" i="18"/>
  <c r="X1400" i="18"/>
  <c r="AA1400" i="18" s="1"/>
  <c r="AD1400" i="18" s="1"/>
  <c r="R1401" i="18"/>
  <c r="S1401" i="18"/>
  <c r="U1401" i="18"/>
  <c r="T1401" i="18" s="1"/>
  <c r="W1401" i="18"/>
  <c r="Y1401" i="18" s="1"/>
  <c r="AB1401" i="18" s="1"/>
  <c r="X1401" i="18"/>
  <c r="AA1401" i="18" s="1"/>
  <c r="AD1401" i="18" s="1"/>
  <c r="R1402" i="18"/>
  <c r="S1402" i="18"/>
  <c r="U1402" i="18"/>
  <c r="T1402" i="18" s="1"/>
  <c r="W1402" i="18"/>
  <c r="Y1402" i="18" s="1"/>
  <c r="AB1402" i="18" s="1"/>
  <c r="X1402" i="18"/>
  <c r="AA1402" i="18" s="1"/>
  <c r="AD1402" i="18" s="1"/>
  <c r="R1403" i="18"/>
  <c r="S1403" i="18"/>
  <c r="U1403" i="18"/>
  <c r="T1403" i="18" s="1"/>
  <c r="W1403" i="18"/>
  <c r="Y1403" i="18" s="1"/>
  <c r="AB1403" i="18" s="1"/>
  <c r="X1403" i="18"/>
  <c r="AA1403" i="18" s="1"/>
  <c r="AD1403" i="18" s="1"/>
  <c r="R1404" i="18"/>
  <c r="S1404" i="18"/>
  <c r="U1404" i="18"/>
  <c r="T1404" i="18" s="1"/>
  <c r="W1404" i="18"/>
  <c r="Y1404" i="18" s="1"/>
  <c r="AB1404" i="18" s="1"/>
  <c r="X1404" i="18"/>
  <c r="AA1404" i="18" s="1"/>
  <c r="AD1404" i="18" s="1"/>
  <c r="Z1388" i="18" l="1"/>
  <c r="AC1388" i="18" s="1"/>
  <c r="AE1388" i="18" s="1"/>
  <c r="Z1389" i="18"/>
  <c r="AC1389" i="18" s="1"/>
  <c r="Z1395" i="18"/>
  <c r="AC1395" i="18" s="1"/>
  <c r="Z1391" i="18"/>
  <c r="AC1391" i="18" s="1"/>
  <c r="AF1391" i="18" s="1"/>
  <c r="Z1400" i="18"/>
  <c r="AC1400" i="18" s="1"/>
  <c r="Z1399" i="18"/>
  <c r="AC1399" i="18" s="1"/>
  <c r="AE1399" i="18" s="1"/>
  <c r="Z1397" i="18"/>
  <c r="AC1397" i="18" s="1"/>
  <c r="AE1397" i="18" s="1"/>
  <c r="Z1404" i="18"/>
  <c r="AC1404" i="18" s="1"/>
  <c r="AF1404" i="18" s="1"/>
  <c r="Z1387" i="18"/>
  <c r="AC1387" i="18" s="1"/>
  <c r="AE1387" i="18" s="1"/>
  <c r="Z1392" i="18"/>
  <c r="AC1392" i="18" s="1"/>
  <c r="AE1392" i="18" s="1"/>
  <c r="Z1390" i="18"/>
  <c r="AC1390" i="18" s="1"/>
  <c r="AF1390" i="18" s="1"/>
  <c r="Z1398" i="18"/>
  <c r="AC1398" i="18" s="1"/>
  <c r="AE1398" i="18" s="1"/>
  <c r="Y1400" i="18"/>
  <c r="AB1400" i="18" s="1"/>
  <c r="Z1396" i="18"/>
  <c r="AC1396" i="18" s="1"/>
  <c r="AF1396" i="18" s="1"/>
  <c r="AA1389" i="18"/>
  <c r="AD1389" i="18" s="1"/>
  <c r="Z1393" i="18"/>
  <c r="AC1393" i="18" s="1"/>
  <c r="AE1393" i="18" s="1"/>
  <c r="Y1395" i="18"/>
  <c r="AB1395" i="18" s="1"/>
  <c r="Z1394" i="18"/>
  <c r="AC1394" i="18" s="1"/>
  <c r="AF1394" i="18" s="1"/>
  <c r="Z1403" i="18"/>
  <c r="AC1403" i="18" s="1"/>
  <c r="AE1403" i="18" s="1"/>
  <c r="Z1402" i="18"/>
  <c r="AC1402" i="18" s="1"/>
  <c r="AF1402" i="18" s="1"/>
  <c r="Z1386" i="18"/>
  <c r="AC1386" i="18" s="1"/>
  <c r="AF1386" i="18" s="1"/>
  <c r="Z1401" i="18"/>
  <c r="AC1401" i="18" s="1"/>
  <c r="AF1401" i="18" s="1"/>
  <c r="R1378" i="18"/>
  <c r="S1378" i="18"/>
  <c r="U1378" i="18"/>
  <c r="T1378" i="18" s="1"/>
  <c r="W1378" i="18"/>
  <c r="Y1378" i="18" s="1"/>
  <c r="AB1378" i="18" s="1"/>
  <c r="X1378" i="18"/>
  <c r="AA1378" i="18" s="1"/>
  <c r="AD1378" i="18" s="1"/>
  <c r="R1379" i="18"/>
  <c r="S1379" i="18"/>
  <c r="U1379" i="18"/>
  <c r="T1379" i="18" s="1"/>
  <c r="W1379" i="18"/>
  <c r="Y1379" i="18" s="1"/>
  <c r="AB1379" i="18" s="1"/>
  <c r="X1379" i="18"/>
  <c r="AA1379" i="18" s="1"/>
  <c r="AD1379" i="18" s="1"/>
  <c r="R1380" i="18"/>
  <c r="S1380" i="18"/>
  <c r="U1380" i="18"/>
  <c r="T1380" i="18" s="1"/>
  <c r="W1380" i="18"/>
  <c r="Y1380" i="18" s="1"/>
  <c r="AB1380" i="18" s="1"/>
  <c r="X1380" i="18"/>
  <c r="R1381" i="18"/>
  <c r="S1381" i="18"/>
  <c r="U1381" i="18"/>
  <c r="T1381" i="18" s="1"/>
  <c r="W1381" i="18"/>
  <c r="Y1381" i="18" s="1"/>
  <c r="AB1381" i="18" s="1"/>
  <c r="X1381" i="18"/>
  <c r="AA1381" i="18" s="1"/>
  <c r="AD1381" i="18" s="1"/>
  <c r="R1382" i="18"/>
  <c r="S1382" i="18"/>
  <c r="U1382" i="18"/>
  <c r="T1382" i="18" s="1"/>
  <c r="W1382" i="18"/>
  <c r="Y1382" i="18" s="1"/>
  <c r="AB1382" i="18" s="1"/>
  <c r="X1382" i="18"/>
  <c r="AA1382" i="18" s="1"/>
  <c r="AD1382" i="18" s="1"/>
  <c r="R1383" i="18"/>
  <c r="S1383" i="18"/>
  <c r="U1383" i="18"/>
  <c r="T1383" i="18" s="1"/>
  <c r="W1383" i="18"/>
  <c r="X1383" i="18"/>
  <c r="AA1383" i="18" s="1"/>
  <c r="AD1383" i="18" s="1"/>
  <c r="R1384" i="18"/>
  <c r="S1384" i="18"/>
  <c r="U1384" i="18"/>
  <c r="T1384" i="18" s="1"/>
  <c r="W1384" i="18"/>
  <c r="Y1384" i="18" s="1"/>
  <c r="AB1384" i="18" s="1"/>
  <c r="X1384" i="18"/>
  <c r="R1385" i="18"/>
  <c r="S1385" i="18"/>
  <c r="U1385" i="18"/>
  <c r="T1385" i="18" s="1"/>
  <c r="W1385" i="18"/>
  <c r="Y1385" i="18" s="1"/>
  <c r="AB1385" i="18" s="1"/>
  <c r="X1385" i="18"/>
  <c r="AA1385" i="18" s="1"/>
  <c r="AD1385" i="18" s="1"/>
  <c r="AF1389" i="18" l="1"/>
  <c r="AF1388" i="18"/>
  <c r="AH1388" i="18" s="1"/>
  <c r="AJ1388" i="18" s="1"/>
  <c r="Z1380" i="18"/>
  <c r="AC1380" i="18" s="1"/>
  <c r="AF1400" i="18"/>
  <c r="AE1391" i="18"/>
  <c r="AI1391" i="18" s="1"/>
  <c r="AF1387" i="18"/>
  <c r="AH1387" i="18" s="1"/>
  <c r="AJ1387" i="18" s="1"/>
  <c r="AF1392" i="18"/>
  <c r="AH1392" i="18" s="1"/>
  <c r="AJ1392" i="18" s="1"/>
  <c r="AF1398" i="18"/>
  <c r="AI1398" i="18" s="1"/>
  <c r="AE1394" i="18"/>
  <c r="AI1394" i="18" s="1"/>
  <c r="AE1400" i="18"/>
  <c r="AE1404" i="18"/>
  <c r="AH1404" i="18" s="1"/>
  <c r="AJ1404" i="18" s="1"/>
  <c r="AE1390" i="18"/>
  <c r="AI1390" i="18" s="1"/>
  <c r="AF1397" i="18"/>
  <c r="AH1397" i="18" s="1"/>
  <c r="AE1396" i="18"/>
  <c r="AI1396" i="18" s="1"/>
  <c r="AF1399" i="18"/>
  <c r="AH1399" i="18" s="1"/>
  <c r="AE1389" i="18"/>
  <c r="AF1393" i="18"/>
  <c r="AH1393" i="18" s="1"/>
  <c r="AJ1393" i="18" s="1"/>
  <c r="AE1401" i="18"/>
  <c r="AF1403" i="18"/>
  <c r="AH1403" i="18" s="1"/>
  <c r="AE1386" i="18"/>
  <c r="AE1402" i="18"/>
  <c r="AE1395" i="18"/>
  <c r="AF1395" i="18"/>
  <c r="Z1384" i="18"/>
  <c r="AC1384" i="18" s="1"/>
  <c r="Z1383" i="18"/>
  <c r="AC1383" i="18" s="1"/>
  <c r="Z1382" i="18"/>
  <c r="AC1382" i="18" s="1"/>
  <c r="AF1382" i="18" s="1"/>
  <c r="Z1379" i="18"/>
  <c r="AC1379" i="18" s="1"/>
  <c r="AE1379" i="18" s="1"/>
  <c r="Y1383" i="18"/>
  <c r="AB1383" i="18" s="1"/>
  <c r="Z1378" i="18"/>
  <c r="AC1378" i="18" s="1"/>
  <c r="AF1378" i="18" s="1"/>
  <c r="Z1385" i="18"/>
  <c r="AC1385" i="18" s="1"/>
  <c r="AF1385" i="18" s="1"/>
  <c r="AA1384" i="18"/>
  <c r="AD1384" i="18" s="1"/>
  <c r="Z1381" i="18"/>
  <c r="AC1381" i="18" s="1"/>
  <c r="AE1381" i="18" s="1"/>
  <c r="AA1380" i="18"/>
  <c r="AD1380" i="18" s="1"/>
  <c r="AI1389" i="18" l="1"/>
  <c r="AI1388" i="18"/>
  <c r="AF1383" i="18"/>
  <c r="AI1387" i="18"/>
  <c r="AH1398" i="18"/>
  <c r="AJ1398" i="18" s="1"/>
  <c r="AI1392" i="18"/>
  <c r="AH1394" i="18"/>
  <c r="AJ1394" i="18" s="1"/>
  <c r="AH1400" i="18"/>
  <c r="AJ1400" i="18" s="1"/>
  <c r="AI1404" i="18"/>
  <c r="AI1393" i="18"/>
  <c r="AI1400" i="18"/>
  <c r="AH1390" i="18"/>
  <c r="AJ1390" i="18" s="1"/>
  <c r="AH1391" i="18"/>
  <c r="AJ1391" i="18" s="1"/>
  <c r="AE1384" i="18"/>
  <c r="AJ1397" i="18"/>
  <c r="AI1397" i="18"/>
  <c r="AH1396" i="18"/>
  <c r="AJ1396" i="18" s="1"/>
  <c r="AE1378" i="18"/>
  <c r="AI1378" i="18" s="1"/>
  <c r="AH1389" i="18"/>
  <c r="AJ1389" i="18" s="1"/>
  <c r="AI1399" i="18"/>
  <c r="AJ1399" i="18"/>
  <c r="AI1395" i="18"/>
  <c r="AH1395" i="18"/>
  <c r="AJ1395" i="18" s="1"/>
  <c r="AI1386" i="18"/>
  <c r="AH1386" i="18"/>
  <c r="AJ1386" i="18" s="1"/>
  <c r="AJ1403" i="18"/>
  <c r="AI1402" i="18"/>
  <c r="AH1402" i="18"/>
  <c r="AJ1402" i="18" s="1"/>
  <c r="AI1401" i="18"/>
  <c r="AH1401" i="18"/>
  <c r="AJ1401" i="18" s="1"/>
  <c r="AI1403" i="18"/>
  <c r="AF1384" i="18"/>
  <c r="AE1382" i="18"/>
  <c r="AI1382" i="18" s="1"/>
  <c r="AE1383" i="18"/>
  <c r="AF1379" i="18"/>
  <c r="AH1379" i="18" s="1"/>
  <c r="AJ1379" i="18" s="1"/>
  <c r="AF1381" i="18"/>
  <c r="AE1385" i="18"/>
  <c r="AF1380" i="18"/>
  <c r="AE1380" i="18"/>
  <c r="AH1378" i="18" l="1"/>
  <c r="AJ1378" i="18" s="1"/>
  <c r="AI1379" i="18"/>
  <c r="AI1384" i="18"/>
  <c r="AH1384" i="18"/>
  <c r="AJ1384" i="18" s="1"/>
  <c r="AH1382" i="18"/>
  <c r="AJ1382" i="18" s="1"/>
  <c r="AI1383" i="18"/>
  <c r="AH1383" i="18"/>
  <c r="AJ1383" i="18" s="1"/>
  <c r="AI1385" i="18"/>
  <c r="AH1385" i="18"/>
  <c r="AJ1385" i="18" s="1"/>
  <c r="AH1381" i="18"/>
  <c r="AJ1381" i="18" s="1"/>
  <c r="AH1380" i="18"/>
  <c r="AJ1380" i="18" s="1"/>
  <c r="AI1380" i="18"/>
  <c r="AI1381" i="18"/>
  <c r="R1371" i="18" l="1"/>
  <c r="S1371" i="18"/>
  <c r="U1371" i="18"/>
  <c r="T1371" i="18" s="1"/>
  <c r="W1371" i="18"/>
  <c r="Y1371" i="18" s="1"/>
  <c r="AB1371" i="18" s="1"/>
  <c r="X1371" i="18"/>
  <c r="AA1371" i="18" s="1"/>
  <c r="AD1371" i="18" s="1"/>
  <c r="R1372" i="18"/>
  <c r="S1372" i="18"/>
  <c r="U1372" i="18"/>
  <c r="T1372" i="18" s="1"/>
  <c r="W1372" i="18"/>
  <c r="Y1372" i="18" s="1"/>
  <c r="AB1372" i="18" s="1"/>
  <c r="X1372" i="18"/>
  <c r="R1373" i="18"/>
  <c r="S1373" i="18"/>
  <c r="U1373" i="18"/>
  <c r="T1373" i="18" s="1"/>
  <c r="W1373" i="18"/>
  <c r="Y1373" i="18" s="1"/>
  <c r="AB1373" i="18" s="1"/>
  <c r="X1373" i="18"/>
  <c r="AA1373" i="18" s="1"/>
  <c r="AD1373" i="18" s="1"/>
  <c r="R1374" i="18"/>
  <c r="S1374" i="18"/>
  <c r="U1374" i="18"/>
  <c r="T1374" i="18" s="1"/>
  <c r="W1374" i="18"/>
  <c r="X1374" i="18"/>
  <c r="AA1374" i="18" s="1"/>
  <c r="AD1374" i="18" s="1"/>
  <c r="R1375" i="18"/>
  <c r="S1375" i="18"/>
  <c r="U1375" i="18"/>
  <c r="T1375" i="18" s="1"/>
  <c r="W1375" i="18"/>
  <c r="Y1375" i="18" s="1"/>
  <c r="AB1375" i="18" s="1"/>
  <c r="X1375" i="18"/>
  <c r="AA1375" i="18" s="1"/>
  <c r="AD1375" i="18" s="1"/>
  <c r="R1376" i="18"/>
  <c r="S1376" i="18"/>
  <c r="U1376" i="18"/>
  <c r="T1376" i="18" s="1"/>
  <c r="W1376" i="18"/>
  <c r="Y1376" i="18" s="1"/>
  <c r="AB1376" i="18" s="1"/>
  <c r="X1376" i="18"/>
  <c r="AA1376" i="18" s="1"/>
  <c r="AD1376" i="18" s="1"/>
  <c r="R1377" i="18"/>
  <c r="S1377" i="18"/>
  <c r="U1377" i="18"/>
  <c r="T1377" i="18" s="1"/>
  <c r="W1377" i="18"/>
  <c r="Y1377" i="18" s="1"/>
  <c r="AB1377" i="18" s="1"/>
  <c r="X1377" i="18"/>
  <c r="AA1377" i="18" s="1"/>
  <c r="AD1377" i="18" s="1"/>
  <c r="Z1372" i="18" l="1"/>
  <c r="AC1372" i="18" s="1"/>
  <c r="Z1376" i="18"/>
  <c r="AC1376" i="18" s="1"/>
  <c r="AE1376" i="18" s="1"/>
  <c r="Z1377" i="18"/>
  <c r="AC1377" i="18" s="1"/>
  <c r="AE1377" i="18" s="1"/>
  <c r="Z1374" i="18"/>
  <c r="AC1374" i="18" s="1"/>
  <c r="Z1371" i="18"/>
  <c r="AC1371" i="18" s="1"/>
  <c r="AE1371" i="18" s="1"/>
  <c r="Z1373" i="18"/>
  <c r="AC1373" i="18" s="1"/>
  <c r="AE1373" i="18" s="1"/>
  <c r="Y1374" i="18"/>
  <c r="AB1374" i="18" s="1"/>
  <c r="Z1375" i="18"/>
  <c r="AC1375" i="18" s="1"/>
  <c r="AE1375" i="18" s="1"/>
  <c r="AA1372" i="18"/>
  <c r="AD1372" i="18" s="1"/>
  <c r="R1365" i="18"/>
  <c r="S1365" i="18"/>
  <c r="U1365" i="18"/>
  <c r="T1365" i="18" s="1"/>
  <c r="W1365" i="18"/>
  <c r="Y1365" i="18" s="1"/>
  <c r="AB1365" i="18" s="1"/>
  <c r="X1365" i="18"/>
  <c r="R1366" i="18"/>
  <c r="S1366" i="18"/>
  <c r="U1366" i="18"/>
  <c r="T1366" i="18" s="1"/>
  <c r="W1366" i="18"/>
  <c r="Y1366" i="18" s="1"/>
  <c r="AB1366" i="18" s="1"/>
  <c r="X1366" i="18"/>
  <c r="AA1366" i="18" s="1"/>
  <c r="AD1366" i="18" s="1"/>
  <c r="R1367" i="18"/>
  <c r="S1367" i="18"/>
  <c r="U1367" i="18"/>
  <c r="T1367" i="18" s="1"/>
  <c r="W1367" i="18"/>
  <c r="Y1367" i="18" s="1"/>
  <c r="AB1367" i="18" s="1"/>
  <c r="X1367" i="18"/>
  <c r="R1368" i="18"/>
  <c r="S1368" i="18"/>
  <c r="U1368" i="18"/>
  <c r="T1368" i="18" s="1"/>
  <c r="W1368" i="18"/>
  <c r="Y1368" i="18" s="1"/>
  <c r="AB1368" i="18" s="1"/>
  <c r="X1368" i="18"/>
  <c r="AA1368" i="18" s="1"/>
  <c r="AD1368" i="18" s="1"/>
  <c r="R1369" i="18"/>
  <c r="S1369" i="18"/>
  <c r="U1369" i="18"/>
  <c r="T1369" i="18" s="1"/>
  <c r="W1369" i="18"/>
  <c r="Y1369" i="18" s="1"/>
  <c r="AB1369" i="18" s="1"/>
  <c r="X1369" i="18"/>
  <c r="AA1369" i="18" s="1"/>
  <c r="AD1369" i="18" s="1"/>
  <c r="R1370" i="18"/>
  <c r="S1370" i="18"/>
  <c r="U1370" i="18"/>
  <c r="T1370" i="18" s="1"/>
  <c r="W1370" i="18"/>
  <c r="Y1370" i="18" s="1"/>
  <c r="AB1370" i="18" s="1"/>
  <c r="X1370" i="18"/>
  <c r="Z1370" i="18" l="1"/>
  <c r="AC1370" i="18" s="1"/>
  <c r="AF1372" i="18"/>
  <c r="AF1374" i="18"/>
  <c r="AF1376" i="18"/>
  <c r="AI1376" i="18" s="1"/>
  <c r="AF1377" i="18"/>
  <c r="AH1377" i="18" s="1"/>
  <c r="AJ1377" i="18" s="1"/>
  <c r="AF1373" i="18"/>
  <c r="AH1373" i="18" s="1"/>
  <c r="AJ1373" i="18" s="1"/>
  <c r="AE1374" i="18"/>
  <c r="Z1369" i="18"/>
  <c r="AC1369" i="18" s="1"/>
  <c r="AE1369" i="18" s="1"/>
  <c r="AF1371" i="18"/>
  <c r="AH1371" i="18" s="1"/>
  <c r="Z1365" i="18"/>
  <c r="AC1365" i="18" s="1"/>
  <c r="AF1375" i="18"/>
  <c r="AH1375" i="18" s="1"/>
  <c r="AJ1375" i="18" s="1"/>
  <c r="AE1372" i="18"/>
  <c r="Z1366" i="18"/>
  <c r="AC1366" i="18" s="1"/>
  <c r="AF1366" i="18" s="1"/>
  <c r="AA1370" i="18"/>
  <c r="AD1370" i="18" s="1"/>
  <c r="Z1367" i="18"/>
  <c r="AC1367" i="18" s="1"/>
  <c r="Z1368" i="18"/>
  <c r="AC1368" i="18" s="1"/>
  <c r="AF1368" i="18" s="1"/>
  <c r="AA1367" i="18"/>
  <c r="AD1367" i="18" s="1"/>
  <c r="AA1365" i="18"/>
  <c r="AD1365" i="18" s="1"/>
  <c r="R1340" i="18"/>
  <c r="S1340" i="18"/>
  <c r="U1340" i="18"/>
  <c r="T1340" i="18" s="1"/>
  <c r="W1340" i="18"/>
  <c r="Y1340" i="18" s="1"/>
  <c r="AB1340" i="18" s="1"/>
  <c r="X1340" i="18"/>
  <c r="AA1340" i="18" s="1"/>
  <c r="AD1340" i="18" s="1"/>
  <c r="R1341" i="18"/>
  <c r="S1341" i="18"/>
  <c r="U1341" i="18"/>
  <c r="T1341" i="18" s="1"/>
  <c r="W1341" i="18"/>
  <c r="Y1341" i="18" s="1"/>
  <c r="AB1341" i="18" s="1"/>
  <c r="X1341" i="18"/>
  <c r="AA1341" i="18" s="1"/>
  <c r="AD1341" i="18" s="1"/>
  <c r="R1342" i="18"/>
  <c r="S1342" i="18"/>
  <c r="U1342" i="18"/>
  <c r="T1342" i="18" s="1"/>
  <c r="W1342" i="18"/>
  <c r="Y1342" i="18" s="1"/>
  <c r="AB1342" i="18" s="1"/>
  <c r="X1342" i="18"/>
  <c r="R1343" i="18"/>
  <c r="S1343" i="18"/>
  <c r="U1343" i="18"/>
  <c r="T1343" i="18" s="1"/>
  <c r="W1343" i="18"/>
  <c r="Y1343" i="18" s="1"/>
  <c r="AB1343" i="18" s="1"/>
  <c r="X1343" i="18"/>
  <c r="AA1343" i="18" s="1"/>
  <c r="AD1343" i="18" s="1"/>
  <c r="R1344" i="18"/>
  <c r="S1344" i="18"/>
  <c r="U1344" i="18"/>
  <c r="T1344" i="18" s="1"/>
  <c r="W1344" i="18"/>
  <c r="Y1344" i="18" s="1"/>
  <c r="AB1344" i="18" s="1"/>
  <c r="X1344" i="18"/>
  <c r="AA1344" i="18" s="1"/>
  <c r="AD1344" i="18" s="1"/>
  <c r="R1345" i="18"/>
  <c r="S1345" i="18"/>
  <c r="U1345" i="18"/>
  <c r="T1345" i="18" s="1"/>
  <c r="W1345" i="18"/>
  <c r="Y1345" i="18" s="1"/>
  <c r="AB1345" i="18" s="1"/>
  <c r="X1345" i="18"/>
  <c r="AA1345" i="18" s="1"/>
  <c r="AD1345" i="18" s="1"/>
  <c r="R1346" i="18"/>
  <c r="S1346" i="18"/>
  <c r="U1346" i="18"/>
  <c r="T1346" i="18" s="1"/>
  <c r="W1346" i="18"/>
  <c r="X1346" i="18"/>
  <c r="AA1346" i="18" s="1"/>
  <c r="AD1346" i="18" s="1"/>
  <c r="R1347" i="18"/>
  <c r="S1347" i="18"/>
  <c r="U1347" i="18"/>
  <c r="T1347" i="18" s="1"/>
  <c r="W1347" i="18"/>
  <c r="Y1347" i="18" s="1"/>
  <c r="AB1347" i="18" s="1"/>
  <c r="X1347" i="18"/>
  <c r="AA1347" i="18" s="1"/>
  <c r="AD1347" i="18" s="1"/>
  <c r="R1348" i="18"/>
  <c r="S1348" i="18"/>
  <c r="U1348" i="18"/>
  <c r="T1348" i="18" s="1"/>
  <c r="W1348" i="18"/>
  <c r="Y1348" i="18" s="1"/>
  <c r="AB1348" i="18" s="1"/>
  <c r="X1348" i="18"/>
  <c r="AA1348" i="18" s="1"/>
  <c r="AD1348" i="18" s="1"/>
  <c r="R1349" i="18"/>
  <c r="S1349" i="18"/>
  <c r="U1349" i="18"/>
  <c r="T1349" i="18" s="1"/>
  <c r="W1349" i="18"/>
  <c r="X1349" i="18"/>
  <c r="AA1349" i="18" s="1"/>
  <c r="AD1349" i="18" s="1"/>
  <c r="R1350" i="18"/>
  <c r="S1350" i="18"/>
  <c r="U1350" i="18"/>
  <c r="T1350" i="18" s="1"/>
  <c r="W1350" i="18"/>
  <c r="Y1350" i="18" s="1"/>
  <c r="AB1350" i="18" s="1"/>
  <c r="X1350" i="18"/>
  <c r="AA1350" i="18" s="1"/>
  <c r="AD1350" i="18" s="1"/>
  <c r="R1351" i="18"/>
  <c r="S1351" i="18"/>
  <c r="U1351" i="18"/>
  <c r="T1351" i="18" s="1"/>
  <c r="W1351" i="18"/>
  <c r="Y1351" i="18" s="1"/>
  <c r="AB1351" i="18" s="1"/>
  <c r="X1351" i="18"/>
  <c r="AA1351" i="18" s="1"/>
  <c r="AD1351" i="18" s="1"/>
  <c r="R1352" i="18"/>
  <c r="S1352" i="18"/>
  <c r="U1352" i="18"/>
  <c r="T1352" i="18" s="1"/>
  <c r="W1352" i="18"/>
  <c r="Y1352" i="18" s="1"/>
  <c r="AB1352" i="18" s="1"/>
  <c r="X1352" i="18"/>
  <c r="AA1352" i="18" s="1"/>
  <c r="AD1352" i="18" s="1"/>
  <c r="R1353" i="18"/>
  <c r="S1353" i="18"/>
  <c r="U1353" i="18"/>
  <c r="T1353" i="18" s="1"/>
  <c r="W1353" i="18"/>
  <c r="Y1353" i="18" s="1"/>
  <c r="AB1353" i="18" s="1"/>
  <c r="X1353" i="18"/>
  <c r="AA1353" i="18" s="1"/>
  <c r="AD1353" i="18" s="1"/>
  <c r="R1354" i="18"/>
  <c r="S1354" i="18"/>
  <c r="U1354" i="18"/>
  <c r="T1354" i="18" s="1"/>
  <c r="W1354" i="18"/>
  <c r="Y1354" i="18" s="1"/>
  <c r="AB1354" i="18" s="1"/>
  <c r="X1354" i="18"/>
  <c r="R1355" i="18"/>
  <c r="S1355" i="18"/>
  <c r="U1355" i="18"/>
  <c r="T1355" i="18" s="1"/>
  <c r="W1355" i="18"/>
  <c r="Y1355" i="18" s="1"/>
  <c r="AB1355" i="18" s="1"/>
  <c r="X1355" i="18"/>
  <c r="AA1355" i="18" s="1"/>
  <c r="AD1355" i="18" s="1"/>
  <c r="R1356" i="18"/>
  <c r="S1356" i="18"/>
  <c r="U1356" i="18"/>
  <c r="T1356" i="18" s="1"/>
  <c r="W1356" i="18"/>
  <c r="Y1356" i="18" s="1"/>
  <c r="AB1356" i="18" s="1"/>
  <c r="X1356" i="18"/>
  <c r="AA1356" i="18" s="1"/>
  <c r="AD1356" i="18" s="1"/>
  <c r="R1357" i="18"/>
  <c r="S1357" i="18"/>
  <c r="U1357" i="18"/>
  <c r="T1357" i="18" s="1"/>
  <c r="W1357" i="18"/>
  <c r="Y1357" i="18" s="1"/>
  <c r="AB1357" i="18" s="1"/>
  <c r="X1357" i="18"/>
  <c r="AA1357" i="18" s="1"/>
  <c r="AD1357" i="18" s="1"/>
  <c r="R1358" i="18"/>
  <c r="S1358" i="18"/>
  <c r="U1358" i="18"/>
  <c r="T1358" i="18" s="1"/>
  <c r="W1358" i="18"/>
  <c r="Y1358" i="18" s="1"/>
  <c r="AB1358" i="18" s="1"/>
  <c r="X1358" i="18"/>
  <c r="AA1358" i="18" s="1"/>
  <c r="AD1358" i="18" s="1"/>
  <c r="R1359" i="18"/>
  <c r="S1359" i="18"/>
  <c r="U1359" i="18"/>
  <c r="T1359" i="18" s="1"/>
  <c r="W1359" i="18"/>
  <c r="Y1359" i="18" s="1"/>
  <c r="AB1359" i="18" s="1"/>
  <c r="X1359" i="18"/>
  <c r="AA1359" i="18" s="1"/>
  <c r="AD1359" i="18" s="1"/>
  <c r="R1360" i="18"/>
  <c r="S1360" i="18"/>
  <c r="U1360" i="18"/>
  <c r="T1360" i="18" s="1"/>
  <c r="W1360" i="18"/>
  <c r="Y1360" i="18" s="1"/>
  <c r="AB1360" i="18" s="1"/>
  <c r="X1360" i="18"/>
  <c r="AA1360" i="18" s="1"/>
  <c r="AD1360" i="18" s="1"/>
  <c r="R1361" i="18"/>
  <c r="S1361" i="18"/>
  <c r="U1361" i="18"/>
  <c r="T1361" i="18" s="1"/>
  <c r="W1361" i="18"/>
  <c r="Y1361" i="18" s="1"/>
  <c r="AB1361" i="18" s="1"/>
  <c r="X1361" i="18"/>
  <c r="AA1361" i="18" s="1"/>
  <c r="AD1361" i="18" s="1"/>
  <c r="R1362" i="18"/>
  <c r="S1362" i="18"/>
  <c r="U1362" i="18"/>
  <c r="T1362" i="18" s="1"/>
  <c r="W1362" i="18"/>
  <c r="Y1362" i="18" s="1"/>
  <c r="AB1362" i="18" s="1"/>
  <c r="X1362" i="18"/>
  <c r="AA1362" i="18" s="1"/>
  <c r="AD1362" i="18" s="1"/>
  <c r="R1363" i="18"/>
  <c r="S1363" i="18"/>
  <c r="U1363" i="18"/>
  <c r="T1363" i="18" s="1"/>
  <c r="W1363" i="18"/>
  <c r="Y1363" i="18" s="1"/>
  <c r="AB1363" i="18" s="1"/>
  <c r="X1363" i="18"/>
  <c r="AA1363" i="18" s="1"/>
  <c r="AD1363" i="18" s="1"/>
  <c r="R1364" i="18"/>
  <c r="S1364" i="18"/>
  <c r="U1364" i="18"/>
  <c r="T1364" i="18" s="1"/>
  <c r="W1364" i="18"/>
  <c r="Y1364" i="18" s="1"/>
  <c r="AB1364" i="18" s="1"/>
  <c r="X1364" i="18"/>
  <c r="AA1364" i="18" s="1"/>
  <c r="AD1364" i="18" s="1"/>
  <c r="AI1372" i="18" l="1"/>
  <c r="AE1370" i="18"/>
  <c r="AI1374" i="18"/>
  <c r="AI1373" i="18"/>
  <c r="AI1377" i="18"/>
  <c r="AH1374" i="18"/>
  <c r="AJ1374" i="18" s="1"/>
  <c r="AI1371" i="18"/>
  <c r="AI1375" i="18"/>
  <c r="AE1365" i="18"/>
  <c r="AH1376" i="18"/>
  <c r="AJ1376" i="18" s="1"/>
  <c r="Z1360" i="18"/>
  <c r="AC1360" i="18" s="1"/>
  <c r="AF1360" i="18" s="1"/>
  <c r="AF1369" i="18"/>
  <c r="AH1369" i="18" s="1"/>
  <c r="AE1366" i="18"/>
  <c r="AI1366" i="18" s="1"/>
  <c r="Z1342" i="18"/>
  <c r="AC1342" i="18" s="1"/>
  <c r="AJ1371" i="18"/>
  <c r="AF1365" i="18"/>
  <c r="AH1372" i="18"/>
  <c r="AJ1372" i="18" s="1"/>
  <c r="AF1370" i="18"/>
  <c r="AE1368" i="18"/>
  <c r="AE1367" i="18"/>
  <c r="AF1367" i="18"/>
  <c r="Z1349" i="18"/>
  <c r="AC1349" i="18" s="1"/>
  <c r="Z1346" i="18"/>
  <c r="AC1346" i="18" s="1"/>
  <c r="Z1343" i="18"/>
  <c r="AC1343" i="18" s="1"/>
  <c r="AE1343" i="18" s="1"/>
  <c r="AA1342" i="18"/>
  <c r="AD1342" i="18" s="1"/>
  <c r="Z1356" i="18"/>
  <c r="AC1356" i="18" s="1"/>
  <c r="AE1356" i="18" s="1"/>
  <c r="Z1353" i="18"/>
  <c r="AC1353" i="18" s="1"/>
  <c r="AF1353" i="18" s="1"/>
  <c r="Z1358" i="18"/>
  <c r="AC1358" i="18" s="1"/>
  <c r="AE1358" i="18" s="1"/>
  <c r="Z1345" i="18"/>
  <c r="AC1345" i="18" s="1"/>
  <c r="AF1345" i="18" s="1"/>
  <c r="Z1354" i="18"/>
  <c r="AC1354" i="18" s="1"/>
  <c r="Z1352" i="18"/>
  <c r="AC1352" i="18" s="1"/>
  <c r="AE1352" i="18" s="1"/>
  <c r="Z1344" i="18"/>
  <c r="AC1344" i="18" s="1"/>
  <c r="AF1344" i="18" s="1"/>
  <c r="Y1349" i="18"/>
  <c r="AB1349" i="18" s="1"/>
  <c r="Y1346" i="18"/>
  <c r="AB1346" i="18" s="1"/>
  <c r="Z1361" i="18"/>
  <c r="AC1361" i="18" s="1"/>
  <c r="AE1361" i="18" s="1"/>
  <c r="Z1359" i="18"/>
  <c r="AC1359" i="18" s="1"/>
  <c r="AF1359" i="18" s="1"/>
  <c r="Z1341" i="18"/>
  <c r="AC1341" i="18" s="1"/>
  <c r="AE1341" i="18" s="1"/>
  <c r="Z1357" i="18"/>
  <c r="AC1357" i="18" s="1"/>
  <c r="AE1357" i="18" s="1"/>
  <c r="Z1362" i="18"/>
  <c r="AC1362" i="18" s="1"/>
  <c r="AE1362" i="18" s="1"/>
  <c r="Z1364" i="18"/>
  <c r="AC1364" i="18" s="1"/>
  <c r="AF1364" i="18" s="1"/>
  <c r="Z1348" i="18"/>
  <c r="AC1348" i="18" s="1"/>
  <c r="AE1348" i="18" s="1"/>
  <c r="Z1363" i="18"/>
  <c r="AC1363" i="18" s="1"/>
  <c r="AF1363" i="18" s="1"/>
  <c r="Z1347" i="18"/>
  <c r="AC1347" i="18" s="1"/>
  <c r="AE1347" i="18" s="1"/>
  <c r="Z1340" i="18"/>
  <c r="AC1340" i="18" s="1"/>
  <c r="AE1340" i="18" s="1"/>
  <c r="Z1355" i="18"/>
  <c r="AC1355" i="18" s="1"/>
  <c r="AE1355" i="18" s="1"/>
  <c r="AA1354" i="18"/>
  <c r="AD1354" i="18" s="1"/>
  <c r="Z1351" i="18"/>
  <c r="AC1351" i="18" s="1"/>
  <c r="AE1351" i="18" s="1"/>
  <c r="Z1350" i="18"/>
  <c r="AC1350" i="18" s="1"/>
  <c r="AF1350" i="18" s="1"/>
  <c r="R1328" i="18"/>
  <c r="S1328" i="18"/>
  <c r="U1328" i="18"/>
  <c r="T1328" i="18" s="1"/>
  <c r="W1328" i="18"/>
  <c r="Y1328" i="18" s="1"/>
  <c r="AB1328" i="18" s="1"/>
  <c r="X1328" i="18"/>
  <c r="AA1328" i="18" s="1"/>
  <c r="AD1328" i="18" s="1"/>
  <c r="R1329" i="18"/>
  <c r="S1329" i="18"/>
  <c r="U1329" i="18"/>
  <c r="T1329" i="18" s="1"/>
  <c r="W1329" i="18"/>
  <c r="Y1329" i="18" s="1"/>
  <c r="AB1329" i="18" s="1"/>
  <c r="X1329" i="18"/>
  <c r="AA1329" i="18" s="1"/>
  <c r="AD1329" i="18" s="1"/>
  <c r="R1330" i="18"/>
  <c r="S1330" i="18"/>
  <c r="U1330" i="18"/>
  <c r="T1330" i="18" s="1"/>
  <c r="W1330" i="18"/>
  <c r="Y1330" i="18" s="1"/>
  <c r="AB1330" i="18" s="1"/>
  <c r="X1330" i="18"/>
  <c r="AA1330" i="18" s="1"/>
  <c r="AD1330" i="18" s="1"/>
  <c r="R1331" i="18"/>
  <c r="S1331" i="18"/>
  <c r="U1331" i="18"/>
  <c r="T1331" i="18" s="1"/>
  <c r="W1331" i="18"/>
  <c r="Y1331" i="18" s="1"/>
  <c r="AB1331" i="18" s="1"/>
  <c r="X1331" i="18"/>
  <c r="AA1331" i="18" s="1"/>
  <c r="AD1331" i="18" s="1"/>
  <c r="R1332" i="18"/>
  <c r="S1332" i="18"/>
  <c r="U1332" i="18"/>
  <c r="T1332" i="18" s="1"/>
  <c r="W1332" i="18"/>
  <c r="Y1332" i="18" s="1"/>
  <c r="AB1332" i="18" s="1"/>
  <c r="X1332" i="18"/>
  <c r="AA1332" i="18" s="1"/>
  <c r="AD1332" i="18" s="1"/>
  <c r="R1333" i="18"/>
  <c r="S1333" i="18"/>
  <c r="U1333" i="18"/>
  <c r="T1333" i="18" s="1"/>
  <c r="W1333" i="18"/>
  <c r="Y1333" i="18" s="1"/>
  <c r="AB1333" i="18" s="1"/>
  <c r="X1333" i="18"/>
  <c r="AA1333" i="18" s="1"/>
  <c r="AD1333" i="18" s="1"/>
  <c r="R1334" i="18"/>
  <c r="S1334" i="18"/>
  <c r="U1334" i="18"/>
  <c r="T1334" i="18" s="1"/>
  <c r="W1334" i="18"/>
  <c r="Y1334" i="18" s="1"/>
  <c r="AB1334" i="18" s="1"/>
  <c r="X1334" i="18"/>
  <c r="AA1334" i="18" s="1"/>
  <c r="AD1334" i="18" s="1"/>
  <c r="R1335" i="18"/>
  <c r="S1335" i="18"/>
  <c r="U1335" i="18"/>
  <c r="T1335" i="18" s="1"/>
  <c r="W1335" i="18"/>
  <c r="X1335" i="18"/>
  <c r="AA1335" i="18" s="1"/>
  <c r="AD1335" i="18" s="1"/>
  <c r="R1336" i="18"/>
  <c r="S1336" i="18"/>
  <c r="U1336" i="18"/>
  <c r="T1336" i="18" s="1"/>
  <c r="W1336" i="18"/>
  <c r="Y1336" i="18" s="1"/>
  <c r="AB1336" i="18" s="1"/>
  <c r="X1336" i="18"/>
  <c r="AA1336" i="18" s="1"/>
  <c r="AD1336" i="18" s="1"/>
  <c r="R1337" i="18"/>
  <c r="S1337" i="18"/>
  <c r="U1337" i="18"/>
  <c r="T1337" i="18" s="1"/>
  <c r="W1337" i="18"/>
  <c r="X1337" i="18"/>
  <c r="AA1337" i="18" s="1"/>
  <c r="AD1337" i="18" s="1"/>
  <c r="R1338" i="18"/>
  <c r="S1338" i="18"/>
  <c r="U1338" i="18"/>
  <c r="T1338" i="18" s="1"/>
  <c r="W1338" i="18"/>
  <c r="Y1338" i="18" s="1"/>
  <c r="AB1338" i="18" s="1"/>
  <c r="X1338" i="18"/>
  <c r="AA1338" i="18" s="1"/>
  <c r="AD1338" i="18" s="1"/>
  <c r="R1339" i="18"/>
  <c r="S1339" i="18"/>
  <c r="U1339" i="18"/>
  <c r="T1339" i="18" s="1"/>
  <c r="W1339" i="18"/>
  <c r="Y1339" i="18" s="1"/>
  <c r="AB1339" i="18" s="1"/>
  <c r="X1339" i="18"/>
  <c r="AA1339" i="18" s="1"/>
  <c r="AD1339" i="18" s="1"/>
  <c r="AE1354" i="18" l="1"/>
  <c r="AH1370" i="18"/>
  <c r="AJ1370" i="18" s="1"/>
  <c r="AE1349" i="18"/>
  <c r="AE1346" i="18"/>
  <c r="AE1344" i="18"/>
  <c r="AH1344" i="18" s="1"/>
  <c r="AJ1344" i="18" s="1"/>
  <c r="AF1356" i="18"/>
  <c r="AI1356" i="18" s="1"/>
  <c r="AF1343" i="18"/>
  <c r="AH1343" i="18" s="1"/>
  <c r="AJ1343" i="18" s="1"/>
  <c r="AF1342" i="18"/>
  <c r="AH1365" i="18"/>
  <c r="AJ1365" i="18" s="1"/>
  <c r="AI1369" i="18"/>
  <c r="AH1366" i="18"/>
  <c r="AJ1366" i="18" s="1"/>
  <c r="AJ1369" i="18"/>
  <c r="AE1360" i="18"/>
  <c r="AI1360" i="18" s="1"/>
  <c r="AI1365" i="18"/>
  <c r="AI1370" i="18"/>
  <c r="AI1367" i="18"/>
  <c r="AH1367" i="18"/>
  <c r="AJ1367" i="18" s="1"/>
  <c r="AI1368" i="18"/>
  <c r="AH1368" i="18"/>
  <c r="AJ1368" i="18" s="1"/>
  <c r="AF1358" i="18"/>
  <c r="AH1358" i="18" s="1"/>
  <c r="AJ1358" i="18" s="1"/>
  <c r="AE1345" i="18"/>
  <c r="AI1345" i="18" s="1"/>
  <c r="AF1346" i="18"/>
  <c r="AF1352" i="18"/>
  <c r="AI1352" i="18" s="1"/>
  <c r="AE1342" i="18"/>
  <c r="AE1353" i="18"/>
  <c r="AH1353" i="18" s="1"/>
  <c r="AJ1353" i="18" s="1"/>
  <c r="AF1349" i="18"/>
  <c r="AI1349" i="18" s="1"/>
  <c r="AF1341" i="18"/>
  <c r="AH1341" i="18" s="1"/>
  <c r="AJ1341" i="18" s="1"/>
  <c r="AF1357" i="18"/>
  <c r="AH1357" i="18" s="1"/>
  <c r="AF1362" i="18"/>
  <c r="AI1362" i="18" s="1"/>
  <c r="AF1361" i="18"/>
  <c r="AH1361" i="18" s="1"/>
  <c r="AE1359" i="18"/>
  <c r="AI1359" i="18" s="1"/>
  <c r="AE1363" i="18"/>
  <c r="AF1354" i="18"/>
  <c r="AE1364" i="18"/>
  <c r="AF1348" i="18"/>
  <c r="AI1348" i="18" s="1"/>
  <c r="AF1340" i="18"/>
  <c r="AF1351" i="18"/>
  <c r="AF1347" i="18"/>
  <c r="AE1350" i="18"/>
  <c r="AF1355" i="18"/>
  <c r="AI1355" i="18" s="1"/>
  <c r="Z1330" i="18"/>
  <c r="AC1330" i="18" s="1"/>
  <c r="AF1330" i="18" s="1"/>
  <c r="Z1334" i="18"/>
  <c r="AC1334" i="18" s="1"/>
  <c r="AE1334" i="18" s="1"/>
  <c r="Z1331" i="18"/>
  <c r="AC1331" i="18" s="1"/>
  <c r="AF1331" i="18" s="1"/>
  <c r="Z1333" i="18"/>
  <c r="AC1333" i="18" s="1"/>
  <c r="AE1333" i="18" s="1"/>
  <c r="Z1335" i="18"/>
  <c r="AC1335" i="18" s="1"/>
  <c r="Z1332" i="18"/>
  <c r="AC1332" i="18" s="1"/>
  <c r="AF1332" i="18" s="1"/>
  <c r="Z1337" i="18"/>
  <c r="AC1337" i="18" s="1"/>
  <c r="Z1328" i="18"/>
  <c r="AC1328" i="18" s="1"/>
  <c r="AE1328" i="18" s="1"/>
  <c r="Y1335" i="18"/>
  <c r="AB1335" i="18" s="1"/>
  <c r="Z1329" i="18"/>
  <c r="AC1329" i="18" s="1"/>
  <c r="AF1329" i="18" s="1"/>
  <c r="Y1337" i="18"/>
  <c r="AB1337" i="18" s="1"/>
  <c r="Z1336" i="18"/>
  <c r="AC1336" i="18" s="1"/>
  <c r="AE1336" i="18" s="1"/>
  <c r="Z1339" i="18"/>
  <c r="AC1339" i="18" s="1"/>
  <c r="AE1339" i="18" s="1"/>
  <c r="Z1338" i="18"/>
  <c r="AC1338" i="18" s="1"/>
  <c r="AF1338" i="18" s="1"/>
  <c r="R456" i="18"/>
  <c r="R457" i="18"/>
  <c r="R454" i="18"/>
  <c r="R455" i="18"/>
  <c r="R450" i="18"/>
  <c r="R451" i="18"/>
  <c r="R452" i="18"/>
  <c r="X1327" i="18"/>
  <c r="AA1327" i="18" s="1"/>
  <c r="AD1327" i="18" s="1"/>
  <c r="W1327" i="18"/>
  <c r="U1327" i="18"/>
  <c r="T1327" i="18" s="1"/>
  <c r="S1327" i="18"/>
  <c r="R1327" i="18"/>
  <c r="X1326" i="18"/>
  <c r="AA1326" i="18" s="1"/>
  <c r="AD1326" i="18" s="1"/>
  <c r="W1326" i="18"/>
  <c r="U1326" i="18"/>
  <c r="T1326" i="18" s="1"/>
  <c r="S1326" i="18"/>
  <c r="R1326" i="18"/>
  <c r="AE1335" i="18" l="1"/>
  <c r="AI1343" i="18"/>
  <c r="AI1346" i="18"/>
  <c r="AH1342" i="18"/>
  <c r="AJ1342" i="18" s="1"/>
  <c r="AH1356" i="18"/>
  <c r="AJ1356" i="18" s="1"/>
  <c r="AI1344" i="18"/>
  <c r="AH1360" i="18"/>
  <c r="AJ1360" i="18" s="1"/>
  <c r="AH1346" i="18"/>
  <c r="AJ1346" i="18" s="1"/>
  <c r="AI1358" i="18"/>
  <c r="AH1345" i="18"/>
  <c r="AJ1345" i="18" s="1"/>
  <c r="Z1326" i="18"/>
  <c r="AC1326" i="18" s="1"/>
  <c r="AI1342" i="18"/>
  <c r="AI1341" i="18"/>
  <c r="AH1352" i="18"/>
  <c r="AJ1352" i="18" s="1"/>
  <c r="AI1361" i="18"/>
  <c r="AH1348" i="18"/>
  <c r="AJ1348" i="18" s="1"/>
  <c r="AI1353" i="18"/>
  <c r="AI1357" i="18"/>
  <c r="AH1362" i="18"/>
  <c r="AJ1362" i="18" s="1"/>
  <c r="AH1349" i="18"/>
  <c r="AJ1349" i="18" s="1"/>
  <c r="AH1355" i="18"/>
  <c r="AJ1355" i="18" s="1"/>
  <c r="AH1359" i="18"/>
  <c r="AJ1359" i="18" s="1"/>
  <c r="AJ1361" i="18"/>
  <c r="AJ1357" i="18"/>
  <c r="AI1347" i="18"/>
  <c r="AI1350" i="18"/>
  <c r="AH1350" i="18"/>
  <c r="AJ1350" i="18" s="1"/>
  <c r="AH1354" i="18"/>
  <c r="AJ1354" i="18" s="1"/>
  <c r="AH1351" i="18"/>
  <c r="AJ1351" i="18" s="1"/>
  <c r="AI1363" i="18"/>
  <c r="AH1363" i="18"/>
  <c r="AJ1363" i="18" s="1"/>
  <c r="AH1347" i="18"/>
  <c r="AJ1347" i="18" s="1"/>
  <c r="AI1364" i="18"/>
  <c r="AH1364" i="18"/>
  <c r="AJ1364" i="18" s="1"/>
  <c r="AI1354" i="18"/>
  <c r="AH1340" i="18"/>
  <c r="AJ1340" i="18" s="1"/>
  <c r="AI1340" i="18"/>
  <c r="AI1351" i="18"/>
  <c r="AE1331" i="18"/>
  <c r="AI1331" i="18" s="1"/>
  <c r="AF1334" i="18"/>
  <c r="AI1334" i="18" s="1"/>
  <c r="AE1330" i="18"/>
  <c r="AI1330" i="18" s="1"/>
  <c r="AE1332" i="18"/>
  <c r="AH1332" i="18" s="1"/>
  <c r="AJ1332" i="18" s="1"/>
  <c r="AF1333" i="18"/>
  <c r="AI1333" i="18" s="1"/>
  <c r="Z1327" i="18"/>
  <c r="AC1327" i="18" s="1"/>
  <c r="AE1329" i="18"/>
  <c r="AF1328" i="18"/>
  <c r="AH1328" i="18" s="1"/>
  <c r="AJ1328" i="18" s="1"/>
  <c r="AF1335" i="18"/>
  <c r="AI1335" i="18" s="1"/>
  <c r="AF1336" i="18"/>
  <c r="AE1337" i="18"/>
  <c r="AF1337" i="18"/>
  <c r="AF1339" i="18"/>
  <c r="AE1338" i="18"/>
  <c r="Y1326" i="18"/>
  <c r="AB1326" i="18" s="1"/>
  <c r="Y1327" i="18"/>
  <c r="AB1327" i="18" s="1"/>
  <c r="R1300" i="18"/>
  <c r="S1300" i="18"/>
  <c r="U1300" i="18"/>
  <c r="T1300" i="18" s="1"/>
  <c r="W1300" i="18"/>
  <c r="Y1300" i="18" s="1"/>
  <c r="AB1300" i="18" s="1"/>
  <c r="X1300" i="18"/>
  <c r="AA1300" i="18" s="1"/>
  <c r="AD1300" i="18" s="1"/>
  <c r="R1301" i="18"/>
  <c r="S1301" i="18"/>
  <c r="U1301" i="18"/>
  <c r="T1301" i="18" s="1"/>
  <c r="W1301" i="18"/>
  <c r="Y1301" i="18" s="1"/>
  <c r="AB1301" i="18" s="1"/>
  <c r="X1301" i="18"/>
  <c r="AA1301" i="18" s="1"/>
  <c r="AD1301" i="18" s="1"/>
  <c r="R1302" i="18"/>
  <c r="S1302" i="18"/>
  <c r="U1302" i="18"/>
  <c r="T1302" i="18" s="1"/>
  <c r="W1302" i="18"/>
  <c r="Y1302" i="18" s="1"/>
  <c r="AB1302" i="18" s="1"/>
  <c r="X1302" i="18"/>
  <c r="AA1302" i="18" s="1"/>
  <c r="AD1302" i="18" s="1"/>
  <c r="R1303" i="18"/>
  <c r="S1303" i="18"/>
  <c r="U1303" i="18"/>
  <c r="T1303" i="18" s="1"/>
  <c r="W1303" i="18"/>
  <c r="Y1303" i="18" s="1"/>
  <c r="AB1303" i="18" s="1"/>
  <c r="X1303" i="18"/>
  <c r="AA1303" i="18" s="1"/>
  <c r="AD1303" i="18" s="1"/>
  <c r="R1304" i="18"/>
  <c r="S1304" i="18"/>
  <c r="U1304" i="18"/>
  <c r="T1304" i="18" s="1"/>
  <c r="W1304" i="18"/>
  <c r="X1304" i="18"/>
  <c r="AA1304" i="18" s="1"/>
  <c r="AD1304" i="18" s="1"/>
  <c r="R1305" i="18"/>
  <c r="S1305" i="18"/>
  <c r="U1305" i="18"/>
  <c r="T1305" i="18" s="1"/>
  <c r="W1305" i="18"/>
  <c r="X1305" i="18"/>
  <c r="AA1305" i="18" s="1"/>
  <c r="AD1305" i="18" s="1"/>
  <c r="R1306" i="18"/>
  <c r="S1306" i="18"/>
  <c r="U1306" i="18"/>
  <c r="T1306" i="18" s="1"/>
  <c r="W1306" i="18"/>
  <c r="Y1306" i="18" s="1"/>
  <c r="AB1306" i="18" s="1"/>
  <c r="X1306" i="18"/>
  <c r="AA1306" i="18" s="1"/>
  <c r="AD1306" i="18" s="1"/>
  <c r="R1307" i="18"/>
  <c r="S1307" i="18"/>
  <c r="U1307" i="18"/>
  <c r="T1307" i="18" s="1"/>
  <c r="W1307" i="18"/>
  <c r="Y1307" i="18" s="1"/>
  <c r="AB1307" i="18" s="1"/>
  <c r="X1307" i="18"/>
  <c r="AA1307" i="18" s="1"/>
  <c r="AD1307" i="18" s="1"/>
  <c r="R1308" i="18"/>
  <c r="S1308" i="18"/>
  <c r="U1308" i="18"/>
  <c r="T1308" i="18" s="1"/>
  <c r="W1308" i="18"/>
  <c r="Y1308" i="18" s="1"/>
  <c r="AB1308" i="18" s="1"/>
  <c r="X1308" i="18"/>
  <c r="AA1308" i="18" s="1"/>
  <c r="AD1308" i="18" s="1"/>
  <c r="R1309" i="18"/>
  <c r="S1309" i="18"/>
  <c r="U1309" i="18"/>
  <c r="T1309" i="18" s="1"/>
  <c r="W1309" i="18"/>
  <c r="Y1309" i="18" s="1"/>
  <c r="AB1309" i="18" s="1"/>
  <c r="X1309" i="18"/>
  <c r="AA1309" i="18" s="1"/>
  <c r="AD1309" i="18" s="1"/>
  <c r="R1310" i="18"/>
  <c r="S1310" i="18"/>
  <c r="U1310" i="18"/>
  <c r="T1310" i="18" s="1"/>
  <c r="W1310" i="18"/>
  <c r="Y1310" i="18" s="1"/>
  <c r="AB1310" i="18" s="1"/>
  <c r="X1310" i="18"/>
  <c r="AA1310" i="18" s="1"/>
  <c r="AD1310" i="18" s="1"/>
  <c r="R1311" i="18"/>
  <c r="S1311" i="18"/>
  <c r="U1311" i="18"/>
  <c r="T1311" i="18" s="1"/>
  <c r="W1311" i="18"/>
  <c r="Y1311" i="18" s="1"/>
  <c r="AB1311" i="18" s="1"/>
  <c r="X1311" i="18"/>
  <c r="AA1311" i="18" s="1"/>
  <c r="AD1311" i="18" s="1"/>
  <c r="R1312" i="18"/>
  <c r="S1312" i="18"/>
  <c r="U1312" i="18"/>
  <c r="T1312" i="18" s="1"/>
  <c r="W1312" i="18"/>
  <c r="Y1312" i="18" s="1"/>
  <c r="AB1312" i="18" s="1"/>
  <c r="X1312" i="18"/>
  <c r="AA1312" i="18" s="1"/>
  <c r="AD1312" i="18" s="1"/>
  <c r="R1313" i="18"/>
  <c r="S1313" i="18"/>
  <c r="U1313" i="18"/>
  <c r="T1313" i="18" s="1"/>
  <c r="W1313" i="18"/>
  <c r="Y1313" i="18" s="1"/>
  <c r="AB1313" i="18" s="1"/>
  <c r="X1313" i="18"/>
  <c r="AA1313" i="18" s="1"/>
  <c r="AD1313" i="18" s="1"/>
  <c r="R1314" i="18"/>
  <c r="S1314" i="18"/>
  <c r="U1314" i="18"/>
  <c r="T1314" i="18" s="1"/>
  <c r="W1314" i="18"/>
  <c r="X1314" i="18"/>
  <c r="AA1314" i="18" s="1"/>
  <c r="AD1314" i="18" s="1"/>
  <c r="R1315" i="18"/>
  <c r="S1315" i="18"/>
  <c r="U1315" i="18"/>
  <c r="T1315" i="18" s="1"/>
  <c r="W1315" i="18"/>
  <c r="Y1315" i="18" s="1"/>
  <c r="AB1315" i="18" s="1"/>
  <c r="X1315" i="18"/>
  <c r="AA1315" i="18" s="1"/>
  <c r="AD1315" i="18" s="1"/>
  <c r="R1316" i="18"/>
  <c r="S1316" i="18"/>
  <c r="U1316" i="18"/>
  <c r="T1316" i="18" s="1"/>
  <c r="W1316" i="18"/>
  <c r="Y1316" i="18" s="1"/>
  <c r="AB1316" i="18" s="1"/>
  <c r="X1316" i="18"/>
  <c r="AA1316" i="18" s="1"/>
  <c r="AD1316" i="18" s="1"/>
  <c r="R1317" i="18"/>
  <c r="S1317" i="18"/>
  <c r="U1317" i="18"/>
  <c r="T1317" i="18" s="1"/>
  <c r="W1317" i="18"/>
  <c r="Y1317" i="18" s="1"/>
  <c r="AB1317" i="18" s="1"/>
  <c r="X1317" i="18"/>
  <c r="AA1317" i="18" s="1"/>
  <c r="AD1317" i="18" s="1"/>
  <c r="R1318" i="18"/>
  <c r="S1318" i="18"/>
  <c r="U1318" i="18"/>
  <c r="T1318" i="18" s="1"/>
  <c r="W1318" i="18"/>
  <c r="X1318" i="18"/>
  <c r="AA1318" i="18" s="1"/>
  <c r="AD1318" i="18" s="1"/>
  <c r="R1319" i="18"/>
  <c r="S1319" i="18"/>
  <c r="U1319" i="18"/>
  <c r="T1319" i="18" s="1"/>
  <c r="W1319" i="18"/>
  <c r="Y1319" i="18" s="1"/>
  <c r="AB1319" i="18" s="1"/>
  <c r="X1319" i="18"/>
  <c r="AA1319" i="18" s="1"/>
  <c r="AD1319" i="18" s="1"/>
  <c r="R1320" i="18"/>
  <c r="S1320" i="18"/>
  <c r="U1320" i="18"/>
  <c r="T1320" i="18" s="1"/>
  <c r="W1320" i="18"/>
  <c r="Y1320" i="18" s="1"/>
  <c r="AB1320" i="18" s="1"/>
  <c r="X1320" i="18"/>
  <c r="AA1320" i="18" s="1"/>
  <c r="AD1320" i="18" s="1"/>
  <c r="R1321" i="18"/>
  <c r="S1321" i="18"/>
  <c r="U1321" i="18"/>
  <c r="T1321" i="18" s="1"/>
  <c r="W1321" i="18"/>
  <c r="X1321" i="18"/>
  <c r="AA1321" i="18" s="1"/>
  <c r="AD1321" i="18" s="1"/>
  <c r="R1322" i="18"/>
  <c r="S1322" i="18"/>
  <c r="U1322" i="18"/>
  <c r="T1322" i="18" s="1"/>
  <c r="W1322" i="18"/>
  <c r="X1322" i="18"/>
  <c r="AA1322" i="18" s="1"/>
  <c r="AD1322" i="18" s="1"/>
  <c r="R1323" i="18"/>
  <c r="S1323" i="18"/>
  <c r="U1323" i="18"/>
  <c r="T1323" i="18" s="1"/>
  <c r="W1323" i="18"/>
  <c r="Y1323" i="18" s="1"/>
  <c r="AB1323" i="18" s="1"/>
  <c r="X1323" i="18"/>
  <c r="AA1323" i="18" s="1"/>
  <c r="AD1323" i="18" s="1"/>
  <c r="R1324" i="18"/>
  <c r="S1324" i="18"/>
  <c r="U1324" i="18"/>
  <c r="T1324" i="18" s="1"/>
  <c r="W1324" i="18"/>
  <c r="Y1324" i="18" s="1"/>
  <c r="AB1324" i="18" s="1"/>
  <c r="X1324" i="18"/>
  <c r="AA1324" i="18" s="1"/>
  <c r="AD1324" i="18" s="1"/>
  <c r="R1325" i="18"/>
  <c r="S1325" i="18"/>
  <c r="U1325" i="18"/>
  <c r="T1325" i="18" s="1"/>
  <c r="W1325" i="18"/>
  <c r="X1325" i="18"/>
  <c r="AA1325" i="18" s="1"/>
  <c r="AD1325" i="18" s="1"/>
  <c r="AH1331" i="18" l="1"/>
  <c r="AJ1331" i="18" s="1"/>
  <c r="AH1333" i="18"/>
  <c r="AJ1333" i="18" s="1"/>
  <c r="AH1330" i="18"/>
  <c r="AJ1330" i="18" s="1"/>
  <c r="AI1332" i="18"/>
  <c r="AH1334" i="18"/>
  <c r="AJ1334" i="18" s="1"/>
  <c r="Z1317" i="18"/>
  <c r="AC1317" i="18" s="1"/>
  <c r="AE1317" i="18" s="1"/>
  <c r="AH1335" i="18"/>
  <c r="AJ1335" i="18" s="1"/>
  <c r="AI1328" i="18"/>
  <c r="AI1329" i="18"/>
  <c r="AH1329" i="18"/>
  <c r="AJ1329" i="18" s="1"/>
  <c r="AH1339" i="18"/>
  <c r="AJ1339" i="18" s="1"/>
  <c r="AI1337" i="18"/>
  <c r="AH1337" i="18"/>
  <c r="AJ1337" i="18" s="1"/>
  <c r="AI1339" i="18"/>
  <c r="AI1338" i="18"/>
  <c r="AH1338" i="18"/>
  <c r="AJ1338" i="18" s="1"/>
  <c r="AH1336" i="18"/>
  <c r="AJ1336" i="18" s="1"/>
  <c r="AI1336" i="18"/>
  <c r="AF1326" i="18"/>
  <c r="AE1326" i="18"/>
  <c r="AF1327" i="18"/>
  <c r="AE1327" i="18"/>
  <c r="Z1304" i="18"/>
  <c r="AC1304" i="18" s="1"/>
  <c r="Z1325" i="18"/>
  <c r="AC1325" i="18" s="1"/>
  <c r="Z1305" i="18"/>
  <c r="AC1305" i="18" s="1"/>
  <c r="Z1318" i="18"/>
  <c r="AC1318" i="18" s="1"/>
  <c r="Z1322" i="18"/>
  <c r="AC1322" i="18" s="1"/>
  <c r="Z1303" i="18"/>
  <c r="AC1303" i="18" s="1"/>
  <c r="AE1303" i="18" s="1"/>
  <c r="Z1301" i="18"/>
  <c r="AC1301" i="18" s="1"/>
  <c r="AE1301" i="18" s="1"/>
  <c r="Z1321" i="18"/>
  <c r="AC1321" i="18" s="1"/>
  <c r="Z1316" i="18"/>
  <c r="AC1316" i="18" s="1"/>
  <c r="AF1316" i="18" s="1"/>
  <c r="Z1314" i="18"/>
  <c r="AC1314" i="18" s="1"/>
  <c r="Y1305" i="18"/>
  <c r="AB1305" i="18" s="1"/>
  <c r="Z1320" i="18"/>
  <c r="AC1320" i="18" s="1"/>
  <c r="AF1320" i="18" s="1"/>
  <c r="Z1313" i="18"/>
  <c r="AC1313" i="18" s="1"/>
  <c r="AF1313" i="18" s="1"/>
  <c r="Z1315" i="18"/>
  <c r="AC1315" i="18" s="1"/>
  <c r="AF1315" i="18" s="1"/>
  <c r="Y1318" i="18"/>
  <c r="AB1318" i="18" s="1"/>
  <c r="Y1304" i="18"/>
  <c r="AB1304" i="18" s="1"/>
  <c r="Z1309" i="18"/>
  <c r="AC1309" i="18" s="1"/>
  <c r="AF1309" i="18" s="1"/>
  <c r="Z1306" i="18"/>
  <c r="AC1306" i="18" s="1"/>
  <c r="AF1306" i="18" s="1"/>
  <c r="Z1302" i="18"/>
  <c r="AC1302" i="18" s="1"/>
  <c r="AF1302" i="18" s="1"/>
  <c r="Y1321" i="18"/>
  <c r="AB1321" i="18" s="1"/>
  <c r="Z1319" i="18"/>
  <c r="AC1319" i="18" s="1"/>
  <c r="AF1319" i="18" s="1"/>
  <c r="Y1314" i="18"/>
  <c r="AB1314" i="18" s="1"/>
  <c r="Z1300" i="18"/>
  <c r="AC1300" i="18" s="1"/>
  <c r="AF1300" i="18" s="1"/>
  <c r="Z1312" i="18"/>
  <c r="AC1312" i="18" s="1"/>
  <c r="AE1312" i="18" s="1"/>
  <c r="Y1325" i="18"/>
  <c r="AB1325" i="18" s="1"/>
  <c r="Y1322" i="18"/>
  <c r="AB1322" i="18" s="1"/>
  <c r="Z1324" i="18"/>
  <c r="AC1324" i="18" s="1"/>
  <c r="AE1324" i="18" s="1"/>
  <c r="Z1308" i="18"/>
  <c r="AC1308" i="18" s="1"/>
  <c r="AE1308" i="18" s="1"/>
  <c r="Z1323" i="18"/>
  <c r="AC1323" i="18" s="1"/>
  <c r="AF1323" i="18" s="1"/>
  <c r="Z1307" i="18"/>
  <c r="AC1307" i="18" s="1"/>
  <c r="AE1307" i="18" s="1"/>
  <c r="Z1311" i="18"/>
  <c r="AC1311" i="18" s="1"/>
  <c r="AE1311" i="18" s="1"/>
  <c r="Z1310" i="18"/>
  <c r="AC1310" i="18" s="1"/>
  <c r="AF1310" i="18" s="1"/>
  <c r="R1285" i="18"/>
  <c r="S1285" i="18"/>
  <c r="U1285" i="18"/>
  <c r="T1285" i="18" s="1"/>
  <c r="W1285" i="18"/>
  <c r="Y1285" i="18" s="1"/>
  <c r="AB1285" i="18" s="1"/>
  <c r="X1285" i="18"/>
  <c r="AA1285" i="18" s="1"/>
  <c r="AD1285" i="18" s="1"/>
  <c r="R1286" i="18"/>
  <c r="S1286" i="18"/>
  <c r="U1286" i="18"/>
  <c r="T1286" i="18" s="1"/>
  <c r="W1286" i="18"/>
  <c r="Y1286" i="18" s="1"/>
  <c r="AB1286" i="18" s="1"/>
  <c r="X1286" i="18"/>
  <c r="R1287" i="18"/>
  <c r="S1287" i="18"/>
  <c r="U1287" i="18"/>
  <c r="T1287" i="18" s="1"/>
  <c r="W1287" i="18"/>
  <c r="Y1287" i="18" s="1"/>
  <c r="AB1287" i="18" s="1"/>
  <c r="X1287" i="18"/>
  <c r="AA1287" i="18" s="1"/>
  <c r="AD1287" i="18" s="1"/>
  <c r="R1288" i="18"/>
  <c r="S1288" i="18"/>
  <c r="U1288" i="18"/>
  <c r="T1288" i="18" s="1"/>
  <c r="W1288" i="18"/>
  <c r="Y1288" i="18" s="1"/>
  <c r="AB1288" i="18" s="1"/>
  <c r="X1288" i="18"/>
  <c r="AA1288" i="18" s="1"/>
  <c r="AD1288" i="18" s="1"/>
  <c r="R1289" i="18"/>
  <c r="S1289" i="18"/>
  <c r="U1289" i="18"/>
  <c r="T1289" i="18" s="1"/>
  <c r="W1289" i="18"/>
  <c r="Y1289" i="18" s="1"/>
  <c r="AB1289" i="18" s="1"/>
  <c r="X1289" i="18"/>
  <c r="AA1289" i="18" s="1"/>
  <c r="AD1289" i="18" s="1"/>
  <c r="R1290" i="18"/>
  <c r="S1290" i="18"/>
  <c r="U1290" i="18"/>
  <c r="T1290" i="18" s="1"/>
  <c r="W1290" i="18"/>
  <c r="Y1290" i="18" s="1"/>
  <c r="AB1290" i="18" s="1"/>
  <c r="X1290" i="18"/>
  <c r="AA1290" i="18" s="1"/>
  <c r="AD1290" i="18" s="1"/>
  <c r="R1291" i="18"/>
  <c r="S1291" i="18"/>
  <c r="U1291" i="18"/>
  <c r="T1291" i="18" s="1"/>
  <c r="W1291" i="18"/>
  <c r="Y1291" i="18" s="1"/>
  <c r="AB1291" i="18" s="1"/>
  <c r="X1291" i="18"/>
  <c r="AA1291" i="18" s="1"/>
  <c r="AD1291" i="18" s="1"/>
  <c r="R1292" i="18"/>
  <c r="S1292" i="18"/>
  <c r="U1292" i="18"/>
  <c r="T1292" i="18" s="1"/>
  <c r="W1292" i="18"/>
  <c r="Y1292" i="18" s="1"/>
  <c r="AB1292" i="18" s="1"/>
  <c r="X1292" i="18"/>
  <c r="AA1292" i="18" s="1"/>
  <c r="AD1292" i="18" s="1"/>
  <c r="R1293" i="18"/>
  <c r="S1293" i="18"/>
  <c r="U1293" i="18"/>
  <c r="T1293" i="18" s="1"/>
  <c r="W1293" i="18"/>
  <c r="Y1293" i="18" s="1"/>
  <c r="AB1293" i="18" s="1"/>
  <c r="X1293" i="18"/>
  <c r="AA1293" i="18" s="1"/>
  <c r="AD1293" i="18" s="1"/>
  <c r="R1294" i="18"/>
  <c r="S1294" i="18"/>
  <c r="U1294" i="18"/>
  <c r="T1294" i="18" s="1"/>
  <c r="W1294" i="18"/>
  <c r="Y1294" i="18" s="1"/>
  <c r="AB1294" i="18" s="1"/>
  <c r="X1294" i="18"/>
  <c r="AA1294" i="18" s="1"/>
  <c r="AD1294" i="18" s="1"/>
  <c r="R1295" i="18"/>
  <c r="S1295" i="18"/>
  <c r="U1295" i="18"/>
  <c r="T1295" i="18" s="1"/>
  <c r="W1295" i="18"/>
  <c r="Y1295" i="18" s="1"/>
  <c r="AB1295" i="18" s="1"/>
  <c r="X1295" i="18"/>
  <c r="AA1295" i="18" s="1"/>
  <c r="AD1295" i="18" s="1"/>
  <c r="R1296" i="18"/>
  <c r="S1296" i="18"/>
  <c r="U1296" i="18"/>
  <c r="T1296" i="18" s="1"/>
  <c r="W1296" i="18"/>
  <c r="Y1296" i="18" s="1"/>
  <c r="AB1296" i="18" s="1"/>
  <c r="X1296" i="18"/>
  <c r="AA1296" i="18" s="1"/>
  <c r="AD1296" i="18" s="1"/>
  <c r="R1297" i="18"/>
  <c r="S1297" i="18"/>
  <c r="U1297" i="18"/>
  <c r="T1297" i="18" s="1"/>
  <c r="W1297" i="18"/>
  <c r="Y1297" i="18" s="1"/>
  <c r="AB1297" i="18" s="1"/>
  <c r="X1297" i="18"/>
  <c r="AA1297" i="18" s="1"/>
  <c r="AD1297" i="18" s="1"/>
  <c r="R1298" i="18"/>
  <c r="S1298" i="18"/>
  <c r="U1298" i="18"/>
  <c r="T1298" i="18" s="1"/>
  <c r="W1298" i="18"/>
  <c r="Y1298" i="18" s="1"/>
  <c r="AB1298" i="18" s="1"/>
  <c r="X1298" i="18"/>
  <c r="R1299" i="18"/>
  <c r="S1299" i="18"/>
  <c r="U1299" i="18"/>
  <c r="T1299" i="18" s="1"/>
  <c r="W1299" i="18"/>
  <c r="X1299" i="18"/>
  <c r="AA1299" i="18" s="1"/>
  <c r="AD1299" i="18" s="1"/>
  <c r="AF1304" i="18" l="1"/>
  <c r="AE1321" i="18"/>
  <c r="AF1317" i="18"/>
  <c r="AI1317" i="18" s="1"/>
  <c r="AF1303" i="18"/>
  <c r="AI1303" i="18" s="1"/>
  <c r="AF1325" i="18"/>
  <c r="AE1320" i="18"/>
  <c r="AH1320" i="18" s="1"/>
  <c r="AJ1320" i="18" s="1"/>
  <c r="Z1298" i="18"/>
  <c r="AC1298" i="18" s="1"/>
  <c r="AE1314" i="18"/>
  <c r="AE1309" i="18"/>
  <c r="AI1309" i="18" s="1"/>
  <c r="AE1313" i="18"/>
  <c r="AI1313" i="18" s="1"/>
  <c r="AI1327" i="18"/>
  <c r="AH1327" i="18"/>
  <c r="AJ1327" i="18" s="1"/>
  <c r="AI1326" i="18"/>
  <c r="AH1326" i="18"/>
  <c r="AJ1326" i="18" s="1"/>
  <c r="AF1305" i="18"/>
  <c r="AE1318" i="18"/>
  <c r="AE1300" i="18"/>
  <c r="AI1300" i="18" s="1"/>
  <c r="AF1314" i="18"/>
  <c r="AE1305" i="18"/>
  <c r="AE1322" i="18"/>
  <c r="AF1301" i="18"/>
  <c r="AH1301" i="18" s="1"/>
  <c r="AJ1301" i="18" s="1"/>
  <c r="Z1286" i="18"/>
  <c r="AC1286" i="18" s="1"/>
  <c r="AE1319" i="18"/>
  <c r="AH1319" i="18" s="1"/>
  <c r="AJ1319" i="18" s="1"/>
  <c r="AE1315" i="18"/>
  <c r="AI1315" i="18" s="1"/>
  <c r="AE1316" i="18"/>
  <c r="AF1312" i="18"/>
  <c r="AH1312" i="18" s="1"/>
  <c r="AJ1312" i="18" s="1"/>
  <c r="AE1302" i="18"/>
  <c r="AI1302" i="18" s="1"/>
  <c r="AE1304" i="18"/>
  <c r="AA1298" i="18"/>
  <c r="AD1298" i="18" s="1"/>
  <c r="AF1322" i="18"/>
  <c r="AF1321" i="18"/>
  <c r="Z1285" i="18"/>
  <c r="AC1285" i="18" s="1"/>
  <c r="AF1285" i="18" s="1"/>
  <c r="Z1297" i="18"/>
  <c r="AC1297" i="18" s="1"/>
  <c r="AF1297" i="18" s="1"/>
  <c r="AF1318" i="18"/>
  <c r="AE1325" i="18"/>
  <c r="AE1306" i="18"/>
  <c r="AE1310" i="18"/>
  <c r="AF1307" i="18"/>
  <c r="AI1307" i="18" s="1"/>
  <c r="AF1324" i="18"/>
  <c r="AI1324" i="18" s="1"/>
  <c r="AE1323" i="18"/>
  <c r="AF1311" i="18"/>
  <c r="AH1311" i="18" s="1"/>
  <c r="AF1308" i="18"/>
  <c r="Z1292" i="18"/>
  <c r="AC1292" i="18" s="1"/>
  <c r="AE1292" i="18" s="1"/>
  <c r="Z1290" i="18"/>
  <c r="AC1290" i="18" s="1"/>
  <c r="AF1290" i="18" s="1"/>
  <c r="Z1294" i="18"/>
  <c r="AC1294" i="18" s="1"/>
  <c r="AE1294" i="18" s="1"/>
  <c r="Z1289" i="18"/>
  <c r="AC1289" i="18" s="1"/>
  <c r="AE1289" i="18" s="1"/>
  <c r="Z1293" i="18"/>
  <c r="AC1293" i="18" s="1"/>
  <c r="AF1293" i="18" s="1"/>
  <c r="Z1299" i="18"/>
  <c r="AC1299" i="18" s="1"/>
  <c r="Z1291" i="18"/>
  <c r="AC1291" i="18" s="1"/>
  <c r="AE1291" i="18" s="1"/>
  <c r="Y1299" i="18"/>
  <c r="AB1299" i="18" s="1"/>
  <c r="AA1286" i="18"/>
  <c r="AD1286" i="18" s="1"/>
  <c r="Z1295" i="18"/>
  <c r="AC1295" i="18" s="1"/>
  <c r="AE1295" i="18" s="1"/>
  <c r="Z1287" i="18"/>
  <c r="AC1287" i="18" s="1"/>
  <c r="AE1287" i="18" s="1"/>
  <c r="Z1296" i="18"/>
  <c r="AC1296" i="18" s="1"/>
  <c r="AF1296" i="18" s="1"/>
  <c r="Z1288" i="18"/>
  <c r="AC1288" i="18" s="1"/>
  <c r="AE1288" i="18" s="1"/>
  <c r="R1266" i="18"/>
  <c r="S1266" i="18"/>
  <c r="U1266" i="18"/>
  <c r="T1266" i="18" s="1"/>
  <c r="W1266" i="18"/>
  <c r="Y1266" i="18" s="1"/>
  <c r="AB1266" i="18" s="1"/>
  <c r="X1266" i="18"/>
  <c r="AA1266" i="18" s="1"/>
  <c r="AD1266" i="18" s="1"/>
  <c r="R1267" i="18"/>
  <c r="S1267" i="18"/>
  <c r="U1267" i="18"/>
  <c r="T1267" i="18" s="1"/>
  <c r="W1267" i="18"/>
  <c r="Y1267" i="18" s="1"/>
  <c r="AB1267" i="18" s="1"/>
  <c r="X1267" i="18"/>
  <c r="AA1267" i="18" s="1"/>
  <c r="AD1267" i="18" s="1"/>
  <c r="R1268" i="18"/>
  <c r="S1268" i="18"/>
  <c r="U1268" i="18"/>
  <c r="T1268" i="18" s="1"/>
  <c r="W1268" i="18"/>
  <c r="Y1268" i="18" s="1"/>
  <c r="AB1268" i="18" s="1"/>
  <c r="X1268" i="18"/>
  <c r="R1269" i="18"/>
  <c r="S1269" i="18"/>
  <c r="U1269" i="18"/>
  <c r="T1269" i="18" s="1"/>
  <c r="W1269" i="18"/>
  <c r="Y1269" i="18" s="1"/>
  <c r="AB1269" i="18" s="1"/>
  <c r="X1269" i="18"/>
  <c r="AA1269" i="18" s="1"/>
  <c r="AD1269" i="18" s="1"/>
  <c r="R1270" i="18"/>
  <c r="S1270" i="18"/>
  <c r="U1270" i="18"/>
  <c r="T1270" i="18" s="1"/>
  <c r="W1270" i="18"/>
  <c r="Y1270" i="18" s="1"/>
  <c r="AB1270" i="18" s="1"/>
  <c r="X1270" i="18"/>
  <c r="AA1270" i="18" s="1"/>
  <c r="AD1270" i="18" s="1"/>
  <c r="R1271" i="18"/>
  <c r="S1271" i="18"/>
  <c r="U1271" i="18"/>
  <c r="T1271" i="18" s="1"/>
  <c r="W1271" i="18"/>
  <c r="X1271" i="18"/>
  <c r="AA1271" i="18" s="1"/>
  <c r="AD1271" i="18" s="1"/>
  <c r="R1272" i="18"/>
  <c r="S1272" i="18"/>
  <c r="U1272" i="18"/>
  <c r="T1272" i="18" s="1"/>
  <c r="W1272" i="18"/>
  <c r="Y1272" i="18" s="1"/>
  <c r="AB1272" i="18" s="1"/>
  <c r="X1272" i="18"/>
  <c r="AA1272" i="18" s="1"/>
  <c r="AD1272" i="18" s="1"/>
  <c r="R1273" i="18"/>
  <c r="S1273" i="18"/>
  <c r="U1273" i="18"/>
  <c r="T1273" i="18" s="1"/>
  <c r="W1273" i="18"/>
  <c r="Y1273" i="18" s="1"/>
  <c r="AB1273" i="18" s="1"/>
  <c r="X1273" i="18"/>
  <c r="AA1273" i="18" s="1"/>
  <c r="AD1273" i="18" s="1"/>
  <c r="R1274" i="18"/>
  <c r="S1274" i="18"/>
  <c r="U1274" i="18"/>
  <c r="T1274" i="18" s="1"/>
  <c r="W1274" i="18"/>
  <c r="Y1274" i="18" s="1"/>
  <c r="AB1274" i="18" s="1"/>
  <c r="X1274" i="18"/>
  <c r="AA1274" i="18" s="1"/>
  <c r="AD1274" i="18" s="1"/>
  <c r="R1275" i="18"/>
  <c r="S1275" i="18"/>
  <c r="U1275" i="18"/>
  <c r="T1275" i="18" s="1"/>
  <c r="W1275" i="18"/>
  <c r="X1275" i="18"/>
  <c r="AA1275" i="18" s="1"/>
  <c r="AD1275" i="18" s="1"/>
  <c r="R1276" i="18"/>
  <c r="S1276" i="18"/>
  <c r="U1276" i="18"/>
  <c r="T1276" i="18" s="1"/>
  <c r="W1276" i="18"/>
  <c r="Y1276" i="18" s="1"/>
  <c r="AB1276" i="18" s="1"/>
  <c r="X1276" i="18"/>
  <c r="AA1276" i="18" s="1"/>
  <c r="AD1276" i="18" s="1"/>
  <c r="R1277" i="18"/>
  <c r="S1277" i="18"/>
  <c r="U1277" i="18"/>
  <c r="T1277" i="18" s="1"/>
  <c r="W1277" i="18"/>
  <c r="Y1277" i="18" s="1"/>
  <c r="AB1277" i="18" s="1"/>
  <c r="X1277" i="18"/>
  <c r="AA1277" i="18" s="1"/>
  <c r="AD1277" i="18" s="1"/>
  <c r="R1278" i="18"/>
  <c r="S1278" i="18"/>
  <c r="U1278" i="18"/>
  <c r="T1278" i="18" s="1"/>
  <c r="W1278" i="18"/>
  <c r="Y1278" i="18" s="1"/>
  <c r="AB1278" i="18" s="1"/>
  <c r="X1278" i="18"/>
  <c r="AA1278" i="18" s="1"/>
  <c r="AD1278" i="18" s="1"/>
  <c r="R1279" i="18"/>
  <c r="S1279" i="18"/>
  <c r="U1279" i="18"/>
  <c r="T1279" i="18" s="1"/>
  <c r="W1279" i="18"/>
  <c r="Y1279" i="18" s="1"/>
  <c r="AB1279" i="18" s="1"/>
  <c r="X1279" i="18"/>
  <c r="R1280" i="18"/>
  <c r="S1280" i="18"/>
  <c r="U1280" i="18"/>
  <c r="T1280" i="18" s="1"/>
  <c r="W1280" i="18"/>
  <c r="Y1280" i="18" s="1"/>
  <c r="AB1280" i="18" s="1"/>
  <c r="X1280" i="18"/>
  <c r="AA1280" i="18" s="1"/>
  <c r="AD1280" i="18" s="1"/>
  <c r="R1281" i="18"/>
  <c r="S1281" i="18"/>
  <c r="U1281" i="18"/>
  <c r="T1281" i="18" s="1"/>
  <c r="W1281" i="18"/>
  <c r="Y1281" i="18" s="1"/>
  <c r="AB1281" i="18" s="1"/>
  <c r="X1281" i="18"/>
  <c r="AA1281" i="18" s="1"/>
  <c r="AD1281" i="18" s="1"/>
  <c r="R1282" i="18"/>
  <c r="S1282" i="18"/>
  <c r="U1282" i="18"/>
  <c r="T1282" i="18" s="1"/>
  <c r="W1282" i="18"/>
  <c r="Y1282" i="18" s="1"/>
  <c r="AB1282" i="18" s="1"/>
  <c r="X1282" i="18"/>
  <c r="AA1282" i="18" s="1"/>
  <c r="AD1282" i="18" s="1"/>
  <c r="R1283" i="18"/>
  <c r="S1283" i="18"/>
  <c r="U1283" i="18"/>
  <c r="T1283" i="18" s="1"/>
  <c r="W1283" i="18"/>
  <c r="Y1283" i="18" s="1"/>
  <c r="AB1283" i="18" s="1"/>
  <c r="X1283" i="18"/>
  <c r="AA1283" i="18" s="1"/>
  <c r="AD1283" i="18" s="1"/>
  <c r="R1284" i="18"/>
  <c r="S1284" i="18"/>
  <c r="U1284" i="18"/>
  <c r="T1284" i="18" s="1"/>
  <c r="W1284" i="18"/>
  <c r="Y1284" i="18" s="1"/>
  <c r="AB1284" i="18" s="1"/>
  <c r="X1284" i="18"/>
  <c r="AA1284" i="18" s="1"/>
  <c r="AD1284" i="18" s="1"/>
  <c r="AE1293" i="18" l="1"/>
  <c r="AI1293" i="18" s="1"/>
  <c r="AH1304" i="18"/>
  <c r="AJ1304" i="18" s="1"/>
  <c r="AI1320" i="18"/>
  <c r="AH1309" i="18"/>
  <c r="AJ1309" i="18" s="1"/>
  <c r="AH1313" i="18"/>
  <c r="AJ1313" i="18" s="1"/>
  <c r="AH1303" i="18"/>
  <c r="AJ1303" i="18" s="1"/>
  <c r="AI1325" i="18"/>
  <c r="AH1321" i="18"/>
  <c r="AJ1321" i="18" s="1"/>
  <c r="AH1317" i="18"/>
  <c r="AJ1317" i="18" s="1"/>
  <c r="AH1314" i="18"/>
  <c r="AJ1314" i="18" s="1"/>
  <c r="AI1305" i="18"/>
  <c r="AH1322" i="18"/>
  <c r="AJ1322" i="18" s="1"/>
  <c r="AH1300" i="18"/>
  <c r="AJ1300" i="18" s="1"/>
  <c r="AH1305" i="18"/>
  <c r="AJ1305" i="18" s="1"/>
  <c r="AI1318" i="18"/>
  <c r="AE1298" i="18"/>
  <c r="Z1279" i="18"/>
  <c r="AC1279" i="18" s="1"/>
  <c r="AI1314" i="18"/>
  <c r="AH1318" i="18"/>
  <c r="AJ1318" i="18" s="1"/>
  <c r="AI1312" i="18"/>
  <c r="AH1315" i="18"/>
  <c r="AJ1315" i="18" s="1"/>
  <c r="AI1301" i="18"/>
  <c r="AH1325" i="18"/>
  <c r="AJ1325" i="18" s="1"/>
  <c r="AI1304" i="18"/>
  <c r="AH1302" i="18"/>
  <c r="AJ1302" i="18" s="1"/>
  <c r="AI1319" i="18"/>
  <c r="AI1322" i="18"/>
  <c r="AI1321" i="18"/>
  <c r="AI1311" i="18"/>
  <c r="AI1316" i="18"/>
  <c r="AH1316" i="18"/>
  <c r="AJ1316" i="18" s="1"/>
  <c r="AI1306" i="18"/>
  <c r="AH1306" i="18"/>
  <c r="AJ1306" i="18" s="1"/>
  <c r="Z1281" i="18"/>
  <c r="AC1281" i="18" s="1"/>
  <c r="AE1281" i="18" s="1"/>
  <c r="AA1279" i="18"/>
  <c r="AD1279" i="18" s="1"/>
  <c r="AF1298" i="18"/>
  <c r="AF1294" i="18"/>
  <c r="AH1294" i="18" s="1"/>
  <c r="Z1280" i="18"/>
  <c r="AC1280" i="18" s="1"/>
  <c r="AE1280" i="18" s="1"/>
  <c r="Z1266" i="18"/>
  <c r="AC1266" i="18" s="1"/>
  <c r="AE1266" i="18" s="1"/>
  <c r="AE1285" i="18"/>
  <c r="AI1285" i="18" s="1"/>
  <c r="Z1278" i="18"/>
  <c r="AC1278" i="18" s="1"/>
  <c r="AE1278" i="18" s="1"/>
  <c r="AE1297" i="18"/>
  <c r="AH1297" i="18" s="1"/>
  <c r="AJ1297" i="18" s="1"/>
  <c r="Z1268" i="18"/>
  <c r="AC1268" i="18" s="1"/>
  <c r="AJ1311" i="18"/>
  <c r="AH1307" i="18"/>
  <c r="AJ1307" i="18" s="1"/>
  <c r="AH1308" i="18"/>
  <c r="AJ1308" i="18" s="1"/>
  <c r="AI1323" i="18"/>
  <c r="AH1323" i="18"/>
  <c r="AJ1323" i="18" s="1"/>
  <c r="AI1308" i="18"/>
  <c r="AI1310" i="18"/>
  <c r="AH1310" i="18"/>
  <c r="AJ1310" i="18" s="1"/>
  <c r="AH1324" i="18"/>
  <c r="AJ1324" i="18" s="1"/>
  <c r="AF1292" i="18"/>
  <c r="AE1290" i="18"/>
  <c r="AF1289" i="18"/>
  <c r="AE1286" i="18"/>
  <c r="Z1271" i="18"/>
  <c r="AC1271" i="18" s="1"/>
  <c r="AF1288" i="18"/>
  <c r="AE1299" i="18"/>
  <c r="AF1299" i="18"/>
  <c r="AF1286" i="18"/>
  <c r="AE1296" i="18"/>
  <c r="AF1287" i="18"/>
  <c r="AH1287" i="18" s="1"/>
  <c r="AF1295" i="18"/>
  <c r="AI1295" i="18" s="1"/>
  <c r="AF1291" i="18"/>
  <c r="AI1291" i="18" s="1"/>
  <c r="Z1270" i="18"/>
  <c r="AC1270" i="18" s="1"/>
  <c r="AF1270" i="18" s="1"/>
  <c r="AA1268" i="18"/>
  <c r="AD1268" i="18" s="1"/>
  <c r="Z1283" i="18"/>
  <c r="AC1283" i="18" s="1"/>
  <c r="AE1283" i="18" s="1"/>
  <c r="Z1282" i="18"/>
  <c r="AC1282" i="18" s="1"/>
  <c r="AE1282" i="18" s="1"/>
  <c r="Z1269" i="18"/>
  <c r="AC1269" i="18" s="1"/>
  <c r="AF1269" i="18" s="1"/>
  <c r="Z1275" i="18"/>
  <c r="AC1275" i="18" s="1"/>
  <c r="Y1271" i="18"/>
  <c r="AB1271" i="18" s="1"/>
  <c r="Z1267" i="18"/>
  <c r="AC1267" i="18" s="1"/>
  <c r="AF1267" i="18" s="1"/>
  <c r="Y1275" i="18"/>
  <c r="AB1275" i="18" s="1"/>
  <c r="Z1274" i="18"/>
  <c r="AC1274" i="18" s="1"/>
  <c r="AE1274" i="18" s="1"/>
  <c r="Z1273" i="18"/>
  <c r="AC1273" i="18" s="1"/>
  <c r="AF1273" i="18" s="1"/>
  <c r="Z1272" i="18"/>
  <c r="AC1272" i="18" s="1"/>
  <c r="AF1272" i="18" s="1"/>
  <c r="Z1284" i="18"/>
  <c r="AC1284" i="18" s="1"/>
  <c r="AF1284" i="18" s="1"/>
  <c r="Z1277" i="18"/>
  <c r="AC1277" i="18" s="1"/>
  <c r="AE1277" i="18" s="1"/>
  <c r="Z1276" i="18"/>
  <c r="AC1276" i="18" s="1"/>
  <c r="AE1276" i="18" s="1"/>
  <c r="AH1293" i="18" l="1"/>
  <c r="AJ1293" i="18" s="1"/>
  <c r="AI1294" i="18"/>
  <c r="AI1298" i="18"/>
  <c r="AH1285" i="18"/>
  <c r="AJ1285" i="18" s="1"/>
  <c r="AI1297" i="18"/>
  <c r="AF1268" i="18"/>
  <c r="AF1279" i="18"/>
  <c r="AJ1294" i="18"/>
  <c r="AH1298" i="18"/>
  <c r="AJ1298" i="18" s="1"/>
  <c r="AF1281" i="18"/>
  <c r="AH1281" i="18" s="1"/>
  <c r="AJ1281" i="18" s="1"/>
  <c r="AH1286" i="18"/>
  <c r="AJ1286" i="18" s="1"/>
  <c r="AF1266" i="18"/>
  <c r="AI1266" i="18" s="1"/>
  <c r="AF1278" i="18"/>
  <c r="AI1278" i="18" s="1"/>
  <c r="AE1279" i="18"/>
  <c r="AF1280" i="18"/>
  <c r="AH1280" i="18" s="1"/>
  <c r="AJ1280" i="18" s="1"/>
  <c r="AI1286" i="18"/>
  <c r="AH1288" i="18"/>
  <c r="AJ1288" i="18" s="1"/>
  <c r="AF1283" i="18"/>
  <c r="AI1283" i="18" s="1"/>
  <c r="AI1288" i="18"/>
  <c r="AH1292" i="18"/>
  <c r="AJ1292" i="18" s="1"/>
  <c r="AI1292" i="18"/>
  <c r="AJ1287" i="18"/>
  <c r="AH1295" i="18"/>
  <c r="AJ1295" i="18" s="1"/>
  <c r="AH1289" i="18"/>
  <c r="AJ1289" i="18" s="1"/>
  <c r="AI1296" i="18"/>
  <c r="AH1296" i="18"/>
  <c r="AJ1296" i="18" s="1"/>
  <c r="AI1289" i="18"/>
  <c r="AE1269" i="18"/>
  <c r="AH1269" i="18" s="1"/>
  <c r="AJ1269" i="18" s="1"/>
  <c r="AI1290" i="18"/>
  <c r="AH1290" i="18"/>
  <c r="AJ1290" i="18" s="1"/>
  <c r="AE1271" i="18"/>
  <c r="AI1299" i="18"/>
  <c r="AH1299" i="18"/>
  <c r="AJ1299" i="18" s="1"/>
  <c r="AI1287" i="18"/>
  <c r="AH1291" i="18"/>
  <c r="AJ1291" i="18" s="1"/>
  <c r="AF1271" i="18"/>
  <c r="AF1282" i="18"/>
  <c r="AI1282" i="18" s="1"/>
  <c r="AE1270" i="18"/>
  <c r="AI1270" i="18" s="1"/>
  <c r="AE1268" i="18"/>
  <c r="AE1267" i="18"/>
  <c r="AE1273" i="18"/>
  <c r="AE1272" i="18"/>
  <c r="AE1284" i="18"/>
  <c r="AF1277" i="18"/>
  <c r="AI1277" i="18" s="1"/>
  <c r="AE1275" i="18"/>
  <c r="AF1275" i="18"/>
  <c r="AF1276" i="18"/>
  <c r="AI1276" i="18" s="1"/>
  <c r="AF1274" i="18"/>
  <c r="R1259" i="18"/>
  <c r="S1259" i="18"/>
  <c r="U1259" i="18"/>
  <c r="T1259" i="18" s="1"/>
  <c r="W1259" i="18"/>
  <c r="Y1259" i="18" s="1"/>
  <c r="AB1259" i="18" s="1"/>
  <c r="X1259" i="18"/>
  <c r="AA1259" i="18" s="1"/>
  <c r="AD1259" i="18" s="1"/>
  <c r="R1260" i="18"/>
  <c r="S1260" i="18"/>
  <c r="U1260" i="18"/>
  <c r="T1260" i="18" s="1"/>
  <c r="W1260" i="18"/>
  <c r="Y1260" i="18" s="1"/>
  <c r="AB1260" i="18" s="1"/>
  <c r="X1260" i="18"/>
  <c r="AA1260" i="18" s="1"/>
  <c r="AD1260" i="18" s="1"/>
  <c r="R1261" i="18"/>
  <c r="S1261" i="18"/>
  <c r="U1261" i="18"/>
  <c r="T1261" i="18" s="1"/>
  <c r="W1261" i="18"/>
  <c r="Y1261" i="18" s="1"/>
  <c r="AB1261" i="18" s="1"/>
  <c r="X1261" i="18"/>
  <c r="AA1261" i="18" s="1"/>
  <c r="AD1261" i="18" s="1"/>
  <c r="R1262" i="18"/>
  <c r="S1262" i="18"/>
  <c r="U1262" i="18"/>
  <c r="T1262" i="18" s="1"/>
  <c r="W1262" i="18"/>
  <c r="Y1262" i="18" s="1"/>
  <c r="AB1262" i="18" s="1"/>
  <c r="X1262" i="18"/>
  <c r="AA1262" i="18" s="1"/>
  <c r="AD1262" i="18" s="1"/>
  <c r="R1263" i="18"/>
  <c r="S1263" i="18"/>
  <c r="U1263" i="18"/>
  <c r="T1263" i="18" s="1"/>
  <c r="W1263" i="18"/>
  <c r="Y1263" i="18" s="1"/>
  <c r="AB1263" i="18" s="1"/>
  <c r="X1263" i="18"/>
  <c r="AA1263" i="18" s="1"/>
  <c r="AD1263" i="18" s="1"/>
  <c r="R1264" i="18"/>
  <c r="S1264" i="18"/>
  <c r="U1264" i="18"/>
  <c r="T1264" i="18" s="1"/>
  <c r="W1264" i="18"/>
  <c r="Y1264" i="18" s="1"/>
  <c r="AB1264" i="18" s="1"/>
  <c r="X1264" i="18"/>
  <c r="AA1264" i="18" s="1"/>
  <c r="AD1264" i="18" s="1"/>
  <c r="R1265" i="18"/>
  <c r="S1265" i="18"/>
  <c r="U1265" i="18"/>
  <c r="T1265" i="18" s="1"/>
  <c r="W1265" i="18"/>
  <c r="Y1265" i="18" s="1"/>
  <c r="AB1265" i="18" s="1"/>
  <c r="X1265" i="18"/>
  <c r="AA1265" i="18" s="1"/>
  <c r="AD1265" i="18" s="1"/>
  <c r="AI1268" i="18" l="1"/>
  <c r="AI1279" i="18"/>
  <c r="AH1278" i="18"/>
  <c r="AJ1278" i="18" s="1"/>
  <c r="AI1280" i="18"/>
  <c r="AI1281" i="18"/>
  <c r="AH1266" i="18"/>
  <c r="AJ1266" i="18" s="1"/>
  <c r="AH1279" i="18"/>
  <c r="AJ1279" i="18" s="1"/>
  <c r="AH1271" i="18"/>
  <c r="AJ1271" i="18" s="1"/>
  <c r="AI1269" i="18"/>
  <c r="AH1268" i="18"/>
  <c r="AJ1268" i="18" s="1"/>
  <c r="AH1283" i="18"/>
  <c r="AJ1283" i="18" s="1"/>
  <c r="AI1271" i="18"/>
  <c r="AH1270" i="18"/>
  <c r="AJ1270" i="18" s="1"/>
  <c r="AH1276" i="18"/>
  <c r="AJ1276" i="18" s="1"/>
  <c r="AH1277" i="18"/>
  <c r="AJ1277" i="18" s="1"/>
  <c r="AI1267" i="18"/>
  <c r="AH1267" i="18"/>
  <c r="AJ1267" i="18" s="1"/>
  <c r="AH1282" i="18"/>
  <c r="AJ1282" i="18" s="1"/>
  <c r="AI1275" i="18"/>
  <c r="AH1275" i="18"/>
  <c r="AJ1275" i="18" s="1"/>
  <c r="AI1272" i="18"/>
  <c r="AH1272" i="18"/>
  <c r="AJ1272" i="18" s="1"/>
  <c r="AI1273" i="18"/>
  <c r="AH1273" i="18"/>
  <c r="AJ1273" i="18" s="1"/>
  <c r="AI1284" i="18"/>
  <c r="AH1284" i="18"/>
  <c r="AJ1284" i="18" s="1"/>
  <c r="AH1274" i="18"/>
  <c r="AJ1274" i="18" s="1"/>
  <c r="AI1274" i="18"/>
  <c r="Z1259" i="18"/>
  <c r="AC1259" i="18" s="1"/>
  <c r="AE1259" i="18" s="1"/>
  <c r="Z1261" i="18"/>
  <c r="AC1261" i="18" s="1"/>
  <c r="AE1261" i="18" s="1"/>
  <c r="Z1263" i="18"/>
  <c r="AC1263" i="18" s="1"/>
  <c r="AF1263" i="18" s="1"/>
  <c r="Z1262" i="18"/>
  <c r="AC1262" i="18" s="1"/>
  <c r="AF1262" i="18" s="1"/>
  <c r="Z1264" i="18"/>
  <c r="AC1264" i="18" s="1"/>
  <c r="AE1264" i="18" s="1"/>
  <c r="Z1260" i="18"/>
  <c r="AC1260" i="18" s="1"/>
  <c r="AF1260" i="18" s="1"/>
  <c r="Z1265" i="18"/>
  <c r="AC1265" i="18" s="1"/>
  <c r="AE1265" i="18" s="1"/>
  <c r="AF1261" i="18" l="1"/>
  <c r="AH1261" i="18" s="1"/>
  <c r="AJ1261" i="18" s="1"/>
  <c r="AE1263" i="18"/>
  <c r="AH1263" i="18" s="1"/>
  <c r="AJ1263" i="18" s="1"/>
  <c r="AF1259" i="18"/>
  <c r="AH1259" i="18" s="1"/>
  <c r="AE1260" i="18"/>
  <c r="AH1260" i="18" s="1"/>
  <c r="AJ1260" i="18" s="1"/>
  <c r="AF1264" i="18"/>
  <c r="AI1264" i="18" s="1"/>
  <c r="AE1262" i="18"/>
  <c r="AI1262" i="18" s="1"/>
  <c r="AF1265" i="18"/>
  <c r="AI1259" i="18" l="1"/>
  <c r="AI1261" i="18"/>
  <c r="AH1262" i="18"/>
  <c r="AJ1262" i="18" s="1"/>
  <c r="AI1260" i="18"/>
  <c r="AI1263" i="18"/>
  <c r="AH1264" i="18"/>
  <c r="AJ1264" i="18" s="1"/>
  <c r="AJ1259" i="18"/>
  <c r="AH1265" i="18"/>
  <c r="AJ1265" i="18" s="1"/>
  <c r="AI1265" i="18"/>
  <c r="R1257" i="18" l="1"/>
  <c r="S1257" i="18"/>
  <c r="U1257" i="18"/>
  <c r="T1257" i="18" s="1"/>
  <c r="W1257" i="18"/>
  <c r="Y1257" i="18" s="1"/>
  <c r="AB1257" i="18" s="1"/>
  <c r="X1257" i="18"/>
  <c r="R1258" i="18"/>
  <c r="S1258" i="18"/>
  <c r="U1258" i="18"/>
  <c r="T1258" i="18" s="1"/>
  <c r="W1258" i="18"/>
  <c r="Y1258" i="18" s="1"/>
  <c r="AB1258" i="18" s="1"/>
  <c r="X1258" i="18"/>
  <c r="AA1258" i="18" s="1"/>
  <c r="AD1258" i="18" s="1"/>
  <c r="R1249" i="18"/>
  <c r="S1249" i="18"/>
  <c r="U1249" i="18"/>
  <c r="T1249" i="18" s="1"/>
  <c r="W1249" i="18"/>
  <c r="Y1249" i="18" s="1"/>
  <c r="AB1249" i="18" s="1"/>
  <c r="X1249" i="18"/>
  <c r="AA1249" i="18" s="1"/>
  <c r="AD1249" i="18" s="1"/>
  <c r="R1250" i="18"/>
  <c r="S1250" i="18"/>
  <c r="U1250" i="18"/>
  <c r="T1250" i="18" s="1"/>
  <c r="W1250" i="18"/>
  <c r="Y1250" i="18" s="1"/>
  <c r="AB1250" i="18" s="1"/>
  <c r="X1250" i="18"/>
  <c r="R1251" i="18"/>
  <c r="S1251" i="18"/>
  <c r="U1251" i="18"/>
  <c r="T1251" i="18" s="1"/>
  <c r="W1251" i="18"/>
  <c r="Y1251" i="18" s="1"/>
  <c r="AB1251" i="18" s="1"/>
  <c r="X1251" i="18"/>
  <c r="AA1251" i="18" s="1"/>
  <c r="AD1251" i="18" s="1"/>
  <c r="R1252" i="18"/>
  <c r="S1252" i="18"/>
  <c r="U1252" i="18"/>
  <c r="T1252" i="18" s="1"/>
  <c r="W1252" i="18"/>
  <c r="Y1252" i="18" s="1"/>
  <c r="AB1252" i="18" s="1"/>
  <c r="X1252" i="18"/>
  <c r="AA1252" i="18" s="1"/>
  <c r="AD1252" i="18" s="1"/>
  <c r="R1253" i="18"/>
  <c r="S1253" i="18"/>
  <c r="U1253" i="18"/>
  <c r="T1253" i="18" s="1"/>
  <c r="W1253" i="18"/>
  <c r="Y1253" i="18" s="1"/>
  <c r="AB1253" i="18" s="1"/>
  <c r="X1253" i="18"/>
  <c r="AA1253" i="18" s="1"/>
  <c r="AD1253" i="18" s="1"/>
  <c r="R1254" i="18"/>
  <c r="S1254" i="18"/>
  <c r="U1254" i="18"/>
  <c r="T1254" i="18" s="1"/>
  <c r="W1254" i="18"/>
  <c r="Y1254" i="18" s="1"/>
  <c r="AB1254" i="18" s="1"/>
  <c r="X1254" i="18"/>
  <c r="R1255" i="18"/>
  <c r="S1255" i="18"/>
  <c r="U1255" i="18"/>
  <c r="T1255" i="18" s="1"/>
  <c r="W1255" i="18"/>
  <c r="Y1255" i="18" s="1"/>
  <c r="AB1255" i="18" s="1"/>
  <c r="X1255" i="18"/>
  <c r="AA1255" i="18" s="1"/>
  <c r="AD1255" i="18" s="1"/>
  <c r="R1256" i="18"/>
  <c r="S1256" i="18"/>
  <c r="U1256" i="18"/>
  <c r="T1256" i="18" s="1"/>
  <c r="W1256" i="18"/>
  <c r="Y1256" i="18" s="1"/>
  <c r="AB1256" i="18" s="1"/>
  <c r="X1256" i="18"/>
  <c r="AA1256" i="18" s="1"/>
  <c r="AD1256" i="18" s="1"/>
  <c r="Z1257" i="18" l="1"/>
  <c r="AC1257" i="18" s="1"/>
  <c r="Z1253" i="18"/>
  <c r="AC1253" i="18" s="1"/>
  <c r="AE1253" i="18" s="1"/>
  <c r="Z1252" i="18"/>
  <c r="AC1252" i="18" s="1"/>
  <c r="AF1252" i="18" s="1"/>
  <c r="Z1258" i="18"/>
  <c r="AC1258" i="18" s="1"/>
  <c r="AF1258" i="18" s="1"/>
  <c r="Z1250" i="18"/>
  <c r="AC1250" i="18" s="1"/>
  <c r="Z1254" i="18"/>
  <c r="AC1254" i="18" s="1"/>
  <c r="AA1257" i="18"/>
  <c r="AD1257" i="18" s="1"/>
  <c r="Z1256" i="18"/>
  <c r="AC1256" i="18" s="1"/>
  <c r="AF1256" i="18" s="1"/>
  <c r="Z1255" i="18"/>
  <c r="AC1255" i="18" s="1"/>
  <c r="AE1255" i="18" s="1"/>
  <c r="AA1254" i="18"/>
  <c r="AD1254" i="18" s="1"/>
  <c r="Z1251" i="18"/>
  <c r="AC1251" i="18" s="1"/>
  <c r="AF1251" i="18" s="1"/>
  <c r="AA1250" i="18"/>
  <c r="AD1250" i="18" s="1"/>
  <c r="Z1249" i="18"/>
  <c r="AC1249" i="18" s="1"/>
  <c r="AE1249" i="18" s="1"/>
  <c r="R1247" i="18"/>
  <c r="S1247" i="18"/>
  <c r="U1247" i="18"/>
  <c r="T1247" i="18" s="1"/>
  <c r="W1247" i="18"/>
  <c r="Y1247" i="18" s="1"/>
  <c r="AB1247" i="18" s="1"/>
  <c r="X1247" i="18"/>
  <c r="AA1247" i="18" s="1"/>
  <c r="AD1247" i="18" s="1"/>
  <c r="R1248" i="18"/>
  <c r="S1248" i="18"/>
  <c r="U1248" i="18"/>
  <c r="T1248" i="18" s="1"/>
  <c r="W1248" i="18"/>
  <c r="Y1248" i="18" s="1"/>
  <c r="AB1248" i="18" s="1"/>
  <c r="X1248" i="18"/>
  <c r="AA1248" i="18" s="1"/>
  <c r="AD1248" i="18" s="1"/>
  <c r="R1231" i="18"/>
  <c r="S1231" i="18"/>
  <c r="U1231" i="18"/>
  <c r="T1231" i="18" s="1"/>
  <c r="W1231" i="18"/>
  <c r="Y1231" i="18" s="1"/>
  <c r="AB1231" i="18" s="1"/>
  <c r="X1231" i="18"/>
  <c r="AA1231" i="18" s="1"/>
  <c r="AD1231" i="18" s="1"/>
  <c r="R1232" i="18"/>
  <c r="S1232" i="18"/>
  <c r="U1232" i="18"/>
  <c r="T1232" i="18" s="1"/>
  <c r="W1232" i="18"/>
  <c r="Y1232" i="18" s="1"/>
  <c r="AB1232" i="18" s="1"/>
  <c r="X1232" i="18"/>
  <c r="AA1232" i="18" s="1"/>
  <c r="AD1232" i="18" s="1"/>
  <c r="R1233" i="18"/>
  <c r="S1233" i="18"/>
  <c r="U1233" i="18"/>
  <c r="T1233" i="18" s="1"/>
  <c r="W1233" i="18"/>
  <c r="X1233" i="18"/>
  <c r="AA1233" i="18" s="1"/>
  <c r="AD1233" i="18" s="1"/>
  <c r="R1234" i="18"/>
  <c r="S1234" i="18"/>
  <c r="U1234" i="18"/>
  <c r="T1234" i="18" s="1"/>
  <c r="W1234" i="18"/>
  <c r="Y1234" i="18" s="1"/>
  <c r="AB1234" i="18" s="1"/>
  <c r="X1234" i="18"/>
  <c r="AA1234" i="18" s="1"/>
  <c r="AD1234" i="18" s="1"/>
  <c r="R1235" i="18"/>
  <c r="S1235" i="18"/>
  <c r="U1235" i="18"/>
  <c r="T1235" i="18" s="1"/>
  <c r="W1235" i="18"/>
  <c r="Y1235" i="18" s="1"/>
  <c r="AB1235" i="18" s="1"/>
  <c r="X1235" i="18"/>
  <c r="AA1235" i="18" s="1"/>
  <c r="AD1235" i="18" s="1"/>
  <c r="R1236" i="18"/>
  <c r="S1236" i="18"/>
  <c r="U1236" i="18"/>
  <c r="T1236" i="18" s="1"/>
  <c r="W1236" i="18"/>
  <c r="Y1236" i="18" s="1"/>
  <c r="AB1236" i="18" s="1"/>
  <c r="X1236" i="18"/>
  <c r="AA1236" i="18" s="1"/>
  <c r="AD1236" i="18" s="1"/>
  <c r="R1237" i="18"/>
  <c r="S1237" i="18"/>
  <c r="U1237" i="18"/>
  <c r="T1237" i="18" s="1"/>
  <c r="W1237" i="18"/>
  <c r="Y1237" i="18" s="1"/>
  <c r="AB1237" i="18" s="1"/>
  <c r="X1237" i="18"/>
  <c r="AA1237" i="18" s="1"/>
  <c r="AD1237" i="18" s="1"/>
  <c r="R1238" i="18"/>
  <c r="S1238" i="18"/>
  <c r="U1238" i="18"/>
  <c r="T1238" i="18" s="1"/>
  <c r="W1238" i="18"/>
  <c r="Y1238" i="18" s="1"/>
  <c r="AB1238" i="18" s="1"/>
  <c r="X1238" i="18"/>
  <c r="AA1238" i="18" s="1"/>
  <c r="AD1238" i="18" s="1"/>
  <c r="R1239" i="18"/>
  <c r="S1239" i="18"/>
  <c r="U1239" i="18"/>
  <c r="T1239" i="18" s="1"/>
  <c r="W1239" i="18"/>
  <c r="Y1239" i="18" s="1"/>
  <c r="AB1239" i="18" s="1"/>
  <c r="X1239" i="18"/>
  <c r="AA1239" i="18" s="1"/>
  <c r="AD1239" i="18" s="1"/>
  <c r="R1240" i="18"/>
  <c r="S1240" i="18"/>
  <c r="U1240" i="18"/>
  <c r="T1240" i="18" s="1"/>
  <c r="W1240" i="18"/>
  <c r="Y1240" i="18" s="1"/>
  <c r="AB1240" i="18" s="1"/>
  <c r="X1240" i="18"/>
  <c r="AA1240" i="18" s="1"/>
  <c r="AD1240" i="18" s="1"/>
  <c r="R1241" i="18"/>
  <c r="S1241" i="18"/>
  <c r="U1241" i="18"/>
  <c r="T1241" i="18" s="1"/>
  <c r="W1241" i="18"/>
  <c r="Y1241" i="18" s="1"/>
  <c r="AB1241" i="18" s="1"/>
  <c r="X1241" i="18"/>
  <c r="R1242" i="18"/>
  <c r="S1242" i="18"/>
  <c r="U1242" i="18"/>
  <c r="T1242" i="18" s="1"/>
  <c r="W1242" i="18"/>
  <c r="Y1242" i="18" s="1"/>
  <c r="AB1242" i="18" s="1"/>
  <c r="X1242" i="18"/>
  <c r="AA1242" i="18" s="1"/>
  <c r="AD1242" i="18" s="1"/>
  <c r="R1243" i="18"/>
  <c r="S1243" i="18"/>
  <c r="U1243" i="18"/>
  <c r="T1243" i="18" s="1"/>
  <c r="W1243" i="18"/>
  <c r="Y1243" i="18" s="1"/>
  <c r="AB1243" i="18" s="1"/>
  <c r="X1243" i="18"/>
  <c r="AA1243" i="18" s="1"/>
  <c r="AD1243" i="18" s="1"/>
  <c r="R1244" i="18"/>
  <c r="S1244" i="18"/>
  <c r="U1244" i="18"/>
  <c r="T1244" i="18" s="1"/>
  <c r="W1244" i="18"/>
  <c r="Y1244" i="18" s="1"/>
  <c r="AB1244" i="18" s="1"/>
  <c r="X1244" i="18"/>
  <c r="AA1244" i="18" s="1"/>
  <c r="AD1244" i="18" s="1"/>
  <c r="R1245" i="18"/>
  <c r="S1245" i="18"/>
  <c r="U1245" i="18"/>
  <c r="T1245" i="18" s="1"/>
  <c r="W1245" i="18"/>
  <c r="Y1245" i="18" s="1"/>
  <c r="AB1245" i="18" s="1"/>
  <c r="X1245" i="18"/>
  <c r="R1246" i="18"/>
  <c r="S1246" i="18"/>
  <c r="U1246" i="18"/>
  <c r="T1246" i="18" s="1"/>
  <c r="W1246" i="18"/>
  <c r="Y1246" i="18" s="1"/>
  <c r="AB1246" i="18" s="1"/>
  <c r="X1246" i="18"/>
  <c r="AA1246" i="18" s="1"/>
  <c r="AD1246" i="18" s="1"/>
  <c r="AF1257" i="18" l="1"/>
  <c r="AE1254" i="18"/>
  <c r="AE1257" i="18"/>
  <c r="AF1250" i="18"/>
  <c r="AF1253" i="18"/>
  <c r="AI1253" i="18" s="1"/>
  <c r="AE1252" i="18"/>
  <c r="AI1252" i="18" s="1"/>
  <c r="AE1258" i="18"/>
  <c r="AI1258" i="18" s="1"/>
  <c r="AE1256" i="18"/>
  <c r="AE1251" i="18"/>
  <c r="AF1255" i="18"/>
  <c r="AI1255" i="18" s="1"/>
  <c r="AE1250" i="18"/>
  <c r="AF1249" i="18"/>
  <c r="AI1249" i="18" s="1"/>
  <c r="AF1254" i="18"/>
  <c r="Z1236" i="18"/>
  <c r="AC1236" i="18" s="1"/>
  <c r="AF1236" i="18" s="1"/>
  <c r="Z1233" i="18"/>
  <c r="AC1233" i="18" s="1"/>
  <c r="Z1232" i="18"/>
  <c r="AC1232" i="18" s="1"/>
  <c r="AE1232" i="18" s="1"/>
  <c r="Y1233" i="18"/>
  <c r="AB1233" i="18" s="1"/>
  <c r="Z1248" i="18"/>
  <c r="AC1248" i="18" s="1"/>
  <c r="AF1248" i="18" s="1"/>
  <c r="Z1239" i="18"/>
  <c r="AC1239" i="18" s="1"/>
  <c r="AF1239" i="18" s="1"/>
  <c r="Z1234" i="18"/>
  <c r="AC1234" i="18" s="1"/>
  <c r="AF1234" i="18" s="1"/>
  <c r="Z1247" i="18"/>
  <c r="AC1247" i="18" s="1"/>
  <c r="AF1247" i="18" s="1"/>
  <c r="Z1235" i="18"/>
  <c r="AC1235" i="18" s="1"/>
  <c r="AF1235" i="18" s="1"/>
  <c r="Z1241" i="18"/>
  <c r="AC1241" i="18" s="1"/>
  <c r="Z1238" i="18"/>
  <c r="AC1238" i="18" s="1"/>
  <c r="AE1238" i="18" s="1"/>
  <c r="Z1245" i="18"/>
  <c r="AC1245" i="18" s="1"/>
  <c r="Z1240" i="18"/>
  <c r="AC1240" i="18" s="1"/>
  <c r="AF1240" i="18" s="1"/>
  <c r="Z1237" i="18"/>
  <c r="AC1237" i="18" s="1"/>
  <c r="AF1237" i="18" s="1"/>
  <c r="Z1231" i="18"/>
  <c r="AC1231" i="18" s="1"/>
  <c r="AE1231" i="18" s="1"/>
  <c r="Z1246" i="18"/>
  <c r="AC1246" i="18" s="1"/>
  <c r="AE1246" i="18" s="1"/>
  <c r="AA1245" i="18"/>
  <c r="AD1245" i="18" s="1"/>
  <c r="Z1244" i="18"/>
  <c r="AC1244" i="18" s="1"/>
  <c r="AF1244" i="18" s="1"/>
  <c r="Z1243" i="18"/>
  <c r="AC1243" i="18" s="1"/>
  <c r="AE1243" i="18" s="1"/>
  <c r="Z1242" i="18"/>
  <c r="AC1242" i="18" s="1"/>
  <c r="AE1242" i="18" s="1"/>
  <c r="AA1241" i="18"/>
  <c r="AD1241" i="18" s="1"/>
  <c r="R1229" i="18"/>
  <c r="S1229" i="18"/>
  <c r="U1229" i="18"/>
  <c r="T1229" i="18" s="1"/>
  <c r="W1229" i="18"/>
  <c r="X1229" i="18"/>
  <c r="AA1229" i="18" s="1"/>
  <c r="AD1229" i="18" s="1"/>
  <c r="R1230" i="18"/>
  <c r="S1230" i="18"/>
  <c r="U1230" i="18"/>
  <c r="T1230" i="18" s="1"/>
  <c r="W1230" i="18"/>
  <c r="Y1230" i="18" s="1"/>
  <c r="AB1230" i="18" s="1"/>
  <c r="X1230" i="18"/>
  <c r="R1226" i="18"/>
  <c r="S1226" i="18"/>
  <c r="U1226" i="18"/>
  <c r="T1226" i="18" s="1"/>
  <c r="W1226" i="18"/>
  <c r="Y1226" i="18" s="1"/>
  <c r="AB1226" i="18" s="1"/>
  <c r="X1226" i="18"/>
  <c r="AA1226" i="18" s="1"/>
  <c r="AD1226" i="18" s="1"/>
  <c r="R1227" i="18"/>
  <c r="S1227" i="18"/>
  <c r="U1227" i="18"/>
  <c r="T1227" i="18" s="1"/>
  <c r="W1227" i="18"/>
  <c r="Y1227" i="18" s="1"/>
  <c r="AB1227" i="18" s="1"/>
  <c r="X1227" i="18"/>
  <c r="AA1227" i="18" s="1"/>
  <c r="AD1227" i="18" s="1"/>
  <c r="R1228" i="18"/>
  <c r="S1228" i="18"/>
  <c r="U1228" i="18"/>
  <c r="T1228" i="18" s="1"/>
  <c r="W1228" i="18"/>
  <c r="Y1228" i="18" s="1"/>
  <c r="AB1228" i="18" s="1"/>
  <c r="X1228" i="18"/>
  <c r="AA1228" i="18" s="1"/>
  <c r="AD1228" i="18" s="1"/>
  <c r="AH1257" i="18" l="1"/>
  <c r="AJ1257" i="18" s="1"/>
  <c r="AI1257" i="18"/>
  <c r="AH1252" i="18"/>
  <c r="AJ1252" i="18" s="1"/>
  <c r="AH1258" i="18"/>
  <c r="AJ1258" i="18" s="1"/>
  <c r="AI1250" i="18"/>
  <c r="AH1253" i="18"/>
  <c r="AJ1253" i="18" s="1"/>
  <c r="AE1241" i="18"/>
  <c r="AH1250" i="18"/>
  <c r="AJ1250" i="18" s="1"/>
  <c r="AI1251" i="18"/>
  <c r="AH1251" i="18"/>
  <c r="AJ1251" i="18" s="1"/>
  <c r="AI1256" i="18"/>
  <c r="AH1256" i="18"/>
  <c r="AJ1256" i="18" s="1"/>
  <c r="AH1255" i="18"/>
  <c r="AJ1255" i="18" s="1"/>
  <c r="AI1254" i="18"/>
  <c r="AH1249" i="18"/>
  <c r="AJ1249" i="18" s="1"/>
  <c r="AH1254" i="18"/>
  <c r="AJ1254" i="18" s="1"/>
  <c r="Z1230" i="18"/>
  <c r="AC1230" i="18" s="1"/>
  <c r="AE1236" i="18"/>
  <c r="AH1236" i="18" s="1"/>
  <c r="AJ1236" i="18" s="1"/>
  <c r="AE1239" i="18"/>
  <c r="AH1239" i="18" s="1"/>
  <c r="AJ1239" i="18" s="1"/>
  <c r="AF1233" i="18"/>
  <c r="AF1232" i="18"/>
  <c r="AI1232" i="18" s="1"/>
  <c r="AE1233" i="18"/>
  <c r="AE1234" i="18"/>
  <c r="AE1235" i="18"/>
  <c r="AI1235" i="18" s="1"/>
  <c r="AE1247" i="18"/>
  <c r="AI1247" i="18" s="1"/>
  <c r="AE1237" i="18"/>
  <c r="AH1237" i="18" s="1"/>
  <c r="AJ1237" i="18" s="1"/>
  <c r="AE1248" i="18"/>
  <c r="AI1248" i="18" s="1"/>
  <c r="AE1240" i="18"/>
  <c r="AI1240" i="18" s="1"/>
  <c r="AF1238" i="18"/>
  <c r="AH1238" i="18" s="1"/>
  <c r="AJ1238" i="18" s="1"/>
  <c r="AF1241" i="18"/>
  <c r="AE1244" i="18"/>
  <c r="AF1231" i="18"/>
  <c r="AI1231" i="18" s="1"/>
  <c r="AF1243" i="18"/>
  <c r="AH1243" i="18" s="1"/>
  <c r="AF1242" i="18"/>
  <c r="AF1246" i="18"/>
  <c r="AE1245" i="18"/>
  <c r="AF1245" i="18"/>
  <c r="Z1229" i="18"/>
  <c r="AC1229" i="18" s="1"/>
  <c r="AA1230" i="18"/>
  <c r="AD1230" i="18" s="1"/>
  <c r="Y1229" i="18"/>
  <c r="AB1229" i="18" s="1"/>
  <c r="Z1228" i="18"/>
  <c r="AC1228" i="18" s="1"/>
  <c r="AE1228" i="18" s="1"/>
  <c r="Z1226" i="18"/>
  <c r="AC1226" i="18" s="1"/>
  <c r="AE1226" i="18" s="1"/>
  <c r="Z1227" i="18"/>
  <c r="AC1227" i="18" s="1"/>
  <c r="AE1227" i="18" s="1"/>
  <c r="AF1230" i="18" l="1"/>
  <c r="AH1241" i="18"/>
  <c r="AJ1241" i="18" s="1"/>
  <c r="AI1239" i="18"/>
  <c r="AI1233" i="18"/>
  <c r="AI1236" i="18"/>
  <c r="AH1232" i="18"/>
  <c r="AJ1232" i="18" s="1"/>
  <c r="AH1245" i="18"/>
  <c r="AJ1245" i="18" s="1"/>
  <c r="AH1248" i="18"/>
  <c r="AJ1248" i="18" s="1"/>
  <c r="AH1247" i="18"/>
  <c r="AJ1247" i="18" s="1"/>
  <c r="AH1235" i="18"/>
  <c r="AJ1235" i="18" s="1"/>
  <c r="AI1243" i="18"/>
  <c r="AH1240" i="18"/>
  <c r="AJ1240" i="18" s="1"/>
  <c r="AI1234" i="18"/>
  <c r="AH1234" i="18"/>
  <c r="AJ1234" i="18" s="1"/>
  <c r="AH1233" i="18"/>
  <c r="AJ1233" i="18" s="1"/>
  <c r="AI1237" i="18"/>
  <c r="AH1231" i="18"/>
  <c r="AJ1231" i="18" s="1"/>
  <c r="AI1238" i="18"/>
  <c r="AI1246" i="18"/>
  <c r="AI1244" i="18"/>
  <c r="AH1244" i="18"/>
  <c r="AJ1244" i="18" s="1"/>
  <c r="AH1246" i="18"/>
  <c r="AJ1246" i="18" s="1"/>
  <c r="AI1245" i="18"/>
  <c r="AJ1243" i="18"/>
  <c r="AH1242" i="18"/>
  <c r="AJ1242" i="18" s="1"/>
  <c r="AI1242" i="18"/>
  <c r="AI1241" i="18"/>
  <c r="AE1230" i="18"/>
  <c r="AE1229" i="18"/>
  <c r="AF1229" i="18"/>
  <c r="AF1228" i="18"/>
  <c r="AI1228" i="18" s="1"/>
  <c r="AF1226" i="18"/>
  <c r="AI1226" i="18" s="1"/>
  <c r="AF1227" i="18"/>
  <c r="AH1227" i="18" s="1"/>
  <c r="AJ1227" i="18" s="1"/>
  <c r="AI1230" i="18" l="1"/>
  <c r="AI1227" i="18"/>
  <c r="AH1230" i="18"/>
  <c r="AJ1230" i="18" s="1"/>
  <c r="AH1228" i="18"/>
  <c r="AJ1228" i="18" s="1"/>
  <c r="AH1226" i="18"/>
  <c r="AJ1226" i="18" s="1"/>
  <c r="AI1229" i="18"/>
  <c r="AH1229" i="18"/>
  <c r="AJ1229" i="18" s="1"/>
  <c r="R1206" i="18" l="1"/>
  <c r="S1206" i="18"/>
  <c r="U1206" i="18"/>
  <c r="T1206" i="18" s="1"/>
  <c r="W1206" i="18"/>
  <c r="Y1206" i="18" s="1"/>
  <c r="AB1206" i="18" s="1"/>
  <c r="X1206" i="18"/>
  <c r="AA1206" i="18" s="1"/>
  <c r="AD1206" i="18" s="1"/>
  <c r="R1207" i="18"/>
  <c r="S1207" i="18"/>
  <c r="U1207" i="18"/>
  <c r="T1207" i="18" s="1"/>
  <c r="W1207" i="18"/>
  <c r="Y1207" i="18" s="1"/>
  <c r="AB1207" i="18" s="1"/>
  <c r="X1207" i="18"/>
  <c r="AA1207" i="18" s="1"/>
  <c r="AD1207" i="18" s="1"/>
  <c r="R1208" i="18"/>
  <c r="S1208" i="18"/>
  <c r="U1208" i="18"/>
  <c r="T1208" i="18" s="1"/>
  <c r="W1208" i="18"/>
  <c r="Y1208" i="18" s="1"/>
  <c r="AB1208" i="18" s="1"/>
  <c r="X1208" i="18"/>
  <c r="AA1208" i="18" s="1"/>
  <c r="AD1208" i="18" s="1"/>
  <c r="R1209" i="18"/>
  <c r="S1209" i="18"/>
  <c r="U1209" i="18"/>
  <c r="T1209" i="18" s="1"/>
  <c r="W1209" i="18"/>
  <c r="Y1209" i="18" s="1"/>
  <c r="AB1209" i="18" s="1"/>
  <c r="X1209" i="18"/>
  <c r="R1210" i="18"/>
  <c r="S1210" i="18"/>
  <c r="U1210" i="18"/>
  <c r="T1210" i="18" s="1"/>
  <c r="W1210" i="18"/>
  <c r="X1210" i="18"/>
  <c r="AA1210" i="18" s="1"/>
  <c r="AD1210" i="18" s="1"/>
  <c r="R1211" i="18"/>
  <c r="S1211" i="18"/>
  <c r="U1211" i="18"/>
  <c r="T1211" i="18" s="1"/>
  <c r="W1211" i="18"/>
  <c r="Y1211" i="18" s="1"/>
  <c r="AB1211" i="18" s="1"/>
  <c r="X1211" i="18"/>
  <c r="AA1211" i="18" s="1"/>
  <c r="AD1211" i="18" s="1"/>
  <c r="R1212" i="18"/>
  <c r="S1212" i="18"/>
  <c r="U1212" i="18"/>
  <c r="T1212" i="18" s="1"/>
  <c r="W1212" i="18"/>
  <c r="Y1212" i="18" s="1"/>
  <c r="AB1212" i="18" s="1"/>
  <c r="X1212" i="18"/>
  <c r="AA1212" i="18" s="1"/>
  <c r="AD1212" i="18" s="1"/>
  <c r="R1213" i="18"/>
  <c r="S1213" i="18"/>
  <c r="U1213" i="18"/>
  <c r="T1213" i="18" s="1"/>
  <c r="W1213" i="18"/>
  <c r="Y1213" i="18" s="1"/>
  <c r="AB1213" i="18" s="1"/>
  <c r="X1213" i="18"/>
  <c r="AA1213" i="18" s="1"/>
  <c r="AD1213" i="18" s="1"/>
  <c r="R1214" i="18"/>
  <c r="S1214" i="18"/>
  <c r="U1214" i="18"/>
  <c r="T1214" i="18" s="1"/>
  <c r="W1214" i="18"/>
  <c r="Y1214" i="18" s="1"/>
  <c r="AB1214" i="18" s="1"/>
  <c r="X1214" i="18"/>
  <c r="AA1214" i="18" s="1"/>
  <c r="AD1214" i="18" s="1"/>
  <c r="R1215" i="18"/>
  <c r="S1215" i="18"/>
  <c r="U1215" i="18"/>
  <c r="T1215" i="18" s="1"/>
  <c r="W1215" i="18"/>
  <c r="X1215" i="18"/>
  <c r="AA1215" i="18" s="1"/>
  <c r="AD1215" i="18" s="1"/>
  <c r="R1216" i="18"/>
  <c r="S1216" i="18"/>
  <c r="U1216" i="18"/>
  <c r="T1216" i="18" s="1"/>
  <c r="W1216" i="18"/>
  <c r="Y1216" i="18" s="1"/>
  <c r="AB1216" i="18" s="1"/>
  <c r="X1216" i="18"/>
  <c r="AA1216" i="18" s="1"/>
  <c r="AD1216" i="18" s="1"/>
  <c r="R1217" i="18"/>
  <c r="S1217" i="18"/>
  <c r="U1217" i="18"/>
  <c r="T1217" i="18" s="1"/>
  <c r="W1217" i="18"/>
  <c r="Y1217" i="18" s="1"/>
  <c r="AB1217" i="18" s="1"/>
  <c r="X1217" i="18"/>
  <c r="AA1217" i="18" s="1"/>
  <c r="AD1217" i="18" s="1"/>
  <c r="R1218" i="18"/>
  <c r="S1218" i="18"/>
  <c r="U1218" i="18"/>
  <c r="T1218" i="18" s="1"/>
  <c r="W1218" i="18"/>
  <c r="Y1218" i="18" s="1"/>
  <c r="AB1218" i="18" s="1"/>
  <c r="X1218" i="18"/>
  <c r="AA1218" i="18" s="1"/>
  <c r="AD1218" i="18" s="1"/>
  <c r="R1219" i="18"/>
  <c r="S1219" i="18"/>
  <c r="U1219" i="18"/>
  <c r="T1219" i="18" s="1"/>
  <c r="W1219" i="18"/>
  <c r="Y1219" i="18" s="1"/>
  <c r="AB1219" i="18" s="1"/>
  <c r="X1219" i="18"/>
  <c r="R1220" i="18"/>
  <c r="S1220" i="18"/>
  <c r="U1220" i="18"/>
  <c r="T1220" i="18" s="1"/>
  <c r="W1220" i="18"/>
  <c r="X1220" i="18"/>
  <c r="AA1220" i="18" s="1"/>
  <c r="AD1220" i="18" s="1"/>
  <c r="R1221" i="18"/>
  <c r="S1221" i="18"/>
  <c r="U1221" i="18"/>
  <c r="T1221" i="18" s="1"/>
  <c r="W1221" i="18"/>
  <c r="Y1221" i="18" s="1"/>
  <c r="AB1221" i="18" s="1"/>
  <c r="X1221" i="18"/>
  <c r="AA1221" i="18" s="1"/>
  <c r="AD1221" i="18" s="1"/>
  <c r="R1222" i="18"/>
  <c r="S1222" i="18"/>
  <c r="U1222" i="18"/>
  <c r="T1222" i="18" s="1"/>
  <c r="W1222" i="18"/>
  <c r="Y1222" i="18" s="1"/>
  <c r="AB1222" i="18" s="1"/>
  <c r="X1222" i="18"/>
  <c r="AA1222" i="18" s="1"/>
  <c r="AD1222" i="18" s="1"/>
  <c r="R1223" i="18"/>
  <c r="S1223" i="18"/>
  <c r="U1223" i="18"/>
  <c r="T1223" i="18" s="1"/>
  <c r="W1223" i="18"/>
  <c r="Y1223" i="18" s="1"/>
  <c r="AB1223" i="18" s="1"/>
  <c r="X1223" i="18"/>
  <c r="AA1223" i="18" s="1"/>
  <c r="AD1223" i="18" s="1"/>
  <c r="R1224" i="18"/>
  <c r="S1224" i="18"/>
  <c r="U1224" i="18"/>
  <c r="T1224" i="18" s="1"/>
  <c r="W1224" i="18"/>
  <c r="Y1224" i="18" s="1"/>
  <c r="AB1224" i="18" s="1"/>
  <c r="X1224" i="18"/>
  <c r="AA1224" i="18" s="1"/>
  <c r="AD1224" i="18" s="1"/>
  <c r="R1225" i="18"/>
  <c r="S1225" i="18"/>
  <c r="U1225" i="18"/>
  <c r="T1225" i="18" s="1"/>
  <c r="W1225" i="18"/>
  <c r="Y1225" i="18" s="1"/>
  <c r="AB1225" i="18" s="1"/>
  <c r="X1225" i="18"/>
  <c r="AA1225" i="18" s="1"/>
  <c r="AD1225" i="18" s="1"/>
  <c r="Z1219" i="18" l="1"/>
  <c r="AC1219" i="18" s="1"/>
  <c r="Z1220" i="18"/>
  <c r="AC1220" i="18" s="1"/>
  <c r="Z1221" i="18"/>
  <c r="AC1221" i="18" s="1"/>
  <c r="AE1221" i="18" s="1"/>
  <c r="Y1220" i="18"/>
  <c r="AB1220" i="18" s="1"/>
  <c r="Z1215" i="18"/>
  <c r="AC1215" i="18" s="1"/>
  <c r="Z1209" i="18"/>
  <c r="AC1209" i="18" s="1"/>
  <c r="Z1210" i="18"/>
  <c r="AC1210" i="18" s="1"/>
  <c r="Z1222" i="18"/>
  <c r="AC1222" i="18" s="1"/>
  <c r="AF1222" i="18" s="1"/>
  <c r="Z1214" i="18"/>
  <c r="AC1214" i="18" s="1"/>
  <c r="AF1214" i="18" s="1"/>
  <c r="Z1211" i="18"/>
  <c r="AC1211" i="18" s="1"/>
  <c r="AE1211" i="18" s="1"/>
  <c r="Z1224" i="18"/>
  <c r="AC1224" i="18" s="1"/>
  <c r="AF1224" i="18" s="1"/>
  <c r="Z1218" i="18"/>
  <c r="AC1218" i="18" s="1"/>
  <c r="AF1218" i="18" s="1"/>
  <c r="Z1213" i="18"/>
  <c r="AC1213" i="18" s="1"/>
  <c r="AF1213" i="18" s="1"/>
  <c r="Z1223" i="18"/>
  <c r="AC1223" i="18" s="1"/>
  <c r="AF1223" i="18" s="1"/>
  <c r="AA1219" i="18"/>
  <c r="AD1219" i="18" s="1"/>
  <c r="Y1215" i="18"/>
  <c r="AB1215" i="18" s="1"/>
  <c r="Z1208" i="18"/>
  <c r="AC1208" i="18" s="1"/>
  <c r="AE1208" i="18" s="1"/>
  <c r="Z1212" i="18"/>
  <c r="AC1212" i="18" s="1"/>
  <c r="AE1212" i="18" s="1"/>
  <c r="AA1209" i="18"/>
  <c r="AD1209" i="18" s="1"/>
  <c r="Z1225" i="18"/>
  <c r="AC1225" i="18" s="1"/>
  <c r="AF1225" i="18" s="1"/>
  <c r="Y1210" i="18"/>
  <c r="AB1210" i="18" s="1"/>
  <c r="Z1207" i="18"/>
  <c r="AC1207" i="18" s="1"/>
  <c r="AF1207" i="18" s="1"/>
  <c r="Z1206" i="18"/>
  <c r="AC1206" i="18" s="1"/>
  <c r="AE1206" i="18" s="1"/>
  <c r="Z1217" i="18"/>
  <c r="AC1217" i="18" s="1"/>
  <c r="AF1217" i="18" s="1"/>
  <c r="Z1216" i="18"/>
  <c r="AC1216" i="18" s="1"/>
  <c r="AE1216" i="18" s="1"/>
  <c r="R1203" i="18"/>
  <c r="S1203" i="18"/>
  <c r="U1203" i="18"/>
  <c r="T1203" i="18" s="1"/>
  <c r="W1203" i="18"/>
  <c r="Y1203" i="18" s="1"/>
  <c r="AB1203" i="18" s="1"/>
  <c r="X1203" i="18"/>
  <c r="AA1203" i="18" s="1"/>
  <c r="AD1203" i="18" s="1"/>
  <c r="R1204" i="18"/>
  <c r="S1204" i="18"/>
  <c r="U1204" i="18"/>
  <c r="T1204" i="18" s="1"/>
  <c r="W1204" i="18"/>
  <c r="Y1204" i="18" s="1"/>
  <c r="AB1204" i="18" s="1"/>
  <c r="X1204" i="18"/>
  <c r="AA1204" i="18" s="1"/>
  <c r="AD1204" i="18" s="1"/>
  <c r="R1205" i="18"/>
  <c r="S1205" i="18"/>
  <c r="U1205" i="18"/>
  <c r="T1205" i="18" s="1"/>
  <c r="W1205" i="18"/>
  <c r="Y1205" i="18" s="1"/>
  <c r="AB1205" i="18" s="1"/>
  <c r="X1205" i="18"/>
  <c r="AF1215" i="18" l="1"/>
  <c r="AE1219" i="18"/>
  <c r="AE1220" i="18"/>
  <c r="AE1217" i="18"/>
  <c r="AH1217" i="18" s="1"/>
  <c r="AJ1217" i="18" s="1"/>
  <c r="AE1222" i="18"/>
  <c r="AI1222" i="18" s="1"/>
  <c r="AF1221" i="18"/>
  <c r="AI1221" i="18" s="1"/>
  <c r="AF1220" i="18"/>
  <c r="AE1218" i="18"/>
  <c r="AH1218" i="18" s="1"/>
  <c r="AJ1218" i="18" s="1"/>
  <c r="AF1208" i="18"/>
  <c r="AI1208" i="18" s="1"/>
  <c r="AE1213" i="18"/>
  <c r="AH1213" i="18" s="1"/>
  <c r="AJ1213" i="18" s="1"/>
  <c r="AF1219" i="18"/>
  <c r="AE1224" i="18"/>
  <c r="AI1224" i="18" s="1"/>
  <c r="AE1215" i="18"/>
  <c r="AI1215" i="18" s="1"/>
  <c r="AE1214" i="18"/>
  <c r="AE1223" i="18"/>
  <c r="AH1223" i="18" s="1"/>
  <c r="AJ1223" i="18" s="1"/>
  <c r="AF1212" i="18"/>
  <c r="AI1212" i="18" s="1"/>
  <c r="AF1211" i="18"/>
  <c r="AE1207" i="18"/>
  <c r="AF1216" i="18"/>
  <c r="AI1216" i="18" s="1"/>
  <c r="AE1210" i="18"/>
  <c r="AF1210" i="18"/>
  <c r="AF1206" i="18"/>
  <c r="AI1206" i="18" s="1"/>
  <c r="AE1209" i="18"/>
  <c r="AE1225" i="18"/>
  <c r="AF1209" i="18"/>
  <c r="Z1204" i="18"/>
  <c r="AC1204" i="18" s="1"/>
  <c r="AE1204" i="18" s="1"/>
  <c r="Z1203" i="18"/>
  <c r="AC1203" i="18" s="1"/>
  <c r="AE1203" i="18" s="1"/>
  <c r="Z1205" i="18"/>
  <c r="AC1205" i="18" s="1"/>
  <c r="AA1205" i="18"/>
  <c r="AD1205" i="18" s="1"/>
  <c r="R1185" i="18"/>
  <c r="S1185" i="18"/>
  <c r="U1185" i="18"/>
  <c r="T1185" i="18" s="1"/>
  <c r="W1185" i="18"/>
  <c r="Y1185" i="18" s="1"/>
  <c r="AB1185" i="18" s="1"/>
  <c r="X1185" i="18"/>
  <c r="AA1185" i="18" s="1"/>
  <c r="AD1185" i="18" s="1"/>
  <c r="R1186" i="18"/>
  <c r="S1186" i="18"/>
  <c r="U1186" i="18"/>
  <c r="T1186" i="18" s="1"/>
  <c r="W1186" i="18"/>
  <c r="Y1186" i="18" s="1"/>
  <c r="AB1186" i="18" s="1"/>
  <c r="X1186" i="18"/>
  <c r="AA1186" i="18" s="1"/>
  <c r="AD1186" i="18" s="1"/>
  <c r="R1187" i="18"/>
  <c r="S1187" i="18"/>
  <c r="U1187" i="18"/>
  <c r="T1187" i="18" s="1"/>
  <c r="W1187" i="18"/>
  <c r="Y1187" i="18" s="1"/>
  <c r="AB1187" i="18" s="1"/>
  <c r="X1187" i="18"/>
  <c r="AA1187" i="18" s="1"/>
  <c r="AD1187" i="18" s="1"/>
  <c r="R1188" i="18"/>
  <c r="S1188" i="18"/>
  <c r="U1188" i="18"/>
  <c r="T1188" i="18" s="1"/>
  <c r="W1188" i="18"/>
  <c r="Y1188" i="18" s="1"/>
  <c r="AB1188" i="18" s="1"/>
  <c r="X1188" i="18"/>
  <c r="AA1188" i="18" s="1"/>
  <c r="AD1188" i="18" s="1"/>
  <c r="R1189" i="18"/>
  <c r="S1189" i="18"/>
  <c r="U1189" i="18"/>
  <c r="T1189" i="18" s="1"/>
  <c r="W1189" i="18"/>
  <c r="Y1189" i="18" s="1"/>
  <c r="AB1189" i="18" s="1"/>
  <c r="X1189" i="18"/>
  <c r="AA1189" i="18" s="1"/>
  <c r="AD1189" i="18" s="1"/>
  <c r="R1190" i="18"/>
  <c r="S1190" i="18"/>
  <c r="U1190" i="18"/>
  <c r="T1190" i="18" s="1"/>
  <c r="W1190" i="18"/>
  <c r="Y1190" i="18" s="1"/>
  <c r="AB1190" i="18" s="1"/>
  <c r="X1190" i="18"/>
  <c r="R1191" i="18"/>
  <c r="S1191" i="18"/>
  <c r="U1191" i="18"/>
  <c r="T1191" i="18" s="1"/>
  <c r="W1191" i="18"/>
  <c r="Y1191" i="18" s="1"/>
  <c r="AB1191" i="18" s="1"/>
  <c r="X1191" i="18"/>
  <c r="AA1191" i="18" s="1"/>
  <c r="AD1191" i="18" s="1"/>
  <c r="R1192" i="18"/>
  <c r="S1192" i="18"/>
  <c r="U1192" i="18"/>
  <c r="T1192" i="18" s="1"/>
  <c r="W1192" i="18"/>
  <c r="Y1192" i="18" s="1"/>
  <c r="AB1192" i="18" s="1"/>
  <c r="X1192" i="18"/>
  <c r="AA1192" i="18" s="1"/>
  <c r="AD1192" i="18" s="1"/>
  <c r="R1193" i="18"/>
  <c r="S1193" i="18"/>
  <c r="U1193" i="18"/>
  <c r="T1193" i="18" s="1"/>
  <c r="W1193" i="18"/>
  <c r="Y1193" i="18" s="1"/>
  <c r="AB1193" i="18" s="1"/>
  <c r="X1193" i="18"/>
  <c r="AA1193" i="18" s="1"/>
  <c r="AD1193" i="18" s="1"/>
  <c r="R1194" i="18"/>
  <c r="S1194" i="18"/>
  <c r="U1194" i="18"/>
  <c r="T1194" i="18" s="1"/>
  <c r="W1194" i="18"/>
  <c r="Y1194" i="18" s="1"/>
  <c r="AB1194" i="18" s="1"/>
  <c r="X1194" i="18"/>
  <c r="AA1194" i="18" s="1"/>
  <c r="AD1194" i="18" s="1"/>
  <c r="R1195" i="18"/>
  <c r="S1195" i="18"/>
  <c r="U1195" i="18"/>
  <c r="T1195" i="18" s="1"/>
  <c r="W1195" i="18"/>
  <c r="Y1195" i="18" s="1"/>
  <c r="AB1195" i="18" s="1"/>
  <c r="X1195" i="18"/>
  <c r="AA1195" i="18" s="1"/>
  <c r="AD1195" i="18" s="1"/>
  <c r="R1196" i="18"/>
  <c r="S1196" i="18"/>
  <c r="U1196" i="18"/>
  <c r="T1196" i="18" s="1"/>
  <c r="W1196" i="18"/>
  <c r="Y1196" i="18" s="1"/>
  <c r="AB1196" i="18" s="1"/>
  <c r="X1196" i="18"/>
  <c r="AA1196" i="18" s="1"/>
  <c r="AD1196" i="18" s="1"/>
  <c r="R1197" i="18"/>
  <c r="S1197" i="18"/>
  <c r="U1197" i="18"/>
  <c r="T1197" i="18" s="1"/>
  <c r="W1197" i="18"/>
  <c r="Y1197" i="18" s="1"/>
  <c r="AB1197" i="18" s="1"/>
  <c r="X1197" i="18"/>
  <c r="AA1197" i="18" s="1"/>
  <c r="AD1197" i="18" s="1"/>
  <c r="R1198" i="18"/>
  <c r="S1198" i="18"/>
  <c r="U1198" i="18"/>
  <c r="T1198" i="18" s="1"/>
  <c r="W1198" i="18"/>
  <c r="Y1198" i="18" s="1"/>
  <c r="AB1198" i="18" s="1"/>
  <c r="X1198" i="18"/>
  <c r="AA1198" i="18" s="1"/>
  <c r="AD1198" i="18" s="1"/>
  <c r="R1199" i="18"/>
  <c r="S1199" i="18"/>
  <c r="U1199" i="18"/>
  <c r="T1199" i="18" s="1"/>
  <c r="W1199" i="18"/>
  <c r="Y1199" i="18" s="1"/>
  <c r="AB1199" i="18" s="1"/>
  <c r="X1199" i="18"/>
  <c r="AA1199" i="18" s="1"/>
  <c r="AD1199" i="18" s="1"/>
  <c r="R1200" i="18"/>
  <c r="S1200" i="18"/>
  <c r="U1200" i="18"/>
  <c r="T1200" i="18" s="1"/>
  <c r="W1200" i="18"/>
  <c r="Y1200" i="18" s="1"/>
  <c r="AB1200" i="18" s="1"/>
  <c r="X1200" i="18"/>
  <c r="AA1200" i="18" s="1"/>
  <c r="AD1200" i="18" s="1"/>
  <c r="R1201" i="18"/>
  <c r="S1201" i="18"/>
  <c r="U1201" i="18"/>
  <c r="T1201" i="18" s="1"/>
  <c r="W1201" i="18"/>
  <c r="Y1201" i="18" s="1"/>
  <c r="AB1201" i="18" s="1"/>
  <c r="X1201" i="18"/>
  <c r="AA1201" i="18" s="1"/>
  <c r="AD1201" i="18" s="1"/>
  <c r="R1202" i="18"/>
  <c r="S1202" i="18"/>
  <c r="U1202" i="18"/>
  <c r="T1202" i="18" s="1"/>
  <c r="W1202" i="18"/>
  <c r="X1202" i="18"/>
  <c r="AA1202" i="18" s="1"/>
  <c r="AD1202" i="18" s="1"/>
  <c r="AI1219" i="18" l="1"/>
  <c r="AH1222" i="18"/>
  <c r="AJ1222" i="18" s="1"/>
  <c r="AI1220" i="18"/>
  <c r="AH1220" i="18"/>
  <c r="AJ1220" i="18" s="1"/>
  <c r="AH1221" i="18"/>
  <c r="AJ1221" i="18" s="1"/>
  <c r="AI1218" i="18"/>
  <c r="AI1217" i="18"/>
  <c r="AH1208" i="18"/>
  <c r="AJ1208" i="18" s="1"/>
  <c r="AI1213" i="18"/>
  <c r="AI1209" i="18"/>
  <c r="AI1223" i="18"/>
  <c r="AH1219" i="18"/>
  <c r="AJ1219" i="18" s="1"/>
  <c r="AH1212" i="18"/>
  <c r="AJ1212" i="18" s="1"/>
  <c r="AH1211" i="18"/>
  <c r="AJ1211" i="18" s="1"/>
  <c r="AH1206" i="18"/>
  <c r="AJ1206" i="18" s="1"/>
  <c r="AH1216" i="18"/>
  <c r="AJ1216" i="18" s="1"/>
  <c r="AH1215" i="18"/>
  <c r="AJ1215" i="18" s="1"/>
  <c r="AI1211" i="18"/>
  <c r="AI1214" i="18"/>
  <c r="AH1214" i="18"/>
  <c r="AJ1214" i="18" s="1"/>
  <c r="AH1224" i="18"/>
  <c r="AJ1224" i="18" s="1"/>
  <c r="AI1207" i="18"/>
  <c r="AH1207" i="18"/>
  <c r="AJ1207" i="18" s="1"/>
  <c r="AH1209" i="18"/>
  <c r="AJ1209" i="18" s="1"/>
  <c r="AI1225" i="18"/>
  <c r="AH1225" i="18"/>
  <c r="AJ1225" i="18" s="1"/>
  <c r="AI1210" i="18"/>
  <c r="AH1210" i="18"/>
  <c r="AJ1210" i="18" s="1"/>
  <c r="AF1203" i="18"/>
  <c r="AH1203" i="18" s="1"/>
  <c r="AJ1203" i="18" s="1"/>
  <c r="AF1204" i="18"/>
  <c r="AH1204" i="18" s="1"/>
  <c r="AE1205" i="18"/>
  <c r="AF1205" i="18"/>
  <c r="Z1202" i="18"/>
  <c r="AC1202" i="18" s="1"/>
  <c r="Z1199" i="18"/>
  <c r="AC1199" i="18" s="1"/>
  <c r="AF1199" i="18" s="1"/>
  <c r="Z1198" i="18"/>
  <c r="AC1198" i="18" s="1"/>
  <c r="AF1198" i="18" s="1"/>
  <c r="Y1202" i="18"/>
  <c r="AB1202" i="18" s="1"/>
  <c r="Z1194" i="18"/>
  <c r="AC1194" i="18" s="1"/>
  <c r="AE1194" i="18" s="1"/>
  <c r="Z1191" i="18"/>
  <c r="AC1191" i="18" s="1"/>
  <c r="AF1191" i="18" s="1"/>
  <c r="Z1186" i="18"/>
  <c r="AC1186" i="18" s="1"/>
  <c r="AE1186" i="18" s="1"/>
  <c r="Z1200" i="18"/>
  <c r="AC1200" i="18" s="1"/>
  <c r="AE1200" i="18" s="1"/>
  <c r="Z1192" i="18"/>
  <c r="AC1192" i="18" s="1"/>
  <c r="AE1192" i="18" s="1"/>
  <c r="Z1190" i="18"/>
  <c r="AC1190" i="18" s="1"/>
  <c r="Z1185" i="18"/>
  <c r="AC1185" i="18" s="1"/>
  <c r="AE1185" i="18" s="1"/>
  <c r="Z1201" i="18"/>
  <c r="AC1201" i="18" s="1"/>
  <c r="AF1201" i="18" s="1"/>
  <c r="Z1193" i="18"/>
  <c r="AC1193" i="18" s="1"/>
  <c r="AF1193" i="18" s="1"/>
  <c r="Z1197" i="18"/>
  <c r="AC1197" i="18" s="1"/>
  <c r="AE1197" i="18" s="1"/>
  <c r="Z1189" i="18"/>
  <c r="AC1189" i="18" s="1"/>
  <c r="AE1189" i="18" s="1"/>
  <c r="AA1190" i="18"/>
  <c r="AD1190" i="18" s="1"/>
  <c r="Z1195" i="18"/>
  <c r="AC1195" i="18" s="1"/>
  <c r="AE1195" i="18" s="1"/>
  <c r="Z1187" i="18"/>
  <c r="AC1187" i="18" s="1"/>
  <c r="AE1187" i="18" s="1"/>
  <c r="Z1196" i="18"/>
  <c r="AC1196" i="18" s="1"/>
  <c r="AF1196" i="18" s="1"/>
  <c r="Z1188" i="18"/>
  <c r="AC1188" i="18" s="1"/>
  <c r="AF1188" i="18" s="1"/>
  <c r="AE1198" i="18" l="1"/>
  <c r="AH1198" i="18" s="1"/>
  <c r="AJ1198" i="18" s="1"/>
  <c r="AE1193" i="18"/>
  <c r="AI1193" i="18" s="1"/>
  <c r="AE1202" i="18"/>
  <c r="AI1203" i="18"/>
  <c r="AJ1204" i="18"/>
  <c r="AI1204" i="18"/>
  <c r="AI1205" i="18"/>
  <c r="AH1205" i="18"/>
  <c r="AJ1205" i="18" s="1"/>
  <c r="AE1199" i="18"/>
  <c r="AH1199" i="18" s="1"/>
  <c r="AJ1199" i="18" s="1"/>
  <c r="AE1191" i="18"/>
  <c r="AH1191" i="18" s="1"/>
  <c r="AJ1191" i="18" s="1"/>
  <c r="AF1194" i="18"/>
  <c r="AI1194" i="18" s="1"/>
  <c r="AF1202" i="18"/>
  <c r="AF1185" i="18"/>
  <c r="AF1192" i="18"/>
  <c r="AE1201" i="18"/>
  <c r="AF1186" i="18"/>
  <c r="AE1190" i="18"/>
  <c r="AF1200" i="18"/>
  <c r="AI1200" i="18" s="1"/>
  <c r="AF1189" i="18"/>
  <c r="AI1189" i="18" s="1"/>
  <c r="AF1197" i="18"/>
  <c r="AF1187" i="18"/>
  <c r="AE1196" i="18"/>
  <c r="AE1188" i="18"/>
  <c r="AF1195" i="18"/>
  <c r="AF1190" i="18"/>
  <c r="R1181" i="18"/>
  <c r="S1181" i="18"/>
  <c r="U1181" i="18"/>
  <c r="T1181" i="18" s="1"/>
  <c r="W1181" i="18"/>
  <c r="X1181" i="18"/>
  <c r="AA1181" i="18" s="1"/>
  <c r="AD1181" i="18" s="1"/>
  <c r="R1182" i="18"/>
  <c r="S1182" i="18"/>
  <c r="U1182" i="18"/>
  <c r="T1182" i="18" s="1"/>
  <c r="W1182" i="18"/>
  <c r="Y1182" i="18" s="1"/>
  <c r="AB1182" i="18" s="1"/>
  <c r="X1182" i="18"/>
  <c r="AA1182" i="18" s="1"/>
  <c r="AD1182" i="18" s="1"/>
  <c r="R1183" i="18"/>
  <c r="S1183" i="18"/>
  <c r="U1183" i="18"/>
  <c r="T1183" i="18" s="1"/>
  <c r="W1183" i="18"/>
  <c r="Y1183" i="18" s="1"/>
  <c r="AB1183" i="18" s="1"/>
  <c r="X1183" i="18"/>
  <c r="AA1183" i="18" s="1"/>
  <c r="AD1183" i="18" s="1"/>
  <c r="R1184" i="18"/>
  <c r="S1184" i="18"/>
  <c r="U1184" i="18"/>
  <c r="T1184" i="18" s="1"/>
  <c r="W1184" i="18"/>
  <c r="Y1184" i="18" s="1"/>
  <c r="AB1184" i="18" s="1"/>
  <c r="X1184" i="18"/>
  <c r="AA1184" i="18" s="1"/>
  <c r="AD1184" i="18" s="1"/>
  <c r="R1175" i="18"/>
  <c r="S1175" i="18"/>
  <c r="U1175" i="18"/>
  <c r="T1175" i="18" s="1"/>
  <c r="W1175" i="18"/>
  <c r="Y1175" i="18" s="1"/>
  <c r="AB1175" i="18" s="1"/>
  <c r="X1175" i="18"/>
  <c r="AA1175" i="18" s="1"/>
  <c r="AD1175" i="18" s="1"/>
  <c r="AJ1175" i="18"/>
  <c r="R1176" i="18"/>
  <c r="S1176" i="18"/>
  <c r="U1176" i="18"/>
  <c r="T1176" i="18" s="1"/>
  <c r="W1176" i="18"/>
  <c r="Y1176" i="18" s="1"/>
  <c r="AB1176" i="18" s="1"/>
  <c r="X1176" i="18"/>
  <c r="AA1176" i="18" s="1"/>
  <c r="AD1176" i="18" s="1"/>
  <c r="AJ1176" i="18"/>
  <c r="R1177" i="18"/>
  <c r="S1177" i="18"/>
  <c r="U1177" i="18"/>
  <c r="T1177" i="18" s="1"/>
  <c r="W1177" i="18"/>
  <c r="Y1177" i="18" s="1"/>
  <c r="AB1177" i="18" s="1"/>
  <c r="X1177" i="18"/>
  <c r="AA1177" i="18" s="1"/>
  <c r="AD1177" i="18" s="1"/>
  <c r="AJ1177" i="18"/>
  <c r="R1178" i="18"/>
  <c r="S1178" i="18"/>
  <c r="U1178" i="18"/>
  <c r="T1178" i="18" s="1"/>
  <c r="W1178" i="18"/>
  <c r="Y1178" i="18" s="1"/>
  <c r="AB1178" i="18" s="1"/>
  <c r="X1178" i="18"/>
  <c r="AA1178" i="18" s="1"/>
  <c r="AD1178" i="18" s="1"/>
  <c r="AJ1178" i="18"/>
  <c r="R1179" i="18"/>
  <c r="S1179" i="18"/>
  <c r="U1179" i="18"/>
  <c r="T1179" i="18" s="1"/>
  <c r="W1179" i="18"/>
  <c r="Y1179" i="18" s="1"/>
  <c r="AB1179" i="18" s="1"/>
  <c r="X1179" i="18"/>
  <c r="AA1179" i="18" s="1"/>
  <c r="AD1179" i="18" s="1"/>
  <c r="AJ1179" i="18"/>
  <c r="R1180" i="18"/>
  <c r="S1180" i="18"/>
  <c r="U1180" i="18"/>
  <c r="T1180" i="18" s="1"/>
  <c r="W1180" i="18"/>
  <c r="Y1180" i="18" s="1"/>
  <c r="AB1180" i="18" s="1"/>
  <c r="X1180" i="18"/>
  <c r="AA1180" i="18" s="1"/>
  <c r="AD1180" i="18" s="1"/>
  <c r="AJ1180" i="18"/>
  <c r="R1171" i="18"/>
  <c r="S1171" i="18"/>
  <c r="U1171" i="18"/>
  <c r="T1171" i="18" s="1"/>
  <c r="W1171" i="18"/>
  <c r="Y1171" i="18" s="1"/>
  <c r="AB1171" i="18" s="1"/>
  <c r="X1171" i="18"/>
  <c r="AJ1171" i="18"/>
  <c r="R1172" i="18"/>
  <c r="S1172" i="18"/>
  <c r="U1172" i="18"/>
  <c r="T1172" i="18" s="1"/>
  <c r="W1172" i="18"/>
  <c r="Y1172" i="18" s="1"/>
  <c r="AB1172" i="18" s="1"/>
  <c r="X1172" i="18"/>
  <c r="AA1172" i="18" s="1"/>
  <c r="AD1172" i="18" s="1"/>
  <c r="AJ1172" i="18"/>
  <c r="R1173" i="18"/>
  <c r="S1173" i="18"/>
  <c r="U1173" i="18"/>
  <c r="T1173" i="18" s="1"/>
  <c r="W1173" i="18"/>
  <c r="Y1173" i="18" s="1"/>
  <c r="AB1173" i="18" s="1"/>
  <c r="X1173" i="18"/>
  <c r="AA1173" i="18" s="1"/>
  <c r="AD1173" i="18" s="1"/>
  <c r="AJ1173" i="18"/>
  <c r="R1174" i="18"/>
  <c r="S1174" i="18"/>
  <c r="U1174" i="18"/>
  <c r="T1174" i="18" s="1"/>
  <c r="W1174" i="18"/>
  <c r="Y1174" i="18" s="1"/>
  <c r="AB1174" i="18" s="1"/>
  <c r="X1174" i="18"/>
  <c r="AJ1174" i="18"/>
  <c r="AI1198" i="18" l="1"/>
  <c r="AI1202" i="18"/>
  <c r="AH1193" i="18"/>
  <c r="AJ1193" i="18" s="1"/>
  <c r="AI1199" i="18"/>
  <c r="AH1194" i="18"/>
  <c r="AJ1194" i="18" s="1"/>
  <c r="Z1182" i="18"/>
  <c r="AC1182" i="18" s="1"/>
  <c r="AE1182" i="18" s="1"/>
  <c r="Z1181" i="18"/>
  <c r="AC1181" i="18" s="1"/>
  <c r="AH1202" i="18"/>
  <c r="AJ1202" i="18" s="1"/>
  <c r="AH1200" i="18"/>
  <c r="AJ1200" i="18" s="1"/>
  <c r="AI1191" i="18"/>
  <c r="AI1196" i="18"/>
  <c r="AH1196" i="18"/>
  <c r="AJ1196" i="18" s="1"/>
  <c r="AI1195" i="18"/>
  <c r="AH1195" i="18"/>
  <c r="AJ1195" i="18" s="1"/>
  <c r="AI1188" i="18"/>
  <c r="AH1188" i="18"/>
  <c r="AJ1188" i="18" s="1"/>
  <c r="AH1187" i="18"/>
  <c r="AJ1187" i="18" s="1"/>
  <c r="AI1187" i="18"/>
  <c r="AI1201" i="18"/>
  <c r="AH1201" i="18"/>
  <c r="AJ1201" i="18" s="1"/>
  <c r="AH1192" i="18"/>
  <c r="AJ1192" i="18" s="1"/>
  <c r="AI1192" i="18"/>
  <c r="AH1186" i="18"/>
  <c r="AJ1186" i="18" s="1"/>
  <c r="AH1190" i="18"/>
  <c r="AJ1190" i="18" s="1"/>
  <c r="AH1197" i="18"/>
  <c r="AJ1197" i="18" s="1"/>
  <c r="AI1186" i="18"/>
  <c r="AI1190" i="18"/>
  <c r="AH1185" i="18"/>
  <c r="AJ1185" i="18" s="1"/>
  <c r="AI1185" i="18"/>
  <c r="AH1189" i="18"/>
  <c r="AJ1189" i="18" s="1"/>
  <c r="AI1197" i="18"/>
  <c r="Z1184" i="18"/>
  <c r="AC1184" i="18" s="1"/>
  <c r="AF1184" i="18" s="1"/>
  <c r="Y1181" i="18"/>
  <c r="AB1181" i="18" s="1"/>
  <c r="Z1183" i="18"/>
  <c r="AC1183" i="18" s="1"/>
  <c r="AE1183" i="18" s="1"/>
  <c r="Z1178" i="18"/>
  <c r="AC1178" i="18" s="1"/>
  <c r="AF1178" i="18" s="1"/>
  <c r="AH1178" i="18" s="1"/>
  <c r="AI1178" i="18" s="1"/>
  <c r="Z1174" i="18"/>
  <c r="AC1174" i="18" s="1"/>
  <c r="Z1177" i="18"/>
  <c r="AC1177" i="18" s="1"/>
  <c r="AE1177" i="18" s="1"/>
  <c r="Z1175" i="18"/>
  <c r="AC1175" i="18" s="1"/>
  <c r="AE1175" i="18" s="1"/>
  <c r="Z1176" i="18"/>
  <c r="AC1176" i="18" s="1"/>
  <c r="AF1176" i="18" s="1"/>
  <c r="AH1176" i="18" s="1"/>
  <c r="AI1176" i="18" s="1"/>
  <c r="Z1180" i="18"/>
  <c r="AC1180" i="18" s="1"/>
  <c r="AE1180" i="18" s="1"/>
  <c r="Z1179" i="18"/>
  <c r="AC1179" i="18" s="1"/>
  <c r="AE1179" i="18" s="1"/>
  <c r="Z1171" i="18"/>
  <c r="AC1171" i="18" s="1"/>
  <c r="Z1173" i="18"/>
  <c r="AC1173" i="18" s="1"/>
  <c r="AF1173" i="18" s="1"/>
  <c r="AH1173" i="18" s="1"/>
  <c r="AI1173" i="18" s="1"/>
  <c r="AA1174" i="18"/>
  <c r="AD1174" i="18" s="1"/>
  <c r="AA1171" i="18"/>
  <c r="AD1171" i="18" s="1"/>
  <c r="Z1172" i="18"/>
  <c r="AC1172" i="18" s="1"/>
  <c r="AE1172" i="18" s="1"/>
  <c r="AF1171" i="18" l="1"/>
  <c r="AH1171" i="18" s="1"/>
  <c r="AI1171" i="18" s="1"/>
  <c r="AE1174" i="18"/>
  <c r="AF1182" i="18"/>
  <c r="AI1182" i="18" s="1"/>
  <c r="AE1181" i="18"/>
  <c r="AF1181" i="18"/>
  <c r="AF1183" i="18"/>
  <c r="AE1184" i="18"/>
  <c r="AE1178" i="18"/>
  <c r="AF1175" i="18"/>
  <c r="AH1175" i="18" s="1"/>
  <c r="AI1175" i="18" s="1"/>
  <c r="AF1177" i="18"/>
  <c r="AH1177" i="18" s="1"/>
  <c r="AI1177" i="18" s="1"/>
  <c r="AE1176" i="18"/>
  <c r="AF1179" i="18"/>
  <c r="AH1179" i="18" s="1"/>
  <c r="AI1179" i="18" s="1"/>
  <c r="AF1180" i="18"/>
  <c r="AH1180" i="18" s="1"/>
  <c r="AI1180" i="18" s="1"/>
  <c r="AE1173" i="18"/>
  <c r="AF1174" i="18"/>
  <c r="AH1174" i="18" s="1"/>
  <c r="AI1174" i="18" s="1"/>
  <c r="AF1172" i="18"/>
  <c r="AH1172" i="18" s="1"/>
  <c r="AI1172" i="18" s="1"/>
  <c r="AE1171" i="18"/>
  <c r="AH1182" i="18" l="1"/>
  <c r="AJ1182" i="18" s="1"/>
  <c r="AI1181" i="18"/>
  <c r="AH1181" i="18"/>
  <c r="AJ1181" i="18" s="1"/>
  <c r="AH1183" i="18"/>
  <c r="AJ1183" i="18" s="1"/>
  <c r="AI1183" i="18"/>
  <c r="AI1184" i="18"/>
  <c r="AH1184" i="18"/>
  <c r="AJ1184" i="18" s="1"/>
  <c r="R1164" i="18"/>
  <c r="S1164" i="18"/>
  <c r="U1164" i="18"/>
  <c r="T1164" i="18" s="1"/>
  <c r="W1164" i="18"/>
  <c r="Y1164" i="18" s="1"/>
  <c r="AB1164" i="18" s="1"/>
  <c r="X1164" i="18"/>
  <c r="AJ1164" i="18"/>
  <c r="R1165" i="18"/>
  <c r="S1165" i="18"/>
  <c r="U1165" i="18"/>
  <c r="T1165" i="18" s="1"/>
  <c r="W1165" i="18"/>
  <c r="Y1165" i="18" s="1"/>
  <c r="AB1165" i="18" s="1"/>
  <c r="X1165" i="18"/>
  <c r="AJ1165" i="18"/>
  <c r="R1166" i="18"/>
  <c r="S1166" i="18"/>
  <c r="U1166" i="18"/>
  <c r="T1166" i="18" s="1"/>
  <c r="W1166" i="18"/>
  <c r="X1166" i="18"/>
  <c r="AA1166" i="18" s="1"/>
  <c r="AD1166" i="18" s="1"/>
  <c r="AJ1166" i="18"/>
  <c r="R1167" i="18"/>
  <c r="S1167" i="18"/>
  <c r="U1167" i="18"/>
  <c r="T1167" i="18" s="1"/>
  <c r="W1167" i="18"/>
  <c r="Y1167" i="18" s="1"/>
  <c r="AB1167" i="18" s="1"/>
  <c r="X1167" i="18"/>
  <c r="AJ1167" i="18"/>
  <c r="R1168" i="18"/>
  <c r="S1168" i="18"/>
  <c r="U1168" i="18"/>
  <c r="T1168" i="18" s="1"/>
  <c r="W1168" i="18"/>
  <c r="Y1168" i="18" s="1"/>
  <c r="AB1168" i="18" s="1"/>
  <c r="X1168" i="18"/>
  <c r="AA1168" i="18" s="1"/>
  <c r="AD1168" i="18" s="1"/>
  <c r="AJ1168" i="18"/>
  <c r="R1169" i="18"/>
  <c r="S1169" i="18"/>
  <c r="U1169" i="18"/>
  <c r="T1169" i="18" s="1"/>
  <c r="W1169" i="18"/>
  <c r="Y1169" i="18" s="1"/>
  <c r="AB1169" i="18" s="1"/>
  <c r="X1169" i="18"/>
  <c r="AA1169" i="18" s="1"/>
  <c r="AD1169" i="18" s="1"/>
  <c r="AJ1169" i="18"/>
  <c r="R1170" i="18"/>
  <c r="S1170" i="18"/>
  <c r="U1170" i="18"/>
  <c r="T1170" i="18" s="1"/>
  <c r="W1170" i="18"/>
  <c r="Y1170" i="18" s="1"/>
  <c r="AB1170" i="18" s="1"/>
  <c r="X1170" i="18"/>
  <c r="AA1170" i="18" s="1"/>
  <c r="AD1170" i="18" s="1"/>
  <c r="AJ1170" i="18"/>
  <c r="Z1164" i="18" l="1"/>
  <c r="AC1164" i="18" s="1"/>
  <c r="Z1166" i="18"/>
  <c r="AC1166" i="18" s="1"/>
  <c r="Z1165" i="18"/>
  <c r="AC1165" i="18" s="1"/>
  <c r="Z1167" i="18"/>
  <c r="AC1167" i="18" s="1"/>
  <c r="AA1165" i="18"/>
  <c r="AD1165" i="18" s="1"/>
  <c r="Y1166" i="18"/>
  <c r="AB1166" i="18" s="1"/>
  <c r="AA1164" i="18"/>
  <c r="AD1164" i="18" s="1"/>
  <c r="Z1170" i="18"/>
  <c r="AC1170" i="18" s="1"/>
  <c r="AF1170" i="18" s="1"/>
  <c r="AH1170" i="18" s="1"/>
  <c r="AI1170" i="18" s="1"/>
  <c r="Z1169" i="18"/>
  <c r="AC1169" i="18" s="1"/>
  <c r="AE1169" i="18" s="1"/>
  <c r="Z1168" i="18"/>
  <c r="AC1168" i="18" s="1"/>
  <c r="AE1168" i="18" s="1"/>
  <c r="AA1167" i="18"/>
  <c r="AD1167" i="18" s="1"/>
  <c r="AJ1146" i="18"/>
  <c r="AJ1147" i="18"/>
  <c r="AJ1148" i="18"/>
  <c r="AJ1149" i="18"/>
  <c r="AJ1150" i="18"/>
  <c r="AJ1151" i="18"/>
  <c r="AJ1152" i="18"/>
  <c r="AJ1153" i="18"/>
  <c r="AJ1154" i="18"/>
  <c r="AJ1155" i="18"/>
  <c r="AJ1156" i="18"/>
  <c r="AJ1157" i="18"/>
  <c r="AJ1158" i="18"/>
  <c r="AJ1159" i="18"/>
  <c r="AJ1160" i="18"/>
  <c r="AJ1161" i="18"/>
  <c r="AJ1162" i="18"/>
  <c r="AJ1163" i="18"/>
  <c r="R1149" i="18"/>
  <c r="S1149" i="18"/>
  <c r="U1149" i="18"/>
  <c r="T1149" i="18" s="1"/>
  <c r="W1149" i="18"/>
  <c r="Y1149" i="18" s="1"/>
  <c r="AB1149" i="18" s="1"/>
  <c r="X1149" i="18"/>
  <c r="AA1149" i="18" s="1"/>
  <c r="AD1149" i="18" s="1"/>
  <c r="R1150" i="18"/>
  <c r="S1150" i="18"/>
  <c r="U1150" i="18"/>
  <c r="T1150" i="18" s="1"/>
  <c r="W1150" i="18"/>
  <c r="Y1150" i="18" s="1"/>
  <c r="AB1150" i="18" s="1"/>
  <c r="X1150" i="18"/>
  <c r="AA1150" i="18" s="1"/>
  <c r="AD1150" i="18" s="1"/>
  <c r="R1151" i="18"/>
  <c r="S1151" i="18"/>
  <c r="U1151" i="18"/>
  <c r="T1151" i="18" s="1"/>
  <c r="W1151" i="18"/>
  <c r="Y1151" i="18" s="1"/>
  <c r="AB1151" i="18" s="1"/>
  <c r="X1151" i="18"/>
  <c r="AA1151" i="18" s="1"/>
  <c r="AD1151" i="18" s="1"/>
  <c r="R1152" i="18"/>
  <c r="S1152" i="18"/>
  <c r="U1152" i="18"/>
  <c r="T1152" i="18" s="1"/>
  <c r="W1152" i="18"/>
  <c r="Y1152" i="18" s="1"/>
  <c r="AB1152" i="18" s="1"/>
  <c r="X1152" i="18"/>
  <c r="AA1152" i="18" s="1"/>
  <c r="AD1152" i="18" s="1"/>
  <c r="R1153" i="18"/>
  <c r="S1153" i="18"/>
  <c r="U1153" i="18"/>
  <c r="T1153" i="18" s="1"/>
  <c r="W1153" i="18"/>
  <c r="Y1153" i="18" s="1"/>
  <c r="AB1153" i="18" s="1"/>
  <c r="X1153" i="18"/>
  <c r="AA1153" i="18" s="1"/>
  <c r="AD1153" i="18" s="1"/>
  <c r="R1154" i="18"/>
  <c r="S1154" i="18"/>
  <c r="U1154" i="18"/>
  <c r="T1154" i="18" s="1"/>
  <c r="W1154" i="18"/>
  <c r="Y1154" i="18" s="1"/>
  <c r="AB1154" i="18" s="1"/>
  <c r="X1154" i="18"/>
  <c r="AA1154" i="18" s="1"/>
  <c r="AD1154" i="18" s="1"/>
  <c r="R1155" i="18"/>
  <c r="S1155" i="18"/>
  <c r="U1155" i="18"/>
  <c r="T1155" i="18" s="1"/>
  <c r="W1155" i="18"/>
  <c r="Y1155" i="18" s="1"/>
  <c r="AB1155" i="18" s="1"/>
  <c r="X1155" i="18"/>
  <c r="R1156" i="18"/>
  <c r="S1156" i="18"/>
  <c r="U1156" i="18"/>
  <c r="T1156" i="18" s="1"/>
  <c r="W1156" i="18"/>
  <c r="Y1156" i="18" s="1"/>
  <c r="AB1156" i="18" s="1"/>
  <c r="X1156" i="18"/>
  <c r="AA1156" i="18" s="1"/>
  <c r="AD1156" i="18" s="1"/>
  <c r="R1157" i="18"/>
  <c r="S1157" i="18"/>
  <c r="U1157" i="18"/>
  <c r="T1157" i="18" s="1"/>
  <c r="W1157" i="18"/>
  <c r="Y1157" i="18" s="1"/>
  <c r="AB1157" i="18" s="1"/>
  <c r="X1157" i="18"/>
  <c r="AA1157" i="18" s="1"/>
  <c r="AD1157" i="18" s="1"/>
  <c r="R1158" i="18"/>
  <c r="S1158" i="18"/>
  <c r="U1158" i="18"/>
  <c r="T1158" i="18" s="1"/>
  <c r="W1158" i="18"/>
  <c r="Y1158" i="18" s="1"/>
  <c r="AB1158" i="18" s="1"/>
  <c r="X1158" i="18"/>
  <c r="AA1158" i="18" s="1"/>
  <c r="AD1158" i="18" s="1"/>
  <c r="R1159" i="18"/>
  <c r="S1159" i="18"/>
  <c r="U1159" i="18"/>
  <c r="T1159" i="18" s="1"/>
  <c r="W1159" i="18"/>
  <c r="Y1159" i="18" s="1"/>
  <c r="AB1159" i="18" s="1"/>
  <c r="X1159" i="18"/>
  <c r="AA1159" i="18" s="1"/>
  <c r="AD1159" i="18" s="1"/>
  <c r="R1160" i="18"/>
  <c r="S1160" i="18"/>
  <c r="U1160" i="18"/>
  <c r="T1160" i="18" s="1"/>
  <c r="W1160" i="18"/>
  <c r="Y1160" i="18" s="1"/>
  <c r="AB1160" i="18" s="1"/>
  <c r="X1160" i="18"/>
  <c r="AA1160" i="18" s="1"/>
  <c r="AD1160" i="18" s="1"/>
  <c r="R1161" i="18"/>
  <c r="S1161" i="18"/>
  <c r="U1161" i="18"/>
  <c r="T1161" i="18" s="1"/>
  <c r="W1161" i="18"/>
  <c r="Y1161" i="18" s="1"/>
  <c r="AB1161" i="18" s="1"/>
  <c r="X1161" i="18"/>
  <c r="AA1161" i="18" s="1"/>
  <c r="AD1161" i="18" s="1"/>
  <c r="R1162" i="18"/>
  <c r="S1162" i="18"/>
  <c r="U1162" i="18"/>
  <c r="T1162" i="18" s="1"/>
  <c r="W1162" i="18"/>
  <c r="Y1162" i="18" s="1"/>
  <c r="AB1162" i="18" s="1"/>
  <c r="X1162" i="18"/>
  <c r="AA1162" i="18" s="1"/>
  <c r="AD1162" i="18" s="1"/>
  <c r="R1163" i="18"/>
  <c r="S1163" i="18"/>
  <c r="U1163" i="18"/>
  <c r="T1163" i="18" s="1"/>
  <c r="W1163" i="18"/>
  <c r="Y1163" i="18" s="1"/>
  <c r="AB1163" i="18" s="1"/>
  <c r="X1163" i="18"/>
  <c r="AA1163" i="18" s="1"/>
  <c r="AD1163" i="18" s="1"/>
  <c r="AF1167" i="18" l="1"/>
  <c r="AH1167" i="18" s="1"/>
  <c r="AI1167" i="18" s="1"/>
  <c r="AE1165" i="18"/>
  <c r="AE1164" i="18"/>
  <c r="AE1166" i="18"/>
  <c r="AE1170" i="18"/>
  <c r="AF1164" i="18"/>
  <c r="AH1164" i="18" s="1"/>
  <c r="AI1164" i="18" s="1"/>
  <c r="AF1166" i="18"/>
  <c r="AH1166" i="18" s="1"/>
  <c r="AI1166" i="18" s="1"/>
  <c r="AF1165" i="18"/>
  <c r="AH1165" i="18" s="1"/>
  <c r="AI1165" i="18" s="1"/>
  <c r="AE1167" i="18"/>
  <c r="AF1169" i="18"/>
  <c r="AH1169" i="18" s="1"/>
  <c r="AI1169" i="18" s="1"/>
  <c r="AF1168" i="18"/>
  <c r="AH1168" i="18" s="1"/>
  <c r="AI1168" i="18" s="1"/>
  <c r="Z1162" i="18"/>
  <c r="AC1162" i="18" s="1"/>
  <c r="AF1162" i="18" s="1"/>
  <c r="AH1162" i="18" s="1"/>
  <c r="AI1162" i="18" s="1"/>
  <c r="Z1155" i="18"/>
  <c r="AC1155" i="18" s="1"/>
  <c r="Z1153" i="18"/>
  <c r="AC1153" i="18" s="1"/>
  <c r="AF1153" i="18" s="1"/>
  <c r="AH1153" i="18" s="1"/>
  <c r="AI1153" i="18" s="1"/>
  <c r="AA1155" i="18"/>
  <c r="AD1155" i="18" s="1"/>
  <c r="Z1154" i="18"/>
  <c r="AC1154" i="18" s="1"/>
  <c r="AF1154" i="18" s="1"/>
  <c r="AH1154" i="18" s="1"/>
  <c r="AI1154" i="18" s="1"/>
  <c r="Z1163" i="18"/>
  <c r="AC1163" i="18" s="1"/>
  <c r="AE1163" i="18" s="1"/>
  <c r="Z1161" i="18"/>
  <c r="AC1161" i="18" s="1"/>
  <c r="AF1161" i="18" s="1"/>
  <c r="AH1161" i="18" s="1"/>
  <c r="AI1161" i="18" s="1"/>
  <c r="Z1157" i="18"/>
  <c r="AC1157" i="18" s="1"/>
  <c r="AE1157" i="18" s="1"/>
  <c r="Z1158" i="18"/>
  <c r="AC1158" i="18" s="1"/>
  <c r="AE1158" i="18" s="1"/>
  <c r="Z1150" i="18"/>
  <c r="AC1150" i="18" s="1"/>
  <c r="AE1150" i="18" s="1"/>
  <c r="Z1156" i="18"/>
  <c r="AC1156" i="18" s="1"/>
  <c r="AE1156" i="18" s="1"/>
  <c r="Z1149" i="18"/>
  <c r="AC1149" i="18" s="1"/>
  <c r="AE1149" i="18" s="1"/>
  <c r="Z1159" i="18"/>
  <c r="AC1159" i="18" s="1"/>
  <c r="AE1159" i="18" s="1"/>
  <c r="Z1151" i="18"/>
  <c r="AC1151" i="18" s="1"/>
  <c r="AF1151" i="18" s="1"/>
  <c r="AH1151" i="18" s="1"/>
  <c r="AI1151" i="18" s="1"/>
  <c r="Z1160" i="18"/>
  <c r="AC1160" i="18" s="1"/>
  <c r="AF1160" i="18" s="1"/>
  <c r="AH1160" i="18" s="1"/>
  <c r="AI1160" i="18" s="1"/>
  <c r="Z1152" i="18"/>
  <c r="AC1152" i="18" s="1"/>
  <c r="AF1152" i="18" s="1"/>
  <c r="AH1152" i="18" s="1"/>
  <c r="AI1152" i="18" s="1"/>
  <c r="AJ1145" i="18"/>
  <c r="R1148" i="18"/>
  <c r="S1148" i="18"/>
  <c r="U1148" i="18"/>
  <c r="T1148" i="18" s="1"/>
  <c r="W1148" i="18"/>
  <c r="Y1148" i="18" s="1"/>
  <c r="AB1148" i="18" s="1"/>
  <c r="X1148" i="18"/>
  <c r="Z1148" i="18" l="1"/>
  <c r="AC1148" i="18" s="1"/>
  <c r="AE1161" i="18"/>
  <c r="AE1152" i="18"/>
  <c r="AE1160" i="18"/>
  <c r="AE1155" i="18"/>
  <c r="AE1162" i="18"/>
  <c r="AE1154" i="18"/>
  <c r="AF1155" i="18"/>
  <c r="AH1155" i="18" s="1"/>
  <c r="AI1155" i="18" s="1"/>
  <c r="AF1163" i="18"/>
  <c r="AH1163" i="18" s="1"/>
  <c r="AI1163" i="18" s="1"/>
  <c r="AE1153" i="18"/>
  <c r="AF1156" i="18"/>
  <c r="AH1156" i="18" s="1"/>
  <c r="AI1156" i="18" s="1"/>
  <c r="AF1157" i="18"/>
  <c r="AH1157" i="18" s="1"/>
  <c r="AI1157" i="18" s="1"/>
  <c r="AF1159" i="18"/>
  <c r="AH1159" i="18" s="1"/>
  <c r="AI1159" i="18" s="1"/>
  <c r="AF1149" i="18"/>
  <c r="AH1149" i="18" s="1"/>
  <c r="AI1149" i="18" s="1"/>
  <c r="AF1150" i="18"/>
  <c r="AH1150" i="18" s="1"/>
  <c r="AI1150" i="18" s="1"/>
  <c r="AF1158" i="18"/>
  <c r="AH1158" i="18" s="1"/>
  <c r="AI1158" i="18" s="1"/>
  <c r="AE1151" i="18"/>
  <c r="AA1148" i="18"/>
  <c r="AD1148" i="18" s="1"/>
  <c r="R1145" i="18"/>
  <c r="S1145" i="18"/>
  <c r="U1145" i="18"/>
  <c r="T1145" i="18" s="1"/>
  <c r="W1145" i="18"/>
  <c r="Y1145" i="18" s="1"/>
  <c r="AB1145" i="18" s="1"/>
  <c r="X1145" i="18"/>
  <c r="AA1145" i="18" s="1"/>
  <c r="AD1145" i="18" s="1"/>
  <c r="R1146" i="18"/>
  <c r="S1146" i="18"/>
  <c r="U1146" i="18"/>
  <c r="T1146" i="18" s="1"/>
  <c r="W1146" i="18"/>
  <c r="Y1146" i="18" s="1"/>
  <c r="AB1146" i="18" s="1"/>
  <c r="X1146" i="18"/>
  <c r="AA1146" i="18" s="1"/>
  <c r="AD1146" i="18" s="1"/>
  <c r="R1147" i="18"/>
  <c r="S1147" i="18"/>
  <c r="U1147" i="18"/>
  <c r="T1147" i="18" s="1"/>
  <c r="W1147" i="18"/>
  <c r="Y1147" i="18" s="1"/>
  <c r="AB1147" i="18" s="1"/>
  <c r="X1147" i="18"/>
  <c r="AA1147" i="18" s="1"/>
  <c r="AD1147" i="18" s="1"/>
  <c r="AE1148" i="18" l="1"/>
  <c r="AF1148" i="18"/>
  <c r="AH1148" i="18" s="1"/>
  <c r="AI1148" i="18" s="1"/>
  <c r="Z1146" i="18"/>
  <c r="AC1146" i="18" s="1"/>
  <c r="AE1146" i="18" s="1"/>
  <c r="Z1145" i="18"/>
  <c r="AC1145" i="18" s="1"/>
  <c r="AF1145" i="18" s="1"/>
  <c r="AH1145" i="18" s="1"/>
  <c r="AI1145" i="18" s="1"/>
  <c r="Z1147" i="18"/>
  <c r="AC1147" i="18" s="1"/>
  <c r="AE1147" i="18" s="1"/>
  <c r="AF1146" i="18" l="1"/>
  <c r="AH1146" i="18" s="1"/>
  <c r="AI1146" i="18" s="1"/>
  <c r="AF1147" i="18"/>
  <c r="AH1147" i="18" s="1"/>
  <c r="AI1147" i="18" s="1"/>
  <c r="AE1145" i="18"/>
  <c r="R1144" i="18" l="1"/>
  <c r="S1144" i="18"/>
  <c r="U1144" i="18"/>
  <c r="T1144" i="18" s="1"/>
  <c r="W1144" i="18"/>
  <c r="Y1144" i="18" s="1"/>
  <c r="AB1144" i="18" s="1"/>
  <c r="X1144" i="18"/>
  <c r="AA1144" i="18" s="1"/>
  <c r="AD1144" i="18" s="1"/>
  <c r="AJ1144" i="18"/>
  <c r="Z1144" i="18" l="1"/>
  <c r="AC1144" i="18" s="1"/>
  <c r="AE1144" i="18" s="1"/>
  <c r="R1142" i="18"/>
  <c r="S1142" i="18"/>
  <c r="U1142" i="18"/>
  <c r="T1142" i="18" s="1"/>
  <c r="W1142" i="18"/>
  <c r="Y1142" i="18" s="1"/>
  <c r="AB1142" i="18" s="1"/>
  <c r="X1142" i="18"/>
  <c r="AJ1142" i="18"/>
  <c r="R1143" i="18"/>
  <c r="S1143" i="18"/>
  <c r="U1143" i="18"/>
  <c r="T1143" i="18" s="1"/>
  <c r="W1143" i="18"/>
  <c r="Y1143" i="18" s="1"/>
  <c r="AB1143" i="18" s="1"/>
  <c r="X1143" i="18"/>
  <c r="AA1143" i="18" s="1"/>
  <c r="AD1143" i="18" s="1"/>
  <c r="AJ1143" i="18"/>
  <c r="Z1142" i="18" l="1"/>
  <c r="AC1142" i="18" s="1"/>
  <c r="AF1144" i="18"/>
  <c r="AH1144" i="18" s="1"/>
  <c r="AI1144" i="18" s="1"/>
  <c r="Z1143" i="18"/>
  <c r="AC1143" i="18" s="1"/>
  <c r="AF1143" i="18" s="1"/>
  <c r="AH1143" i="18" s="1"/>
  <c r="AI1143" i="18" s="1"/>
  <c r="AA1142" i="18"/>
  <c r="AD1142" i="18" s="1"/>
  <c r="AF1142" i="18" l="1"/>
  <c r="AH1142" i="18" s="1"/>
  <c r="AI1142" i="18" s="1"/>
  <c r="AE1142" i="18"/>
  <c r="AE1143" i="18"/>
  <c r="R1090" i="18" l="1"/>
  <c r="S1090" i="18"/>
  <c r="U1090" i="18"/>
  <c r="T1090" i="18" s="1"/>
  <c r="W1090" i="18"/>
  <c r="Y1090" i="18" s="1"/>
  <c r="AB1090" i="18" s="1"/>
  <c r="X1090" i="18"/>
  <c r="AA1090" i="18" s="1"/>
  <c r="AD1090" i="18" s="1"/>
  <c r="AJ1090" i="18"/>
  <c r="R1091" i="18"/>
  <c r="S1091" i="18"/>
  <c r="U1091" i="18"/>
  <c r="T1091" i="18" s="1"/>
  <c r="W1091" i="18"/>
  <c r="Y1091" i="18" s="1"/>
  <c r="AB1091" i="18" s="1"/>
  <c r="X1091" i="18"/>
  <c r="AA1091" i="18" s="1"/>
  <c r="AD1091" i="18" s="1"/>
  <c r="AJ1091" i="18"/>
  <c r="R1092" i="18"/>
  <c r="S1092" i="18"/>
  <c r="U1092" i="18"/>
  <c r="T1092" i="18" s="1"/>
  <c r="W1092" i="18"/>
  <c r="X1092" i="18"/>
  <c r="AA1092" i="18" s="1"/>
  <c r="AD1092" i="18" s="1"/>
  <c r="AJ1092" i="18"/>
  <c r="R1093" i="18"/>
  <c r="S1093" i="18"/>
  <c r="U1093" i="18"/>
  <c r="T1093" i="18" s="1"/>
  <c r="W1093" i="18"/>
  <c r="Y1093" i="18" s="1"/>
  <c r="AB1093" i="18" s="1"/>
  <c r="X1093" i="18"/>
  <c r="AA1093" i="18" s="1"/>
  <c r="AD1093" i="18" s="1"/>
  <c r="AJ1093" i="18"/>
  <c r="R1094" i="18"/>
  <c r="S1094" i="18"/>
  <c r="U1094" i="18"/>
  <c r="T1094" i="18" s="1"/>
  <c r="W1094" i="18"/>
  <c r="Y1094" i="18" s="1"/>
  <c r="AB1094" i="18" s="1"/>
  <c r="X1094" i="18"/>
  <c r="AA1094" i="18" s="1"/>
  <c r="AD1094" i="18" s="1"/>
  <c r="AJ1094" i="18"/>
  <c r="R1095" i="18"/>
  <c r="S1095" i="18"/>
  <c r="U1095" i="18"/>
  <c r="T1095" i="18" s="1"/>
  <c r="W1095" i="18"/>
  <c r="Y1095" i="18" s="1"/>
  <c r="AB1095" i="18" s="1"/>
  <c r="X1095" i="18"/>
  <c r="AA1095" i="18" s="1"/>
  <c r="AD1095" i="18" s="1"/>
  <c r="AJ1095" i="18"/>
  <c r="R1096" i="18"/>
  <c r="S1096" i="18"/>
  <c r="U1096" i="18"/>
  <c r="T1096" i="18" s="1"/>
  <c r="W1096" i="18"/>
  <c r="Y1096" i="18" s="1"/>
  <c r="AB1096" i="18" s="1"/>
  <c r="X1096" i="18"/>
  <c r="AA1096" i="18" s="1"/>
  <c r="AD1096" i="18" s="1"/>
  <c r="AJ1096" i="18"/>
  <c r="R1097" i="18"/>
  <c r="S1097" i="18"/>
  <c r="U1097" i="18"/>
  <c r="T1097" i="18" s="1"/>
  <c r="W1097" i="18"/>
  <c r="Y1097" i="18" s="1"/>
  <c r="AB1097" i="18" s="1"/>
  <c r="X1097" i="18"/>
  <c r="AA1097" i="18" s="1"/>
  <c r="AD1097" i="18" s="1"/>
  <c r="AJ1097" i="18"/>
  <c r="R1098" i="18"/>
  <c r="S1098" i="18"/>
  <c r="U1098" i="18"/>
  <c r="T1098" i="18" s="1"/>
  <c r="W1098" i="18"/>
  <c r="Y1098" i="18" s="1"/>
  <c r="AB1098" i="18" s="1"/>
  <c r="X1098" i="18"/>
  <c r="AA1098" i="18" s="1"/>
  <c r="AD1098" i="18" s="1"/>
  <c r="AJ1098" i="18"/>
  <c r="R1099" i="18"/>
  <c r="S1099" i="18"/>
  <c r="U1099" i="18"/>
  <c r="T1099" i="18" s="1"/>
  <c r="W1099" i="18"/>
  <c r="Y1099" i="18" s="1"/>
  <c r="AB1099" i="18" s="1"/>
  <c r="X1099" i="18"/>
  <c r="AA1099" i="18" s="1"/>
  <c r="AD1099" i="18" s="1"/>
  <c r="AJ1099" i="18"/>
  <c r="R1100" i="18"/>
  <c r="S1100" i="18"/>
  <c r="U1100" i="18"/>
  <c r="T1100" i="18" s="1"/>
  <c r="W1100" i="18"/>
  <c r="Y1100" i="18" s="1"/>
  <c r="AB1100" i="18" s="1"/>
  <c r="X1100" i="18"/>
  <c r="AA1100" i="18" s="1"/>
  <c r="AD1100" i="18" s="1"/>
  <c r="AJ1100" i="18"/>
  <c r="R1101" i="18"/>
  <c r="S1101" i="18"/>
  <c r="U1101" i="18"/>
  <c r="T1101" i="18" s="1"/>
  <c r="W1101" i="18"/>
  <c r="Y1101" i="18" s="1"/>
  <c r="AB1101" i="18" s="1"/>
  <c r="X1101" i="18"/>
  <c r="AA1101" i="18" s="1"/>
  <c r="AD1101" i="18" s="1"/>
  <c r="AJ1101" i="18"/>
  <c r="R1102" i="18"/>
  <c r="S1102" i="18"/>
  <c r="U1102" i="18"/>
  <c r="T1102" i="18" s="1"/>
  <c r="W1102" i="18"/>
  <c r="Y1102" i="18" s="1"/>
  <c r="AB1102" i="18" s="1"/>
  <c r="X1102" i="18"/>
  <c r="AA1102" i="18" s="1"/>
  <c r="AD1102" i="18" s="1"/>
  <c r="AJ1102" i="18"/>
  <c r="R1103" i="18"/>
  <c r="S1103" i="18"/>
  <c r="U1103" i="18"/>
  <c r="T1103" i="18" s="1"/>
  <c r="W1103" i="18"/>
  <c r="Y1103" i="18" s="1"/>
  <c r="AB1103" i="18" s="1"/>
  <c r="X1103" i="18"/>
  <c r="AA1103" i="18" s="1"/>
  <c r="AD1103" i="18" s="1"/>
  <c r="AJ1103" i="18"/>
  <c r="R1104" i="18"/>
  <c r="S1104" i="18"/>
  <c r="U1104" i="18"/>
  <c r="T1104" i="18" s="1"/>
  <c r="W1104" i="18"/>
  <c r="Y1104" i="18" s="1"/>
  <c r="AB1104" i="18" s="1"/>
  <c r="X1104" i="18"/>
  <c r="AA1104" i="18" s="1"/>
  <c r="AD1104" i="18" s="1"/>
  <c r="AJ1104" i="18"/>
  <c r="R1105" i="18"/>
  <c r="S1105" i="18"/>
  <c r="U1105" i="18"/>
  <c r="T1105" i="18" s="1"/>
  <c r="W1105" i="18"/>
  <c r="X1105" i="18"/>
  <c r="AA1105" i="18" s="1"/>
  <c r="AD1105" i="18" s="1"/>
  <c r="AJ1105" i="18"/>
  <c r="R1106" i="18"/>
  <c r="S1106" i="18"/>
  <c r="U1106" i="18"/>
  <c r="T1106" i="18" s="1"/>
  <c r="W1106" i="18"/>
  <c r="Y1106" i="18" s="1"/>
  <c r="AB1106" i="18" s="1"/>
  <c r="X1106" i="18"/>
  <c r="AA1106" i="18" s="1"/>
  <c r="AD1106" i="18" s="1"/>
  <c r="AJ1106" i="18"/>
  <c r="R1107" i="18"/>
  <c r="S1107" i="18"/>
  <c r="U1107" i="18"/>
  <c r="T1107" i="18" s="1"/>
  <c r="W1107" i="18"/>
  <c r="X1107" i="18"/>
  <c r="AA1107" i="18" s="1"/>
  <c r="AD1107" i="18" s="1"/>
  <c r="AJ1107" i="18"/>
  <c r="R1108" i="18"/>
  <c r="S1108" i="18"/>
  <c r="U1108" i="18"/>
  <c r="T1108" i="18" s="1"/>
  <c r="W1108" i="18"/>
  <c r="Y1108" i="18" s="1"/>
  <c r="AB1108" i="18" s="1"/>
  <c r="X1108" i="18"/>
  <c r="AA1108" i="18" s="1"/>
  <c r="AD1108" i="18" s="1"/>
  <c r="AJ1108" i="18"/>
  <c r="R1109" i="18"/>
  <c r="S1109" i="18"/>
  <c r="U1109" i="18"/>
  <c r="T1109" i="18" s="1"/>
  <c r="W1109" i="18"/>
  <c r="Y1109" i="18" s="1"/>
  <c r="AB1109" i="18" s="1"/>
  <c r="X1109" i="18"/>
  <c r="AA1109" i="18" s="1"/>
  <c r="AD1109" i="18" s="1"/>
  <c r="AJ1109" i="18"/>
  <c r="R1110" i="18"/>
  <c r="S1110" i="18"/>
  <c r="U1110" i="18"/>
  <c r="T1110" i="18" s="1"/>
  <c r="W1110" i="18"/>
  <c r="Y1110" i="18" s="1"/>
  <c r="AB1110" i="18" s="1"/>
  <c r="X1110" i="18"/>
  <c r="AA1110" i="18" s="1"/>
  <c r="AD1110" i="18" s="1"/>
  <c r="AJ1110" i="18"/>
  <c r="R1111" i="18"/>
  <c r="S1111" i="18"/>
  <c r="U1111" i="18"/>
  <c r="T1111" i="18" s="1"/>
  <c r="W1111" i="18"/>
  <c r="X1111" i="18"/>
  <c r="AA1111" i="18" s="1"/>
  <c r="AD1111" i="18" s="1"/>
  <c r="AJ1111" i="18"/>
  <c r="R1112" i="18"/>
  <c r="S1112" i="18"/>
  <c r="U1112" i="18"/>
  <c r="T1112" i="18" s="1"/>
  <c r="W1112" i="18"/>
  <c r="Y1112" i="18" s="1"/>
  <c r="AB1112" i="18" s="1"/>
  <c r="X1112" i="18"/>
  <c r="AA1112" i="18" s="1"/>
  <c r="AD1112" i="18" s="1"/>
  <c r="AJ1112" i="18"/>
  <c r="R1113" i="18"/>
  <c r="S1113" i="18"/>
  <c r="U1113" i="18"/>
  <c r="T1113" i="18" s="1"/>
  <c r="W1113" i="18"/>
  <c r="Y1113" i="18" s="1"/>
  <c r="AB1113" i="18" s="1"/>
  <c r="X1113" i="18"/>
  <c r="AA1113" i="18" s="1"/>
  <c r="AD1113" i="18" s="1"/>
  <c r="AJ1113" i="18"/>
  <c r="R1114" i="18"/>
  <c r="S1114" i="18"/>
  <c r="U1114" i="18"/>
  <c r="T1114" i="18" s="1"/>
  <c r="W1114" i="18"/>
  <c r="X1114" i="18"/>
  <c r="AA1114" i="18" s="1"/>
  <c r="AD1114" i="18" s="1"/>
  <c r="AJ1114" i="18"/>
  <c r="R1115" i="18"/>
  <c r="S1115" i="18"/>
  <c r="U1115" i="18"/>
  <c r="T1115" i="18" s="1"/>
  <c r="W1115" i="18"/>
  <c r="X1115" i="18"/>
  <c r="AA1115" i="18" s="1"/>
  <c r="AD1115" i="18" s="1"/>
  <c r="AJ1115" i="18"/>
  <c r="R1116" i="18"/>
  <c r="S1116" i="18"/>
  <c r="U1116" i="18"/>
  <c r="T1116" i="18" s="1"/>
  <c r="W1116" i="18"/>
  <c r="Y1116" i="18" s="1"/>
  <c r="AB1116" i="18" s="1"/>
  <c r="X1116" i="18"/>
  <c r="AA1116" i="18" s="1"/>
  <c r="AD1116" i="18" s="1"/>
  <c r="AJ1116" i="18"/>
  <c r="R1117" i="18"/>
  <c r="S1117" i="18"/>
  <c r="U1117" i="18"/>
  <c r="T1117" i="18" s="1"/>
  <c r="W1117" i="18"/>
  <c r="Y1117" i="18" s="1"/>
  <c r="AB1117" i="18" s="1"/>
  <c r="X1117" i="18"/>
  <c r="AA1117" i="18" s="1"/>
  <c r="AD1117" i="18" s="1"/>
  <c r="AJ1117" i="18"/>
  <c r="R1118" i="18"/>
  <c r="S1118" i="18"/>
  <c r="U1118" i="18"/>
  <c r="T1118" i="18" s="1"/>
  <c r="W1118" i="18"/>
  <c r="Y1118" i="18" s="1"/>
  <c r="AB1118" i="18" s="1"/>
  <c r="X1118" i="18"/>
  <c r="AA1118" i="18" s="1"/>
  <c r="AD1118" i="18" s="1"/>
  <c r="AJ1118" i="18"/>
  <c r="R1119" i="18"/>
  <c r="S1119" i="18"/>
  <c r="U1119" i="18"/>
  <c r="T1119" i="18" s="1"/>
  <c r="W1119" i="18"/>
  <c r="Y1119" i="18" s="1"/>
  <c r="AB1119" i="18" s="1"/>
  <c r="X1119" i="18"/>
  <c r="AA1119" i="18" s="1"/>
  <c r="AD1119" i="18" s="1"/>
  <c r="AJ1119" i="18"/>
  <c r="R1120" i="18"/>
  <c r="S1120" i="18"/>
  <c r="U1120" i="18"/>
  <c r="T1120" i="18" s="1"/>
  <c r="W1120" i="18"/>
  <c r="Y1120" i="18" s="1"/>
  <c r="AB1120" i="18" s="1"/>
  <c r="X1120" i="18"/>
  <c r="AA1120" i="18" s="1"/>
  <c r="AD1120" i="18" s="1"/>
  <c r="AJ1120" i="18"/>
  <c r="R1121" i="18"/>
  <c r="S1121" i="18"/>
  <c r="U1121" i="18"/>
  <c r="T1121" i="18" s="1"/>
  <c r="W1121" i="18"/>
  <c r="Y1121" i="18" s="1"/>
  <c r="AB1121" i="18" s="1"/>
  <c r="X1121" i="18"/>
  <c r="AA1121" i="18" s="1"/>
  <c r="AD1121" i="18" s="1"/>
  <c r="AJ1121" i="18"/>
  <c r="R1122" i="18"/>
  <c r="S1122" i="18"/>
  <c r="U1122" i="18"/>
  <c r="T1122" i="18" s="1"/>
  <c r="W1122" i="18"/>
  <c r="Y1122" i="18" s="1"/>
  <c r="AB1122" i="18" s="1"/>
  <c r="X1122" i="18"/>
  <c r="AA1122" i="18" s="1"/>
  <c r="AD1122" i="18" s="1"/>
  <c r="AJ1122" i="18"/>
  <c r="R1123" i="18"/>
  <c r="S1123" i="18"/>
  <c r="U1123" i="18"/>
  <c r="T1123" i="18" s="1"/>
  <c r="W1123" i="18"/>
  <c r="Y1123" i="18" s="1"/>
  <c r="AB1123" i="18" s="1"/>
  <c r="X1123" i="18"/>
  <c r="AA1123" i="18" s="1"/>
  <c r="AD1123" i="18" s="1"/>
  <c r="AJ1123" i="18"/>
  <c r="R1124" i="18"/>
  <c r="S1124" i="18"/>
  <c r="U1124" i="18"/>
  <c r="T1124" i="18" s="1"/>
  <c r="W1124" i="18"/>
  <c r="Y1124" i="18" s="1"/>
  <c r="AB1124" i="18" s="1"/>
  <c r="X1124" i="18"/>
  <c r="AJ1124" i="18"/>
  <c r="R1125" i="18"/>
  <c r="S1125" i="18"/>
  <c r="U1125" i="18"/>
  <c r="T1125" i="18" s="1"/>
  <c r="W1125" i="18"/>
  <c r="Y1125" i="18" s="1"/>
  <c r="AB1125" i="18" s="1"/>
  <c r="X1125" i="18"/>
  <c r="AA1125" i="18" s="1"/>
  <c r="AD1125" i="18" s="1"/>
  <c r="AJ1125" i="18"/>
  <c r="R1126" i="18"/>
  <c r="S1126" i="18"/>
  <c r="U1126" i="18"/>
  <c r="T1126" i="18" s="1"/>
  <c r="W1126" i="18"/>
  <c r="Y1126" i="18" s="1"/>
  <c r="AB1126" i="18" s="1"/>
  <c r="X1126" i="18"/>
  <c r="AA1126" i="18" s="1"/>
  <c r="AD1126" i="18" s="1"/>
  <c r="AJ1126" i="18"/>
  <c r="R1127" i="18"/>
  <c r="S1127" i="18"/>
  <c r="U1127" i="18"/>
  <c r="T1127" i="18" s="1"/>
  <c r="W1127" i="18"/>
  <c r="Y1127" i="18" s="1"/>
  <c r="AB1127" i="18" s="1"/>
  <c r="X1127" i="18"/>
  <c r="AA1127" i="18" s="1"/>
  <c r="AD1127" i="18" s="1"/>
  <c r="AJ1127" i="18"/>
  <c r="R1128" i="18"/>
  <c r="S1128" i="18"/>
  <c r="U1128" i="18"/>
  <c r="T1128" i="18" s="1"/>
  <c r="W1128" i="18"/>
  <c r="Y1128" i="18" s="1"/>
  <c r="AB1128" i="18" s="1"/>
  <c r="X1128" i="18"/>
  <c r="AA1128" i="18" s="1"/>
  <c r="AD1128" i="18" s="1"/>
  <c r="AJ1128" i="18"/>
  <c r="R1129" i="18"/>
  <c r="S1129" i="18"/>
  <c r="U1129" i="18"/>
  <c r="T1129" i="18" s="1"/>
  <c r="W1129" i="18"/>
  <c r="Y1129" i="18" s="1"/>
  <c r="AB1129" i="18" s="1"/>
  <c r="X1129" i="18"/>
  <c r="AA1129" i="18" s="1"/>
  <c r="AD1129" i="18" s="1"/>
  <c r="AJ1129" i="18"/>
  <c r="R1130" i="18"/>
  <c r="S1130" i="18"/>
  <c r="U1130" i="18"/>
  <c r="T1130" i="18" s="1"/>
  <c r="W1130" i="18"/>
  <c r="Y1130" i="18" s="1"/>
  <c r="AB1130" i="18" s="1"/>
  <c r="X1130" i="18"/>
  <c r="AA1130" i="18" s="1"/>
  <c r="AD1130" i="18" s="1"/>
  <c r="AJ1130" i="18"/>
  <c r="R1131" i="18"/>
  <c r="S1131" i="18"/>
  <c r="U1131" i="18"/>
  <c r="T1131" i="18" s="1"/>
  <c r="W1131" i="18"/>
  <c r="X1131" i="18"/>
  <c r="AA1131" i="18" s="1"/>
  <c r="AD1131" i="18" s="1"/>
  <c r="AJ1131" i="18"/>
  <c r="R1132" i="18"/>
  <c r="S1132" i="18"/>
  <c r="U1132" i="18"/>
  <c r="T1132" i="18" s="1"/>
  <c r="W1132" i="18"/>
  <c r="Y1132" i="18" s="1"/>
  <c r="AB1132" i="18" s="1"/>
  <c r="X1132" i="18"/>
  <c r="AA1132" i="18" s="1"/>
  <c r="AD1132" i="18" s="1"/>
  <c r="AJ1132" i="18"/>
  <c r="R1133" i="18"/>
  <c r="S1133" i="18"/>
  <c r="U1133" i="18"/>
  <c r="T1133" i="18" s="1"/>
  <c r="W1133" i="18"/>
  <c r="Y1133" i="18" s="1"/>
  <c r="AB1133" i="18" s="1"/>
  <c r="X1133" i="18"/>
  <c r="AA1133" i="18" s="1"/>
  <c r="AD1133" i="18" s="1"/>
  <c r="AJ1133" i="18"/>
  <c r="R1134" i="18"/>
  <c r="S1134" i="18"/>
  <c r="U1134" i="18"/>
  <c r="T1134" i="18" s="1"/>
  <c r="W1134" i="18"/>
  <c r="Y1134" i="18" s="1"/>
  <c r="AB1134" i="18" s="1"/>
  <c r="X1134" i="18"/>
  <c r="AA1134" i="18" s="1"/>
  <c r="AD1134" i="18" s="1"/>
  <c r="AJ1134" i="18"/>
  <c r="R1135" i="18"/>
  <c r="S1135" i="18"/>
  <c r="U1135" i="18"/>
  <c r="T1135" i="18" s="1"/>
  <c r="W1135" i="18"/>
  <c r="Y1135" i="18" s="1"/>
  <c r="AB1135" i="18" s="1"/>
  <c r="X1135" i="18"/>
  <c r="AA1135" i="18" s="1"/>
  <c r="AD1135" i="18" s="1"/>
  <c r="AJ1135" i="18"/>
  <c r="R1136" i="18"/>
  <c r="S1136" i="18"/>
  <c r="U1136" i="18"/>
  <c r="T1136" i="18" s="1"/>
  <c r="W1136" i="18"/>
  <c r="Y1136" i="18" s="1"/>
  <c r="AB1136" i="18" s="1"/>
  <c r="X1136" i="18"/>
  <c r="AJ1136" i="18"/>
  <c r="R1137" i="18"/>
  <c r="S1137" i="18"/>
  <c r="U1137" i="18"/>
  <c r="T1137" i="18" s="1"/>
  <c r="W1137" i="18"/>
  <c r="Y1137" i="18" s="1"/>
  <c r="AB1137" i="18" s="1"/>
  <c r="X1137" i="18"/>
  <c r="AA1137" i="18" s="1"/>
  <c r="AD1137" i="18" s="1"/>
  <c r="AJ1137" i="18"/>
  <c r="R1138" i="18"/>
  <c r="S1138" i="18"/>
  <c r="U1138" i="18"/>
  <c r="T1138" i="18" s="1"/>
  <c r="W1138" i="18"/>
  <c r="Y1138" i="18" s="1"/>
  <c r="AB1138" i="18" s="1"/>
  <c r="X1138" i="18"/>
  <c r="AA1138" i="18" s="1"/>
  <c r="AD1138" i="18" s="1"/>
  <c r="AJ1138" i="18"/>
  <c r="R1139" i="18"/>
  <c r="S1139" i="18"/>
  <c r="U1139" i="18"/>
  <c r="T1139" i="18" s="1"/>
  <c r="W1139" i="18"/>
  <c r="Y1139" i="18" s="1"/>
  <c r="AB1139" i="18" s="1"/>
  <c r="X1139" i="18"/>
  <c r="AA1139" i="18" s="1"/>
  <c r="AD1139" i="18" s="1"/>
  <c r="AJ1139" i="18"/>
  <c r="R1140" i="18"/>
  <c r="S1140" i="18"/>
  <c r="U1140" i="18"/>
  <c r="T1140" i="18" s="1"/>
  <c r="W1140" i="18"/>
  <c r="Y1140" i="18" s="1"/>
  <c r="AB1140" i="18" s="1"/>
  <c r="X1140" i="18"/>
  <c r="AA1140" i="18" s="1"/>
  <c r="AD1140" i="18" s="1"/>
  <c r="AJ1140" i="18"/>
  <c r="R1141" i="18"/>
  <c r="S1141" i="18"/>
  <c r="U1141" i="18"/>
  <c r="T1141" i="18" s="1"/>
  <c r="W1141" i="18"/>
  <c r="Y1141" i="18" s="1"/>
  <c r="AB1141" i="18" s="1"/>
  <c r="X1141" i="18"/>
  <c r="AA1141" i="18" s="1"/>
  <c r="AD1141" i="18" s="1"/>
  <c r="AJ1141" i="18"/>
  <c r="Z1092" i="18" l="1"/>
  <c r="AC1092" i="18" s="1"/>
  <c r="Z1135" i="18"/>
  <c r="AC1135" i="18" s="1"/>
  <c r="AF1135" i="18" s="1"/>
  <c r="AH1135" i="18" s="1"/>
  <c r="AI1135" i="18" s="1"/>
  <c r="Z1140" i="18"/>
  <c r="AC1140" i="18" s="1"/>
  <c r="AE1140" i="18" s="1"/>
  <c r="Z1122" i="18"/>
  <c r="AC1122" i="18" s="1"/>
  <c r="AE1122" i="18" s="1"/>
  <c r="Z1093" i="18"/>
  <c r="AC1093" i="18" s="1"/>
  <c r="AF1093" i="18" s="1"/>
  <c r="AH1093" i="18" s="1"/>
  <c r="AI1093" i="18" s="1"/>
  <c r="Z1136" i="18"/>
  <c r="AC1136" i="18" s="1"/>
  <c r="Z1109" i="18"/>
  <c r="AC1109" i="18" s="1"/>
  <c r="AF1109" i="18" s="1"/>
  <c r="AH1109" i="18" s="1"/>
  <c r="AI1109" i="18" s="1"/>
  <c r="Z1104" i="18"/>
  <c r="AC1104" i="18" s="1"/>
  <c r="AE1104" i="18" s="1"/>
  <c r="Z1131" i="18"/>
  <c r="AC1131" i="18" s="1"/>
  <c r="Z1111" i="18"/>
  <c r="AC1111" i="18" s="1"/>
  <c r="Z1106" i="18"/>
  <c r="AC1106" i="18" s="1"/>
  <c r="AE1106" i="18" s="1"/>
  <c r="Z1139" i="18"/>
  <c r="AC1139" i="18" s="1"/>
  <c r="AF1139" i="18" s="1"/>
  <c r="AH1139" i="18" s="1"/>
  <c r="AI1139" i="18" s="1"/>
  <c r="Z1120" i="18"/>
  <c r="AC1120" i="18" s="1"/>
  <c r="AF1120" i="18" s="1"/>
  <c r="AH1120" i="18" s="1"/>
  <c r="AI1120" i="18" s="1"/>
  <c r="Z1110" i="18"/>
  <c r="AC1110" i="18" s="1"/>
  <c r="AE1110" i="18" s="1"/>
  <c r="Z1105" i="18"/>
  <c r="AC1105" i="18" s="1"/>
  <c r="AA1136" i="18"/>
  <c r="AD1136" i="18" s="1"/>
  <c r="Y1092" i="18"/>
  <c r="AB1092" i="18" s="1"/>
  <c r="Z1134" i="18"/>
  <c r="AC1134" i="18" s="1"/>
  <c r="AE1134" i="18" s="1"/>
  <c r="Z1114" i="18"/>
  <c r="AC1114" i="18" s="1"/>
  <c r="Z1107" i="18"/>
  <c r="AC1107" i="18" s="1"/>
  <c r="Z1102" i="18"/>
  <c r="AC1102" i="18" s="1"/>
  <c r="AF1102" i="18" s="1"/>
  <c r="AH1102" i="18" s="1"/>
  <c r="AI1102" i="18" s="1"/>
  <c r="Z1108" i="18"/>
  <c r="AC1108" i="18" s="1"/>
  <c r="AE1108" i="18" s="1"/>
  <c r="Z1127" i="18"/>
  <c r="AC1127" i="18" s="1"/>
  <c r="AE1127" i="18" s="1"/>
  <c r="Z1124" i="18"/>
  <c r="AC1124" i="18" s="1"/>
  <c r="Z1115" i="18"/>
  <c r="AC1115" i="18" s="1"/>
  <c r="Y1131" i="18"/>
  <c r="AB1131" i="18" s="1"/>
  <c r="Z1103" i="18"/>
  <c r="AC1103" i="18" s="1"/>
  <c r="AF1103" i="18" s="1"/>
  <c r="AH1103" i="18" s="1"/>
  <c r="AI1103" i="18" s="1"/>
  <c r="Z1119" i="18"/>
  <c r="AC1119" i="18" s="1"/>
  <c r="AE1119" i="18" s="1"/>
  <c r="Z1125" i="18"/>
  <c r="AC1125" i="18" s="1"/>
  <c r="AF1125" i="18" s="1"/>
  <c r="AH1125" i="18" s="1"/>
  <c r="AI1125" i="18" s="1"/>
  <c r="Y1115" i="18"/>
  <c r="AB1115" i="18" s="1"/>
  <c r="Y1107" i="18"/>
  <c r="AB1107" i="18" s="1"/>
  <c r="Y1105" i="18"/>
  <c r="AB1105" i="18" s="1"/>
  <c r="Z1095" i="18"/>
  <c r="AC1095" i="18" s="1"/>
  <c r="AE1095" i="18" s="1"/>
  <c r="Z1090" i="18"/>
  <c r="AC1090" i="18" s="1"/>
  <c r="AF1090" i="18" s="1"/>
  <c r="AH1090" i="18" s="1"/>
  <c r="AI1090" i="18" s="1"/>
  <c r="Z1126" i="18"/>
  <c r="AC1126" i="18" s="1"/>
  <c r="AF1126" i="18" s="1"/>
  <c r="AH1126" i="18" s="1"/>
  <c r="AI1126" i="18" s="1"/>
  <c r="Z1121" i="18"/>
  <c r="AC1121" i="18" s="1"/>
  <c r="AF1121" i="18" s="1"/>
  <c r="AH1121" i="18" s="1"/>
  <c r="AI1121" i="18" s="1"/>
  <c r="Z1137" i="18"/>
  <c r="AC1137" i="18" s="1"/>
  <c r="AF1137" i="18" s="1"/>
  <c r="AH1137" i="18" s="1"/>
  <c r="AI1137" i="18" s="1"/>
  <c r="AA1124" i="18"/>
  <c r="AD1124" i="18" s="1"/>
  <c r="Z1123" i="18"/>
  <c r="AC1123" i="18" s="1"/>
  <c r="AE1123" i="18" s="1"/>
  <c r="Z1141" i="18"/>
  <c r="AC1141" i="18" s="1"/>
  <c r="AF1141" i="18" s="1"/>
  <c r="AH1141" i="18" s="1"/>
  <c r="AI1141" i="18" s="1"/>
  <c r="Z1091" i="18"/>
  <c r="AC1091" i="18" s="1"/>
  <c r="AE1091" i="18" s="1"/>
  <c r="Z1138" i="18"/>
  <c r="AC1138" i="18" s="1"/>
  <c r="AE1138" i="18" s="1"/>
  <c r="Z1094" i="18"/>
  <c r="AC1094" i="18" s="1"/>
  <c r="AF1094" i="18" s="1"/>
  <c r="AH1094" i="18" s="1"/>
  <c r="AI1094" i="18" s="1"/>
  <c r="Z1118" i="18"/>
  <c r="AC1118" i="18" s="1"/>
  <c r="AF1118" i="18" s="1"/>
  <c r="AH1118" i="18" s="1"/>
  <c r="AI1118" i="18" s="1"/>
  <c r="Y1111" i="18"/>
  <c r="AB1111" i="18" s="1"/>
  <c r="Z1099" i="18"/>
  <c r="AC1099" i="18" s="1"/>
  <c r="AE1099" i="18" s="1"/>
  <c r="Z1130" i="18"/>
  <c r="AC1130" i="18" s="1"/>
  <c r="AF1130" i="18" s="1"/>
  <c r="AH1130" i="18" s="1"/>
  <c r="AI1130" i="18" s="1"/>
  <c r="Z1098" i="18"/>
  <c r="AC1098" i="18" s="1"/>
  <c r="AF1098" i="18" s="1"/>
  <c r="AH1098" i="18" s="1"/>
  <c r="AI1098" i="18" s="1"/>
  <c r="Z1129" i="18"/>
  <c r="AC1129" i="18" s="1"/>
  <c r="AE1129" i="18" s="1"/>
  <c r="Y1114" i="18"/>
  <c r="AB1114" i="18" s="1"/>
  <c r="Z1113" i="18"/>
  <c r="AC1113" i="18" s="1"/>
  <c r="AE1113" i="18" s="1"/>
  <c r="Z1097" i="18"/>
  <c r="AC1097" i="18" s="1"/>
  <c r="AE1097" i="18" s="1"/>
  <c r="Z1128" i="18"/>
  <c r="AC1128" i="18" s="1"/>
  <c r="AF1128" i="18" s="1"/>
  <c r="AH1128" i="18" s="1"/>
  <c r="AI1128" i="18" s="1"/>
  <c r="Z1112" i="18"/>
  <c r="AC1112" i="18" s="1"/>
  <c r="AE1112" i="18" s="1"/>
  <c r="Z1096" i="18"/>
  <c r="AC1096" i="18" s="1"/>
  <c r="AF1096" i="18" s="1"/>
  <c r="AH1096" i="18" s="1"/>
  <c r="AI1096" i="18" s="1"/>
  <c r="Z1133" i="18"/>
  <c r="AC1133" i="18" s="1"/>
  <c r="AE1133" i="18" s="1"/>
  <c r="Z1117" i="18"/>
  <c r="AC1117" i="18" s="1"/>
  <c r="AF1117" i="18" s="1"/>
  <c r="AH1117" i="18" s="1"/>
  <c r="AI1117" i="18" s="1"/>
  <c r="Z1101" i="18"/>
  <c r="AC1101" i="18" s="1"/>
  <c r="AE1101" i="18" s="1"/>
  <c r="Z1132" i="18"/>
  <c r="AC1132" i="18" s="1"/>
  <c r="AE1132" i="18" s="1"/>
  <c r="Z1116" i="18"/>
  <c r="AC1116" i="18" s="1"/>
  <c r="AE1116" i="18" s="1"/>
  <c r="Z1100" i="18"/>
  <c r="AC1100" i="18" s="1"/>
  <c r="AE1100" i="18" s="1"/>
  <c r="AJ1089" i="18"/>
  <c r="X1089" i="18"/>
  <c r="AA1089" i="18" s="1"/>
  <c r="AD1089" i="18" s="1"/>
  <c r="W1089" i="18"/>
  <c r="Y1089" i="18" s="1"/>
  <c r="AB1089" i="18" s="1"/>
  <c r="U1089" i="18"/>
  <c r="T1089" i="18" s="1"/>
  <c r="S1089" i="18"/>
  <c r="R1089" i="18"/>
  <c r="AJ1088" i="18"/>
  <c r="X1088" i="18"/>
  <c r="AA1088" i="18" s="1"/>
  <c r="AD1088" i="18" s="1"/>
  <c r="W1088" i="18"/>
  <c r="U1088" i="18"/>
  <c r="T1088" i="18" s="1"/>
  <c r="S1088" i="18"/>
  <c r="R1088" i="18"/>
  <c r="AJ1087" i="18"/>
  <c r="X1087" i="18"/>
  <c r="AA1087" i="18" s="1"/>
  <c r="AD1087" i="18" s="1"/>
  <c r="W1087" i="18"/>
  <c r="U1087" i="18"/>
  <c r="T1087" i="18" s="1"/>
  <c r="S1087" i="18"/>
  <c r="R1087" i="18"/>
  <c r="AJ1086" i="18"/>
  <c r="X1086" i="18"/>
  <c r="AA1086" i="18" s="1"/>
  <c r="AD1086" i="18" s="1"/>
  <c r="W1086" i="18"/>
  <c r="Y1086" i="18" s="1"/>
  <c r="AB1086" i="18" s="1"/>
  <c r="U1086" i="18"/>
  <c r="T1086" i="18" s="1"/>
  <c r="S1086" i="18"/>
  <c r="R1086" i="18"/>
  <c r="AJ1085" i="18"/>
  <c r="X1085" i="18"/>
  <c r="W1085" i="18"/>
  <c r="Y1085" i="18" s="1"/>
  <c r="AB1085" i="18" s="1"/>
  <c r="U1085" i="18"/>
  <c r="T1085" i="18" s="1"/>
  <c r="S1085" i="18"/>
  <c r="R1085" i="18"/>
  <c r="AJ1084" i="18"/>
  <c r="X1084" i="18"/>
  <c r="AA1084" i="18" s="1"/>
  <c r="AD1084" i="18" s="1"/>
  <c r="W1084" i="18"/>
  <c r="U1084" i="18"/>
  <c r="T1084" i="18" s="1"/>
  <c r="S1084" i="18"/>
  <c r="R1084" i="18"/>
  <c r="AJ1083" i="18"/>
  <c r="X1083" i="18"/>
  <c r="AA1083" i="18" s="1"/>
  <c r="AD1083" i="18" s="1"/>
  <c r="W1083" i="18"/>
  <c r="Y1083" i="18" s="1"/>
  <c r="AB1083" i="18" s="1"/>
  <c r="U1083" i="18"/>
  <c r="T1083" i="18" s="1"/>
  <c r="S1083" i="18"/>
  <c r="R1083" i="18"/>
  <c r="AJ1082" i="18"/>
  <c r="X1082" i="18"/>
  <c r="AA1082" i="18" s="1"/>
  <c r="AD1082" i="18" s="1"/>
  <c r="W1082" i="18"/>
  <c r="U1082" i="18"/>
  <c r="T1082" i="18" s="1"/>
  <c r="S1082" i="18"/>
  <c r="R1082" i="18"/>
  <c r="AJ1081" i="18"/>
  <c r="X1081" i="18"/>
  <c r="AA1081" i="18" s="1"/>
  <c r="AD1081" i="18" s="1"/>
  <c r="W1081" i="18"/>
  <c r="Y1081" i="18" s="1"/>
  <c r="AB1081" i="18" s="1"/>
  <c r="U1081" i="18"/>
  <c r="T1081" i="18" s="1"/>
  <c r="S1081" i="18"/>
  <c r="R1081" i="18"/>
  <c r="AJ1080" i="18"/>
  <c r="X1080" i="18"/>
  <c r="AA1080" i="18" s="1"/>
  <c r="AD1080" i="18" s="1"/>
  <c r="W1080" i="18"/>
  <c r="U1080" i="18"/>
  <c r="T1080" i="18" s="1"/>
  <c r="S1080" i="18"/>
  <c r="R1080" i="18"/>
  <c r="AJ1079" i="18"/>
  <c r="X1079" i="18"/>
  <c r="AA1079" i="18" s="1"/>
  <c r="AD1079" i="18" s="1"/>
  <c r="W1079" i="18"/>
  <c r="Y1079" i="18" s="1"/>
  <c r="AB1079" i="18" s="1"/>
  <c r="U1079" i="18"/>
  <c r="T1079" i="18" s="1"/>
  <c r="S1079" i="18"/>
  <c r="R1079" i="18"/>
  <c r="AJ1078" i="18"/>
  <c r="X1078" i="18"/>
  <c r="AA1078" i="18" s="1"/>
  <c r="AD1078" i="18" s="1"/>
  <c r="W1078" i="18"/>
  <c r="U1078" i="18"/>
  <c r="T1078" i="18" s="1"/>
  <c r="S1078" i="18"/>
  <c r="R1078" i="18"/>
  <c r="AJ1077" i="18"/>
  <c r="X1077" i="18"/>
  <c r="W1077" i="18"/>
  <c r="Y1077" i="18" s="1"/>
  <c r="AB1077" i="18" s="1"/>
  <c r="U1077" i="18"/>
  <c r="T1077" i="18" s="1"/>
  <c r="S1077" i="18"/>
  <c r="R1077" i="18"/>
  <c r="AJ1076" i="18"/>
  <c r="X1076" i="18"/>
  <c r="AA1076" i="18" s="1"/>
  <c r="AD1076" i="18" s="1"/>
  <c r="W1076" i="18"/>
  <c r="Y1076" i="18" s="1"/>
  <c r="AB1076" i="18" s="1"/>
  <c r="U1076" i="18"/>
  <c r="T1076" i="18" s="1"/>
  <c r="S1076" i="18"/>
  <c r="R1076" i="18"/>
  <c r="AJ1075" i="18"/>
  <c r="X1075" i="18"/>
  <c r="AA1075" i="18" s="1"/>
  <c r="AD1075" i="18" s="1"/>
  <c r="W1075" i="18"/>
  <c r="Y1075" i="18" s="1"/>
  <c r="AB1075" i="18" s="1"/>
  <c r="U1075" i="18"/>
  <c r="T1075" i="18" s="1"/>
  <c r="S1075" i="18"/>
  <c r="R1075" i="18"/>
  <c r="AJ1074" i="18"/>
  <c r="X1074" i="18"/>
  <c r="AA1074" i="18" s="1"/>
  <c r="AD1074" i="18" s="1"/>
  <c r="W1074" i="18"/>
  <c r="U1074" i="18"/>
  <c r="T1074" i="18" s="1"/>
  <c r="S1074" i="18"/>
  <c r="R1074" i="18"/>
  <c r="AJ1073" i="18"/>
  <c r="X1073" i="18"/>
  <c r="AA1073" i="18" s="1"/>
  <c r="AD1073" i="18" s="1"/>
  <c r="W1073" i="18"/>
  <c r="Y1073" i="18" s="1"/>
  <c r="AB1073" i="18" s="1"/>
  <c r="U1073" i="18"/>
  <c r="T1073" i="18" s="1"/>
  <c r="S1073" i="18"/>
  <c r="R1073" i="18"/>
  <c r="AJ1072" i="18"/>
  <c r="X1072" i="18"/>
  <c r="AA1072" i="18" s="1"/>
  <c r="AD1072" i="18" s="1"/>
  <c r="W1072" i="18"/>
  <c r="U1072" i="18"/>
  <c r="T1072" i="18" s="1"/>
  <c r="S1072" i="18"/>
  <c r="R1072" i="18"/>
  <c r="AJ1071" i="18"/>
  <c r="X1071" i="18"/>
  <c r="AA1071" i="18" s="1"/>
  <c r="AD1071" i="18" s="1"/>
  <c r="W1071" i="18"/>
  <c r="Y1071" i="18" s="1"/>
  <c r="AB1071" i="18" s="1"/>
  <c r="U1071" i="18"/>
  <c r="T1071" i="18" s="1"/>
  <c r="S1071" i="18"/>
  <c r="R1071" i="18"/>
  <c r="AJ1070" i="18"/>
  <c r="X1070" i="18"/>
  <c r="AA1070" i="18" s="1"/>
  <c r="AD1070" i="18" s="1"/>
  <c r="W1070" i="18"/>
  <c r="Y1070" i="18" s="1"/>
  <c r="AB1070" i="18" s="1"/>
  <c r="U1070" i="18"/>
  <c r="T1070" i="18" s="1"/>
  <c r="S1070" i="18"/>
  <c r="R1070" i="18"/>
  <c r="AF1092" i="18" l="1"/>
  <c r="AH1092" i="18" s="1"/>
  <c r="AI1092" i="18" s="1"/>
  <c r="AE1093" i="18"/>
  <c r="AF1140" i="18"/>
  <c r="AH1140" i="18" s="1"/>
  <c r="AI1140" i="18" s="1"/>
  <c r="AF1136" i="18"/>
  <c r="AH1136" i="18" s="1"/>
  <c r="AI1136" i="18" s="1"/>
  <c r="AE1139" i="18"/>
  <c r="AF1134" i="18"/>
  <c r="AH1134" i="18" s="1"/>
  <c r="AI1134" i="18" s="1"/>
  <c r="AF1131" i="18"/>
  <c r="AH1131" i="18" s="1"/>
  <c r="AI1131" i="18" s="1"/>
  <c r="AE1094" i="18"/>
  <c r="AE1111" i="18"/>
  <c r="AE1124" i="18"/>
  <c r="AE1135" i="18"/>
  <c r="AE1120" i="18"/>
  <c r="AF1127" i="18"/>
  <c r="AH1127" i="18" s="1"/>
  <c r="AI1127" i="18" s="1"/>
  <c r="AF1110" i="18"/>
  <c r="AH1110" i="18" s="1"/>
  <c r="AI1110" i="18" s="1"/>
  <c r="AF1106" i="18"/>
  <c r="AH1106" i="18" s="1"/>
  <c r="AI1106" i="18" s="1"/>
  <c r="AE1092" i="18"/>
  <c r="AE1125" i="18"/>
  <c r="AE1109" i="18"/>
  <c r="AF1105" i="18"/>
  <c r="AH1105" i="18" s="1"/>
  <c r="AI1105" i="18" s="1"/>
  <c r="Z1080" i="18"/>
  <c r="AC1080" i="18" s="1"/>
  <c r="AE1131" i="18"/>
  <c r="AE1107" i="18"/>
  <c r="Z1084" i="18"/>
  <c r="AC1084" i="18" s="1"/>
  <c r="AF1122" i="18"/>
  <c r="AH1122" i="18" s="1"/>
  <c r="AI1122" i="18" s="1"/>
  <c r="AF1123" i="18"/>
  <c r="AH1123" i="18" s="1"/>
  <c r="AI1123" i="18" s="1"/>
  <c r="AF1138" i="18"/>
  <c r="AH1138" i="18" s="1"/>
  <c r="AI1138" i="18" s="1"/>
  <c r="AE1137" i="18"/>
  <c r="AF1124" i="18"/>
  <c r="AH1124" i="18" s="1"/>
  <c r="AI1124" i="18" s="1"/>
  <c r="AF1104" i="18"/>
  <c r="AH1104" i="18" s="1"/>
  <c r="AI1104" i="18" s="1"/>
  <c r="AE1102" i="18"/>
  <c r="AE1136" i="18"/>
  <c r="AE1103" i="18"/>
  <c r="AF1091" i="18"/>
  <c r="AH1091" i="18" s="1"/>
  <c r="AI1091" i="18" s="1"/>
  <c r="AE1105" i="18"/>
  <c r="AE1126" i="18"/>
  <c r="Z1078" i="18"/>
  <c r="AC1078" i="18" s="1"/>
  <c r="AF1108" i="18"/>
  <c r="AH1108" i="18" s="1"/>
  <c r="AI1108" i="18" s="1"/>
  <c r="AF1119" i="18"/>
  <c r="AH1119" i="18" s="1"/>
  <c r="AI1119" i="18" s="1"/>
  <c r="Z1074" i="18"/>
  <c r="AC1074" i="18" s="1"/>
  <c r="AE1115" i="18"/>
  <c r="Z1077" i="18"/>
  <c r="AC1077" i="18" s="1"/>
  <c r="AE1121" i="18"/>
  <c r="AF1111" i="18"/>
  <c r="AH1111" i="18" s="1"/>
  <c r="AI1111" i="18" s="1"/>
  <c r="AF1107" i="18"/>
  <c r="AH1107" i="18" s="1"/>
  <c r="AI1107" i="18" s="1"/>
  <c r="AE1118" i="18"/>
  <c r="AE1141" i="18"/>
  <c r="AE1090" i="18"/>
  <c r="AF1099" i="18"/>
  <c r="AH1099" i="18" s="1"/>
  <c r="AI1099" i="18" s="1"/>
  <c r="AF1095" i="18"/>
  <c r="AH1095" i="18" s="1"/>
  <c r="AI1095" i="18" s="1"/>
  <c r="Z1079" i="18"/>
  <c r="AC1079" i="18" s="1"/>
  <c r="AF1079" i="18" s="1"/>
  <c r="AH1079" i="18" s="1"/>
  <c r="AI1079" i="18" s="1"/>
  <c r="Y1084" i="18"/>
  <c r="AB1084" i="18" s="1"/>
  <c r="Z1089" i="18"/>
  <c r="AC1089" i="18" s="1"/>
  <c r="AF1089" i="18" s="1"/>
  <c r="AH1089" i="18" s="1"/>
  <c r="AI1089" i="18" s="1"/>
  <c r="AF1115" i="18"/>
  <c r="AH1115" i="18" s="1"/>
  <c r="AI1115" i="18" s="1"/>
  <c r="Z1072" i="18"/>
  <c r="AC1072" i="18" s="1"/>
  <c r="AF1133" i="18"/>
  <c r="AH1133" i="18" s="1"/>
  <c r="AI1133" i="18" s="1"/>
  <c r="AE1117" i="18"/>
  <c r="AE1098" i="18"/>
  <c r="AE1096" i="18"/>
  <c r="AF1113" i="18"/>
  <c r="AH1113" i="18" s="1"/>
  <c r="AI1113" i="18" s="1"/>
  <c r="AE1130" i="18"/>
  <c r="AF1132" i="18"/>
  <c r="AH1132" i="18" s="1"/>
  <c r="AI1132" i="18" s="1"/>
  <c r="AF1097" i="18"/>
  <c r="AH1097" i="18" s="1"/>
  <c r="AI1097" i="18" s="1"/>
  <c r="AF1116" i="18"/>
  <c r="AH1116" i="18" s="1"/>
  <c r="AI1116" i="18" s="1"/>
  <c r="AF1114" i="18"/>
  <c r="AH1114" i="18" s="1"/>
  <c r="AI1114" i="18" s="1"/>
  <c r="AE1114" i="18"/>
  <c r="AE1128" i="18"/>
  <c r="AF1129" i="18"/>
  <c r="AH1129" i="18" s="1"/>
  <c r="AI1129" i="18" s="1"/>
  <c r="AF1100" i="18"/>
  <c r="AH1100" i="18" s="1"/>
  <c r="AI1100" i="18" s="1"/>
  <c r="AF1112" i="18"/>
  <c r="AH1112" i="18" s="1"/>
  <c r="AI1112" i="18" s="1"/>
  <c r="AF1101" i="18"/>
  <c r="AH1101" i="18" s="1"/>
  <c r="AI1101" i="18" s="1"/>
  <c r="AA1077" i="18"/>
  <c r="AD1077" i="18" s="1"/>
  <c r="Y1080" i="18"/>
  <c r="AB1080" i="18" s="1"/>
  <c r="Z1082" i="18"/>
  <c r="AC1082" i="18" s="1"/>
  <c r="Z1075" i="18"/>
  <c r="AC1075" i="18" s="1"/>
  <c r="AF1075" i="18" s="1"/>
  <c r="AH1075" i="18" s="1"/>
  <c r="AI1075" i="18" s="1"/>
  <c r="Y1078" i="18"/>
  <c r="AB1078" i="18" s="1"/>
  <c r="Z1076" i="18"/>
  <c r="AC1076" i="18" s="1"/>
  <c r="AF1076" i="18" s="1"/>
  <c r="AH1076" i="18" s="1"/>
  <c r="AI1076" i="18" s="1"/>
  <c r="Z1087" i="18"/>
  <c r="AC1087" i="18" s="1"/>
  <c r="Z1085" i="18"/>
  <c r="AC1085" i="18" s="1"/>
  <c r="Z1083" i="18"/>
  <c r="AC1083" i="18" s="1"/>
  <c r="AF1083" i="18" s="1"/>
  <c r="AH1083" i="18" s="1"/>
  <c r="AI1083" i="18" s="1"/>
  <c r="Z1088" i="18"/>
  <c r="AC1088" i="18" s="1"/>
  <c r="AA1085" i="18"/>
  <c r="AD1085" i="18" s="1"/>
  <c r="Z1086" i="18"/>
  <c r="AC1086" i="18" s="1"/>
  <c r="AF1086" i="18" s="1"/>
  <c r="AH1086" i="18" s="1"/>
  <c r="AI1086" i="18" s="1"/>
  <c r="Y1087" i="18"/>
  <c r="AB1087" i="18" s="1"/>
  <c r="Y1088" i="18"/>
  <c r="AB1088" i="18" s="1"/>
  <c r="Z1071" i="18"/>
  <c r="AC1071" i="18" s="1"/>
  <c r="AF1071" i="18" s="1"/>
  <c r="AH1071" i="18" s="1"/>
  <c r="AI1071" i="18" s="1"/>
  <c r="Y1072" i="18"/>
  <c r="AB1072" i="18" s="1"/>
  <c r="Z1073" i="18"/>
  <c r="AC1073" i="18" s="1"/>
  <c r="AF1073" i="18" s="1"/>
  <c r="AH1073" i="18" s="1"/>
  <c r="AI1073" i="18" s="1"/>
  <c r="Y1074" i="18"/>
  <c r="AB1074" i="18" s="1"/>
  <c r="Z1070" i="18"/>
  <c r="AC1070" i="18" s="1"/>
  <c r="AE1070" i="18" s="1"/>
  <c r="Z1081" i="18"/>
  <c r="AC1081" i="18" s="1"/>
  <c r="AF1081" i="18" s="1"/>
  <c r="AH1081" i="18" s="1"/>
  <c r="AI1081" i="18" s="1"/>
  <c r="Y1082" i="18"/>
  <c r="AB1082" i="18" s="1"/>
  <c r="R1058" i="18"/>
  <c r="S1058" i="18"/>
  <c r="U1058" i="18"/>
  <c r="T1058" i="18" s="1"/>
  <c r="W1058" i="18"/>
  <c r="Y1058" i="18" s="1"/>
  <c r="AB1058" i="18" s="1"/>
  <c r="X1058" i="18"/>
  <c r="AA1058" i="18" s="1"/>
  <c r="AD1058" i="18" s="1"/>
  <c r="AJ1058" i="18"/>
  <c r="R1059" i="18"/>
  <c r="S1059" i="18"/>
  <c r="U1059" i="18"/>
  <c r="T1059" i="18" s="1"/>
  <c r="W1059" i="18"/>
  <c r="Y1059" i="18" s="1"/>
  <c r="AB1059" i="18" s="1"/>
  <c r="X1059" i="18"/>
  <c r="AA1059" i="18" s="1"/>
  <c r="AD1059" i="18" s="1"/>
  <c r="AJ1059" i="18"/>
  <c r="R1060" i="18"/>
  <c r="S1060" i="18"/>
  <c r="U1060" i="18"/>
  <c r="T1060" i="18" s="1"/>
  <c r="W1060" i="18"/>
  <c r="Y1060" i="18" s="1"/>
  <c r="AB1060" i="18" s="1"/>
  <c r="X1060" i="18"/>
  <c r="AA1060" i="18" s="1"/>
  <c r="AD1060" i="18" s="1"/>
  <c r="AJ1060" i="18"/>
  <c r="R1061" i="18"/>
  <c r="S1061" i="18"/>
  <c r="U1061" i="18"/>
  <c r="T1061" i="18" s="1"/>
  <c r="W1061" i="18"/>
  <c r="Y1061" i="18" s="1"/>
  <c r="AB1061" i="18" s="1"/>
  <c r="X1061" i="18"/>
  <c r="AJ1061" i="18"/>
  <c r="R1062" i="18"/>
  <c r="S1062" i="18"/>
  <c r="U1062" i="18"/>
  <c r="T1062" i="18" s="1"/>
  <c r="W1062" i="18"/>
  <c r="Y1062" i="18" s="1"/>
  <c r="AB1062" i="18" s="1"/>
  <c r="X1062" i="18"/>
  <c r="AA1062" i="18" s="1"/>
  <c r="AD1062" i="18" s="1"/>
  <c r="AJ1062" i="18"/>
  <c r="R1063" i="18"/>
  <c r="S1063" i="18"/>
  <c r="U1063" i="18"/>
  <c r="T1063" i="18" s="1"/>
  <c r="W1063" i="18"/>
  <c r="Y1063" i="18" s="1"/>
  <c r="AB1063" i="18" s="1"/>
  <c r="X1063" i="18"/>
  <c r="AA1063" i="18" s="1"/>
  <c r="AD1063" i="18" s="1"/>
  <c r="AJ1063" i="18"/>
  <c r="R1064" i="18"/>
  <c r="S1064" i="18"/>
  <c r="U1064" i="18"/>
  <c r="T1064" i="18" s="1"/>
  <c r="W1064" i="18"/>
  <c r="Y1064" i="18" s="1"/>
  <c r="AB1064" i="18" s="1"/>
  <c r="X1064" i="18"/>
  <c r="AA1064" i="18" s="1"/>
  <c r="AD1064" i="18" s="1"/>
  <c r="AJ1064" i="18"/>
  <c r="R1065" i="18"/>
  <c r="S1065" i="18"/>
  <c r="U1065" i="18"/>
  <c r="T1065" i="18" s="1"/>
  <c r="W1065" i="18"/>
  <c r="Y1065" i="18" s="1"/>
  <c r="AB1065" i="18" s="1"/>
  <c r="X1065" i="18"/>
  <c r="AA1065" i="18" s="1"/>
  <c r="AD1065" i="18" s="1"/>
  <c r="AJ1065" i="18"/>
  <c r="R1066" i="18"/>
  <c r="S1066" i="18"/>
  <c r="U1066" i="18"/>
  <c r="T1066" i="18" s="1"/>
  <c r="W1066" i="18"/>
  <c r="Y1066" i="18" s="1"/>
  <c r="AB1066" i="18" s="1"/>
  <c r="X1066" i="18"/>
  <c r="AA1066" i="18" s="1"/>
  <c r="AD1066" i="18" s="1"/>
  <c r="AJ1066" i="18"/>
  <c r="R1067" i="18"/>
  <c r="S1067" i="18"/>
  <c r="U1067" i="18"/>
  <c r="T1067" i="18" s="1"/>
  <c r="W1067" i="18"/>
  <c r="Y1067" i="18" s="1"/>
  <c r="AB1067" i="18" s="1"/>
  <c r="X1067" i="18"/>
  <c r="AA1067" i="18" s="1"/>
  <c r="AD1067" i="18" s="1"/>
  <c r="AJ1067" i="18"/>
  <c r="R1068" i="18"/>
  <c r="S1068" i="18"/>
  <c r="U1068" i="18"/>
  <c r="T1068" i="18" s="1"/>
  <c r="W1068" i="18"/>
  <c r="Y1068" i="18" s="1"/>
  <c r="AB1068" i="18" s="1"/>
  <c r="X1068" i="18"/>
  <c r="AA1068" i="18" s="1"/>
  <c r="AD1068" i="18" s="1"/>
  <c r="AJ1068" i="18"/>
  <c r="R1069" i="18"/>
  <c r="S1069" i="18"/>
  <c r="U1069" i="18"/>
  <c r="T1069" i="18" s="1"/>
  <c r="W1069" i="18"/>
  <c r="Y1069" i="18" s="1"/>
  <c r="AB1069" i="18" s="1"/>
  <c r="X1069" i="18"/>
  <c r="AA1069" i="18" s="1"/>
  <c r="AD1069" i="18" s="1"/>
  <c r="AJ1069" i="18"/>
  <c r="AE1077" i="18" l="1"/>
  <c r="AF1085" i="18"/>
  <c r="AH1085" i="18" s="1"/>
  <c r="AI1085" i="18" s="1"/>
  <c r="AE1084" i="18"/>
  <c r="AF1078" i="18"/>
  <c r="AH1078" i="18" s="1"/>
  <c r="AI1078" i="18" s="1"/>
  <c r="AE1080" i="18"/>
  <c r="AE1076" i="18"/>
  <c r="AE1089" i="18"/>
  <c r="AF1084" i="18"/>
  <c r="AH1084" i="18" s="1"/>
  <c r="AI1084" i="18" s="1"/>
  <c r="AE1079" i="18"/>
  <c r="AE1075" i="18"/>
  <c r="AF1080" i="18"/>
  <c r="AH1080" i="18" s="1"/>
  <c r="AI1080" i="18" s="1"/>
  <c r="Z1061" i="18"/>
  <c r="AC1061" i="18" s="1"/>
  <c r="AF1077" i="18"/>
  <c r="AH1077" i="18" s="1"/>
  <c r="AI1077" i="18" s="1"/>
  <c r="AE1078" i="18"/>
  <c r="AE1083" i="18"/>
  <c r="AF1087" i="18"/>
  <c r="AH1087" i="18" s="1"/>
  <c r="AI1087" i="18" s="1"/>
  <c r="AE1087" i="18"/>
  <c r="AF1070" i="18"/>
  <c r="AH1070" i="18" s="1"/>
  <c r="AI1070" i="18" s="1"/>
  <c r="AE1072" i="18"/>
  <c r="AF1072" i="18"/>
  <c r="AH1072" i="18" s="1"/>
  <c r="AI1072" i="18" s="1"/>
  <c r="AE1081" i="18"/>
  <c r="AF1082" i="18"/>
  <c r="AH1082" i="18" s="1"/>
  <c r="AI1082" i="18" s="1"/>
  <c r="AE1082" i="18"/>
  <c r="AE1073" i="18"/>
  <c r="AE1086" i="18"/>
  <c r="AE1085" i="18"/>
  <c r="AE1074" i="18"/>
  <c r="AF1074" i="18"/>
  <c r="AH1074" i="18" s="1"/>
  <c r="AI1074" i="18" s="1"/>
  <c r="AE1071" i="18"/>
  <c r="AF1088" i="18"/>
  <c r="AH1088" i="18" s="1"/>
  <c r="AI1088" i="18" s="1"/>
  <c r="AE1088" i="18"/>
  <c r="Z1066" i="18"/>
  <c r="AC1066" i="18" s="1"/>
  <c r="AF1066" i="18" s="1"/>
  <c r="AH1066" i="18" s="1"/>
  <c r="AI1066" i="18" s="1"/>
  <c r="Z1058" i="18"/>
  <c r="AC1058" i="18" s="1"/>
  <c r="AE1058" i="18" s="1"/>
  <c r="Z1067" i="18"/>
  <c r="AC1067" i="18" s="1"/>
  <c r="AF1067" i="18" s="1"/>
  <c r="AH1067" i="18" s="1"/>
  <c r="AI1067" i="18" s="1"/>
  <c r="AA1061" i="18"/>
  <c r="AD1061" i="18" s="1"/>
  <c r="Z1062" i="18"/>
  <c r="AC1062" i="18" s="1"/>
  <c r="AE1062" i="18" s="1"/>
  <c r="Z1060" i="18"/>
  <c r="AC1060" i="18" s="1"/>
  <c r="AF1060" i="18" s="1"/>
  <c r="AH1060" i="18" s="1"/>
  <c r="AI1060" i="18" s="1"/>
  <c r="Z1063" i="18"/>
  <c r="AC1063" i="18" s="1"/>
  <c r="AE1063" i="18" s="1"/>
  <c r="Z1059" i="18"/>
  <c r="AC1059" i="18" s="1"/>
  <c r="AE1059" i="18" s="1"/>
  <c r="AE1069" i="18"/>
  <c r="AE1066" i="18"/>
  <c r="AE1068" i="18"/>
  <c r="AE1067" i="18"/>
  <c r="Z1065" i="18"/>
  <c r="AC1065" i="18" s="1"/>
  <c r="AE1065" i="18" s="1"/>
  <c r="Z1064" i="18"/>
  <c r="AC1064" i="18" s="1"/>
  <c r="AF1064" i="18" s="1"/>
  <c r="AH1064" i="18" s="1"/>
  <c r="AI1064" i="18" s="1"/>
  <c r="Z1069" i="18"/>
  <c r="AC1069" i="18" s="1"/>
  <c r="AF1069" i="18" s="1"/>
  <c r="AH1069" i="18" s="1"/>
  <c r="AI1069" i="18" s="1"/>
  <c r="Z1068" i="18"/>
  <c r="AC1068" i="18" s="1"/>
  <c r="AF1068" i="18" s="1"/>
  <c r="AH1068" i="18" s="1"/>
  <c r="AI1068" i="18" s="1"/>
  <c r="AF1061" i="18" l="1"/>
  <c r="AH1061" i="18" s="1"/>
  <c r="AI1061" i="18" s="1"/>
  <c r="AF1058" i="18"/>
  <c r="AH1058" i="18" s="1"/>
  <c r="AI1058" i="18" s="1"/>
  <c r="AE1061" i="18"/>
  <c r="AF1063" i="18"/>
  <c r="AH1063" i="18" s="1"/>
  <c r="AI1063" i="18" s="1"/>
  <c r="AE1060" i="18"/>
  <c r="AF1062" i="18"/>
  <c r="AH1062" i="18" s="1"/>
  <c r="AI1062" i="18" s="1"/>
  <c r="AF1059" i="18"/>
  <c r="AH1059" i="18" s="1"/>
  <c r="AI1059" i="18" s="1"/>
  <c r="AE1064" i="18"/>
  <c r="AF1065" i="18"/>
  <c r="AH1065" i="18" s="1"/>
  <c r="AI1065" i="18" s="1"/>
  <c r="R1050" i="18" l="1"/>
  <c r="S1050" i="18"/>
  <c r="U1050" i="18"/>
  <c r="T1050" i="18" s="1"/>
  <c r="W1050" i="18"/>
  <c r="Y1050" i="18" s="1"/>
  <c r="AB1050" i="18" s="1"/>
  <c r="X1050" i="18"/>
  <c r="AA1050" i="18" s="1"/>
  <c r="AD1050" i="18" s="1"/>
  <c r="AJ1050" i="18"/>
  <c r="R1051" i="18"/>
  <c r="S1051" i="18"/>
  <c r="U1051" i="18"/>
  <c r="T1051" i="18" s="1"/>
  <c r="W1051" i="18"/>
  <c r="Y1051" i="18" s="1"/>
  <c r="AB1051" i="18" s="1"/>
  <c r="X1051" i="18"/>
  <c r="AA1051" i="18" s="1"/>
  <c r="AD1051" i="18" s="1"/>
  <c r="AJ1051" i="18"/>
  <c r="R1052" i="18"/>
  <c r="S1052" i="18"/>
  <c r="U1052" i="18"/>
  <c r="T1052" i="18" s="1"/>
  <c r="W1052" i="18"/>
  <c r="X1052" i="18"/>
  <c r="AA1052" i="18" s="1"/>
  <c r="AD1052" i="18" s="1"/>
  <c r="AJ1052" i="18"/>
  <c r="R1053" i="18"/>
  <c r="S1053" i="18"/>
  <c r="U1053" i="18"/>
  <c r="T1053" i="18" s="1"/>
  <c r="W1053" i="18"/>
  <c r="Y1053" i="18" s="1"/>
  <c r="AB1053" i="18" s="1"/>
  <c r="X1053" i="18"/>
  <c r="AJ1053" i="18"/>
  <c r="R1054" i="18"/>
  <c r="S1054" i="18"/>
  <c r="U1054" i="18"/>
  <c r="T1054" i="18" s="1"/>
  <c r="W1054" i="18"/>
  <c r="Y1054" i="18" s="1"/>
  <c r="AB1054" i="18" s="1"/>
  <c r="X1054" i="18"/>
  <c r="AA1054" i="18" s="1"/>
  <c r="AD1054" i="18" s="1"/>
  <c r="AJ1054" i="18"/>
  <c r="R1055" i="18"/>
  <c r="S1055" i="18"/>
  <c r="U1055" i="18"/>
  <c r="T1055" i="18" s="1"/>
  <c r="W1055" i="18"/>
  <c r="Y1055" i="18" s="1"/>
  <c r="AB1055" i="18" s="1"/>
  <c r="X1055" i="18"/>
  <c r="AA1055" i="18" s="1"/>
  <c r="AD1055" i="18" s="1"/>
  <c r="AJ1055" i="18"/>
  <c r="R1056" i="18"/>
  <c r="S1056" i="18"/>
  <c r="U1056" i="18"/>
  <c r="T1056" i="18" s="1"/>
  <c r="W1056" i="18"/>
  <c r="Y1056" i="18" s="1"/>
  <c r="AB1056" i="18" s="1"/>
  <c r="X1056" i="18"/>
  <c r="AA1056" i="18" s="1"/>
  <c r="AD1056" i="18" s="1"/>
  <c r="AJ1056" i="18"/>
  <c r="R1057" i="18"/>
  <c r="S1057" i="18"/>
  <c r="U1057" i="18"/>
  <c r="T1057" i="18" s="1"/>
  <c r="W1057" i="18"/>
  <c r="Y1057" i="18" s="1"/>
  <c r="AB1057" i="18" s="1"/>
  <c r="X1057" i="18"/>
  <c r="AA1057" i="18" s="1"/>
  <c r="AD1057" i="18" s="1"/>
  <c r="AJ1057" i="18"/>
  <c r="Z1053" i="18" l="1"/>
  <c r="AC1053" i="18" s="1"/>
  <c r="AA1053" i="18"/>
  <c r="AD1053" i="18" s="1"/>
  <c r="Z1056" i="18"/>
  <c r="AC1056" i="18" s="1"/>
  <c r="AE1056" i="18" s="1"/>
  <c r="Z1054" i="18"/>
  <c r="AC1054" i="18" s="1"/>
  <c r="AF1054" i="18" s="1"/>
  <c r="AH1054" i="18" s="1"/>
  <c r="AI1054" i="18" s="1"/>
  <c r="Z1052" i="18"/>
  <c r="AC1052" i="18" s="1"/>
  <c r="Z1050" i="18"/>
  <c r="AC1050" i="18" s="1"/>
  <c r="AE1050" i="18" s="1"/>
  <c r="Y1052" i="18"/>
  <c r="AB1052" i="18" s="1"/>
  <c r="Z1051" i="18"/>
  <c r="AC1051" i="18" s="1"/>
  <c r="AF1051" i="18" s="1"/>
  <c r="AH1051" i="18" s="1"/>
  <c r="AI1051" i="18" s="1"/>
  <c r="Z1055" i="18"/>
  <c r="AC1055" i="18" s="1"/>
  <c r="AF1055" i="18" s="1"/>
  <c r="AH1055" i="18" s="1"/>
  <c r="AI1055" i="18" s="1"/>
  <c r="Z1057" i="18"/>
  <c r="AC1057" i="18" s="1"/>
  <c r="AE1057" i="18" s="1"/>
  <c r="R1024" i="18"/>
  <c r="S1024" i="18"/>
  <c r="U1024" i="18"/>
  <c r="T1024" i="18" s="1"/>
  <c r="W1024" i="18"/>
  <c r="Y1024" i="18" s="1"/>
  <c r="AB1024" i="18" s="1"/>
  <c r="X1024" i="18"/>
  <c r="AA1024" i="18" s="1"/>
  <c r="AD1024" i="18" s="1"/>
  <c r="AJ1024" i="18"/>
  <c r="R1025" i="18"/>
  <c r="S1025" i="18"/>
  <c r="U1025" i="18"/>
  <c r="T1025" i="18" s="1"/>
  <c r="W1025" i="18"/>
  <c r="Y1025" i="18" s="1"/>
  <c r="AB1025" i="18" s="1"/>
  <c r="X1025" i="18"/>
  <c r="AA1025" i="18" s="1"/>
  <c r="AD1025" i="18" s="1"/>
  <c r="AJ1025" i="18"/>
  <c r="R1026" i="18"/>
  <c r="S1026" i="18"/>
  <c r="U1026" i="18"/>
  <c r="T1026" i="18" s="1"/>
  <c r="W1026" i="18"/>
  <c r="Y1026" i="18" s="1"/>
  <c r="AB1026" i="18" s="1"/>
  <c r="X1026" i="18"/>
  <c r="AJ1026" i="18"/>
  <c r="R1027" i="18"/>
  <c r="S1027" i="18"/>
  <c r="U1027" i="18"/>
  <c r="T1027" i="18" s="1"/>
  <c r="W1027" i="18"/>
  <c r="Y1027" i="18" s="1"/>
  <c r="AB1027" i="18" s="1"/>
  <c r="X1027" i="18"/>
  <c r="AA1027" i="18" s="1"/>
  <c r="AD1027" i="18" s="1"/>
  <c r="AJ1027" i="18"/>
  <c r="R1028" i="18"/>
  <c r="S1028" i="18"/>
  <c r="U1028" i="18"/>
  <c r="T1028" i="18" s="1"/>
  <c r="W1028" i="18"/>
  <c r="Y1028" i="18" s="1"/>
  <c r="AB1028" i="18" s="1"/>
  <c r="X1028" i="18"/>
  <c r="AA1028" i="18" s="1"/>
  <c r="AD1028" i="18" s="1"/>
  <c r="AJ1028" i="18"/>
  <c r="R1029" i="18"/>
  <c r="S1029" i="18"/>
  <c r="U1029" i="18"/>
  <c r="T1029" i="18" s="1"/>
  <c r="W1029" i="18"/>
  <c r="Y1029" i="18" s="1"/>
  <c r="AB1029" i="18" s="1"/>
  <c r="X1029" i="18"/>
  <c r="AA1029" i="18" s="1"/>
  <c r="AD1029" i="18" s="1"/>
  <c r="AJ1029" i="18"/>
  <c r="R1030" i="18"/>
  <c r="S1030" i="18"/>
  <c r="U1030" i="18"/>
  <c r="T1030" i="18" s="1"/>
  <c r="W1030" i="18"/>
  <c r="Y1030" i="18" s="1"/>
  <c r="AB1030" i="18" s="1"/>
  <c r="X1030" i="18"/>
  <c r="AA1030" i="18" s="1"/>
  <c r="AD1030" i="18" s="1"/>
  <c r="AJ1030" i="18"/>
  <c r="R1031" i="18"/>
  <c r="S1031" i="18"/>
  <c r="U1031" i="18"/>
  <c r="T1031" i="18" s="1"/>
  <c r="W1031" i="18"/>
  <c r="X1031" i="18"/>
  <c r="AA1031" i="18" s="1"/>
  <c r="AD1031" i="18" s="1"/>
  <c r="AJ1031" i="18"/>
  <c r="R1032" i="18"/>
  <c r="S1032" i="18"/>
  <c r="U1032" i="18"/>
  <c r="T1032" i="18" s="1"/>
  <c r="W1032" i="18"/>
  <c r="Y1032" i="18" s="1"/>
  <c r="AB1032" i="18" s="1"/>
  <c r="X1032" i="18"/>
  <c r="AA1032" i="18" s="1"/>
  <c r="AD1032" i="18" s="1"/>
  <c r="AJ1032" i="18"/>
  <c r="R1033" i="18"/>
  <c r="S1033" i="18"/>
  <c r="U1033" i="18"/>
  <c r="T1033" i="18" s="1"/>
  <c r="W1033" i="18"/>
  <c r="X1033" i="18"/>
  <c r="AA1033" i="18" s="1"/>
  <c r="AD1033" i="18" s="1"/>
  <c r="AJ1033" i="18"/>
  <c r="R1034" i="18"/>
  <c r="S1034" i="18"/>
  <c r="U1034" i="18"/>
  <c r="T1034" i="18" s="1"/>
  <c r="W1034" i="18"/>
  <c r="Y1034" i="18" s="1"/>
  <c r="AB1034" i="18" s="1"/>
  <c r="X1034" i="18"/>
  <c r="AA1034" i="18" s="1"/>
  <c r="AD1034" i="18" s="1"/>
  <c r="AJ1034" i="18"/>
  <c r="R1035" i="18"/>
  <c r="S1035" i="18"/>
  <c r="U1035" i="18"/>
  <c r="T1035" i="18" s="1"/>
  <c r="W1035" i="18"/>
  <c r="X1035" i="18"/>
  <c r="AA1035" i="18" s="1"/>
  <c r="AD1035" i="18" s="1"/>
  <c r="AJ1035" i="18"/>
  <c r="R1036" i="18"/>
  <c r="S1036" i="18"/>
  <c r="U1036" i="18"/>
  <c r="T1036" i="18" s="1"/>
  <c r="W1036" i="18"/>
  <c r="Y1036" i="18" s="1"/>
  <c r="AB1036" i="18" s="1"/>
  <c r="X1036" i="18"/>
  <c r="AA1036" i="18" s="1"/>
  <c r="AD1036" i="18" s="1"/>
  <c r="AJ1036" i="18"/>
  <c r="R1037" i="18"/>
  <c r="S1037" i="18"/>
  <c r="U1037" i="18"/>
  <c r="T1037" i="18" s="1"/>
  <c r="W1037" i="18"/>
  <c r="Y1037" i="18" s="1"/>
  <c r="AB1037" i="18" s="1"/>
  <c r="X1037" i="18"/>
  <c r="AA1037" i="18" s="1"/>
  <c r="AD1037" i="18" s="1"/>
  <c r="AJ1037" i="18"/>
  <c r="R1038" i="18"/>
  <c r="S1038" i="18"/>
  <c r="U1038" i="18"/>
  <c r="T1038" i="18" s="1"/>
  <c r="W1038" i="18"/>
  <c r="Y1038" i="18" s="1"/>
  <c r="AB1038" i="18" s="1"/>
  <c r="X1038" i="18"/>
  <c r="AA1038" i="18" s="1"/>
  <c r="AD1038" i="18" s="1"/>
  <c r="AJ1038" i="18"/>
  <c r="R1039" i="18"/>
  <c r="S1039" i="18"/>
  <c r="U1039" i="18"/>
  <c r="T1039" i="18" s="1"/>
  <c r="W1039" i="18"/>
  <c r="Y1039" i="18" s="1"/>
  <c r="AB1039" i="18" s="1"/>
  <c r="X1039" i="18"/>
  <c r="AA1039" i="18" s="1"/>
  <c r="AD1039" i="18" s="1"/>
  <c r="AJ1039" i="18"/>
  <c r="R1040" i="18"/>
  <c r="S1040" i="18"/>
  <c r="U1040" i="18"/>
  <c r="T1040" i="18" s="1"/>
  <c r="W1040" i="18"/>
  <c r="Y1040" i="18" s="1"/>
  <c r="AB1040" i="18" s="1"/>
  <c r="X1040" i="18"/>
  <c r="AA1040" i="18" s="1"/>
  <c r="AD1040" i="18" s="1"/>
  <c r="AJ1040" i="18"/>
  <c r="R1041" i="18"/>
  <c r="S1041" i="18"/>
  <c r="U1041" i="18"/>
  <c r="T1041" i="18" s="1"/>
  <c r="W1041" i="18"/>
  <c r="X1041" i="18"/>
  <c r="AA1041" i="18" s="1"/>
  <c r="AD1041" i="18" s="1"/>
  <c r="AJ1041" i="18"/>
  <c r="R1042" i="18"/>
  <c r="S1042" i="18"/>
  <c r="U1042" i="18"/>
  <c r="T1042" i="18" s="1"/>
  <c r="W1042" i="18"/>
  <c r="Y1042" i="18" s="1"/>
  <c r="AB1042" i="18" s="1"/>
  <c r="AE1042" i="18" s="1"/>
  <c r="X1042" i="18"/>
  <c r="AJ1042" i="18"/>
  <c r="R1043" i="18"/>
  <c r="S1043" i="18"/>
  <c r="U1043" i="18"/>
  <c r="T1043" i="18" s="1"/>
  <c r="W1043" i="18"/>
  <c r="Y1043" i="18" s="1"/>
  <c r="AB1043" i="18" s="1"/>
  <c r="X1043" i="18"/>
  <c r="AA1043" i="18" s="1"/>
  <c r="AD1043" i="18" s="1"/>
  <c r="AJ1043" i="18"/>
  <c r="R1044" i="18"/>
  <c r="S1044" i="18"/>
  <c r="U1044" i="18"/>
  <c r="T1044" i="18" s="1"/>
  <c r="W1044" i="18"/>
  <c r="Y1044" i="18" s="1"/>
  <c r="AB1044" i="18" s="1"/>
  <c r="X1044" i="18"/>
  <c r="AA1044" i="18" s="1"/>
  <c r="AD1044" i="18" s="1"/>
  <c r="AJ1044" i="18"/>
  <c r="R1045" i="18"/>
  <c r="S1045" i="18"/>
  <c r="U1045" i="18"/>
  <c r="T1045" i="18" s="1"/>
  <c r="W1045" i="18"/>
  <c r="Y1045" i="18" s="1"/>
  <c r="AB1045" i="18" s="1"/>
  <c r="X1045" i="18"/>
  <c r="AA1045" i="18" s="1"/>
  <c r="AD1045" i="18" s="1"/>
  <c r="AJ1045" i="18"/>
  <c r="R1046" i="18"/>
  <c r="S1046" i="18"/>
  <c r="U1046" i="18"/>
  <c r="T1046" i="18" s="1"/>
  <c r="W1046" i="18"/>
  <c r="Y1046" i="18" s="1"/>
  <c r="AB1046" i="18" s="1"/>
  <c r="X1046" i="18"/>
  <c r="AA1046" i="18" s="1"/>
  <c r="AD1046" i="18" s="1"/>
  <c r="AJ1046" i="18"/>
  <c r="R1047" i="18"/>
  <c r="S1047" i="18"/>
  <c r="U1047" i="18"/>
  <c r="T1047" i="18" s="1"/>
  <c r="W1047" i="18"/>
  <c r="Y1047" i="18" s="1"/>
  <c r="AB1047" i="18" s="1"/>
  <c r="X1047" i="18"/>
  <c r="AA1047" i="18" s="1"/>
  <c r="AD1047" i="18" s="1"/>
  <c r="AJ1047" i="18"/>
  <c r="R1048" i="18"/>
  <c r="S1048" i="18"/>
  <c r="U1048" i="18"/>
  <c r="T1048" i="18" s="1"/>
  <c r="W1048" i="18"/>
  <c r="Y1048" i="18" s="1"/>
  <c r="AB1048" i="18" s="1"/>
  <c r="X1048" i="18"/>
  <c r="AA1048" i="18" s="1"/>
  <c r="AD1048" i="18" s="1"/>
  <c r="AJ1048" i="18"/>
  <c r="R1049" i="18"/>
  <c r="S1049" i="18"/>
  <c r="U1049" i="18"/>
  <c r="T1049" i="18" s="1"/>
  <c r="W1049" i="18"/>
  <c r="X1049" i="18"/>
  <c r="AA1049" i="18" s="1"/>
  <c r="AD1049" i="18" s="1"/>
  <c r="AJ1049" i="18"/>
  <c r="AF1053" i="18" l="1"/>
  <c r="AH1053" i="18" s="1"/>
  <c r="AI1053" i="18" s="1"/>
  <c r="AF1050" i="18"/>
  <c r="AH1050" i="18" s="1"/>
  <c r="AI1050" i="18" s="1"/>
  <c r="AE1053" i="18"/>
  <c r="AF1056" i="18"/>
  <c r="AH1056" i="18" s="1"/>
  <c r="AI1056" i="18" s="1"/>
  <c r="AE1054" i="18"/>
  <c r="AE1052" i="18"/>
  <c r="AE1051" i="18"/>
  <c r="AE1055" i="18"/>
  <c r="AF1057" i="18"/>
  <c r="AH1057" i="18" s="1"/>
  <c r="AI1057" i="18" s="1"/>
  <c r="AF1052" i="18"/>
  <c r="AH1052" i="18" s="1"/>
  <c r="AI1052" i="18" s="1"/>
  <c r="Z1025" i="18"/>
  <c r="AC1025" i="18" s="1"/>
  <c r="AE1025" i="18" s="1"/>
  <c r="Z1041" i="18"/>
  <c r="AC1041" i="18" s="1"/>
  <c r="Z1024" i="18"/>
  <c r="AC1024" i="18" s="1"/>
  <c r="AE1024" i="18" s="1"/>
  <c r="Y1041" i="18"/>
  <c r="AB1041" i="18" s="1"/>
  <c r="Z1036" i="18"/>
  <c r="AC1036" i="18" s="1"/>
  <c r="AE1036" i="18" s="1"/>
  <c r="Z1037" i="18"/>
  <c r="AC1037" i="18" s="1"/>
  <c r="AE1037" i="18" s="1"/>
  <c r="Z1031" i="18"/>
  <c r="AC1031" i="18" s="1"/>
  <c r="Z1033" i="18"/>
  <c r="AC1033" i="18" s="1"/>
  <c r="Z1044" i="18"/>
  <c r="AC1044" i="18" s="1"/>
  <c r="AE1044" i="18" s="1"/>
  <c r="Z1030" i="18"/>
  <c r="AC1030" i="18" s="1"/>
  <c r="AF1030" i="18" s="1"/>
  <c r="AH1030" i="18" s="1"/>
  <c r="AI1030" i="18" s="1"/>
  <c r="Z1042" i="18"/>
  <c r="AC1042" i="18" s="1"/>
  <c r="Z1035" i="18"/>
  <c r="AC1035" i="18" s="1"/>
  <c r="Z1028" i="18"/>
  <c r="AC1028" i="18" s="1"/>
  <c r="AF1028" i="18" s="1"/>
  <c r="AH1028" i="18" s="1"/>
  <c r="AI1028" i="18" s="1"/>
  <c r="Z1045" i="18"/>
  <c r="AC1045" i="18" s="1"/>
  <c r="AE1045" i="18" s="1"/>
  <c r="Z1047" i="18"/>
  <c r="AC1047" i="18" s="1"/>
  <c r="AE1047" i="18" s="1"/>
  <c r="Z1040" i="18"/>
  <c r="AC1040" i="18" s="1"/>
  <c r="AE1040" i="18" s="1"/>
  <c r="Z1038" i="18"/>
  <c r="AC1038" i="18" s="1"/>
  <c r="AE1038" i="18" s="1"/>
  <c r="Z1026" i="18"/>
  <c r="AC1026" i="18" s="1"/>
  <c r="AE1026" i="18" s="1"/>
  <c r="Z1049" i="18"/>
  <c r="AC1049" i="18" s="1"/>
  <c r="Y1031" i="18"/>
  <c r="AB1031" i="18" s="1"/>
  <c r="Z1029" i="18"/>
  <c r="AC1029" i="18" s="1"/>
  <c r="AE1029" i="18" s="1"/>
  <c r="Z1046" i="18"/>
  <c r="AC1046" i="18" s="1"/>
  <c r="AF1046" i="18" s="1"/>
  <c r="AH1046" i="18" s="1"/>
  <c r="AI1046" i="18" s="1"/>
  <c r="Y1049" i="18"/>
  <c r="AB1049" i="18" s="1"/>
  <c r="Z1048" i="18"/>
  <c r="AC1048" i="18" s="1"/>
  <c r="AF1048" i="18" s="1"/>
  <c r="AH1048" i="18" s="1"/>
  <c r="AI1048" i="18" s="1"/>
  <c r="Y1033" i="18"/>
  <c r="AB1033" i="18" s="1"/>
  <c r="Z1032" i="18"/>
  <c r="AC1032" i="18" s="1"/>
  <c r="AF1032" i="18" s="1"/>
  <c r="AH1032" i="18" s="1"/>
  <c r="AI1032" i="18" s="1"/>
  <c r="Z1043" i="18"/>
  <c r="AC1043" i="18" s="1"/>
  <c r="AF1043" i="18" s="1"/>
  <c r="AH1043" i="18" s="1"/>
  <c r="AI1043" i="18" s="1"/>
  <c r="AA1042" i="18"/>
  <c r="AD1042" i="18" s="1"/>
  <c r="Z1027" i="18"/>
  <c r="AC1027" i="18" s="1"/>
  <c r="AF1027" i="18" s="1"/>
  <c r="AH1027" i="18" s="1"/>
  <c r="AI1027" i="18" s="1"/>
  <c r="AA1026" i="18"/>
  <c r="AD1026" i="18" s="1"/>
  <c r="Z1039" i="18"/>
  <c r="AC1039" i="18" s="1"/>
  <c r="AF1039" i="18" s="1"/>
  <c r="AH1039" i="18" s="1"/>
  <c r="AI1039" i="18" s="1"/>
  <c r="Y1035" i="18"/>
  <c r="AB1035" i="18" s="1"/>
  <c r="Z1034" i="18"/>
  <c r="AC1034" i="18" s="1"/>
  <c r="AE1034" i="18" s="1"/>
  <c r="AE1031" i="18" l="1"/>
  <c r="AE1030" i="18"/>
  <c r="AF1042" i="18"/>
  <c r="AH1042" i="18" s="1"/>
  <c r="AI1042" i="18" s="1"/>
  <c r="AF1037" i="18"/>
  <c r="AH1037" i="18" s="1"/>
  <c r="AI1037" i="18" s="1"/>
  <c r="AF1045" i="18"/>
  <c r="AH1045" i="18" s="1"/>
  <c r="AI1045" i="18" s="1"/>
  <c r="AF1024" i="18"/>
  <c r="AH1024" i="18" s="1"/>
  <c r="AI1024" i="18" s="1"/>
  <c r="AF1025" i="18"/>
  <c r="AH1025" i="18" s="1"/>
  <c r="AI1025" i="18" s="1"/>
  <c r="AF1026" i="18"/>
  <c r="AH1026" i="18" s="1"/>
  <c r="AI1026" i="18" s="1"/>
  <c r="AF1041" i="18"/>
  <c r="AH1041" i="18" s="1"/>
  <c r="AI1041" i="18" s="1"/>
  <c r="AE1041" i="18"/>
  <c r="AF1036" i="18"/>
  <c r="AH1036" i="18" s="1"/>
  <c r="AI1036" i="18" s="1"/>
  <c r="AE1046" i="18"/>
  <c r="AE1028" i="18"/>
  <c r="AF1029" i="18"/>
  <c r="AH1029" i="18" s="1"/>
  <c r="AI1029" i="18" s="1"/>
  <c r="AF1040" i="18"/>
  <c r="AH1040" i="18" s="1"/>
  <c r="AI1040" i="18" s="1"/>
  <c r="AF1031" i="18"/>
  <c r="AH1031" i="18" s="1"/>
  <c r="AI1031" i="18" s="1"/>
  <c r="AF1044" i="18"/>
  <c r="AH1044" i="18" s="1"/>
  <c r="AI1044" i="18" s="1"/>
  <c r="AF1047" i="18"/>
  <c r="AH1047" i="18" s="1"/>
  <c r="AI1047" i="18" s="1"/>
  <c r="AF1038" i="18"/>
  <c r="AH1038" i="18" s="1"/>
  <c r="AI1038" i="18" s="1"/>
  <c r="AE1033" i="18"/>
  <c r="AF1033" i="18"/>
  <c r="AH1033" i="18" s="1"/>
  <c r="AI1033" i="18" s="1"/>
  <c r="AE1032" i="18"/>
  <c r="AE1049" i="18"/>
  <c r="AF1049" i="18"/>
  <c r="AH1049" i="18" s="1"/>
  <c r="AI1049" i="18" s="1"/>
  <c r="AE1027" i="18"/>
  <c r="AE1043" i="18"/>
  <c r="AE1048" i="18"/>
  <c r="AE1035" i="18"/>
  <c r="AF1035" i="18"/>
  <c r="AH1035" i="18" s="1"/>
  <c r="AI1035" i="18" s="1"/>
  <c r="AF1034" i="18"/>
  <c r="AH1034" i="18" s="1"/>
  <c r="AI1034" i="18" s="1"/>
  <c r="AE1039" i="18"/>
  <c r="R1021" i="18"/>
  <c r="S1021" i="18"/>
  <c r="U1021" i="18"/>
  <c r="T1021" i="18" s="1"/>
  <c r="W1021" i="18"/>
  <c r="Y1021" i="18" s="1"/>
  <c r="AB1021" i="18" s="1"/>
  <c r="X1021" i="18"/>
  <c r="AA1021" i="18" s="1"/>
  <c r="AD1021" i="18" s="1"/>
  <c r="AJ1021" i="18"/>
  <c r="R1022" i="18"/>
  <c r="S1022" i="18"/>
  <c r="U1022" i="18"/>
  <c r="T1022" i="18" s="1"/>
  <c r="W1022" i="18"/>
  <c r="Y1022" i="18" s="1"/>
  <c r="AB1022" i="18" s="1"/>
  <c r="X1022" i="18"/>
  <c r="AA1022" i="18" s="1"/>
  <c r="AD1022" i="18" s="1"/>
  <c r="AJ1022" i="18"/>
  <c r="R1023" i="18"/>
  <c r="S1023" i="18"/>
  <c r="U1023" i="18"/>
  <c r="T1023" i="18" s="1"/>
  <c r="W1023" i="18"/>
  <c r="X1023" i="18"/>
  <c r="AA1023" i="18" s="1"/>
  <c r="AD1023" i="18" s="1"/>
  <c r="AJ1023" i="18"/>
  <c r="Z1023" i="18" l="1"/>
  <c r="AC1023" i="18" s="1"/>
  <c r="Y1023" i="18"/>
  <c r="AB1023" i="18" s="1"/>
  <c r="Z1022" i="18"/>
  <c r="AC1022" i="18" s="1"/>
  <c r="AF1022" i="18" s="1"/>
  <c r="AH1022" i="18" s="1"/>
  <c r="AI1022" i="18" s="1"/>
  <c r="AE1021" i="18"/>
  <c r="Z1021" i="18"/>
  <c r="AC1021" i="18" s="1"/>
  <c r="AF1021" i="18" s="1"/>
  <c r="AH1021" i="18" s="1"/>
  <c r="AI1021" i="18" s="1"/>
  <c r="R1019" i="18"/>
  <c r="S1019" i="18"/>
  <c r="U1019" i="18"/>
  <c r="T1019" i="18" s="1"/>
  <c r="W1019" i="18"/>
  <c r="Y1019" i="18" s="1"/>
  <c r="AB1019" i="18" s="1"/>
  <c r="X1019" i="18"/>
  <c r="AJ1019" i="18"/>
  <c r="R1020" i="18"/>
  <c r="S1020" i="18"/>
  <c r="U1020" i="18"/>
  <c r="T1020" i="18" s="1"/>
  <c r="W1020" i="18"/>
  <c r="Y1020" i="18" s="1"/>
  <c r="AB1020" i="18" s="1"/>
  <c r="X1020" i="18"/>
  <c r="AA1020" i="18" s="1"/>
  <c r="AD1020" i="18" s="1"/>
  <c r="AJ1020" i="18"/>
  <c r="AE1023" i="18" l="1"/>
  <c r="Z1019" i="18"/>
  <c r="AC1019" i="18" s="1"/>
  <c r="AF1023" i="18"/>
  <c r="AH1023" i="18" s="1"/>
  <c r="AI1023" i="18" s="1"/>
  <c r="AE1022" i="18"/>
  <c r="Z1020" i="18"/>
  <c r="AC1020" i="18" s="1"/>
  <c r="AE1020" i="18" s="1"/>
  <c r="AA1019" i="18"/>
  <c r="AD1019" i="18" s="1"/>
  <c r="R1012" i="18"/>
  <c r="S1012" i="18"/>
  <c r="U1012" i="18"/>
  <c r="T1012" i="18" s="1"/>
  <c r="W1012" i="18"/>
  <c r="Y1012" i="18" s="1"/>
  <c r="AB1012" i="18" s="1"/>
  <c r="X1012" i="18"/>
  <c r="AA1012" i="18" s="1"/>
  <c r="AD1012" i="18" s="1"/>
  <c r="AJ1012" i="18"/>
  <c r="R1013" i="18"/>
  <c r="S1013" i="18"/>
  <c r="U1013" i="18"/>
  <c r="T1013" i="18" s="1"/>
  <c r="W1013" i="18"/>
  <c r="Y1013" i="18" s="1"/>
  <c r="AB1013" i="18" s="1"/>
  <c r="X1013" i="18"/>
  <c r="AA1013" i="18" s="1"/>
  <c r="AD1013" i="18" s="1"/>
  <c r="AJ1013" i="18"/>
  <c r="R1014" i="18"/>
  <c r="S1014" i="18"/>
  <c r="U1014" i="18"/>
  <c r="T1014" i="18" s="1"/>
  <c r="W1014" i="18"/>
  <c r="Y1014" i="18" s="1"/>
  <c r="AB1014" i="18" s="1"/>
  <c r="X1014" i="18"/>
  <c r="AA1014" i="18" s="1"/>
  <c r="AD1014" i="18" s="1"/>
  <c r="AJ1014" i="18"/>
  <c r="R1015" i="18"/>
  <c r="S1015" i="18"/>
  <c r="U1015" i="18"/>
  <c r="T1015" i="18" s="1"/>
  <c r="W1015" i="18"/>
  <c r="Y1015" i="18" s="1"/>
  <c r="AB1015" i="18" s="1"/>
  <c r="X1015" i="18"/>
  <c r="AA1015" i="18" s="1"/>
  <c r="AD1015" i="18" s="1"/>
  <c r="AJ1015" i="18"/>
  <c r="R1016" i="18"/>
  <c r="S1016" i="18"/>
  <c r="U1016" i="18"/>
  <c r="T1016" i="18" s="1"/>
  <c r="W1016" i="18"/>
  <c r="Y1016" i="18" s="1"/>
  <c r="AB1016" i="18" s="1"/>
  <c r="X1016" i="18"/>
  <c r="AA1016" i="18" s="1"/>
  <c r="AD1016" i="18" s="1"/>
  <c r="AJ1016" i="18"/>
  <c r="R1017" i="18"/>
  <c r="S1017" i="18"/>
  <c r="U1017" i="18"/>
  <c r="T1017" i="18" s="1"/>
  <c r="W1017" i="18"/>
  <c r="Y1017" i="18" s="1"/>
  <c r="AB1017" i="18" s="1"/>
  <c r="X1017" i="18"/>
  <c r="AA1017" i="18" s="1"/>
  <c r="AD1017" i="18" s="1"/>
  <c r="AJ1017" i="18"/>
  <c r="R1018" i="18"/>
  <c r="S1018" i="18"/>
  <c r="U1018" i="18"/>
  <c r="T1018" i="18" s="1"/>
  <c r="W1018" i="18"/>
  <c r="Y1018" i="18" s="1"/>
  <c r="AB1018" i="18" s="1"/>
  <c r="X1018" i="18"/>
  <c r="AA1018" i="18" s="1"/>
  <c r="AD1018" i="18" s="1"/>
  <c r="AJ1018" i="18"/>
  <c r="AF1019" i="18" l="1"/>
  <c r="AH1019" i="18" s="1"/>
  <c r="AI1019" i="18" s="1"/>
  <c r="AF1020" i="18"/>
  <c r="AH1020" i="18" s="1"/>
  <c r="AI1020" i="18" s="1"/>
  <c r="AE1019" i="18"/>
  <c r="Z1018" i="18"/>
  <c r="AC1018" i="18" s="1"/>
  <c r="AE1018" i="18" s="1"/>
  <c r="Z1014" i="18"/>
  <c r="AC1014" i="18" s="1"/>
  <c r="AE1014" i="18" s="1"/>
  <c r="Z1017" i="18"/>
  <c r="AC1017" i="18" s="1"/>
  <c r="AF1017" i="18" s="1"/>
  <c r="AH1017" i="18" s="1"/>
  <c r="AI1017" i="18" s="1"/>
  <c r="Z1012" i="18"/>
  <c r="AC1012" i="18" s="1"/>
  <c r="AE1012" i="18" s="1"/>
  <c r="Z1013" i="18"/>
  <c r="AC1013" i="18" s="1"/>
  <c r="AF1013" i="18" s="1"/>
  <c r="AH1013" i="18" s="1"/>
  <c r="AI1013" i="18" s="1"/>
  <c r="AE1017" i="18"/>
  <c r="Z1015" i="18"/>
  <c r="AC1015" i="18" s="1"/>
  <c r="AF1015" i="18" s="1"/>
  <c r="AH1015" i="18" s="1"/>
  <c r="AI1015" i="18" s="1"/>
  <c r="Z1016" i="18"/>
  <c r="AC1016" i="18" s="1"/>
  <c r="AE1016" i="18" s="1"/>
  <c r="R1004" i="18"/>
  <c r="S1004" i="18"/>
  <c r="U1004" i="18"/>
  <c r="T1004" i="18" s="1"/>
  <c r="W1004" i="18"/>
  <c r="Y1004" i="18" s="1"/>
  <c r="AB1004" i="18" s="1"/>
  <c r="AE1004" i="18" s="1"/>
  <c r="X1004" i="18"/>
  <c r="AA1004" i="18" s="1"/>
  <c r="AD1004" i="18" s="1"/>
  <c r="AJ1004" i="18"/>
  <c r="R1005" i="18"/>
  <c r="S1005" i="18"/>
  <c r="U1005" i="18"/>
  <c r="T1005" i="18" s="1"/>
  <c r="W1005" i="18"/>
  <c r="Y1005" i="18" s="1"/>
  <c r="AB1005" i="18" s="1"/>
  <c r="X1005" i="18"/>
  <c r="AA1005" i="18" s="1"/>
  <c r="AD1005" i="18" s="1"/>
  <c r="AJ1005" i="18"/>
  <c r="R1006" i="18"/>
  <c r="S1006" i="18"/>
  <c r="U1006" i="18"/>
  <c r="T1006" i="18" s="1"/>
  <c r="W1006" i="18"/>
  <c r="Y1006" i="18" s="1"/>
  <c r="AB1006" i="18" s="1"/>
  <c r="X1006" i="18"/>
  <c r="AA1006" i="18" s="1"/>
  <c r="AD1006" i="18" s="1"/>
  <c r="AJ1006" i="18"/>
  <c r="R1007" i="18"/>
  <c r="S1007" i="18"/>
  <c r="U1007" i="18"/>
  <c r="T1007" i="18" s="1"/>
  <c r="W1007" i="18"/>
  <c r="Y1007" i="18" s="1"/>
  <c r="AB1007" i="18" s="1"/>
  <c r="X1007" i="18"/>
  <c r="AJ1007" i="18"/>
  <c r="R1008" i="18"/>
  <c r="S1008" i="18"/>
  <c r="U1008" i="18"/>
  <c r="T1008" i="18" s="1"/>
  <c r="W1008" i="18"/>
  <c r="Y1008" i="18" s="1"/>
  <c r="AB1008" i="18" s="1"/>
  <c r="X1008" i="18"/>
  <c r="AA1008" i="18" s="1"/>
  <c r="AD1008" i="18" s="1"/>
  <c r="AJ1008" i="18"/>
  <c r="R1009" i="18"/>
  <c r="S1009" i="18"/>
  <c r="U1009" i="18"/>
  <c r="T1009" i="18" s="1"/>
  <c r="W1009" i="18"/>
  <c r="X1009" i="18"/>
  <c r="AA1009" i="18" s="1"/>
  <c r="AD1009" i="18" s="1"/>
  <c r="AJ1009" i="18"/>
  <c r="R1010" i="18"/>
  <c r="S1010" i="18"/>
  <c r="U1010" i="18"/>
  <c r="T1010" i="18" s="1"/>
  <c r="W1010" i="18"/>
  <c r="Y1010" i="18" s="1"/>
  <c r="AB1010" i="18" s="1"/>
  <c r="X1010" i="18"/>
  <c r="AA1010" i="18" s="1"/>
  <c r="AD1010" i="18" s="1"/>
  <c r="AJ1010" i="18"/>
  <c r="R1011" i="18"/>
  <c r="S1011" i="18"/>
  <c r="U1011" i="18"/>
  <c r="T1011" i="18" s="1"/>
  <c r="W1011" i="18"/>
  <c r="Y1011" i="18" s="1"/>
  <c r="AB1011" i="18" s="1"/>
  <c r="X1011" i="18"/>
  <c r="AA1011" i="18" s="1"/>
  <c r="AD1011" i="18" s="1"/>
  <c r="AJ1011" i="18"/>
  <c r="Z1007" i="18" l="1"/>
  <c r="AC1007" i="18" s="1"/>
  <c r="AE1007" i="18" s="1"/>
  <c r="AF1018" i="18"/>
  <c r="AH1018" i="18" s="1"/>
  <c r="AI1018" i="18" s="1"/>
  <c r="AE1013" i="18"/>
  <c r="Z1008" i="18"/>
  <c r="AC1008" i="18" s="1"/>
  <c r="AE1008" i="18" s="1"/>
  <c r="AF1012" i="18"/>
  <c r="AH1012" i="18" s="1"/>
  <c r="AI1012" i="18" s="1"/>
  <c r="AF1014" i="18"/>
  <c r="AH1014" i="18" s="1"/>
  <c r="AI1014" i="18" s="1"/>
  <c r="AA1007" i="18"/>
  <c r="AD1007" i="18" s="1"/>
  <c r="AE1015" i="18"/>
  <c r="AF1016" i="18"/>
  <c r="AH1016" i="18" s="1"/>
  <c r="AI1016" i="18" s="1"/>
  <c r="Z1010" i="18"/>
  <c r="AC1010" i="18" s="1"/>
  <c r="AF1010" i="18" s="1"/>
  <c r="AH1010" i="18" s="1"/>
  <c r="AI1010" i="18" s="1"/>
  <c r="Z1006" i="18"/>
  <c r="AC1006" i="18" s="1"/>
  <c r="AE1006" i="18" s="1"/>
  <c r="Z1004" i="18"/>
  <c r="AC1004" i="18" s="1"/>
  <c r="AF1004" i="18" s="1"/>
  <c r="AH1004" i="18" s="1"/>
  <c r="AI1004" i="18" s="1"/>
  <c r="Z1009" i="18"/>
  <c r="AC1009" i="18" s="1"/>
  <c r="Z1011" i="18"/>
  <c r="AC1011" i="18" s="1"/>
  <c r="AE1011" i="18" s="1"/>
  <c r="Z1005" i="18"/>
  <c r="AC1005" i="18" s="1"/>
  <c r="AF1005" i="18" s="1"/>
  <c r="AH1005" i="18" s="1"/>
  <c r="AI1005" i="18" s="1"/>
  <c r="Y1009" i="18"/>
  <c r="AB1009" i="18" s="1"/>
  <c r="R978" i="18"/>
  <c r="S978" i="18"/>
  <c r="U978" i="18"/>
  <c r="T978" i="18" s="1"/>
  <c r="W978" i="18"/>
  <c r="Y978" i="18" s="1"/>
  <c r="AB978" i="18" s="1"/>
  <c r="X978" i="18"/>
  <c r="AA978" i="18" s="1"/>
  <c r="AD978" i="18" s="1"/>
  <c r="AJ978" i="18"/>
  <c r="R979" i="18"/>
  <c r="S979" i="18"/>
  <c r="U979" i="18"/>
  <c r="T979" i="18" s="1"/>
  <c r="W979" i="18"/>
  <c r="X979" i="18"/>
  <c r="AA979" i="18" s="1"/>
  <c r="AD979" i="18" s="1"/>
  <c r="AJ979" i="18"/>
  <c r="R980" i="18"/>
  <c r="S980" i="18"/>
  <c r="U980" i="18"/>
  <c r="T980" i="18" s="1"/>
  <c r="W980" i="18"/>
  <c r="Y980" i="18" s="1"/>
  <c r="AB980" i="18" s="1"/>
  <c r="X980" i="18"/>
  <c r="AA980" i="18" s="1"/>
  <c r="AD980" i="18" s="1"/>
  <c r="AJ980" i="18"/>
  <c r="R981" i="18"/>
  <c r="S981" i="18"/>
  <c r="U981" i="18"/>
  <c r="T981" i="18" s="1"/>
  <c r="W981" i="18"/>
  <c r="Y981" i="18" s="1"/>
  <c r="AB981" i="18" s="1"/>
  <c r="X981" i="18"/>
  <c r="AA981" i="18" s="1"/>
  <c r="AD981" i="18" s="1"/>
  <c r="AJ981" i="18"/>
  <c r="R982" i="18"/>
  <c r="S982" i="18"/>
  <c r="U982" i="18"/>
  <c r="T982" i="18" s="1"/>
  <c r="W982" i="18"/>
  <c r="Y982" i="18" s="1"/>
  <c r="AB982" i="18" s="1"/>
  <c r="X982" i="18"/>
  <c r="AA982" i="18" s="1"/>
  <c r="AD982" i="18" s="1"/>
  <c r="AJ982" i="18"/>
  <c r="R983" i="18"/>
  <c r="S983" i="18"/>
  <c r="U983" i="18"/>
  <c r="T983" i="18" s="1"/>
  <c r="W983" i="18"/>
  <c r="Y983" i="18" s="1"/>
  <c r="AB983" i="18" s="1"/>
  <c r="X983" i="18"/>
  <c r="AA983" i="18" s="1"/>
  <c r="AD983" i="18" s="1"/>
  <c r="AJ983" i="18"/>
  <c r="R984" i="18"/>
  <c r="S984" i="18"/>
  <c r="U984" i="18"/>
  <c r="T984" i="18" s="1"/>
  <c r="W984" i="18"/>
  <c r="X984" i="18"/>
  <c r="AA984" i="18" s="1"/>
  <c r="AD984" i="18" s="1"/>
  <c r="AJ984" i="18"/>
  <c r="R985" i="18"/>
  <c r="S985" i="18"/>
  <c r="U985" i="18"/>
  <c r="T985" i="18" s="1"/>
  <c r="W985" i="18"/>
  <c r="Y985" i="18" s="1"/>
  <c r="AB985" i="18" s="1"/>
  <c r="X985" i="18"/>
  <c r="AA985" i="18" s="1"/>
  <c r="AD985" i="18" s="1"/>
  <c r="AJ985" i="18"/>
  <c r="R986" i="18"/>
  <c r="S986" i="18"/>
  <c r="U986" i="18"/>
  <c r="T986" i="18" s="1"/>
  <c r="W986" i="18"/>
  <c r="Y986" i="18" s="1"/>
  <c r="AB986" i="18" s="1"/>
  <c r="X986" i="18"/>
  <c r="AA986" i="18" s="1"/>
  <c r="AD986" i="18" s="1"/>
  <c r="AJ986" i="18"/>
  <c r="R987" i="18"/>
  <c r="S987" i="18"/>
  <c r="U987" i="18"/>
  <c r="T987" i="18" s="1"/>
  <c r="W987" i="18"/>
  <c r="Y987" i="18" s="1"/>
  <c r="AB987" i="18" s="1"/>
  <c r="X987" i="18"/>
  <c r="AJ987" i="18"/>
  <c r="R988" i="18"/>
  <c r="S988" i="18"/>
  <c r="U988" i="18"/>
  <c r="T988" i="18" s="1"/>
  <c r="W988" i="18"/>
  <c r="Y988" i="18" s="1"/>
  <c r="AB988" i="18" s="1"/>
  <c r="X988" i="18"/>
  <c r="AJ988" i="18"/>
  <c r="R989" i="18"/>
  <c r="S989" i="18"/>
  <c r="U989" i="18"/>
  <c r="T989" i="18" s="1"/>
  <c r="W989" i="18"/>
  <c r="Y989" i="18" s="1"/>
  <c r="AB989" i="18" s="1"/>
  <c r="X989" i="18"/>
  <c r="AA989" i="18" s="1"/>
  <c r="AD989" i="18" s="1"/>
  <c r="AJ989" i="18"/>
  <c r="R990" i="18"/>
  <c r="S990" i="18"/>
  <c r="U990" i="18"/>
  <c r="T990" i="18" s="1"/>
  <c r="W990" i="18"/>
  <c r="Y990" i="18" s="1"/>
  <c r="AB990" i="18" s="1"/>
  <c r="X990" i="18"/>
  <c r="AA990" i="18" s="1"/>
  <c r="AD990" i="18" s="1"/>
  <c r="AJ990" i="18"/>
  <c r="R991" i="18"/>
  <c r="S991" i="18"/>
  <c r="U991" i="18"/>
  <c r="T991" i="18" s="1"/>
  <c r="W991" i="18"/>
  <c r="Y991" i="18" s="1"/>
  <c r="AB991" i="18" s="1"/>
  <c r="X991" i="18"/>
  <c r="AA991" i="18" s="1"/>
  <c r="AD991" i="18" s="1"/>
  <c r="AJ991" i="18"/>
  <c r="R992" i="18"/>
  <c r="S992" i="18"/>
  <c r="U992" i="18"/>
  <c r="T992" i="18" s="1"/>
  <c r="W992" i="18"/>
  <c r="Y992" i="18" s="1"/>
  <c r="AB992" i="18" s="1"/>
  <c r="X992" i="18"/>
  <c r="AA992" i="18" s="1"/>
  <c r="AD992" i="18" s="1"/>
  <c r="AJ992" i="18"/>
  <c r="R993" i="18"/>
  <c r="S993" i="18"/>
  <c r="U993" i="18"/>
  <c r="T993" i="18" s="1"/>
  <c r="W993" i="18"/>
  <c r="Y993" i="18" s="1"/>
  <c r="AB993" i="18" s="1"/>
  <c r="X993" i="18"/>
  <c r="AA993" i="18" s="1"/>
  <c r="AD993" i="18" s="1"/>
  <c r="AJ993" i="18"/>
  <c r="R994" i="18"/>
  <c r="S994" i="18"/>
  <c r="U994" i="18"/>
  <c r="T994" i="18" s="1"/>
  <c r="W994" i="18"/>
  <c r="Y994" i="18" s="1"/>
  <c r="AB994" i="18" s="1"/>
  <c r="X994" i="18"/>
  <c r="AA994" i="18" s="1"/>
  <c r="AD994" i="18" s="1"/>
  <c r="AJ994" i="18"/>
  <c r="R995" i="18"/>
  <c r="S995" i="18"/>
  <c r="U995" i="18"/>
  <c r="T995" i="18" s="1"/>
  <c r="W995" i="18"/>
  <c r="Y995" i="18" s="1"/>
  <c r="AB995" i="18" s="1"/>
  <c r="X995" i="18"/>
  <c r="AA995" i="18" s="1"/>
  <c r="AD995" i="18" s="1"/>
  <c r="AJ995" i="18"/>
  <c r="R996" i="18"/>
  <c r="S996" i="18"/>
  <c r="U996" i="18"/>
  <c r="T996" i="18" s="1"/>
  <c r="W996" i="18"/>
  <c r="Y996" i="18" s="1"/>
  <c r="AB996" i="18" s="1"/>
  <c r="X996" i="18"/>
  <c r="AA996" i="18" s="1"/>
  <c r="AD996" i="18" s="1"/>
  <c r="AJ996" i="18"/>
  <c r="R997" i="18"/>
  <c r="S997" i="18"/>
  <c r="U997" i="18"/>
  <c r="T997" i="18" s="1"/>
  <c r="W997" i="18"/>
  <c r="Y997" i="18" s="1"/>
  <c r="AB997" i="18" s="1"/>
  <c r="X997" i="18"/>
  <c r="AA997" i="18" s="1"/>
  <c r="AD997" i="18" s="1"/>
  <c r="AJ997" i="18"/>
  <c r="R998" i="18"/>
  <c r="S998" i="18"/>
  <c r="U998" i="18"/>
  <c r="T998" i="18" s="1"/>
  <c r="W998" i="18"/>
  <c r="Y998" i="18" s="1"/>
  <c r="AB998" i="18" s="1"/>
  <c r="X998" i="18"/>
  <c r="AA998" i="18" s="1"/>
  <c r="AD998" i="18" s="1"/>
  <c r="AJ998" i="18"/>
  <c r="R999" i="18"/>
  <c r="S999" i="18"/>
  <c r="U999" i="18"/>
  <c r="T999" i="18" s="1"/>
  <c r="W999" i="18"/>
  <c r="Y999" i="18" s="1"/>
  <c r="AB999" i="18" s="1"/>
  <c r="X999" i="18"/>
  <c r="AA999" i="18" s="1"/>
  <c r="AD999" i="18" s="1"/>
  <c r="AJ999" i="18"/>
  <c r="R1000" i="18"/>
  <c r="S1000" i="18"/>
  <c r="U1000" i="18"/>
  <c r="T1000" i="18" s="1"/>
  <c r="W1000" i="18"/>
  <c r="X1000" i="18"/>
  <c r="AA1000" i="18" s="1"/>
  <c r="AD1000" i="18" s="1"/>
  <c r="AJ1000" i="18"/>
  <c r="R1001" i="18"/>
  <c r="S1001" i="18"/>
  <c r="U1001" i="18"/>
  <c r="T1001" i="18" s="1"/>
  <c r="W1001" i="18"/>
  <c r="Y1001" i="18" s="1"/>
  <c r="AB1001" i="18" s="1"/>
  <c r="X1001" i="18"/>
  <c r="AA1001" i="18" s="1"/>
  <c r="AD1001" i="18" s="1"/>
  <c r="AJ1001" i="18"/>
  <c r="R1002" i="18"/>
  <c r="S1002" i="18"/>
  <c r="U1002" i="18"/>
  <c r="T1002" i="18" s="1"/>
  <c r="W1002" i="18"/>
  <c r="Y1002" i="18" s="1"/>
  <c r="AB1002" i="18" s="1"/>
  <c r="X1002" i="18"/>
  <c r="AA1002" i="18" s="1"/>
  <c r="AD1002" i="18" s="1"/>
  <c r="AJ1002" i="18"/>
  <c r="R1003" i="18"/>
  <c r="S1003" i="18"/>
  <c r="U1003" i="18"/>
  <c r="T1003" i="18" s="1"/>
  <c r="W1003" i="18"/>
  <c r="Y1003" i="18" s="1"/>
  <c r="AB1003" i="18" s="1"/>
  <c r="X1003" i="18"/>
  <c r="AA1003" i="18" s="1"/>
  <c r="AD1003" i="18" s="1"/>
  <c r="AJ1003" i="18"/>
  <c r="Z987" i="18" l="1"/>
  <c r="AC987" i="18" s="1"/>
  <c r="AE1009" i="18"/>
  <c r="AF1007" i="18"/>
  <c r="AH1007" i="18" s="1"/>
  <c r="AI1007" i="18" s="1"/>
  <c r="AF1008" i="18"/>
  <c r="AH1008" i="18" s="1"/>
  <c r="AI1008" i="18" s="1"/>
  <c r="AE1010" i="18"/>
  <c r="AF1006" i="18"/>
  <c r="AH1006" i="18" s="1"/>
  <c r="AI1006" i="18" s="1"/>
  <c r="AF1009" i="18"/>
  <c r="AH1009" i="18" s="1"/>
  <c r="AI1009" i="18" s="1"/>
  <c r="Z1003" i="18"/>
  <c r="AC1003" i="18" s="1"/>
  <c r="AF1003" i="18" s="1"/>
  <c r="AH1003" i="18" s="1"/>
  <c r="AI1003" i="18" s="1"/>
  <c r="AE1005" i="18"/>
  <c r="AF1011" i="18"/>
  <c r="AH1011" i="18" s="1"/>
  <c r="AI1011" i="18" s="1"/>
  <c r="Z984" i="18"/>
  <c r="AC984" i="18" s="1"/>
  <c r="Z996" i="18"/>
  <c r="AC996" i="18" s="1"/>
  <c r="AF996" i="18" s="1"/>
  <c r="AH996" i="18" s="1"/>
  <c r="AI996" i="18" s="1"/>
  <c r="Z981" i="18"/>
  <c r="AC981" i="18" s="1"/>
  <c r="AE981" i="18" s="1"/>
  <c r="AA987" i="18"/>
  <c r="AD987" i="18" s="1"/>
  <c r="Z979" i="18"/>
  <c r="AC979" i="18" s="1"/>
  <c r="Z992" i="18"/>
  <c r="AC992" i="18" s="1"/>
  <c r="AE992" i="18" s="1"/>
  <c r="Z998" i="18"/>
  <c r="AC998" i="18" s="1"/>
  <c r="AF998" i="18" s="1"/>
  <c r="AH998" i="18" s="1"/>
  <c r="AI998" i="18" s="1"/>
  <c r="Z997" i="18"/>
  <c r="AC997" i="18" s="1"/>
  <c r="AF997" i="18" s="1"/>
  <c r="AH997" i="18" s="1"/>
  <c r="AI997" i="18" s="1"/>
  <c r="Z980" i="18"/>
  <c r="AC980" i="18" s="1"/>
  <c r="AF980" i="18" s="1"/>
  <c r="AH980" i="18" s="1"/>
  <c r="AI980" i="18" s="1"/>
  <c r="Z1000" i="18"/>
  <c r="AC1000" i="18" s="1"/>
  <c r="Z995" i="18"/>
  <c r="AC995" i="18" s="1"/>
  <c r="AE995" i="18" s="1"/>
  <c r="Z988" i="18"/>
  <c r="AC988" i="18" s="1"/>
  <c r="Y979" i="18"/>
  <c r="AB979" i="18" s="1"/>
  <c r="AE979" i="18" s="1"/>
  <c r="Z999" i="18"/>
  <c r="AC999" i="18" s="1"/>
  <c r="AF999" i="18" s="1"/>
  <c r="AH999" i="18" s="1"/>
  <c r="AI999" i="18" s="1"/>
  <c r="Z983" i="18"/>
  <c r="AC983" i="18" s="1"/>
  <c r="AF983" i="18" s="1"/>
  <c r="AH983" i="18" s="1"/>
  <c r="AI983" i="18" s="1"/>
  <c r="Z993" i="18"/>
  <c r="AC993" i="18" s="1"/>
  <c r="AE993" i="18" s="1"/>
  <c r="Z994" i="18"/>
  <c r="AC994" i="18" s="1"/>
  <c r="AF994" i="18" s="1"/>
  <c r="AH994" i="18" s="1"/>
  <c r="AI994" i="18" s="1"/>
  <c r="Z978" i="18"/>
  <c r="AC978" i="18" s="1"/>
  <c r="AF978" i="18" s="1"/>
  <c r="AH978" i="18" s="1"/>
  <c r="AI978" i="18" s="1"/>
  <c r="Y1000" i="18"/>
  <c r="AB1000" i="18" s="1"/>
  <c r="AE1000" i="18" s="1"/>
  <c r="Y984" i="18"/>
  <c r="AB984" i="18" s="1"/>
  <c r="Z982" i="18"/>
  <c r="AC982" i="18" s="1"/>
  <c r="AF982" i="18" s="1"/>
  <c r="AH982" i="18" s="1"/>
  <c r="AI982" i="18" s="1"/>
  <c r="AE988" i="18"/>
  <c r="AE980" i="18"/>
  <c r="AE990" i="18"/>
  <c r="AE999" i="18"/>
  <c r="AE989" i="18"/>
  <c r="AE978" i="18"/>
  <c r="AE998" i="18"/>
  <c r="Z1002" i="18"/>
  <c r="AC1002" i="18" s="1"/>
  <c r="AF1002" i="18" s="1"/>
  <c r="AH1002" i="18" s="1"/>
  <c r="AI1002" i="18" s="1"/>
  <c r="Z986" i="18"/>
  <c r="AC986" i="18" s="1"/>
  <c r="AE986" i="18" s="1"/>
  <c r="Z1001" i="18"/>
  <c r="AC1001" i="18" s="1"/>
  <c r="AE1001" i="18" s="1"/>
  <c r="Z985" i="18"/>
  <c r="AC985" i="18" s="1"/>
  <c r="AF985" i="18" s="1"/>
  <c r="AH985" i="18" s="1"/>
  <c r="AI985" i="18" s="1"/>
  <c r="Z991" i="18"/>
  <c r="AC991" i="18" s="1"/>
  <c r="AE991" i="18" s="1"/>
  <c r="Z990" i="18"/>
  <c r="AC990" i="18" s="1"/>
  <c r="AF990" i="18" s="1"/>
  <c r="AH990" i="18" s="1"/>
  <c r="AI990" i="18" s="1"/>
  <c r="Z989" i="18"/>
  <c r="AC989" i="18" s="1"/>
  <c r="AF989" i="18" s="1"/>
  <c r="AH989" i="18" s="1"/>
  <c r="AI989" i="18" s="1"/>
  <c r="AA988" i="18"/>
  <c r="AD988" i="18" s="1"/>
  <c r="R977" i="18"/>
  <c r="S977" i="18"/>
  <c r="U977" i="18"/>
  <c r="T977" i="18" s="1"/>
  <c r="W977" i="18"/>
  <c r="Y977" i="18" s="1"/>
  <c r="AB977" i="18" s="1"/>
  <c r="X977" i="18"/>
  <c r="AJ977" i="18"/>
  <c r="R975" i="18"/>
  <c r="S975" i="18"/>
  <c r="U975" i="18"/>
  <c r="T975" i="18" s="1"/>
  <c r="W975" i="18"/>
  <c r="Y975" i="18" s="1"/>
  <c r="AB975" i="18" s="1"/>
  <c r="X975" i="18"/>
  <c r="AA975" i="18" s="1"/>
  <c r="AD975" i="18" s="1"/>
  <c r="AJ975" i="18"/>
  <c r="R976" i="18"/>
  <c r="S976" i="18"/>
  <c r="U976" i="18"/>
  <c r="T976" i="18" s="1"/>
  <c r="W976" i="18"/>
  <c r="X976" i="18"/>
  <c r="AA976" i="18" s="1"/>
  <c r="AD976" i="18" s="1"/>
  <c r="AJ976" i="18"/>
  <c r="AF987" i="18" l="1"/>
  <c r="AH987" i="18" s="1"/>
  <c r="AI987" i="18" s="1"/>
  <c r="AE997" i="18"/>
  <c r="AE983" i="18"/>
  <c r="AE987" i="18"/>
  <c r="AE996" i="18"/>
  <c r="AE1003" i="18"/>
  <c r="AE984" i="18"/>
  <c r="AF981" i="18"/>
  <c r="AH981" i="18" s="1"/>
  <c r="AI981" i="18" s="1"/>
  <c r="AF988" i="18"/>
  <c r="AH988" i="18" s="1"/>
  <c r="AI988" i="18" s="1"/>
  <c r="AF992" i="18"/>
  <c r="AH992" i="18" s="1"/>
  <c r="AI992" i="18" s="1"/>
  <c r="AF984" i="18"/>
  <c r="AH984" i="18" s="1"/>
  <c r="AI984" i="18" s="1"/>
  <c r="AF991" i="18"/>
  <c r="AH991" i="18" s="1"/>
  <c r="AI991" i="18" s="1"/>
  <c r="AF995" i="18"/>
  <c r="AH995" i="18" s="1"/>
  <c r="AI995" i="18" s="1"/>
  <c r="AF993" i="18"/>
  <c r="AH993" i="18" s="1"/>
  <c r="AI993" i="18" s="1"/>
  <c r="AF979" i="18"/>
  <c r="AH979" i="18" s="1"/>
  <c r="AI979" i="18" s="1"/>
  <c r="AF1000" i="18"/>
  <c r="AH1000" i="18" s="1"/>
  <c r="AI1000" i="18" s="1"/>
  <c r="AE982" i="18"/>
  <c r="AE994" i="18"/>
  <c r="AE1002" i="18"/>
  <c r="AF986" i="18"/>
  <c r="AH986" i="18" s="1"/>
  <c r="AI986" i="18" s="1"/>
  <c r="AE985" i="18"/>
  <c r="AF1001" i="18"/>
  <c r="AH1001" i="18" s="1"/>
  <c r="AI1001" i="18" s="1"/>
  <c r="Z977" i="18"/>
  <c r="AC977" i="18" s="1"/>
  <c r="AA977" i="18"/>
  <c r="AD977" i="18" s="1"/>
  <c r="Z975" i="18"/>
  <c r="AC975" i="18" s="1"/>
  <c r="AF975" i="18" s="1"/>
  <c r="AH975" i="18" s="1"/>
  <c r="AI975" i="18" s="1"/>
  <c r="Z976" i="18"/>
  <c r="AC976" i="18" s="1"/>
  <c r="AE977" i="18"/>
  <c r="Y976" i="18"/>
  <c r="AB976" i="18" s="1"/>
  <c r="AE976" i="18" s="1"/>
  <c r="AF977" i="18" l="1"/>
  <c r="AH977" i="18" s="1"/>
  <c r="AI977" i="18" s="1"/>
  <c r="AE975" i="18"/>
  <c r="AF976" i="18"/>
  <c r="AH976" i="18" s="1"/>
  <c r="AI976" i="18" s="1"/>
  <c r="R950" i="18" l="1"/>
  <c r="S950" i="18"/>
  <c r="U950" i="18"/>
  <c r="T950" i="18" s="1"/>
  <c r="W950" i="18"/>
  <c r="Y950" i="18" s="1"/>
  <c r="AB950" i="18" s="1"/>
  <c r="X950" i="18"/>
  <c r="AA950" i="18" s="1"/>
  <c r="AD950" i="18" s="1"/>
  <c r="AJ950" i="18"/>
  <c r="R951" i="18"/>
  <c r="S951" i="18"/>
  <c r="U951" i="18"/>
  <c r="T951" i="18" s="1"/>
  <c r="W951" i="18"/>
  <c r="Y951" i="18" s="1"/>
  <c r="AB951" i="18" s="1"/>
  <c r="X951" i="18"/>
  <c r="AA951" i="18" s="1"/>
  <c r="AD951" i="18" s="1"/>
  <c r="AJ951" i="18"/>
  <c r="R952" i="18"/>
  <c r="S952" i="18"/>
  <c r="U952" i="18"/>
  <c r="T952" i="18" s="1"/>
  <c r="W952" i="18"/>
  <c r="Y952" i="18" s="1"/>
  <c r="AB952" i="18" s="1"/>
  <c r="X952" i="18"/>
  <c r="AA952" i="18" s="1"/>
  <c r="AD952" i="18" s="1"/>
  <c r="AJ952" i="18"/>
  <c r="R953" i="18"/>
  <c r="S953" i="18"/>
  <c r="U953" i="18"/>
  <c r="T953" i="18" s="1"/>
  <c r="W953" i="18"/>
  <c r="Y953" i="18" s="1"/>
  <c r="AB953" i="18" s="1"/>
  <c r="X953" i="18"/>
  <c r="AJ953" i="18"/>
  <c r="R954" i="18"/>
  <c r="S954" i="18"/>
  <c r="U954" i="18"/>
  <c r="T954" i="18" s="1"/>
  <c r="W954" i="18"/>
  <c r="Y954" i="18" s="1"/>
  <c r="AB954" i="18" s="1"/>
  <c r="X954" i="18"/>
  <c r="AA954" i="18" s="1"/>
  <c r="AD954" i="18" s="1"/>
  <c r="AJ954" i="18"/>
  <c r="R955" i="18"/>
  <c r="S955" i="18"/>
  <c r="U955" i="18"/>
  <c r="T955" i="18" s="1"/>
  <c r="W955" i="18"/>
  <c r="Y955" i="18" s="1"/>
  <c r="AB955" i="18" s="1"/>
  <c r="X955" i="18"/>
  <c r="AA955" i="18" s="1"/>
  <c r="AD955" i="18" s="1"/>
  <c r="AJ955" i="18"/>
  <c r="R956" i="18"/>
  <c r="S956" i="18"/>
  <c r="U956" i="18"/>
  <c r="T956" i="18" s="1"/>
  <c r="W956" i="18"/>
  <c r="Y956" i="18" s="1"/>
  <c r="AB956" i="18" s="1"/>
  <c r="X956" i="18"/>
  <c r="AA956" i="18" s="1"/>
  <c r="AD956" i="18" s="1"/>
  <c r="AJ956" i="18"/>
  <c r="R957" i="18"/>
  <c r="S957" i="18"/>
  <c r="U957" i="18"/>
  <c r="T957" i="18" s="1"/>
  <c r="W957" i="18"/>
  <c r="Y957" i="18" s="1"/>
  <c r="AB957" i="18" s="1"/>
  <c r="X957" i="18"/>
  <c r="AA957" i="18" s="1"/>
  <c r="AD957" i="18" s="1"/>
  <c r="AJ957" i="18"/>
  <c r="R958" i="18"/>
  <c r="S958" i="18"/>
  <c r="U958" i="18"/>
  <c r="T958" i="18" s="1"/>
  <c r="W958" i="18"/>
  <c r="Y958" i="18" s="1"/>
  <c r="AB958" i="18" s="1"/>
  <c r="X958" i="18"/>
  <c r="AA958" i="18" s="1"/>
  <c r="AD958" i="18" s="1"/>
  <c r="AJ958" i="18"/>
  <c r="R959" i="18"/>
  <c r="S959" i="18"/>
  <c r="U959" i="18"/>
  <c r="T959" i="18" s="1"/>
  <c r="W959" i="18"/>
  <c r="X959" i="18"/>
  <c r="AA959" i="18" s="1"/>
  <c r="AD959" i="18" s="1"/>
  <c r="AJ959" i="18"/>
  <c r="R960" i="18"/>
  <c r="S960" i="18"/>
  <c r="U960" i="18"/>
  <c r="T960" i="18" s="1"/>
  <c r="W960" i="18"/>
  <c r="Y960" i="18" s="1"/>
  <c r="AB960" i="18" s="1"/>
  <c r="X960" i="18"/>
  <c r="AJ960" i="18"/>
  <c r="R961" i="18"/>
  <c r="S961" i="18"/>
  <c r="U961" i="18"/>
  <c r="T961" i="18" s="1"/>
  <c r="W961" i="18"/>
  <c r="Y961" i="18" s="1"/>
  <c r="AB961" i="18" s="1"/>
  <c r="X961" i="18"/>
  <c r="AA961" i="18" s="1"/>
  <c r="AD961" i="18" s="1"/>
  <c r="AJ961" i="18"/>
  <c r="R962" i="18"/>
  <c r="S962" i="18"/>
  <c r="U962" i="18"/>
  <c r="T962" i="18" s="1"/>
  <c r="W962" i="18"/>
  <c r="Y962" i="18" s="1"/>
  <c r="AB962" i="18" s="1"/>
  <c r="X962" i="18"/>
  <c r="AA962" i="18" s="1"/>
  <c r="AD962" i="18" s="1"/>
  <c r="AJ962" i="18"/>
  <c r="R963" i="18"/>
  <c r="S963" i="18"/>
  <c r="U963" i="18"/>
  <c r="T963" i="18" s="1"/>
  <c r="W963" i="18"/>
  <c r="Y963" i="18" s="1"/>
  <c r="AB963" i="18" s="1"/>
  <c r="X963" i="18"/>
  <c r="AA963" i="18" s="1"/>
  <c r="AD963" i="18" s="1"/>
  <c r="AJ963" i="18"/>
  <c r="R964" i="18"/>
  <c r="S964" i="18"/>
  <c r="U964" i="18"/>
  <c r="T964" i="18" s="1"/>
  <c r="W964" i="18"/>
  <c r="X964" i="18"/>
  <c r="AA964" i="18" s="1"/>
  <c r="AD964" i="18" s="1"/>
  <c r="AJ964" i="18"/>
  <c r="R965" i="18"/>
  <c r="S965" i="18"/>
  <c r="U965" i="18"/>
  <c r="T965" i="18" s="1"/>
  <c r="W965" i="18"/>
  <c r="Y965" i="18" s="1"/>
  <c r="AB965" i="18" s="1"/>
  <c r="X965" i="18"/>
  <c r="AA965" i="18" s="1"/>
  <c r="AD965" i="18" s="1"/>
  <c r="AJ965" i="18"/>
  <c r="R966" i="18"/>
  <c r="S966" i="18"/>
  <c r="U966" i="18"/>
  <c r="T966" i="18" s="1"/>
  <c r="W966" i="18"/>
  <c r="Y966" i="18" s="1"/>
  <c r="AB966" i="18" s="1"/>
  <c r="X966" i="18"/>
  <c r="AA966" i="18" s="1"/>
  <c r="AD966" i="18" s="1"/>
  <c r="AJ966" i="18"/>
  <c r="R967" i="18"/>
  <c r="S967" i="18"/>
  <c r="U967" i="18"/>
  <c r="T967" i="18" s="1"/>
  <c r="W967" i="18"/>
  <c r="Y967" i="18" s="1"/>
  <c r="AB967" i="18" s="1"/>
  <c r="X967" i="18"/>
  <c r="AA967" i="18" s="1"/>
  <c r="AD967" i="18" s="1"/>
  <c r="AJ967" i="18"/>
  <c r="R968" i="18"/>
  <c r="S968" i="18"/>
  <c r="U968" i="18"/>
  <c r="T968" i="18" s="1"/>
  <c r="W968" i="18"/>
  <c r="Y968" i="18" s="1"/>
  <c r="AB968" i="18" s="1"/>
  <c r="X968" i="18"/>
  <c r="AA968" i="18" s="1"/>
  <c r="AD968" i="18" s="1"/>
  <c r="AJ968" i="18"/>
  <c r="R969" i="18"/>
  <c r="S969" i="18"/>
  <c r="U969" i="18"/>
  <c r="T969" i="18" s="1"/>
  <c r="W969" i="18"/>
  <c r="Y969" i="18" s="1"/>
  <c r="AB969" i="18" s="1"/>
  <c r="X969" i="18"/>
  <c r="AA969" i="18" s="1"/>
  <c r="AD969" i="18" s="1"/>
  <c r="AJ969" i="18"/>
  <c r="R970" i="18"/>
  <c r="S970" i="18"/>
  <c r="U970" i="18"/>
  <c r="T970" i="18" s="1"/>
  <c r="W970" i="18"/>
  <c r="Y970" i="18" s="1"/>
  <c r="AB970" i="18" s="1"/>
  <c r="X970" i="18"/>
  <c r="AA970" i="18" s="1"/>
  <c r="AD970" i="18" s="1"/>
  <c r="AJ970" i="18"/>
  <c r="R971" i="18"/>
  <c r="S971" i="18"/>
  <c r="U971" i="18"/>
  <c r="T971" i="18" s="1"/>
  <c r="W971" i="18"/>
  <c r="Y971" i="18" s="1"/>
  <c r="AB971" i="18" s="1"/>
  <c r="X971" i="18"/>
  <c r="AA971" i="18" s="1"/>
  <c r="AD971" i="18" s="1"/>
  <c r="AJ971" i="18"/>
  <c r="R972" i="18"/>
  <c r="S972" i="18"/>
  <c r="U972" i="18"/>
  <c r="T972" i="18" s="1"/>
  <c r="W972" i="18"/>
  <c r="Y972" i="18" s="1"/>
  <c r="AB972" i="18" s="1"/>
  <c r="X972" i="18"/>
  <c r="AA972" i="18" s="1"/>
  <c r="AD972" i="18" s="1"/>
  <c r="AJ972" i="18"/>
  <c r="R973" i="18"/>
  <c r="S973" i="18"/>
  <c r="U973" i="18"/>
  <c r="T973" i="18" s="1"/>
  <c r="W973" i="18"/>
  <c r="X973" i="18"/>
  <c r="AA973" i="18" s="1"/>
  <c r="AD973" i="18" s="1"/>
  <c r="AJ973" i="18"/>
  <c r="R974" i="18"/>
  <c r="S974" i="18"/>
  <c r="U974" i="18"/>
  <c r="T974" i="18" s="1"/>
  <c r="W974" i="18"/>
  <c r="Y974" i="18" s="1"/>
  <c r="AB974" i="18" s="1"/>
  <c r="X974" i="18"/>
  <c r="AA974" i="18" s="1"/>
  <c r="AD974" i="18" s="1"/>
  <c r="AJ974" i="18"/>
  <c r="Z960" i="18" l="1"/>
  <c r="AC960" i="18" s="1"/>
  <c r="Z962" i="18"/>
  <c r="AC962" i="18" s="1"/>
  <c r="AE962" i="18" s="1"/>
  <c r="Z964" i="18"/>
  <c r="AC964" i="18" s="1"/>
  <c r="Y964" i="18"/>
  <c r="AB964" i="18" s="1"/>
  <c r="Z973" i="18"/>
  <c r="AC973" i="18" s="1"/>
  <c r="Z956" i="18"/>
  <c r="AC956" i="18" s="1"/>
  <c r="AE956" i="18" s="1"/>
  <c r="Z953" i="18"/>
  <c r="AC953" i="18" s="1"/>
  <c r="Z955" i="18"/>
  <c r="AC955" i="18" s="1"/>
  <c r="AF955" i="18" s="1"/>
  <c r="AH955" i="18" s="1"/>
  <c r="AI955" i="18" s="1"/>
  <c r="Y973" i="18"/>
  <c r="AB973" i="18" s="1"/>
  <c r="Z954" i="18"/>
  <c r="AC954" i="18" s="1"/>
  <c r="AF954" i="18" s="1"/>
  <c r="AH954" i="18" s="1"/>
  <c r="AI954" i="18" s="1"/>
  <c r="Z951" i="18"/>
  <c r="AC951" i="18" s="1"/>
  <c r="AE951" i="18" s="1"/>
  <c r="Z971" i="18"/>
  <c r="AC971" i="18" s="1"/>
  <c r="AE971" i="18" s="1"/>
  <c r="Z952" i="18"/>
  <c r="AC952" i="18" s="1"/>
  <c r="AE952" i="18" s="1"/>
  <c r="Z963" i="18"/>
  <c r="AC963" i="18" s="1"/>
  <c r="AF963" i="18" s="1"/>
  <c r="AH963" i="18" s="1"/>
  <c r="AI963" i="18" s="1"/>
  <c r="Z965" i="18"/>
  <c r="AC965" i="18" s="1"/>
  <c r="AF965" i="18" s="1"/>
  <c r="AH965" i="18" s="1"/>
  <c r="AI965" i="18" s="1"/>
  <c r="Z957" i="18"/>
  <c r="AC957" i="18" s="1"/>
  <c r="AE957" i="18" s="1"/>
  <c r="Z969" i="18"/>
  <c r="AC969" i="18" s="1"/>
  <c r="AF969" i="18" s="1"/>
  <c r="AH969" i="18" s="1"/>
  <c r="AI969" i="18" s="1"/>
  <c r="AA953" i="18"/>
  <c r="AD953" i="18" s="1"/>
  <c r="Z972" i="18"/>
  <c r="AC972" i="18" s="1"/>
  <c r="AE972" i="18" s="1"/>
  <c r="Z959" i="18"/>
  <c r="AC959" i="18" s="1"/>
  <c r="Z970" i="18"/>
  <c r="AC970" i="18" s="1"/>
  <c r="AE970" i="18" s="1"/>
  <c r="AE966" i="18"/>
  <c r="AE965" i="18"/>
  <c r="Z974" i="18"/>
  <c r="AC974" i="18" s="1"/>
  <c r="AF974" i="18" s="1"/>
  <c r="AH974" i="18" s="1"/>
  <c r="AI974" i="18" s="1"/>
  <c r="Y959" i="18"/>
  <c r="AB959" i="18" s="1"/>
  <c r="Z958" i="18"/>
  <c r="AC958" i="18" s="1"/>
  <c r="AE958" i="18" s="1"/>
  <c r="Z968" i="18"/>
  <c r="AC968" i="18" s="1"/>
  <c r="AF968" i="18" s="1"/>
  <c r="AH968" i="18" s="1"/>
  <c r="AI968" i="18" s="1"/>
  <c r="Z967" i="18"/>
  <c r="AC967" i="18" s="1"/>
  <c r="AE967" i="18" s="1"/>
  <c r="Z966" i="18"/>
  <c r="AC966" i="18" s="1"/>
  <c r="AF966" i="18" s="1"/>
  <c r="AH966" i="18" s="1"/>
  <c r="AI966" i="18" s="1"/>
  <c r="Z950" i="18"/>
  <c r="AC950" i="18" s="1"/>
  <c r="AF950" i="18" s="1"/>
  <c r="AH950" i="18" s="1"/>
  <c r="AI950" i="18" s="1"/>
  <c r="Z961" i="18"/>
  <c r="AC961" i="18" s="1"/>
  <c r="AE961" i="18" s="1"/>
  <c r="AA960" i="18"/>
  <c r="AD960" i="18" s="1"/>
  <c r="AE964" i="18" l="1"/>
  <c r="AF960" i="18"/>
  <c r="AH960" i="18" s="1"/>
  <c r="AI960" i="18" s="1"/>
  <c r="AE969" i="18"/>
  <c r="AE950" i="18"/>
  <c r="AE955" i="18"/>
  <c r="AF953" i="18"/>
  <c r="AH953" i="18" s="1"/>
  <c r="AI953" i="18" s="1"/>
  <c r="AE954" i="18"/>
  <c r="AF952" i="18"/>
  <c r="AH952" i="18" s="1"/>
  <c r="AI952" i="18" s="1"/>
  <c r="AE963" i="18"/>
  <c r="AE968" i="18"/>
  <c r="AE974" i="18"/>
  <c r="AF962" i="18"/>
  <c r="AH962" i="18" s="1"/>
  <c r="AI962" i="18" s="1"/>
  <c r="AE960" i="18"/>
  <c r="AF964" i="18"/>
  <c r="AH964" i="18" s="1"/>
  <c r="AI964" i="18" s="1"/>
  <c r="AF956" i="18"/>
  <c r="AH956" i="18" s="1"/>
  <c r="AI956" i="18" s="1"/>
  <c r="AE973" i="18"/>
  <c r="AF971" i="18"/>
  <c r="AH971" i="18" s="1"/>
  <c r="AI971" i="18" s="1"/>
  <c r="AF973" i="18"/>
  <c r="AH973" i="18" s="1"/>
  <c r="AI973" i="18" s="1"/>
  <c r="AF970" i="18"/>
  <c r="AH970" i="18" s="1"/>
  <c r="AI970" i="18" s="1"/>
  <c r="AF957" i="18"/>
  <c r="AH957" i="18" s="1"/>
  <c r="AI957" i="18" s="1"/>
  <c r="AE953" i="18"/>
  <c r="AF951" i="18"/>
  <c r="AH951" i="18" s="1"/>
  <c r="AI951" i="18" s="1"/>
  <c r="AF972" i="18"/>
  <c r="AH972" i="18" s="1"/>
  <c r="AI972" i="18" s="1"/>
  <c r="AF961" i="18"/>
  <c r="AH961" i="18" s="1"/>
  <c r="AI961" i="18" s="1"/>
  <c r="AE959" i="18"/>
  <c r="AF959" i="18"/>
  <c r="AH959" i="18" s="1"/>
  <c r="AI959" i="18" s="1"/>
  <c r="AF967" i="18"/>
  <c r="AH967" i="18" s="1"/>
  <c r="AI967" i="18" s="1"/>
  <c r="AF958" i="18"/>
  <c r="AH958" i="18" s="1"/>
  <c r="AI958" i="18" s="1"/>
  <c r="R946" i="18"/>
  <c r="S946" i="18"/>
  <c r="U946" i="18"/>
  <c r="T946" i="18" s="1"/>
  <c r="W946" i="18"/>
  <c r="Y946" i="18" s="1"/>
  <c r="X946" i="18"/>
  <c r="AA946" i="18" s="1"/>
  <c r="AJ946" i="18"/>
  <c r="R947" i="18"/>
  <c r="S947" i="18"/>
  <c r="U947" i="18"/>
  <c r="T947" i="18" s="1"/>
  <c r="W947" i="18"/>
  <c r="Y947" i="18" s="1"/>
  <c r="X947" i="18"/>
  <c r="AA947" i="18" s="1"/>
  <c r="AJ947" i="18"/>
  <c r="R948" i="18"/>
  <c r="S948" i="18"/>
  <c r="U948" i="18"/>
  <c r="T948" i="18" s="1"/>
  <c r="W948" i="18"/>
  <c r="Y948" i="18" s="1"/>
  <c r="X948" i="18"/>
  <c r="AA948" i="18" s="1"/>
  <c r="AJ948" i="18"/>
  <c r="R949" i="18"/>
  <c r="S949" i="18"/>
  <c r="U949" i="18"/>
  <c r="T949" i="18" s="1"/>
  <c r="W949" i="18"/>
  <c r="Y949" i="18" s="1"/>
  <c r="X949" i="18"/>
  <c r="AA949" i="18" s="1"/>
  <c r="AJ949" i="18"/>
  <c r="Z947" i="18" l="1"/>
  <c r="Z948" i="18"/>
  <c r="Z946" i="18"/>
  <c r="Z949" i="18"/>
  <c r="R944" i="18"/>
  <c r="S944" i="18"/>
  <c r="U944" i="18"/>
  <c r="T944" i="18" s="1"/>
  <c r="W944" i="18"/>
  <c r="Y944" i="18" s="1"/>
  <c r="X944" i="18"/>
  <c r="AJ944" i="18"/>
  <c r="R945" i="18"/>
  <c r="S945" i="18"/>
  <c r="U945" i="18"/>
  <c r="T945" i="18" s="1"/>
  <c r="W945" i="18"/>
  <c r="Y945" i="18" s="1"/>
  <c r="X945" i="18"/>
  <c r="AA945" i="18" s="1"/>
  <c r="AJ945" i="18"/>
  <c r="Z944" i="18" l="1"/>
  <c r="AA944" i="18"/>
  <c r="Z945" i="18"/>
  <c r="R941" i="18"/>
  <c r="S941" i="18"/>
  <c r="U941" i="18"/>
  <c r="T941" i="18" s="1"/>
  <c r="W941" i="18"/>
  <c r="Y941" i="18" s="1"/>
  <c r="X941" i="18"/>
  <c r="AA941" i="18" s="1"/>
  <c r="AJ941" i="18"/>
  <c r="R942" i="18"/>
  <c r="S942" i="18"/>
  <c r="U942" i="18"/>
  <c r="T942" i="18" s="1"/>
  <c r="W942" i="18"/>
  <c r="Y942" i="18" s="1"/>
  <c r="X942" i="18"/>
  <c r="AA942" i="18" s="1"/>
  <c r="AJ942" i="18"/>
  <c r="R943" i="18"/>
  <c r="S943" i="18"/>
  <c r="U943" i="18"/>
  <c r="T943" i="18" s="1"/>
  <c r="W943" i="18"/>
  <c r="Y943" i="18" s="1"/>
  <c r="X943" i="18"/>
  <c r="AJ943" i="18"/>
  <c r="Z943" i="18" l="1"/>
  <c r="Z942" i="18"/>
  <c r="Z941" i="18"/>
  <c r="AA943" i="18"/>
  <c r="R936" i="18"/>
  <c r="S936" i="18"/>
  <c r="U936" i="18"/>
  <c r="T936" i="18" s="1"/>
  <c r="W936" i="18"/>
  <c r="Y936" i="18" s="1"/>
  <c r="X936" i="18"/>
  <c r="AA936" i="18" s="1"/>
  <c r="AJ936" i="18"/>
  <c r="R937" i="18"/>
  <c r="S937" i="18"/>
  <c r="U937" i="18"/>
  <c r="T937" i="18" s="1"/>
  <c r="W937" i="18"/>
  <c r="Y937" i="18" s="1"/>
  <c r="X937" i="18"/>
  <c r="AA937" i="18" s="1"/>
  <c r="AJ937" i="18"/>
  <c r="R938" i="18"/>
  <c r="S938" i="18"/>
  <c r="U938" i="18"/>
  <c r="T938" i="18" s="1"/>
  <c r="W938" i="18"/>
  <c r="Y938" i="18" s="1"/>
  <c r="X938" i="18"/>
  <c r="AA938" i="18" s="1"/>
  <c r="AJ938" i="18"/>
  <c r="R939" i="18"/>
  <c r="S939" i="18"/>
  <c r="U939" i="18"/>
  <c r="T939" i="18" s="1"/>
  <c r="W939" i="18"/>
  <c r="Y939" i="18" s="1"/>
  <c r="X939" i="18"/>
  <c r="AJ939" i="18"/>
  <c r="R940" i="18"/>
  <c r="S940" i="18"/>
  <c r="U940" i="18"/>
  <c r="T940" i="18" s="1"/>
  <c r="W940" i="18"/>
  <c r="Y940" i="18" s="1"/>
  <c r="X940" i="18"/>
  <c r="AA940" i="18" s="1"/>
  <c r="AJ940" i="18"/>
  <c r="R935" i="18"/>
  <c r="S935" i="18"/>
  <c r="U935" i="18"/>
  <c r="T935" i="18" s="1"/>
  <c r="W935" i="18"/>
  <c r="Y935" i="18" s="1"/>
  <c r="X935" i="18"/>
  <c r="AJ935" i="18"/>
  <c r="Z939" i="18" l="1"/>
  <c r="Z937" i="18"/>
  <c r="Z940" i="18"/>
  <c r="Z938" i="18"/>
  <c r="AA939" i="18"/>
  <c r="Z936" i="18"/>
  <c r="Z935" i="18"/>
  <c r="AA935" i="18"/>
  <c r="AJ915" i="18"/>
  <c r="AJ916" i="18"/>
  <c r="AJ917" i="18"/>
  <c r="AJ918" i="18"/>
  <c r="AJ919" i="18"/>
  <c r="AJ920" i="18"/>
  <c r="AJ921" i="18"/>
  <c r="AJ922" i="18"/>
  <c r="AJ923" i="18"/>
  <c r="AJ924" i="18"/>
  <c r="AJ925" i="18"/>
  <c r="AJ926" i="18"/>
  <c r="AJ927" i="18"/>
  <c r="AJ928" i="18"/>
  <c r="AJ929" i="18"/>
  <c r="AJ930" i="18"/>
  <c r="AJ931" i="18"/>
  <c r="AJ932" i="18"/>
  <c r="AJ933" i="18"/>
  <c r="AJ934" i="18"/>
  <c r="R916" i="18"/>
  <c r="S916" i="18"/>
  <c r="U916" i="18"/>
  <c r="T916" i="18" s="1"/>
  <c r="W916" i="18"/>
  <c r="Y916" i="18" s="1"/>
  <c r="X916" i="18"/>
  <c r="AA916" i="18" s="1"/>
  <c r="R917" i="18"/>
  <c r="S917" i="18"/>
  <c r="U917" i="18"/>
  <c r="T917" i="18" s="1"/>
  <c r="W917" i="18"/>
  <c r="Y917" i="18" s="1"/>
  <c r="X917" i="18"/>
  <c r="AA917" i="18" s="1"/>
  <c r="R918" i="18"/>
  <c r="S918" i="18"/>
  <c r="U918" i="18"/>
  <c r="T918" i="18" s="1"/>
  <c r="W918" i="18"/>
  <c r="Y918" i="18" s="1"/>
  <c r="X918" i="18"/>
  <c r="AA918" i="18" s="1"/>
  <c r="R919" i="18"/>
  <c r="S919" i="18"/>
  <c r="U919" i="18"/>
  <c r="T919" i="18" s="1"/>
  <c r="W919" i="18"/>
  <c r="Y919" i="18" s="1"/>
  <c r="X919" i="18"/>
  <c r="AA919" i="18" s="1"/>
  <c r="R920" i="18"/>
  <c r="S920" i="18"/>
  <c r="U920" i="18"/>
  <c r="T920" i="18" s="1"/>
  <c r="W920" i="18"/>
  <c r="Y920" i="18" s="1"/>
  <c r="X920" i="18"/>
  <c r="AA920" i="18" s="1"/>
  <c r="R921" i="18"/>
  <c r="S921" i="18"/>
  <c r="U921" i="18"/>
  <c r="T921" i="18" s="1"/>
  <c r="W921" i="18"/>
  <c r="Y921" i="18" s="1"/>
  <c r="X921" i="18"/>
  <c r="AA921" i="18" s="1"/>
  <c r="R922" i="18"/>
  <c r="S922" i="18"/>
  <c r="U922" i="18"/>
  <c r="T922" i="18" s="1"/>
  <c r="W922" i="18"/>
  <c r="Y922" i="18" s="1"/>
  <c r="X922" i="18"/>
  <c r="AA922" i="18" s="1"/>
  <c r="R923" i="18"/>
  <c r="S923" i="18"/>
  <c r="U923" i="18"/>
  <c r="T923" i="18" s="1"/>
  <c r="W923" i="18"/>
  <c r="Y923" i="18" s="1"/>
  <c r="X923" i="18"/>
  <c r="AA923" i="18" s="1"/>
  <c r="R924" i="18"/>
  <c r="S924" i="18"/>
  <c r="U924" i="18"/>
  <c r="T924" i="18" s="1"/>
  <c r="W924" i="18"/>
  <c r="Y924" i="18" s="1"/>
  <c r="X924" i="18"/>
  <c r="AA924" i="18" s="1"/>
  <c r="R925" i="18"/>
  <c r="S925" i="18"/>
  <c r="U925" i="18"/>
  <c r="T925" i="18" s="1"/>
  <c r="W925" i="18"/>
  <c r="Y925" i="18" s="1"/>
  <c r="X925" i="18"/>
  <c r="AA925" i="18" s="1"/>
  <c r="R926" i="18"/>
  <c r="S926" i="18"/>
  <c r="U926" i="18"/>
  <c r="T926" i="18" s="1"/>
  <c r="W926" i="18"/>
  <c r="Y926" i="18" s="1"/>
  <c r="X926" i="18"/>
  <c r="AA926" i="18" s="1"/>
  <c r="R927" i="18"/>
  <c r="S927" i="18"/>
  <c r="U927" i="18"/>
  <c r="T927" i="18" s="1"/>
  <c r="W927" i="18"/>
  <c r="Y927" i="18" s="1"/>
  <c r="X927" i="18"/>
  <c r="AA927" i="18" s="1"/>
  <c r="R928" i="18"/>
  <c r="S928" i="18"/>
  <c r="U928" i="18"/>
  <c r="T928" i="18" s="1"/>
  <c r="W928" i="18"/>
  <c r="Y928" i="18" s="1"/>
  <c r="X928" i="18"/>
  <c r="AA928" i="18" s="1"/>
  <c r="R929" i="18"/>
  <c r="S929" i="18"/>
  <c r="U929" i="18"/>
  <c r="T929" i="18" s="1"/>
  <c r="W929" i="18"/>
  <c r="Y929" i="18" s="1"/>
  <c r="X929" i="18"/>
  <c r="AA929" i="18" s="1"/>
  <c r="R930" i="18"/>
  <c r="S930" i="18"/>
  <c r="U930" i="18"/>
  <c r="T930" i="18" s="1"/>
  <c r="W930" i="18"/>
  <c r="Y930" i="18" s="1"/>
  <c r="X930" i="18"/>
  <c r="AA930" i="18" s="1"/>
  <c r="R931" i="18"/>
  <c r="S931" i="18"/>
  <c r="U931" i="18"/>
  <c r="T931" i="18" s="1"/>
  <c r="W931" i="18"/>
  <c r="Y931" i="18" s="1"/>
  <c r="X931" i="18"/>
  <c r="AA931" i="18" s="1"/>
  <c r="R932" i="18"/>
  <c r="S932" i="18"/>
  <c r="U932" i="18"/>
  <c r="T932" i="18" s="1"/>
  <c r="W932" i="18"/>
  <c r="Y932" i="18" s="1"/>
  <c r="X932" i="18"/>
  <c r="AA932" i="18" s="1"/>
  <c r="R933" i="18"/>
  <c r="S933" i="18"/>
  <c r="U933" i="18"/>
  <c r="T933" i="18" s="1"/>
  <c r="W933" i="18"/>
  <c r="Y933" i="18" s="1"/>
  <c r="X933" i="18"/>
  <c r="AA933" i="18" s="1"/>
  <c r="R934" i="18"/>
  <c r="S934" i="18"/>
  <c r="U934" i="18"/>
  <c r="T934" i="18" s="1"/>
  <c r="W934" i="18"/>
  <c r="Y934" i="18" s="1"/>
  <c r="X934" i="18"/>
  <c r="AA934" i="18" s="1"/>
  <c r="Z934" i="18" l="1"/>
  <c r="Z933" i="18"/>
  <c r="Z932" i="18"/>
  <c r="Z931" i="18"/>
  <c r="Z930" i="18"/>
  <c r="Z929" i="18"/>
  <c r="Z928" i="18"/>
  <c r="Z927" i="18"/>
  <c r="Z926" i="18"/>
  <c r="Z925" i="18"/>
  <c r="Z924" i="18"/>
  <c r="Z923" i="18"/>
  <c r="Z922" i="18"/>
  <c r="Z921" i="18"/>
  <c r="Z920" i="18"/>
  <c r="Z919" i="18"/>
  <c r="Z918" i="18"/>
  <c r="Z917" i="18"/>
  <c r="Z916" i="18"/>
  <c r="R809" i="18"/>
  <c r="S809" i="18"/>
  <c r="U809" i="18"/>
  <c r="T809" i="18" s="1"/>
  <c r="W809" i="18"/>
  <c r="Y809" i="18" s="1"/>
  <c r="X809" i="18"/>
  <c r="AA809" i="18" s="1"/>
  <c r="AJ809" i="18"/>
  <c r="R810" i="18"/>
  <c r="S810" i="18"/>
  <c r="U810" i="18"/>
  <c r="T810" i="18" s="1"/>
  <c r="W810" i="18"/>
  <c r="Y810" i="18" s="1"/>
  <c r="X810" i="18"/>
  <c r="AA810" i="18" s="1"/>
  <c r="AJ810" i="18"/>
  <c r="R915" i="18"/>
  <c r="S915" i="18"/>
  <c r="U915" i="18"/>
  <c r="T915" i="18" s="1"/>
  <c r="W915" i="18"/>
  <c r="Y915" i="18" s="1"/>
  <c r="X915" i="18"/>
  <c r="Z915" i="18" l="1"/>
  <c r="Z809" i="18"/>
  <c r="Z810" i="18"/>
  <c r="AA915" i="18"/>
  <c r="AJ905" i="18" l="1"/>
  <c r="AJ906" i="18"/>
  <c r="AJ907" i="18"/>
  <c r="AJ908" i="18"/>
  <c r="AJ909" i="18"/>
  <c r="AJ910" i="18"/>
  <c r="AJ911" i="18"/>
  <c r="AJ912" i="18"/>
  <c r="AJ913" i="18"/>
  <c r="AJ914" i="18"/>
  <c r="R905" i="18"/>
  <c r="S905" i="18"/>
  <c r="U905" i="18"/>
  <c r="T905" i="18" s="1"/>
  <c r="W905" i="18"/>
  <c r="Y905" i="18" s="1"/>
  <c r="X905" i="18"/>
  <c r="AA905" i="18" s="1"/>
  <c r="R906" i="18"/>
  <c r="S906" i="18"/>
  <c r="U906" i="18"/>
  <c r="T906" i="18" s="1"/>
  <c r="W906" i="18"/>
  <c r="Y906" i="18" s="1"/>
  <c r="X906" i="18"/>
  <c r="AA906" i="18" s="1"/>
  <c r="R907" i="18"/>
  <c r="S907" i="18"/>
  <c r="U907" i="18"/>
  <c r="T907" i="18" s="1"/>
  <c r="W907" i="18"/>
  <c r="Y907" i="18" s="1"/>
  <c r="X907" i="18"/>
  <c r="R908" i="18"/>
  <c r="S908" i="18"/>
  <c r="U908" i="18"/>
  <c r="T908" i="18" s="1"/>
  <c r="W908" i="18"/>
  <c r="Y908" i="18" s="1"/>
  <c r="X908" i="18"/>
  <c r="AA908" i="18" s="1"/>
  <c r="R909" i="18"/>
  <c r="S909" i="18"/>
  <c r="U909" i="18"/>
  <c r="T909" i="18" s="1"/>
  <c r="W909" i="18"/>
  <c r="Y909" i="18" s="1"/>
  <c r="X909" i="18"/>
  <c r="AA909" i="18" s="1"/>
  <c r="R910" i="18"/>
  <c r="S910" i="18"/>
  <c r="U910" i="18"/>
  <c r="T910" i="18" s="1"/>
  <c r="W910" i="18"/>
  <c r="Y910" i="18" s="1"/>
  <c r="X910" i="18"/>
  <c r="AA910" i="18" s="1"/>
  <c r="R911" i="18"/>
  <c r="S911" i="18"/>
  <c r="U911" i="18"/>
  <c r="T911" i="18" s="1"/>
  <c r="W911" i="18"/>
  <c r="Y911" i="18" s="1"/>
  <c r="X911" i="18"/>
  <c r="AA911" i="18" s="1"/>
  <c r="R912" i="18"/>
  <c r="S912" i="18"/>
  <c r="U912" i="18"/>
  <c r="T912" i="18" s="1"/>
  <c r="W912" i="18"/>
  <c r="Y912" i="18" s="1"/>
  <c r="X912" i="18"/>
  <c r="AA912" i="18" s="1"/>
  <c r="R913" i="18"/>
  <c r="S913" i="18"/>
  <c r="U913" i="18"/>
  <c r="T913" i="18" s="1"/>
  <c r="W913" i="18"/>
  <c r="Y913" i="18" s="1"/>
  <c r="X913" i="18"/>
  <c r="AA913" i="18" s="1"/>
  <c r="R914" i="18"/>
  <c r="S914" i="18"/>
  <c r="U914" i="18"/>
  <c r="T914" i="18" s="1"/>
  <c r="W914" i="18"/>
  <c r="Y914" i="18" s="1"/>
  <c r="X914" i="18"/>
  <c r="Z910" i="18" l="1"/>
  <c r="Z912" i="18"/>
  <c r="Z909" i="18"/>
  <c r="Z914" i="18"/>
  <c r="Z911" i="18"/>
  <c r="Z905" i="18"/>
  <c r="Z907" i="18"/>
  <c r="Z913" i="18"/>
  <c r="AA914" i="18"/>
  <c r="Z906" i="18"/>
  <c r="AA907" i="18"/>
  <c r="Z908" i="18"/>
  <c r="R830" i="18"/>
  <c r="S830" i="18"/>
  <c r="U830" i="18"/>
  <c r="T830" i="18" s="1"/>
  <c r="W830" i="18"/>
  <c r="Y830" i="18" s="1"/>
  <c r="X830" i="18"/>
  <c r="AA830" i="18" s="1"/>
  <c r="AJ830" i="18"/>
  <c r="R831" i="18"/>
  <c r="S831" i="18"/>
  <c r="U831" i="18"/>
  <c r="T831" i="18" s="1"/>
  <c r="W831" i="18"/>
  <c r="Y831" i="18" s="1"/>
  <c r="X831" i="18"/>
  <c r="AA831" i="18" s="1"/>
  <c r="AJ831" i="18"/>
  <c r="R832" i="18"/>
  <c r="S832" i="18"/>
  <c r="U832" i="18"/>
  <c r="T832" i="18" s="1"/>
  <c r="W832" i="18"/>
  <c r="Y832" i="18" s="1"/>
  <c r="X832" i="18"/>
  <c r="AA832" i="18" s="1"/>
  <c r="AJ832" i="18"/>
  <c r="R833" i="18"/>
  <c r="S833" i="18"/>
  <c r="U833" i="18"/>
  <c r="T833" i="18" s="1"/>
  <c r="W833" i="18"/>
  <c r="Y833" i="18" s="1"/>
  <c r="X833" i="18"/>
  <c r="AA833" i="18" s="1"/>
  <c r="AJ833" i="18"/>
  <c r="R834" i="18"/>
  <c r="S834" i="18"/>
  <c r="U834" i="18"/>
  <c r="T834" i="18" s="1"/>
  <c r="W834" i="18"/>
  <c r="Y834" i="18" s="1"/>
  <c r="X834" i="18"/>
  <c r="AA834" i="18" s="1"/>
  <c r="AJ834" i="18"/>
  <c r="R835" i="18"/>
  <c r="S835" i="18"/>
  <c r="U835" i="18"/>
  <c r="T835" i="18" s="1"/>
  <c r="W835" i="18"/>
  <c r="Y835" i="18" s="1"/>
  <c r="X835" i="18"/>
  <c r="AA835" i="18" s="1"/>
  <c r="AJ835" i="18"/>
  <c r="R836" i="18"/>
  <c r="S836" i="18"/>
  <c r="U836" i="18"/>
  <c r="T836" i="18" s="1"/>
  <c r="W836" i="18"/>
  <c r="X836" i="18"/>
  <c r="AA836" i="18" s="1"/>
  <c r="AJ836" i="18"/>
  <c r="R837" i="18"/>
  <c r="S837" i="18"/>
  <c r="U837" i="18"/>
  <c r="T837" i="18" s="1"/>
  <c r="W837" i="18"/>
  <c r="Y837" i="18" s="1"/>
  <c r="X837" i="18"/>
  <c r="AA837" i="18" s="1"/>
  <c r="AJ837" i="18"/>
  <c r="R838" i="18"/>
  <c r="S838" i="18"/>
  <c r="U838" i="18"/>
  <c r="T838" i="18" s="1"/>
  <c r="W838" i="18"/>
  <c r="Y838" i="18" s="1"/>
  <c r="X838" i="18"/>
  <c r="AA838" i="18" s="1"/>
  <c r="AJ838" i="18"/>
  <c r="R839" i="18"/>
  <c r="S839" i="18"/>
  <c r="U839" i="18"/>
  <c r="T839" i="18" s="1"/>
  <c r="W839" i="18"/>
  <c r="X839" i="18"/>
  <c r="AA839" i="18" s="1"/>
  <c r="AJ839" i="18"/>
  <c r="R840" i="18"/>
  <c r="S840" i="18"/>
  <c r="U840" i="18"/>
  <c r="T840" i="18" s="1"/>
  <c r="W840" i="18"/>
  <c r="X840" i="18"/>
  <c r="AA840" i="18" s="1"/>
  <c r="AJ840" i="18"/>
  <c r="R841" i="18"/>
  <c r="S841" i="18"/>
  <c r="U841" i="18"/>
  <c r="T841" i="18" s="1"/>
  <c r="W841" i="18"/>
  <c r="Y841" i="18" s="1"/>
  <c r="X841" i="18"/>
  <c r="AA841" i="18" s="1"/>
  <c r="AJ841" i="18"/>
  <c r="R842" i="18"/>
  <c r="S842" i="18"/>
  <c r="U842" i="18"/>
  <c r="T842" i="18" s="1"/>
  <c r="W842" i="18"/>
  <c r="X842" i="18"/>
  <c r="AA842" i="18" s="1"/>
  <c r="AJ842" i="18"/>
  <c r="R843" i="18"/>
  <c r="S843" i="18"/>
  <c r="U843" i="18"/>
  <c r="T843" i="18" s="1"/>
  <c r="W843" i="18"/>
  <c r="Y843" i="18" s="1"/>
  <c r="X843" i="18"/>
  <c r="AA843" i="18" s="1"/>
  <c r="AJ843" i="18"/>
  <c r="R844" i="18"/>
  <c r="S844" i="18"/>
  <c r="U844" i="18"/>
  <c r="T844" i="18" s="1"/>
  <c r="W844" i="18"/>
  <c r="Y844" i="18" s="1"/>
  <c r="X844" i="18"/>
  <c r="AA844" i="18" s="1"/>
  <c r="AJ844" i="18"/>
  <c r="R845" i="18"/>
  <c r="S845" i="18"/>
  <c r="U845" i="18"/>
  <c r="T845" i="18" s="1"/>
  <c r="W845" i="18"/>
  <c r="Y845" i="18" s="1"/>
  <c r="X845" i="18"/>
  <c r="AA845" i="18" s="1"/>
  <c r="AJ845" i="18"/>
  <c r="R846" i="18"/>
  <c r="S846" i="18"/>
  <c r="U846" i="18"/>
  <c r="T846" i="18" s="1"/>
  <c r="W846" i="18"/>
  <c r="X846" i="18"/>
  <c r="AA846" i="18" s="1"/>
  <c r="AJ846" i="18"/>
  <c r="R847" i="18"/>
  <c r="S847" i="18"/>
  <c r="U847" i="18"/>
  <c r="T847" i="18" s="1"/>
  <c r="W847" i="18"/>
  <c r="Y847" i="18" s="1"/>
  <c r="X847" i="18"/>
  <c r="AJ847" i="18"/>
  <c r="R848" i="18"/>
  <c r="S848" i="18"/>
  <c r="U848" i="18"/>
  <c r="T848" i="18" s="1"/>
  <c r="W848" i="18"/>
  <c r="Y848" i="18" s="1"/>
  <c r="X848" i="18"/>
  <c r="AJ848" i="18"/>
  <c r="R849" i="18"/>
  <c r="S849" i="18"/>
  <c r="U849" i="18"/>
  <c r="T849" i="18" s="1"/>
  <c r="W849" i="18"/>
  <c r="Y849" i="18" s="1"/>
  <c r="X849" i="18"/>
  <c r="AA849" i="18" s="1"/>
  <c r="AJ849" i="18"/>
  <c r="R850" i="18"/>
  <c r="S850" i="18"/>
  <c r="U850" i="18"/>
  <c r="T850" i="18" s="1"/>
  <c r="W850" i="18"/>
  <c r="Y850" i="18" s="1"/>
  <c r="X850" i="18"/>
  <c r="AA850" i="18" s="1"/>
  <c r="AJ850" i="18"/>
  <c r="R851" i="18"/>
  <c r="S851" i="18"/>
  <c r="U851" i="18"/>
  <c r="T851" i="18" s="1"/>
  <c r="W851" i="18"/>
  <c r="X851" i="18"/>
  <c r="AA851" i="18" s="1"/>
  <c r="AJ851" i="18"/>
  <c r="R852" i="18"/>
  <c r="S852" i="18"/>
  <c r="U852" i="18"/>
  <c r="T852" i="18" s="1"/>
  <c r="W852" i="18"/>
  <c r="X852" i="18"/>
  <c r="AA852" i="18" s="1"/>
  <c r="AJ852" i="18"/>
  <c r="R853" i="18"/>
  <c r="S853" i="18"/>
  <c r="U853" i="18"/>
  <c r="T853" i="18" s="1"/>
  <c r="W853" i="18"/>
  <c r="Y853" i="18" s="1"/>
  <c r="X853" i="18"/>
  <c r="AA853" i="18" s="1"/>
  <c r="AJ853" i="18"/>
  <c r="R854" i="18"/>
  <c r="S854" i="18"/>
  <c r="U854" i="18"/>
  <c r="T854" i="18" s="1"/>
  <c r="W854" i="18"/>
  <c r="Y854" i="18" s="1"/>
  <c r="X854" i="18"/>
  <c r="AA854" i="18" s="1"/>
  <c r="AJ854" i="18"/>
  <c r="R855" i="18"/>
  <c r="S855" i="18"/>
  <c r="U855" i="18"/>
  <c r="T855" i="18" s="1"/>
  <c r="W855" i="18"/>
  <c r="X855" i="18"/>
  <c r="AA855" i="18" s="1"/>
  <c r="AJ855" i="18"/>
  <c r="R856" i="18"/>
  <c r="S856" i="18"/>
  <c r="U856" i="18"/>
  <c r="T856" i="18" s="1"/>
  <c r="W856" i="18"/>
  <c r="X856" i="18"/>
  <c r="AA856" i="18" s="1"/>
  <c r="AJ856" i="18"/>
  <c r="R857" i="18"/>
  <c r="S857" i="18"/>
  <c r="U857" i="18"/>
  <c r="T857" i="18" s="1"/>
  <c r="W857" i="18"/>
  <c r="Y857" i="18" s="1"/>
  <c r="X857" i="18"/>
  <c r="AA857" i="18" s="1"/>
  <c r="AJ857" i="18"/>
  <c r="R858" i="18"/>
  <c r="S858" i="18"/>
  <c r="U858" i="18"/>
  <c r="T858" i="18" s="1"/>
  <c r="W858" i="18"/>
  <c r="X858" i="18"/>
  <c r="AA858" i="18" s="1"/>
  <c r="AJ858" i="18"/>
  <c r="R859" i="18"/>
  <c r="S859" i="18"/>
  <c r="U859" i="18"/>
  <c r="T859" i="18" s="1"/>
  <c r="W859" i="18"/>
  <c r="Y859" i="18" s="1"/>
  <c r="X859" i="18"/>
  <c r="AA859" i="18" s="1"/>
  <c r="AJ859" i="18"/>
  <c r="R860" i="18"/>
  <c r="S860" i="18"/>
  <c r="U860" i="18"/>
  <c r="T860" i="18" s="1"/>
  <c r="W860" i="18"/>
  <c r="Y860" i="18" s="1"/>
  <c r="X860" i="18"/>
  <c r="AA860" i="18" s="1"/>
  <c r="AJ860" i="18"/>
  <c r="R861" i="18"/>
  <c r="S861" i="18"/>
  <c r="U861" i="18"/>
  <c r="T861" i="18" s="1"/>
  <c r="W861" i="18"/>
  <c r="Y861" i="18" s="1"/>
  <c r="X861" i="18"/>
  <c r="AA861" i="18" s="1"/>
  <c r="AJ861" i="18"/>
  <c r="R862" i="18"/>
  <c r="S862" i="18"/>
  <c r="U862" i="18"/>
  <c r="T862" i="18" s="1"/>
  <c r="W862" i="18"/>
  <c r="Y862" i="18" s="1"/>
  <c r="X862" i="18"/>
  <c r="AA862" i="18" s="1"/>
  <c r="AJ862" i="18"/>
  <c r="R863" i="18"/>
  <c r="S863" i="18"/>
  <c r="U863" i="18"/>
  <c r="T863" i="18" s="1"/>
  <c r="W863" i="18"/>
  <c r="Y863" i="18" s="1"/>
  <c r="X863" i="18"/>
  <c r="AA863" i="18" s="1"/>
  <c r="AJ863" i="18"/>
  <c r="R864" i="18"/>
  <c r="S864" i="18"/>
  <c r="U864" i="18"/>
  <c r="T864" i="18" s="1"/>
  <c r="W864" i="18"/>
  <c r="Y864" i="18" s="1"/>
  <c r="X864" i="18"/>
  <c r="AA864" i="18" s="1"/>
  <c r="AJ864" i="18"/>
  <c r="R865" i="18"/>
  <c r="S865" i="18"/>
  <c r="U865" i="18"/>
  <c r="T865" i="18" s="1"/>
  <c r="W865" i="18"/>
  <c r="Y865" i="18" s="1"/>
  <c r="X865" i="18"/>
  <c r="AA865" i="18" s="1"/>
  <c r="AJ865" i="18"/>
  <c r="R866" i="18"/>
  <c r="S866" i="18"/>
  <c r="U866" i="18"/>
  <c r="T866" i="18" s="1"/>
  <c r="W866" i="18"/>
  <c r="Y866" i="18" s="1"/>
  <c r="X866" i="18"/>
  <c r="AA866" i="18" s="1"/>
  <c r="AJ866" i="18"/>
  <c r="R867" i="18"/>
  <c r="S867" i="18"/>
  <c r="U867" i="18"/>
  <c r="T867" i="18" s="1"/>
  <c r="W867" i="18"/>
  <c r="X867" i="18"/>
  <c r="AA867" i="18" s="1"/>
  <c r="AJ867" i="18"/>
  <c r="R868" i="18"/>
  <c r="S868" i="18"/>
  <c r="U868" i="18"/>
  <c r="T868" i="18" s="1"/>
  <c r="W868" i="18"/>
  <c r="X868" i="18"/>
  <c r="AA868" i="18" s="1"/>
  <c r="AJ868" i="18"/>
  <c r="R869" i="18"/>
  <c r="S869" i="18"/>
  <c r="U869" i="18"/>
  <c r="T869" i="18" s="1"/>
  <c r="W869" i="18"/>
  <c r="Y869" i="18" s="1"/>
  <c r="X869" i="18"/>
  <c r="AA869" i="18" s="1"/>
  <c r="AJ869" i="18"/>
  <c r="R870" i="18"/>
  <c r="S870" i="18"/>
  <c r="U870" i="18"/>
  <c r="T870" i="18" s="1"/>
  <c r="W870" i="18"/>
  <c r="Y870" i="18" s="1"/>
  <c r="X870" i="18"/>
  <c r="AA870" i="18" s="1"/>
  <c r="AJ870" i="18"/>
  <c r="R871" i="18"/>
  <c r="S871" i="18"/>
  <c r="U871" i="18"/>
  <c r="T871" i="18" s="1"/>
  <c r="W871" i="18"/>
  <c r="X871" i="18"/>
  <c r="AA871" i="18" s="1"/>
  <c r="AJ871" i="18"/>
  <c r="R872" i="18"/>
  <c r="S872" i="18"/>
  <c r="U872" i="18"/>
  <c r="T872" i="18" s="1"/>
  <c r="W872" i="18"/>
  <c r="X872" i="18"/>
  <c r="AA872" i="18" s="1"/>
  <c r="AJ872" i="18"/>
  <c r="R873" i="18"/>
  <c r="S873" i="18"/>
  <c r="U873" i="18"/>
  <c r="T873" i="18" s="1"/>
  <c r="W873" i="18"/>
  <c r="Y873" i="18" s="1"/>
  <c r="X873" i="18"/>
  <c r="AA873" i="18" s="1"/>
  <c r="AJ873" i="18"/>
  <c r="R874" i="18"/>
  <c r="S874" i="18"/>
  <c r="U874" i="18"/>
  <c r="T874" i="18" s="1"/>
  <c r="W874" i="18"/>
  <c r="Y874" i="18" s="1"/>
  <c r="X874" i="18"/>
  <c r="AA874" i="18" s="1"/>
  <c r="AJ874" i="18"/>
  <c r="R875" i="18"/>
  <c r="S875" i="18"/>
  <c r="U875" i="18"/>
  <c r="T875" i="18" s="1"/>
  <c r="W875" i="18"/>
  <c r="Y875" i="18" s="1"/>
  <c r="X875" i="18"/>
  <c r="AA875" i="18" s="1"/>
  <c r="AJ875" i="18"/>
  <c r="R876" i="18"/>
  <c r="S876" i="18"/>
  <c r="U876" i="18"/>
  <c r="T876" i="18" s="1"/>
  <c r="W876" i="18"/>
  <c r="Y876" i="18" s="1"/>
  <c r="X876" i="18"/>
  <c r="AA876" i="18" s="1"/>
  <c r="AJ876" i="18"/>
  <c r="R877" i="18"/>
  <c r="S877" i="18"/>
  <c r="U877" i="18"/>
  <c r="T877" i="18" s="1"/>
  <c r="W877" i="18"/>
  <c r="Y877" i="18" s="1"/>
  <c r="X877" i="18"/>
  <c r="AA877" i="18" s="1"/>
  <c r="AJ877" i="18"/>
  <c r="R878" i="18"/>
  <c r="S878" i="18"/>
  <c r="U878" i="18"/>
  <c r="T878" i="18" s="1"/>
  <c r="W878" i="18"/>
  <c r="Y878" i="18" s="1"/>
  <c r="X878" i="18"/>
  <c r="AJ878" i="18"/>
  <c r="R879" i="18"/>
  <c r="S879" i="18"/>
  <c r="U879" i="18"/>
  <c r="T879" i="18" s="1"/>
  <c r="W879" i="18"/>
  <c r="Y879" i="18" s="1"/>
  <c r="X879" i="18"/>
  <c r="AA879" i="18" s="1"/>
  <c r="AJ879" i="18"/>
  <c r="R880" i="18"/>
  <c r="S880" i="18"/>
  <c r="U880" i="18"/>
  <c r="T880" i="18" s="1"/>
  <c r="W880" i="18"/>
  <c r="X880" i="18"/>
  <c r="AA880" i="18" s="1"/>
  <c r="AJ880" i="18"/>
  <c r="R881" i="18"/>
  <c r="S881" i="18"/>
  <c r="U881" i="18"/>
  <c r="T881" i="18" s="1"/>
  <c r="W881" i="18"/>
  <c r="Y881" i="18" s="1"/>
  <c r="X881" i="18"/>
  <c r="AA881" i="18" s="1"/>
  <c r="AJ881" i="18"/>
  <c r="R882" i="18"/>
  <c r="S882" i="18"/>
  <c r="U882" i="18"/>
  <c r="T882" i="18" s="1"/>
  <c r="W882" i="18"/>
  <c r="Y882" i="18" s="1"/>
  <c r="X882" i="18"/>
  <c r="AA882" i="18" s="1"/>
  <c r="AJ882" i="18"/>
  <c r="R883" i="18"/>
  <c r="S883" i="18"/>
  <c r="U883" i="18"/>
  <c r="T883" i="18" s="1"/>
  <c r="W883" i="18"/>
  <c r="Y883" i="18" s="1"/>
  <c r="X883" i="18"/>
  <c r="AA883" i="18" s="1"/>
  <c r="AJ883" i="18"/>
  <c r="R884" i="18"/>
  <c r="S884" i="18"/>
  <c r="U884" i="18"/>
  <c r="T884" i="18" s="1"/>
  <c r="W884" i="18"/>
  <c r="Y884" i="18" s="1"/>
  <c r="X884" i="18"/>
  <c r="AA884" i="18" s="1"/>
  <c r="AJ884" i="18"/>
  <c r="R885" i="18"/>
  <c r="S885" i="18"/>
  <c r="U885" i="18"/>
  <c r="T885" i="18" s="1"/>
  <c r="W885" i="18"/>
  <c r="Y885" i="18" s="1"/>
  <c r="X885" i="18"/>
  <c r="AA885" i="18" s="1"/>
  <c r="AJ885" i="18"/>
  <c r="R886" i="18"/>
  <c r="S886" i="18"/>
  <c r="U886" i="18"/>
  <c r="T886" i="18" s="1"/>
  <c r="W886" i="18"/>
  <c r="Y886" i="18" s="1"/>
  <c r="X886" i="18"/>
  <c r="AJ886" i="18"/>
  <c r="R887" i="18"/>
  <c r="S887" i="18"/>
  <c r="U887" i="18"/>
  <c r="T887" i="18" s="1"/>
  <c r="W887" i="18"/>
  <c r="X887" i="18"/>
  <c r="AA887" i="18" s="1"/>
  <c r="AJ887" i="18"/>
  <c r="R888" i="18"/>
  <c r="S888" i="18"/>
  <c r="U888" i="18"/>
  <c r="T888" i="18" s="1"/>
  <c r="W888" i="18"/>
  <c r="X888" i="18"/>
  <c r="AA888" i="18" s="1"/>
  <c r="AJ888" i="18"/>
  <c r="R889" i="18"/>
  <c r="S889" i="18"/>
  <c r="U889" i="18"/>
  <c r="T889" i="18" s="1"/>
  <c r="W889" i="18"/>
  <c r="Y889" i="18" s="1"/>
  <c r="X889" i="18"/>
  <c r="AA889" i="18" s="1"/>
  <c r="AJ889" i="18"/>
  <c r="R890" i="18"/>
  <c r="S890" i="18"/>
  <c r="U890" i="18"/>
  <c r="T890" i="18" s="1"/>
  <c r="W890" i="18"/>
  <c r="Y890" i="18" s="1"/>
  <c r="X890" i="18"/>
  <c r="AA890" i="18" s="1"/>
  <c r="AJ890" i="18"/>
  <c r="R891" i="18"/>
  <c r="S891" i="18"/>
  <c r="U891" i="18"/>
  <c r="T891" i="18" s="1"/>
  <c r="W891" i="18"/>
  <c r="Y891" i="18" s="1"/>
  <c r="X891" i="18"/>
  <c r="AA891" i="18" s="1"/>
  <c r="AJ891" i="18"/>
  <c r="R892" i="18"/>
  <c r="S892" i="18"/>
  <c r="U892" i="18"/>
  <c r="T892" i="18" s="1"/>
  <c r="W892" i="18"/>
  <c r="X892" i="18"/>
  <c r="AA892" i="18" s="1"/>
  <c r="AJ892" i="18"/>
  <c r="R893" i="18"/>
  <c r="S893" i="18"/>
  <c r="U893" i="18"/>
  <c r="T893" i="18" s="1"/>
  <c r="W893" i="18"/>
  <c r="Y893" i="18" s="1"/>
  <c r="X893" i="18"/>
  <c r="AA893" i="18" s="1"/>
  <c r="AJ893" i="18"/>
  <c r="R894" i="18"/>
  <c r="S894" i="18"/>
  <c r="U894" i="18"/>
  <c r="T894" i="18" s="1"/>
  <c r="W894" i="18"/>
  <c r="Y894" i="18" s="1"/>
  <c r="X894" i="18"/>
  <c r="AA894" i="18" s="1"/>
  <c r="AJ894" i="18"/>
  <c r="R895" i="18"/>
  <c r="S895" i="18"/>
  <c r="U895" i="18"/>
  <c r="T895" i="18" s="1"/>
  <c r="W895" i="18"/>
  <c r="Y895" i="18" s="1"/>
  <c r="X895" i="18"/>
  <c r="AA895" i="18" s="1"/>
  <c r="AJ895" i="18"/>
  <c r="R896" i="18"/>
  <c r="S896" i="18"/>
  <c r="U896" i="18"/>
  <c r="T896" i="18" s="1"/>
  <c r="W896" i="18"/>
  <c r="Y896" i="18" s="1"/>
  <c r="X896" i="18"/>
  <c r="AA896" i="18" s="1"/>
  <c r="AJ896" i="18"/>
  <c r="R897" i="18"/>
  <c r="S897" i="18"/>
  <c r="U897" i="18"/>
  <c r="T897" i="18" s="1"/>
  <c r="W897" i="18"/>
  <c r="X897" i="18"/>
  <c r="AA897" i="18" s="1"/>
  <c r="AJ897" i="18"/>
  <c r="R898" i="18"/>
  <c r="S898" i="18"/>
  <c r="U898" i="18"/>
  <c r="T898" i="18" s="1"/>
  <c r="W898" i="18"/>
  <c r="Y898" i="18" s="1"/>
  <c r="X898" i="18"/>
  <c r="AA898" i="18" s="1"/>
  <c r="AJ898" i="18"/>
  <c r="R899" i="18"/>
  <c r="S899" i="18"/>
  <c r="U899" i="18"/>
  <c r="T899" i="18" s="1"/>
  <c r="W899" i="18"/>
  <c r="Y899" i="18" s="1"/>
  <c r="X899" i="18"/>
  <c r="AA899" i="18" s="1"/>
  <c r="AJ899" i="18"/>
  <c r="R900" i="18"/>
  <c r="S900" i="18"/>
  <c r="U900" i="18"/>
  <c r="T900" i="18" s="1"/>
  <c r="W900" i="18"/>
  <c r="Y900" i="18" s="1"/>
  <c r="X900" i="18"/>
  <c r="AA900" i="18" s="1"/>
  <c r="AJ900" i="18"/>
  <c r="R901" i="18"/>
  <c r="S901" i="18"/>
  <c r="U901" i="18"/>
  <c r="T901" i="18" s="1"/>
  <c r="W901" i="18"/>
  <c r="Y901" i="18" s="1"/>
  <c r="X901" i="18"/>
  <c r="AA901" i="18" s="1"/>
  <c r="AJ901" i="18"/>
  <c r="R902" i="18"/>
  <c r="S902" i="18"/>
  <c r="U902" i="18"/>
  <c r="T902" i="18" s="1"/>
  <c r="W902" i="18"/>
  <c r="Y902" i="18" s="1"/>
  <c r="X902" i="18"/>
  <c r="AJ902" i="18"/>
  <c r="R903" i="18"/>
  <c r="S903" i="18"/>
  <c r="U903" i="18"/>
  <c r="T903" i="18" s="1"/>
  <c r="W903" i="18"/>
  <c r="X903" i="18"/>
  <c r="AA903" i="18" s="1"/>
  <c r="AJ903" i="18"/>
  <c r="R904" i="18"/>
  <c r="S904" i="18"/>
  <c r="U904" i="18"/>
  <c r="T904" i="18" s="1"/>
  <c r="W904" i="18"/>
  <c r="X904" i="18"/>
  <c r="AA904" i="18" s="1"/>
  <c r="AJ904" i="18"/>
  <c r="Z893" i="18" l="1"/>
  <c r="Z857" i="18"/>
  <c r="Z842" i="18"/>
  <c r="Z873" i="18"/>
  <c r="Z858" i="18"/>
  <c r="Z867" i="18"/>
  <c r="Z849" i="18"/>
  <c r="Z847" i="18"/>
  <c r="Z882" i="18"/>
  <c r="Z880" i="18"/>
  <c r="Z896" i="18"/>
  <c r="Z833" i="18"/>
  <c r="Z879" i="18"/>
  <c r="Z877" i="18"/>
  <c r="Z865" i="18"/>
  <c r="Z851" i="18"/>
  <c r="Y842" i="18"/>
  <c r="Z897" i="18"/>
  <c r="Z832" i="18"/>
  <c r="Z846" i="18"/>
  <c r="Z848" i="18"/>
  <c r="Z878" i="18"/>
  <c r="Y846" i="18"/>
  <c r="Z861" i="18"/>
  <c r="AA847" i="18"/>
  <c r="Z889" i="18"/>
  <c r="Z838" i="18"/>
  <c r="Z862" i="18"/>
  <c r="AA848" i="18"/>
  <c r="Z874" i="18"/>
  <c r="Y897" i="18"/>
  <c r="Z894" i="18"/>
  <c r="Y880" i="18"/>
  <c r="Z863" i="18"/>
  <c r="Y858" i="18"/>
  <c r="Z835" i="18"/>
  <c r="Z830" i="18"/>
  <c r="Z841" i="18"/>
  <c r="Z881" i="18"/>
  <c r="Z845" i="18"/>
  <c r="Z831" i="18"/>
  <c r="Z834" i="18"/>
  <c r="Z890" i="18"/>
  <c r="Z895" i="18"/>
  <c r="AA878" i="18"/>
  <c r="Z864" i="18"/>
  <c r="Z900" i="18"/>
  <c r="Z892" i="18"/>
  <c r="Y903" i="18"/>
  <c r="Z903" i="18"/>
  <c r="Z901" i="18"/>
  <c r="Y840" i="18"/>
  <c r="Z840" i="18"/>
  <c r="Y888" i="18"/>
  <c r="Z888" i="18"/>
  <c r="Z884" i="18"/>
  <c r="Z850" i="18"/>
  <c r="AA886" i="18"/>
  <c r="Z886" i="18"/>
  <c r="Y856" i="18"/>
  <c r="Z856" i="18"/>
  <c r="Y852" i="18"/>
  <c r="Z852" i="18"/>
  <c r="Z866" i="18"/>
  <c r="Z837" i="18"/>
  <c r="Z899" i="18"/>
  <c r="AA902" i="18"/>
  <c r="Z902" i="18"/>
  <c r="Y872" i="18"/>
  <c r="Z872" i="18"/>
  <c r="Y868" i="18"/>
  <c r="Z868" i="18"/>
  <c r="Z839" i="18"/>
  <c r="Z887" i="18"/>
  <c r="Y887" i="18"/>
  <c r="Z885" i="18"/>
  <c r="Y904" i="18"/>
  <c r="Z904" i="18"/>
  <c r="Z855" i="18"/>
  <c r="Z853" i="18"/>
  <c r="Y851" i="18"/>
  <c r="Z898" i="18"/>
  <c r="Z883" i="18"/>
  <c r="Z871" i="18"/>
  <c r="Z869" i="18"/>
  <c r="Y867" i="18"/>
  <c r="Y836" i="18"/>
  <c r="Z836" i="18"/>
  <c r="Y871" i="18"/>
  <c r="Z870" i="18"/>
  <c r="Y855" i="18"/>
  <c r="Z854" i="18"/>
  <c r="Y839" i="18"/>
  <c r="Z860" i="18"/>
  <c r="Z844" i="18"/>
  <c r="Z876" i="18"/>
  <c r="Y892" i="18"/>
  <c r="Z891" i="18"/>
  <c r="Z875" i="18"/>
  <c r="Z859" i="18"/>
  <c r="Z843" i="18"/>
  <c r="BC496" i="25"/>
  <c r="AQ496" i="25"/>
  <c r="AT496" i="25" s="1"/>
  <c r="AP496" i="25"/>
  <c r="AN496" i="25"/>
  <c r="AM496" i="25" s="1"/>
  <c r="AL496" i="25"/>
  <c r="AK496" i="25"/>
  <c r="R828" i="18"/>
  <c r="S828" i="18"/>
  <c r="U828" i="18"/>
  <c r="T828" i="18" s="1"/>
  <c r="W828" i="18"/>
  <c r="Y828" i="18" s="1"/>
  <c r="X828" i="18"/>
  <c r="AJ828" i="18"/>
  <c r="R829" i="18"/>
  <c r="S829" i="18"/>
  <c r="U829" i="18"/>
  <c r="T829" i="18" s="1"/>
  <c r="W829" i="18"/>
  <c r="Y829" i="18" s="1"/>
  <c r="X829" i="18"/>
  <c r="AA829" i="18" s="1"/>
  <c r="AJ829" i="18"/>
  <c r="Z828" i="18" l="1"/>
  <c r="AS496" i="25"/>
  <c r="AR496" i="25"/>
  <c r="Z829" i="18"/>
  <c r="AA828" i="18"/>
  <c r="BC495" i="25"/>
  <c r="AQ495" i="25"/>
  <c r="AT495" i="25" s="1"/>
  <c r="AP495" i="25"/>
  <c r="AN495" i="25"/>
  <c r="AM495" i="25" s="1"/>
  <c r="AL495" i="25"/>
  <c r="AK495" i="25"/>
  <c r="BC492" i="25"/>
  <c r="AQ492" i="25"/>
  <c r="AT492" i="25" s="1"/>
  <c r="AP492" i="25"/>
  <c r="AR492" i="25" s="1"/>
  <c r="AN492" i="25"/>
  <c r="AM492" i="25" s="1"/>
  <c r="AL492" i="25"/>
  <c r="AK492" i="25"/>
  <c r="BC491" i="25"/>
  <c r="AQ491" i="25"/>
  <c r="AT491" i="25" s="1"/>
  <c r="AP491" i="25"/>
  <c r="AR491" i="25" s="1"/>
  <c r="AN491" i="25"/>
  <c r="AM491" i="25" s="1"/>
  <c r="AL491" i="25"/>
  <c r="AK491" i="25"/>
  <c r="R825" i="18"/>
  <c r="S825" i="18"/>
  <c r="U825" i="18"/>
  <c r="T825" i="18" s="1"/>
  <c r="W825" i="18"/>
  <c r="Y825" i="18" s="1"/>
  <c r="X825" i="18"/>
  <c r="AA825" i="18" s="1"/>
  <c r="AJ825" i="18"/>
  <c r="R826" i="18"/>
  <c r="S826" i="18"/>
  <c r="U826" i="18"/>
  <c r="T826" i="18" s="1"/>
  <c r="W826" i="18"/>
  <c r="Y826" i="18" s="1"/>
  <c r="X826" i="18"/>
  <c r="AA826" i="18" s="1"/>
  <c r="AJ826" i="18"/>
  <c r="R827" i="18"/>
  <c r="S827" i="18"/>
  <c r="U827" i="18"/>
  <c r="T827" i="18" s="1"/>
  <c r="W827" i="18"/>
  <c r="Y827" i="18" s="1"/>
  <c r="X827" i="18"/>
  <c r="AA827" i="18" s="1"/>
  <c r="AJ827" i="18"/>
  <c r="Z827" i="18" l="1"/>
  <c r="AS495" i="25"/>
  <c r="AR495" i="25"/>
  <c r="Z826" i="18"/>
  <c r="Z825" i="18"/>
  <c r="AS491" i="25"/>
  <c r="AS492" i="25"/>
  <c r="R816" i="18"/>
  <c r="S816" i="18"/>
  <c r="U816" i="18"/>
  <c r="T816" i="18" s="1"/>
  <c r="W816" i="18"/>
  <c r="Y816" i="18" s="1"/>
  <c r="X816" i="18"/>
  <c r="AA816" i="18" s="1"/>
  <c r="AJ816" i="18"/>
  <c r="R817" i="18"/>
  <c r="S817" i="18"/>
  <c r="U817" i="18"/>
  <c r="T817" i="18" s="1"/>
  <c r="W817" i="18"/>
  <c r="X817" i="18"/>
  <c r="AA817" i="18" s="1"/>
  <c r="AJ817" i="18"/>
  <c r="R818" i="18"/>
  <c r="S818" i="18"/>
  <c r="U818" i="18"/>
  <c r="T818" i="18" s="1"/>
  <c r="W818" i="18"/>
  <c r="Y818" i="18" s="1"/>
  <c r="X818" i="18"/>
  <c r="AA818" i="18" s="1"/>
  <c r="AJ818" i="18"/>
  <c r="R819" i="18"/>
  <c r="S819" i="18"/>
  <c r="U819" i="18"/>
  <c r="T819" i="18" s="1"/>
  <c r="W819" i="18"/>
  <c r="Y819" i="18" s="1"/>
  <c r="X819" i="18"/>
  <c r="AA819" i="18" s="1"/>
  <c r="AJ819" i="18"/>
  <c r="R820" i="18"/>
  <c r="S820" i="18"/>
  <c r="U820" i="18"/>
  <c r="T820" i="18" s="1"/>
  <c r="W820" i="18"/>
  <c r="Y820" i="18" s="1"/>
  <c r="X820" i="18"/>
  <c r="AA820" i="18" s="1"/>
  <c r="AJ820" i="18"/>
  <c r="R821" i="18"/>
  <c r="S821" i="18"/>
  <c r="U821" i="18"/>
  <c r="T821" i="18" s="1"/>
  <c r="W821" i="18"/>
  <c r="Y821" i="18" s="1"/>
  <c r="X821" i="18"/>
  <c r="AA821" i="18" s="1"/>
  <c r="AJ821" i="18"/>
  <c r="R822" i="18"/>
  <c r="S822" i="18"/>
  <c r="U822" i="18"/>
  <c r="T822" i="18" s="1"/>
  <c r="W822" i="18"/>
  <c r="Y822" i="18" s="1"/>
  <c r="X822" i="18"/>
  <c r="AA822" i="18" s="1"/>
  <c r="AJ822" i="18"/>
  <c r="R823" i="18"/>
  <c r="S823" i="18"/>
  <c r="U823" i="18"/>
  <c r="T823" i="18" s="1"/>
  <c r="W823" i="18"/>
  <c r="Y823" i="18" s="1"/>
  <c r="X823" i="18"/>
  <c r="AA823" i="18" s="1"/>
  <c r="AJ823" i="18"/>
  <c r="R824" i="18"/>
  <c r="S824" i="18"/>
  <c r="U824" i="18"/>
  <c r="T824" i="18" s="1"/>
  <c r="W824" i="18"/>
  <c r="Y824" i="18" s="1"/>
  <c r="X824" i="18"/>
  <c r="AA824" i="18" s="1"/>
  <c r="AJ824" i="18"/>
  <c r="Z818" i="18" l="1"/>
  <c r="Z823" i="18"/>
  <c r="Z824" i="18"/>
  <c r="Z822" i="18"/>
  <c r="Z817" i="18"/>
  <c r="Y817" i="18"/>
  <c r="Z819" i="18"/>
  <c r="Z816" i="18"/>
  <c r="Z821" i="18"/>
  <c r="Z820" i="18"/>
  <c r="AJ815" i="18"/>
  <c r="X815" i="18"/>
  <c r="AA815" i="18" s="1"/>
  <c r="W815" i="18"/>
  <c r="Y815" i="18" s="1"/>
  <c r="U815" i="18"/>
  <c r="T815" i="18" s="1"/>
  <c r="S815" i="18"/>
  <c r="R815" i="18"/>
  <c r="AJ814" i="18"/>
  <c r="X814" i="18"/>
  <c r="AA814" i="18" s="1"/>
  <c r="W814" i="18"/>
  <c r="U814" i="18"/>
  <c r="T814" i="18" s="1"/>
  <c r="S814" i="18"/>
  <c r="R814" i="18"/>
  <c r="AJ813" i="18"/>
  <c r="X813" i="18"/>
  <c r="AA813" i="18" s="1"/>
  <c r="W813" i="18"/>
  <c r="Y813" i="18" s="1"/>
  <c r="U813" i="18"/>
  <c r="T813" i="18" s="1"/>
  <c r="S813" i="18"/>
  <c r="R813" i="18"/>
  <c r="AJ812" i="18"/>
  <c r="X812" i="18"/>
  <c r="AA812" i="18" s="1"/>
  <c r="W812" i="18"/>
  <c r="Y812" i="18" s="1"/>
  <c r="U812" i="18"/>
  <c r="T812" i="18" s="1"/>
  <c r="S812" i="18"/>
  <c r="R812" i="18"/>
  <c r="AJ811" i="18"/>
  <c r="X811" i="18"/>
  <c r="AA811" i="18" s="1"/>
  <c r="W811" i="18"/>
  <c r="U811" i="18"/>
  <c r="T811" i="18" s="1"/>
  <c r="S811" i="18"/>
  <c r="R811" i="18"/>
  <c r="Z814" i="18" l="1"/>
  <c r="Z811" i="18"/>
  <c r="Y811" i="18"/>
  <c r="Z813" i="18"/>
  <c r="Y814" i="18"/>
  <c r="Z815" i="18"/>
  <c r="Z812" i="18"/>
  <c r="R791" i="18"/>
  <c r="S791" i="18"/>
  <c r="U791" i="18"/>
  <c r="T791" i="18" s="1"/>
  <c r="W791" i="18"/>
  <c r="Y791" i="18" s="1"/>
  <c r="X791" i="18"/>
  <c r="AA791" i="18" s="1"/>
  <c r="AJ791" i="18"/>
  <c r="R792" i="18"/>
  <c r="S792" i="18"/>
  <c r="U792" i="18"/>
  <c r="T792" i="18" s="1"/>
  <c r="W792" i="18"/>
  <c r="Y792" i="18" s="1"/>
  <c r="X792" i="18"/>
  <c r="AJ792" i="18"/>
  <c r="R793" i="18"/>
  <c r="S793" i="18"/>
  <c r="U793" i="18"/>
  <c r="T793" i="18" s="1"/>
  <c r="W793" i="18"/>
  <c r="Y793" i="18" s="1"/>
  <c r="X793" i="18"/>
  <c r="AJ793" i="18"/>
  <c r="R794" i="18"/>
  <c r="S794" i="18"/>
  <c r="U794" i="18"/>
  <c r="T794" i="18" s="1"/>
  <c r="W794" i="18"/>
  <c r="Y794" i="18" s="1"/>
  <c r="X794" i="18"/>
  <c r="AA794" i="18" s="1"/>
  <c r="AJ794" i="18"/>
  <c r="R795" i="18"/>
  <c r="S795" i="18"/>
  <c r="U795" i="18"/>
  <c r="T795" i="18" s="1"/>
  <c r="W795" i="18"/>
  <c r="Y795" i="18" s="1"/>
  <c r="X795" i="18"/>
  <c r="AA795" i="18" s="1"/>
  <c r="AJ795" i="18"/>
  <c r="R796" i="18"/>
  <c r="S796" i="18"/>
  <c r="U796" i="18"/>
  <c r="T796" i="18" s="1"/>
  <c r="W796" i="18"/>
  <c r="Y796" i="18" s="1"/>
  <c r="X796" i="18"/>
  <c r="AA796" i="18" s="1"/>
  <c r="AJ796" i="18"/>
  <c r="R797" i="18"/>
  <c r="S797" i="18"/>
  <c r="U797" i="18"/>
  <c r="T797" i="18" s="1"/>
  <c r="W797" i="18"/>
  <c r="Y797" i="18" s="1"/>
  <c r="X797" i="18"/>
  <c r="AA797" i="18" s="1"/>
  <c r="AJ797" i="18"/>
  <c r="R798" i="18"/>
  <c r="S798" i="18"/>
  <c r="U798" i="18"/>
  <c r="T798" i="18" s="1"/>
  <c r="W798" i="18"/>
  <c r="Y798" i="18" s="1"/>
  <c r="X798" i="18"/>
  <c r="AA798" i="18" s="1"/>
  <c r="AJ798" i="18"/>
  <c r="R799" i="18"/>
  <c r="S799" i="18"/>
  <c r="U799" i="18"/>
  <c r="T799" i="18" s="1"/>
  <c r="W799" i="18"/>
  <c r="Y799" i="18" s="1"/>
  <c r="X799" i="18"/>
  <c r="AA799" i="18" s="1"/>
  <c r="AJ799" i="18"/>
  <c r="R800" i="18"/>
  <c r="S800" i="18"/>
  <c r="U800" i="18"/>
  <c r="T800" i="18" s="1"/>
  <c r="W800" i="18"/>
  <c r="X800" i="18"/>
  <c r="AA800" i="18" s="1"/>
  <c r="AJ800" i="18"/>
  <c r="R801" i="18"/>
  <c r="S801" i="18"/>
  <c r="U801" i="18"/>
  <c r="T801" i="18" s="1"/>
  <c r="W801" i="18"/>
  <c r="Y801" i="18" s="1"/>
  <c r="X801" i="18"/>
  <c r="AA801" i="18" s="1"/>
  <c r="AJ801" i="18"/>
  <c r="R802" i="18"/>
  <c r="S802" i="18"/>
  <c r="U802" i="18"/>
  <c r="T802" i="18" s="1"/>
  <c r="W802" i="18"/>
  <c r="Y802" i="18" s="1"/>
  <c r="X802" i="18"/>
  <c r="AA802" i="18" s="1"/>
  <c r="AJ802" i="18"/>
  <c r="R803" i="18"/>
  <c r="S803" i="18"/>
  <c r="U803" i="18"/>
  <c r="T803" i="18" s="1"/>
  <c r="W803" i="18"/>
  <c r="Y803" i="18" s="1"/>
  <c r="X803" i="18"/>
  <c r="AA803" i="18" s="1"/>
  <c r="AJ803" i="18"/>
  <c r="R804" i="18"/>
  <c r="S804" i="18"/>
  <c r="U804" i="18"/>
  <c r="T804" i="18" s="1"/>
  <c r="W804" i="18"/>
  <c r="Y804" i="18" s="1"/>
  <c r="X804" i="18"/>
  <c r="AA804" i="18" s="1"/>
  <c r="AJ804" i="18"/>
  <c r="R805" i="18"/>
  <c r="S805" i="18"/>
  <c r="U805" i="18"/>
  <c r="T805" i="18" s="1"/>
  <c r="W805" i="18"/>
  <c r="Y805" i="18" s="1"/>
  <c r="X805" i="18"/>
  <c r="AA805" i="18" s="1"/>
  <c r="AJ805" i="18"/>
  <c r="R806" i="18"/>
  <c r="S806" i="18"/>
  <c r="U806" i="18"/>
  <c r="T806" i="18" s="1"/>
  <c r="W806" i="18"/>
  <c r="Y806" i="18" s="1"/>
  <c r="X806" i="18"/>
  <c r="AA806" i="18" s="1"/>
  <c r="AJ806" i="18"/>
  <c r="R807" i="18"/>
  <c r="S807" i="18"/>
  <c r="U807" i="18"/>
  <c r="T807" i="18" s="1"/>
  <c r="W807" i="18"/>
  <c r="X807" i="18"/>
  <c r="AA807" i="18" s="1"/>
  <c r="AJ807" i="18"/>
  <c r="R808" i="18"/>
  <c r="S808" i="18"/>
  <c r="U808" i="18"/>
  <c r="T808" i="18" s="1"/>
  <c r="W808" i="18"/>
  <c r="Y808" i="18" s="1"/>
  <c r="X808" i="18"/>
  <c r="AA808" i="18" s="1"/>
  <c r="AJ808" i="18"/>
  <c r="Z805" i="18" l="1"/>
  <c r="Z807" i="18"/>
  <c r="Z808" i="18"/>
  <c r="Z793" i="18"/>
  <c r="Z799" i="18"/>
  <c r="Z792" i="18"/>
  <c r="Z803" i="18"/>
  <c r="Z804" i="18"/>
  <c r="Z798" i="18"/>
  <c r="AA792" i="18"/>
  <c r="Z802" i="18"/>
  <c r="Z800" i="18"/>
  <c r="Z796" i="18"/>
  <c r="Z797" i="18"/>
  <c r="Y800" i="18"/>
  <c r="Z795" i="18"/>
  <c r="Z794" i="18"/>
  <c r="AA793" i="18"/>
  <c r="Z791" i="18"/>
  <c r="Y807" i="18"/>
  <c r="Z806" i="18"/>
  <c r="Z801" i="18"/>
  <c r="R782" i="18"/>
  <c r="S782" i="18"/>
  <c r="U782" i="18"/>
  <c r="T782" i="18" s="1"/>
  <c r="W782" i="18"/>
  <c r="Y782" i="18" s="1"/>
  <c r="X782" i="18"/>
  <c r="AA782" i="18" s="1"/>
  <c r="AJ782" i="18"/>
  <c r="R783" i="18"/>
  <c r="S783" i="18"/>
  <c r="U783" i="18"/>
  <c r="T783" i="18" s="1"/>
  <c r="W783" i="18"/>
  <c r="Y783" i="18" s="1"/>
  <c r="X783" i="18"/>
  <c r="AA783" i="18" s="1"/>
  <c r="AJ783" i="18"/>
  <c r="R784" i="18"/>
  <c r="S784" i="18"/>
  <c r="U784" i="18"/>
  <c r="T784" i="18" s="1"/>
  <c r="W784" i="18"/>
  <c r="Y784" i="18" s="1"/>
  <c r="X784" i="18"/>
  <c r="AA784" i="18" s="1"/>
  <c r="AJ784" i="18"/>
  <c r="R785" i="18"/>
  <c r="S785" i="18"/>
  <c r="U785" i="18"/>
  <c r="T785" i="18" s="1"/>
  <c r="W785" i="18"/>
  <c r="Y785" i="18" s="1"/>
  <c r="X785" i="18"/>
  <c r="AA785" i="18" s="1"/>
  <c r="AJ785" i="18"/>
  <c r="R786" i="18"/>
  <c r="S786" i="18"/>
  <c r="U786" i="18"/>
  <c r="T786" i="18" s="1"/>
  <c r="W786" i="18"/>
  <c r="Y786" i="18" s="1"/>
  <c r="X786" i="18"/>
  <c r="AA786" i="18" s="1"/>
  <c r="AJ786" i="18"/>
  <c r="R787" i="18"/>
  <c r="S787" i="18"/>
  <c r="U787" i="18"/>
  <c r="T787" i="18" s="1"/>
  <c r="W787" i="18"/>
  <c r="Y787" i="18" s="1"/>
  <c r="X787" i="18"/>
  <c r="AA787" i="18" s="1"/>
  <c r="AJ787" i="18"/>
  <c r="R788" i="18"/>
  <c r="S788" i="18"/>
  <c r="U788" i="18"/>
  <c r="T788" i="18" s="1"/>
  <c r="W788" i="18"/>
  <c r="Y788" i="18" s="1"/>
  <c r="X788" i="18"/>
  <c r="AA788" i="18" s="1"/>
  <c r="AJ788" i="18"/>
  <c r="R789" i="18"/>
  <c r="S789" i="18"/>
  <c r="U789" i="18"/>
  <c r="T789" i="18" s="1"/>
  <c r="W789" i="18"/>
  <c r="X789" i="18"/>
  <c r="AA789" i="18" s="1"/>
  <c r="AJ789" i="18"/>
  <c r="R790" i="18"/>
  <c r="S790" i="18"/>
  <c r="U790" i="18"/>
  <c r="T790" i="18" s="1"/>
  <c r="W790" i="18"/>
  <c r="Y790" i="18" s="1"/>
  <c r="X790" i="18"/>
  <c r="AA790" i="18" s="1"/>
  <c r="AJ790" i="18"/>
  <c r="Z788" i="18" l="1"/>
  <c r="Z784" i="18"/>
  <c r="Z789" i="18"/>
  <c r="Y789" i="18"/>
  <c r="Z785" i="18"/>
  <c r="Z783" i="18"/>
  <c r="Z786" i="18"/>
  <c r="Z787" i="18"/>
  <c r="Z790" i="18"/>
  <c r="Z782" i="18"/>
  <c r="R771" i="18"/>
  <c r="S771" i="18"/>
  <c r="U771" i="18"/>
  <c r="T771" i="18" s="1"/>
  <c r="W771" i="18"/>
  <c r="Y771" i="18" s="1"/>
  <c r="X771" i="18"/>
  <c r="AA771" i="18" s="1"/>
  <c r="AJ771" i="18"/>
  <c r="R772" i="18"/>
  <c r="S772" i="18"/>
  <c r="U772" i="18"/>
  <c r="T772" i="18" s="1"/>
  <c r="W772" i="18"/>
  <c r="X772" i="18"/>
  <c r="AA772" i="18" s="1"/>
  <c r="AJ772" i="18"/>
  <c r="R773" i="18"/>
  <c r="S773" i="18"/>
  <c r="U773" i="18"/>
  <c r="T773" i="18" s="1"/>
  <c r="W773" i="18"/>
  <c r="X773" i="18"/>
  <c r="AA773" i="18" s="1"/>
  <c r="AJ773" i="18"/>
  <c r="R774" i="18"/>
  <c r="S774" i="18"/>
  <c r="U774" i="18"/>
  <c r="T774" i="18" s="1"/>
  <c r="W774" i="18"/>
  <c r="Y774" i="18" s="1"/>
  <c r="X774" i="18"/>
  <c r="AJ774" i="18"/>
  <c r="R775" i="18"/>
  <c r="S775" i="18"/>
  <c r="U775" i="18"/>
  <c r="T775" i="18" s="1"/>
  <c r="W775" i="18"/>
  <c r="Y775" i="18" s="1"/>
  <c r="X775" i="18"/>
  <c r="AA775" i="18" s="1"/>
  <c r="AJ775" i="18"/>
  <c r="R776" i="18"/>
  <c r="S776" i="18"/>
  <c r="U776" i="18"/>
  <c r="T776" i="18" s="1"/>
  <c r="W776" i="18"/>
  <c r="X776" i="18"/>
  <c r="AA776" i="18" s="1"/>
  <c r="AJ776" i="18"/>
  <c r="R777" i="18"/>
  <c r="S777" i="18"/>
  <c r="U777" i="18"/>
  <c r="T777" i="18" s="1"/>
  <c r="W777" i="18"/>
  <c r="Y777" i="18" s="1"/>
  <c r="X777" i="18"/>
  <c r="AA777" i="18" s="1"/>
  <c r="AJ777" i="18"/>
  <c r="R778" i="18"/>
  <c r="S778" i="18"/>
  <c r="U778" i="18"/>
  <c r="T778" i="18" s="1"/>
  <c r="W778" i="18"/>
  <c r="Y778" i="18" s="1"/>
  <c r="X778" i="18"/>
  <c r="AA778" i="18" s="1"/>
  <c r="AJ778" i="18"/>
  <c r="R779" i="18"/>
  <c r="S779" i="18"/>
  <c r="U779" i="18"/>
  <c r="T779" i="18" s="1"/>
  <c r="W779" i="18"/>
  <c r="Y779" i="18" s="1"/>
  <c r="X779" i="18"/>
  <c r="AA779" i="18" s="1"/>
  <c r="AJ779" i="18"/>
  <c r="R780" i="18"/>
  <c r="S780" i="18"/>
  <c r="U780" i="18"/>
  <c r="T780" i="18" s="1"/>
  <c r="W780" i="18"/>
  <c r="Y780" i="18" s="1"/>
  <c r="X780" i="18"/>
  <c r="AA780" i="18" s="1"/>
  <c r="AJ780" i="18"/>
  <c r="R781" i="18"/>
  <c r="S781" i="18"/>
  <c r="U781" i="18"/>
  <c r="T781" i="18" s="1"/>
  <c r="W781" i="18"/>
  <c r="Y781" i="18" s="1"/>
  <c r="X781" i="18"/>
  <c r="AA781" i="18" s="1"/>
  <c r="AJ781" i="18"/>
  <c r="Z775" i="18" l="1"/>
  <c r="Z774" i="18"/>
  <c r="Z776" i="18"/>
  <c r="Z772" i="18"/>
  <c r="AA774" i="18"/>
  <c r="Z780" i="18"/>
  <c r="Z773" i="18"/>
  <c r="Y776" i="18"/>
  <c r="Z781" i="18"/>
  <c r="Y773" i="18"/>
  <c r="Z779" i="18"/>
  <c r="Y772" i="18"/>
  <c r="Z771" i="18"/>
  <c r="Z778" i="18"/>
  <c r="Z777" i="18"/>
  <c r="AJ770" i="18"/>
  <c r="X770" i="18"/>
  <c r="AA770" i="18" s="1"/>
  <c r="W770" i="18"/>
  <c r="U770" i="18"/>
  <c r="T770" i="18" s="1"/>
  <c r="S770" i="18"/>
  <c r="R770" i="18"/>
  <c r="AJ769" i="18"/>
  <c r="X769" i="18"/>
  <c r="AA769" i="18" s="1"/>
  <c r="W769" i="18"/>
  <c r="U769" i="18"/>
  <c r="T769" i="18" s="1"/>
  <c r="S769" i="18"/>
  <c r="R769" i="18"/>
  <c r="AJ768" i="18"/>
  <c r="X768" i="18"/>
  <c r="AA768" i="18" s="1"/>
  <c r="W768" i="18"/>
  <c r="Y768" i="18" s="1"/>
  <c r="U768" i="18"/>
  <c r="T768" i="18" s="1"/>
  <c r="S768" i="18"/>
  <c r="R768" i="18"/>
  <c r="AJ767" i="18"/>
  <c r="X767" i="18"/>
  <c r="AA767" i="18" s="1"/>
  <c r="W767" i="18"/>
  <c r="U767" i="18"/>
  <c r="T767" i="18" s="1"/>
  <c r="S767" i="18"/>
  <c r="R767" i="18"/>
  <c r="AJ766" i="18"/>
  <c r="X766" i="18"/>
  <c r="AA766" i="18" s="1"/>
  <c r="W766" i="18"/>
  <c r="U766" i="18"/>
  <c r="T766" i="18" s="1"/>
  <c r="S766" i="18"/>
  <c r="R766" i="18"/>
  <c r="AJ765" i="18"/>
  <c r="X765" i="18"/>
  <c r="AA765" i="18" s="1"/>
  <c r="W765" i="18"/>
  <c r="U765" i="18"/>
  <c r="T765" i="18" s="1"/>
  <c r="S765" i="18"/>
  <c r="R765" i="18"/>
  <c r="AJ764" i="18"/>
  <c r="X764" i="18"/>
  <c r="AA764" i="18" s="1"/>
  <c r="W764" i="18"/>
  <c r="Y764" i="18" s="1"/>
  <c r="U764" i="18"/>
  <c r="T764" i="18" s="1"/>
  <c r="S764" i="18"/>
  <c r="R764" i="18"/>
  <c r="AJ763" i="18"/>
  <c r="X763" i="18"/>
  <c r="AA763" i="18" s="1"/>
  <c r="W763" i="18"/>
  <c r="U763" i="18"/>
  <c r="T763" i="18" s="1"/>
  <c r="S763" i="18"/>
  <c r="R763" i="18"/>
  <c r="AJ762" i="18"/>
  <c r="X762" i="18"/>
  <c r="AA762" i="18" s="1"/>
  <c r="W762" i="18"/>
  <c r="U762" i="18"/>
  <c r="T762" i="18" s="1"/>
  <c r="S762" i="18"/>
  <c r="R762" i="18"/>
  <c r="AJ761" i="18"/>
  <c r="X761" i="18"/>
  <c r="AA761" i="18" s="1"/>
  <c r="W761" i="18"/>
  <c r="Y761" i="18" s="1"/>
  <c r="U761" i="18"/>
  <c r="T761" i="18" s="1"/>
  <c r="S761" i="18"/>
  <c r="R761" i="18"/>
  <c r="AJ760" i="18"/>
  <c r="X760" i="18"/>
  <c r="AA760" i="18" s="1"/>
  <c r="W760" i="18"/>
  <c r="U760" i="18"/>
  <c r="T760" i="18" s="1"/>
  <c r="S760" i="18"/>
  <c r="R760" i="18"/>
  <c r="AJ759" i="18"/>
  <c r="X759" i="18"/>
  <c r="AA759" i="18" s="1"/>
  <c r="W759" i="18"/>
  <c r="U759" i="18"/>
  <c r="T759" i="18" s="1"/>
  <c r="S759" i="18"/>
  <c r="R759" i="18"/>
  <c r="AJ758" i="18"/>
  <c r="X758" i="18"/>
  <c r="AA758" i="18" s="1"/>
  <c r="W758" i="18"/>
  <c r="Y758" i="18" s="1"/>
  <c r="U758" i="18"/>
  <c r="T758" i="18" s="1"/>
  <c r="S758" i="18"/>
  <c r="R758" i="18"/>
  <c r="AJ757" i="18"/>
  <c r="X757" i="18"/>
  <c r="AA757" i="18" s="1"/>
  <c r="W757" i="18"/>
  <c r="U757" i="18"/>
  <c r="T757" i="18" s="1"/>
  <c r="S757" i="18"/>
  <c r="R757" i="18"/>
  <c r="AJ756" i="18"/>
  <c r="X756" i="18"/>
  <c r="W756" i="18"/>
  <c r="Y756" i="18" s="1"/>
  <c r="U756" i="18"/>
  <c r="T756" i="18" s="1"/>
  <c r="S756" i="18"/>
  <c r="R756" i="18"/>
  <c r="AJ755" i="18"/>
  <c r="X755" i="18"/>
  <c r="W755" i="18"/>
  <c r="Y755" i="18" s="1"/>
  <c r="U755" i="18"/>
  <c r="T755" i="18" s="1"/>
  <c r="S755" i="18"/>
  <c r="R755" i="18"/>
  <c r="Z760" i="18" l="1"/>
  <c r="Z761" i="18"/>
  <c r="Z767" i="18"/>
  <c r="Z762" i="18"/>
  <c r="Z770" i="18"/>
  <c r="Y762" i="18"/>
  <c r="Z765" i="18"/>
  <c r="Z755" i="18"/>
  <c r="Y767" i="18"/>
  <c r="Z763" i="18"/>
  <c r="Y763" i="18"/>
  <c r="AA755" i="18"/>
  <c r="Z757" i="18"/>
  <c r="Z759" i="18"/>
  <c r="Y770" i="18"/>
  <c r="Z769" i="18"/>
  <c r="Z766" i="18"/>
  <c r="Z756" i="18"/>
  <c r="Z764" i="18"/>
  <c r="Y765" i="18"/>
  <c r="Y766" i="18"/>
  <c r="Z768" i="18"/>
  <c r="Y769" i="18"/>
  <c r="Z758" i="18"/>
  <c r="Y759" i="18"/>
  <c r="Y760" i="18"/>
  <c r="Y757" i="18"/>
  <c r="AA756" i="18"/>
  <c r="AJ754" i="18"/>
  <c r="X754" i="18"/>
  <c r="AA754" i="18" s="1"/>
  <c r="W754" i="18"/>
  <c r="U754" i="18"/>
  <c r="T754" i="18" s="1"/>
  <c r="S754" i="18"/>
  <c r="R754" i="18"/>
  <c r="AJ753" i="18"/>
  <c r="X753" i="18"/>
  <c r="AA753" i="18" s="1"/>
  <c r="W753" i="18"/>
  <c r="U753" i="18"/>
  <c r="T753" i="18" s="1"/>
  <c r="S753" i="18"/>
  <c r="R753" i="18"/>
  <c r="AJ752" i="18"/>
  <c r="X752" i="18"/>
  <c r="AA752" i="18" s="1"/>
  <c r="W752" i="18"/>
  <c r="U752" i="18"/>
  <c r="T752" i="18" s="1"/>
  <c r="S752" i="18"/>
  <c r="R752" i="18"/>
  <c r="AJ751" i="18"/>
  <c r="X751" i="18"/>
  <c r="AA751" i="18" s="1"/>
  <c r="W751" i="18"/>
  <c r="U751" i="18"/>
  <c r="T751" i="18" s="1"/>
  <c r="S751" i="18"/>
  <c r="R751" i="18"/>
  <c r="AJ750" i="18"/>
  <c r="X750" i="18"/>
  <c r="AA750" i="18" s="1"/>
  <c r="W750" i="18"/>
  <c r="U750" i="18"/>
  <c r="T750" i="18" s="1"/>
  <c r="S750" i="18"/>
  <c r="R750" i="18"/>
  <c r="AJ749" i="18"/>
  <c r="X749" i="18"/>
  <c r="AA749" i="18" s="1"/>
  <c r="W749" i="18"/>
  <c r="Y749" i="18" s="1"/>
  <c r="U749" i="18"/>
  <c r="T749" i="18" s="1"/>
  <c r="S749" i="18"/>
  <c r="R749" i="18"/>
  <c r="AJ748" i="18"/>
  <c r="X748" i="18"/>
  <c r="AA748" i="18" s="1"/>
  <c r="W748" i="18"/>
  <c r="U748" i="18"/>
  <c r="T748" i="18" s="1"/>
  <c r="S748" i="18"/>
  <c r="R748" i="18"/>
  <c r="AJ747" i="18"/>
  <c r="X747" i="18"/>
  <c r="AA747" i="18" s="1"/>
  <c r="W747" i="18"/>
  <c r="U747" i="18"/>
  <c r="T747" i="18" s="1"/>
  <c r="S747" i="18"/>
  <c r="R747" i="18"/>
  <c r="Z750" i="18" l="1"/>
  <c r="Z751" i="18"/>
  <c r="Z754" i="18"/>
  <c r="Z752" i="18"/>
  <c r="Z747" i="18"/>
  <c r="Z753" i="18"/>
  <c r="Z748" i="18"/>
  <c r="Z749" i="18"/>
  <c r="Y750" i="18"/>
  <c r="Y751" i="18"/>
  <c r="Y752" i="18"/>
  <c r="Y754" i="18"/>
  <c r="Y747" i="18"/>
  <c r="Y748" i="18"/>
  <c r="Y753" i="18"/>
  <c r="R737" i="18"/>
  <c r="S737" i="18"/>
  <c r="U737" i="18"/>
  <c r="T737" i="18" s="1"/>
  <c r="W737" i="18"/>
  <c r="Y737" i="18" s="1"/>
  <c r="X737" i="18"/>
  <c r="AA737" i="18" s="1"/>
  <c r="AJ737" i="18"/>
  <c r="R738" i="18"/>
  <c r="S738" i="18"/>
  <c r="U738" i="18"/>
  <c r="T738" i="18" s="1"/>
  <c r="W738" i="18"/>
  <c r="Y738" i="18" s="1"/>
  <c r="X738" i="18"/>
  <c r="AA738" i="18" s="1"/>
  <c r="AJ738" i="18"/>
  <c r="R739" i="18"/>
  <c r="S739" i="18"/>
  <c r="U739" i="18"/>
  <c r="T739" i="18" s="1"/>
  <c r="W739" i="18"/>
  <c r="Y739" i="18" s="1"/>
  <c r="X739" i="18"/>
  <c r="AA739" i="18" s="1"/>
  <c r="AJ739" i="18"/>
  <c r="R740" i="18"/>
  <c r="S740" i="18"/>
  <c r="U740" i="18"/>
  <c r="T740" i="18" s="1"/>
  <c r="W740" i="18"/>
  <c r="X740" i="18"/>
  <c r="AA740" i="18" s="1"/>
  <c r="AJ740" i="18"/>
  <c r="R741" i="18"/>
  <c r="S741" i="18"/>
  <c r="U741" i="18"/>
  <c r="T741" i="18" s="1"/>
  <c r="W741" i="18"/>
  <c r="Y741" i="18" s="1"/>
  <c r="X741" i="18"/>
  <c r="AA741" i="18" s="1"/>
  <c r="AJ741" i="18"/>
  <c r="R742" i="18"/>
  <c r="S742" i="18"/>
  <c r="U742" i="18"/>
  <c r="T742" i="18" s="1"/>
  <c r="W742" i="18"/>
  <c r="Y742" i="18" s="1"/>
  <c r="X742" i="18"/>
  <c r="AA742" i="18" s="1"/>
  <c r="AJ742" i="18"/>
  <c r="R743" i="18"/>
  <c r="S743" i="18"/>
  <c r="U743" i="18"/>
  <c r="T743" i="18" s="1"/>
  <c r="W743" i="18"/>
  <c r="Y743" i="18" s="1"/>
  <c r="X743" i="18"/>
  <c r="AA743" i="18" s="1"/>
  <c r="AJ743" i="18"/>
  <c r="R744" i="18"/>
  <c r="S744" i="18"/>
  <c r="U744" i="18"/>
  <c r="T744" i="18" s="1"/>
  <c r="W744" i="18"/>
  <c r="Y744" i="18" s="1"/>
  <c r="X744" i="18"/>
  <c r="AJ744" i="18"/>
  <c r="R745" i="18"/>
  <c r="S745" i="18"/>
  <c r="U745" i="18"/>
  <c r="T745" i="18" s="1"/>
  <c r="W745" i="18"/>
  <c r="Y745" i="18" s="1"/>
  <c r="X745" i="18"/>
  <c r="AA745" i="18" s="1"/>
  <c r="AJ745" i="18"/>
  <c r="R746" i="18"/>
  <c r="S746" i="18"/>
  <c r="U746" i="18"/>
  <c r="T746" i="18" s="1"/>
  <c r="W746" i="18"/>
  <c r="Y746" i="18" s="1"/>
  <c r="X746" i="18"/>
  <c r="AJ746" i="18"/>
  <c r="Z742" i="18" l="1"/>
  <c r="Z746" i="18"/>
  <c r="Z740" i="18"/>
  <c r="Z744" i="18"/>
  <c r="Z738" i="18"/>
  <c r="Z745" i="18"/>
  <c r="Y740" i="18"/>
  <c r="Z743" i="18"/>
  <c r="Z737" i="18"/>
  <c r="AA744" i="18"/>
  <c r="AA746" i="18"/>
  <c r="Z739" i="18"/>
  <c r="Z741" i="18"/>
  <c r="R734" i="18"/>
  <c r="S734" i="18"/>
  <c r="U734" i="18"/>
  <c r="T734" i="18" s="1"/>
  <c r="W734" i="18"/>
  <c r="Y734" i="18" s="1"/>
  <c r="X734" i="18"/>
  <c r="AJ734" i="18"/>
  <c r="R735" i="18"/>
  <c r="S735" i="18"/>
  <c r="U735" i="18"/>
  <c r="T735" i="18" s="1"/>
  <c r="W735" i="18"/>
  <c r="X735" i="18"/>
  <c r="AA735" i="18" s="1"/>
  <c r="AJ735" i="18"/>
  <c r="R736" i="18"/>
  <c r="S736" i="18"/>
  <c r="U736" i="18"/>
  <c r="T736" i="18" s="1"/>
  <c r="W736" i="18"/>
  <c r="X736" i="18"/>
  <c r="AA736" i="18" s="1"/>
  <c r="AJ736" i="18"/>
  <c r="Z734" i="18" l="1"/>
  <c r="Z736" i="18"/>
  <c r="AA734" i="18"/>
  <c r="Y736" i="18"/>
  <c r="Z735" i="18"/>
  <c r="Y735" i="18"/>
  <c r="R677" i="18" l="1"/>
  <c r="S677" i="18"/>
  <c r="U677" i="18"/>
  <c r="T677" i="18" s="1"/>
  <c r="W677" i="18"/>
  <c r="Y677" i="18" s="1"/>
  <c r="X677" i="18"/>
  <c r="AA677" i="18" s="1"/>
  <c r="AJ677" i="18"/>
  <c r="R678" i="18"/>
  <c r="S678" i="18"/>
  <c r="U678" i="18"/>
  <c r="T678" i="18" s="1"/>
  <c r="W678" i="18"/>
  <c r="Y678" i="18" s="1"/>
  <c r="X678" i="18"/>
  <c r="AA678" i="18" s="1"/>
  <c r="AJ678" i="18"/>
  <c r="R679" i="18"/>
  <c r="S679" i="18"/>
  <c r="U679" i="18"/>
  <c r="T679" i="18" s="1"/>
  <c r="W679" i="18"/>
  <c r="Y679" i="18" s="1"/>
  <c r="X679" i="18"/>
  <c r="AA679" i="18" s="1"/>
  <c r="AJ679" i="18"/>
  <c r="R680" i="18"/>
  <c r="S680" i="18"/>
  <c r="U680" i="18"/>
  <c r="T680" i="18" s="1"/>
  <c r="W680" i="18"/>
  <c r="Y680" i="18" s="1"/>
  <c r="X680" i="18"/>
  <c r="AA680" i="18" s="1"/>
  <c r="AJ680" i="18"/>
  <c r="R681" i="18"/>
  <c r="S681" i="18"/>
  <c r="U681" i="18"/>
  <c r="T681" i="18" s="1"/>
  <c r="W681" i="18"/>
  <c r="Y681" i="18" s="1"/>
  <c r="X681" i="18"/>
  <c r="AA681" i="18" s="1"/>
  <c r="AJ681" i="18"/>
  <c r="R682" i="18"/>
  <c r="S682" i="18"/>
  <c r="U682" i="18"/>
  <c r="T682" i="18" s="1"/>
  <c r="W682" i="18"/>
  <c r="Y682" i="18" s="1"/>
  <c r="X682" i="18"/>
  <c r="AA682" i="18" s="1"/>
  <c r="AJ682" i="18"/>
  <c r="R683" i="18"/>
  <c r="S683" i="18"/>
  <c r="U683" i="18"/>
  <c r="T683" i="18" s="1"/>
  <c r="W683" i="18"/>
  <c r="Y683" i="18" s="1"/>
  <c r="X683" i="18"/>
  <c r="AA683" i="18" s="1"/>
  <c r="AJ683" i="18"/>
  <c r="R684" i="18"/>
  <c r="S684" i="18"/>
  <c r="U684" i="18"/>
  <c r="T684" i="18" s="1"/>
  <c r="W684" i="18"/>
  <c r="Y684" i="18" s="1"/>
  <c r="X684" i="18"/>
  <c r="AA684" i="18" s="1"/>
  <c r="AJ684" i="18"/>
  <c r="R685" i="18"/>
  <c r="S685" i="18"/>
  <c r="U685" i="18"/>
  <c r="T685" i="18" s="1"/>
  <c r="W685" i="18"/>
  <c r="Y685" i="18" s="1"/>
  <c r="X685" i="18"/>
  <c r="AA685" i="18" s="1"/>
  <c r="AJ685" i="18"/>
  <c r="R686" i="18"/>
  <c r="S686" i="18"/>
  <c r="U686" i="18"/>
  <c r="T686" i="18" s="1"/>
  <c r="W686" i="18"/>
  <c r="Y686" i="18" s="1"/>
  <c r="X686" i="18"/>
  <c r="AJ686" i="18"/>
  <c r="R687" i="18"/>
  <c r="S687" i="18"/>
  <c r="U687" i="18"/>
  <c r="T687" i="18" s="1"/>
  <c r="W687" i="18"/>
  <c r="X687" i="18"/>
  <c r="AA687" i="18" s="1"/>
  <c r="AJ687" i="18"/>
  <c r="R688" i="18"/>
  <c r="S688" i="18"/>
  <c r="U688" i="18"/>
  <c r="T688" i="18" s="1"/>
  <c r="W688" i="18"/>
  <c r="Y688" i="18" s="1"/>
  <c r="X688" i="18"/>
  <c r="AJ688" i="18"/>
  <c r="R689" i="18"/>
  <c r="S689" i="18"/>
  <c r="U689" i="18"/>
  <c r="T689" i="18" s="1"/>
  <c r="W689" i="18"/>
  <c r="Y689" i="18" s="1"/>
  <c r="X689" i="18"/>
  <c r="AA689" i="18" s="1"/>
  <c r="AJ689" i="18"/>
  <c r="R690" i="18"/>
  <c r="S690" i="18"/>
  <c r="U690" i="18"/>
  <c r="T690" i="18" s="1"/>
  <c r="W690" i="18"/>
  <c r="Y690" i="18" s="1"/>
  <c r="X690" i="18"/>
  <c r="AA690" i="18" s="1"/>
  <c r="AJ690" i="18"/>
  <c r="R691" i="18"/>
  <c r="S691" i="18"/>
  <c r="U691" i="18"/>
  <c r="T691" i="18" s="1"/>
  <c r="W691" i="18"/>
  <c r="Y691" i="18" s="1"/>
  <c r="X691" i="18"/>
  <c r="AA691" i="18" s="1"/>
  <c r="AJ691" i="18"/>
  <c r="R692" i="18"/>
  <c r="S692" i="18"/>
  <c r="U692" i="18"/>
  <c r="T692" i="18" s="1"/>
  <c r="W692" i="18"/>
  <c r="Y692" i="18" s="1"/>
  <c r="X692" i="18"/>
  <c r="AJ692" i="18"/>
  <c r="R693" i="18"/>
  <c r="S693" i="18"/>
  <c r="U693" i="18"/>
  <c r="T693" i="18" s="1"/>
  <c r="W693" i="18"/>
  <c r="Y693" i="18" s="1"/>
  <c r="X693" i="18"/>
  <c r="AA693" i="18" s="1"/>
  <c r="AJ693" i="18"/>
  <c r="R694" i="18"/>
  <c r="S694" i="18"/>
  <c r="U694" i="18"/>
  <c r="T694" i="18" s="1"/>
  <c r="W694" i="18"/>
  <c r="Y694" i="18" s="1"/>
  <c r="X694" i="18"/>
  <c r="AA694" i="18" s="1"/>
  <c r="AJ694" i="18"/>
  <c r="R695" i="18"/>
  <c r="S695" i="18"/>
  <c r="U695" i="18"/>
  <c r="T695" i="18" s="1"/>
  <c r="W695" i="18"/>
  <c r="Y695" i="18" s="1"/>
  <c r="X695" i="18"/>
  <c r="AA695" i="18" s="1"/>
  <c r="AJ695" i="18"/>
  <c r="R696" i="18"/>
  <c r="S696" i="18"/>
  <c r="U696" i="18"/>
  <c r="T696" i="18" s="1"/>
  <c r="W696" i="18"/>
  <c r="Y696" i="18" s="1"/>
  <c r="X696" i="18"/>
  <c r="AA696" i="18" s="1"/>
  <c r="AJ696" i="18"/>
  <c r="R697" i="18"/>
  <c r="S697" i="18"/>
  <c r="U697" i="18"/>
  <c r="T697" i="18" s="1"/>
  <c r="W697" i="18"/>
  <c r="Y697" i="18" s="1"/>
  <c r="X697" i="18"/>
  <c r="AA697" i="18" s="1"/>
  <c r="AJ697" i="18"/>
  <c r="R698" i="18"/>
  <c r="S698" i="18"/>
  <c r="U698" i="18"/>
  <c r="T698" i="18" s="1"/>
  <c r="W698" i="18"/>
  <c r="Y698" i="18" s="1"/>
  <c r="X698" i="18"/>
  <c r="AJ698" i="18"/>
  <c r="R699" i="18"/>
  <c r="S699" i="18"/>
  <c r="U699" i="18"/>
  <c r="T699" i="18" s="1"/>
  <c r="W699" i="18"/>
  <c r="Y699" i="18" s="1"/>
  <c r="X699" i="18"/>
  <c r="AA699" i="18" s="1"/>
  <c r="AJ699" i="18"/>
  <c r="R700" i="18"/>
  <c r="S700" i="18"/>
  <c r="U700" i="18"/>
  <c r="T700" i="18" s="1"/>
  <c r="W700" i="18"/>
  <c r="Y700" i="18" s="1"/>
  <c r="X700" i="18"/>
  <c r="AA700" i="18" s="1"/>
  <c r="AJ700" i="18"/>
  <c r="R701" i="18"/>
  <c r="S701" i="18"/>
  <c r="U701" i="18"/>
  <c r="T701" i="18" s="1"/>
  <c r="W701" i="18"/>
  <c r="Y701" i="18" s="1"/>
  <c r="X701" i="18"/>
  <c r="AA701" i="18" s="1"/>
  <c r="AJ701" i="18"/>
  <c r="R702" i="18"/>
  <c r="S702" i="18"/>
  <c r="U702" i="18"/>
  <c r="T702" i="18" s="1"/>
  <c r="W702" i="18"/>
  <c r="Y702" i="18" s="1"/>
  <c r="X702" i="18"/>
  <c r="AA702" i="18" s="1"/>
  <c r="AJ702" i="18"/>
  <c r="R703" i="18"/>
  <c r="S703" i="18"/>
  <c r="U703" i="18"/>
  <c r="T703" i="18" s="1"/>
  <c r="W703" i="18"/>
  <c r="Y703" i="18" s="1"/>
  <c r="X703" i="18"/>
  <c r="AA703" i="18" s="1"/>
  <c r="AJ703" i="18"/>
  <c r="R704" i="18"/>
  <c r="S704" i="18"/>
  <c r="U704" i="18"/>
  <c r="T704" i="18" s="1"/>
  <c r="W704" i="18"/>
  <c r="Y704" i="18" s="1"/>
  <c r="X704" i="18"/>
  <c r="AA704" i="18" s="1"/>
  <c r="AJ704" i="18"/>
  <c r="R705" i="18"/>
  <c r="S705" i="18"/>
  <c r="U705" i="18"/>
  <c r="T705" i="18" s="1"/>
  <c r="W705" i="18"/>
  <c r="Y705" i="18" s="1"/>
  <c r="X705" i="18"/>
  <c r="AA705" i="18" s="1"/>
  <c r="AJ705" i="18"/>
  <c r="R706" i="18"/>
  <c r="S706" i="18"/>
  <c r="U706" i="18"/>
  <c r="T706" i="18" s="1"/>
  <c r="W706" i="18"/>
  <c r="Y706" i="18" s="1"/>
  <c r="X706" i="18"/>
  <c r="AA706" i="18" s="1"/>
  <c r="AJ706" i="18"/>
  <c r="R707" i="18"/>
  <c r="S707" i="18"/>
  <c r="U707" i="18"/>
  <c r="T707" i="18" s="1"/>
  <c r="W707" i="18"/>
  <c r="Y707" i="18" s="1"/>
  <c r="X707" i="18"/>
  <c r="AA707" i="18" s="1"/>
  <c r="AJ707" i="18"/>
  <c r="R708" i="18"/>
  <c r="S708" i="18"/>
  <c r="U708" i="18"/>
  <c r="T708" i="18" s="1"/>
  <c r="W708" i="18"/>
  <c r="Y708" i="18" s="1"/>
  <c r="X708" i="18"/>
  <c r="AA708" i="18" s="1"/>
  <c r="AJ708" i="18"/>
  <c r="R709" i="18"/>
  <c r="S709" i="18"/>
  <c r="U709" i="18"/>
  <c r="T709" i="18" s="1"/>
  <c r="W709" i="18"/>
  <c r="Y709" i="18" s="1"/>
  <c r="X709" i="18"/>
  <c r="AA709" i="18" s="1"/>
  <c r="AJ709" i="18"/>
  <c r="R710" i="18"/>
  <c r="S710" i="18"/>
  <c r="U710" i="18"/>
  <c r="T710" i="18" s="1"/>
  <c r="W710" i="18"/>
  <c r="Y710" i="18" s="1"/>
  <c r="X710" i="18"/>
  <c r="AA710" i="18" s="1"/>
  <c r="AJ710" i="18"/>
  <c r="R711" i="18"/>
  <c r="S711" i="18"/>
  <c r="U711" i="18"/>
  <c r="T711" i="18" s="1"/>
  <c r="W711" i="18"/>
  <c r="X711" i="18"/>
  <c r="AA711" i="18" s="1"/>
  <c r="AJ711" i="18"/>
  <c r="R712" i="18"/>
  <c r="S712" i="18"/>
  <c r="U712" i="18"/>
  <c r="T712" i="18" s="1"/>
  <c r="W712" i="18"/>
  <c r="Y712" i="18" s="1"/>
  <c r="X712" i="18"/>
  <c r="AA712" i="18" s="1"/>
  <c r="AJ712" i="18"/>
  <c r="R713" i="18"/>
  <c r="S713" i="18"/>
  <c r="U713" i="18"/>
  <c r="T713" i="18" s="1"/>
  <c r="W713" i="18"/>
  <c r="Y713" i="18" s="1"/>
  <c r="X713" i="18"/>
  <c r="AA713" i="18" s="1"/>
  <c r="AJ713" i="18"/>
  <c r="R714" i="18"/>
  <c r="S714" i="18"/>
  <c r="U714" i="18"/>
  <c r="T714" i="18" s="1"/>
  <c r="W714" i="18"/>
  <c r="Y714" i="18" s="1"/>
  <c r="X714" i="18"/>
  <c r="AA714" i="18" s="1"/>
  <c r="AJ714" i="18"/>
  <c r="R715" i="18"/>
  <c r="S715" i="18"/>
  <c r="U715" i="18"/>
  <c r="T715" i="18" s="1"/>
  <c r="W715" i="18"/>
  <c r="Y715" i="18" s="1"/>
  <c r="X715" i="18"/>
  <c r="AA715" i="18" s="1"/>
  <c r="AJ715" i="18"/>
  <c r="R716" i="18"/>
  <c r="S716" i="18"/>
  <c r="U716" i="18"/>
  <c r="T716" i="18" s="1"/>
  <c r="W716" i="18"/>
  <c r="Y716" i="18" s="1"/>
  <c r="X716" i="18"/>
  <c r="AA716" i="18" s="1"/>
  <c r="AJ716" i="18"/>
  <c r="R717" i="18"/>
  <c r="S717" i="18"/>
  <c r="U717" i="18"/>
  <c r="T717" i="18" s="1"/>
  <c r="W717" i="18"/>
  <c r="Y717" i="18" s="1"/>
  <c r="X717" i="18"/>
  <c r="AA717" i="18" s="1"/>
  <c r="AJ717" i="18"/>
  <c r="R718" i="18"/>
  <c r="S718" i="18"/>
  <c r="U718" i="18"/>
  <c r="T718" i="18" s="1"/>
  <c r="W718" i="18"/>
  <c r="Y718" i="18" s="1"/>
  <c r="X718" i="18"/>
  <c r="AA718" i="18" s="1"/>
  <c r="AJ718" i="18"/>
  <c r="R719" i="18"/>
  <c r="S719" i="18"/>
  <c r="U719" i="18"/>
  <c r="T719" i="18" s="1"/>
  <c r="W719" i="18"/>
  <c r="Y719" i="18" s="1"/>
  <c r="X719" i="18"/>
  <c r="AA719" i="18" s="1"/>
  <c r="AJ719" i="18"/>
  <c r="R720" i="18"/>
  <c r="S720" i="18"/>
  <c r="U720" i="18"/>
  <c r="T720" i="18" s="1"/>
  <c r="W720" i="18"/>
  <c r="Y720" i="18" s="1"/>
  <c r="X720" i="18"/>
  <c r="AA720" i="18" s="1"/>
  <c r="AJ720" i="18"/>
  <c r="R721" i="18"/>
  <c r="S721" i="18"/>
  <c r="U721" i="18"/>
  <c r="T721" i="18" s="1"/>
  <c r="W721" i="18"/>
  <c r="Y721" i="18" s="1"/>
  <c r="X721" i="18"/>
  <c r="AA721" i="18" s="1"/>
  <c r="AJ721" i="18"/>
  <c r="R722" i="18"/>
  <c r="S722" i="18"/>
  <c r="U722" i="18"/>
  <c r="T722" i="18" s="1"/>
  <c r="W722" i="18"/>
  <c r="Y722" i="18" s="1"/>
  <c r="X722" i="18"/>
  <c r="AA722" i="18" s="1"/>
  <c r="AJ722" i="18"/>
  <c r="R723" i="18"/>
  <c r="S723" i="18"/>
  <c r="U723" i="18"/>
  <c r="T723" i="18" s="1"/>
  <c r="W723" i="18"/>
  <c r="Y723" i="18" s="1"/>
  <c r="X723" i="18"/>
  <c r="AA723" i="18" s="1"/>
  <c r="AJ723" i="18"/>
  <c r="R724" i="18"/>
  <c r="S724" i="18"/>
  <c r="U724" i="18"/>
  <c r="T724" i="18" s="1"/>
  <c r="W724" i="18"/>
  <c r="Y724" i="18" s="1"/>
  <c r="X724" i="18"/>
  <c r="AA724" i="18" s="1"/>
  <c r="AJ724" i="18"/>
  <c r="R725" i="18"/>
  <c r="S725" i="18"/>
  <c r="U725" i="18"/>
  <c r="T725" i="18" s="1"/>
  <c r="W725" i="18"/>
  <c r="Y725" i="18" s="1"/>
  <c r="X725" i="18"/>
  <c r="AA725" i="18" s="1"/>
  <c r="AJ725" i="18"/>
  <c r="R726" i="18"/>
  <c r="S726" i="18"/>
  <c r="U726" i="18"/>
  <c r="T726" i="18" s="1"/>
  <c r="W726" i="18"/>
  <c r="Y726" i="18" s="1"/>
  <c r="X726" i="18"/>
  <c r="AA726" i="18" s="1"/>
  <c r="AJ726" i="18"/>
  <c r="R727" i="18"/>
  <c r="S727" i="18"/>
  <c r="U727" i="18"/>
  <c r="T727" i="18" s="1"/>
  <c r="W727" i="18"/>
  <c r="Y727" i="18" s="1"/>
  <c r="X727" i="18"/>
  <c r="AA727" i="18" s="1"/>
  <c r="AJ727" i="18"/>
  <c r="R728" i="18"/>
  <c r="S728" i="18"/>
  <c r="U728" i="18"/>
  <c r="T728" i="18" s="1"/>
  <c r="W728" i="18"/>
  <c r="Y728" i="18" s="1"/>
  <c r="X728" i="18"/>
  <c r="AA728" i="18" s="1"/>
  <c r="AJ728" i="18"/>
  <c r="R729" i="18"/>
  <c r="S729" i="18"/>
  <c r="U729" i="18"/>
  <c r="T729" i="18" s="1"/>
  <c r="W729" i="18"/>
  <c r="Y729" i="18" s="1"/>
  <c r="X729" i="18"/>
  <c r="AA729" i="18" s="1"/>
  <c r="AJ729" i="18"/>
  <c r="R730" i="18"/>
  <c r="S730" i="18"/>
  <c r="U730" i="18"/>
  <c r="T730" i="18" s="1"/>
  <c r="W730" i="18"/>
  <c r="X730" i="18"/>
  <c r="AA730" i="18" s="1"/>
  <c r="AJ730" i="18"/>
  <c r="R731" i="18"/>
  <c r="S731" i="18"/>
  <c r="U731" i="18"/>
  <c r="T731" i="18" s="1"/>
  <c r="W731" i="18"/>
  <c r="Y731" i="18" s="1"/>
  <c r="X731" i="18"/>
  <c r="AA731" i="18" s="1"/>
  <c r="AJ731" i="18"/>
  <c r="R732" i="18"/>
  <c r="S732" i="18"/>
  <c r="U732" i="18"/>
  <c r="T732" i="18" s="1"/>
  <c r="W732" i="18"/>
  <c r="Y732" i="18" s="1"/>
  <c r="X732" i="18"/>
  <c r="AA732" i="18" s="1"/>
  <c r="AJ732" i="18"/>
  <c r="R733" i="18"/>
  <c r="S733" i="18"/>
  <c r="U733" i="18"/>
  <c r="T733" i="18" s="1"/>
  <c r="W733" i="18"/>
  <c r="Y733" i="18" s="1"/>
  <c r="X733" i="18"/>
  <c r="AA733" i="18" s="1"/>
  <c r="AJ733" i="18"/>
  <c r="Z728" i="18" l="1"/>
  <c r="Z703" i="18"/>
  <c r="Z713" i="18"/>
  <c r="Z709" i="18"/>
  <c r="Z683" i="18"/>
  <c r="Z698" i="18"/>
  <c r="Z692" i="18"/>
  <c r="Z687" i="18"/>
  <c r="Z685" i="18"/>
  <c r="Z727" i="18"/>
  <c r="Z711" i="18"/>
  <c r="Z707" i="18"/>
  <c r="Z688" i="18"/>
  <c r="Z699" i="18"/>
  <c r="Z732" i="18"/>
  <c r="Z712" i="18"/>
  <c r="Z695" i="18"/>
  <c r="Z680" i="18"/>
  <c r="Z730" i="18"/>
  <c r="Z724" i="18"/>
  <c r="Z693" i="18"/>
  <c r="Y687" i="18"/>
  <c r="Y711" i="18"/>
  <c r="AA688" i="18"/>
  <c r="Z682" i="18"/>
  <c r="Z694" i="18"/>
  <c r="Z691" i="18"/>
  <c r="Z679" i="18"/>
  <c r="Z722" i="18"/>
  <c r="Y730" i="18"/>
  <c r="Z717" i="18"/>
  <c r="Z715" i="18"/>
  <c r="Z705" i="18"/>
  <c r="Z700" i="18"/>
  <c r="Z697" i="18"/>
  <c r="Z689" i="18"/>
  <c r="Z719" i="18"/>
  <c r="Z686" i="18"/>
  <c r="Z681" i="18"/>
  <c r="Z726" i="18"/>
  <c r="Z701" i="18"/>
  <c r="Z718" i="18"/>
  <c r="Z706" i="18"/>
  <c r="Z731" i="18"/>
  <c r="Z723" i="18"/>
  <c r="AA698" i="18"/>
  <c r="AA692" i="18"/>
  <c r="AA686" i="18"/>
  <c r="Z733" i="18"/>
  <c r="Z725" i="18"/>
  <c r="Z716" i="18"/>
  <c r="Z710" i="18"/>
  <c r="Z704" i="18"/>
  <c r="Z729" i="18"/>
  <c r="Z720" i="18"/>
  <c r="Z721" i="18"/>
  <c r="Z714" i="18"/>
  <c r="Z708" i="18"/>
  <c r="Z702" i="18"/>
  <c r="Z696" i="18"/>
  <c r="Z690" i="18"/>
  <c r="Z684" i="18"/>
  <c r="Z678" i="18"/>
  <c r="Z677" i="18"/>
  <c r="R675" i="18"/>
  <c r="S675" i="18"/>
  <c r="U675" i="18"/>
  <c r="T675" i="18" s="1"/>
  <c r="W675" i="18"/>
  <c r="Y675" i="18" s="1"/>
  <c r="X675" i="18"/>
  <c r="AJ675" i="18"/>
  <c r="R676" i="18"/>
  <c r="S676" i="18"/>
  <c r="U676" i="18"/>
  <c r="T676" i="18" s="1"/>
  <c r="W676" i="18"/>
  <c r="Y676" i="18" s="1"/>
  <c r="X676" i="18"/>
  <c r="AA676" i="18" s="1"/>
  <c r="AJ676" i="18"/>
  <c r="Z675" i="18" l="1"/>
  <c r="AA675" i="18"/>
  <c r="Z676" i="18"/>
  <c r="R665" i="18"/>
  <c r="S665" i="18"/>
  <c r="U665" i="18"/>
  <c r="T665" i="18" s="1"/>
  <c r="W665" i="18"/>
  <c r="Y665" i="18" s="1"/>
  <c r="X665" i="18"/>
  <c r="AA665" i="18" s="1"/>
  <c r="AJ665" i="18"/>
  <c r="R666" i="18"/>
  <c r="S666" i="18"/>
  <c r="U666" i="18"/>
  <c r="T666" i="18" s="1"/>
  <c r="W666" i="18"/>
  <c r="Y666" i="18" s="1"/>
  <c r="X666" i="18"/>
  <c r="AA666" i="18" s="1"/>
  <c r="AJ666" i="18"/>
  <c r="R667" i="18"/>
  <c r="S667" i="18"/>
  <c r="U667" i="18"/>
  <c r="T667" i="18" s="1"/>
  <c r="W667" i="18"/>
  <c r="X667" i="18"/>
  <c r="AA667" i="18" s="1"/>
  <c r="AJ667" i="18"/>
  <c r="R668" i="18"/>
  <c r="S668" i="18"/>
  <c r="U668" i="18"/>
  <c r="T668" i="18" s="1"/>
  <c r="W668" i="18"/>
  <c r="Y668" i="18" s="1"/>
  <c r="X668" i="18"/>
  <c r="AA668" i="18" s="1"/>
  <c r="AJ668" i="18"/>
  <c r="R669" i="18"/>
  <c r="S669" i="18"/>
  <c r="U669" i="18"/>
  <c r="T669" i="18" s="1"/>
  <c r="W669" i="18"/>
  <c r="Y669" i="18" s="1"/>
  <c r="X669" i="18"/>
  <c r="AA669" i="18" s="1"/>
  <c r="AJ669" i="18"/>
  <c r="R670" i="18"/>
  <c r="S670" i="18"/>
  <c r="U670" i="18"/>
  <c r="T670" i="18" s="1"/>
  <c r="W670" i="18"/>
  <c r="Y670" i="18" s="1"/>
  <c r="X670" i="18"/>
  <c r="AA670" i="18" s="1"/>
  <c r="AJ670" i="18"/>
  <c r="R671" i="18"/>
  <c r="S671" i="18"/>
  <c r="U671" i="18"/>
  <c r="T671" i="18" s="1"/>
  <c r="W671" i="18"/>
  <c r="Y671" i="18" s="1"/>
  <c r="X671" i="18"/>
  <c r="AA671" i="18" s="1"/>
  <c r="AJ671" i="18"/>
  <c r="R672" i="18"/>
  <c r="S672" i="18"/>
  <c r="U672" i="18"/>
  <c r="T672" i="18" s="1"/>
  <c r="W672" i="18"/>
  <c r="Y672" i="18" s="1"/>
  <c r="X672" i="18"/>
  <c r="AA672" i="18" s="1"/>
  <c r="AJ672" i="18"/>
  <c r="R673" i="18"/>
  <c r="S673" i="18"/>
  <c r="U673" i="18"/>
  <c r="T673" i="18" s="1"/>
  <c r="W673" i="18"/>
  <c r="Y673" i="18" s="1"/>
  <c r="X673" i="18"/>
  <c r="AA673" i="18" s="1"/>
  <c r="AJ673" i="18"/>
  <c r="R674" i="18"/>
  <c r="S674" i="18"/>
  <c r="U674" i="18"/>
  <c r="T674" i="18" s="1"/>
  <c r="W674" i="18"/>
  <c r="Y674" i="18" s="1"/>
  <c r="X674" i="18"/>
  <c r="AA674" i="18" s="1"/>
  <c r="AJ674" i="18"/>
  <c r="Z667" i="18" l="1"/>
  <c r="Z666" i="18"/>
  <c r="Y667" i="18"/>
  <c r="Z669" i="18"/>
  <c r="Z673" i="18"/>
  <c r="Z665" i="18"/>
  <c r="Z674" i="18"/>
  <c r="Z668" i="18"/>
  <c r="Z672" i="18"/>
  <c r="Z671" i="18"/>
  <c r="Z670" i="18"/>
  <c r="BC360" i="25"/>
  <c r="AQ360" i="25"/>
  <c r="AT360" i="25" s="1"/>
  <c r="AP360" i="25"/>
  <c r="AN360" i="25"/>
  <c r="AM360" i="25" s="1"/>
  <c r="AL360" i="25"/>
  <c r="AK360" i="25"/>
  <c r="AS360" i="25" l="1"/>
  <c r="AR360" i="25"/>
  <c r="R664" i="18" l="1"/>
  <c r="S664" i="18"/>
  <c r="U664" i="18"/>
  <c r="T664" i="18" s="1"/>
  <c r="W664" i="18"/>
  <c r="Y664" i="18" s="1"/>
  <c r="X664" i="18"/>
  <c r="AA664" i="18" s="1"/>
  <c r="AJ664" i="18"/>
  <c r="Z664" i="18" l="1"/>
  <c r="R637" i="18"/>
  <c r="S637" i="18"/>
  <c r="U637" i="18"/>
  <c r="T637" i="18" s="1"/>
  <c r="W637" i="18"/>
  <c r="Y637" i="18" s="1"/>
  <c r="X637" i="18"/>
  <c r="AA637" i="18" s="1"/>
  <c r="AJ637" i="18"/>
  <c r="R638" i="18"/>
  <c r="S638" i="18"/>
  <c r="U638" i="18"/>
  <c r="T638" i="18" s="1"/>
  <c r="W638" i="18"/>
  <c r="Y638" i="18" s="1"/>
  <c r="X638" i="18"/>
  <c r="AA638" i="18" s="1"/>
  <c r="AJ638" i="18"/>
  <c r="R639" i="18"/>
  <c r="S639" i="18"/>
  <c r="U639" i="18"/>
  <c r="T639" i="18" s="1"/>
  <c r="W639" i="18"/>
  <c r="Y639" i="18" s="1"/>
  <c r="X639" i="18"/>
  <c r="AA639" i="18" s="1"/>
  <c r="AJ639" i="18"/>
  <c r="R640" i="18"/>
  <c r="S640" i="18"/>
  <c r="U640" i="18"/>
  <c r="T640" i="18" s="1"/>
  <c r="W640" i="18"/>
  <c r="Y640" i="18" s="1"/>
  <c r="X640" i="18"/>
  <c r="AA640" i="18" s="1"/>
  <c r="AJ640" i="18"/>
  <c r="R641" i="18"/>
  <c r="S641" i="18"/>
  <c r="U641" i="18"/>
  <c r="T641" i="18" s="1"/>
  <c r="W641" i="18"/>
  <c r="Y641" i="18" s="1"/>
  <c r="X641" i="18"/>
  <c r="AA641" i="18" s="1"/>
  <c r="AJ641" i="18"/>
  <c r="R642" i="18"/>
  <c r="S642" i="18"/>
  <c r="U642" i="18"/>
  <c r="T642" i="18" s="1"/>
  <c r="W642" i="18"/>
  <c r="X642" i="18"/>
  <c r="AA642" i="18" s="1"/>
  <c r="AJ642" i="18"/>
  <c r="R643" i="18"/>
  <c r="S643" i="18"/>
  <c r="U643" i="18"/>
  <c r="T643" i="18" s="1"/>
  <c r="W643" i="18"/>
  <c r="Y643" i="18" s="1"/>
  <c r="X643" i="18"/>
  <c r="AA643" i="18" s="1"/>
  <c r="AJ643" i="18"/>
  <c r="R644" i="18"/>
  <c r="S644" i="18"/>
  <c r="U644" i="18"/>
  <c r="T644" i="18" s="1"/>
  <c r="W644" i="18"/>
  <c r="Y644" i="18" s="1"/>
  <c r="X644" i="18"/>
  <c r="AA644" i="18" s="1"/>
  <c r="AJ644" i="18"/>
  <c r="R645" i="18"/>
  <c r="S645" i="18"/>
  <c r="U645" i="18"/>
  <c r="T645" i="18" s="1"/>
  <c r="W645" i="18"/>
  <c r="Y645" i="18" s="1"/>
  <c r="X645" i="18"/>
  <c r="AA645" i="18" s="1"/>
  <c r="AJ645" i="18"/>
  <c r="R646" i="18"/>
  <c r="S646" i="18"/>
  <c r="U646" i="18"/>
  <c r="T646" i="18" s="1"/>
  <c r="W646" i="18"/>
  <c r="Y646" i="18" s="1"/>
  <c r="X646" i="18"/>
  <c r="AA646" i="18" s="1"/>
  <c r="AJ646" i="18"/>
  <c r="R647" i="18"/>
  <c r="S647" i="18"/>
  <c r="U647" i="18"/>
  <c r="T647" i="18" s="1"/>
  <c r="W647" i="18"/>
  <c r="Y647" i="18" s="1"/>
  <c r="X647" i="18"/>
  <c r="AA647" i="18" s="1"/>
  <c r="AJ647" i="18"/>
  <c r="R648" i="18"/>
  <c r="S648" i="18"/>
  <c r="U648" i="18"/>
  <c r="T648" i="18" s="1"/>
  <c r="W648" i="18"/>
  <c r="Y648" i="18" s="1"/>
  <c r="X648" i="18"/>
  <c r="AA648" i="18" s="1"/>
  <c r="AJ648" i="18"/>
  <c r="R649" i="18"/>
  <c r="S649" i="18"/>
  <c r="U649" i="18"/>
  <c r="T649" i="18" s="1"/>
  <c r="W649" i="18"/>
  <c r="Y649" i="18" s="1"/>
  <c r="X649" i="18"/>
  <c r="AA649" i="18" s="1"/>
  <c r="AJ649" i="18"/>
  <c r="R650" i="18"/>
  <c r="S650" i="18"/>
  <c r="U650" i="18"/>
  <c r="T650" i="18" s="1"/>
  <c r="W650" i="18"/>
  <c r="Y650" i="18" s="1"/>
  <c r="X650" i="18"/>
  <c r="AJ650" i="18"/>
  <c r="R651" i="18"/>
  <c r="S651" i="18"/>
  <c r="U651" i="18"/>
  <c r="T651" i="18" s="1"/>
  <c r="W651" i="18"/>
  <c r="X651" i="18"/>
  <c r="AA651" i="18" s="1"/>
  <c r="AJ651" i="18"/>
  <c r="R652" i="18"/>
  <c r="S652" i="18"/>
  <c r="U652" i="18"/>
  <c r="T652" i="18" s="1"/>
  <c r="W652" i="18"/>
  <c r="Y652" i="18" s="1"/>
  <c r="X652" i="18"/>
  <c r="AA652" i="18" s="1"/>
  <c r="AJ652" i="18"/>
  <c r="R653" i="18"/>
  <c r="S653" i="18"/>
  <c r="U653" i="18"/>
  <c r="T653" i="18" s="1"/>
  <c r="W653" i="18"/>
  <c r="Y653" i="18" s="1"/>
  <c r="X653" i="18"/>
  <c r="AA653" i="18" s="1"/>
  <c r="AJ653" i="18"/>
  <c r="R654" i="18"/>
  <c r="S654" i="18"/>
  <c r="U654" i="18"/>
  <c r="T654" i="18" s="1"/>
  <c r="W654" i="18"/>
  <c r="Y654" i="18" s="1"/>
  <c r="X654" i="18"/>
  <c r="AA654" i="18" s="1"/>
  <c r="AJ654" i="18"/>
  <c r="R655" i="18"/>
  <c r="S655" i="18"/>
  <c r="U655" i="18"/>
  <c r="T655" i="18" s="1"/>
  <c r="W655" i="18"/>
  <c r="Y655" i="18" s="1"/>
  <c r="X655" i="18"/>
  <c r="AA655" i="18" s="1"/>
  <c r="AJ655" i="18"/>
  <c r="R656" i="18"/>
  <c r="S656" i="18"/>
  <c r="U656" i="18"/>
  <c r="T656" i="18" s="1"/>
  <c r="W656" i="18"/>
  <c r="Y656" i="18" s="1"/>
  <c r="X656" i="18"/>
  <c r="AA656" i="18" s="1"/>
  <c r="AJ656" i="18"/>
  <c r="R657" i="18"/>
  <c r="S657" i="18"/>
  <c r="U657" i="18"/>
  <c r="T657" i="18" s="1"/>
  <c r="W657" i="18"/>
  <c r="Y657" i="18" s="1"/>
  <c r="X657" i="18"/>
  <c r="AA657" i="18" s="1"/>
  <c r="AJ657" i="18"/>
  <c r="R658" i="18"/>
  <c r="S658" i="18"/>
  <c r="U658" i="18"/>
  <c r="T658" i="18" s="1"/>
  <c r="W658" i="18"/>
  <c r="Y658" i="18" s="1"/>
  <c r="X658" i="18"/>
  <c r="AA658" i="18" s="1"/>
  <c r="AJ658" i="18"/>
  <c r="R659" i="18"/>
  <c r="S659" i="18"/>
  <c r="U659" i="18"/>
  <c r="T659" i="18" s="1"/>
  <c r="W659" i="18"/>
  <c r="Y659" i="18" s="1"/>
  <c r="X659" i="18"/>
  <c r="AA659" i="18" s="1"/>
  <c r="AJ659" i="18"/>
  <c r="R660" i="18"/>
  <c r="S660" i="18"/>
  <c r="U660" i="18"/>
  <c r="T660" i="18" s="1"/>
  <c r="W660" i="18"/>
  <c r="X660" i="18"/>
  <c r="AA660" i="18" s="1"/>
  <c r="AJ660" i="18"/>
  <c r="R661" i="18"/>
  <c r="S661" i="18"/>
  <c r="U661" i="18"/>
  <c r="T661" i="18" s="1"/>
  <c r="W661" i="18"/>
  <c r="Y661" i="18" s="1"/>
  <c r="X661" i="18"/>
  <c r="AA661" i="18" s="1"/>
  <c r="AJ661" i="18"/>
  <c r="R662" i="18"/>
  <c r="S662" i="18"/>
  <c r="U662" i="18"/>
  <c r="T662" i="18" s="1"/>
  <c r="W662" i="18"/>
  <c r="Y662" i="18" s="1"/>
  <c r="X662" i="18"/>
  <c r="AJ662" i="18"/>
  <c r="R663" i="18"/>
  <c r="S663" i="18"/>
  <c r="U663" i="18"/>
  <c r="T663" i="18" s="1"/>
  <c r="W663" i="18"/>
  <c r="Y663" i="18" s="1"/>
  <c r="X663" i="18"/>
  <c r="AJ663" i="18"/>
  <c r="Z655" i="18" l="1"/>
  <c r="Z662" i="18"/>
  <c r="Z651" i="18"/>
  <c r="Z646" i="18"/>
  <c r="Z660" i="18"/>
  <c r="Z640" i="18"/>
  <c r="Z642" i="18"/>
  <c r="Z647" i="18"/>
  <c r="Y660" i="18"/>
  <c r="Z658" i="18"/>
  <c r="AA662" i="18"/>
  <c r="Y642" i="18"/>
  <c r="Z639" i="18"/>
  <c r="Z650" i="18"/>
  <c r="Z663" i="18"/>
  <c r="Z659" i="18"/>
  <c r="Y651" i="18"/>
  <c r="Z638" i="18"/>
  <c r="Z656" i="18"/>
  <c r="AA663" i="18"/>
  <c r="Z648" i="18"/>
  <c r="Z645" i="18"/>
  <c r="AA650" i="18"/>
  <c r="Z654" i="18"/>
  <c r="Z637" i="18"/>
  <c r="Z661" i="18"/>
  <c r="Z653" i="18"/>
  <c r="Z652" i="18"/>
  <c r="Z644" i="18"/>
  <c r="Z643" i="18"/>
  <c r="Z657" i="18"/>
  <c r="Z649" i="18"/>
  <c r="Z641" i="18"/>
  <c r="R627" i="18"/>
  <c r="S627" i="18"/>
  <c r="U627" i="18"/>
  <c r="T627" i="18" s="1"/>
  <c r="W627" i="18"/>
  <c r="Y627" i="18" s="1"/>
  <c r="X627" i="18"/>
  <c r="AA627" i="18" s="1"/>
  <c r="AJ627" i="18"/>
  <c r="R628" i="18"/>
  <c r="S628" i="18"/>
  <c r="U628" i="18"/>
  <c r="T628" i="18" s="1"/>
  <c r="W628" i="18"/>
  <c r="Y628" i="18" s="1"/>
  <c r="X628" i="18"/>
  <c r="AA628" i="18" s="1"/>
  <c r="AJ628" i="18"/>
  <c r="R629" i="18"/>
  <c r="S629" i="18"/>
  <c r="U629" i="18"/>
  <c r="T629" i="18" s="1"/>
  <c r="W629" i="18"/>
  <c r="Y629" i="18" s="1"/>
  <c r="X629" i="18"/>
  <c r="AA629" i="18" s="1"/>
  <c r="AJ629" i="18"/>
  <c r="R630" i="18"/>
  <c r="S630" i="18"/>
  <c r="U630" i="18"/>
  <c r="T630" i="18" s="1"/>
  <c r="W630" i="18"/>
  <c r="Y630" i="18" s="1"/>
  <c r="X630" i="18"/>
  <c r="AJ630" i="18"/>
  <c r="R631" i="18"/>
  <c r="S631" i="18"/>
  <c r="U631" i="18"/>
  <c r="T631" i="18" s="1"/>
  <c r="W631" i="18"/>
  <c r="Y631" i="18" s="1"/>
  <c r="X631" i="18"/>
  <c r="AA631" i="18" s="1"/>
  <c r="AJ631" i="18"/>
  <c r="R632" i="18"/>
  <c r="S632" i="18"/>
  <c r="U632" i="18"/>
  <c r="T632" i="18" s="1"/>
  <c r="W632" i="18"/>
  <c r="Y632" i="18" s="1"/>
  <c r="X632" i="18"/>
  <c r="AA632" i="18" s="1"/>
  <c r="AJ632" i="18"/>
  <c r="R633" i="18"/>
  <c r="S633" i="18"/>
  <c r="U633" i="18"/>
  <c r="T633" i="18" s="1"/>
  <c r="W633" i="18"/>
  <c r="Y633" i="18" s="1"/>
  <c r="X633" i="18"/>
  <c r="AA633" i="18" s="1"/>
  <c r="AJ633" i="18"/>
  <c r="R634" i="18"/>
  <c r="S634" i="18"/>
  <c r="U634" i="18"/>
  <c r="T634" i="18" s="1"/>
  <c r="W634" i="18"/>
  <c r="Y634" i="18" s="1"/>
  <c r="X634" i="18"/>
  <c r="AA634" i="18" s="1"/>
  <c r="AJ634" i="18"/>
  <c r="R635" i="18"/>
  <c r="S635" i="18"/>
  <c r="U635" i="18"/>
  <c r="T635" i="18" s="1"/>
  <c r="W635" i="18"/>
  <c r="Y635" i="18" s="1"/>
  <c r="X635" i="18"/>
  <c r="AA635" i="18" s="1"/>
  <c r="AJ635" i="18"/>
  <c r="R636" i="18"/>
  <c r="S636" i="18"/>
  <c r="U636" i="18"/>
  <c r="T636" i="18" s="1"/>
  <c r="W636" i="18"/>
  <c r="Y636" i="18" s="1"/>
  <c r="X636" i="18"/>
  <c r="AA636" i="18" s="1"/>
  <c r="AJ636" i="18"/>
  <c r="Z630" i="18" l="1"/>
  <c r="Z631" i="18"/>
  <c r="Z636" i="18"/>
  <c r="Z628" i="18"/>
  <c r="Z634" i="18"/>
  <c r="Z627" i="18"/>
  <c r="Z635" i="18"/>
  <c r="AA630" i="18"/>
  <c r="Z629" i="18"/>
  <c r="Z633" i="18"/>
  <c r="Z632" i="18"/>
  <c r="BC345" i="25"/>
  <c r="AQ345" i="25"/>
  <c r="AT345" i="25" s="1"/>
  <c r="AP345" i="25"/>
  <c r="AN345" i="25"/>
  <c r="AM345" i="25" s="1"/>
  <c r="AL345" i="25"/>
  <c r="AK345" i="25"/>
  <c r="AS345" i="25" l="1"/>
  <c r="AR345" i="25"/>
  <c r="R620" i="18"/>
  <c r="S620" i="18"/>
  <c r="U620" i="18"/>
  <c r="T620" i="18" s="1"/>
  <c r="W620" i="18"/>
  <c r="Y620" i="18" s="1"/>
  <c r="X620" i="18"/>
  <c r="AA620" i="18" s="1"/>
  <c r="AJ620" i="18"/>
  <c r="R621" i="18"/>
  <c r="S621" i="18"/>
  <c r="U621" i="18"/>
  <c r="T621" i="18" s="1"/>
  <c r="W621" i="18"/>
  <c r="Y621" i="18" s="1"/>
  <c r="X621" i="18"/>
  <c r="AJ621" i="18"/>
  <c r="R622" i="18"/>
  <c r="S622" i="18"/>
  <c r="U622" i="18"/>
  <c r="T622" i="18" s="1"/>
  <c r="W622" i="18"/>
  <c r="Y622" i="18" s="1"/>
  <c r="X622" i="18"/>
  <c r="AA622" i="18" s="1"/>
  <c r="AJ622" i="18"/>
  <c r="R623" i="18"/>
  <c r="S623" i="18"/>
  <c r="U623" i="18"/>
  <c r="T623" i="18" s="1"/>
  <c r="W623" i="18"/>
  <c r="Y623" i="18" s="1"/>
  <c r="X623" i="18"/>
  <c r="AA623" i="18" s="1"/>
  <c r="AJ623" i="18"/>
  <c r="R624" i="18"/>
  <c r="S624" i="18"/>
  <c r="U624" i="18"/>
  <c r="T624" i="18" s="1"/>
  <c r="W624" i="18"/>
  <c r="Y624" i="18" s="1"/>
  <c r="X624" i="18"/>
  <c r="AA624" i="18" s="1"/>
  <c r="AJ624" i="18"/>
  <c r="R625" i="18"/>
  <c r="S625" i="18"/>
  <c r="U625" i="18"/>
  <c r="T625" i="18" s="1"/>
  <c r="W625" i="18"/>
  <c r="Y625" i="18" s="1"/>
  <c r="X625" i="18"/>
  <c r="AA625" i="18" s="1"/>
  <c r="AJ625" i="18"/>
  <c r="R626" i="18"/>
  <c r="S626" i="18"/>
  <c r="U626" i="18"/>
  <c r="T626" i="18" s="1"/>
  <c r="W626" i="18"/>
  <c r="Y626" i="18" s="1"/>
  <c r="X626" i="18"/>
  <c r="AA626" i="18" s="1"/>
  <c r="AJ626" i="18"/>
  <c r="Z621" i="18" l="1"/>
  <c r="Z623" i="18"/>
  <c r="AA621" i="18"/>
  <c r="Z622" i="18"/>
  <c r="Z620" i="18"/>
  <c r="Z626" i="18"/>
  <c r="Z624" i="18"/>
  <c r="Z625" i="18"/>
  <c r="BC300" i="25"/>
  <c r="AQ300" i="25"/>
  <c r="AT300" i="25" s="1"/>
  <c r="AP300" i="25"/>
  <c r="AR300" i="25" s="1"/>
  <c r="AN300" i="25"/>
  <c r="AM300" i="25" s="1"/>
  <c r="AL300" i="25"/>
  <c r="AK300" i="25"/>
  <c r="BC331" i="25"/>
  <c r="AQ331" i="25"/>
  <c r="AT331" i="25" s="1"/>
  <c r="AP331" i="25"/>
  <c r="AN331" i="25"/>
  <c r="AM331" i="25" s="1"/>
  <c r="AL331" i="25"/>
  <c r="AK331" i="25"/>
  <c r="BC330" i="25"/>
  <c r="AQ330" i="25"/>
  <c r="AT330" i="25" s="1"/>
  <c r="AP330" i="25"/>
  <c r="AR330" i="25" s="1"/>
  <c r="AN330" i="25"/>
  <c r="AM330" i="25" s="1"/>
  <c r="AL330" i="25"/>
  <c r="AK330" i="25"/>
  <c r="R600" i="18"/>
  <c r="S600" i="18"/>
  <c r="U600" i="18"/>
  <c r="T600" i="18" s="1"/>
  <c r="W600" i="18"/>
  <c r="Y600" i="18" s="1"/>
  <c r="X600" i="18"/>
  <c r="AA600" i="18" s="1"/>
  <c r="AJ600" i="18"/>
  <c r="R601" i="18"/>
  <c r="S601" i="18"/>
  <c r="U601" i="18"/>
  <c r="T601" i="18" s="1"/>
  <c r="W601" i="18"/>
  <c r="Y601" i="18" s="1"/>
  <c r="X601" i="18"/>
  <c r="AA601" i="18" s="1"/>
  <c r="AJ601" i="18"/>
  <c r="R602" i="18"/>
  <c r="S602" i="18"/>
  <c r="U602" i="18"/>
  <c r="T602" i="18" s="1"/>
  <c r="W602" i="18"/>
  <c r="Y602" i="18" s="1"/>
  <c r="X602" i="18"/>
  <c r="AA602" i="18" s="1"/>
  <c r="AJ602" i="18"/>
  <c r="R603" i="18"/>
  <c r="S603" i="18"/>
  <c r="U603" i="18"/>
  <c r="T603" i="18" s="1"/>
  <c r="W603" i="18"/>
  <c r="Y603" i="18" s="1"/>
  <c r="X603" i="18"/>
  <c r="AA603" i="18" s="1"/>
  <c r="AJ603" i="18"/>
  <c r="R604" i="18"/>
  <c r="S604" i="18"/>
  <c r="U604" i="18"/>
  <c r="T604" i="18" s="1"/>
  <c r="W604" i="18"/>
  <c r="Y604" i="18" s="1"/>
  <c r="X604" i="18"/>
  <c r="AA604" i="18" s="1"/>
  <c r="AJ604" i="18"/>
  <c r="R605" i="18"/>
  <c r="S605" i="18"/>
  <c r="U605" i="18"/>
  <c r="T605" i="18" s="1"/>
  <c r="W605" i="18"/>
  <c r="Y605" i="18" s="1"/>
  <c r="X605" i="18"/>
  <c r="AA605" i="18" s="1"/>
  <c r="AJ605" i="18"/>
  <c r="R606" i="18"/>
  <c r="S606" i="18"/>
  <c r="U606" i="18"/>
  <c r="T606" i="18" s="1"/>
  <c r="W606" i="18"/>
  <c r="Y606" i="18" s="1"/>
  <c r="X606" i="18"/>
  <c r="AA606" i="18" s="1"/>
  <c r="AJ606" i="18"/>
  <c r="R607" i="18"/>
  <c r="S607" i="18"/>
  <c r="U607" i="18"/>
  <c r="T607" i="18" s="1"/>
  <c r="W607" i="18"/>
  <c r="Y607" i="18" s="1"/>
  <c r="X607" i="18"/>
  <c r="AA607" i="18" s="1"/>
  <c r="AJ607" i="18"/>
  <c r="R608" i="18"/>
  <c r="S608" i="18"/>
  <c r="U608" i="18"/>
  <c r="T608" i="18" s="1"/>
  <c r="W608" i="18"/>
  <c r="Y608" i="18" s="1"/>
  <c r="X608" i="18"/>
  <c r="AA608" i="18" s="1"/>
  <c r="AJ608" i="18"/>
  <c r="R609" i="18"/>
  <c r="S609" i="18"/>
  <c r="U609" i="18"/>
  <c r="T609" i="18" s="1"/>
  <c r="W609" i="18"/>
  <c r="Y609" i="18" s="1"/>
  <c r="X609" i="18"/>
  <c r="AA609" i="18" s="1"/>
  <c r="AJ609" i="18"/>
  <c r="R610" i="18"/>
  <c r="S610" i="18"/>
  <c r="U610" i="18"/>
  <c r="T610" i="18" s="1"/>
  <c r="W610" i="18"/>
  <c r="Y610" i="18" s="1"/>
  <c r="X610" i="18"/>
  <c r="AA610" i="18" s="1"/>
  <c r="AJ610" i="18"/>
  <c r="R611" i="18"/>
  <c r="S611" i="18"/>
  <c r="U611" i="18"/>
  <c r="T611" i="18" s="1"/>
  <c r="W611" i="18"/>
  <c r="Y611" i="18" s="1"/>
  <c r="X611" i="18"/>
  <c r="AA611" i="18" s="1"/>
  <c r="AJ611" i="18"/>
  <c r="R612" i="18"/>
  <c r="S612" i="18"/>
  <c r="U612" i="18"/>
  <c r="T612" i="18" s="1"/>
  <c r="W612" i="18"/>
  <c r="Y612" i="18" s="1"/>
  <c r="X612" i="18"/>
  <c r="AA612" i="18" s="1"/>
  <c r="AJ612" i="18"/>
  <c r="R613" i="18"/>
  <c r="S613" i="18"/>
  <c r="U613" i="18"/>
  <c r="T613" i="18" s="1"/>
  <c r="W613" i="18"/>
  <c r="Y613" i="18" s="1"/>
  <c r="X613" i="18"/>
  <c r="AA613" i="18" s="1"/>
  <c r="AJ613" i="18"/>
  <c r="R614" i="18"/>
  <c r="S614" i="18"/>
  <c r="U614" i="18"/>
  <c r="T614" i="18" s="1"/>
  <c r="W614" i="18"/>
  <c r="Y614" i="18" s="1"/>
  <c r="X614" i="18"/>
  <c r="AA614" i="18" s="1"/>
  <c r="AJ614" i="18"/>
  <c r="R615" i="18"/>
  <c r="S615" i="18"/>
  <c r="U615" i="18"/>
  <c r="T615" i="18" s="1"/>
  <c r="W615" i="18"/>
  <c r="Y615" i="18" s="1"/>
  <c r="X615" i="18"/>
  <c r="AA615" i="18" s="1"/>
  <c r="AJ615" i="18"/>
  <c r="R616" i="18"/>
  <c r="S616" i="18"/>
  <c r="U616" i="18"/>
  <c r="T616" i="18" s="1"/>
  <c r="W616" i="18"/>
  <c r="Y616" i="18" s="1"/>
  <c r="X616" i="18"/>
  <c r="AA616" i="18" s="1"/>
  <c r="AJ616" i="18"/>
  <c r="R617" i="18"/>
  <c r="S617" i="18"/>
  <c r="U617" i="18"/>
  <c r="T617" i="18" s="1"/>
  <c r="W617" i="18"/>
  <c r="Y617" i="18" s="1"/>
  <c r="X617" i="18"/>
  <c r="AA617" i="18" s="1"/>
  <c r="AJ617" i="18"/>
  <c r="R618" i="18"/>
  <c r="S618" i="18"/>
  <c r="U618" i="18"/>
  <c r="T618" i="18" s="1"/>
  <c r="W618" i="18"/>
  <c r="Y618" i="18" s="1"/>
  <c r="X618" i="18"/>
  <c r="AA618" i="18" s="1"/>
  <c r="AJ618" i="18"/>
  <c r="R619" i="18"/>
  <c r="S619" i="18"/>
  <c r="U619" i="18"/>
  <c r="T619" i="18" s="1"/>
  <c r="W619" i="18"/>
  <c r="Y619" i="18" s="1"/>
  <c r="X619" i="18"/>
  <c r="AA619" i="18" s="1"/>
  <c r="AJ619" i="18"/>
  <c r="Z609" i="18" l="1"/>
  <c r="AS300" i="25"/>
  <c r="Z604" i="18"/>
  <c r="Z612" i="18"/>
  <c r="AS331" i="25"/>
  <c r="Z616" i="18"/>
  <c r="Z607" i="18"/>
  <c r="AR331" i="25"/>
  <c r="AS330" i="25"/>
  <c r="Z601" i="18"/>
  <c r="Z600" i="18"/>
  <c r="Z608" i="18"/>
  <c r="Z610" i="18"/>
  <c r="Z617" i="18"/>
  <c r="Z602" i="18"/>
  <c r="Z613" i="18"/>
  <c r="Z618" i="18"/>
  <c r="Z619" i="18"/>
  <c r="Z611" i="18"/>
  <c r="Z603" i="18"/>
  <c r="Z615" i="18"/>
  <c r="Z614" i="18"/>
  <c r="Z606" i="18"/>
  <c r="Z605" i="18"/>
  <c r="BC328" i="25"/>
  <c r="AQ328" i="25"/>
  <c r="AT328" i="25" s="1"/>
  <c r="AP328" i="25"/>
  <c r="AN328" i="25"/>
  <c r="AM328" i="25" s="1"/>
  <c r="AL328" i="25"/>
  <c r="AK328" i="25"/>
  <c r="BC327" i="25"/>
  <c r="AQ327" i="25"/>
  <c r="AT327" i="25" s="1"/>
  <c r="AP327" i="25"/>
  <c r="AR327" i="25" s="1"/>
  <c r="AN327" i="25"/>
  <c r="AM327" i="25" s="1"/>
  <c r="AL327" i="25"/>
  <c r="AK327" i="25"/>
  <c r="R598" i="18"/>
  <c r="S598" i="18"/>
  <c r="U598" i="18"/>
  <c r="T598" i="18" s="1"/>
  <c r="W598" i="18"/>
  <c r="Y598" i="18" s="1"/>
  <c r="X598" i="18"/>
  <c r="AJ598" i="18"/>
  <c r="R599" i="18"/>
  <c r="S599" i="18"/>
  <c r="U599" i="18"/>
  <c r="T599" i="18" s="1"/>
  <c r="W599" i="18"/>
  <c r="Y599" i="18" s="1"/>
  <c r="X599" i="18"/>
  <c r="AA599" i="18" s="1"/>
  <c r="AJ599" i="18"/>
  <c r="AS328" i="25" l="1"/>
  <c r="Z598" i="18"/>
  <c r="AR328" i="25"/>
  <c r="AS327" i="25"/>
  <c r="Z599" i="18"/>
  <c r="AA598" i="18"/>
  <c r="R580" i="18"/>
  <c r="S580" i="18"/>
  <c r="U580" i="18"/>
  <c r="T580" i="18" s="1"/>
  <c r="W580" i="18"/>
  <c r="Y580" i="18" s="1"/>
  <c r="X580" i="18"/>
  <c r="AA580" i="18" s="1"/>
  <c r="AJ580" i="18"/>
  <c r="R581" i="18"/>
  <c r="S581" i="18"/>
  <c r="U581" i="18"/>
  <c r="T581" i="18" s="1"/>
  <c r="W581" i="18"/>
  <c r="Y581" i="18" s="1"/>
  <c r="X581" i="18"/>
  <c r="AA581" i="18" s="1"/>
  <c r="AJ581" i="18"/>
  <c r="R582" i="18"/>
  <c r="S582" i="18"/>
  <c r="U582" i="18"/>
  <c r="T582" i="18" s="1"/>
  <c r="W582" i="18"/>
  <c r="Y582" i="18" s="1"/>
  <c r="X582" i="18"/>
  <c r="AA582" i="18" s="1"/>
  <c r="AJ582" i="18"/>
  <c r="R583" i="18"/>
  <c r="S583" i="18"/>
  <c r="U583" i="18"/>
  <c r="T583" i="18" s="1"/>
  <c r="W583" i="18"/>
  <c r="Y583" i="18" s="1"/>
  <c r="X583" i="18"/>
  <c r="AJ583" i="18"/>
  <c r="R584" i="18"/>
  <c r="S584" i="18"/>
  <c r="U584" i="18"/>
  <c r="T584" i="18" s="1"/>
  <c r="W584" i="18"/>
  <c r="Y584" i="18" s="1"/>
  <c r="X584" i="18"/>
  <c r="AA584" i="18" s="1"/>
  <c r="AJ584" i="18"/>
  <c r="R585" i="18"/>
  <c r="S585" i="18"/>
  <c r="U585" i="18"/>
  <c r="T585" i="18" s="1"/>
  <c r="W585" i="18"/>
  <c r="Y585" i="18" s="1"/>
  <c r="X585" i="18"/>
  <c r="AA585" i="18" s="1"/>
  <c r="AJ585" i="18"/>
  <c r="R586" i="18"/>
  <c r="S586" i="18"/>
  <c r="U586" i="18"/>
  <c r="T586" i="18" s="1"/>
  <c r="W586" i="18"/>
  <c r="Y586" i="18" s="1"/>
  <c r="X586" i="18"/>
  <c r="AA586" i="18" s="1"/>
  <c r="AJ586" i="18"/>
  <c r="R587" i="18"/>
  <c r="S587" i="18"/>
  <c r="U587" i="18"/>
  <c r="T587" i="18" s="1"/>
  <c r="W587" i="18"/>
  <c r="Y587" i="18" s="1"/>
  <c r="X587" i="18"/>
  <c r="AA587" i="18" s="1"/>
  <c r="AJ587" i="18"/>
  <c r="R588" i="18"/>
  <c r="S588" i="18"/>
  <c r="U588" i="18"/>
  <c r="T588" i="18" s="1"/>
  <c r="W588" i="18"/>
  <c r="Y588" i="18" s="1"/>
  <c r="X588" i="18"/>
  <c r="AA588" i="18" s="1"/>
  <c r="AJ588" i="18"/>
  <c r="R589" i="18"/>
  <c r="S589" i="18"/>
  <c r="U589" i="18"/>
  <c r="T589" i="18" s="1"/>
  <c r="W589" i="18"/>
  <c r="Y589" i="18" s="1"/>
  <c r="X589" i="18"/>
  <c r="AA589" i="18" s="1"/>
  <c r="AJ589" i="18"/>
  <c r="R590" i="18"/>
  <c r="S590" i="18"/>
  <c r="U590" i="18"/>
  <c r="T590" i="18" s="1"/>
  <c r="W590" i="18"/>
  <c r="Y590" i="18" s="1"/>
  <c r="X590" i="18"/>
  <c r="AA590" i="18" s="1"/>
  <c r="AJ590" i="18"/>
  <c r="R591" i="18"/>
  <c r="S591" i="18"/>
  <c r="U591" i="18"/>
  <c r="T591" i="18" s="1"/>
  <c r="W591" i="18"/>
  <c r="Y591" i="18" s="1"/>
  <c r="X591" i="18"/>
  <c r="AA591" i="18" s="1"/>
  <c r="AJ591" i="18"/>
  <c r="R592" i="18"/>
  <c r="S592" i="18"/>
  <c r="U592" i="18"/>
  <c r="T592" i="18" s="1"/>
  <c r="W592" i="18"/>
  <c r="Y592" i="18" s="1"/>
  <c r="X592" i="18"/>
  <c r="AA592" i="18" s="1"/>
  <c r="AJ592" i="18"/>
  <c r="R593" i="18"/>
  <c r="S593" i="18"/>
  <c r="U593" i="18"/>
  <c r="T593" i="18" s="1"/>
  <c r="W593" i="18"/>
  <c r="Y593" i="18" s="1"/>
  <c r="X593" i="18"/>
  <c r="AA593" i="18" s="1"/>
  <c r="AJ593" i="18"/>
  <c r="R594" i="18"/>
  <c r="S594" i="18"/>
  <c r="U594" i="18"/>
  <c r="T594" i="18" s="1"/>
  <c r="W594" i="18"/>
  <c r="Y594" i="18" s="1"/>
  <c r="X594" i="18"/>
  <c r="AA594" i="18" s="1"/>
  <c r="AJ594" i="18"/>
  <c r="R595" i="18"/>
  <c r="S595" i="18"/>
  <c r="U595" i="18"/>
  <c r="T595" i="18" s="1"/>
  <c r="W595" i="18"/>
  <c r="Y595" i="18" s="1"/>
  <c r="X595" i="18"/>
  <c r="AA595" i="18" s="1"/>
  <c r="AJ595" i="18"/>
  <c r="R596" i="18"/>
  <c r="S596" i="18"/>
  <c r="U596" i="18"/>
  <c r="T596" i="18" s="1"/>
  <c r="W596" i="18"/>
  <c r="Y596" i="18" s="1"/>
  <c r="X596" i="18"/>
  <c r="AA596" i="18" s="1"/>
  <c r="AJ596" i="18"/>
  <c r="R597" i="18"/>
  <c r="S597" i="18"/>
  <c r="U597" i="18"/>
  <c r="T597" i="18" s="1"/>
  <c r="W597" i="18"/>
  <c r="Y597" i="18" s="1"/>
  <c r="X597" i="18"/>
  <c r="AA597" i="18" s="1"/>
  <c r="AJ597" i="18"/>
  <c r="Z594" i="18" l="1"/>
  <c r="Z584" i="18"/>
  <c r="Z588" i="18"/>
  <c r="Z593" i="18"/>
  <c r="Z595" i="18"/>
  <c r="Z591" i="18"/>
  <c r="Z590" i="18"/>
  <c r="Z587" i="18"/>
  <c r="Z581" i="18"/>
  <c r="Z585" i="18"/>
  <c r="Z583" i="18"/>
  <c r="Z597" i="18"/>
  <c r="Z580" i="18"/>
  <c r="Z596" i="18"/>
  <c r="Z586" i="18"/>
  <c r="Z589" i="18"/>
  <c r="Z592" i="18"/>
  <c r="Z582" i="18"/>
  <c r="AA583" i="18"/>
  <c r="R576" i="18"/>
  <c r="S576" i="18"/>
  <c r="U576" i="18"/>
  <c r="T576" i="18" s="1"/>
  <c r="W576" i="18"/>
  <c r="Y576" i="18" s="1"/>
  <c r="X576" i="18"/>
  <c r="AA576" i="18" s="1"/>
  <c r="AJ576" i="18"/>
  <c r="R577" i="18"/>
  <c r="S577" i="18"/>
  <c r="U577" i="18"/>
  <c r="T577" i="18" s="1"/>
  <c r="W577" i="18"/>
  <c r="Y577" i="18" s="1"/>
  <c r="X577" i="18"/>
  <c r="AA577" i="18" s="1"/>
  <c r="AJ577" i="18"/>
  <c r="R578" i="18"/>
  <c r="S578" i="18"/>
  <c r="U578" i="18"/>
  <c r="T578" i="18" s="1"/>
  <c r="W578" i="18"/>
  <c r="Y578" i="18" s="1"/>
  <c r="X578" i="18"/>
  <c r="AA578" i="18" s="1"/>
  <c r="AJ578" i="18"/>
  <c r="R579" i="18"/>
  <c r="S579" i="18"/>
  <c r="U579" i="18"/>
  <c r="T579" i="18" s="1"/>
  <c r="W579" i="18"/>
  <c r="X579" i="18"/>
  <c r="AA579" i="18" s="1"/>
  <c r="AJ579" i="18"/>
  <c r="Z579" i="18" l="1"/>
  <c r="Y579" i="18"/>
  <c r="Z578" i="18"/>
  <c r="Z577" i="18"/>
  <c r="Z576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4" i="18"/>
  <c r="R565" i="18"/>
  <c r="R566" i="18"/>
  <c r="R567" i="18"/>
  <c r="R568" i="18"/>
  <c r="R569" i="18"/>
  <c r="R570" i="18"/>
  <c r="R571" i="18"/>
  <c r="R572" i="18"/>
  <c r="R573" i="18"/>
  <c r="R574" i="18"/>
  <c r="R575" i="18"/>
  <c r="S561" i="18"/>
  <c r="U561" i="18"/>
  <c r="T561" i="18" s="1"/>
  <c r="W561" i="18"/>
  <c r="Y561" i="18" s="1"/>
  <c r="X561" i="18"/>
  <c r="AA561" i="18" s="1"/>
  <c r="AJ561" i="18"/>
  <c r="S562" i="18"/>
  <c r="U562" i="18"/>
  <c r="T562" i="18" s="1"/>
  <c r="W562" i="18"/>
  <c r="Y562" i="18" s="1"/>
  <c r="X562" i="18"/>
  <c r="AA562" i="18" s="1"/>
  <c r="AJ562" i="18"/>
  <c r="S563" i="18"/>
  <c r="U563" i="18"/>
  <c r="T563" i="18" s="1"/>
  <c r="W563" i="18"/>
  <c r="Y563" i="18" s="1"/>
  <c r="X563" i="18"/>
  <c r="AJ563" i="18"/>
  <c r="S564" i="18"/>
  <c r="U564" i="18"/>
  <c r="T564" i="18" s="1"/>
  <c r="W564" i="18"/>
  <c r="Y564" i="18" s="1"/>
  <c r="X564" i="18"/>
  <c r="AA564" i="18" s="1"/>
  <c r="AJ564" i="18"/>
  <c r="S565" i="18"/>
  <c r="U565" i="18"/>
  <c r="T565" i="18" s="1"/>
  <c r="W565" i="18"/>
  <c r="Y565" i="18" s="1"/>
  <c r="X565" i="18"/>
  <c r="AA565" i="18" s="1"/>
  <c r="AJ565" i="18"/>
  <c r="S566" i="18"/>
  <c r="U566" i="18"/>
  <c r="T566" i="18" s="1"/>
  <c r="W566" i="18"/>
  <c r="Y566" i="18" s="1"/>
  <c r="X566" i="18"/>
  <c r="AA566" i="18" s="1"/>
  <c r="AJ566" i="18"/>
  <c r="S567" i="18"/>
  <c r="U567" i="18"/>
  <c r="T567" i="18" s="1"/>
  <c r="W567" i="18"/>
  <c r="Y567" i="18" s="1"/>
  <c r="X567" i="18"/>
  <c r="AA567" i="18" s="1"/>
  <c r="AJ567" i="18"/>
  <c r="S568" i="18"/>
  <c r="U568" i="18"/>
  <c r="T568" i="18" s="1"/>
  <c r="W568" i="18"/>
  <c r="Y568" i="18" s="1"/>
  <c r="X568" i="18"/>
  <c r="AJ568" i="18"/>
  <c r="S569" i="18"/>
  <c r="U569" i="18"/>
  <c r="T569" i="18" s="1"/>
  <c r="W569" i="18"/>
  <c r="Y569" i="18" s="1"/>
  <c r="X569" i="18"/>
  <c r="AA569" i="18" s="1"/>
  <c r="AJ569" i="18"/>
  <c r="S570" i="18"/>
  <c r="U570" i="18"/>
  <c r="T570" i="18" s="1"/>
  <c r="W570" i="18"/>
  <c r="Y570" i="18" s="1"/>
  <c r="X570" i="18"/>
  <c r="AA570" i="18" s="1"/>
  <c r="AJ570" i="18"/>
  <c r="S571" i="18"/>
  <c r="U571" i="18"/>
  <c r="T571" i="18" s="1"/>
  <c r="W571" i="18"/>
  <c r="Y571" i="18" s="1"/>
  <c r="X571" i="18"/>
  <c r="AA571" i="18" s="1"/>
  <c r="AJ571" i="18"/>
  <c r="S572" i="18"/>
  <c r="U572" i="18"/>
  <c r="T572" i="18" s="1"/>
  <c r="W572" i="18"/>
  <c r="Y572" i="18" s="1"/>
  <c r="X572" i="18"/>
  <c r="AA572" i="18" s="1"/>
  <c r="AJ572" i="18"/>
  <c r="S573" i="18"/>
  <c r="U573" i="18"/>
  <c r="T573" i="18" s="1"/>
  <c r="W573" i="18"/>
  <c r="Y573" i="18" s="1"/>
  <c r="X573" i="18"/>
  <c r="AJ573" i="18"/>
  <c r="S574" i="18"/>
  <c r="U574" i="18"/>
  <c r="T574" i="18" s="1"/>
  <c r="W574" i="18"/>
  <c r="Y574" i="18" s="1"/>
  <c r="X574" i="18"/>
  <c r="AA574" i="18" s="1"/>
  <c r="AJ574" i="18"/>
  <c r="S575" i="18"/>
  <c r="U575" i="18"/>
  <c r="T575" i="18" s="1"/>
  <c r="W575" i="18"/>
  <c r="Y575" i="18" s="1"/>
  <c r="X575" i="18"/>
  <c r="AJ575" i="18"/>
  <c r="Z564" i="18" l="1"/>
  <c r="Z561" i="18"/>
  <c r="Z566" i="18"/>
  <c r="Z563" i="18"/>
  <c r="Z568" i="18"/>
  <c r="Z573" i="18"/>
  <c r="Z565" i="18"/>
  <c r="Z562" i="18"/>
  <c r="Z575" i="18"/>
  <c r="Z567" i="18"/>
  <c r="Z572" i="18"/>
  <c r="AA563" i="18"/>
  <c r="Z571" i="18"/>
  <c r="Z570" i="18"/>
  <c r="Z569" i="18"/>
  <c r="AA568" i="18"/>
  <c r="AA575" i="18"/>
  <c r="Z574" i="18"/>
  <c r="AA573" i="18"/>
  <c r="S541" i="18"/>
  <c r="U541" i="18"/>
  <c r="T541" i="18" s="1"/>
  <c r="W541" i="18"/>
  <c r="Y541" i="18" s="1"/>
  <c r="X541" i="18"/>
  <c r="AA541" i="18" s="1"/>
  <c r="AJ541" i="18"/>
  <c r="S542" i="18"/>
  <c r="U542" i="18"/>
  <c r="T542" i="18" s="1"/>
  <c r="W542" i="18"/>
  <c r="Y542" i="18" s="1"/>
  <c r="X542" i="18"/>
  <c r="AA542" i="18" s="1"/>
  <c r="AJ542" i="18"/>
  <c r="S543" i="18"/>
  <c r="U543" i="18"/>
  <c r="T543" i="18" s="1"/>
  <c r="W543" i="18"/>
  <c r="Y543" i="18" s="1"/>
  <c r="X543" i="18"/>
  <c r="AA543" i="18" s="1"/>
  <c r="AJ543" i="18"/>
  <c r="S544" i="18"/>
  <c r="U544" i="18"/>
  <c r="T544" i="18" s="1"/>
  <c r="W544" i="18"/>
  <c r="Y544" i="18" s="1"/>
  <c r="X544" i="18"/>
  <c r="AA544" i="18" s="1"/>
  <c r="AJ544" i="18"/>
  <c r="S545" i="18"/>
  <c r="U545" i="18"/>
  <c r="T545" i="18" s="1"/>
  <c r="W545" i="18"/>
  <c r="Y545" i="18" s="1"/>
  <c r="X545" i="18"/>
  <c r="AA545" i="18" s="1"/>
  <c r="AJ545" i="18"/>
  <c r="S546" i="18"/>
  <c r="U546" i="18"/>
  <c r="T546" i="18" s="1"/>
  <c r="W546" i="18"/>
  <c r="X546" i="18"/>
  <c r="AA546" i="18" s="1"/>
  <c r="AJ546" i="18"/>
  <c r="S547" i="18"/>
  <c r="U547" i="18"/>
  <c r="T547" i="18" s="1"/>
  <c r="W547" i="18"/>
  <c r="Y547" i="18" s="1"/>
  <c r="X547" i="18"/>
  <c r="AA547" i="18" s="1"/>
  <c r="AJ547" i="18"/>
  <c r="S548" i="18"/>
  <c r="U548" i="18"/>
  <c r="T548" i="18" s="1"/>
  <c r="W548" i="18"/>
  <c r="Y548" i="18" s="1"/>
  <c r="X548" i="18"/>
  <c r="AA548" i="18" s="1"/>
  <c r="AJ548" i="18"/>
  <c r="S549" i="18"/>
  <c r="U549" i="18"/>
  <c r="T549" i="18" s="1"/>
  <c r="W549" i="18"/>
  <c r="Y549" i="18" s="1"/>
  <c r="X549" i="18"/>
  <c r="AA549" i="18" s="1"/>
  <c r="AJ549" i="18"/>
  <c r="S550" i="18"/>
  <c r="U550" i="18"/>
  <c r="T550" i="18" s="1"/>
  <c r="W550" i="18"/>
  <c r="Y550" i="18" s="1"/>
  <c r="X550" i="18"/>
  <c r="AA550" i="18" s="1"/>
  <c r="AJ550" i="18"/>
  <c r="S551" i="18"/>
  <c r="U551" i="18"/>
  <c r="T551" i="18" s="1"/>
  <c r="W551" i="18"/>
  <c r="Y551" i="18" s="1"/>
  <c r="X551" i="18"/>
  <c r="AA551" i="18" s="1"/>
  <c r="AJ551" i="18"/>
  <c r="S552" i="18"/>
  <c r="U552" i="18"/>
  <c r="T552" i="18" s="1"/>
  <c r="W552" i="18"/>
  <c r="Y552" i="18" s="1"/>
  <c r="X552" i="18"/>
  <c r="AA552" i="18" s="1"/>
  <c r="AJ552" i="18"/>
  <c r="S553" i="18"/>
  <c r="U553" i="18"/>
  <c r="T553" i="18" s="1"/>
  <c r="W553" i="18"/>
  <c r="Y553" i="18" s="1"/>
  <c r="X553" i="18"/>
  <c r="AA553" i="18" s="1"/>
  <c r="AJ553" i="18"/>
  <c r="S554" i="18"/>
  <c r="U554" i="18"/>
  <c r="T554" i="18" s="1"/>
  <c r="W554" i="18"/>
  <c r="Y554" i="18" s="1"/>
  <c r="X554" i="18"/>
  <c r="AA554" i="18" s="1"/>
  <c r="AJ554" i="18"/>
  <c r="S555" i="18"/>
  <c r="U555" i="18"/>
  <c r="T555" i="18" s="1"/>
  <c r="W555" i="18"/>
  <c r="Y555" i="18" s="1"/>
  <c r="X555" i="18"/>
  <c r="AA555" i="18" s="1"/>
  <c r="AJ555" i="18"/>
  <c r="S556" i="18"/>
  <c r="U556" i="18"/>
  <c r="T556" i="18" s="1"/>
  <c r="W556" i="18"/>
  <c r="Y556" i="18" s="1"/>
  <c r="X556" i="18"/>
  <c r="AA556" i="18" s="1"/>
  <c r="AJ556" i="18"/>
  <c r="S557" i="18"/>
  <c r="U557" i="18"/>
  <c r="T557" i="18" s="1"/>
  <c r="W557" i="18"/>
  <c r="Y557" i="18" s="1"/>
  <c r="X557" i="18"/>
  <c r="AA557" i="18" s="1"/>
  <c r="AJ557" i="18"/>
  <c r="S558" i="18"/>
  <c r="U558" i="18"/>
  <c r="T558" i="18" s="1"/>
  <c r="W558" i="18"/>
  <c r="Y558" i="18" s="1"/>
  <c r="X558" i="18"/>
  <c r="AA558" i="18" s="1"/>
  <c r="AJ558" i="18"/>
  <c r="S559" i="18"/>
  <c r="U559" i="18"/>
  <c r="T559" i="18" s="1"/>
  <c r="W559" i="18"/>
  <c r="Y559" i="18" s="1"/>
  <c r="X559" i="18"/>
  <c r="AA559" i="18" s="1"/>
  <c r="AJ559" i="18"/>
  <c r="S560" i="18"/>
  <c r="U560" i="18"/>
  <c r="T560" i="18" s="1"/>
  <c r="W560" i="18"/>
  <c r="Y560" i="18" s="1"/>
  <c r="X560" i="18"/>
  <c r="AA560" i="18" s="1"/>
  <c r="AJ560" i="18"/>
  <c r="Z549" i="18" l="1"/>
  <c r="Z546" i="18"/>
  <c r="Z560" i="18"/>
  <c r="Z556" i="18"/>
  <c r="Y546" i="18"/>
  <c r="Z559" i="18"/>
  <c r="Z545" i="18"/>
  <c r="Z551" i="18"/>
  <c r="Z553" i="18"/>
  <c r="Z543" i="18"/>
  <c r="Z558" i="18"/>
  <c r="Z555" i="18"/>
  <c r="Z550" i="18"/>
  <c r="Z542" i="18"/>
  <c r="Z552" i="18"/>
  <c r="Z557" i="18"/>
  <c r="Z544" i="18"/>
  <c r="Z547" i="18"/>
  <c r="Z554" i="18"/>
  <c r="Z541" i="18"/>
  <c r="Z548" i="18"/>
  <c r="AJ540" i="18"/>
  <c r="X540" i="18"/>
  <c r="AA540" i="18" s="1"/>
  <c r="W540" i="18"/>
  <c r="U540" i="18"/>
  <c r="T540" i="18" s="1"/>
  <c r="S540" i="18"/>
  <c r="Z540" i="18" l="1"/>
  <c r="Y540" i="18"/>
  <c r="S484" i="18"/>
  <c r="S485" i="18"/>
  <c r="S486" i="18"/>
  <c r="S487" i="18"/>
  <c r="S488" i="18"/>
  <c r="S489" i="18"/>
  <c r="S490" i="18"/>
  <c r="S491" i="18"/>
  <c r="S492" i="18"/>
  <c r="S493" i="18"/>
  <c r="S494" i="18"/>
  <c r="S495" i="18"/>
  <c r="S496" i="18"/>
  <c r="S497" i="18"/>
  <c r="S498" i="18"/>
  <c r="S499" i="18"/>
  <c r="S500" i="18"/>
  <c r="S501" i="18"/>
  <c r="S502" i="18"/>
  <c r="S503" i="18"/>
  <c r="S504" i="18"/>
  <c r="S505" i="18"/>
  <c r="S506" i="18"/>
  <c r="S507" i="18"/>
  <c r="S508" i="18"/>
  <c r="S509" i="18"/>
  <c r="S510" i="18"/>
  <c r="S511" i="18"/>
  <c r="S512" i="18"/>
  <c r="S513" i="18"/>
  <c r="S514" i="18"/>
  <c r="S515" i="18"/>
  <c r="S516" i="18"/>
  <c r="S517" i="18"/>
  <c r="S518" i="18"/>
  <c r="S519" i="18"/>
  <c r="S520" i="18"/>
  <c r="S521" i="18"/>
  <c r="S522" i="18"/>
  <c r="S523" i="18"/>
  <c r="S524" i="18"/>
  <c r="S525" i="18"/>
  <c r="S526" i="18"/>
  <c r="S527" i="18"/>
  <c r="S528" i="18"/>
  <c r="S529" i="18"/>
  <c r="S530" i="18"/>
  <c r="S531" i="18"/>
  <c r="S532" i="18"/>
  <c r="S533" i="18"/>
  <c r="S534" i="18"/>
  <c r="S535" i="18"/>
  <c r="S536" i="18"/>
  <c r="S537" i="18"/>
  <c r="S538" i="18"/>
  <c r="S539" i="18"/>
  <c r="AJ539" i="18"/>
  <c r="X539" i="18"/>
  <c r="AA539" i="18" s="1"/>
  <c r="W539" i="18"/>
  <c r="Y539" i="18" s="1"/>
  <c r="U539" i="18"/>
  <c r="T539" i="18" s="1"/>
  <c r="AJ538" i="18"/>
  <c r="X538" i="18"/>
  <c r="AA538" i="18" s="1"/>
  <c r="W538" i="18"/>
  <c r="Y538" i="18" s="1"/>
  <c r="U538" i="18"/>
  <c r="T538" i="18" s="1"/>
  <c r="AJ537" i="18"/>
  <c r="X537" i="18"/>
  <c r="AA537" i="18" s="1"/>
  <c r="W537" i="18"/>
  <c r="Y537" i="18" s="1"/>
  <c r="U537" i="18"/>
  <c r="T537" i="18" s="1"/>
  <c r="AJ536" i="18"/>
  <c r="X536" i="18"/>
  <c r="AA536" i="18" s="1"/>
  <c r="W536" i="18"/>
  <c r="U536" i="18"/>
  <c r="T536" i="18" s="1"/>
  <c r="AJ535" i="18"/>
  <c r="X535" i="18"/>
  <c r="AA535" i="18" s="1"/>
  <c r="W535" i="18"/>
  <c r="U535" i="18"/>
  <c r="T535" i="18" s="1"/>
  <c r="AJ534" i="18"/>
  <c r="X534" i="18"/>
  <c r="AA534" i="18" s="1"/>
  <c r="W534" i="18"/>
  <c r="Y534" i="18" s="1"/>
  <c r="U534" i="18"/>
  <c r="T534" i="18" s="1"/>
  <c r="AJ533" i="18"/>
  <c r="X533" i="18"/>
  <c r="AA533" i="18" s="1"/>
  <c r="W533" i="18"/>
  <c r="U533" i="18"/>
  <c r="T533" i="18" s="1"/>
  <c r="AJ532" i="18"/>
  <c r="X532" i="18"/>
  <c r="AA532" i="18" s="1"/>
  <c r="W532" i="18"/>
  <c r="U532" i="18"/>
  <c r="T532" i="18" s="1"/>
  <c r="AJ531" i="18"/>
  <c r="X531" i="18"/>
  <c r="AA531" i="18" s="1"/>
  <c r="W531" i="18"/>
  <c r="U531" i="18"/>
  <c r="T531" i="18" s="1"/>
  <c r="AJ530" i="18"/>
  <c r="X530" i="18"/>
  <c r="AA530" i="18" s="1"/>
  <c r="W530" i="18"/>
  <c r="Y530" i="18" s="1"/>
  <c r="U530" i="18"/>
  <c r="T530" i="18" s="1"/>
  <c r="AJ529" i="18"/>
  <c r="X529" i="18"/>
  <c r="AA529" i="18" s="1"/>
  <c r="W529" i="18"/>
  <c r="Y529" i="18" s="1"/>
  <c r="U529" i="18"/>
  <c r="T529" i="18" s="1"/>
  <c r="AJ528" i="18"/>
  <c r="X528" i="18"/>
  <c r="AA528" i="18" s="1"/>
  <c r="W528" i="18"/>
  <c r="U528" i="18"/>
  <c r="T528" i="18" s="1"/>
  <c r="AJ527" i="18"/>
  <c r="X527" i="18"/>
  <c r="AA527" i="18" s="1"/>
  <c r="W527" i="18"/>
  <c r="U527" i="18"/>
  <c r="T527" i="18" s="1"/>
  <c r="AJ526" i="18"/>
  <c r="X526" i="18"/>
  <c r="AA526" i="18" s="1"/>
  <c r="W526" i="18"/>
  <c r="U526" i="18"/>
  <c r="T526" i="18" s="1"/>
  <c r="AJ525" i="18"/>
  <c r="X525" i="18"/>
  <c r="AA525" i="18" s="1"/>
  <c r="W525" i="18"/>
  <c r="U525" i="18"/>
  <c r="T525" i="18" s="1"/>
  <c r="AJ524" i="18"/>
  <c r="X524" i="18"/>
  <c r="AA524" i="18" s="1"/>
  <c r="W524" i="18"/>
  <c r="Y524" i="18" s="1"/>
  <c r="U524" i="18"/>
  <c r="T524" i="18" s="1"/>
  <c r="AJ523" i="18"/>
  <c r="X523" i="18"/>
  <c r="AA523" i="18" s="1"/>
  <c r="W523" i="18"/>
  <c r="U523" i="18"/>
  <c r="T523" i="18" s="1"/>
  <c r="AJ522" i="18"/>
  <c r="X522" i="18"/>
  <c r="AA522" i="18" s="1"/>
  <c r="W522" i="18"/>
  <c r="U522" i="18"/>
  <c r="T522" i="18" s="1"/>
  <c r="AJ521" i="18"/>
  <c r="X521" i="18"/>
  <c r="AA521" i="18" s="1"/>
  <c r="W521" i="18"/>
  <c r="U521" i="18"/>
  <c r="T521" i="18" s="1"/>
  <c r="AJ520" i="18"/>
  <c r="X520" i="18"/>
  <c r="AA520" i="18" s="1"/>
  <c r="W520" i="18"/>
  <c r="U520" i="18"/>
  <c r="T520" i="18" s="1"/>
  <c r="AJ519" i="18"/>
  <c r="X519" i="18"/>
  <c r="AA519" i="18" s="1"/>
  <c r="W519" i="18"/>
  <c r="Y519" i="18" s="1"/>
  <c r="U519" i="18"/>
  <c r="T519" i="18" s="1"/>
  <c r="AJ518" i="18"/>
  <c r="X518" i="18"/>
  <c r="AA518" i="18" s="1"/>
  <c r="W518" i="18"/>
  <c r="U518" i="18"/>
  <c r="T518" i="18" s="1"/>
  <c r="AJ517" i="18"/>
  <c r="X517" i="18"/>
  <c r="AA517" i="18" s="1"/>
  <c r="W517" i="18"/>
  <c r="U517" i="18"/>
  <c r="T517" i="18" s="1"/>
  <c r="AJ516" i="18"/>
  <c r="X516" i="18"/>
  <c r="AA516" i="18" s="1"/>
  <c r="W516" i="18"/>
  <c r="T516" i="18"/>
  <c r="AJ515" i="18"/>
  <c r="X515" i="18"/>
  <c r="AA515" i="18" s="1"/>
  <c r="W515" i="18"/>
  <c r="Y515" i="18" s="1"/>
  <c r="U515" i="18"/>
  <c r="T515" i="18" s="1"/>
  <c r="AJ514" i="18"/>
  <c r="X514" i="18"/>
  <c r="AA514" i="18" s="1"/>
  <c r="W514" i="18"/>
  <c r="U514" i="18"/>
  <c r="T514" i="18" s="1"/>
  <c r="AJ513" i="18"/>
  <c r="X513" i="18"/>
  <c r="AA513" i="18" s="1"/>
  <c r="W513" i="18"/>
  <c r="Y513" i="18" s="1"/>
  <c r="U513" i="18"/>
  <c r="T513" i="18" s="1"/>
  <c r="AJ512" i="18"/>
  <c r="X512" i="18"/>
  <c r="AA512" i="18" s="1"/>
  <c r="W512" i="18"/>
  <c r="Y512" i="18" s="1"/>
  <c r="U512" i="18"/>
  <c r="T512" i="18" s="1"/>
  <c r="AJ511" i="18"/>
  <c r="X511" i="18"/>
  <c r="AA511" i="18" s="1"/>
  <c r="W511" i="18"/>
  <c r="U511" i="18"/>
  <c r="T511" i="18" s="1"/>
  <c r="AJ510" i="18"/>
  <c r="X510" i="18"/>
  <c r="AA510" i="18" s="1"/>
  <c r="W510" i="18"/>
  <c r="U510" i="18"/>
  <c r="T510" i="18" s="1"/>
  <c r="AJ509" i="18"/>
  <c r="X509" i="18"/>
  <c r="AA509" i="18" s="1"/>
  <c r="W509" i="18"/>
  <c r="Y509" i="18" s="1"/>
  <c r="U509" i="18"/>
  <c r="T509" i="18" s="1"/>
  <c r="Z511" i="18" l="1"/>
  <c r="Z522" i="18"/>
  <c r="Z526" i="18"/>
  <c r="Z527" i="18"/>
  <c r="Z510" i="18"/>
  <c r="Z521" i="18"/>
  <c r="Y521" i="18"/>
  <c r="Z531" i="18"/>
  <c r="Z532" i="18"/>
  <c r="Z523" i="18"/>
  <c r="Z514" i="18"/>
  <c r="Z533" i="18"/>
  <c r="Y523" i="18"/>
  <c r="Z529" i="18"/>
  <c r="Y533" i="18"/>
  <c r="Y527" i="18"/>
  <c r="Z530" i="18"/>
  <c r="Z525" i="18"/>
  <c r="Z538" i="18"/>
  <c r="Z516" i="18"/>
  <c r="Z537" i="18"/>
  <c r="Z528" i="18"/>
  <c r="Y526" i="18"/>
  <c r="Y528" i="18"/>
  <c r="Y522" i="18"/>
  <c r="Y531" i="18"/>
  <c r="Z520" i="18"/>
  <c r="Z517" i="18"/>
  <c r="Z535" i="18"/>
  <c r="Z518" i="18"/>
  <c r="Y532" i="18"/>
  <c r="Z536" i="18"/>
  <c r="Z539" i="18"/>
  <c r="Y516" i="18"/>
  <c r="Y517" i="18"/>
  <c r="Y518" i="18"/>
  <c r="Z534" i="18"/>
  <c r="Y535" i="18"/>
  <c r="Z519" i="18"/>
  <c r="Y520" i="18"/>
  <c r="Y536" i="18"/>
  <c r="Z515" i="18"/>
  <c r="Z524" i="18"/>
  <c r="Y525" i="18"/>
  <c r="Z509" i="18"/>
  <c r="Y510" i="18"/>
  <c r="Y511" i="18"/>
  <c r="Z512" i="18"/>
  <c r="Z513" i="18"/>
  <c r="Y514" i="18"/>
  <c r="BC295" i="25"/>
  <c r="AQ295" i="25"/>
  <c r="AT295" i="25" s="1"/>
  <c r="AP295" i="25"/>
  <c r="AN295" i="25"/>
  <c r="AM295" i="25" s="1"/>
  <c r="AL295" i="25"/>
  <c r="U505" i="18"/>
  <c r="T505" i="18" s="1"/>
  <c r="W505" i="18"/>
  <c r="Y505" i="18" s="1"/>
  <c r="X505" i="18"/>
  <c r="AA505" i="18" s="1"/>
  <c r="AJ505" i="18"/>
  <c r="U506" i="18"/>
  <c r="T506" i="18" s="1"/>
  <c r="W506" i="18"/>
  <c r="Y506" i="18" s="1"/>
  <c r="X506" i="18"/>
  <c r="AA506" i="18" s="1"/>
  <c r="AJ506" i="18"/>
  <c r="U507" i="18"/>
  <c r="T507" i="18" s="1"/>
  <c r="W507" i="18"/>
  <c r="Y507" i="18" s="1"/>
  <c r="X507" i="18"/>
  <c r="AA507" i="18" s="1"/>
  <c r="AJ507" i="18"/>
  <c r="U508" i="18"/>
  <c r="T508" i="18" s="1"/>
  <c r="W508" i="18"/>
  <c r="Y508" i="18" s="1"/>
  <c r="X508" i="18"/>
  <c r="AA508" i="18" s="1"/>
  <c r="AJ508" i="18"/>
  <c r="Z507" i="18" l="1"/>
  <c r="AS295" i="25"/>
  <c r="Z506" i="18"/>
  <c r="AR295" i="25"/>
  <c r="Z508" i="18"/>
  <c r="Z505" i="18"/>
  <c r="U502" i="18"/>
  <c r="T502" i="18" s="1"/>
  <c r="W502" i="18"/>
  <c r="Y502" i="18" s="1"/>
  <c r="X502" i="18"/>
  <c r="AJ502" i="18"/>
  <c r="U503" i="18"/>
  <c r="T503" i="18" s="1"/>
  <c r="W503" i="18"/>
  <c r="Y503" i="18" s="1"/>
  <c r="X503" i="18"/>
  <c r="AJ503" i="18"/>
  <c r="U504" i="18"/>
  <c r="T504" i="18" s="1"/>
  <c r="W504" i="18"/>
  <c r="Y504" i="18" s="1"/>
  <c r="X504" i="18"/>
  <c r="AA504" i="18" s="1"/>
  <c r="AJ504" i="18"/>
  <c r="Z502" i="18" l="1"/>
  <c r="Z503" i="18"/>
  <c r="AA502" i="18"/>
  <c r="Z504" i="18"/>
  <c r="AA503" i="18"/>
  <c r="S465" i="18"/>
  <c r="U465" i="18"/>
  <c r="T465" i="18" s="1"/>
  <c r="W465" i="18"/>
  <c r="Y465" i="18" s="1"/>
  <c r="X465" i="18"/>
  <c r="AJ465" i="18"/>
  <c r="S466" i="18"/>
  <c r="U466" i="18"/>
  <c r="T466" i="18" s="1"/>
  <c r="W466" i="18"/>
  <c r="Y466" i="18" s="1"/>
  <c r="X466" i="18"/>
  <c r="AA466" i="18" s="1"/>
  <c r="AJ466" i="18"/>
  <c r="S467" i="18"/>
  <c r="T467" i="18"/>
  <c r="W467" i="18"/>
  <c r="Y467" i="18" s="1"/>
  <c r="X467" i="18"/>
  <c r="AJ467" i="18"/>
  <c r="S468" i="18"/>
  <c r="U468" i="18"/>
  <c r="T468" i="18" s="1"/>
  <c r="W468" i="18"/>
  <c r="Y468" i="18" s="1"/>
  <c r="X468" i="18"/>
  <c r="AA468" i="18" s="1"/>
  <c r="AJ468" i="18"/>
  <c r="S469" i="18"/>
  <c r="U469" i="18"/>
  <c r="T469" i="18" s="1"/>
  <c r="W469" i="18"/>
  <c r="Y469" i="18" s="1"/>
  <c r="X469" i="18"/>
  <c r="AA469" i="18" s="1"/>
  <c r="AJ469" i="18"/>
  <c r="S470" i="18"/>
  <c r="U470" i="18"/>
  <c r="T470" i="18" s="1"/>
  <c r="W470" i="18"/>
  <c r="Y470" i="18" s="1"/>
  <c r="X470" i="18"/>
  <c r="AJ470" i="18"/>
  <c r="S471" i="18"/>
  <c r="U471" i="18"/>
  <c r="T471" i="18" s="1"/>
  <c r="W471" i="18"/>
  <c r="Y471" i="18" s="1"/>
  <c r="X471" i="18"/>
  <c r="AA471" i="18" s="1"/>
  <c r="AJ471" i="18"/>
  <c r="S472" i="18"/>
  <c r="T472" i="18"/>
  <c r="W472" i="18"/>
  <c r="Y472" i="18" s="1"/>
  <c r="X472" i="18"/>
  <c r="AA472" i="18" s="1"/>
  <c r="AJ472" i="18"/>
  <c r="S473" i="18"/>
  <c r="U473" i="18"/>
  <c r="T473" i="18" s="1"/>
  <c r="W473" i="18"/>
  <c r="X473" i="18"/>
  <c r="AA473" i="18" s="1"/>
  <c r="AJ473" i="18"/>
  <c r="S474" i="18"/>
  <c r="U474" i="18"/>
  <c r="T474" i="18" s="1"/>
  <c r="W474" i="18"/>
  <c r="Y474" i="18" s="1"/>
  <c r="X474" i="18"/>
  <c r="AA474" i="18" s="1"/>
  <c r="AJ474" i="18"/>
  <c r="S475" i="18"/>
  <c r="U475" i="18"/>
  <c r="T475" i="18" s="1"/>
  <c r="W475" i="18"/>
  <c r="X475" i="18"/>
  <c r="AA475" i="18" s="1"/>
  <c r="AJ475" i="18"/>
  <c r="S476" i="18"/>
  <c r="U476" i="18"/>
  <c r="T476" i="18" s="1"/>
  <c r="W476" i="18"/>
  <c r="Y476" i="18" s="1"/>
  <c r="X476" i="18"/>
  <c r="AA476" i="18" s="1"/>
  <c r="AJ476" i="18"/>
  <c r="S477" i="18"/>
  <c r="U477" i="18"/>
  <c r="T477" i="18" s="1"/>
  <c r="W477" i="18"/>
  <c r="Y477" i="18" s="1"/>
  <c r="X477" i="18"/>
  <c r="AA477" i="18" s="1"/>
  <c r="AJ477" i="18"/>
  <c r="S478" i="18"/>
  <c r="U478" i="18"/>
  <c r="T478" i="18" s="1"/>
  <c r="W478" i="18"/>
  <c r="Y478" i="18" s="1"/>
  <c r="X478" i="18"/>
  <c r="AA478" i="18" s="1"/>
  <c r="AJ478" i="18"/>
  <c r="S479" i="18"/>
  <c r="U479" i="18"/>
  <c r="T479" i="18" s="1"/>
  <c r="W479" i="18"/>
  <c r="Y479" i="18" s="1"/>
  <c r="X479" i="18"/>
  <c r="AJ479" i="18"/>
  <c r="S480" i="18"/>
  <c r="U480" i="18"/>
  <c r="T480" i="18" s="1"/>
  <c r="W480" i="18"/>
  <c r="Y480" i="18" s="1"/>
  <c r="X480" i="18"/>
  <c r="AA480" i="18" s="1"/>
  <c r="AJ480" i="18"/>
  <c r="S481" i="18"/>
  <c r="U481" i="18"/>
  <c r="T481" i="18" s="1"/>
  <c r="W481" i="18"/>
  <c r="Y481" i="18" s="1"/>
  <c r="X481" i="18"/>
  <c r="AA481" i="18" s="1"/>
  <c r="AJ481" i="18"/>
  <c r="S482" i="18"/>
  <c r="U482" i="18"/>
  <c r="T482" i="18" s="1"/>
  <c r="W482" i="18"/>
  <c r="Y482" i="18" s="1"/>
  <c r="X482" i="18"/>
  <c r="AA482" i="18" s="1"/>
  <c r="AJ482" i="18"/>
  <c r="S483" i="18"/>
  <c r="U483" i="18"/>
  <c r="T483" i="18" s="1"/>
  <c r="W483" i="18"/>
  <c r="Y483" i="18" s="1"/>
  <c r="X483" i="18"/>
  <c r="AJ483" i="18"/>
  <c r="U484" i="18"/>
  <c r="T484" i="18" s="1"/>
  <c r="W484" i="18"/>
  <c r="Y484" i="18" s="1"/>
  <c r="X484" i="18"/>
  <c r="AA484" i="18" s="1"/>
  <c r="AJ484" i="18"/>
  <c r="U485" i="18"/>
  <c r="T485" i="18" s="1"/>
  <c r="W485" i="18"/>
  <c r="Y485" i="18" s="1"/>
  <c r="X485" i="18"/>
  <c r="AA485" i="18" s="1"/>
  <c r="AJ485" i="18"/>
  <c r="U486" i="18"/>
  <c r="T486" i="18" s="1"/>
  <c r="W486" i="18"/>
  <c r="Y486" i="18" s="1"/>
  <c r="X486" i="18"/>
  <c r="AA486" i="18" s="1"/>
  <c r="AJ486" i="18"/>
  <c r="U487" i="18"/>
  <c r="T487" i="18" s="1"/>
  <c r="W487" i="18"/>
  <c r="Y487" i="18" s="1"/>
  <c r="X487" i="18"/>
  <c r="AA487" i="18" s="1"/>
  <c r="AJ487" i="18"/>
  <c r="U488" i="18"/>
  <c r="T488" i="18" s="1"/>
  <c r="W488" i="18"/>
  <c r="Y488" i="18" s="1"/>
  <c r="X488" i="18"/>
  <c r="AA488" i="18" s="1"/>
  <c r="AJ488" i="18"/>
  <c r="U489" i="18"/>
  <c r="T489" i="18" s="1"/>
  <c r="W489" i="18"/>
  <c r="Y489" i="18" s="1"/>
  <c r="X489" i="18"/>
  <c r="AA489" i="18" s="1"/>
  <c r="AJ489" i="18"/>
  <c r="U490" i="18"/>
  <c r="T490" i="18" s="1"/>
  <c r="W490" i="18"/>
  <c r="Y490" i="18" s="1"/>
  <c r="X490" i="18"/>
  <c r="AA490" i="18" s="1"/>
  <c r="AJ490" i="18"/>
  <c r="U491" i="18"/>
  <c r="T491" i="18" s="1"/>
  <c r="W491" i="18"/>
  <c r="X491" i="18"/>
  <c r="AA491" i="18" s="1"/>
  <c r="AJ491" i="18"/>
  <c r="U492" i="18"/>
  <c r="T492" i="18" s="1"/>
  <c r="W492" i="18"/>
  <c r="Y492" i="18" s="1"/>
  <c r="X492" i="18"/>
  <c r="AJ492" i="18"/>
  <c r="U493" i="18"/>
  <c r="T493" i="18" s="1"/>
  <c r="W493" i="18"/>
  <c r="Y493" i="18" s="1"/>
  <c r="X493" i="18"/>
  <c r="AA493" i="18" s="1"/>
  <c r="AJ493" i="18"/>
  <c r="U494" i="18"/>
  <c r="T494" i="18" s="1"/>
  <c r="W494" i="18"/>
  <c r="Y494" i="18" s="1"/>
  <c r="X494" i="18"/>
  <c r="AA494" i="18" s="1"/>
  <c r="AJ494" i="18"/>
  <c r="U495" i="18"/>
  <c r="T495" i="18" s="1"/>
  <c r="W495" i="18"/>
  <c r="Y495" i="18" s="1"/>
  <c r="X495" i="18"/>
  <c r="AJ495" i="18"/>
  <c r="U496" i="18"/>
  <c r="T496" i="18" s="1"/>
  <c r="W496" i="18"/>
  <c r="Y496" i="18" s="1"/>
  <c r="X496" i="18"/>
  <c r="AA496" i="18" s="1"/>
  <c r="AJ496" i="18"/>
  <c r="U497" i="18"/>
  <c r="T497" i="18" s="1"/>
  <c r="W497" i="18"/>
  <c r="Y497" i="18" s="1"/>
  <c r="X497" i="18"/>
  <c r="AA497" i="18" s="1"/>
  <c r="AJ497" i="18"/>
  <c r="U498" i="18"/>
  <c r="T498" i="18" s="1"/>
  <c r="W498" i="18"/>
  <c r="Y498" i="18" s="1"/>
  <c r="X498" i="18"/>
  <c r="AA498" i="18" s="1"/>
  <c r="AJ498" i="18"/>
  <c r="U499" i="18"/>
  <c r="T499" i="18" s="1"/>
  <c r="W499" i="18"/>
  <c r="X499" i="18"/>
  <c r="AA499" i="18" s="1"/>
  <c r="AJ499" i="18"/>
  <c r="U500" i="18"/>
  <c r="T500" i="18" s="1"/>
  <c r="W500" i="18"/>
  <c r="Y500" i="18" s="1"/>
  <c r="X500" i="18"/>
  <c r="AA500" i="18" s="1"/>
  <c r="AJ500" i="18"/>
  <c r="U501" i="18"/>
  <c r="T501" i="18" s="1"/>
  <c r="W501" i="18"/>
  <c r="Y501" i="18" s="1"/>
  <c r="X501" i="18"/>
  <c r="AA501" i="18" s="1"/>
  <c r="AJ501" i="18"/>
  <c r="Z465" i="18" l="1"/>
  <c r="Z483" i="18"/>
  <c r="Z467" i="18"/>
  <c r="AA467" i="18"/>
  <c r="Z473" i="18"/>
  <c r="Z469" i="18"/>
  <c r="Z482" i="18"/>
  <c r="Z499" i="18"/>
  <c r="Z492" i="18"/>
  <c r="Z466" i="18"/>
  <c r="Y499" i="18"/>
  <c r="Z494" i="18"/>
  <c r="Z501" i="18"/>
  <c r="Z479" i="18"/>
  <c r="Z484" i="18"/>
  <c r="Z475" i="18"/>
  <c r="Z485" i="18"/>
  <c r="AA483" i="18"/>
  <c r="Z477" i="18"/>
  <c r="AA492" i="18"/>
  <c r="Z487" i="18"/>
  <c r="Z500" i="18"/>
  <c r="Z498" i="18"/>
  <c r="Z486" i="18"/>
  <c r="AA465" i="18"/>
  <c r="Z495" i="18"/>
  <c r="Z493" i="18"/>
  <c r="Z476" i="18"/>
  <c r="Z491" i="18"/>
  <c r="Z478" i="18"/>
  <c r="Y473" i="18"/>
  <c r="Z468" i="18"/>
  <c r="Z470" i="18"/>
  <c r="Y491" i="18"/>
  <c r="Z490" i="18"/>
  <c r="Y475" i="18"/>
  <c r="Z474" i="18"/>
  <c r="Z489" i="18"/>
  <c r="Z488" i="18"/>
  <c r="Z472" i="18"/>
  <c r="Z471" i="18"/>
  <c r="AA470" i="18"/>
  <c r="Z497" i="18"/>
  <c r="Z481" i="18"/>
  <c r="Z496" i="18"/>
  <c r="AA495" i="18"/>
  <c r="Z480" i="18"/>
  <c r="AA479" i="18"/>
  <c r="R459" i="18"/>
  <c r="S459" i="18"/>
  <c r="U459" i="18"/>
  <c r="T459" i="18" s="1"/>
  <c r="W459" i="18"/>
  <c r="Y459" i="18" s="1"/>
  <c r="X459" i="18"/>
  <c r="AJ459" i="18"/>
  <c r="R460" i="18"/>
  <c r="S460" i="18"/>
  <c r="U460" i="18"/>
  <c r="T460" i="18" s="1"/>
  <c r="W460" i="18"/>
  <c r="Y460" i="18" s="1"/>
  <c r="X460" i="18"/>
  <c r="AA460" i="18" s="1"/>
  <c r="AJ460" i="18"/>
  <c r="R461" i="18"/>
  <c r="S461" i="18"/>
  <c r="U461" i="18"/>
  <c r="T461" i="18" s="1"/>
  <c r="W461" i="18"/>
  <c r="Y461" i="18" s="1"/>
  <c r="X461" i="18"/>
  <c r="AA461" i="18" s="1"/>
  <c r="AJ461" i="18"/>
  <c r="R462" i="18"/>
  <c r="S462" i="18"/>
  <c r="U462" i="18"/>
  <c r="T462" i="18" s="1"/>
  <c r="W462" i="18"/>
  <c r="Y462" i="18" s="1"/>
  <c r="X462" i="18"/>
  <c r="AA462" i="18" s="1"/>
  <c r="AJ462" i="18"/>
  <c r="R463" i="18"/>
  <c r="S463" i="18"/>
  <c r="U463" i="18"/>
  <c r="T463" i="18" s="1"/>
  <c r="W463" i="18"/>
  <c r="Y463" i="18" s="1"/>
  <c r="X463" i="18"/>
  <c r="AJ463" i="18"/>
  <c r="R464" i="18"/>
  <c r="S464" i="18"/>
  <c r="U464" i="18"/>
  <c r="T464" i="18" s="1"/>
  <c r="W464" i="18"/>
  <c r="Y464" i="18" s="1"/>
  <c r="X464" i="18"/>
  <c r="AA464" i="18" s="1"/>
  <c r="AJ464" i="18"/>
  <c r="Z463" i="18" l="1"/>
  <c r="Z459" i="18"/>
  <c r="AA463" i="18"/>
  <c r="Z462" i="18"/>
  <c r="Z461" i="18"/>
  <c r="AA459" i="18"/>
  <c r="Z464" i="18"/>
  <c r="Z460" i="18"/>
  <c r="AJ458" i="18"/>
  <c r="X458" i="18"/>
  <c r="AA458" i="18" s="1"/>
  <c r="W458" i="18"/>
  <c r="U458" i="18"/>
  <c r="T458" i="18" s="1"/>
  <c r="S458" i="18"/>
  <c r="R458" i="18"/>
  <c r="AJ455" i="18"/>
  <c r="X455" i="18"/>
  <c r="AA455" i="18" s="1"/>
  <c r="W455" i="18"/>
  <c r="Y455" i="18" s="1"/>
  <c r="U455" i="18"/>
  <c r="T455" i="18" s="1"/>
  <c r="S455" i="18"/>
  <c r="AJ454" i="18"/>
  <c r="X454" i="18"/>
  <c r="AA454" i="18" s="1"/>
  <c r="W454" i="18"/>
  <c r="U454" i="18"/>
  <c r="T454" i="18" s="1"/>
  <c r="S454" i="18"/>
  <c r="AJ453" i="18"/>
  <c r="X453" i="18"/>
  <c r="AA453" i="18" s="1"/>
  <c r="W453" i="18"/>
  <c r="U453" i="18"/>
  <c r="T453" i="18" s="1"/>
  <c r="S453" i="18"/>
  <c r="R453" i="18"/>
  <c r="AJ449" i="18"/>
  <c r="X449" i="18"/>
  <c r="AA449" i="18" s="1"/>
  <c r="W449" i="18"/>
  <c r="Y449" i="18" s="1"/>
  <c r="U449" i="18"/>
  <c r="T449" i="18" s="1"/>
  <c r="S449" i="18"/>
  <c r="R449" i="18"/>
  <c r="Z453" i="18" l="1"/>
  <c r="Z458" i="18"/>
  <c r="Z454" i="18"/>
  <c r="Y458" i="18"/>
  <c r="Z455" i="18"/>
  <c r="Y454" i="18"/>
  <c r="Y453" i="18"/>
  <c r="Z449" i="18"/>
  <c r="AJ457" i="18"/>
  <c r="X457" i="18"/>
  <c r="AA457" i="18" s="1"/>
  <c r="W457" i="18"/>
  <c r="U457" i="18"/>
  <c r="T457" i="18" s="1"/>
  <c r="S457" i="18"/>
  <c r="AJ456" i="18"/>
  <c r="X456" i="18"/>
  <c r="AA456" i="18" s="1"/>
  <c r="W456" i="18"/>
  <c r="U456" i="18"/>
  <c r="T456" i="18" s="1"/>
  <c r="S456" i="18"/>
  <c r="AJ452" i="18"/>
  <c r="X452" i="18"/>
  <c r="AA452" i="18" s="1"/>
  <c r="W452" i="18"/>
  <c r="U452" i="18"/>
  <c r="T452" i="18" s="1"/>
  <c r="S452" i="18"/>
  <c r="AJ451" i="18"/>
  <c r="X451" i="18"/>
  <c r="AA451" i="18" s="1"/>
  <c r="W451" i="18"/>
  <c r="U451" i="18"/>
  <c r="T451" i="18" s="1"/>
  <c r="S451" i="18"/>
  <c r="AJ450" i="18"/>
  <c r="X450" i="18"/>
  <c r="AA450" i="18" s="1"/>
  <c r="W450" i="18"/>
  <c r="U450" i="18"/>
  <c r="T450" i="18" s="1"/>
  <c r="S450" i="18"/>
  <c r="Z452" i="18" l="1"/>
  <c r="Z456" i="18"/>
  <c r="Z457" i="18"/>
  <c r="Z450" i="18"/>
  <c r="Y452" i="18"/>
  <c r="Z451" i="18"/>
  <c r="Y457" i="18"/>
  <c r="Y456" i="18"/>
  <c r="Y450" i="18"/>
  <c r="Y451" i="18"/>
  <c r="BC239" i="25"/>
  <c r="AQ239" i="25"/>
  <c r="AT239" i="25" s="1"/>
  <c r="AP239" i="25"/>
  <c r="AN239" i="25"/>
  <c r="AM239" i="25" s="1"/>
  <c r="AL239" i="25"/>
  <c r="AK239" i="25"/>
  <c r="R445" i="18"/>
  <c r="S445" i="18"/>
  <c r="U445" i="18"/>
  <c r="T445" i="18" s="1"/>
  <c r="W445" i="18"/>
  <c r="Y445" i="18" s="1"/>
  <c r="X445" i="18"/>
  <c r="AA445" i="18" s="1"/>
  <c r="AJ445" i="18"/>
  <c r="R446" i="18"/>
  <c r="S446" i="18"/>
  <c r="U446" i="18"/>
  <c r="T446" i="18" s="1"/>
  <c r="W446" i="18"/>
  <c r="X446" i="18"/>
  <c r="AA446" i="18" s="1"/>
  <c r="AJ446" i="18"/>
  <c r="R447" i="18"/>
  <c r="S447" i="18"/>
  <c r="U447" i="18"/>
  <c r="T447" i="18" s="1"/>
  <c r="W447" i="18"/>
  <c r="Y447" i="18" s="1"/>
  <c r="X447" i="18"/>
  <c r="AA447" i="18" s="1"/>
  <c r="AJ447" i="18"/>
  <c r="R448" i="18"/>
  <c r="S448" i="18"/>
  <c r="U448" i="18"/>
  <c r="T448" i="18" s="1"/>
  <c r="W448" i="18"/>
  <c r="Y448" i="18" s="1"/>
  <c r="X448" i="18"/>
  <c r="AA448" i="18" s="1"/>
  <c r="AJ448" i="18"/>
  <c r="AS239" i="25" l="1"/>
  <c r="Z446" i="18"/>
  <c r="Z447" i="18"/>
  <c r="AR239" i="25"/>
  <c r="Z448" i="18"/>
  <c r="Y446" i="18"/>
  <c r="Z445" i="18"/>
  <c r="BC238" i="25"/>
  <c r="AQ238" i="25"/>
  <c r="AT238" i="25" s="1"/>
  <c r="AP238" i="25"/>
  <c r="AN238" i="25"/>
  <c r="AM238" i="25" s="1"/>
  <c r="AL238" i="25"/>
  <c r="AK238" i="25"/>
  <c r="R441" i="18"/>
  <c r="S441" i="18"/>
  <c r="U441" i="18"/>
  <c r="T441" i="18" s="1"/>
  <c r="W441" i="18"/>
  <c r="Y441" i="18" s="1"/>
  <c r="X441" i="18"/>
  <c r="AA441" i="18" s="1"/>
  <c r="AJ441" i="18"/>
  <c r="R442" i="18"/>
  <c r="S442" i="18"/>
  <c r="U442" i="18"/>
  <c r="T442" i="18" s="1"/>
  <c r="W442" i="18"/>
  <c r="Y442" i="18" s="1"/>
  <c r="X442" i="18"/>
  <c r="AA442" i="18" s="1"/>
  <c r="AJ442" i="18"/>
  <c r="R443" i="18"/>
  <c r="S443" i="18"/>
  <c r="U443" i="18"/>
  <c r="T443" i="18" s="1"/>
  <c r="W443" i="18"/>
  <c r="Y443" i="18" s="1"/>
  <c r="X443" i="18"/>
  <c r="AJ443" i="18"/>
  <c r="R444" i="18"/>
  <c r="S444" i="18"/>
  <c r="U444" i="18"/>
  <c r="T444" i="18" s="1"/>
  <c r="W444" i="18"/>
  <c r="Y444" i="18" s="1"/>
  <c r="X444" i="18"/>
  <c r="AJ444" i="18"/>
  <c r="Z441" i="18" l="1"/>
  <c r="Z444" i="18"/>
  <c r="Z443" i="18"/>
  <c r="AA443" i="18"/>
  <c r="AS238" i="25"/>
  <c r="Z442" i="18"/>
  <c r="AR238" i="25"/>
  <c r="AA444" i="18"/>
  <c r="R411" i="18"/>
  <c r="S411" i="18"/>
  <c r="U411" i="18"/>
  <c r="T411" i="18" s="1"/>
  <c r="W411" i="18"/>
  <c r="Y411" i="18" s="1"/>
  <c r="X411" i="18"/>
  <c r="AA411" i="18" s="1"/>
  <c r="AJ411" i="18"/>
  <c r="R412" i="18"/>
  <c r="S412" i="18"/>
  <c r="U412" i="18"/>
  <c r="T412" i="18" s="1"/>
  <c r="W412" i="18"/>
  <c r="Y412" i="18" s="1"/>
  <c r="X412" i="18"/>
  <c r="AJ412" i="18"/>
  <c r="R413" i="18"/>
  <c r="S413" i="18"/>
  <c r="U413" i="18"/>
  <c r="T413" i="18" s="1"/>
  <c r="W413" i="18"/>
  <c r="Y413" i="18" s="1"/>
  <c r="X413" i="18"/>
  <c r="AA413" i="18" s="1"/>
  <c r="AJ413" i="18"/>
  <c r="R414" i="18"/>
  <c r="S414" i="18"/>
  <c r="U414" i="18"/>
  <c r="T414" i="18" s="1"/>
  <c r="W414" i="18"/>
  <c r="Y414" i="18" s="1"/>
  <c r="X414" i="18"/>
  <c r="AJ414" i="18"/>
  <c r="R415" i="18"/>
  <c r="S415" i="18"/>
  <c r="U415" i="18"/>
  <c r="T415" i="18" s="1"/>
  <c r="W415" i="18"/>
  <c r="Y415" i="18" s="1"/>
  <c r="X415" i="18"/>
  <c r="AA415" i="18" s="1"/>
  <c r="AJ415" i="18"/>
  <c r="R416" i="18"/>
  <c r="S416" i="18"/>
  <c r="U416" i="18"/>
  <c r="T416" i="18" s="1"/>
  <c r="W416" i="18"/>
  <c r="Y416" i="18" s="1"/>
  <c r="X416" i="18"/>
  <c r="AA416" i="18" s="1"/>
  <c r="AJ416" i="18"/>
  <c r="R417" i="18"/>
  <c r="S417" i="18"/>
  <c r="U417" i="18"/>
  <c r="T417" i="18" s="1"/>
  <c r="W417" i="18"/>
  <c r="Y417" i="18" s="1"/>
  <c r="X417" i="18"/>
  <c r="AA417" i="18" s="1"/>
  <c r="AJ417" i="18"/>
  <c r="R418" i="18"/>
  <c r="S418" i="18"/>
  <c r="U418" i="18"/>
  <c r="T418" i="18" s="1"/>
  <c r="W418" i="18"/>
  <c r="X418" i="18"/>
  <c r="AA418" i="18" s="1"/>
  <c r="AJ418" i="18"/>
  <c r="R419" i="18"/>
  <c r="S419" i="18"/>
  <c r="U419" i="18"/>
  <c r="T419" i="18" s="1"/>
  <c r="W419" i="18"/>
  <c r="Y419" i="18" s="1"/>
  <c r="X419" i="18"/>
  <c r="AA419" i="18" s="1"/>
  <c r="AJ419" i="18"/>
  <c r="R420" i="18"/>
  <c r="S420" i="18"/>
  <c r="U420" i="18"/>
  <c r="T420" i="18" s="1"/>
  <c r="W420" i="18"/>
  <c r="Y420" i="18" s="1"/>
  <c r="X420" i="18"/>
  <c r="AA420" i="18" s="1"/>
  <c r="AJ420" i="18"/>
  <c r="R421" i="18"/>
  <c r="S421" i="18"/>
  <c r="U421" i="18"/>
  <c r="T421" i="18" s="1"/>
  <c r="W421" i="18"/>
  <c r="Y421" i="18" s="1"/>
  <c r="X421" i="18"/>
  <c r="AJ421" i="18"/>
  <c r="R422" i="18"/>
  <c r="S422" i="18"/>
  <c r="U422" i="18"/>
  <c r="T422" i="18" s="1"/>
  <c r="W422" i="18"/>
  <c r="Y422" i="18" s="1"/>
  <c r="X422" i="18"/>
  <c r="AA422" i="18" s="1"/>
  <c r="AJ422" i="18"/>
  <c r="R423" i="18"/>
  <c r="S423" i="18"/>
  <c r="U423" i="18"/>
  <c r="T423" i="18" s="1"/>
  <c r="W423" i="18"/>
  <c r="Y423" i="18" s="1"/>
  <c r="X423" i="18"/>
  <c r="AA423" i="18" s="1"/>
  <c r="AJ423" i="18"/>
  <c r="R424" i="18"/>
  <c r="S424" i="18"/>
  <c r="U424" i="18"/>
  <c r="T424" i="18" s="1"/>
  <c r="W424" i="18"/>
  <c r="Y424" i="18" s="1"/>
  <c r="X424" i="18"/>
  <c r="AA424" i="18" s="1"/>
  <c r="AJ424" i="18"/>
  <c r="R425" i="18"/>
  <c r="S425" i="18"/>
  <c r="U425" i="18"/>
  <c r="T425" i="18" s="1"/>
  <c r="W425" i="18"/>
  <c r="Y425" i="18" s="1"/>
  <c r="X425" i="18"/>
  <c r="AA425" i="18" s="1"/>
  <c r="AJ425" i="18"/>
  <c r="R426" i="18"/>
  <c r="S426" i="18"/>
  <c r="U426" i="18"/>
  <c r="T426" i="18" s="1"/>
  <c r="W426" i="18"/>
  <c r="Y426" i="18" s="1"/>
  <c r="X426" i="18"/>
  <c r="AA426" i="18" s="1"/>
  <c r="AJ426" i="18"/>
  <c r="R427" i="18"/>
  <c r="S427" i="18"/>
  <c r="T427" i="18"/>
  <c r="W427" i="18"/>
  <c r="Y427" i="18" s="1"/>
  <c r="X427" i="18"/>
  <c r="AA427" i="18" s="1"/>
  <c r="AJ427" i="18"/>
  <c r="R428" i="18"/>
  <c r="S428" i="18"/>
  <c r="U428" i="18"/>
  <c r="T428" i="18" s="1"/>
  <c r="W428" i="18"/>
  <c r="Y428" i="18" s="1"/>
  <c r="X428" i="18"/>
  <c r="AA428" i="18" s="1"/>
  <c r="AJ428" i="18"/>
  <c r="R429" i="18"/>
  <c r="S429" i="18"/>
  <c r="U429" i="18"/>
  <c r="T429" i="18" s="1"/>
  <c r="W429" i="18"/>
  <c r="Y429" i="18" s="1"/>
  <c r="X429" i="18"/>
  <c r="AA429" i="18" s="1"/>
  <c r="AJ429" i="18"/>
  <c r="R430" i="18"/>
  <c r="S430" i="18"/>
  <c r="T430" i="18"/>
  <c r="W430" i="18"/>
  <c r="Y430" i="18" s="1"/>
  <c r="X430" i="18"/>
  <c r="AA430" i="18" s="1"/>
  <c r="AJ430" i="18"/>
  <c r="R431" i="18"/>
  <c r="S431" i="18"/>
  <c r="U431" i="18"/>
  <c r="T431" i="18" s="1"/>
  <c r="W431" i="18"/>
  <c r="Y431" i="18" s="1"/>
  <c r="X431" i="18"/>
  <c r="AA431" i="18" s="1"/>
  <c r="AJ431" i="18"/>
  <c r="R432" i="18"/>
  <c r="S432" i="18"/>
  <c r="U432" i="18"/>
  <c r="T432" i="18" s="1"/>
  <c r="W432" i="18"/>
  <c r="Y432" i="18" s="1"/>
  <c r="X432" i="18"/>
  <c r="AJ432" i="18"/>
  <c r="R433" i="18"/>
  <c r="S433" i="18"/>
  <c r="U433" i="18"/>
  <c r="T433" i="18" s="1"/>
  <c r="W433" i="18"/>
  <c r="Y433" i="18" s="1"/>
  <c r="X433" i="18"/>
  <c r="AA433" i="18" s="1"/>
  <c r="AJ433" i="18"/>
  <c r="R434" i="18"/>
  <c r="S434" i="18"/>
  <c r="U434" i="18"/>
  <c r="T434" i="18" s="1"/>
  <c r="W434" i="18"/>
  <c r="Y434" i="18" s="1"/>
  <c r="X434" i="18"/>
  <c r="AA434" i="18" s="1"/>
  <c r="AJ434" i="18"/>
  <c r="R435" i="18"/>
  <c r="S435" i="18"/>
  <c r="U435" i="18"/>
  <c r="T435" i="18" s="1"/>
  <c r="W435" i="18"/>
  <c r="Y435" i="18" s="1"/>
  <c r="X435" i="18"/>
  <c r="AA435" i="18" s="1"/>
  <c r="AJ435" i="18"/>
  <c r="R436" i="18"/>
  <c r="S436" i="18"/>
  <c r="U436" i="18"/>
  <c r="T436" i="18" s="1"/>
  <c r="W436" i="18"/>
  <c r="Y436" i="18" s="1"/>
  <c r="X436" i="18"/>
  <c r="AA436" i="18" s="1"/>
  <c r="AJ436" i="18"/>
  <c r="R437" i="18"/>
  <c r="S437" i="18"/>
  <c r="U437" i="18"/>
  <c r="T437" i="18" s="1"/>
  <c r="W437" i="18"/>
  <c r="Y437" i="18" s="1"/>
  <c r="X437" i="18"/>
  <c r="AA437" i="18" s="1"/>
  <c r="AJ437" i="18"/>
  <c r="R438" i="18"/>
  <c r="S438" i="18"/>
  <c r="U438" i="18"/>
  <c r="T438" i="18" s="1"/>
  <c r="W438" i="18"/>
  <c r="Y438" i="18" s="1"/>
  <c r="X438" i="18"/>
  <c r="AA438" i="18" s="1"/>
  <c r="AJ438" i="18"/>
  <c r="R439" i="18"/>
  <c r="S439" i="18"/>
  <c r="U439" i="18"/>
  <c r="T439" i="18" s="1"/>
  <c r="W439" i="18"/>
  <c r="Y439" i="18" s="1"/>
  <c r="X439" i="18"/>
  <c r="AA439" i="18" s="1"/>
  <c r="AJ439" i="18"/>
  <c r="R440" i="18"/>
  <c r="S440" i="18"/>
  <c r="U440" i="18"/>
  <c r="T440" i="18" s="1"/>
  <c r="W440" i="18"/>
  <c r="Y440" i="18" s="1"/>
  <c r="X440" i="18"/>
  <c r="AA440" i="18" s="1"/>
  <c r="AJ440" i="18"/>
  <c r="Z432" i="18" l="1"/>
  <c r="Z438" i="18"/>
  <c r="Z418" i="18"/>
  <c r="Z434" i="18"/>
  <c r="Y418" i="18"/>
  <c r="AA432" i="18"/>
  <c r="Z429" i="18"/>
  <c r="Z424" i="18"/>
  <c r="Z421" i="18"/>
  <c r="Z412" i="18"/>
  <c r="Z437" i="18"/>
  <c r="Z425" i="18"/>
  <c r="Z435" i="18"/>
  <c r="Z422" i="18"/>
  <c r="Z431" i="18"/>
  <c r="Z427" i="18"/>
  <c r="Z415" i="18"/>
  <c r="Z417" i="18"/>
  <c r="Z439" i="18"/>
  <c r="Z433" i="18"/>
  <c r="Z419" i="18"/>
  <c r="Z414" i="18"/>
  <c r="Z428" i="18"/>
  <c r="Z426" i="18"/>
  <c r="Z436" i="18"/>
  <c r="Z416" i="18"/>
  <c r="Z440" i="18"/>
  <c r="Z430" i="18"/>
  <c r="Z420" i="18"/>
  <c r="AA421" i="18"/>
  <c r="Z411" i="18"/>
  <c r="AA412" i="18"/>
  <c r="Z423" i="18"/>
  <c r="Z413" i="18"/>
  <c r="AA414" i="18"/>
  <c r="AJ410" i="18"/>
  <c r="X410" i="18"/>
  <c r="AA410" i="18" s="1"/>
  <c r="W410" i="18"/>
  <c r="U410" i="18"/>
  <c r="T410" i="18" s="1"/>
  <c r="S410" i="18"/>
  <c r="R410" i="18"/>
  <c r="Z410" i="18" l="1"/>
  <c r="Y410" i="18"/>
  <c r="BC207" i="25"/>
  <c r="AQ207" i="25"/>
  <c r="AT207" i="25" s="1"/>
  <c r="AP207" i="25"/>
  <c r="AN207" i="25"/>
  <c r="AM207" i="25" s="1"/>
  <c r="AL207" i="25"/>
  <c r="AK207" i="25"/>
  <c r="BC208" i="25"/>
  <c r="AQ208" i="25"/>
  <c r="AT208" i="25" s="1"/>
  <c r="AP208" i="25"/>
  <c r="AN208" i="25"/>
  <c r="AM208" i="25" s="1"/>
  <c r="AL208" i="25"/>
  <c r="AK208" i="25"/>
  <c r="AS207" i="25" l="1"/>
  <c r="AS208" i="25"/>
  <c r="AR207" i="25"/>
  <c r="AR208" i="25"/>
  <c r="BC206" i="25"/>
  <c r="AQ206" i="25"/>
  <c r="AT206" i="25" s="1"/>
  <c r="AP206" i="25"/>
  <c r="AR206" i="25" s="1"/>
  <c r="AN206" i="25"/>
  <c r="AM206" i="25" s="1"/>
  <c r="AL206" i="25"/>
  <c r="AK206" i="25"/>
  <c r="R408" i="18"/>
  <c r="S408" i="18"/>
  <c r="U408" i="18"/>
  <c r="T408" i="18" s="1"/>
  <c r="W408" i="18"/>
  <c r="Y408" i="18" s="1"/>
  <c r="X408" i="18"/>
  <c r="AA408" i="18" s="1"/>
  <c r="AJ408" i="18"/>
  <c r="R409" i="18"/>
  <c r="S409" i="18"/>
  <c r="U409" i="18"/>
  <c r="T409" i="18" s="1"/>
  <c r="W409" i="18"/>
  <c r="X409" i="18"/>
  <c r="AA409" i="18" s="1"/>
  <c r="AJ409" i="18"/>
  <c r="Z409" i="18" l="1"/>
  <c r="Y409" i="18"/>
  <c r="AS206" i="25"/>
  <c r="Z408" i="18"/>
  <c r="R370" i="18"/>
  <c r="S370" i="18"/>
  <c r="U370" i="18"/>
  <c r="T370" i="18" s="1"/>
  <c r="W370" i="18"/>
  <c r="Y370" i="18" s="1"/>
  <c r="X370" i="18"/>
  <c r="AA370" i="18" s="1"/>
  <c r="AJ370" i="18"/>
  <c r="R371" i="18"/>
  <c r="S371" i="18"/>
  <c r="U371" i="18"/>
  <c r="T371" i="18" s="1"/>
  <c r="W371" i="18"/>
  <c r="Y371" i="18" s="1"/>
  <c r="X371" i="18"/>
  <c r="AJ371" i="18"/>
  <c r="R372" i="18"/>
  <c r="S372" i="18"/>
  <c r="U372" i="18"/>
  <c r="T372" i="18" s="1"/>
  <c r="W372" i="18"/>
  <c r="Y372" i="18" s="1"/>
  <c r="X372" i="18"/>
  <c r="AA372" i="18" s="1"/>
  <c r="AJ372" i="18"/>
  <c r="R373" i="18"/>
  <c r="S373" i="18"/>
  <c r="U373" i="18"/>
  <c r="T373" i="18" s="1"/>
  <c r="W373" i="18"/>
  <c r="Y373" i="18" s="1"/>
  <c r="X373" i="18"/>
  <c r="AJ373" i="18"/>
  <c r="R374" i="18"/>
  <c r="S374" i="18"/>
  <c r="U374" i="18"/>
  <c r="T374" i="18" s="1"/>
  <c r="W374" i="18"/>
  <c r="Y374" i="18" s="1"/>
  <c r="X374" i="18"/>
  <c r="AA374" i="18" s="1"/>
  <c r="AJ374" i="18"/>
  <c r="R375" i="18"/>
  <c r="S375" i="18"/>
  <c r="U375" i="18"/>
  <c r="T375" i="18" s="1"/>
  <c r="W375" i="18"/>
  <c r="Y375" i="18" s="1"/>
  <c r="X375" i="18"/>
  <c r="AJ375" i="18"/>
  <c r="R376" i="18"/>
  <c r="S376" i="18"/>
  <c r="U376" i="18"/>
  <c r="T376" i="18" s="1"/>
  <c r="W376" i="18"/>
  <c r="Y376" i="18" s="1"/>
  <c r="X376" i="18"/>
  <c r="AA376" i="18" s="1"/>
  <c r="AJ376" i="18"/>
  <c r="R377" i="18"/>
  <c r="S377" i="18"/>
  <c r="T377" i="18"/>
  <c r="W377" i="18"/>
  <c r="Y377" i="18" s="1"/>
  <c r="X377" i="18"/>
  <c r="AJ377" i="18"/>
  <c r="R378" i="18"/>
  <c r="S378" i="18"/>
  <c r="U378" i="18"/>
  <c r="T378" i="18" s="1"/>
  <c r="W378" i="18"/>
  <c r="Y378" i="18" s="1"/>
  <c r="X378" i="18"/>
  <c r="AA378" i="18" s="1"/>
  <c r="AJ378" i="18"/>
  <c r="R379" i="18"/>
  <c r="S379" i="18"/>
  <c r="U379" i="18"/>
  <c r="T379" i="18" s="1"/>
  <c r="W379" i="18"/>
  <c r="Y379" i="18" s="1"/>
  <c r="X379" i="18"/>
  <c r="AJ379" i="18"/>
  <c r="R380" i="18"/>
  <c r="S380" i="18"/>
  <c r="U380" i="18"/>
  <c r="T380" i="18" s="1"/>
  <c r="W380" i="18"/>
  <c r="Y380" i="18" s="1"/>
  <c r="X380" i="18"/>
  <c r="AA380" i="18" s="1"/>
  <c r="AJ380" i="18"/>
  <c r="R381" i="18"/>
  <c r="S381" i="18"/>
  <c r="U381" i="18"/>
  <c r="T381" i="18" s="1"/>
  <c r="W381" i="18"/>
  <c r="Y381" i="18" s="1"/>
  <c r="X381" i="18"/>
  <c r="AJ381" i="18"/>
  <c r="R382" i="18"/>
  <c r="S382" i="18"/>
  <c r="U382" i="18"/>
  <c r="T382" i="18" s="1"/>
  <c r="W382" i="18"/>
  <c r="Y382" i="18" s="1"/>
  <c r="X382" i="18"/>
  <c r="AA382" i="18" s="1"/>
  <c r="AJ382" i="18"/>
  <c r="R383" i="18"/>
  <c r="S383" i="18"/>
  <c r="U383" i="18"/>
  <c r="T383" i="18" s="1"/>
  <c r="W383" i="18"/>
  <c r="Y383" i="18" s="1"/>
  <c r="X383" i="18"/>
  <c r="AA383" i="18" s="1"/>
  <c r="AJ383" i="18"/>
  <c r="R384" i="18"/>
  <c r="S384" i="18"/>
  <c r="T384" i="18"/>
  <c r="W384" i="18"/>
  <c r="Y384" i="18" s="1"/>
  <c r="X384" i="18"/>
  <c r="AA384" i="18" s="1"/>
  <c r="AJ384" i="18"/>
  <c r="R385" i="18"/>
  <c r="S385" i="18"/>
  <c r="U385" i="18"/>
  <c r="T385" i="18" s="1"/>
  <c r="W385" i="18"/>
  <c r="X385" i="18"/>
  <c r="AA385" i="18" s="1"/>
  <c r="AJ385" i="18"/>
  <c r="R386" i="18"/>
  <c r="S386" i="18"/>
  <c r="U386" i="18"/>
  <c r="T386" i="18" s="1"/>
  <c r="W386" i="18"/>
  <c r="Y386" i="18" s="1"/>
  <c r="X386" i="18"/>
  <c r="AA386" i="18" s="1"/>
  <c r="AJ386" i="18"/>
  <c r="R387" i="18"/>
  <c r="S387" i="18"/>
  <c r="U387" i="18"/>
  <c r="T387" i="18" s="1"/>
  <c r="W387" i="18"/>
  <c r="Y387" i="18" s="1"/>
  <c r="X387" i="18"/>
  <c r="AA387" i="18" s="1"/>
  <c r="AJ387" i="18"/>
  <c r="R388" i="18"/>
  <c r="S388" i="18"/>
  <c r="U388" i="18"/>
  <c r="T388" i="18" s="1"/>
  <c r="W388" i="18"/>
  <c r="Y388" i="18" s="1"/>
  <c r="X388" i="18"/>
  <c r="AA388" i="18" s="1"/>
  <c r="AJ388" i="18"/>
  <c r="R389" i="18"/>
  <c r="S389" i="18"/>
  <c r="U389" i="18"/>
  <c r="T389" i="18" s="1"/>
  <c r="W389" i="18"/>
  <c r="Y389" i="18" s="1"/>
  <c r="X389" i="18"/>
  <c r="AA389" i="18" s="1"/>
  <c r="AJ389" i="18"/>
  <c r="R390" i="18"/>
  <c r="S390" i="18"/>
  <c r="U390" i="18"/>
  <c r="T390" i="18" s="1"/>
  <c r="W390" i="18"/>
  <c r="Y390" i="18" s="1"/>
  <c r="X390" i="18"/>
  <c r="AA390" i="18" s="1"/>
  <c r="AJ390" i="18"/>
  <c r="R391" i="18"/>
  <c r="S391" i="18"/>
  <c r="U391" i="18"/>
  <c r="T391" i="18" s="1"/>
  <c r="W391" i="18"/>
  <c r="Y391" i="18" s="1"/>
  <c r="X391" i="18"/>
  <c r="AA391" i="18" s="1"/>
  <c r="AJ391" i="18"/>
  <c r="R392" i="18"/>
  <c r="S392" i="18"/>
  <c r="U392" i="18"/>
  <c r="T392" i="18" s="1"/>
  <c r="W392" i="18"/>
  <c r="Y392" i="18" s="1"/>
  <c r="X392" i="18"/>
  <c r="AA392" i="18" s="1"/>
  <c r="AJ392" i="18"/>
  <c r="R393" i="18"/>
  <c r="S393" i="18"/>
  <c r="U393" i="18"/>
  <c r="T393" i="18" s="1"/>
  <c r="W393" i="18"/>
  <c r="Y393" i="18" s="1"/>
  <c r="X393" i="18"/>
  <c r="AA393" i="18" s="1"/>
  <c r="AJ393" i="18"/>
  <c r="R394" i="18"/>
  <c r="S394" i="18"/>
  <c r="U394" i="18"/>
  <c r="T394" i="18" s="1"/>
  <c r="W394" i="18"/>
  <c r="Y394" i="18" s="1"/>
  <c r="X394" i="18"/>
  <c r="AA394" i="18" s="1"/>
  <c r="AJ394" i="18"/>
  <c r="R395" i="18"/>
  <c r="S395" i="18"/>
  <c r="U395" i="18"/>
  <c r="T395" i="18" s="1"/>
  <c r="W395" i="18"/>
  <c r="Y395" i="18" s="1"/>
  <c r="X395" i="18"/>
  <c r="AA395" i="18" s="1"/>
  <c r="AJ395" i="18"/>
  <c r="R396" i="18"/>
  <c r="S396" i="18"/>
  <c r="U396" i="18"/>
  <c r="T396" i="18" s="1"/>
  <c r="W396" i="18"/>
  <c r="Y396" i="18" s="1"/>
  <c r="X396" i="18"/>
  <c r="AA396" i="18" s="1"/>
  <c r="AJ396" i="18"/>
  <c r="R397" i="18"/>
  <c r="S397" i="18"/>
  <c r="U397" i="18"/>
  <c r="T397" i="18" s="1"/>
  <c r="W397" i="18"/>
  <c r="Y397" i="18" s="1"/>
  <c r="X397" i="18"/>
  <c r="AA397" i="18" s="1"/>
  <c r="AJ397" i="18"/>
  <c r="R398" i="18"/>
  <c r="S398" i="18"/>
  <c r="U398" i="18"/>
  <c r="T398" i="18" s="1"/>
  <c r="W398" i="18"/>
  <c r="X398" i="18"/>
  <c r="AA398" i="18" s="1"/>
  <c r="AJ398" i="18"/>
  <c r="R399" i="18"/>
  <c r="S399" i="18"/>
  <c r="U399" i="18"/>
  <c r="T399" i="18" s="1"/>
  <c r="W399" i="18"/>
  <c r="Y399" i="18" s="1"/>
  <c r="X399" i="18"/>
  <c r="AA399" i="18" s="1"/>
  <c r="AJ399" i="18"/>
  <c r="R400" i="18"/>
  <c r="S400" i="18"/>
  <c r="U400" i="18"/>
  <c r="T400" i="18" s="1"/>
  <c r="W400" i="18"/>
  <c r="Y400" i="18" s="1"/>
  <c r="X400" i="18"/>
  <c r="AJ400" i="18"/>
  <c r="R401" i="18"/>
  <c r="S401" i="18"/>
  <c r="U401" i="18"/>
  <c r="T401" i="18" s="1"/>
  <c r="W401" i="18"/>
  <c r="Y401" i="18" s="1"/>
  <c r="X401" i="18"/>
  <c r="AA401" i="18" s="1"/>
  <c r="AJ401" i="18"/>
  <c r="R402" i="18"/>
  <c r="S402" i="18"/>
  <c r="U402" i="18"/>
  <c r="T402" i="18" s="1"/>
  <c r="W402" i="18"/>
  <c r="Y402" i="18" s="1"/>
  <c r="X402" i="18"/>
  <c r="AA402" i="18" s="1"/>
  <c r="AJ402" i="18"/>
  <c r="R403" i="18"/>
  <c r="S403" i="18"/>
  <c r="U403" i="18"/>
  <c r="T403" i="18" s="1"/>
  <c r="W403" i="18"/>
  <c r="Y403" i="18" s="1"/>
  <c r="X403" i="18"/>
  <c r="AA403" i="18" s="1"/>
  <c r="AJ403" i="18"/>
  <c r="R404" i="18"/>
  <c r="S404" i="18"/>
  <c r="U404" i="18"/>
  <c r="T404" i="18" s="1"/>
  <c r="W404" i="18"/>
  <c r="Y404" i="18" s="1"/>
  <c r="X404" i="18"/>
  <c r="AA404" i="18" s="1"/>
  <c r="AJ404" i="18"/>
  <c r="R405" i="18"/>
  <c r="S405" i="18"/>
  <c r="U405" i="18"/>
  <c r="T405" i="18" s="1"/>
  <c r="W405" i="18"/>
  <c r="Y405" i="18" s="1"/>
  <c r="X405" i="18"/>
  <c r="AA405" i="18" s="1"/>
  <c r="AJ405" i="18"/>
  <c r="R406" i="18"/>
  <c r="S406" i="18"/>
  <c r="U406" i="18"/>
  <c r="T406" i="18" s="1"/>
  <c r="W406" i="18"/>
  <c r="Y406" i="18" s="1"/>
  <c r="X406" i="18"/>
  <c r="AA406" i="18" s="1"/>
  <c r="AJ406" i="18"/>
  <c r="R407" i="18"/>
  <c r="S407" i="18"/>
  <c r="U407" i="18"/>
  <c r="T407" i="18" s="1"/>
  <c r="W407" i="18"/>
  <c r="Y407" i="18" s="1"/>
  <c r="X407" i="18"/>
  <c r="AA407" i="18" s="1"/>
  <c r="AJ407" i="18"/>
  <c r="Z394" i="18" l="1"/>
  <c r="Z405" i="18"/>
  <c r="Z400" i="18"/>
  <c r="Z398" i="18"/>
  <c r="Z378" i="18"/>
  <c r="Z385" i="18"/>
  <c r="Z382" i="18"/>
  <c r="Z390" i="18"/>
  <c r="Z407" i="18"/>
  <c r="Z371" i="18"/>
  <c r="Y398" i="18"/>
  <c r="Z376" i="18"/>
  <c r="Z403" i="18"/>
  <c r="Z393" i="18"/>
  <c r="Z396" i="18"/>
  <c r="Z386" i="18"/>
  <c r="Z406" i="18"/>
  <c r="Z387" i="18"/>
  <c r="Z404" i="18"/>
  <c r="AA400" i="18"/>
  <c r="Z395" i="18"/>
  <c r="Z391" i="18"/>
  <c r="Z383" i="18"/>
  <c r="Z372" i="18"/>
  <c r="Z401" i="18"/>
  <c r="Z388" i="18"/>
  <c r="Z380" i="18"/>
  <c r="Z392" i="18"/>
  <c r="Z384" i="18"/>
  <c r="Z370" i="18"/>
  <c r="Y385" i="18"/>
  <c r="Z374" i="18"/>
  <c r="Z402" i="18"/>
  <c r="Z377" i="18"/>
  <c r="AA377" i="18"/>
  <c r="Z389" i="18"/>
  <c r="Z379" i="18"/>
  <c r="AA379" i="18"/>
  <c r="Z373" i="18"/>
  <c r="AA373" i="18"/>
  <c r="Z397" i="18"/>
  <c r="Z399" i="18"/>
  <c r="Z381" i="18"/>
  <c r="AA381" i="18"/>
  <c r="Z375" i="18"/>
  <c r="AA375" i="18"/>
  <c r="AA371" i="18"/>
  <c r="BC188" i="25"/>
  <c r="AQ188" i="25"/>
  <c r="AT188" i="25" s="1"/>
  <c r="AP188" i="25"/>
  <c r="AN188" i="25"/>
  <c r="AM188" i="25" s="1"/>
  <c r="AL188" i="25"/>
  <c r="AK188" i="25"/>
  <c r="AS188" i="25" l="1"/>
  <c r="AR188" i="25"/>
  <c r="BC157" i="25"/>
  <c r="AQ157" i="25"/>
  <c r="AT157" i="25" s="1"/>
  <c r="AP157" i="25"/>
  <c r="AR157" i="25" s="1"/>
  <c r="AN157" i="25"/>
  <c r="AM157" i="25" s="1"/>
  <c r="AL157" i="25"/>
  <c r="AK157" i="25"/>
  <c r="AS157" i="25" l="1"/>
  <c r="R353" i="18"/>
  <c r="S353" i="18"/>
  <c r="U353" i="18"/>
  <c r="T353" i="18" s="1"/>
  <c r="W353" i="18"/>
  <c r="Y353" i="18" s="1"/>
  <c r="X353" i="18"/>
  <c r="AA353" i="18" s="1"/>
  <c r="AJ353" i="18"/>
  <c r="R354" i="18"/>
  <c r="S354" i="18"/>
  <c r="U354" i="18"/>
  <c r="T354" i="18" s="1"/>
  <c r="W354" i="18"/>
  <c r="Y354" i="18" s="1"/>
  <c r="X354" i="18"/>
  <c r="AJ354" i="18"/>
  <c r="R355" i="18"/>
  <c r="S355" i="18"/>
  <c r="U355" i="18"/>
  <c r="T355" i="18" s="1"/>
  <c r="W355" i="18"/>
  <c r="Y355" i="18" s="1"/>
  <c r="X355" i="18"/>
  <c r="AA355" i="18" s="1"/>
  <c r="AJ355" i="18"/>
  <c r="R356" i="18"/>
  <c r="S356" i="18"/>
  <c r="U356" i="18"/>
  <c r="T356" i="18" s="1"/>
  <c r="W356" i="18"/>
  <c r="Y356" i="18" s="1"/>
  <c r="X356" i="18"/>
  <c r="AA356" i="18" s="1"/>
  <c r="AJ356" i="18"/>
  <c r="R357" i="18"/>
  <c r="S357" i="18"/>
  <c r="U357" i="18"/>
  <c r="T357" i="18" s="1"/>
  <c r="W357" i="18"/>
  <c r="X357" i="18"/>
  <c r="AA357" i="18" s="1"/>
  <c r="AJ357" i="18"/>
  <c r="R358" i="18"/>
  <c r="S358" i="18"/>
  <c r="U358" i="18"/>
  <c r="T358" i="18" s="1"/>
  <c r="W358" i="18"/>
  <c r="Y358" i="18" s="1"/>
  <c r="X358" i="18"/>
  <c r="AA358" i="18" s="1"/>
  <c r="AJ358" i="18"/>
  <c r="R359" i="18"/>
  <c r="S359" i="18"/>
  <c r="U359" i="18"/>
  <c r="T359" i="18" s="1"/>
  <c r="W359" i="18"/>
  <c r="Y359" i="18" s="1"/>
  <c r="X359" i="18"/>
  <c r="AA359" i="18" s="1"/>
  <c r="AJ359" i="18"/>
  <c r="R360" i="18"/>
  <c r="S360" i="18"/>
  <c r="U360" i="18"/>
  <c r="T360" i="18" s="1"/>
  <c r="W360" i="18"/>
  <c r="Y360" i="18" s="1"/>
  <c r="X360" i="18"/>
  <c r="AA360" i="18" s="1"/>
  <c r="AJ360" i="18"/>
  <c r="R361" i="18"/>
  <c r="S361" i="18"/>
  <c r="U361" i="18"/>
  <c r="T361" i="18" s="1"/>
  <c r="W361" i="18"/>
  <c r="Y361" i="18" s="1"/>
  <c r="X361" i="18"/>
  <c r="AA361" i="18" s="1"/>
  <c r="AJ361" i="18"/>
  <c r="R362" i="18"/>
  <c r="S362" i="18"/>
  <c r="U362" i="18"/>
  <c r="T362" i="18" s="1"/>
  <c r="W362" i="18"/>
  <c r="Y362" i="18" s="1"/>
  <c r="X362" i="18"/>
  <c r="AA362" i="18" s="1"/>
  <c r="AJ362" i="18"/>
  <c r="R363" i="18"/>
  <c r="S363" i="18"/>
  <c r="U363" i="18"/>
  <c r="T363" i="18" s="1"/>
  <c r="W363" i="18"/>
  <c r="Y363" i="18" s="1"/>
  <c r="X363" i="18"/>
  <c r="AA363" i="18" s="1"/>
  <c r="AJ363" i="18"/>
  <c r="R364" i="18"/>
  <c r="S364" i="18"/>
  <c r="U364" i="18"/>
  <c r="T364" i="18" s="1"/>
  <c r="W364" i="18"/>
  <c r="Y364" i="18" s="1"/>
  <c r="X364" i="18"/>
  <c r="AA364" i="18" s="1"/>
  <c r="AJ364" i="18"/>
  <c r="R365" i="18"/>
  <c r="S365" i="18"/>
  <c r="U365" i="18"/>
  <c r="T365" i="18" s="1"/>
  <c r="W365" i="18"/>
  <c r="Y365" i="18" s="1"/>
  <c r="X365" i="18"/>
  <c r="AA365" i="18" s="1"/>
  <c r="AJ365" i="18"/>
  <c r="R366" i="18"/>
  <c r="S366" i="18"/>
  <c r="U366" i="18"/>
  <c r="T366" i="18" s="1"/>
  <c r="W366" i="18"/>
  <c r="Y366" i="18" s="1"/>
  <c r="X366" i="18"/>
  <c r="AA366" i="18" s="1"/>
  <c r="AJ366" i="18"/>
  <c r="R367" i="18"/>
  <c r="S367" i="18"/>
  <c r="T367" i="18"/>
  <c r="W367" i="18"/>
  <c r="Y367" i="18" s="1"/>
  <c r="X367" i="18"/>
  <c r="AA367" i="18" s="1"/>
  <c r="AJ367" i="18"/>
  <c r="R368" i="18"/>
  <c r="S368" i="18"/>
  <c r="T368" i="18"/>
  <c r="W368" i="18"/>
  <c r="Y368" i="18" s="1"/>
  <c r="X368" i="18"/>
  <c r="AA368" i="18" s="1"/>
  <c r="AJ368" i="18"/>
  <c r="R369" i="18"/>
  <c r="S369" i="18"/>
  <c r="T369" i="18"/>
  <c r="W369" i="18"/>
  <c r="Y369" i="18" s="1"/>
  <c r="X369" i="18"/>
  <c r="AA369" i="18" s="1"/>
  <c r="AJ369" i="18"/>
  <c r="Z369" i="18" l="1"/>
  <c r="Z368" i="18"/>
  <c r="Z359" i="18"/>
  <c r="Z366" i="18"/>
  <c r="Z367" i="18"/>
  <c r="Z364" i="18"/>
  <c r="Z357" i="18"/>
  <c r="Z354" i="18"/>
  <c r="Y357" i="18"/>
  <c r="Z358" i="18"/>
  <c r="Z361" i="18"/>
  <c r="Z360" i="18"/>
  <c r="Z356" i="18"/>
  <c r="Z362" i="18"/>
  <c r="Z363" i="18"/>
  <c r="Z353" i="18"/>
  <c r="AA354" i="18"/>
  <c r="Z365" i="18"/>
  <c r="Z355" i="18"/>
  <c r="BC116" i="25" l="1"/>
  <c r="AQ116" i="25"/>
  <c r="AT116" i="25" s="1"/>
  <c r="AP116" i="25"/>
  <c r="AN116" i="25"/>
  <c r="AM116" i="25" s="1"/>
  <c r="AL116" i="25"/>
  <c r="AK116" i="25"/>
  <c r="BC115" i="25"/>
  <c r="AQ115" i="25"/>
  <c r="AT115" i="25" s="1"/>
  <c r="AP115" i="25"/>
  <c r="AR115" i="25" s="1"/>
  <c r="AN115" i="25"/>
  <c r="AM115" i="25" s="1"/>
  <c r="AL115" i="25"/>
  <c r="AK115" i="25"/>
  <c r="BC114" i="25"/>
  <c r="AQ114" i="25"/>
  <c r="AT114" i="25" s="1"/>
  <c r="AP114" i="25"/>
  <c r="AN114" i="25"/>
  <c r="AM114" i="25" s="1"/>
  <c r="AL114" i="25"/>
  <c r="AK114" i="25"/>
  <c r="BC113" i="25"/>
  <c r="AQ113" i="25"/>
  <c r="AT113" i="25" s="1"/>
  <c r="AP113" i="25"/>
  <c r="AR113" i="25" s="1"/>
  <c r="AN113" i="25"/>
  <c r="AM113" i="25" s="1"/>
  <c r="AL113" i="25"/>
  <c r="AK113" i="25"/>
  <c r="BC111" i="25"/>
  <c r="AQ111" i="25"/>
  <c r="AT111" i="25" s="1"/>
  <c r="AP111" i="25"/>
  <c r="AN111" i="25"/>
  <c r="AM111" i="25" s="1"/>
  <c r="AL111" i="25"/>
  <c r="AK111" i="25"/>
  <c r="BC110" i="25"/>
  <c r="AQ110" i="25"/>
  <c r="AT110" i="25" s="1"/>
  <c r="AP110" i="25"/>
  <c r="AR110" i="25" s="1"/>
  <c r="AN110" i="25"/>
  <c r="AM110" i="25" s="1"/>
  <c r="AL110" i="25"/>
  <c r="AK110" i="25"/>
  <c r="AS111" i="25" l="1"/>
  <c r="AS116" i="25"/>
  <c r="AS114" i="25"/>
  <c r="AS113" i="25"/>
  <c r="AR111" i="25"/>
  <c r="AR116" i="25"/>
  <c r="AS115" i="25"/>
  <c r="AR114" i="25"/>
  <c r="AS110" i="25"/>
  <c r="BC95" i="25" l="1"/>
  <c r="AQ95" i="25"/>
  <c r="AT95" i="25" s="1"/>
  <c r="AP95" i="25"/>
  <c r="AN95" i="25"/>
  <c r="AM95" i="25" s="1"/>
  <c r="AL95" i="25"/>
  <c r="AK95" i="25"/>
  <c r="AS95" i="25" l="1"/>
  <c r="AR95" i="25"/>
  <c r="BC94" i="25"/>
  <c r="AQ94" i="25"/>
  <c r="AT94" i="25" s="1"/>
  <c r="AP94" i="25"/>
  <c r="AR94" i="25" s="1"/>
  <c r="AN94" i="25"/>
  <c r="AM94" i="25" s="1"/>
  <c r="AL94" i="25"/>
  <c r="AK94" i="25"/>
  <c r="BC67" i="25"/>
  <c r="AQ67" i="25"/>
  <c r="AT67" i="25" s="1"/>
  <c r="AP67" i="25"/>
  <c r="AR67" i="25" s="1"/>
  <c r="AN67" i="25"/>
  <c r="AM67" i="25" s="1"/>
  <c r="AL67" i="25"/>
  <c r="AK67" i="25"/>
  <c r="AS94" i="25" l="1"/>
  <c r="AS67" i="25"/>
  <c r="BC93" i="25" l="1"/>
  <c r="AQ93" i="25"/>
  <c r="AT93" i="25" s="1"/>
  <c r="AP93" i="25"/>
  <c r="AN93" i="25"/>
  <c r="AM93" i="25" s="1"/>
  <c r="AL93" i="25"/>
  <c r="AK93" i="25"/>
  <c r="BC92" i="25"/>
  <c r="AQ92" i="25"/>
  <c r="AT92" i="25" s="1"/>
  <c r="AP92" i="25"/>
  <c r="AR92" i="25" s="1"/>
  <c r="AN92" i="25"/>
  <c r="AM92" i="25" s="1"/>
  <c r="AL92" i="25"/>
  <c r="AK92" i="25"/>
  <c r="BC91" i="25"/>
  <c r="AQ91" i="25"/>
  <c r="AT91" i="25" s="1"/>
  <c r="AP91" i="25"/>
  <c r="AR91" i="25" s="1"/>
  <c r="AN91" i="25"/>
  <c r="AM91" i="25" s="1"/>
  <c r="AL91" i="25"/>
  <c r="AK91" i="25"/>
  <c r="BC90" i="25"/>
  <c r="AQ90" i="25"/>
  <c r="AT90" i="25" s="1"/>
  <c r="AP90" i="25"/>
  <c r="AN90" i="25"/>
  <c r="AM90" i="25" s="1"/>
  <c r="AL90" i="25"/>
  <c r="AK90" i="25"/>
  <c r="AS91" i="25" l="1"/>
  <c r="AS93" i="25"/>
  <c r="AS90" i="25"/>
  <c r="AR93" i="25"/>
  <c r="AS92" i="25"/>
  <c r="AR90" i="25"/>
  <c r="BC20" i="25" l="1"/>
  <c r="AQ20" i="25"/>
  <c r="AT20" i="25" s="1"/>
  <c r="AP20" i="25"/>
  <c r="AN20" i="25"/>
  <c r="AM20" i="25" s="1"/>
  <c r="AL20" i="25"/>
  <c r="AK20" i="25"/>
  <c r="BC31" i="25"/>
  <c r="AQ31" i="25"/>
  <c r="AT31" i="25" s="1"/>
  <c r="AP31" i="25"/>
  <c r="AR31" i="25" s="1"/>
  <c r="AN31" i="25"/>
  <c r="AM31" i="25" s="1"/>
  <c r="AL31" i="25"/>
  <c r="AK31" i="25"/>
  <c r="AS20" i="25" l="1"/>
  <c r="AR20" i="25"/>
  <c r="AS31" i="25"/>
  <c r="R3" i="18" l="1"/>
  <c r="S3" i="18"/>
  <c r="U3" i="18"/>
  <c r="T3" i="18" s="1"/>
  <c r="W3" i="18"/>
  <c r="Y3" i="18" s="1"/>
  <c r="X3" i="18"/>
  <c r="AA3" i="18" s="1"/>
  <c r="AJ3" i="18"/>
  <c r="R4" i="18"/>
  <c r="S4" i="18"/>
  <c r="U4" i="18"/>
  <c r="T4" i="18" s="1"/>
  <c r="W4" i="18"/>
  <c r="X4" i="18"/>
  <c r="AA4" i="18" s="1"/>
  <c r="AJ4" i="18"/>
  <c r="R5" i="18"/>
  <c r="S5" i="18"/>
  <c r="U5" i="18"/>
  <c r="T5" i="18" s="1"/>
  <c r="W5" i="18"/>
  <c r="Y5" i="18" s="1"/>
  <c r="X5" i="18"/>
  <c r="AJ5" i="18"/>
  <c r="R6" i="18"/>
  <c r="S6" i="18"/>
  <c r="U6" i="18"/>
  <c r="T6" i="18" s="1"/>
  <c r="W6" i="18"/>
  <c r="Y6" i="18" s="1"/>
  <c r="X6" i="18"/>
  <c r="AA6" i="18" s="1"/>
  <c r="AJ6" i="18"/>
  <c r="R7" i="18"/>
  <c r="S7" i="18"/>
  <c r="U7" i="18"/>
  <c r="T7" i="18" s="1"/>
  <c r="W7" i="18"/>
  <c r="Y7" i="18" s="1"/>
  <c r="X7" i="18"/>
  <c r="AA7" i="18" s="1"/>
  <c r="AJ7" i="18"/>
  <c r="R8" i="18"/>
  <c r="S8" i="18"/>
  <c r="U8" i="18"/>
  <c r="T8" i="18" s="1"/>
  <c r="W8" i="18"/>
  <c r="X8" i="18"/>
  <c r="AA8" i="18" s="1"/>
  <c r="AJ8" i="18"/>
  <c r="R9" i="18"/>
  <c r="S9" i="18"/>
  <c r="U9" i="18"/>
  <c r="T9" i="18" s="1"/>
  <c r="W9" i="18"/>
  <c r="X9" i="18"/>
  <c r="AA9" i="18" s="1"/>
  <c r="AJ9" i="18"/>
  <c r="R10" i="18"/>
  <c r="S10" i="18"/>
  <c r="U10" i="18"/>
  <c r="T10" i="18" s="1"/>
  <c r="W10" i="18"/>
  <c r="Y10" i="18" s="1"/>
  <c r="X10" i="18"/>
  <c r="AA10" i="18" s="1"/>
  <c r="AJ10" i="18"/>
  <c r="R11" i="18"/>
  <c r="S11" i="18"/>
  <c r="U11" i="18"/>
  <c r="T11" i="18" s="1"/>
  <c r="W11" i="18"/>
  <c r="Y11" i="18" s="1"/>
  <c r="X11" i="18"/>
  <c r="AA11" i="18" s="1"/>
  <c r="AJ11" i="18"/>
  <c r="R12" i="18"/>
  <c r="S12" i="18"/>
  <c r="U12" i="18"/>
  <c r="T12" i="18" s="1"/>
  <c r="W12" i="18"/>
  <c r="Y12" i="18" s="1"/>
  <c r="X12" i="18"/>
  <c r="AA12" i="18" s="1"/>
  <c r="AJ12" i="18"/>
  <c r="R13" i="18"/>
  <c r="S13" i="18"/>
  <c r="U13" i="18"/>
  <c r="T13" i="18" s="1"/>
  <c r="W13" i="18"/>
  <c r="Y13" i="18" s="1"/>
  <c r="X13" i="18"/>
  <c r="AA13" i="18" s="1"/>
  <c r="AJ13" i="18"/>
  <c r="R14" i="18"/>
  <c r="S14" i="18"/>
  <c r="U14" i="18"/>
  <c r="T14" i="18" s="1"/>
  <c r="W14" i="18"/>
  <c r="X14" i="18"/>
  <c r="AA14" i="18" s="1"/>
  <c r="AJ14" i="18"/>
  <c r="R15" i="18"/>
  <c r="S15" i="18"/>
  <c r="U15" i="18"/>
  <c r="T15" i="18" s="1"/>
  <c r="W15" i="18"/>
  <c r="Y15" i="18" s="1"/>
  <c r="X15" i="18"/>
  <c r="AJ15" i="18"/>
  <c r="R16" i="18"/>
  <c r="S16" i="18"/>
  <c r="U16" i="18"/>
  <c r="T16" i="18" s="1"/>
  <c r="W16" i="18"/>
  <c r="Y16" i="18" s="1"/>
  <c r="X16" i="18"/>
  <c r="AA16" i="18" s="1"/>
  <c r="AJ16" i="18"/>
  <c r="R17" i="18"/>
  <c r="S17" i="18"/>
  <c r="U17" i="18"/>
  <c r="T17" i="18" s="1"/>
  <c r="W17" i="18"/>
  <c r="Y17" i="18" s="1"/>
  <c r="X17" i="18"/>
  <c r="AA17" i="18" s="1"/>
  <c r="AJ17" i="18"/>
  <c r="R18" i="18"/>
  <c r="S18" i="18"/>
  <c r="U18" i="18"/>
  <c r="T18" i="18" s="1"/>
  <c r="W18" i="18"/>
  <c r="X18" i="18"/>
  <c r="AA18" i="18" s="1"/>
  <c r="AJ18" i="18"/>
  <c r="R19" i="18"/>
  <c r="S19" i="18"/>
  <c r="U19" i="18"/>
  <c r="T19" i="18" s="1"/>
  <c r="W19" i="18"/>
  <c r="Y19" i="18" s="1"/>
  <c r="X19" i="18"/>
  <c r="AA19" i="18" s="1"/>
  <c r="AJ19" i="18"/>
  <c r="R20" i="18"/>
  <c r="S20" i="18"/>
  <c r="U20" i="18"/>
  <c r="T20" i="18" s="1"/>
  <c r="W20" i="18"/>
  <c r="Y20" i="18" s="1"/>
  <c r="X20" i="18"/>
  <c r="AA20" i="18" s="1"/>
  <c r="AJ20" i="18"/>
  <c r="R21" i="18"/>
  <c r="S21" i="18"/>
  <c r="U21" i="18"/>
  <c r="T21" i="18" s="1"/>
  <c r="W21" i="18"/>
  <c r="X21" i="18"/>
  <c r="AA21" i="18" s="1"/>
  <c r="AJ21" i="18"/>
  <c r="R22" i="18"/>
  <c r="S22" i="18"/>
  <c r="U22" i="18"/>
  <c r="T22" i="18" s="1"/>
  <c r="W22" i="18"/>
  <c r="Y22" i="18" s="1"/>
  <c r="X22" i="18"/>
  <c r="AA22" i="18" s="1"/>
  <c r="AJ22" i="18"/>
  <c r="R23" i="18"/>
  <c r="S23" i="18"/>
  <c r="U23" i="18"/>
  <c r="T23" i="18" s="1"/>
  <c r="W23" i="18"/>
  <c r="X23" i="18"/>
  <c r="AA23" i="18" s="1"/>
  <c r="AJ23" i="18"/>
  <c r="R24" i="18"/>
  <c r="S24" i="18"/>
  <c r="U24" i="18"/>
  <c r="T24" i="18" s="1"/>
  <c r="W24" i="18"/>
  <c r="Y24" i="18" s="1"/>
  <c r="X24" i="18"/>
  <c r="AA24" i="18" s="1"/>
  <c r="AJ24" i="18"/>
  <c r="R25" i="18"/>
  <c r="S25" i="18"/>
  <c r="U25" i="18"/>
  <c r="T25" i="18" s="1"/>
  <c r="W25" i="18"/>
  <c r="Y25" i="18" s="1"/>
  <c r="X25" i="18"/>
  <c r="AJ25" i="18"/>
  <c r="R26" i="18"/>
  <c r="S26" i="18"/>
  <c r="U26" i="18"/>
  <c r="T26" i="18" s="1"/>
  <c r="W26" i="18"/>
  <c r="X26" i="18"/>
  <c r="AA26" i="18" s="1"/>
  <c r="AJ26" i="18"/>
  <c r="R27" i="18"/>
  <c r="S27" i="18"/>
  <c r="U27" i="18"/>
  <c r="T27" i="18" s="1"/>
  <c r="W27" i="18"/>
  <c r="Y27" i="18" s="1"/>
  <c r="X27" i="18"/>
  <c r="AA27" i="18" s="1"/>
  <c r="AJ27" i="18"/>
  <c r="R28" i="18"/>
  <c r="S28" i="18"/>
  <c r="U28" i="18"/>
  <c r="T28" i="18" s="1"/>
  <c r="W28" i="18"/>
  <c r="X28" i="18"/>
  <c r="AA28" i="18" s="1"/>
  <c r="AJ28" i="18"/>
  <c r="R29" i="18"/>
  <c r="S29" i="18"/>
  <c r="U29" i="18"/>
  <c r="T29" i="18" s="1"/>
  <c r="W29" i="18"/>
  <c r="X29" i="18"/>
  <c r="AA29" i="18" s="1"/>
  <c r="AJ29" i="18"/>
  <c r="R30" i="18"/>
  <c r="S30" i="18"/>
  <c r="U30" i="18"/>
  <c r="T30" i="18" s="1"/>
  <c r="W30" i="18"/>
  <c r="Y30" i="18" s="1"/>
  <c r="X30" i="18"/>
  <c r="AA30" i="18" s="1"/>
  <c r="AJ30" i="18"/>
  <c r="R31" i="18"/>
  <c r="S31" i="18"/>
  <c r="U31" i="18"/>
  <c r="T31" i="18" s="1"/>
  <c r="W31" i="18"/>
  <c r="Y31" i="18" s="1"/>
  <c r="X31" i="18"/>
  <c r="AJ31" i="18"/>
  <c r="R32" i="18"/>
  <c r="S32" i="18"/>
  <c r="U32" i="18"/>
  <c r="T32" i="18" s="1"/>
  <c r="W32" i="18"/>
  <c r="Y32" i="18" s="1"/>
  <c r="X32" i="18"/>
  <c r="AA32" i="18" s="1"/>
  <c r="AJ32" i="18"/>
  <c r="R33" i="18"/>
  <c r="S33" i="18"/>
  <c r="U33" i="18"/>
  <c r="T33" i="18" s="1"/>
  <c r="W33" i="18"/>
  <c r="Y33" i="18" s="1"/>
  <c r="X33" i="18"/>
  <c r="AA33" i="18" s="1"/>
  <c r="AJ33" i="18"/>
  <c r="R34" i="18"/>
  <c r="S34" i="18"/>
  <c r="U34" i="18"/>
  <c r="T34" i="18" s="1"/>
  <c r="W34" i="18"/>
  <c r="Y34" i="18" s="1"/>
  <c r="X34" i="18"/>
  <c r="AA34" i="18" s="1"/>
  <c r="AJ34" i="18"/>
  <c r="R35" i="18"/>
  <c r="S35" i="18"/>
  <c r="U35" i="18"/>
  <c r="T35" i="18" s="1"/>
  <c r="W35" i="18"/>
  <c r="Y35" i="18" s="1"/>
  <c r="X35" i="18"/>
  <c r="AJ35" i="18"/>
  <c r="R36" i="18"/>
  <c r="S36" i="18"/>
  <c r="U36" i="18"/>
  <c r="T36" i="18" s="1"/>
  <c r="W36" i="18"/>
  <c r="Y36" i="18" s="1"/>
  <c r="X36" i="18"/>
  <c r="AA36" i="18" s="1"/>
  <c r="AJ36" i="18"/>
  <c r="R37" i="18"/>
  <c r="S37" i="18"/>
  <c r="U37" i="18"/>
  <c r="T37" i="18" s="1"/>
  <c r="W37" i="18"/>
  <c r="Y37" i="18" s="1"/>
  <c r="X37" i="18"/>
  <c r="AA37" i="18" s="1"/>
  <c r="AJ37" i="18"/>
  <c r="R38" i="18"/>
  <c r="S38" i="18"/>
  <c r="U38" i="18"/>
  <c r="T38" i="18" s="1"/>
  <c r="W38" i="18"/>
  <c r="X38" i="18"/>
  <c r="AA38" i="18" s="1"/>
  <c r="AJ38" i="18"/>
  <c r="R39" i="18"/>
  <c r="S39" i="18"/>
  <c r="U39" i="18"/>
  <c r="T39" i="18" s="1"/>
  <c r="W39" i="18"/>
  <c r="Y39" i="18" s="1"/>
  <c r="X39" i="18"/>
  <c r="AA39" i="18" s="1"/>
  <c r="AJ39" i="18"/>
  <c r="R40" i="18"/>
  <c r="S40" i="18"/>
  <c r="U40" i="18"/>
  <c r="T40" i="18" s="1"/>
  <c r="W40" i="18"/>
  <c r="Y40" i="18" s="1"/>
  <c r="X40" i="18"/>
  <c r="AA40" i="18" s="1"/>
  <c r="AJ40" i="18"/>
  <c r="R41" i="18"/>
  <c r="S41" i="18"/>
  <c r="U41" i="18"/>
  <c r="T41" i="18" s="1"/>
  <c r="W41" i="18"/>
  <c r="Y41" i="18" s="1"/>
  <c r="X41" i="18"/>
  <c r="AA41" i="18" s="1"/>
  <c r="AJ41" i="18"/>
  <c r="R42" i="18"/>
  <c r="S42" i="18"/>
  <c r="U42" i="18"/>
  <c r="T42" i="18" s="1"/>
  <c r="W42" i="18"/>
  <c r="Y42" i="18" s="1"/>
  <c r="X42" i="18"/>
  <c r="AA42" i="18" s="1"/>
  <c r="AJ42" i="18"/>
  <c r="R43" i="18"/>
  <c r="S43" i="18"/>
  <c r="U43" i="18"/>
  <c r="T43" i="18" s="1"/>
  <c r="W43" i="18"/>
  <c r="X43" i="18"/>
  <c r="AA43" i="18" s="1"/>
  <c r="AJ43" i="18"/>
  <c r="R44" i="18"/>
  <c r="S44" i="18"/>
  <c r="U44" i="18"/>
  <c r="T44" i="18" s="1"/>
  <c r="W44" i="18"/>
  <c r="Y44" i="18" s="1"/>
  <c r="X44" i="18"/>
  <c r="AA44" i="18" s="1"/>
  <c r="AJ44" i="18"/>
  <c r="R45" i="18"/>
  <c r="S45" i="18"/>
  <c r="U45" i="18"/>
  <c r="T45" i="18" s="1"/>
  <c r="W45" i="18"/>
  <c r="Y45" i="18" s="1"/>
  <c r="X45" i="18"/>
  <c r="AA45" i="18" s="1"/>
  <c r="AJ45" i="18"/>
  <c r="R46" i="18"/>
  <c r="S46" i="18"/>
  <c r="U46" i="18"/>
  <c r="T46" i="18" s="1"/>
  <c r="W46" i="18"/>
  <c r="Y46" i="18" s="1"/>
  <c r="X46" i="18"/>
  <c r="AA46" i="18" s="1"/>
  <c r="AJ46" i="18"/>
  <c r="R47" i="18"/>
  <c r="S47" i="18"/>
  <c r="U47" i="18"/>
  <c r="T47" i="18" s="1"/>
  <c r="W47" i="18"/>
  <c r="X47" i="18"/>
  <c r="AA47" i="18" s="1"/>
  <c r="AJ47" i="18"/>
  <c r="R48" i="18"/>
  <c r="S48" i="18"/>
  <c r="U48" i="18"/>
  <c r="T48" i="18" s="1"/>
  <c r="W48" i="18"/>
  <c r="X48" i="18"/>
  <c r="AA48" i="18" s="1"/>
  <c r="AJ48" i="18"/>
  <c r="R49" i="18"/>
  <c r="S49" i="18"/>
  <c r="U49" i="18"/>
  <c r="T49" i="18" s="1"/>
  <c r="W49" i="18"/>
  <c r="X49" i="18"/>
  <c r="AA49" i="18" s="1"/>
  <c r="AJ49" i="18"/>
  <c r="R50" i="18"/>
  <c r="S50" i="18"/>
  <c r="U50" i="18"/>
  <c r="T50" i="18" s="1"/>
  <c r="W50" i="18"/>
  <c r="X50" i="18"/>
  <c r="AA50" i="18" s="1"/>
  <c r="AJ50" i="18"/>
  <c r="R51" i="18"/>
  <c r="S51" i="18"/>
  <c r="U51" i="18"/>
  <c r="T51" i="18" s="1"/>
  <c r="W51" i="18"/>
  <c r="X51" i="18"/>
  <c r="AA51" i="18" s="1"/>
  <c r="AJ51" i="18"/>
  <c r="R52" i="18"/>
  <c r="S52" i="18"/>
  <c r="U52" i="18"/>
  <c r="T52" i="18" s="1"/>
  <c r="W52" i="18"/>
  <c r="Y52" i="18" s="1"/>
  <c r="X52" i="18"/>
  <c r="AA52" i="18" s="1"/>
  <c r="AJ52" i="18"/>
  <c r="R53" i="18"/>
  <c r="S53" i="18"/>
  <c r="U53" i="18"/>
  <c r="T53" i="18" s="1"/>
  <c r="W53" i="18"/>
  <c r="X53" i="18"/>
  <c r="AA53" i="18" s="1"/>
  <c r="AJ53" i="18"/>
  <c r="R54" i="18"/>
  <c r="S54" i="18"/>
  <c r="U54" i="18"/>
  <c r="T54" i="18" s="1"/>
  <c r="W54" i="18"/>
  <c r="Y54" i="18" s="1"/>
  <c r="X54" i="18"/>
  <c r="AA54" i="18" s="1"/>
  <c r="AJ54" i="18"/>
  <c r="R55" i="18"/>
  <c r="S55" i="18"/>
  <c r="T55" i="18"/>
  <c r="W55" i="18"/>
  <c r="X55" i="18"/>
  <c r="AA55" i="18" s="1"/>
  <c r="AJ55" i="18"/>
  <c r="R56" i="18"/>
  <c r="S56" i="18"/>
  <c r="U56" i="18"/>
  <c r="T56" i="18" s="1"/>
  <c r="W56" i="18"/>
  <c r="X56" i="18"/>
  <c r="AA56" i="18" s="1"/>
  <c r="AJ56" i="18"/>
  <c r="R57" i="18"/>
  <c r="S57" i="18"/>
  <c r="U57" i="18"/>
  <c r="T57" i="18" s="1"/>
  <c r="W57" i="18"/>
  <c r="Y57" i="18" s="1"/>
  <c r="X57" i="18"/>
  <c r="AA57" i="18" s="1"/>
  <c r="AJ57" i="18"/>
  <c r="R58" i="18"/>
  <c r="S58" i="18"/>
  <c r="U58" i="18"/>
  <c r="T58" i="18" s="1"/>
  <c r="W58" i="18"/>
  <c r="X58" i="18"/>
  <c r="AA58" i="18" s="1"/>
  <c r="AJ58" i="18"/>
  <c r="R59" i="18"/>
  <c r="S59" i="18"/>
  <c r="U59" i="18"/>
  <c r="T59" i="18" s="1"/>
  <c r="W59" i="18"/>
  <c r="X59" i="18"/>
  <c r="AA59" i="18" s="1"/>
  <c r="AJ59" i="18"/>
  <c r="R60" i="18"/>
  <c r="S60" i="18"/>
  <c r="U60" i="18"/>
  <c r="T60" i="18" s="1"/>
  <c r="W60" i="18"/>
  <c r="Y60" i="18" s="1"/>
  <c r="X60" i="18"/>
  <c r="AA60" i="18" s="1"/>
  <c r="AJ60" i="18"/>
  <c r="R61" i="18"/>
  <c r="S61" i="18"/>
  <c r="U61" i="18"/>
  <c r="T61" i="18" s="1"/>
  <c r="W61" i="18"/>
  <c r="Y61" i="18" s="1"/>
  <c r="X61" i="18"/>
  <c r="AJ61" i="18"/>
  <c r="R62" i="18"/>
  <c r="S62" i="18"/>
  <c r="U62" i="18"/>
  <c r="T62" i="18" s="1"/>
  <c r="W62" i="18"/>
  <c r="Y62" i="18" s="1"/>
  <c r="X62" i="18"/>
  <c r="AA62" i="18" s="1"/>
  <c r="AJ62" i="18"/>
  <c r="R63" i="18"/>
  <c r="S63" i="18"/>
  <c r="U63" i="18"/>
  <c r="T63" i="18" s="1"/>
  <c r="W63" i="18"/>
  <c r="X63" i="18"/>
  <c r="AA63" i="18" s="1"/>
  <c r="AJ63" i="18"/>
  <c r="R64" i="18"/>
  <c r="S64" i="18"/>
  <c r="U64" i="18"/>
  <c r="T64" i="18" s="1"/>
  <c r="W64" i="18"/>
  <c r="X64" i="18"/>
  <c r="AA64" i="18" s="1"/>
  <c r="AJ64" i="18"/>
  <c r="R65" i="18"/>
  <c r="S65" i="18"/>
  <c r="U65" i="18"/>
  <c r="T65" i="18" s="1"/>
  <c r="W65" i="18"/>
  <c r="Y65" i="18" s="1"/>
  <c r="X65" i="18"/>
  <c r="AA65" i="18" s="1"/>
  <c r="AJ65" i="18"/>
  <c r="R66" i="18"/>
  <c r="S66" i="18"/>
  <c r="U66" i="18"/>
  <c r="T66" i="18" s="1"/>
  <c r="W66" i="18"/>
  <c r="Y66" i="18" s="1"/>
  <c r="X66" i="18"/>
  <c r="AJ66" i="18"/>
  <c r="R67" i="18"/>
  <c r="S67" i="18"/>
  <c r="U67" i="18"/>
  <c r="T67" i="18" s="1"/>
  <c r="W67" i="18"/>
  <c r="Y67" i="18" s="1"/>
  <c r="X67" i="18"/>
  <c r="AA67" i="18" s="1"/>
  <c r="AJ67" i="18"/>
  <c r="R68" i="18"/>
  <c r="S68" i="18"/>
  <c r="U68" i="18"/>
  <c r="T68" i="18" s="1"/>
  <c r="W68" i="18"/>
  <c r="X68" i="18"/>
  <c r="AA68" i="18" s="1"/>
  <c r="AJ68" i="18"/>
  <c r="R69" i="18"/>
  <c r="S69" i="18"/>
  <c r="U69" i="18"/>
  <c r="T69" i="18" s="1"/>
  <c r="W69" i="18"/>
  <c r="Y69" i="18" s="1"/>
  <c r="X69" i="18"/>
  <c r="AA69" i="18" s="1"/>
  <c r="AJ69" i="18"/>
  <c r="R70" i="18"/>
  <c r="S70" i="18"/>
  <c r="U70" i="18"/>
  <c r="T70" i="18" s="1"/>
  <c r="W70" i="18"/>
  <c r="X70" i="18"/>
  <c r="AA70" i="18" s="1"/>
  <c r="AJ70" i="18"/>
  <c r="R71" i="18"/>
  <c r="S71" i="18"/>
  <c r="U71" i="18"/>
  <c r="T71" i="18" s="1"/>
  <c r="W71" i="18"/>
  <c r="Y71" i="18" s="1"/>
  <c r="X71" i="18"/>
  <c r="AJ71" i="18"/>
  <c r="R72" i="18"/>
  <c r="S72" i="18"/>
  <c r="U72" i="18"/>
  <c r="T72" i="18" s="1"/>
  <c r="W72" i="18"/>
  <c r="X72" i="18"/>
  <c r="AA72" i="18" s="1"/>
  <c r="AJ72" i="18"/>
  <c r="R73" i="18"/>
  <c r="S73" i="18"/>
  <c r="U73" i="18"/>
  <c r="T73" i="18" s="1"/>
  <c r="W73" i="18"/>
  <c r="Y73" i="18" s="1"/>
  <c r="X73" i="18"/>
  <c r="AA73" i="18" s="1"/>
  <c r="AJ73" i="18"/>
  <c r="R74" i="18"/>
  <c r="S74" i="18"/>
  <c r="U74" i="18"/>
  <c r="T74" i="18" s="1"/>
  <c r="W74" i="18"/>
  <c r="X74" i="18"/>
  <c r="AA74" i="18" s="1"/>
  <c r="AJ74" i="18"/>
  <c r="R75" i="18"/>
  <c r="S75" i="18"/>
  <c r="U75" i="18"/>
  <c r="T75" i="18" s="1"/>
  <c r="W75" i="18"/>
  <c r="Y75" i="18" s="1"/>
  <c r="X75" i="18"/>
  <c r="AJ75" i="18"/>
  <c r="R76" i="18"/>
  <c r="S76" i="18"/>
  <c r="U76" i="18"/>
  <c r="T76" i="18" s="1"/>
  <c r="W76" i="18"/>
  <c r="X76" i="18"/>
  <c r="AA76" i="18" s="1"/>
  <c r="AJ76" i="18"/>
  <c r="R77" i="18"/>
  <c r="S77" i="18"/>
  <c r="U77" i="18"/>
  <c r="T77" i="18" s="1"/>
  <c r="W77" i="18"/>
  <c r="X77" i="18"/>
  <c r="AA77" i="18" s="1"/>
  <c r="AJ77" i="18"/>
  <c r="R78" i="18"/>
  <c r="S78" i="18"/>
  <c r="U78" i="18"/>
  <c r="T78" i="18" s="1"/>
  <c r="W78" i="18"/>
  <c r="X78" i="18"/>
  <c r="AA78" i="18" s="1"/>
  <c r="AJ78" i="18"/>
  <c r="R79" i="18"/>
  <c r="S79" i="18"/>
  <c r="U79" i="18"/>
  <c r="T79" i="18" s="1"/>
  <c r="W79" i="18"/>
  <c r="X79" i="18"/>
  <c r="AA79" i="18" s="1"/>
  <c r="AJ79" i="18"/>
  <c r="R80" i="18"/>
  <c r="S80" i="18"/>
  <c r="U80" i="18"/>
  <c r="T80" i="18" s="1"/>
  <c r="W80" i="18"/>
  <c r="Y80" i="18" s="1"/>
  <c r="X80" i="18"/>
  <c r="AA80" i="18" s="1"/>
  <c r="AJ80" i="18"/>
  <c r="R81" i="18"/>
  <c r="S81" i="18"/>
  <c r="U81" i="18"/>
  <c r="T81" i="18" s="1"/>
  <c r="W81" i="18"/>
  <c r="Y81" i="18" s="1"/>
  <c r="X81" i="18"/>
  <c r="AJ81" i="18"/>
  <c r="R82" i="18"/>
  <c r="S82" i="18"/>
  <c r="U82" i="18"/>
  <c r="T82" i="18" s="1"/>
  <c r="W82" i="18"/>
  <c r="Y82" i="18" s="1"/>
  <c r="X82" i="18"/>
  <c r="AA82" i="18" s="1"/>
  <c r="AJ82" i="18"/>
  <c r="R83" i="18"/>
  <c r="S83" i="18"/>
  <c r="U83" i="18"/>
  <c r="T83" i="18" s="1"/>
  <c r="W83" i="18"/>
  <c r="X83" i="18"/>
  <c r="AA83" i="18" s="1"/>
  <c r="AJ83" i="18"/>
  <c r="R84" i="18"/>
  <c r="S84" i="18"/>
  <c r="U84" i="18"/>
  <c r="T84" i="18" s="1"/>
  <c r="W84" i="18"/>
  <c r="X84" i="18"/>
  <c r="AA84" i="18" s="1"/>
  <c r="AJ84" i="18"/>
  <c r="R85" i="18"/>
  <c r="S85" i="18"/>
  <c r="U85" i="18"/>
  <c r="T85" i="18" s="1"/>
  <c r="W85" i="18"/>
  <c r="Y85" i="18" s="1"/>
  <c r="X85" i="18"/>
  <c r="AA85" i="18" s="1"/>
  <c r="AJ85" i="18"/>
  <c r="R86" i="18"/>
  <c r="S86" i="18"/>
  <c r="U86" i="18"/>
  <c r="T86" i="18" s="1"/>
  <c r="W86" i="18"/>
  <c r="Y86" i="18" s="1"/>
  <c r="X86" i="18"/>
  <c r="AA86" i="18" s="1"/>
  <c r="AJ86" i="18"/>
  <c r="R87" i="18"/>
  <c r="S87" i="18"/>
  <c r="U87" i="18"/>
  <c r="T87" i="18" s="1"/>
  <c r="W87" i="18"/>
  <c r="X87" i="18"/>
  <c r="AA87" i="18" s="1"/>
  <c r="AJ87" i="18"/>
  <c r="R88" i="18"/>
  <c r="S88" i="18"/>
  <c r="U88" i="18"/>
  <c r="T88" i="18" s="1"/>
  <c r="W88" i="18"/>
  <c r="X88" i="18"/>
  <c r="AA88" i="18" s="1"/>
  <c r="AJ88" i="18"/>
  <c r="R89" i="18"/>
  <c r="S89" i="18"/>
  <c r="U89" i="18"/>
  <c r="T89" i="18" s="1"/>
  <c r="W89" i="18"/>
  <c r="X89" i="18"/>
  <c r="AA89" i="18" s="1"/>
  <c r="AJ89" i="18"/>
  <c r="R90" i="18"/>
  <c r="S90" i="18"/>
  <c r="U90" i="18"/>
  <c r="T90" i="18" s="1"/>
  <c r="W90" i="18"/>
  <c r="Y90" i="18" s="1"/>
  <c r="X90" i="18"/>
  <c r="AA90" i="18" s="1"/>
  <c r="AJ90" i="18"/>
  <c r="R91" i="18"/>
  <c r="S91" i="18"/>
  <c r="U91" i="18"/>
  <c r="T91" i="18" s="1"/>
  <c r="W91" i="18"/>
  <c r="Y91" i="18" s="1"/>
  <c r="X91" i="18"/>
  <c r="AJ91" i="18"/>
  <c r="R92" i="18"/>
  <c r="S92" i="18"/>
  <c r="U92" i="18"/>
  <c r="T92" i="18" s="1"/>
  <c r="W92" i="18"/>
  <c r="Y92" i="18" s="1"/>
  <c r="X92" i="18"/>
  <c r="AA92" i="18" s="1"/>
  <c r="AJ92" i="18"/>
  <c r="R93" i="18"/>
  <c r="S93" i="18"/>
  <c r="U93" i="18"/>
  <c r="T93" i="18" s="1"/>
  <c r="W93" i="18"/>
  <c r="X93" i="18"/>
  <c r="AA93" i="18" s="1"/>
  <c r="AJ93" i="18"/>
  <c r="R94" i="18"/>
  <c r="S94" i="18"/>
  <c r="T94" i="18"/>
  <c r="W94" i="18"/>
  <c r="X94" i="18"/>
  <c r="AA94" i="18" s="1"/>
  <c r="AJ94" i="18"/>
  <c r="R95" i="18"/>
  <c r="S95" i="18"/>
  <c r="U95" i="18"/>
  <c r="T95" i="18" s="1"/>
  <c r="W95" i="18"/>
  <c r="Y95" i="18" s="1"/>
  <c r="X95" i="18"/>
  <c r="AJ95" i="18"/>
  <c r="R96" i="18"/>
  <c r="S96" i="18"/>
  <c r="U96" i="18"/>
  <c r="T96" i="18" s="1"/>
  <c r="W96" i="18"/>
  <c r="Y96" i="18" s="1"/>
  <c r="X96" i="18"/>
  <c r="AJ96" i="18"/>
  <c r="R97" i="18"/>
  <c r="S97" i="18"/>
  <c r="U97" i="18"/>
  <c r="T97" i="18" s="1"/>
  <c r="W97" i="18"/>
  <c r="Y97" i="18" s="1"/>
  <c r="X97" i="18"/>
  <c r="AA97" i="18" s="1"/>
  <c r="AJ97" i="18"/>
  <c r="R98" i="18"/>
  <c r="S98" i="18"/>
  <c r="U98" i="18"/>
  <c r="T98" i="18" s="1"/>
  <c r="W98" i="18"/>
  <c r="X98" i="18"/>
  <c r="AA98" i="18" s="1"/>
  <c r="AJ98" i="18"/>
  <c r="R99" i="18"/>
  <c r="S99" i="18"/>
  <c r="U99" i="18"/>
  <c r="T99" i="18" s="1"/>
  <c r="W99" i="18"/>
  <c r="X99" i="18"/>
  <c r="AA99" i="18" s="1"/>
  <c r="AJ99" i="18"/>
  <c r="R100" i="18"/>
  <c r="S100" i="18"/>
  <c r="U100" i="18"/>
  <c r="T100" i="18" s="1"/>
  <c r="W100" i="18"/>
  <c r="Y100" i="18" s="1"/>
  <c r="X100" i="18"/>
  <c r="AA100" i="18" s="1"/>
  <c r="AJ100" i="18"/>
  <c r="R101" i="18"/>
  <c r="S101" i="18"/>
  <c r="U101" i="18"/>
  <c r="T101" i="18" s="1"/>
  <c r="W101" i="18"/>
  <c r="Y101" i="18" s="1"/>
  <c r="X101" i="18"/>
  <c r="AA101" i="18" s="1"/>
  <c r="AJ101" i="18"/>
  <c r="R102" i="18"/>
  <c r="S102" i="18"/>
  <c r="U102" i="18"/>
  <c r="T102" i="18" s="1"/>
  <c r="W102" i="18"/>
  <c r="X102" i="18"/>
  <c r="AA102" i="18" s="1"/>
  <c r="AJ102" i="18"/>
  <c r="R103" i="18"/>
  <c r="S103" i="18"/>
  <c r="U103" i="18"/>
  <c r="T103" i="18" s="1"/>
  <c r="W103" i="18"/>
  <c r="Y103" i="18" s="1"/>
  <c r="X103" i="18"/>
  <c r="AA103" i="18" s="1"/>
  <c r="AJ103" i="18"/>
  <c r="R104" i="18"/>
  <c r="S104" i="18"/>
  <c r="U104" i="18"/>
  <c r="T104" i="18" s="1"/>
  <c r="W104" i="18"/>
  <c r="Y104" i="18" s="1"/>
  <c r="X104" i="18"/>
  <c r="AA104" i="18" s="1"/>
  <c r="AJ104" i="18"/>
  <c r="R105" i="18"/>
  <c r="S105" i="18"/>
  <c r="U105" i="18"/>
  <c r="T105" i="18" s="1"/>
  <c r="W105" i="18"/>
  <c r="Y105" i="18" s="1"/>
  <c r="X105" i="18"/>
  <c r="AA105" i="18" s="1"/>
  <c r="AJ105" i="18"/>
  <c r="R106" i="18"/>
  <c r="S106" i="18"/>
  <c r="U106" i="18"/>
  <c r="T106" i="18" s="1"/>
  <c r="W106" i="18"/>
  <c r="Y106" i="18" s="1"/>
  <c r="X106" i="18"/>
  <c r="AJ106" i="18"/>
  <c r="R107" i="18"/>
  <c r="S107" i="18"/>
  <c r="U107" i="18"/>
  <c r="T107" i="18" s="1"/>
  <c r="W107" i="18"/>
  <c r="Y107" i="18" s="1"/>
  <c r="X107" i="18"/>
  <c r="AA107" i="18" s="1"/>
  <c r="AJ107" i="18"/>
  <c r="R108" i="18"/>
  <c r="S108" i="18"/>
  <c r="U108" i="18"/>
  <c r="T108" i="18" s="1"/>
  <c r="W108" i="18"/>
  <c r="X108" i="18"/>
  <c r="AA108" i="18" s="1"/>
  <c r="AJ108" i="18"/>
  <c r="R109" i="18"/>
  <c r="S109" i="18"/>
  <c r="U109" i="18"/>
  <c r="T109" i="18" s="1"/>
  <c r="W109" i="18"/>
  <c r="X109" i="18"/>
  <c r="AA109" i="18" s="1"/>
  <c r="AJ109" i="18"/>
  <c r="R110" i="18"/>
  <c r="S110" i="18"/>
  <c r="U110" i="18"/>
  <c r="T110" i="18" s="1"/>
  <c r="W110" i="18"/>
  <c r="Y110" i="18" s="1"/>
  <c r="X110" i="18"/>
  <c r="AJ110" i="18"/>
  <c r="R111" i="18"/>
  <c r="S111" i="18"/>
  <c r="U111" i="18"/>
  <c r="T111" i="18" s="1"/>
  <c r="W111" i="18"/>
  <c r="Y111" i="18" s="1"/>
  <c r="X111" i="18"/>
  <c r="AA111" i="18" s="1"/>
  <c r="AJ111" i="18"/>
  <c r="R112" i="18"/>
  <c r="S112" i="18"/>
  <c r="U112" i="18"/>
  <c r="T112" i="18" s="1"/>
  <c r="W112" i="18"/>
  <c r="Y112" i="18" s="1"/>
  <c r="X112" i="18"/>
  <c r="AA112" i="18" s="1"/>
  <c r="AJ112" i="18"/>
  <c r="R113" i="18"/>
  <c r="S113" i="18"/>
  <c r="U113" i="18"/>
  <c r="T113" i="18" s="1"/>
  <c r="W113" i="18"/>
  <c r="X113" i="18"/>
  <c r="AA113" i="18" s="1"/>
  <c r="AJ113" i="18"/>
  <c r="R114" i="18"/>
  <c r="S114" i="18"/>
  <c r="U114" i="18"/>
  <c r="T114" i="18" s="1"/>
  <c r="W114" i="18"/>
  <c r="Y114" i="18" s="1"/>
  <c r="X114" i="18"/>
  <c r="AA114" i="18" s="1"/>
  <c r="AJ114" i="18"/>
  <c r="R115" i="18"/>
  <c r="S115" i="18"/>
  <c r="U115" i="18"/>
  <c r="T115" i="18" s="1"/>
  <c r="W115" i="18"/>
  <c r="Y115" i="18" s="1"/>
  <c r="X115" i="18"/>
  <c r="AA115" i="18" s="1"/>
  <c r="AJ115" i="18"/>
  <c r="R116" i="18"/>
  <c r="S116" i="18"/>
  <c r="U116" i="18"/>
  <c r="T116" i="18" s="1"/>
  <c r="W116" i="18"/>
  <c r="Y116" i="18" s="1"/>
  <c r="X116" i="18"/>
  <c r="AJ116" i="18"/>
  <c r="R117" i="18"/>
  <c r="S117" i="18"/>
  <c r="U117" i="18"/>
  <c r="T117" i="18" s="1"/>
  <c r="W117" i="18"/>
  <c r="X117" i="18"/>
  <c r="AA117" i="18" s="1"/>
  <c r="AJ117" i="18"/>
  <c r="R118" i="18"/>
  <c r="S118" i="18"/>
  <c r="U118" i="18"/>
  <c r="T118" i="18" s="1"/>
  <c r="W118" i="18"/>
  <c r="X118" i="18"/>
  <c r="AA118" i="18" s="1"/>
  <c r="AJ118" i="18"/>
  <c r="R119" i="18"/>
  <c r="S119" i="18"/>
  <c r="U119" i="18"/>
  <c r="T119" i="18" s="1"/>
  <c r="W119" i="18"/>
  <c r="Y119" i="18" s="1"/>
  <c r="X119" i="18"/>
  <c r="AA119" i="18" s="1"/>
  <c r="AJ119" i="18"/>
  <c r="R120" i="18"/>
  <c r="S120" i="18"/>
  <c r="U120" i="18"/>
  <c r="T120" i="18" s="1"/>
  <c r="W120" i="18"/>
  <c r="Y120" i="18" s="1"/>
  <c r="X120" i="18"/>
  <c r="AA120" i="18" s="1"/>
  <c r="AJ120" i="18"/>
  <c r="R121" i="18"/>
  <c r="S121" i="18"/>
  <c r="U121" i="18"/>
  <c r="T121" i="18" s="1"/>
  <c r="W121" i="18"/>
  <c r="Y121" i="18" s="1"/>
  <c r="X121" i="18"/>
  <c r="AA121" i="18" s="1"/>
  <c r="AJ121" i="18"/>
  <c r="R122" i="18"/>
  <c r="S122" i="18"/>
  <c r="U122" i="18"/>
  <c r="T122" i="18" s="1"/>
  <c r="W122" i="18"/>
  <c r="X122" i="18"/>
  <c r="AA122" i="18" s="1"/>
  <c r="AJ122" i="18"/>
  <c r="R123" i="18"/>
  <c r="S123" i="18"/>
  <c r="U123" i="18"/>
  <c r="T123" i="18" s="1"/>
  <c r="W123" i="18"/>
  <c r="Y123" i="18" s="1"/>
  <c r="X123" i="18"/>
  <c r="AJ123" i="18"/>
  <c r="R124" i="18"/>
  <c r="S124" i="18"/>
  <c r="U124" i="18"/>
  <c r="T124" i="18" s="1"/>
  <c r="W124" i="18"/>
  <c r="X124" i="18"/>
  <c r="AA124" i="18" s="1"/>
  <c r="AJ124" i="18"/>
  <c r="R125" i="18"/>
  <c r="S125" i="18"/>
  <c r="U125" i="18"/>
  <c r="T125" i="18" s="1"/>
  <c r="W125" i="18"/>
  <c r="X125" i="18"/>
  <c r="AA125" i="18" s="1"/>
  <c r="AJ125" i="18"/>
  <c r="R126" i="18"/>
  <c r="S126" i="18"/>
  <c r="U126" i="18"/>
  <c r="T126" i="18" s="1"/>
  <c r="W126" i="18"/>
  <c r="Y126" i="18" s="1"/>
  <c r="X126" i="18"/>
  <c r="AJ126" i="18"/>
  <c r="R127" i="18"/>
  <c r="S127" i="18"/>
  <c r="T127" i="18"/>
  <c r="W127" i="18"/>
  <c r="Y127" i="18" s="1"/>
  <c r="X127" i="18"/>
  <c r="AA127" i="18" s="1"/>
  <c r="AJ127" i="18"/>
  <c r="R128" i="18"/>
  <c r="S128" i="18"/>
  <c r="T128" i="18"/>
  <c r="W128" i="18"/>
  <c r="Y128" i="18" s="1"/>
  <c r="X128" i="18"/>
  <c r="AJ128" i="18"/>
  <c r="R129" i="18"/>
  <c r="S129" i="18"/>
  <c r="U129" i="18"/>
  <c r="T129" i="18" s="1"/>
  <c r="W129" i="18"/>
  <c r="Y129" i="18" s="1"/>
  <c r="X129" i="18"/>
  <c r="AA129" i="18" s="1"/>
  <c r="AJ129" i="18"/>
  <c r="R130" i="18"/>
  <c r="S130" i="18"/>
  <c r="U130" i="18"/>
  <c r="T130" i="18" s="1"/>
  <c r="W130" i="18"/>
  <c r="Y130" i="18" s="1"/>
  <c r="X130" i="18"/>
  <c r="AJ130" i="18"/>
  <c r="R131" i="18"/>
  <c r="S131" i="18"/>
  <c r="U131" i="18"/>
  <c r="T131" i="18" s="1"/>
  <c r="W131" i="18"/>
  <c r="Y131" i="18" s="1"/>
  <c r="X131" i="18"/>
  <c r="AA131" i="18" s="1"/>
  <c r="AJ131" i="18"/>
  <c r="R132" i="18"/>
  <c r="S132" i="18"/>
  <c r="U132" i="18"/>
  <c r="T132" i="18" s="1"/>
  <c r="W132" i="18"/>
  <c r="X132" i="18"/>
  <c r="AA132" i="18" s="1"/>
  <c r="AJ132" i="18"/>
  <c r="R133" i="18"/>
  <c r="S133" i="18"/>
  <c r="U133" i="18"/>
  <c r="T133" i="18" s="1"/>
  <c r="W133" i="18"/>
  <c r="X133" i="18"/>
  <c r="AA133" i="18" s="1"/>
  <c r="AJ133" i="18"/>
  <c r="R134" i="18"/>
  <c r="S134" i="18"/>
  <c r="U134" i="18"/>
  <c r="T134" i="18" s="1"/>
  <c r="W134" i="18"/>
  <c r="Y134" i="18" s="1"/>
  <c r="X134" i="18"/>
  <c r="AA134" i="18" s="1"/>
  <c r="AJ134" i="18"/>
  <c r="R135" i="18"/>
  <c r="S135" i="18"/>
  <c r="U135" i="18"/>
  <c r="T135" i="18" s="1"/>
  <c r="W135" i="18"/>
  <c r="X135" i="18"/>
  <c r="AA135" i="18" s="1"/>
  <c r="AJ135" i="18"/>
  <c r="R136" i="18"/>
  <c r="S136" i="18"/>
  <c r="U136" i="18"/>
  <c r="T136" i="18" s="1"/>
  <c r="W136" i="18"/>
  <c r="Y136" i="18" s="1"/>
  <c r="X136" i="18"/>
  <c r="AA136" i="18" s="1"/>
  <c r="AJ136" i="18"/>
  <c r="R137" i="18"/>
  <c r="S137" i="18"/>
  <c r="U137" i="18"/>
  <c r="T137" i="18" s="1"/>
  <c r="W137" i="18"/>
  <c r="Y137" i="18" s="1"/>
  <c r="X137" i="18"/>
  <c r="AA137" i="18" s="1"/>
  <c r="AJ137" i="18"/>
  <c r="R138" i="18"/>
  <c r="S138" i="18"/>
  <c r="U138" i="18"/>
  <c r="T138" i="18" s="1"/>
  <c r="W138" i="18"/>
  <c r="X138" i="18"/>
  <c r="AA138" i="18" s="1"/>
  <c r="AJ138" i="18"/>
  <c r="R139" i="18"/>
  <c r="S139" i="18"/>
  <c r="U139" i="18"/>
  <c r="T139" i="18" s="1"/>
  <c r="W139" i="18"/>
  <c r="Y139" i="18" s="1"/>
  <c r="X139" i="18"/>
  <c r="AA139" i="18" s="1"/>
  <c r="AJ139" i="18"/>
  <c r="R140" i="18"/>
  <c r="S140" i="18"/>
  <c r="U140" i="18"/>
  <c r="T140" i="18" s="1"/>
  <c r="W140" i="18"/>
  <c r="X140" i="18"/>
  <c r="AA140" i="18" s="1"/>
  <c r="AJ140" i="18"/>
  <c r="R141" i="18"/>
  <c r="S141" i="18"/>
  <c r="U141" i="18"/>
  <c r="T141" i="18" s="1"/>
  <c r="W141" i="18"/>
  <c r="Y141" i="18" s="1"/>
  <c r="X141" i="18"/>
  <c r="AA141" i="18" s="1"/>
  <c r="AJ141" i="18"/>
  <c r="R142" i="18"/>
  <c r="S142" i="18"/>
  <c r="U142" i="18"/>
  <c r="T142" i="18" s="1"/>
  <c r="W142" i="18"/>
  <c r="X142" i="18"/>
  <c r="AA142" i="18" s="1"/>
  <c r="AJ142" i="18"/>
  <c r="R143" i="18"/>
  <c r="S143" i="18"/>
  <c r="U143" i="18"/>
  <c r="T143" i="18" s="1"/>
  <c r="W143" i="18"/>
  <c r="Y143" i="18" s="1"/>
  <c r="X143" i="18"/>
  <c r="AA143" i="18" s="1"/>
  <c r="AJ143" i="18"/>
  <c r="R144" i="18"/>
  <c r="S144" i="18"/>
  <c r="U144" i="18"/>
  <c r="T144" i="18" s="1"/>
  <c r="W144" i="18"/>
  <c r="X144" i="18"/>
  <c r="AA144" i="18" s="1"/>
  <c r="AJ144" i="18"/>
  <c r="R145" i="18"/>
  <c r="S145" i="18"/>
  <c r="U145" i="18"/>
  <c r="T145" i="18" s="1"/>
  <c r="W145" i="18"/>
  <c r="Y145" i="18" s="1"/>
  <c r="X145" i="18"/>
  <c r="AA145" i="18" s="1"/>
  <c r="AJ145" i="18"/>
  <c r="R146" i="18"/>
  <c r="S146" i="18"/>
  <c r="U146" i="18"/>
  <c r="T146" i="18" s="1"/>
  <c r="W146" i="18"/>
  <c r="Y146" i="18" s="1"/>
  <c r="X146" i="18"/>
  <c r="AA146" i="18" s="1"/>
  <c r="AJ146" i="18"/>
  <c r="R147" i="18"/>
  <c r="S147" i="18"/>
  <c r="U147" i="18"/>
  <c r="T147" i="18" s="1"/>
  <c r="W147" i="18"/>
  <c r="Y147" i="18" s="1"/>
  <c r="X147" i="18"/>
  <c r="AA147" i="18" s="1"/>
  <c r="AJ147" i="18"/>
  <c r="R148" i="18"/>
  <c r="S148" i="18"/>
  <c r="U148" i="18"/>
  <c r="T148" i="18" s="1"/>
  <c r="W148" i="18"/>
  <c r="Y148" i="18" s="1"/>
  <c r="X148" i="18"/>
  <c r="AA148" i="18" s="1"/>
  <c r="AJ148" i="18"/>
  <c r="R149" i="18"/>
  <c r="S149" i="18"/>
  <c r="U149" i="18"/>
  <c r="T149" i="18" s="1"/>
  <c r="W149" i="18"/>
  <c r="Y149" i="18" s="1"/>
  <c r="X149" i="18"/>
  <c r="AJ149" i="18"/>
  <c r="R150" i="18"/>
  <c r="S150" i="18"/>
  <c r="U150" i="18"/>
  <c r="T150" i="18" s="1"/>
  <c r="W150" i="18"/>
  <c r="Y150" i="18" s="1"/>
  <c r="X150" i="18"/>
  <c r="AA150" i="18" s="1"/>
  <c r="AJ150" i="18"/>
  <c r="R151" i="18"/>
  <c r="S151" i="18"/>
  <c r="U151" i="18"/>
  <c r="T151" i="18" s="1"/>
  <c r="W151" i="18"/>
  <c r="X151" i="18"/>
  <c r="AA151" i="18" s="1"/>
  <c r="AJ151" i="18"/>
  <c r="R152" i="18"/>
  <c r="S152" i="18"/>
  <c r="U152" i="18"/>
  <c r="T152" i="18" s="1"/>
  <c r="W152" i="18"/>
  <c r="X152" i="18"/>
  <c r="AA152" i="18" s="1"/>
  <c r="AJ152" i="18"/>
  <c r="R153" i="18"/>
  <c r="S153" i="18"/>
  <c r="U153" i="18"/>
  <c r="T153" i="18" s="1"/>
  <c r="W153" i="18"/>
  <c r="Y153" i="18" s="1"/>
  <c r="X153" i="18"/>
  <c r="AJ153" i="18"/>
  <c r="R154" i="18"/>
  <c r="S154" i="18"/>
  <c r="U154" i="18"/>
  <c r="T154" i="18" s="1"/>
  <c r="W154" i="18"/>
  <c r="Y154" i="18" s="1"/>
  <c r="X154" i="18"/>
  <c r="AJ154" i="18"/>
  <c r="R155" i="18"/>
  <c r="S155" i="18"/>
  <c r="U155" i="18"/>
  <c r="T155" i="18" s="1"/>
  <c r="W155" i="18"/>
  <c r="X155" i="18"/>
  <c r="AA155" i="18" s="1"/>
  <c r="AJ155" i="18"/>
  <c r="R156" i="18"/>
  <c r="S156" i="18"/>
  <c r="U156" i="18"/>
  <c r="T156" i="18" s="1"/>
  <c r="W156" i="18"/>
  <c r="Y156" i="18" s="1"/>
  <c r="X156" i="18"/>
  <c r="AA156" i="18" s="1"/>
  <c r="AJ156" i="18"/>
  <c r="R157" i="18"/>
  <c r="S157" i="18"/>
  <c r="U157" i="18"/>
  <c r="T157" i="18" s="1"/>
  <c r="W157" i="18"/>
  <c r="Y157" i="18" s="1"/>
  <c r="X157" i="18"/>
  <c r="AJ157" i="18"/>
  <c r="R158" i="18"/>
  <c r="S158" i="18"/>
  <c r="U158" i="18"/>
  <c r="T158" i="18" s="1"/>
  <c r="W158" i="18"/>
  <c r="Y158" i="18" s="1"/>
  <c r="X158" i="18"/>
  <c r="AA158" i="18" s="1"/>
  <c r="AJ158" i="18"/>
  <c r="R159" i="18"/>
  <c r="S159" i="18"/>
  <c r="U159" i="18"/>
  <c r="T159" i="18" s="1"/>
  <c r="W159" i="18"/>
  <c r="Y159" i="18" s="1"/>
  <c r="X159" i="18"/>
  <c r="AA159" i="18" s="1"/>
  <c r="AJ159" i="18"/>
  <c r="R160" i="18"/>
  <c r="S160" i="18"/>
  <c r="U160" i="18"/>
  <c r="T160" i="18" s="1"/>
  <c r="W160" i="18"/>
  <c r="X160" i="18"/>
  <c r="AA160" i="18" s="1"/>
  <c r="AJ160" i="18"/>
  <c r="R161" i="18"/>
  <c r="S161" i="18"/>
  <c r="U161" i="18"/>
  <c r="T161" i="18" s="1"/>
  <c r="W161" i="18"/>
  <c r="Y161" i="18" s="1"/>
  <c r="X161" i="18"/>
  <c r="AA161" i="18" s="1"/>
  <c r="AJ161" i="18"/>
  <c r="R162" i="18"/>
  <c r="S162" i="18"/>
  <c r="U162" i="18"/>
  <c r="T162" i="18" s="1"/>
  <c r="W162" i="18"/>
  <c r="Y162" i="18" s="1"/>
  <c r="X162" i="18"/>
  <c r="AA162" i="18" s="1"/>
  <c r="AJ162" i="18"/>
  <c r="R163" i="18"/>
  <c r="S163" i="18"/>
  <c r="U163" i="18"/>
  <c r="T163" i="18" s="1"/>
  <c r="W163" i="18"/>
  <c r="X163" i="18"/>
  <c r="AA163" i="18" s="1"/>
  <c r="AJ163" i="18"/>
  <c r="R164" i="18"/>
  <c r="S164" i="18"/>
  <c r="U164" i="18"/>
  <c r="T164" i="18" s="1"/>
  <c r="W164" i="18"/>
  <c r="X164" i="18"/>
  <c r="AA164" i="18" s="1"/>
  <c r="AJ164" i="18"/>
  <c r="R165" i="18"/>
  <c r="S165" i="18"/>
  <c r="U165" i="18"/>
  <c r="T165" i="18" s="1"/>
  <c r="W165" i="18"/>
  <c r="X165" i="18"/>
  <c r="AA165" i="18" s="1"/>
  <c r="AJ165" i="18"/>
  <c r="R166" i="18"/>
  <c r="S166" i="18"/>
  <c r="U166" i="18"/>
  <c r="T166" i="18" s="1"/>
  <c r="W166" i="18"/>
  <c r="Y166" i="18" s="1"/>
  <c r="X166" i="18"/>
  <c r="AA166" i="18" s="1"/>
  <c r="AJ166" i="18"/>
  <c r="R167" i="18"/>
  <c r="S167" i="18"/>
  <c r="U167" i="18"/>
  <c r="T167" i="18" s="1"/>
  <c r="W167" i="18"/>
  <c r="Y167" i="18" s="1"/>
  <c r="X167" i="18"/>
  <c r="AA167" i="18" s="1"/>
  <c r="AJ167" i="18"/>
  <c r="R168" i="18"/>
  <c r="S168" i="18"/>
  <c r="T168" i="18"/>
  <c r="W168" i="18"/>
  <c r="Y168" i="18" s="1"/>
  <c r="X168" i="18"/>
  <c r="AA168" i="18" s="1"/>
  <c r="AJ168" i="18"/>
  <c r="R169" i="18"/>
  <c r="S169" i="18"/>
  <c r="U169" i="18"/>
  <c r="T169" i="18" s="1"/>
  <c r="W169" i="18"/>
  <c r="Y169" i="18" s="1"/>
  <c r="X169" i="18"/>
  <c r="AA169" i="18" s="1"/>
  <c r="AJ169" i="18"/>
  <c r="R170" i="18"/>
  <c r="S170" i="18"/>
  <c r="U170" i="18"/>
  <c r="T170" i="18" s="1"/>
  <c r="W170" i="18"/>
  <c r="Y170" i="18" s="1"/>
  <c r="X170" i="18"/>
  <c r="AA170" i="18" s="1"/>
  <c r="AJ170" i="18"/>
  <c r="R171" i="18"/>
  <c r="S171" i="18"/>
  <c r="U171" i="18"/>
  <c r="T171" i="18" s="1"/>
  <c r="W171" i="18"/>
  <c r="Y171" i="18" s="1"/>
  <c r="X171" i="18"/>
  <c r="AA171" i="18" s="1"/>
  <c r="AJ171" i="18"/>
  <c r="R172" i="18"/>
  <c r="S172" i="18"/>
  <c r="U172" i="18"/>
  <c r="T172" i="18" s="1"/>
  <c r="W172" i="18"/>
  <c r="X172" i="18"/>
  <c r="AA172" i="18" s="1"/>
  <c r="AJ172" i="18"/>
  <c r="R173" i="18"/>
  <c r="S173" i="18"/>
  <c r="U173" i="18"/>
  <c r="T173" i="18" s="1"/>
  <c r="W173" i="18"/>
  <c r="X173" i="18"/>
  <c r="AA173" i="18" s="1"/>
  <c r="AJ173" i="18"/>
  <c r="R174" i="18"/>
  <c r="S174" i="18"/>
  <c r="U174" i="18"/>
  <c r="T174" i="18" s="1"/>
  <c r="W174" i="18"/>
  <c r="X174" i="18"/>
  <c r="AA174" i="18" s="1"/>
  <c r="AJ174" i="18"/>
  <c r="R175" i="18"/>
  <c r="S175" i="18"/>
  <c r="U175" i="18"/>
  <c r="T175" i="18" s="1"/>
  <c r="W175" i="18"/>
  <c r="Y175" i="18" s="1"/>
  <c r="X175" i="18"/>
  <c r="AA175" i="18" s="1"/>
  <c r="AJ175" i="18"/>
  <c r="R176" i="18"/>
  <c r="S176" i="18"/>
  <c r="U176" i="18"/>
  <c r="T176" i="18" s="1"/>
  <c r="W176" i="18"/>
  <c r="Y176" i="18" s="1"/>
  <c r="X176" i="18"/>
  <c r="AJ176" i="18"/>
  <c r="R177" i="18"/>
  <c r="S177" i="18"/>
  <c r="U177" i="18"/>
  <c r="T177" i="18" s="1"/>
  <c r="W177" i="18"/>
  <c r="Y177" i="18" s="1"/>
  <c r="X177" i="18"/>
  <c r="AJ177" i="18"/>
  <c r="R178" i="18"/>
  <c r="S178" i="18"/>
  <c r="U178" i="18"/>
  <c r="T178" i="18" s="1"/>
  <c r="W178" i="18"/>
  <c r="Y178" i="18" s="1"/>
  <c r="X178" i="18"/>
  <c r="AA178" i="18" s="1"/>
  <c r="AJ178" i="18"/>
  <c r="R179" i="18"/>
  <c r="S179" i="18"/>
  <c r="U179" i="18"/>
  <c r="T179" i="18" s="1"/>
  <c r="W179" i="18"/>
  <c r="Y179" i="18" s="1"/>
  <c r="X179" i="18"/>
  <c r="AJ179" i="18"/>
  <c r="R180" i="18"/>
  <c r="S180" i="18"/>
  <c r="U180" i="18"/>
  <c r="T180" i="18" s="1"/>
  <c r="W180" i="18"/>
  <c r="X180" i="18"/>
  <c r="AA180" i="18" s="1"/>
  <c r="AJ180" i="18"/>
  <c r="R181" i="18"/>
  <c r="S181" i="18"/>
  <c r="U181" i="18"/>
  <c r="T181" i="18" s="1"/>
  <c r="W181" i="18"/>
  <c r="X181" i="18"/>
  <c r="AA181" i="18" s="1"/>
  <c r="AJ181" i="18"/>
  <c r="R182" i="18"/>
  <c r="S182" i="18"/>
  <c r="U182" i="18"/>
  <c r="T182" i="18" s="1"/>
  <c r="W182" i="18"/>
  <c r="X182" i="18"/>
  <c r="AA182" i="18" s="1"/>
  <c r="AJ182" i="18"/>
  <c r="R183" i="18"/>
  <c r="S183" i="18"/>
  <c r="U183" i="18"/>
  <c r="T183" i="18" s="1"/>
  <c r="W183" i="18"/>
  <c r="Y183" i="18" s="1"/>
  <c r="X183" i="18"/>
  <c r="AA183" i="18" s="1"/>
  <c r="AJ183" i="18"/>
  <c r="R184" i="18"/>
  <c r="S184" i="18"/>
  <c r="U184" i="18"/>
  <c r="T184" i="18" s="1"/>
  <c r="W184" i="18"/>
  <c r="Y184" i="18" s="1"/>
  <c r="X184" i="18"/>
  <c r="AA184" i="18" s="1"/>
  <c r="AJ184" i="18"/>
  <c r="R185" i="18"/>
  <c r="S185" i="18"/>
  <c r="U185" i="18"/>
  <c r="T185" i="18" s="1"/>
  <c r="W185" i="18"/>
  <c r="Y185" i="18" s="1"/>
  <c r="X185" i="18"/>
  <c r="AA185" i="18" s="1"/>
  <c r="AJ185" i="18"/>
  <c r="R186" i="18"/>
  <c r="S186" i="18"/>
  <c r="U186" i="18"/>
  <c r="T186" i="18" s="1"/>
  <c r="W186" i="18"/>
  <c r="Y186" i="18" s="1"/>
  <c r="X186" i="18"/>
  <c r="AA186" i="18" s="1"/>
  <c r="AJ186" i="18"/>
  <c r="R187" i="18"/>
  <c r="S187" i="18"/>
  <c r="U187" i="18"/>
  <c r="T187" i="18" s="1"/>
  <c r="W187" i="18"/>
  <c r="Y187" i="18" s="1"/>
  <c r="X187" i="18"/>
  <c r="AA187" i="18" s="1"/>
  <c r="AJ187" i="18"/>
  <c r="R188" i="18"/>
  <c r="S188" i="18"/>
  <c r="U188" i="18"/>
  <c r="T188" i="18" s="1"/>
  <c r="W188" i="18"/>
  <c r="Y188" i="18" s="1"/>
  <c r="X188" i="18"/>
  <c r="AA188" i="18" s="1"/>
  <c r="AJ188" i="18"/>
  <c r="R189" i="18"/>
  <c r="S189" i="18"/>
  <c r="U189" i="18"/>
  <c r="T189" i="18" s="1"/>
  <c r="W189" i="18"/>
  <c r="Y189" i="18" s="1"/>
  <c r="X189" i="18"/>
  <c r="AA189" i="18" s="1"/>
  <c r="AJ189" i="18"/>
  <c r="R190" i="18"/>
  <c r="S190" i="18"/>
  <c r="U190" i="18"/>
  <c r="T190" i="18" s="1"/>
  <c r="W190" i="18"/>
  <c r="X190" i="18"/>
  <c r="AA190" i="18" s="1"/>
  <c r="AJ190" i="18"/>
  <c r="R191" i="18"/>
  <c r="S191" i="18"/>
  <c r="U191" i="18"/>
  <c r="T191" i="18" s="1"/>
  <c r="W191" i="18"/>
  <c r="Y191" i="18" s="1"/>
  <c r="X191" i="18"/>
  <c r="AA191" i="18" s="1"/>
  <c r="AJ191" i="18"/>
  <c r="R192" i="18"/>
  <c r="S192" i="18"/>
  <c r="U192" i="18"/>
  <c r="T192" i="18" s="1"/>
  <c r="W192" i="18"/>
  <c r="Y192" i="18" s="1"/>
  <c r="X192" i="18"/>
  <c r="AA192" i="18" s="1"/>
  <c r="AJ192" i="18"/>
  <c r="R193" i="18"/>
  <c r="S193" i="18"/>
  <c r="U193" i="18"/>
  <c r="T193" i="18" s="1"/>
  <c r="W193" i="18"/>
  <c r="Y193" i="18" s="1"/>
  <c r="X193" i="18"/>
  <c r="AA193" i="18" s="1"/>
  <c r="AJ193" i="18"/>
  <c r="R194" i="18"/>
  <c r="S194" i="18"/>
  <c r="U194" i="18"/>
  <c r="T194" i="18" s="1"/>
  <c r="W194" i="18"/>
  <c r="Y194" i="18" s="1"/>
  <c r="X194" i="18"/>
  <c r="AA194" i="18" s="1"/>
  <c r="AJ194" i="18"/>
  <c r="R195" i="18"/>
  <c r="S195" i="18"/>
  <c r="U195" i="18"/>
  <c r="T195" i="18" s="1"/>
  <c r="W195" i="18"/>
  <c r="X195" i="18"/>
  <c r="AA195" i="18" s="1"/>
  <c r="AJ195" i="18"/>
  <c r="R196" i="18"/>
  <c r="S196" i="18"/>
  <c r="U196" i="18"/>
  <c r="T196" i="18" s="1"/>
  <c r="W196" i="18"/>
  <c r="X196" i="18"/>
  <c r="AA196" i="18" s="1"/>
  <c r="AJ196" i="18"/>
  <c r="R197" i="18"/>
  <c r="S197" i="18"/>
  <c r="U197" i="18"/>
  <c r="T197" i="18" s="1"/>
  <c r="W197" i="18"/>
  <c r="Y197" i="18" s="1"/>
  <c r="X197" i="18"/>
  <c r="AA197" i="18" s="1"/>
  <c r="AJ197" i="18"/>
  <c r="R198" i="18"/>
  <c r="S198" i="18"/>
  <c r="U198" i="18"/>
  <c r="T198" i="18" s="1"/>
  <c r="W198" i="18"/>
  <c r="Y198" i="18" s="1"/>
  <c r="X198" i="18"/>
  <c r="AA198" i="18" s="1"/>
  <c r="AJ198" i="18"/>
  <c r="R199" i="18"/>
  <c r="S199" i="18"/>
  <c r="U199" i="18"/>
  <c r="T199" i="18" s="1"/>
  <c r="W199" i="18"/>
  <c r="Y199" i="18" s="1"/>
  <c r="X199" i="18"/>
  <c r="AA199" i="18" s="1"/>
  <c r="AJ199" i="18"/>
  <c r="R200" i="18"/>
  <c r="S200" i="18"/>
  <c r="U200" i="18"/>
  <c r="T200" i="18" s="1"/>
  <c r="W200" i="18"/>
  <c r="X200" i="18"/>
  <c r="AA200" i="18" s="1"/>
  <c r="AJ200" i="18"/>
  <c r="R201" i="18"/>
  <c r="S201" i="18"/>
  <c r="U201" i="18"/>
  <c r="T201" i="18" s="1"/>
  <c r="W201" i="18"/>
  <c r="X201" i="18"/>
  <c r="AA201" i="18" s="1"/>
  <c r="AJ201" i="18"/>
  <c r="R202" i="18"/>
  <c r="S202" i="18"/>
  <c r="U202" i="18"/>
  <c r="T202" i="18" s="1"/>
  <c r="W202" i="18"/>
  <c r="Y202" i="18" s="1"/>
  <c r="X202" i="18"/>
  <c r="AA202" i="18" s="1"/>
  <c r="AJ202" i="18"/>
  <c r="R203" i="18"/>
  <c r="S203" i="18"/>
  <c r="U203" i="18"/>
  <c r="T203" i="18" s="1"/>
  <c r="W203" i="18"/>
  <c r="X203" i="18"/>
  <c r="AA203" i="18" s="1"/>
  <c r="AJ203" i="18"/>
  <c r="R204" i="18"/>
  <c r="S204" i="18"/>
  <c r="U204" i="18"/>
  <c r="T204" i="18" s="1"/>
  <c r="W204" i="18"/>
  <c r="Y204" i="18" s="1"/>
  <c r="X204" i="18"/>
  <c r="AA204" i="18" s="1"/>
  <c r="AJ204" i="18"/>
  <c r="R205" i="18"/>
  <c r="S205" i="18"/>
  <c r="U205" i="18"/>
  <c r="T205" i="18" s="1"/>
  <c r="W205" i="18"/>
  <c r="X205" i="18"/>
  <c r="AA205" i="18" s="1"/>
  <c r="AJ205" i="18"/>
  <c r="R206" i="18"/>
  <c r="S206" i="18"/>
  <c r="U206" i="18"/>
  <c r="T206" i="18" s="1"/>
  <c r="W206" i="18"/>
  <c r="X206" i="18"/>
  <c r="AA206" i="18" s="1"/>
  <c r="AJ206" i="18"/>
  <c r="R207" i="18"/>
  <c r="S207" i="18"/>
  <c r="U207" i="18"/>
  <c r="T207" i="18" s="1"/>
  <c r="W207" i="18"/>
  <c r="Y207" i="18" s="1"/>
  <c r="X207" i="18"/>
  <c r="AJ207" i="18"/>
  <c r="R208" i="18"/>
  <c r="S208" i="18"/>
  <c r="U208" i="18"/>
  <c r="T208" i="18" s="1"/>
  <c r="W208" i="18"/>
  <c r="X208" i="18"/>
  <c r="AA208" i="18" s="1"/>
  <c r="AJ208" i="18"/>
  <c r="R209" i="18"/>
  <c r="S209" i="18"/>
  <c r="U209" i="18"/>
  <c r="T209" i="18" s="1"/>
  <c r="W209" i="18"/>
  <c r="Y209" i="18" s="1"/>
  <c r="X209" i="18"/>
  <c r="AA209" i="18" s="1"/>
  <c r="AJ209" i="18"/>
  <c r="R210" i="18"/>
  <c r="S210" i="18"/>
  <c r="U210" i="18"/>
  <c r="T210" i="18" s="1"/>
  <c r="W210" i="18"/>
  <c r="Y210" i="18" s="1"/>
  <c r="X210" i="18"/>
  <c r="AA210" i="18" s="1"/>
  <c r="AJ210" i="18"/>
  <c r="R211" i="18"/>
  <c r="S211" i="18"/>
  <c r="U211" i="18"/>
  <c r="T211" i="18" s="1"/>
  <c r="W211" i="18"/>
  <c r="X211" i="18"/>
  <c r="AA211" i="18" s="1"/>
  <c r="AJ211" i="18"/>
  <c r="R212" i="18"/>
  <c r="S212" i="18"/>
  <c r="U212" i="18"/>
  <c r="T212" i="18" s="1"/>
  <c r="W212" i="18"/>
  <c r="Y212" i="18" s="1"/>
  <c r="X212" i="18"/>
  <c r="AA212" i="18" s="1"/>
  <c r="AJ212" i="18"/>
  <c r="R213" i="18"/>
  <c r="S213" i="18"/>
  <c r="T213" i="18"/>
  <c r="W213" i="18"/>
  <c r="X213" i="18"/>
  <c r="AA213" i="18" s="1"/>
  <c r="AJ213" i="18"/>
  <c r="R214" i="18"/>
  <c r="S214" i="18"/>
  <c r="U214" i="18"/>
  <c r="T214" i="18" s="1"/>
  <c r="W214" i="18"/>
  <c r="Y214" i="18" s="1"/>
  <c r="X214" i="18"/>
  <c r="AA214" i="18" s="1"/>
  <c r="AJ214" i="18"/>
  <c r="R215" i="18"/>
  <c r="S215" i="18"/>
  <c r="T215" i="18"/>
  <c r="W215" i="18"/>
  <c r="X215" i="18"/>
  <c r="AA215" i="18" s="1"/>
  <c r="AJ215" i="18"/>
  <c r="R216" i="18"/>
  <c r="S216" i="18"/>
  <c r="U216" i="18"/>
  <c r="T216" i="18" s="1"/>
  <c r="W216" i="18"/>
  <c r="X216" i="18"/>
  <c r="AA216" i="18" s="1"/>
  <c r="AJ216" i="18"/>
  <c r="R217" i="18"/>
  <c r="S217" i="18"/>
  <c r="U217" i="18"/>
  <c r="T217" i="18" s="1"/>
  <c r="W217" i="18"/>
  <c r="Y217" i="18" s="1"/>
  <c r="X217" i="18"/>
  <c r="AA217" i="18" s="1"/>
  <c r="AJ217" i="18"/>
  <c r="R218" i="18"/>
  <c r="S218" i="18"/>
  <c r="U218" i="18"/>
  <c r="T218" i="18" s="1"/>
  <c r="W218" i="18"/>
  <c r="Y218" i="18" s="1"/>
  <c r="X218" i="18"/>
  <c r="AA218" i="18" s="1"/>
  <c r="AJ218" i="18"/>
  <c r="R219" i="18"/>
  <c r="S219" i="18"/>
  <c r="U219" i="18"/>
  <c r="T219" i="18" s="1"/>
  <c r="W219" i="18"/>
  <c r="X219" i="18"/>
  <c r="AA219" i="18" s="1"/>
  <c r="AJ219" i="18"/>
  <c r="R220" i="18"/>
  <c r="S220" i="18"/>
  <c r="U220" i="18"/>
  <c r="T220" i="18" s="1"/>
  <c r="W220" i="18"/>
  <c r="X220" i="18"/>
  <c r="AA220" i="18" s="1"/>
  <c r="AJ220" i="18"/>
  <c r="R221" i="18"/>
  <c r="S221" i="18"/>
  <c r="U221" i="18"/>
  <c r="T221" i="18" s="1"/>
  <c r="W221" i="18"/>
  <c r="Y221" i="18" s="1"/>
  <c r="X221" i="18"/>
  <c r="AA221" i="18" s="1"/>
  <c r="AJ221" i="18"/>
  <c r="R222" i="18"/>
  <c r="S222" i="18"/>
  <c r="U222" i="18"/>
  <c r="T222" i="18" s="1"/>
  <c r="W222" i="18"/>
  <c r="Y222" i="18" s="1"/>
  <c r="X222" i="18"/>
  <c r="AA222" i="18" s="1"/>
  <c r="AJ222" i="18"/>
  <c r="R223" i="18"/>
  <c r="S223" i="18"/>
  <c r="U223" i="18"/>
  <c r="T223" i="18" s="1"/>
  <c r="W223" i="18"/>
  <c r="Y223" i="18" s="1"/>
  <c r="X223" i="18"/>
  <c r="AA223" i="18" s="1"/>
  <c r="AJ223" i="18"/>
  <c r="R224" i="18"/>
  <c r="S224" i="18"/>
  <c r="U224" i="18"/>
  <c r="T224" i="18" s="1"/>
  <c r="W224" i="18"/>
  <c r="Y224" i="18" s="1"/>
  <c r="X224" i="18"/>
  <c r="AA224" i="18" s="1"/>
  <c r="AJ224" i="18"/>
  <c r="R225" i="18"/>
  <c r="S225" i="18"/>
  <c r="U225" i="18"/>
  <c r="T225" i="18" s="1"/>
  <c r="W225" i="18"/>
  <c r="X225" i="18"/>
  <c r="AA225" i="18" s="1"/>
  <c r="AJ225" i="18"/>
  <c r="R226" i="18"/>
  <c r="S226" i="18"/>
  <c r="T226" i="18"/>
  <c r="W226" i="18"/>
  <c r="X226" i="18"/>
  <c r="AA226" i="18" s="1"/>
  <c r="AJ226" i="18"/>
  <c r="R227" i="18"/>
  <c r="S227" i="18"/>
  <c r="U227" i="18"/>
  <c r="T227" i="18" s="1"/>
  <c r="W227" i="18"/>
  <c r="Y227" i="18" s="1"/>
  <c r="X227" i="18"/>
  <c r="AA227" i="18" s="1"/>
  <c r="AJ227" i="18"/>
  <c r="R228" i="18"/>
  <c r="S228" i="18"/>
  <c r="U228" i="18"/>
  <c r="T228" i="18" s="1"/>
  <c r="W228" i="18"/>
  <c r="Y228" i="18" s="1"/>
  <c r="X228" i="18"/>
  <c r="AA228" i="18" s="1"/>
  <c r="AJ228" i="18"/>
  <c r="R229" i="18"/>
  <c r="S229" i="18"/>
  <c r="U229" i="18"/>
  <c r="T229" i="18" s="1"/>
  <c r="W229" i="18"/>
  <c r="Y229" i="18" s="1"/>
  <c r="X229" i="18"/>
  <c r="AA229" i="18" s="1"/>
  <c r="AJ229" i="18"/>
  <c r="R230" i="18"/>
  <c r="S230" i="18"/>
  <c r="U230" i="18"/>
  <c r="T230" i="18" s="1"/>
  <c r="W230" i="18"/>
  <c r="X230" i="18"/>
  <c r="AA230" i="18" s="1"/>
  <c r="AJ230" i="18"/>
  <c r="R231" i="18"/>
  <c r="S231" i="18"/>
  <c r="U231" i="18"/>
  <c r="T231" i="18" s="1"/>
  <c r="W231" i="18"/>
  <c r="Y231" i="18" s="1"/>
  <c r="X231" i="18"/>
  <c r="AA231" i="18" s="1"/>
  <c r="AJ231" i="18"/>
  <c r="R232" i="18"/>
  <c r="S232" i="18"/>
  <c r="U232" i="18"/>
  <c r="T232" i="18" s="1"/>
  <c r="W232" i="18"/>
  <c r="Y232" i="18" s="1"/>
  <c r="X232" i="18"/>
  <c r="AJ232" i="18"/>
  <c r="R233" i="18"/>
  <c r="S233" i="18"/>
  <c r="U233" i="18"/>
  <c r="T233" i="18" s="1"/>
  <c r="W233" i="18"/>
  <c r="Y233" i="18" s="1"/>
  <c r="X233" i="18"/>
  <c r="AA233" i="18" s="1"/>
  <c r="AJ233" i="18"/>
  <c r="R234" i="18"/>
  <c r="S234" i="18"/>
  <c r="U234" i="18"/>
  <c r="T234" i="18" s="1"/>
  <c r="W234" i="18"/>
  <c r="Y234" i="18" s="1"/>
  <c r="X234" i="18"/>
  <c r="AA234" i="18" s="1"/>
  <c r="AJ234" i="18"/>
  <c r="R235" i="18"/>
  <c r="S235" i="18"/>
  <c r="U235" i="18"/>
  <c r="T235" i="18" s="1"/>
  <c r="W235" i="18"/>
  <c r="X235" i="18"/>
  <c r="AA235" i="18" s="1"/>
  <c r="AJ235" i="18"/>
  <c r="R236" i="18"/>
  <c r="S236" i="18"/>
  <c r="U236" i="18"/>
  <c r="T236" i="18" s="1"/>
  <c r="W236" i="18"/>
  <c r="Y236" i="18" s="1"/>
  <c r="X236" i="18"/>
  <c r="AJ236" i="18"/>
  <c r="R237" i="18"/>
  <c r="S237" i="18"/>
  <c r="T237" i="18"/>
  <c r="W237" i="18"/>
  <c r="Y237" i="18" s="1"/>
  <c r="X237" i="18"/>
  <c r="AA237" i="18" s="1"/>
  <c r="AJ237" i="18"/>
  <c r="R238" i="18"/>
  <c r="S238" i="18"/>
  <c r="U238" i="18"/>
  <c r="T238" i="18" s="1"/>
  <c r="W238" i="18"/>
  <c r="X238" i="18"/>
  <c r="AA238" i="18" s="1"/>
  <c r="AJ238" i="18"/>
  <c r="R239" i="18"/>
  <c r="S239" i="18"/>
  <c r="T239" i="18"/>
  <c r="W239" i="18"/>
  <c r="X239" i="18"/>
  <c r="AA239" i="18" s="1"/>
  <c r="AJ239" i="18"/>
  <c r="R240" i="18"/>
  <c r="S240" i="18"/>
  <c r="U240" i="18"/>
  <c r="T240" i="18" s="1"/>
  <c r="W240" i="18"/>
  <c r="X240" i="18"/>
  <c r="AA240" i="18" s="1"/>
  <c r="AJ240" i="18"/>
  <c r="R241" i="18"/>
  <c r="S241" i="18"/>
  <c r="T241" i="18"/>
  <c r="W241" i="18"/>
  <c r="X241" i="18"/>
  <c r="AA241" i="18" s="1"/>
  <c r="AJ241" i="18"/>
  <c r="R242" i="18"/>
  <c r="S242" i="18"/>
  <c r="U242" i="18"/>
  <c r="T242" i="18" s="1"/>
  <c r="W242" i="18"/>
  <c r="Y242" i="18" s="1"/>
  <c r="X242" i="18"/>
  <c r="AA242" i="18" s="1"/>
  <c r="AJ242" i="18"/>
  <c r="R243" i="18"/>
  <c r="S243" i="18"/>
  <c r="U243" i="18"/>
  <c r="T243" i="18" s="1"/>
  <c r="W243" i="18"/>
  <c r="Y243" i="18" s="1"/>
  <c r="X243" i="18"/>
  <c r="AA243" i="18" s="1"/>
  <c r="AJ243" i="18"/>
  <c r="R244" i="18"/>
  <c r="S244" i="18"/>
  <c r="U244" i="18"/>
  <c r="T244" i="18" s="1"/>
  <c r="W244" i="18"/>
  <c r="X244" i="18"/>
  <c r="AA244" i="18" s="1"/>
  <c r="AJ244" i="18"/>
  <c r="R245" i="18"/>
  <c r="S245" i="18"/>
  <c r="U245" i="18"/>
  <c r="T245" i="18" s="1"/>
  <c r="W245" i="18"/>
  <c r="X245" i="18"/>
  <c r="AA245" i="18" s="1"/>
  <c r="AJ245" i="18"/>
  <c r="R246" i="18"/>
  <c r="S246" i="18"/>
  <c r="U246" i="18"/>
  <c r="T246" i="18" s="1"/>
  <c r="W246" i="18"/>
  <c r="Y246" i="18" s="1"/>
  <c r="X246" i="18"/>
  <c r="AA246" i="18" s="1"/>
  <c r="AJ246" i="18"/>
  <c r="R247" i="18"/>
  <c r="S247" i="18"/>
  <c r="U247" i="18"/>
  <c r="T247" i="18" s="1"/>
  <c r="W247" i="18"/>
  <c r="Y247" i="18" s="1"/>
  <c r="X247" i="18"/>
  <c r="AA247" i="18" s="1"/>
  <c r="AJ247" i="18"/>
  <c r="R248" i="18"/>
  <c r="S248" i="18"/>
  <c r="U248" i="18"/>
  <c r="T248" i="18" s="1"/>
  <c r="W248" i="18"/>
  <c r="X248" i="18"/>
  <c r="AA248" i="18" s="1"/>
  <c r="AJ248" i="18"/>
  <c r="R249" i="18"/>
  <c r="S249" i="18"/>
  <c r="U249" i="18"/>
  <c r="T249" i="18" s="1"/>
  <c r="W249" i="18"/>
  <c r="Y249" i="18" s="1"/>
  <c r="X249" i="18"/>
  <c r="AJ249" i="18"/>
  <c r="R250" i="18"/>
  <c r="S250" i="18"/>
  <c r="U250" i="18"/>
  <c r="T250" i="18" s="1"/>
  <c r="W250" i="18"/>
  <c r="Y250" i="18" s="1"/>
  <c r="X250" i="18"/>
  <c r="AA250" i="18" s="1"/>
  <c r="AJ250" i="18"/>
  <c r="R251" i="18"/>
  <c r="S251" i="18"/>
  <c r="U251" i="18"/>
  <c r="T251" i="18" s="1"/>
  <c r="W251" i="18"/>
  <c r="X251" i="18"/>
  <c r="AA251" i="18" s="1"/>
  <c r="AJ251" i="18"/>
  <c r="R252" i="18"/>
  <c r="S252" i="18"/>
  <c r="U252" i="18"/>
  <c r="T252" i="18" s="1"/>
  <c r="W252" i="18"/>
  <c r="X252" i="18"/>
  <c r="AA252" i="18" s="1"/>
  <c r="AJ252" i="18"/>
  <c r="R253" i="18"/>
  <c r="S253" i="18"/>
  <c r="U253" i="18"/>
  <c r="T253" i="18" s="1"/>
  <c r="W253" i="18"/>
  <c r="Y253" i="18" s="1"/>
  <c r="X253" i="18"/>
  <c r="AA253" i="18" s="1"/>
  <c r="AJ253" i="18"/>
  <c r="R254" i="18"/>
  <c r="S254" i="18"/>
  <c r="U254" i="18"/>
  <c r="T254" i="18" s="1"/>
  <c r="W254" i="18"/>
  <c r="X254" i="18"/>
  <c r="AA254" i="18" s="1"/>
  <c r="AJ254" i="18"/>
  <c r="R255" i="18"/>
  <c r="S255" i="18"/>
  <c r="T255" i="18"/>
  <c r="W255" i="18"/>
  <c r="Y255" i="18" s="1"/>
  <c r="X255" i="18"/>
  <c r="AA255" i="18" s="1"/>
  <c r="AJ255" i="18"/>
  <c r="R256" i="18"/>
  <c r="S256" i="18"/>
  <c r="U256" i="18"/>
  <c r="T256" i="18" s="1"/>
  <c r="W256" i="18"/>
  <c r="Y256" i="18" s="1"/>
  <c r="X256" i="18"/>
  <c r="AA256" i="18" s="1"/>
  <c r="AJ256" i="18"/>
  <c r="R257" i="18"/>
  <c r="S257" i="18"/>
  <c r="U257" i="18"/>
  <c r="T257" i="18" s="1"/>
  <c r="W257" i="18"/>
  <c r="Y257" i="18" s="1"/>
  <c r="X257" i="18"/>
  <c r="AJ257" i="18"/>
  <c r="R258" i="18"/>
  <c r="S258" i="18"/>
  <c r="U258" i="18"/>
  <c r="T258" i="18" s="1"/>
  <c r="W258" i="18"/>
  <c r="X258" i="18"/>
  <c r="AA258" i="18" s="1"/>
  <c r="AJ258" i="18"/>
  <c r="R259" i="18"/>
  <c r="S259" i="18"/>
  <c r="U259" i="18"/>
  <c r="T259" i="18" s="1"/>
  <c r="W259" i="18"/>
  <c r="Y259" i="18" s="1"/>
  <c r="X259" i="18"/>
  <c r="AA259" i="18" s="1"/>
  <c r="AJ259" i="18"/>
  <c r="R260" i="18"/>
  <c r="S260" i="18"/>
  <c r="U260" i="18"/>
  <c r="T260" i="18" s="1"/>
  <c r="W260" i="18"/>
  <c r="Y260" i="18" s="1"/>
  <c r="X260" i="18"/>
  <c r="AA260" i="18" s="1"/>
  <c r="AJ260" i="18"/>
  <c r="R261" i="18"/>
  <c r="S261" i="18"/>
  <c r="U261" i="18"/>
  <c r="T261" i="18" s="1"/>
  <c r="W261" i="18"/>
  <c r="Y261" i="18" s="1"/>
  <c r="X261" i="18"/>
  <c r="AA261" i="18" s="1"/>
  <c r="AJ261" i="18"/>
  <c r="R262" i="18"/>
  <c r="S262" i="18"/>
  <c r="U262" i="18"/>
  <c r="T262" i="18" s="1"/>
  <c r="W262" i="18"/>
  <c r="Y262" i="18" s="1"/>
  <c r="X262" i="18"/>
  <c r="AA262" i="18" s="1"/>
  <c r="AJ262" i="18"/>
  <c r="R263" i="18"/>
  <c r="S263" i="18"/>
  <c r="U263" i="18"/>
  <c r="T263" i="18" s="1"/>
  <c r="W263" i="18"/>
  <c r="Y263" i="18" s="1"/>
  <c r="X263" i="18"/>
  <c r="AA263" i="18" s="1"/>
  <c r="AJ263" i="18"/>
  <c r="R264" i="18"/>
  <c r="S264" i="18"/>
  <c r="U264" i="18"/>
  <c r="T264" i="18" s="1"/>
  <c r="W264" i="18"/>
  <c r="X264" i="18"/>
  <c r="AA264" i="18" s="1"/>
  <c r="AJ264" i="18"/>
  <c r="R265" i="18"/>
  <c r="S265" i="18"/>
  <c r="U265" i="18"/>
  <c r="T265" i="18" s="1"/>
  <c r="W265" i="18"/>
  <c r="X265" i="18"/>
  <c r="AA265" i="18" s="1"/>
  <c r="AJ265" i="18"/>
  <c r="R266" i="18"/>
  <c r="S266" i="18"/>
  <c r="U266" i="18"/>
  <c r="T266" i="18" s="1"/>
  <c r="W266" i="18"/>
  <c r="X266" i="18"/>
  <c r="AA266" i="18" s="1"/>
  <c r="AJ266" i="18"/>
  <c r="R267" i="18"/>
  <c r="S267" i="18"/>
  <c r="U267" i="18"/>
  <c r="T267" i="18" s="1"/>
  <c r="W267" i="18"/>
  <c r="Y267" i="18" s="1"/>
  <c r="X267" i="18"/>
  <c r="AA267" i="18" s="1"/>
  <c r="AJ267" i="18"/>
  <c r="R268" i="18"/>
  <c r="S268" i="18"/>
  <c r="U268" i="18"/>
  <c r="T268" i="18" s="1"/>
  <c r="W268" i="18"/>
  <c r="Y268" i="18" s="1"/>
  <c r="X268" i="18"/>
  <c r="AA268" i="18" s="1"/>
  <c r="AJ268" i="18"/>
  <c r="R269" i="18"/>
  <c r="S269" i="18"/>
  <c r="U269" i="18"/>
  <c r="T269" i="18" s="1"/>
  <c r="W269" i="18"/>
  <c r="X269" i="18"/>
  <c r="AA269" i="18" s="1"/>
  <c r="AJ269" i="18"/>
  <c r="R270" i="18"/>
  <c r="S270" i="18"/>
  <c r="U270" i="18"/>
  <c r="T270" i="18" s="1"/>
  <c r="W270" i="18"/>
  <c r="Y270" i="18" s="1"/>
  <c r="X270" i="18"/>
  <c r="AA270" i="18" s="1"/>
  <c r="AJ270" i="18"/>
  <c r="R271" i="18"/>
  <c r="S271" i="18"/>
  <c r="U271" i="18"/>
  <c r="T271" i="18" s="1"/>
  <c r="W271" i="18"/>
  <c r="X271" i="18"/>
  <c r="AA271" i="18" s="1"/>
  <c r="AJ271" i="18"/>
  <c r="R272" i="18"/>
  <c r="S272" i="18"/>
  <c r="U272" i="18"/>
  <c r="T272" i="18" s="1"/>
  <c r="W272" i="18"/>
  <c r="X272" i="18"/>
  <c r="AA272" i="18" s="1"/>
  <c r="AJ272" i="18"/>
  <c r="R273" i="18"/>
  <c r="S273" i="18"/>
  <c r="U273" i="18"/>
  <c r="T273" i="18" s="1"/>
  <c r="W273" i="18"/>
  <c r="X273" i="18"/>
  <c r="AA273" i="18" s="1"/>
  <c r="AJ273" i="18"/>
  <c r="R274" i="18"/>
  <c r="S274" i="18"/>
  <c r="U274" i="18"/>
  <c r="T274" i="18" s="1"/>
  <c r="W274" i="18"/>
  <c r="Y274" i="18" s="1"/>
  <c r="X274" i="18"/>
  <c r="AA274" i="18" s="1"/>
  <c r="AJ274" i="18"/>
  <c r="R275" i="18"/>
  <c r="S275" i="18"/>
  <c r="U275" i="18"/>
  <c r="T275" i="18" s="1"/>
  <c r="W275" i="18"/>
  <c r="X275" i="18"/>
  <c r="AA275" i="18" s="1"/>
  <c r="AJ275" i="18"/>
  <c r="R276" i="18"/>
  <c r="S276" i="18"/>
  <c r="U276" i="18"/>
  <c r="T276" i="18" s="1"/>
  <c r="W276" i="18"/>
  <c r="X276" i="18"/>
  <c r="AA276" i="18" s="1"/>
  <c r="AJ276" i="18"/>
  <c r="R277" i="18"/>
  <c r="S277" i="18"/>
  <c r="U277" i="18"/>
  <c r="T277" i="18" s="1"/>
  <c r="W277" i="18"/>
  <c r="X277" i="18"/>
  <c r="AA277" i="18" s="1"/>
  <c r="AJ277" i="18"/>
  <c r="R278" i="18"/>
  <c r="S278" i="18"/>
  <c r="U278" i="18"/>
  <c r="T278" i="18" s="1"/>
  <c r="W278" i="18"/>
  <c r="Y278" i="18" s="1"/>
  <c r="X278" i="18"/>
  <c r="AJ278" i="18"/>
  <c r="R279" i="18"/>
  <c r="S279" i="18"/>
  <c r="U279" i="18"/>
  <c r="T279" i="18" s="1"/>
  <c r="W279" i="18"/>
  <c r="Y279" i="18" s="1"/>
  <c r="X279" i="18"/>
  <c r="AJ279" i="18"/>
  <c r="R280" i="18"/>
  <c r="S280" i="18"/>
  <c r="U280" i="18"/>
  <c r="T280" i="18" s="1"/>
  <c r="W280" i="18"/>
  <c r="X280" i="18"/>
  <c r="AA280" i="18" s="1"/>
  <c r="AJ280" i="18"/>
  <c r="R281" i="18"/>
  <c r="S281" i="18"/>
  <c r="U281" i="18"/>
  <c r="T281" i="18" s="1"/>
  <c r="W281" i="18"/>
  <c r="X281" i="18"/>
  <c r="AA281" i="18" s="1"/>
  <c r="AJ281" i="18"/>
  <c r="R282" i="18"/>
  <c r="S282" i="18"/>
  <c r="U282" i="18"/>
  <c r="T282" i="18" s="1"/>
  <c r="W282" i="18"/>
  <c r="X282" i="18"/>
  <c r="AA282" i="18" s="1"/>
  <c r="AJ282" i="18"/>
  <c r="R283" i="18"/>
  <c r="S283" i="18"/>
  <c r="U283" i="18"/>
  <c r="T283" i="18" s="1"/>
  <c r="W283" i="18"/>
  <c r="X283" i="18"/>
  <c r="AA283" i="18" s="1"/>
  <c r="AJ283" i="18"/>
  <c r="R284" i="18"/>
  <c r="S284" i="18"/>
  <c r="U284" i="18"/>
  <c r="T284" i="18" s="1"/>
  <c r="W284" i="18"/>
  <c r="Y284" i="18" s="1"/>
  <c r="X284" i="18"/>
  <c r="AA284" i="18" s="1"/>
  <c r="AJ284" i="18"/>
  <c r="R285" i="18"/>
  <c r="S285" i="18"/>
  <c r="U285" i="18"/>
  <c r="T285" i="18" s="1"/>
  <c r="W285" i="18"/>
  <c r="X285" i="18"/>
  <c r="AA285" i="18" s="1"/>
  <c r="AJ285" i="18"/>
  <c r="R286" i="18"/>
  <c r="S286" i="18"/>
  <c r="U286" i="18"/>
  <c r="T286" i="18" s="1"/>
  <c r="W286" i="18"/>
  <c r="X286" i="18"/>
  <c r="AA286" i="18" s="1"/>
  <c r="AJ286" i="18"/>
  <c r="R287" i="18"/>
  <c r="S287" i="18"/>
  <c r="U287" i="18"/>
  <c r="T287" i="18" s="1"/>
  <c r="W287" i="18"/>
  <c r="X287" i="18"/>
  <c r="AA287" i="18" s="1"/>
  <c r="AJ287" i="18"/>
  <c r="R288" i="18"/>
  <c r="S288" i="18"/>
  <c r="U288" i="18"/>
  <c r="T288" i="18" s="1"/>
  <c r="W288" i="18"/>
  <c r="Y288" i="18" s="1"/>
  <c r="X288" i="18"/>
  <c r="AA288" i="18" s="1"/>
  <c r="AJ288" i="18"/>
  <c r="R289" i="18"/>
  <c r="S289" i="18"/>
  <c r="U289" i="18"/>
  <c r="T289" i="18" s="1"/>
  <c r="W289" i="18"/>
  <c r="Y289" i="18" s="1"/>
  <c r="X289" i="18"/>
  <c r="AA289" i="18" s="1"/>
  <c r="AJ289" i="18"/>
  <c r="R290" i="18"/>
  <c r="S290" i="18"/>
  <c r="U290" i="18"/>
  <c r="T290" i="18" s="1"/>
  <c r="W290" i="18"/>
  <c r="X290" i="18"/>
  <c r="AA290" i="18" s="1"/>
  <c r="AJ290" i="18"/>
  <c r="R291" i="18"/>
  <c r="S291" i="18"/>
  <c r="U291" i="18"/>
  <c r="T291" i="18" s="1"/>
  <c r="W291" i="18"/>
  <c r="X291" i="18"/>
  <c r="AA291" i="18" s="1"/>
  <c r="AJ291" i="18"/>
  <c r="R292" i="18"/>
  <c r="S292" i="18"/>
  <c r="U292" i="18"/>
  <c r="T292" i="18" s="1"/>
  <c r="W292" i="18"/>
  <c r="X292" i="18"/>
  <c r="AA292" i="18" s="1"/>
  <c r="AJ292" i="18"/>
  <c r="R293" i="18"/>
  <c r="S293" i="18"/>
  <c r="U293" i="18"/>
  <c r="T293" i="18" s="1"/>
  <c r="W293" i="18"/>
  <c r="X293" i="18"/>
  <c r="AA293" i="18" s="1"/>
  <c r="AJ293" i="18"/>
  <c r="R294" i="18"/>
  <c r="S294" i="18"/>
  <c r="U294" i="18"/>
  <c r="T294" i="18" s="1"/>
  <c r="W294" i="18"/>
  <c r="Y294" i="18" s="1"/>
  <c r="X294" i="18"/>
  <c r="AJ294" i="18"/>
  <c r="R295" i="18"/>
  <c r="S295" i="18"/>
  <c r="U295" i="18"/>
  <c r="T295" i="18" s="1"/>
  <c r="W295" i="18"/>
  <c r="Y295" i="18" s="1"/>
  <c r="X295" i="18"/>
  <c r="AA295" i="18" s="1"/>
  <c r="AJ295" i="18"/>
  <c r="R296" i="18"/>
  <c r="S296" i="18"/>
  <c r="U296" i="18"/>
  <c r="T296" i="18" s="1"/>
  <c r="W296" i="18"/>
  <c r="X296" i="18"/>
  <c r="AA296" i="18" s="1"/>
  <c r="AJ296" i="18"/>
  <c r="R297" i="18"/>
  <c r="S297" i="18"/>
  <c r="U297" i="18"/>
  <c r="T297" i="18" s="1"/>
  <c r="W297" i="18"/>
  <c r="X297" i="18"/>
  <c r="AA297" i="18" s="1"/>
  <c r="AJ297" i="18"/>
  <c r="R298" i="18"/>
  <c r="S298" i="18"/>
  <c r="U298" i="18"/>
  <c r="T298" i="18" s="1"/>
  <c r="W298" i="18"/>
  <c r="Y298" i="18" s="1"/>
  <c r="X298" i="18"/>
  <c r="AA298" i="18" s="1"/>
  <c r="AJ298" i="18"/>
  <c r="R299" i="18"/>
  <c r="S299" i="18"/>
  <c r="U299" i="18"/>
  <c r="T299" i="18" s="1"/>
  <c r="W299" i="18"/>
  <c r="Y299" i="18" s="1"/>
  <c r="X299" i="18"/>
  <c r="AA299" i="18" s="1"/>
  <c r="AJ299" i="18"/>
  <c r="R300" i="18"/>
  <c r="S300" i="18"/>
  <c r="U300" i="18"/>
  <c r="T300" i="18" s="1"/>
  <c r="W300" i="18"/>
  <c r="X300" i="18"/>
  <c r="AA300" i="18" s="1"/>
  <c r="AJ300" i="18"/>
  <c r="R301" i="18"/>
  <c r="S301" i="18"/>
  <c r="U301" i="18"/>
  <c r="T301" i="18" s="1"/>
  <c r="W301" i="18"/>
  <c r="X301" i="18"/>
  <c r="AA301" i="18" s="1"/>
  <c r="AJ301" i="18"/>
  <c r="R302" i="18"/>
  <c r="S302" i="18"/>
  <c r="U302" i="18"/>
  <c r="T302" i="18" s="1"/>
  <c r="W302" i="18"/>
  <c r="X302" i="18"/>
  <c r="AA302" i="18" s="1"/>
  <c r="AJ302" i="18"/>
  <c r="R303" i="18"/>
  <c r="S303" i="18"/>
  <c r="U303" i="18"/>
  <c r="T303" i="18" s="1"/>
  <c r="W303" i="18"/>
  <c r="Y303" i="18" s="1"/>
  <c r="X303" i="18"/>
  <c r="AA303" i="18" s="1"/>
  <c r="AJ303" i="18"/>
  <c r="R304" i="18"/>
  <c r="S304" i="18"/>
  <c r="U304" i="18"/>
  <c r="T304" i="18" s="1"/>
  <c r="W304" i="18"/>
  <c r="Y304" i="18" s="1"/>
  <c r="X304" i="18"/>
  <c r="AA304" i="18" s="1"/>
  <c r="AJ304" i="18"/>
  <c r="R305" i="18"/>
  <c r="S305" i="18"/>
  <c r="U305" i="18"/>
  <c r="T305" i="18" s="1"/>
  <c r="W305" i="18"/>
  <c r="Y305" i="18" s="1"/>
  <c r="X305" i="18"/>
  <c r="AA305" i="18" s="1"/>
  <c r="AJ305" i="18"/>
  <c r="R306" i="18"/>
  <c r="S306" i="18"/>
  <c r="U306" i="18"/>
  <c r="T306" i="18" s="1"/>
  <c r="W306" i="18"/>
  <c r="X306" i="18"/>
  <c r="AA306" i="18" s="1"/>
  <c r="AJ306" i="18"/>
  <c r="R307" i="18"/>
  <c r="S307" i="18"/>
  <c r="T307" i="18"/>
  <c r="W307" i="18"/>
  <c r="X307" i="18"/>
  <c r="AA307" i="18" s="1"/>
  <c r="AJ307" i="18"/>
  <c r="R308" i="18"/>
  <c r="S308" i="18"/>
  <c r="U308" i="18"/>
  <c r="T308" i="18" s="1"/>
  <c r="W308" i="18"/>
  <c r="X308" i="18"/>
  <c r="AA308" i="18" s="1"/>
  <c r="AJ308" i="18"/>
  <c r="R309" i="18"/>
  <c r="S309" i="18"/>
  <c r="U309" i="18"/>
  <c r="T309" i="18" s="1"/>
  <c r="W309" i="18"/>
  <c r="X309" i="18"/>
  <c r="AA309" i="18" s="1"/>
  <c r="AJ309" i="18"/>
  <c r="R310" i="18"/>
  <c r="S310" i="18"/>
  <c r="U310" i="18"/>
  <c r="T310" i="18" s="1"/>
  <c r="W310" i="18"/>
  <c r="X310" i="18"/>
  <c r="AA310" i="18" s="1"/>
  <c r="AJ310" i="18"/>
  <c r="R311" i="18"/>
  <c r="S311" i="18"/>
  <c r="U311" i="18"/>
  <c r="T311" i="18" s="1"/>
  <c r="W311" i="18"/>
  <c r="X311" i="18"/>
  <c r="AA311" i="18" s="1"/>
  <c r="AJ311" i="18"/>
  <c r="R312" i="18"/>
  <c r="S312" i="18"/>
  <c r="U312" i="18"/>
  <c r="T312" i="18" s="1"/>
  <c r="W312" i="18"/>
  <c r="Y312" i="18" s="1"/>
  <c r="X312" i="18"/>
  <c r="AA312" i="18" s="1"/>
  <c r="AJ312" i="18"/>
  <c r="R313" i="18"/>
  <c r="S313" i="18"/>
  <c r="U313" i="18"/>
  <c r="T313" i="18" s="1"/>
  <c r="W313" i="18"/>
  <c r="Y313" i="18" s="1"/>
  <c r="X313" i="18"/>
  <c r="AJ313" i="18"/>
  <c r="R314" i="18"/>
  <c r="S314" i="18"/>
  <c r="U314" i="18"/>
  <c r="T314" i="18" s="1"/>
  <c r="W314" i="18"/>
  <c r="Y314" i="18" s="1"/>
  <c r="X314" i="18"/>
  <c r="AA314" i="18" s="1"/>
  <c r="AJ314" i="18"/>
  <c r="R315" i="18"/>
  <c r="S315" i="18"/>
  <c r="U315" i="18"/>
  <c r="T315" i="18" s="1"/>
  <c r="W315" i="18"/>
  <c r="Y315" i="18" s="1"/>
  <c r="X315" i="18"/>
  <c r="AA315" i="18" s="1"/>
  <c r="AJ315" i="18"/>
  <c r="R316" i="18"/>
  <c r="S316" i="18"/>
  <c r="U316" i="18"/>
  <c r="T316" i="18" s="1"/>
  <c r="W316" i="18"/>
  <c r="Y316" i="18" s="1"/>
  <c r="X316" i="18"/>
  <c r="AA316" i="18" s="1"/>
  <c r="AJ316" i="18"/>
  <c r="R317" i="18"/>
  <c r="S317" i="18"/>
  <c r="U317" i="18"/>
  <c r="T317" i="18" s="1"/>
  <c r="W317" i="18"/>
  <c r="X317" i="18"/>
  <c r="AA317" i="18" s="1"/>
  <c r="AJ317" i="18"/>
  <c r="R318" i="18"/>
  <c r="S318" i="18"/>
  <c r="U318" i="18"/>
  <c r="T318" i="18" s="1"/>
  <c r="W318" i="18"/>
  <c r="X318" i="18"/>
  <c r="AA318" i="18" s="1"/>
  <c r="AJ318" i="18"/>
  <c r="R319" i="18"/>
  <c r="S319" i="18"/>
  <c r="U319" i="18"/>
  <c r="T319" i="18" s="1"/>
  <c r="W319" i="18"/>
  <c r="X319" i="18"/>
  <c r="AA319" i="18" s="1"/>
  <c r="AJ319" i="18"/>
  <c r="R320" i="18"/>
  <c r="S320" i="18"/>
  <c r="U320" i="18"/>
  <c r="T320" i="18" s="1"/>
  <c r="W320" i="18"/>
  <c r="Y320" i="18" s="1"/>
  <c r="X320" i="18"/>
  <c r="AA320" i="18" s="1"/>
  <c r="AJ320" i="18"/>
  <c r="R321" i="18"/>
  <c r="S321" i="18"/>
  <c r="U321" i="18"/>
  <c r="T321" i="18" s="1"/>
  <c r="W321" i="18"/>
  <c r="Y321" i="18" s="1"/>
  <c r="X321" i="18"/>
  <c r="AA321" i="18" s="1"/>
  <c r="AJ321" i="18"/>
  <c r="R322" i="18"/>
  <c r="S322" i="18"/>
  <c r="U322" i="18"/>
  <c r="T322" i="18" s="1"/>
  <c r="W322" i="18"/>
  <c r="Y322" i="18" s="1"/>
  <c r="X322" i="18"/>
  <c r="AA322" i="18" s="1"/>
  <c r="AJ322" i="18"/>
  <c r="R323" i="18"/>
  <c r="S323" i="18"/>
  <c r="U323" i="18"/>
  <c r="T323" i="18" s="1"/>
  <c r="W323" i="18"/>
  <c r="Y323" i="18" s="1"/>
  <c r="X323" i="18"/>
  <c r="AA323" i="18" s="1"/>
  <c r="AJ323" i="18"/>
  <c r="R324" i="18"/>
  <c r="S324" i="18"/>
  <c r="U324" i="18"/>
  <c r="T324" i="18" s="1"/>
  <c r="W324" i="18"/>
  <c r="Y324" i="18" s="1"/>
  <c r="X324" i="18"/>
  <c r="AA324" i="18" s="1"/>
  <c r="AJ324" i="18"/>
  <c r="R325" i="18"/>
  <c r="S325" i="18"/>
  <c r="U325" i="18"/>
  <c r="T325" i="18" s="1"/>
  <c r="W325" i="18"/>
  <c r="Y325" i="18" s="1"/>
  <c r="X325" i="18"/>
  <c r="AA325" i="18" s="1"/>
  <c r="AJ325" i="18"/>
  <c r="R326" i="18"/>
  <c r="S326" i="18"/>
  <c r="U326" i="18"/>
  <c r="T326" i="18" s="1"/>
  <c r="W326" i="18"/>
  <c r="X326" i="18"/>
  <c r="AA326" i="18" s="1"/>
  <c r="AJ326" i="18"/>
  <c r="R327" i="18"/>
  <c r="S327" i="18"/>
  <c r="U327" i="18"/>
  <c r="T327" i="18" s="1"/>
  <c r="W327" i="18"/>
  <c r="X327" i="18"/>
  <c r="AA327" i="18" s="1"/>
  <c r="AJ327" i="18"/>
  <c r="R328" i="18"/>
  <c r="S328" i="18"/>
  <c r="U328" i="18"/>
  <c r="T328" i="18" s="1"/>
  <c r="W328" i="18"/>
  <c r="Y328" i="18" s="1"/>
  <c r="X328" i="18"/>
  <c r="AA328" i="18" s="1"/>
  <c r="AJ328" i="18"/>
  <c r="R329" i="18"/>
  <c r="S329" i="18"/>
  <c r="U329" i="18"/>
  <c r="T329" i="18" s="1"/>
  <c r="W329" i="18"/>
  <c r="X329" i="18"/>
  <c r="AA329" i="18" s="1"/>
  <c r="AJ329" i="18"/>
  <c r="R330" i="18"/>
  <c r="S330" i="18"/>
  <c r="U330" i="18"/>
  <c r="T330" i="18" s="1"/>
  <c r="W330" i="18"/>
  <c r="X330" i="18"/>
  <c r="AA330" i="18" s="1"/>
  <c r="AJ330" i="18"/>
  <c r="R331" i="18"/>
  <c r="S331" i="18"/>
  <c r="U331" i="18"/>
  <c r="T331" i="18" s="1"/>
  <c r="W331" i="18"/>
  <c r="X331" i="18"/>
  <c r="AA331" i="18" s="1"/>
  <c r="AJ331" i="18"/>
  <c r="R332" i="18"/>
  <c r="S332" i="18"/>
  <c r="U332" i="18"/>
  <c r="T332" i="18" s="1"/>
  <c r="W332" i="18"/>
  <c r="Y332" i="18" s="1"/>
  <c r="X332" i="18"/>
  <c r="AJ332" i="18"/>
  <c r="R333" i="18"/>
  <c r="S333" i="18"/>
  <c r="U333" i="18"/>
  <c r="T333" i="18" s="1"/>
  <c r="W333" i="18"/>
  <c r="X333" i="18"/>
  <c r="AA333" i="18" s="1"/>
  <c r="AJ333" i="18"/>
  <c r="R334" i="18"/>
  <c r="S334" i="18"/>
  <c r="U334" i="18"/>
  <c r="T334" i="18" s="1"/>
  <c r="W334" i="18"/>
  <c r="X334" i="18"/>
  <c r="AA334" i="18" s="1"/>
  <c r="AJ334" i="18"/>
  <c r="R335" i="18"/>
  <c r="S335" i="18"/>
  <c r="U335" i="18"/>
  <c r="T335" i="18" s="1"/>
  <c r="W335" i="18"/>
  <c r="Y335" i="18" s="1"/>
  <c r="X335" i="18"/>
  <c r="AA335" i="18" s="1"/>
  <c r="AJ335" i="18"/>
  <c r="R336" i="18"/>
  <c r="S336" i="18"/>
  <c r="U336" i="18"/>
  <c r="T336" i="18" s="1"/>
  <c r="W336" i="18"/>
  <c r="Y336" i="18" s="1"/>
  <c r="X336" i="18"/>
  <c r="AJ336" i="18"/>
  <c r="R337" i="18"/>
  <c r="S337" i="18"/>
  <c r="U337" i="18"/>
  <c r="T337" i="18" s="1"/>
  <c r="W337" i="18"/>
  <c r="X337" i="18"/>
  <c r="AA337" i="18" s="1"/>
  <c r="AJ337" i="18"/>
  <c r="R338" i="18"/>
  <c r="S338" i="18"/>
  <c r="U338" i="18"/>
  <c r="T338" i="18" s="1"/>
  <c r="W338" i="18"/>
  <c r="X338" i="18"/>
  <c r="AA338" i="18" s="1"/>
  <c r="AJ338" i="18"/>
  <c r="R339" i="18"/>
  <c r="S339" i="18"/>
  <c r="T339" i="18"/>
  <c r="W339" i="18"/>
  <c r="X339" i="18"/>
  <c r="AA339" i="18" s="1"/>
  <c r="AJ339" i="18"/>
  <c r="R340" i="18"/>
  <c r="S340" i="18"/>
  <c r="U340" i="18"/>
  <c r="T340" i="18" s="1"/>
  <c r="W340" i="18"/>
  <c r="X340" i="18"/>
  <c r="AA340" i="18" s="1"/>
  <c r="AJ340" i="18"/>
  <c r="R341" i="18"/>
  <c r="S341" i="18"/>
  <c r="U341" i="18"/>
  <c r="T341" i="18" s="1"/>
  <c r="W341" i="18"/>
  <c r="Y341" i="18" s="1"/>
  <c r="X341" i="18"/>
  <c r="AA341" i="18" s="1"/>
  <c r="AJ341" i="18"/>
  <c r="R342" i="18"/>
  <c r="S342" i="18"/>
  <c r="U342" i="18"/>
  <c r="T342" i="18" s="1"/>
  <c r="W342" i="18"/>
  <c r="X342" i="18"/>
  <c r="AA342" i="18" s="1"/>
  <c r="AJ342" i="18"/>
  <c r="R343" i="18"/>
  <c r="S343" i="18"/>
  <c r="U343" i="18"/>
  <c r="T343" i="18" s="1"/>
  <c r="W343" i="18"/>
  <c r="Y343" i="18" s="1"/>
  <c r="X343" i="18"/>
  <c r="AA343" i="18" s="1"/>
  <c r="AJ343" i="18"/>
  <c r="R344" i="18"/>
  <c r="S344" i="18"/>
  <c r="U344" i="18"/>
  <c r="T344" i="18" s="1"/>
  <c r="W344" i="18"/>
  <c r="Y344" i="18" s="1"/>
  <c r="X344" i="18"/>
  <c r="AA344" i="18" s="1"/>
  <c r="AJ344" i="18"/>
  <c r="R345" i="18"/>
  <c r="S345" i="18"/>
  <c r="U345" i="18"/>
  <c r="T345" i="18" s="1"/>
  <c r="W345" i="18"/>
  <c r="Y345" i="18" s="1"/>
  <c r="X345" i="18"/>
  <c r="AJ345" i="18"/>
  <c r="R346" i="18"/>
  <c r="S346" i="18"/>
  <c r="U346" i="18"/>
  <c r="T346" i="18" s="1"/>
  <c r="W346" i="18"/>
  <c r="X346" i="18"/>
  <c r="AA346" i="18" s="1"/>
  <c r="AJ346" i="18"/>
  <c r="R347" i="18"/>
  <c r="S347" i="18"/>
  <c r="U347" i="18"/>
  <c r="T347" i="18" s="1"/>
  <c r="W347" i="18"/>
  <c r="Y347" i="18" s="1"/>
  <c r="X347" i="18"/>
  <c r="AA347" i="18" s="1"/>
  <c r="AJ347" i="18"/>
  <c r="R348" i="18"/>
  <c r="S348" i="18"/>
  <c r="U348" i="18"/>
  <c r="T348" i="18" s="1"/>
  <c r="W348" i="18"/>
  <c r="Y348" i="18" s="1"/>
  <c r="X348" i="18"/>
  <c r="AA348" i="18" s="1"/>
  <c r="AJ348" i="18"/>
  <c r="R349" i="18"/>
  <c r="S349" i="18"/>
  <c r="U349" i="18"/>
  <c r="T349" i="18" s="1"/>
  <c r="W349" i="18"/>
  <c r="X349" i="18"/>
  <c r="AA349" i="18" s="1"/>
  <c r="AJ349" i="18"/>
  <c r="R350" i="18"/>
  <c r="S350" i="18"/>
  <c r="U350" i="18"/>
  <c r="T350" i="18" s="1"/>
  <c r="W350" i="18"/>
  <c r="X350" i="18"/>
  <c r="AA350" i="18" s="1"/>
  <c r="AJ350" i="18"/>
  <c r="R351" i="18"/>
  <c r="S351" i="18"/>
  <c r="U351" i="18"/>
  <c r="T351" i="18" s="1"/>
  <c r="W351" i="18"/>
  <c r="X351" i="18"/>
  <c r="AA351" i="18" s="1"/>
  <c r="AJ351" i="18"/>
  <c r="R352" i="18"/>
  <c r="S352" i="18"/>
  <c r="U352" i="18"/>
  <c r="T352" i="18" s="1"/>
  <c r="W352" i="18"/>
  <c r="Y352" i="18" s="1"/>
  <c r="X352" i="18"/>
  <c r="AA352" i="18" s="1"/>
  <c r="AJ352" i="18"/>
  <c r="Z121" i="18" l="1"/>
  <c r="Z280" i="18"/>
  <c r="Z60" i="18"/>
  <c r="Z26" i="18"/>
  <c r="Z23" i="18"/>
  <c r="Z131" i="18"/>
  <c r="Z117" i="18"/>
  <c r="Z4" i="18"/>
  <c r="Z313" i="18"/>
  <c r="Y280" i="18"/>
  <c r="Z332" i="18"/>
  <c r="Z344" i="18"/>
  <c r="Z80" i="18"/>
  <c r="Z21" i="18"/>
  <c r="Z176" i="18"/>
  <c r="Z63" i="18"/>
  <c r="Z53" i="18"/>
  <c r="Z65" i="18"/>
  <c r="AA332" i="18"/>
  <c r="Z87" i="18"/>
  <c r="Z275" i="18"/>
  <c r="Z116" i="18"/>
  <c r="Z12" i="18"/>
  <c r="Z148" i="18"/>
  <c r="Z111" i="18"/>
  <c r="Z324" i="18"/>
  <c r="Z36" i="18"/>
  <c r="Z11" i="18"/>
  <c r="Z333" i="18"/>
  <c r="Z101" i="18"/>
  <c r="Z224" i="18"/>
  <c r="Z157" i="18"/>
  <c r="Z314" i="18"/>
  <c r="Z236" i="18"/>
  <c r="Z141" i="18"/>
  <c r="AA116" i="18"/>
  <c r="Z57" i="18"/>
  <c r="Z7" i="18"/>
  <c r="Z294" i="18"/>
  <c r="Z285" i="18"/>
  <c r="Z100" i="18"/>
  <c r="Z184" i="18"/>
  <c r="Z171" i="18"/>
  <c r="Z257" i="18"/>
  <c r="Z137" i="18"/>
  <c r="Z322" i="18"/>
  <c r="Z189" i="18"/>
  <c r="Z90" i="18"/>
  <c r="Z186" i="18"/>
  <c r="Z312" i="18"/>
  <c r="Z228" i="18"/>
  <c r="Z96" i="18"/>
  <c r="Z352" i="18"/>
  <c r="Z234" i="18"/>
  <c r="Z229" i="18"/>
  <c r="Y275" i="18"/>
  <c r="Y63" i="18"/>
  <c r="Z42" i="18"/>
  <c r="Z86" i="18"/>
  <c r="AA294" i="18"/>
  <c r="Z209" i="18"/>
  <c r="AA157" i="18"/>
  <c r="Z39" i="18"/>
  <c r="Z197" i="18"/>
  <c r="Z183" i="18"/>
  <c r="Z151" i="18"/>
  <c r="Z105" i="18"/>
  <c r="Z13" i="18"/>
  <c r="Z300" i="18"/>
  <c r="Z217" i="18"/>
  <c r="Z253" i="18"/>
  <c r="Z159" i="18"/>
  <c r="Z139" i="18"/>
  <c r="Y21" i="18"/>
  <c r="Y285" i="18"/>
  <c r="Z274" i="18"/>
  <c r="Z242" i="18"/>
  <c r="AA176" i="18"/>
  <c r="Z107" i="18"/>
  <c r="Z32" i="18"/>
  <c r="Z316" i="18"/>
  <c r="Z233" i="18"/>
  <c r="Z136" i="18"/>
  <c r="Z230" i="18"/>
  <c r="Z133" i="18"/>
  <c r="AA313" i="18"/>
  <c r="Y26" i="18"/>
  <c r="Z6" i="18"/>
  <c r="Z343" i="18"/>
  <c r="Z227" i="18"/>
  <c r="Z193" i="18"/>
  <c r="Z115" i="18"/>
  <c r="Z37" i="18"/>
  <c r="Z204" i="18"/>
  <c r="Z190" i="18"/>
  <c r="Z345" i="18"/>
  <c r="Z129" i="18"/>
  <c r="Z106" i="18"/>
  <c r="Z14" i="18"/>
  <c r="Y14" i="18"/>
  <c r="Z187" i="18"/>
  <c r="Y309" i="18"/>
  <c r="Z309" i="18"/>
  <c r="Z260" i="18"/>
  <c r="Z283" i="18"/>
  <c r="Y283" i="18"/>
  <c r="Z99" i="18"/>
  <c r="Y99" i="18"/>
  <c r="Y76" i="18"/>
  <c r="Z76" i="18"/>
  <c r="Y53" i="18"/>
  <c r="Z93" i="18"/>
  <c r="Y93" i="18"/>
  <c r="Y47" i="18"/>
  <c r="Z47" i="18"/>
  <c r="Z265" i="18"/>
  <c r="Y265" i="18"/>
  <c r="Z245" i="18"/>
  <c r="Y245" i="18"/>
  <c r="Z220" i="18"/>
  <c r="Y220" i="18"/>
  <c r="Z206" i="18"/>
  <c r="Y206" i="18"/>
  <c r="Z164" i="18"/>
  <c r="Y164" i="18"/>
  <c r="Z64" i="18"/>
  <c r="Y64" i="18"/>
  <c r="Y56" i="18"/>
  <c r="Z56" i="18"/>
  <c r="Y337" i="18"/>
  <c r="Z337" i="18"/>
  <c r="Y296" i="18"/>
  <c r="Z296" i="18"/>
  <c r="Y282" i="18"/>
  <c r="Z282" i="18"/>
  <c r="Z259" i="18"/>
  <c r="Z126" i="18"/>
  <c r="AA126" i="18"/>
  <c r="AA345" i="18"/>
  <c r="Y239" i="18"/>
  <c r="Z239" i="18"/>
  <c r="Z222" i="18"/>
  <c r="Z52" i="18"/>
  <c r="Z43" i="18"/>
  <c r="Y43" i="18"/>
  <c r="Y290" i="18"/>
  <c r="Z290" i="18"/>
  <c r="Y200" i="18"/>
  <c r="Z200" i="18"/>
  <c r="Y160" i="18"/>
  <c r="Z160" i="18"/>
  <c r="Y55" i="18"/>
  <c r="Z55" i="18"/>
  <c r="Z348" i="18"/>
  <c r="Z250" i="18"/>
  <c r="Z29" i="18"/>
  <c r="Y29" i="18"/>
  <c r="Y264" i="18"/>
  <c r="Z264" i="18"/>
  <c r="Z342" i="18"/>
  <c r="Y310" i="18"/>
  <c r="Z310" i="18"/>
  <c r="Z301" i="18"/>
  <c r="Y301" i="18"/>
  <c r="Z202" i="18"/>
  <c r="Z83" i="18"/>
  <c r="Y83" i="18"/>
  <c r="Z9" i="18"/>
  <c r="Y9" i="18"/>
  <c r="Z191" i="18"/>
  <c r="Z284" i="18"/>
  <c r="Z278" i="18"/>
  <c r="Y77" i="18"/>
  <c r="Z77" i="18"/>
  <c r="Z350" i="18"/>
  <c r="Y350" i="18"/>
  <c r="Z94" i="18"/>
  <c r="Y94" i="18"/>
  <c r="Z50" i="18"/>
  <c r="Y50" i="18"/>
  <c r="Y51" i="18"/>
  <c r="Z51" i="18"/>
  <c r="Y333" i="18"/>
  <c r="Z325" i="18"/>
  <c r="Y151" i="18"/>
  <c r="Y117" i="18"/>
  <c r="Y87" i="18"/>
  <c r="Z82" i="18"/>
  <c r="Z33" i="18"/>
  <c r="Z247" i="18"/>
  <c r="Z10" i="18"/>
  <c r="Z158" i="18"/>
  <c r="Z145" i="18"/>
  <c r="Z119" i="18"/>
  <c r="AA96" i="18"/>
  <c r="Z27" i="18"/>
  <c r="Z22" i="18"/>
  <c r="Z17" i="18"/>
  <c r="Y4" i="18"/>
  <c r="Z299" i="18"/>
  <c r="Z103" i="18"/>
  <c r="Z194" i="18"/>
  <c r="Z214" i="18"/>
  <c r="Z199" i="18"/>
  <c r="Z306" i="18"/>
  <c r="Z24" i="18"/>
  <c r="Z19" i="18"/>
  <c r="Z303" i="18"/>
  <c r="Z246" i="18"/>
  <c r="Z73" i="18"/>
  <c r="Z44" i="18"/>
  <c r="Z16" i="18"/>
  <c r="Z256" i="18"/>
  <c r="Z251" i="18"/>
  <c r="Z223" i="18"/>
  <c r="Z221" i="18"/>
  <c r="Z218" i="18"/>
  <c r="Z198" i="18"/>
  <c r="Z170" i="18"/>
  <c r="Z85" i="18"/>
  <c r="Z67" i="18"/>
  <c r="Z328" i="18"/>
  <c r="Z268" i="18"/>
  <c r="Z243" i="18"/>
  <c r="Z210" i="18"/>
  <c r="Z167" i="18"/>
  <c r="Z97" i="18"/>
  <c r="Z46" i="18"/>
  <c r="Z41" i="18"/>
  <c r="Y300" i="18"/>
  <c r="Z288" i="18"/>
  <c r="Z92" i="18"/>
  <c r="Z54" i="18"/>
  <c r="Y23" i="18"/>
  <c r="Z317" i="18"/>
  <c r="Y317" i="18"/>
  <c r="Y339" i="18"/>
  <c r="Z339" i="18"/>
  <c r="Y346" i="18"/>
  <c r="Z346" i="18"/>
  <c r="Z347" i="18"/>
  <c r="Z330" i="18"/>
  <c r="Y330" i="18"/>
  <c r="Y334" i="18"/>
  <c r="Z334" i="18"/>
  <c r="Y342" i="18"/>
  <c r="Z331" i="18"/>
  <c r="Y331" i="18"/>
  <c r="Z297" i="18"/>
  <c r="Y297" i="18"/>
  <c r="Y318" i="18"/>
  <c r="Z318" i="18"/>
  <c r="Y340" i="18"/>
  <c r="Z340" i="18"/>
  <c r="AA336" i="18"/>
  <c r="Z336" i="18"/>
  <c r="Z351" i="18"/>
  <c r="Y351" i="18"/>
  <c r="Y349" i="18"/>
  <c r="Z349" i="18"/>
  <c r="Y319" i="18"/>
  <c r="Z319" i="18"/>
  <c r="Z293" i="18"/>
  <c r="Y293" i="18"/>
  <c r="Z287" i="18"/>
  <c r="Y287" i="18"/>
  <c r="Y329" i="18"/>
  <c r="Z329" i="18"/>
  <c r="Y286" i="18"/>
  <c r="Z286" i="18"/>
  <c r="Y327" i="18"/>
  <c r="Z327" i="18"/>
  <c r="Y266" i="18"/>
  <c r="Z266" i="18"/>
  <c r="Z292" i="18"/>
  <c r="Y292" i="18"/>
  <c r="Z307" i="18"/>
  <c r="Y307" i="18"/>
  <c r="Z273" i="18"/>
  <c r="Y273" i="18"/>
  <c r="Y326" i="18"/>
  <c r="Z326" i="18"/>
  <c r="Z302" i="18"/>
  <c r="Y302" i="18"/>
  <c r="Z311" i="18"/>
  <c r="Y311" i="18"/>
  <c r="Z298" i="18"/>
  <c r="Y271" i="18"/>
  <c r="Z271" i="18"/>
  <c r="Z338" i="18"/>
  <c r="Y338" i="18"/>
  <c r="Z281" i="18"/>
  <c r="Y281" i="18"/>
  <c r="AA278" i="18"/>
  <c r="Z252" i="18"/>
  <c r="Y252" i="18"/>
  <c r="Y306" i="18"/>
  <c r="Z291" i="18"/>
  <c r="Y291" i="18"/>
  <c r="Z279" i="18"/>
  <c r="AA279" i="18"/>
  <c r="Y269" i="18"/>
  <c r="Z269" i="18"/>
  <c r="Z244" i="18"/>
  <c r="Y244" i="18"/>
  <c r="Y308" i="18"/>
  <c r="Z308" i="18"/>
  <c r="Z277" i="18"/>
  <c r="Y277" i="18"/>
  <c r="Y248" i="18"/>
  <c r="Z248" i="18"/>
  <c r="Y276" i="18"/>
  <c r="Z276" i="18"/>
  <c r="Z270" i="18"/>
  <c r="Z335" i="18"/>
  <c r="Z320" i="18"/>
  <c r="Z258" i="18"/>
  <c r="Y258" i="18"/>
  <c r="Z238" i="18"/>
  <c r="Y238" i="18"/>
  <c r="Z263" i="18"/>
  <c r="Y240" i="18"/>
  <c r="Z240" i="18"/>
  <c r="Y272" i="18"/>
  <c r="Z272" i="18"/>
  <c r="Z305" i="18"/>
  <c r="Y226" i="18"/>
  <c r="Z226" i="18"/>
  <c r="Y213" i="18"/>
  <c r="Z213" i="18"/>
  <c r="Z249" i="18"/>
  <c r="AA249" i="18"/>
  <c r="Z232" i="18"/>
  <c r="AA232" i="18"/>
  <c r="Y230" i="18"/>
  <c r="Z215" i="18"/>
  <c r="Y215" i="18"/>
  <c r="Y251" i="18"/>
  <c r="Y241" i="18"/>
  <c r="Z241" i="18"/>
  <c r="Z212" i="18"/>
  <c r="Z321" i="18"/>
  <c r="Z304" i="18"/>
  <c r="Z237" i="18"/>
  <c r="Z201" i="18"/>
  <c r="Y201" i="18"/>
  <c r="AA257" i="18"/>
  <c r="Z235" i="18"/>
  <c r="Y235" i="18"/>
  <c r="Z216" i="18"/>
  <c r="Y216" i="18"/>
  <c r="Z205" i="18"/>
  <c r="Y205" i="18"/>
  <c r="Z267" i="18"/>
  <c r="Y182" i="18"/>
  <c r="Z182" i="18"/>
  <c r="Z219" i="18"/>
  <c r="Y219" i="18"/>
  <c r="Z196" i="18"/>
  <c r="Y196" i="18"/>
  <c r="Z295" i="18"/>
  <c r="Z262" i="18"/>
  <c r="AA236" i="18"/>
  <c r="Y208" i="18"/>
  <c r="Z208" i="18"/>
  <c r="AA154" i="18"/>
  <c r="Z154" i="18"/>
  <c r="Z231" i="18"/>
  <c r="Z203" i="18"/>
  <c r="Y203" i="18"/>
  <c r="Z211" i="18"/>
  <c r="Y211" i="18"/>
  <c r="Z207" i="18"/>
  <c r="AA207" i="18"/>
  <c r="Z195" i="18"/>
  <c r="Y195" i="18"/>
  <c r="Y174" i="18"/>
  <c r="Z174" i="18"/>
  <c r="Z315" i="18"/>
  <c r="AA177" i="18"/>
  <c r="Z177" i="18"/>
  <c r="Y163" i="18"/>
  <c r="Z163" i="18"/>
  <c r="Y173" i="18"/>
  <c r="Z173" i="18"/>
  <c r="Y152" i="18"/>
  <c r="Z152" i="18"/>
  <c r="AA128" i="18"/>
  <c r="Z128" i="18"/>
  <c r="Z341" i="18"/>
  <c r="Y135" i="18"/>
  <c r="Z135" i="18"/>
  <c r="Z172" i="18"/>
  <c r="Y172" i="18"/>
  <c r="Z168" i="18"/>
  <c r="Y132" i="18"/>
  <c r="Z132" i="18"/>
  <c r="Y190" i="18"/>
  <c r="Z149" i="18"/>
  <c r="AA149" i="18"/>
  <c r="Y142" i="18"/>
  <c r="Z142" i="18"/>
  <c r="Z138" i="18"/>
  <c r="Y138" i="18"/>
  <c r="Y122" i="18"/>
  <c r="Z122" i="18"/>
  <c r="Z124" i="18"/>
  <c r="Y124" i="18"/>
  <c r="AA179" i="18"/>
  <c r="Z179" i="18"/>
  <c r="Y133" i="18"/>
  <c r="Z127" i="18"/>
  <c r="AA123" i="18"/>
  <c r="Z123" i="18"/>
  <c r="Z165" i="18"/>
  <c r="Y165" i="18"/>
  <c r="Y125" i="18"/>
  <c r="Z125" i="18"/>
  <c r="Z323" i="18"/>
  <c r="Z289" i="18"/>
  <c r="Z161" i="18"/>
  <c r="Y140" i="18"/>
  <c r="Z140" i="18"/>
  <c r="Z112" i="18"/>
  <c r="Z254" i="18"/>
  <c r="Y254" i="18"/>
  <c r="Y98" i="18"/>
  <c r="Z98" i="18"/>
  <c r="Z113" i="18"/>
  <c r="Y113" i="18"/>
  <c r="Z192" i="18"/>
  <c r="Z146" i="18"/>
  <c r="Z110" i="18"/>
  <c r="AA110" i="18"/>
  <c r="Z162" i="18"/>
  <c r="Z95" i="18"/>
  <c r="AA95" i="18"/>
  <c r="Z91" i="18"/>
  <c r="AA91" i="18"/>
  <c r="Z61" i="18"/>
  <c r="AA61" i="18"/>
  <c r="Z188" i="18"/>
  <c r="Z166" i="18"/>
  <c r="AA130" i="18"/>
  <c r="Z130" i="18"/>
  <c r="Z70" i="18"/>
  <c r="Y70" i="18"/>
  <c r="Y180" i="18"/>
  <c r="Z180" i="18"/>
  <c r="Z169" i="18"/>
  <c r="Z155" i="18"/>
  <c r="Y155" i="18"/>
  <c r="Y102" i="18"/>
  <c r="Z102" i="18"/>
  <c r="Y72" i="18"/>
  <c r="Z72" i="18"/>
  <c r="Z59" i="18"/>
  <c r="Y59" i="18"/>
  <c r="Y108" i="18"/>
  <c r="Z108" i="18"/>
  <c r="Z81" i="18"/>
  <c r="AA81" i="18"/>
  <c r="Y181" i="18"/>
  <c r="Z181" i="18"/>
  <c r="Z178" i="18"/>
  <c r="Z143" i="18"/>
  <c r="Z134" i="18"/>
  <c r="Z156" i="18"/>
  <c r="AA153" i="18"/>
  <c r="Z153" i="18"/>
  <c r="AA106" i="18"/>
  <c r="Y88" i="18"/>
  <c r="Z88" i="18"/>
  <c r="Z261" i="18"/>
  <c r="Z255" i="18"/>
  <c r="Z225" i="18"/>
  <c r="Y225" i="18"/>
  <c r="Z84" i="18"/>
  <c r="Y84" i="18"/>
  <c r="Z150" i="18"/>
  <c r="Y144" i="18"/>
  <c r="Z144" i="18"/>
  <c r="Z75" i="18"/>
  <c r="AA75" i="18"/>
  <c r="AA71" i="18"/>
  <c r="Z71" i="18"/>
  <c r="Z120" i="18"/>
  <c r="Z109" i="18"/>
  <c r="Y109" i="18"/>
  <c r="AA66" i="18"/>
  <c r="Z66" i="18"/>
  <c r="Z185" i="18"/>
  <c r="Z175" i="18"/>
  <c r="Z147" i="18"/>
  <c r="Y48" i="18"/>
  <c r="Z48" i="18"/>
  <c r="AA35" i="18"/>
  <c r="Z35" i="18"/>
  <c r="Z79" i="18"/>
  <c r="Y79" i="18"/>
  <c r="Z74" i="18"/>
  <c r="Y74" i="18"/>
  <c r="Y68" i="18"/>
  <c r="Z68" i="18"/>
  <c r="Z25" i="18"/>
  <c r="AA25" i="18"/>
  <c r="Y18" i="18"/>
  <c r="Z18" i="18"/>
  <c r="Z49" i="18"/>
  <c r="Y49" i="18"/>
  <c r="Z114" i="18"/>
  <c r="Z89" i="18"/>
  <c r="Y89" i="18"/>
  <c r="Z40" i="18"/>
  <c r="Y78" i="18"/>
  <c r="Z78" i="18"/>
  <c r="Z69" i="18"/>
  <c r="Z62" i="18"/>
  <c r="Z45" i="18"/>
  <c r="AA31" i="18"/>
  <c r="Z31" i="18"/>
  <c r="Y118" i="18"/>
  <c r="Z118" i="18"/>
  <c r="Y58" i="18"/>
  <c r="Z58" i="18"/>
  <c r="Z20" i="18"/>
  <c r="Z15" i="18"/>
  <c r="AA15" i="18"/>
  <c r="Z30" i="18"/>
  <c r="Y38" i="18"/>
  <c r="Z38" i="18"/>
  <c r="Z104" i="18"/>
  <c r="Y8" i="18"/>
  <c r="Z8" i="18"/>
  <c r="Z34" i="18"/>
  <c r="Y28" i="18"/>
  <c r="Z28" i="18"/>
  <c r="Z5" i="18"/>
  <c r="AA5" i="18"/>
  <c r="Z3" i="18"/>
  <c r="AJ2" i="18" l="1"/>
  <c r="X2" i="18"/>
  <c r="AA2" i="18" s="1"/>
  <c r="W2" i="18"/>
  <c r="S2" i="18"/>
  <c r="R2" i="18"/>
  <c r="U2" i="18"/>
  <c r="AB947" i="18" l="1"/>
  <c r="AD949" i="18"/>
  <c r="AC948" i="18"/>
  <c r="AC947" i="18"/>
  <c r="AC949" i="18"/>
  <c r="AD946" i="18"/>
  <c r="AD948" i="18"/>
  <c r="AD947" i="18"/>
  <c r="AC946" i="18"/>
  <c r="AB948" i="18"/>
  <c r="AB949" i="18"/>
  <c r="AB946" i="18"/>
  <c r="AD945" i="18"/>
  <c r="AB945" i="18"/>
  <c r="AB944" i="18"/>
  <c r="AC945" i="18"/>
  <c r="AD942" i="18"/>
  <c r="AB942" i="18"/>
  <c r="AB941" i="18"/>
  <c r="AD944" i="18"/>
  <c r="AC944" i="18"/>
  <c r="AD941" i="18"/>
  <c r="AB943" i="18"/>
  <c r="AB938" i="18"/>
  <c r="AB935" i="18"/>
  <c r="AD936" i="18"/>
  <c r="AB939" i="18"/>
  <c r="AD943" i="18"/>
  <c r="AC943" i="18"/>
  <c r="AC942" i="18"/>
  <c r="AD937" i="18"/>
  <c r="AB937" i="18"/>
  <c r="AD938" i="18"/>
  <c r="AC941" i="18"/>
  <c r="AB940" i="18"/>
  <c r="AB936" i="18"/>
  <c r="AD940" i="18"/>
  <c r="AB930" i="18"/>
  <c r="AB926" i="18"/>
  <c r="AD934" i="18"/>
  <c r="AD933" i="18"/>
  <c r="AB925" i="18"/>
  <c r="AE925" i="18" s="1"/>
  <c r="AD930" i="18"/>
  <c r="AD918" i="18"/>
  <c r="AD931" i="18"/>
  <c r="AC939" i="18"/>
  <c r="AB919" i="18"/>
  <c r="AC938" i="18"/>
  <c r="AB924" i="18"/>
  <c r="AB921" i="18"/>
  <c r="AB916" i="18"/>
  <c r="AE916" i="18" s="1"/>
  <c r="AB933" i="18"/>
  <c r="AD923" i="18"/>
  <c r="AD926" i="18"/>
  <c r="AB917" i="18"/>
  <c r="AE917" i="18" s="1"/>
  <c r="AB922" i="18"/>
  <c r="AE922" i="18" s="1"/>
  <c r="AD922" i="18"/>
  <c r="AD920" i="18"/>
  <c r="AD925" i="18"/>
  <c r="AD921" i="18"/>
  <c r="AB928" i="18"/>
  <c r="AD919" i="18"/>
  <c r="AD929" i="18"/>
  <c r="AB929" i="18"/>
  <c r="AE929" i="18" s="1"/>
  <c r="AD932" i="18"/>
  <c r="AB932" i="18"/>
  <c r="AB918" i="18"/>
  <c r="AD917" i="18"/>
  <c r="AD935" i="18"/>
  <c r="AD916" i="18"/>
  <c r="AD939" i="18"/>
  <c r="AB920" i="18"/>
  <c r="AD928" i="18"/>
  <c r="AC940" i="18"/>
  <c r="AB934" i="18"/>
  <c r="AC937" i="18"/>
  <c r="AB931" i="18"/>
  <c r="AB927" i="18"/>
  <c r="AC935" i="18"/>
  <c r="AD924" i="18"/>
  <c r="AD927" i="18"/>
  <c r="AB923" i="18"/>
  <c r="AC936" i="18"/>
  <c r="AB809" i="18"/>
  <c r="AB915" i="18"/>
  <c r="AE915" i="18" s="1"/>
  <c r="AC933" i="18"/>
  <c r="AC921" i="18"/>
  <c r="AC934" i="18"/>
  <c r="AC927" i="18"/>
  <c r="AC920" i="18"/>
  <c r="AC923" i="18"/>
  <c r="AC929" i="18"/>
  <c r="AC931" i="18"/>
  <c r="AC916" i="18"/>
  <c r="AC922" i="18"/>
  <c r="AC924" i="18"/>
  <c r="AC925" i="18"/>
  <c r="AC926" i="18"/>
  <c r="AC932" i="18"/>
  <c r="AC918" i="18"/>
  <c r="AC928" i="18"/>
  <c r="AC930" i="18"/>
  <c r="AC919" i="18"/>
  <c r="AD810" i="18"/>
  <c r="AB810" i="18"/>
  <c r="AD809" i="18"/>
  <c r="AC917" i="18"/>
  <c r="AD915" i="18"/>
  <c r="AC810" i="18"/>
  <c r="AC915" i="18"/>
  <c r="AC809" i="18"/>
  <c r="AB906" i="18"/>
  <c r="AD909" i="18"/>
  <c r="AB910" i="18"/>
  <c r="AB913" i="18"/>
  <c r="AE913" i="18" s="1"/>
  <c r="AD913" i="18"/>
  <c r="AD912" i="18"/>
  <c r="AD905" i="18"/>
  <c r="AB905" i="18"/>
  <c r="AD906" i="18"/>
  <c r="AB914" i="18"/>
  <c r="AB909" i="18"/>
  <c r="AB912" i="18"/>
  <c r="AD908" i="18"/>
  <c r="AB908" i="18"/>
  <c r="AD911" i="18"/>
  <c r="AB911" i="18"/>
  <c r="AB907" i="18"/>
  <c r="AD910" i="18"/>
  <c r="AB901" i="18"/>
  <c r="AB877" i="18"/>
  <c r="AD863" i="18"/>
  <c r="AB881" i="18"/>
  <c r="AB879" i="18"/>
  <c r="AB865" i="18"/>
  <c r="AD835" i="18"/>
  <c r="AD854" i="18"/>
  <c r="AD900" i="18"/>
  <c r="AB870" i="18"/>
  <c r="AD838" i="18"/>
  <c r="AB853" i="18"/>
  <c r="AE853" i="18" s="1"/>
  <c r="AC911" i="18"/>
  <c r="AD880" i="18"/>
  <c r="AB898" i="18"/>
  <c r="AD896" i="18"/>
  <c r="AD892" i="18"/>
  <c r="AB844" i="18"/>
  <c r="AC913" i="18"/>
  <c r="AD879" i="18"/>
  <c r="AD885" i="18"/>
  <c r="AB860" i="18"/>
  <c r="AD867" i="18"/>
  <c r="AC907" i="18"/>
  <c r="AD837" i="18"/>
  <c r="AB861" i="18"/>
  <c r="AB857" i="18"/>
  <c r="AD853" i="18"/>
  <c r="AB831" i="18"/>
  <c r="AB869" i="18"/>
  <c r="AB845" i="18"/>
  <c r="AB885" i="18"/>
  <c r="AB837" i="18"/>
  <c r="AB835" i="18"/>
  <c r="AD844" i="18"/>
  <c r="AC906" i="18"/>
  <c r="AD834" i="18"/>
  <c r="AB841" i="18"/>
  <c r="AE841" i="18" s="1"/>
  <c r="AC910" i="18"/>
  <c r="AD858" i="18"/>
  <c r="AB894" i="18"/>
  <c r="AB878" i="18"/>
  <c r="AD842" i="18"/>
  <c r="AD899" i="18"/>
  <c r="AD851" i="18"/>
  <c r="AD889" i="18"/>
  <c r="AD841" i="18"/>
  <c r="AD836" i="18"/>
  <c r="AD887" i="18"/>
  <c r="AB866" i="18"/>
  <c r="AB830" i="18"/>
  <c r="AD903" i="18"/>
  <c r="AB889" i="18"/>
  <c r="AD894" i="18"/>
  <c r="AB847" i="18"/>
  <c r="AD833" i="18"/>
  <c r="AD884" i="18"/>
  <c r="AB859" i="18"/>
  <c r="AD898" i="18"/>
  <c r="AB875" i="18"/>
  <c r="AB893" i="18"/>
  <c r="AB900" i="18"/>
  <c r="AB849" i="18"/>
  <c r="AD868" i="18"/>
  <c r="AB873" i="18"/>
  <c r="AE873" i="18" s="1"/>
  <c r="AC905" i="18"/>
  <c r="AD890" i="18"/>
  <c r="AB850" i="18"/>
  <c r="AD888" i="18"/>
  <c r="AB833" i="18"/>
  <c r="AD904" i="18"/>
  <c r="AD873" i="18"/>
  <c r="AC914" i="18"/>
  <c r="AD876" i="18"/>
  <c r="AB834" i="18"/>
  <c r="AD832" i="18"/>
  <c r="AB890" i="18"/>
  <c r="AE890" i="18" s="1"/>
  <c r="AD865" i="18"/>
  <c r="AC908" i="18"/>
  <c r="AD857" i="18"/>
  <c r="AD855" i="18"/>
  <c r="AD893" i="18"/>
  <c r="AD870" i="18"/>
  <c r="AD901" i="18"/>
  <c r="AD871" i="18"/>
  <c r="AB862" i="18"/>
  <c r="AD874" i="18"/>
  <c r="AB896" i="18"/>
  <c r="AC909" i="18"/>
  <c r="AD877" i="18"/>
  <c r="AB832" i="18"/>
  <c r="AD875" i="18"/>
  <c r="AD907" i="18"/>
  <c r="AB884" i="18"/>
  <c r="AD860" i="18"/>
  <c r="AD866" i="18"/>
  <c r="AD843" i="18"/>
  <c r="AD872" i="18"/>
  <c r="AB848" i="18"/>
  <c r="AD891" i="18"/>
  <c r="AB874" i="18"/>
  <c r="AD850" i="18"/>
  <c r="AD846" i="18"/>
  <c r="AB883" i="18"/>
  <c r="AD862" i="18"/>
  <c r="AB838" i="18"/>
  <c r="AD881" i="18"/>
  <c r="AB864" i="18"/>
  <c r="AD840" i="18"/>
  <c r="AB886" i="18"/>
  <c r="AB863" i="18"/>
  <c r="AB891" i="18"/>
  <c r="AE891" i="18" s="1"/>
  <c r="AC912" i="18"/>
  <c r="AD852" i="18"/>
  <c r="AD897" i="18"/>
  <c r="AD914" i="18"/>
  <c r="AD859" i="18"/>
  <c r="AD845" i="18"/>
  <c r="AD839" i="18"/>
  <c r="AB895" i="18"/>
  <c r="AB854" i="18"/>
  <c r="AD830" i="18"/>
  <c r="AB876" i="18"/>
  <c r="AE876" i="18" s="1"/>
  <c r="AB843" i="18"/>
  <c r="AE843" i="18" s="1"/>
  <c r="AB882" i="18"/>
  <c r="AD864" i="18"/>
  <c r="AD861" i="18"/>
  <c r="AD882" i="18"/>
  <c r="AD856" i="18"/>
  <c r="AD895" i="18"/>
  <c r="AD831" i="18"/>
  <c r="AD869" i="18"/>
  <c r="AB902" i="18"/>
  <c r="AD849" i="18"/>
  <c r="AB899" i="18"/>
  <c r="AD883" i="18"/>
  <c r="AB868" i="18"/>
  <c r="AC859" i="18"/>
  <c r="AD886" i="18"/>
  <c r="AC882" i="18"/>
  <c r="AC847" i="18"/>
  <c r="AB855" i="18"/>
  <c r="AC896" i="18"/>
  <c r="AB851" i="18"/>
  <c r="AB871" i="18"/>
  <c r="AC900" i="18"/>
  <c r="AC849" i="18"/>
  <c r="AC868" i="18"/>
  <c r="AB872" i="18"/>
  <c r="AC856" i="18"/>
  <c r="AC869" i="18"/>
  <c r="AC889" i="18"/>
  <c r="AC840" i="18"/>
  <c r="AC834" i="18"/>
  <c r="AC871" i="18"/>
  <c r="AB880" i="18"/>
  <c r="AE880" i="18" s="1"/>
  <c r="AC892" i="18"/>
  <c r="AC890" i="18"/>
  <c r="AC879" i="18"/>
  <c r="AC864" i="18"/>
  <c r="AC831" i="18"/>
  <c r="AB839" i="18"/>
  <c r="AB904" i="18"/>
  <c r="AE904" i="18" s="1"/>
  <c r="AC839" i="18"/>
  <c r="AC844" i="18"/>
  <c r="AC903" i="18"/>
  <c r="AD902" i="18"/>
  <c r="AC888" i="18"/>
  <c r="AC872" i="18"/>
  <c r="AC842" i="18"/>
  <c r="AC902" i="18"/>
  <c r="AC878" i="18"/>
  <c r="AC843" i="18"/>
  <c r="AD829" i="18"/>
  <c r="AC895" i="18"/>
  <c r="AB829" i="18"/>
  <c r="AC881" i="18"/>
  <c r="AC876" i="18"/>
  <c r="AC836" i="18"/>
  <c r="AC863" i="18"/>
  <c r="AC860" i="18"/>
  <c r="AC893" i="18"/>
  <c r="AC894" i="18"/>
  <c r="AC865" i="18"/>
  <c r="AC880" i="18"/>
  <c r="AC874" i="18"/>
  <c r="AB903" i="18"/>
  <c r="AC866" i="18"/>
  <c r="AC862" i="18"/>
  <c r="AC891" i="18"/>
  <c r="AC832" i="18"/>
  <c r="AC870" i="18"/>
  <c r="AC841" i="18"/>
  <c r="AC901" i="18"/>
  <c r="AD848" i="18"/>
  <c r="AC835" i="18"/>
  <c r="AD847" i="18"/>
  <c r="AB852" i="18"/>
  <c r="AB840" i="18"/>
  <c r="AE840" i="18" s="1"/>
  <c r="AB867" i="18"/>
  <c r="AC857" i="18"/>
  <c r="AC838" i="18"/>
  <c r="AC845" i="18"/>
  <c r="AB846" i="18"/>
  <c r="AC867" i="18"/>
  <c r="AC904" i="18"/>
  <c r="AB892" i="18"/>
  <c r="AC861" i="18"/>
  <c r="AC854" i="18"/>
  <c r="AB897" i="18"/>
  <c r="AC897" i="18"/>
  <c r="AB842" i="18"/>
  <c r="AE842" i="18" s="1"/>
  <c r="AC837" i="18"/>
  <c r="AC899" i="18"/>
  <c r="AB858" i="18"/>
  <c r="AE858" i="18" s="1"/>
  <c r="AC875" i="18"/>
  <c r="AC873" i="18"/>
  <c r="AB836" i="18"/>
  <c r="AE836" i="18" s="1"/>
  <c r="AC877" i="18"/>
  <c r="AC851" i="18"/>
  <c r="AC858" i="18"/>
  <c r="AB828" i="18"/>
  <c r="AC883" i="18"/>
  <c r="AC853" i="18"/>
  <c r="AD878" i="18"/>
  <c r="AC850" i="18"/>
  <c r="AC886" i="18"/>
  <c r="AC852" i="18"/>
  <c r="AB856" i="18"/>
  <c r="AC898" i="18"/>
  <c r="AC885" i="18"/>
  <c r="AC846" i="18"/>
  <c r="AC884" i="18"/>
  <c r="AC848" i="18"/>
  <c r="AC833" i="18"/>
  <c r="AB888" i="18"/>
  <c r="AC830" i="18"/>
  <c r="AB887" i="18"/>
  <c r="AW496" i="25"/>
  <c r="AC887" i="18"/>
  <c r="AC855" i="18"/>
  <c r="AB826" i="18"/>
  <c r="AC829" i="18"/>
  <c r="AD825" i="18"/>
  <c r="AU492" i="25"/>
  <c r="AX492" i="25" s="1"/>
  <c r="AW495" i="25"/>
  <c r="AD826" i="18"/>
  <c r="AD828" i="18"/>
  <c r="AB827" i="18"/>
  <c r="AC828" i="18"/>
  <c r="AW491" i="25"/>
  <c r="AW492" i="25"/>
  <c r="AD827" i="18"/>
  <c r="AV496" i="25"/>
  <c r="AU491" i="25"/>
  <c r="AX491" i="25" s="1"/>
  <c r="AU496" i="25"/>
  <c r="AB825" i="18"/>
  <c r="AB824" i="18"/>
  <c r="AC825" i="18"/>
  <c r="AD820" i="18"/>
  <c r="AD818" i="18"/>
  <c r="AD823" i="18"/>
  <c r="AB818" i="18"/>
  <c r="AB819" i="18"/>
  <c r="AD824" i="18"/>
  <c r="AC827" i="18"/>
  <c r="AB816" i="18"/>
  <c r="AV495" i="25"/>
  <c r="AB823" i="18"/>
  <c r="AD817" i="18"/>
  <c r="AV492" i="25"/>
  <c r="AC826" i="18"/>
  <c r="AB821" i="18"/>
  <c r="AD819" i="18"/>
  <c r="AB822" i="18"/>
  <c r="AD816" i="18"/>
  <c r="AU495" i="25"/>
  <c r="AB820" i="18"/>
  <c r="AD821" i="18"/>
  <c r="AD822" i="18"/>
  <c r="AV491" i="25"/>
  <c r="AB813" i="18"/>
  <c r="AE813" i="18" s="1"/>
  <c r="AC819" i="18"/>
  <c r="AC817" i="18"/>
  <c r="AC822" i="18"/>
  <c r="AD814" i="18"/>
  <c r="AD813" i="18"/>
  <c r="AC823" i="18"/>
  <c r="AC820" i="18"/>
  <c r="AD811" i="18"/>
  <c r="AC818" i="18"/>
  <c r="AC816" i="18"/>
  <c r="AC821" i="18"/>
  <c r="AB817" i="18"/>
  <c r="AB815" i="18"/>
  <c r="AB812" i="18"/>
  <c r="AC824" i="18"/>
  <c r="AD815" i="18"/>
  <c r="AD812" i="18"/>
  <c r="AB801" i="18"/>
  <c r="AC811" i="18"/>
  <c r="AB804" i="18"/>
  <c r="AB796" i="18"/>
  <c r="AC814" i="18"/>
  <c r="AB797" i="18"/>
  <c r="AC815" i="18"/>
  <c r="AB814" i="18"/>
  <c r="AD801" i="18"/>
  <c r="AB791" i="18"/>
  <c r="AB805" i="18"/>
  <c r="AB795" i="18"/>
  <c r="AB808" i="18"/>
  <c r="AD804" i="18"/>
  <c r="AB806" i="18"/>
  <c r="AD797" i="18"/>
  <c r="AD799" i="18"/>
  <c r="AD791" i="18"/>
  <c r="AB799" i="18"/>
  <c r="AB802" i="18"/>
  <c r="AB803" i="18"/>
  <c r="AD808" i="18"/>
  <c r="AD806" i="18"/>
  <c r="AD795" i="18"/>
  <c r="AC813" i="18"/>
  <c r="AB794" i="18"/>
  <c r="AD802" i="18"/>
  <c r="AD807" i="18"/>
  <c r="AB792" i="18"/>
  <c r="AC812" i="18"/>
  <c r="AD805" i="18"/>
  <c r="AD800" i="18"/>
  <c r="AD803" i="18"/>
  <c r="AD794" i="18"/>
  <c r="AB798" i="18"/>
  <c r="AB793" i="18"/>
  <c r="AD798" i="18"/>
  <c r="AB811" i="18"/>
  <c r="AD796" i="18"/>
  <c r="AB783" i="18"/>
  <c r="AE783" i="18" s="1"/>
  <c r="AB788" i="18"/>
  <c r="AD786" i="18"/>
  <c r="AC801" i="18"/>
  <c r="AC802" i="18"/>
  <c r="AC806" i="18"/>
  <c r="AD792" i="18"/>
  <c r="AB807" i="18"/>
  <c r="AC798" i="18"/>
  <c r="AD784" i="18"/>
  <c r="AB782" i="18"/>
  <c r="AC792" i="18"/>
  <c r="AC804" i="18"/>
  <c r="AB784" i="18"/>
  <c r="AD787" i="18"/>
  <c r="AC794" i="18"/>
  <c r="AD790" i="18"/>
  <c r="AD788" i="18"/>
  <c r="AD785" i="18"/>
  <c r="AB787" i="18"/>
  <c r="AC799" i="18"/>
  <c r="AC795" i="18"/>
  <c r="AB785" i="18"/>
  <c r="AC796" i="18"/>
  <c r="AB786" i="18"/>
  <c r="AD782" i="18"/>
  <c r="AC793" i="18"/>
  <c r="AC803" i="18"/>
  <c r="AD783" i="18"/>
  <c r="AC800" i="18"/>
  <c r="AC791" i="18"/>
  <c r="AD793" i="18"/>
  <c r="AB800" i="18"/>
  <c r="AB790" i="18"/>
  <c r="AC808" i="18"/>
  <c r="AC807" i="18"/>
  <c r="AC805" i="18"/>
  <c r="AC797" i="18"/>
  <c r="AD789" i="18"/>
  <c r="AD775" i="18"/>
  <c r="AD773" i="18"/>
  <c r="AB775" i="18"/>
  <c r="AC783" i="18"/>
  <c r="AD781" i="18"/>
  <c r="AC784" i="18"/>
  <c r="AB771" i="18"/>
  <c r="AD776" i="18"/>
  <c r="AC790" i="18"/>
  <c r="AC786" i="18"/>
  <c r="AD780" i="18"/>
  <c r="AC787" i="18"/>
  <c r="AC788" i="18"/>
  <c r="AB774" i="18"/>
  <c r="AC785" i="18"/>
  <c r="AD771" i="18"/>
  <c r="AD779" i="18"/>
  <c r="AB781" i="18"/>
  <c r="AB779" i="18"/>
  <c r="AD778" i="18"/>
  <c r="AB789" i="18"/>
  <c r="AD772" i="18"/>
  <c r="AD777" i="18"/>
  <c r="AB778" i="18"/>
  <c r="AB780" i="18"/>
  <c r="AB777" i="18"/>
  <c r="AC782" i="18"/>
  <c r="AC789" i="18"/>
  <c r="AC774" i="18"/>
  <c r="AD765" i="18"/>
  <c r="AD767" i="18"/>
  <c r="AD760" i="18"/>
  <c r="AB761" i="18"/>
  <c r="AD763" i="18"/>
  <c r="AC775" i="18"/>
  <c r="AD761" i="18"/>
  <c r="AC772" i="18"/>
  <c r="AD759" i="18"/>
  <c r="AC776" i="18"/>
  <c r="AD757" i="18"/>
  <c r="AC773" i="18"/>
  <c r="AC777" i="18"/>
  <c r="AC778" i="18"/>
  <c r="AB772" i="18"/>
  <c r="AC780" i="18"/>
  <c r="AD762" i="18"/>
  <c r="AB764" i="18"/>
  <c r="AB756" i="18"/>
  <c r="AD766" i="18"/>
  <c r="AD764" i="18"/>
  <c r="AC779" i="18"/>
  <c r="AB768" i="18"/>
  <c r="AB773" i="18"/>
  <c r="AD769" i="18"/>
  <c r="AD768" i="18"/>
  <c r="AB776" i="18"/>
  <c r="AC771" i="18"/>
  <c r="AB755" i="18"/>
  <c r="AB758" i="18"/>
  <c r="AD774" i="18"/>
  <c r="AD770" i="18"/>
  <c r="AD758" i="18"/>
  <c r="AC781" i="18"/>
  <c r="AB763" i="18"/>
  <c r="AB762" i="18"/>
  <c r="AB757" i="18"/>
  <c r="AC766" i="18"/>
  <c r="AB769" i="18"/>
  <c r="AE769" i="18" s="1"/>
  <c r="AB770" i="18"/>
  <c r="AD752" i="18"/>
  <c r="AC759" i="18"/>
  <c r="AC768" i="18"/>
  <c r="AC757" i="18"/>
  <c r="AD756" i="18"/>
  <c r="AC761" i="18"/>
  <c r="AB760" i="18"/>
  <c r="AD751" i="18"/>
  <c r="AC769" i="18"/>
  <c r="AC750" i="18"/>
  <c r="AC762" i="18"/>
  <c r="AD750" i="18"/>
  <c r="AC767" i="18"/>
  <c r="AD747" i="18"/>
  <c r="AC763" i="18"/>
  <c r="AB749" i="18"/>
  <c r="AC758" i="18"/>
  <c r="AB766" i="18"/>
  <c r="AC760" i="18"/>
  <c r="AC755" i="18"/>
  <c r="AB767" i="18"/>
  <c r="AC764" i="18"/>
  <c r="AD753" i="18"/>
  <c r="AC756" i="18"/>
  <c r="AC770" i="18"/>
  <c r="AD748" i="18"/>
  <c r="AB765" i="18"/>
  <c r="AD749" i="18"/>
  <c r="AC765" i="18"/>
  <c r="AD754" i="18"/>
  <c r="AB759" i="18"/>
  <c r="AD755" i="18"/>
  <c r="AC751" i="18"/>
  <c r="AD742" i="18"/>
  <c r="AB747" i="18"/>
  <c r="AD745" i="18"/>
  <c r="AB751" i="18"/>
  <c r="AD738" i="18"/>
  <c r="AB745" i="18"/>
  <c r="AB744" i="18"/>
  <c r="AD743" i="18"/>
  <c r="AD737" i="18"/>
  <c r="AB748" i="18"/>
  <c r="AB737" i="18"/>
  <c r="AD740" i="18"/>
  <c r="AD739" i="18"/>
  <c r="AB742" i="18"/>
  <c r="AE742" i="18" s="1"/>
  <c r="AB738" i="18"/>
  <c r="AC747" i="18"/>
  <c r="AB754" i="18"/>
  <c r="AC748" i="18"/>
  <c r="AC749" i="18"/>
  <c r="AB741" i="18"/>
  <c r="AC752" i="18"/>
  <c r="AC753" i="18"/>
  <c r="AC754" i="18"/>
  <c r="AB753" i="18"/>
  <c r="AB746" i="18"/>
  <c r="AB739" i="18"/>
  <c r="AD741" i="18"/>
  <c r="AB752" i="18"/>
  <c r="AB750" i="18"/>
  <c r="AB743" i="18"/>
  <c r="AC739" i="18"/>
  <c r="AC737" i="18"/>
  <c r="AB740" i="18"/>
  <c r="AC742" i="18"/>
  <c r="AC740" i="18"/>
  <c r="AB734" i="18"/>
  <c r="AD736" i="18"/>
  <c r="AC745" i="18"/>
  <c r="AD744" i="18"/>
  <c r="AC743" i="18"/>
  <c r="AC738" i="18"/>
  <c r="AC744" i="18"/>
  <c r="AC741" i="18"/>
  <c r="AC746" i="18"/>
  <c r="AC734" i="18"/>
  <c r="AD746" i="18"/>
  <c r="AD735" i="18"/>
  <c r="AC735" i="18"/>
  <c r="AB736" i="18"/>
  <c r="AB735" i="18"/>
  <c r="AE735" i="18" s="1"/>
  <c r="AD734" i="18"/>
  <c r="AC736" i="18"/>
  <c r="AB723" i="18"/>
  <c r="AB733" i="18"/>
  <c r="AB717" i="18"/>
  <c r="AE717" i="18" s="1"/>
  <c r="AD680" i="18"/>
  <c r="AB710" i="18"/>
  <c r="AD730" i="18"/>
  <c r="AD719" i="18"/>
  <c r="AB709" i="18"/>
  <c r="AB712" i="18"/>
  <c r="AD685" i="18"/>
  <c r="AD689" i="18"/>
  <c r="AD715" i="18"/>
  <c r="AD708" i="18"/>
  <c r="AB689" i="18"/>
  <c r="AB685" i="18"/>
  <c r="AB682" i="18"/>
  <c r="AD691" i="18"/>
  <c r="AB728" i="18"/>
  <c r="AE728" i="18" s="1"/>
  <c r="AB721" i="18"/>
  <c r="AD724" i="18"/>
  <c r="AD711" i="18"/>
  <c r="AB704" i="18"/>
  <c r="AD690" i="18"/>
  <c r="AD707" i="18"/>
  <c r="AD716" i="18"/>
  <c r="AB693" i="18"/>
  <c r="AB707" i="18"/>
  <c r="AB683" i="18"/>
  <c r="AB700" i="18"/>
  <c r="AD733" i="18"/>
  <c r="AB690" i="18"/>
  <c r="AB713" i="18"/>
  <c r="AD703" i="18"/>
  <c r="AB706" i="18"/>
  <c r="AD726" i="18"/>
  <c r="AD729" i="18"/>
  <c r="AD683" i="18"/>
  <c r="AD702" i="18"/>
  <c r="AB679" i="18"/>
  <c r="AE679" i="18" s="1"/>
  <c r="AD695" i="18"/>
  <c r="AB732" i="18"/>
  <c r="AD731" i="18"/>
  <c r="AB695" i="18"/>
  <c r="AB725" i="18"/>
  <c r="AD714" i="18"/>
  <c r="AB718" i="18"/>
  <c r="AD681" i="18"/>
  <c r="AB691" i="18"/>
  <c r="AD684" i="18"/>
  <c r="AB684" i="18"/>
  <c r="AB726" i="18"/>
  <c r="AD696" i="18"/>
  <c r="AB697" i="18"/>
  <c r="AD706" i="18"/>
  <c r="AD723" i="18"/>
  <c r="AD709" i="18"/>
  <c r="AB703" i="18"/>
  <c r="AD679" i="18"/>
  <c r="AD693" i="18"/>
  <c r="AD732" i="18"/>
  <c r="AD682" i="18"/>
  <c r="AB715" i="18"/>
  <c r="AB705" i="18"/>
  <c r="AB692" i="18"/>
  <c r="AD725" i="18"/>
  <c r="AB731" i="18"/>
  <c r="AB701" i="18"/>
  <c r="AD718" i="18"/>
  <c r="AD701" i="18"/>
  <c r="AD727" i="18"/>
  <c r="AB694" i="18"/>
  <c r="AE694" i="18" s="1"/>
  <c r="AB720" i="18"/>
  <c r="AB729" i="18"/>
  <c r="AE729" i="18" s="1"/>
  <c r="AB686" i="18"/>
  <c r="AB677" i="18"/>
  <c r="AB716" i="18"/>
  <c r="AB680" i="18"/>
  <c r="AD713" i="18"/>
  <c r="AD712" i="18"/>
  <c r="AD722" i="18"/>
  <c r="AB696" i="18"/>
  <c r="AD699" i="18"/>
  <c r="AB702" i="18"/>
  <c r="AB719" i="18"/>
  <c r="AE719" i="18" s="1"/>
  <c r="AB722" i="18"/>
  <c r="AB698" i="18"/>
  <c r="AB688" i="18"/>
  <c r="AB681" i="18"/>
  <c r="AB724" i="18"/>
  <c r="AD697" i="18"/>
  <c r="AD687" i="18"/>
  <c r="AD700" i="18"/>
  <c r="AB699" i="18"/>
  <c r="AD728" i="18"/>
  <c r="AD678" i="18"/>
  <c r="AD705" i="18"/>
  <c r="AD694" i="18"/>
  <c r="AD717" i="18"/>
  <c r="AD720" i="18"/>
  <c r="AD710" i="18"/>
  <c r="AB708" i="18"/>
  <c r="AD721" i="18"/>
  <c r="AB678" i="18"/>
  <c r="AB714" i="18"/>
  <c r="AD704" i="18"/>
  <c r="AD677" i="18"/>
  <c r="AB727" i="18"/>
  <c r="AC704" i="18"/>
  <c r="AC713" i="18"/>
  <c r="AD698" i="18"/>
  <c r="AC686" i="18"/>
  <c r="AC679" i="18"/>
  <c r="AC721" i="18"/>
  <c r="AC722" i="18"/>
  <c r="AB687" i="18"/>
  <c r="AC682" i="18"/>
  <c r="AC685" i="18"/>
  <c r="AC728" i="18"/>
  <c r="AC678" i="18"/>
  <c r="AC714" i="18"/>
  <c r="AC696" i="18"/>
  <c r="AC703" i="18"/>
  <c r="AC694" i="18"/>
  <c r="AC708" i="18"/>
  <c r="AB730" i="18"/>
  <c r="AC723" i="18"/>
  <c r="AC692" i="18"/>
  <c r="AC691" i="18"/>
  <c r="AC683" i="18"/>
  <c r="AC681" i="18"/>
  <c r="AC701" i="18"/>
  <c r="AC712" i="18"/>
  <c r="AC709" i="18"/>
  <c r="AC680" i="18"/>
  <c r="AD676" i="18"/>
  <c r="AC729" i="18"/>
  <c r="AC688" i="18"/>
  <c r="AC695" i="18"/>
  <c r="AC702" i="18"/>
  <c r="AC700" i="18"/>
  <c r="AC732" i="18"/>
  <c r="AB711" i="18"/>
  <c r="AC687" i="18"/>
  <c r="AC698" i="18"/>
  <c r="AC731" i="18"/>
  <c r="AC715" i="18"/>
  <c r="AB675" i="18"/>
  <c r="AC719" i="18"/>
  <c r="AC699" i="18"/>
  <c r="AC677" i="18"/>
  <c r="AD686" i="18"/>
  <c r="AC697" i="18"/>
  <c r="AC684" i="18"/>
  <c r="AC705" i="18"/>
  <c r="AC726" i="18"/>
  <c r="AC716" i="18"/>
  <c r="AC727" i="18"/>
  <c r="AC711" i="18"/>
  <c r="AC689" i="18"/>
  <c r="AC725" i="18"/>
  <c r="AC720" i="18"/>
  <c r="AC706" i="18"/>
  <c r="AD692" i="18"/>
  <c r="AC710" i="18"/>
  <c r="AD688" i="18"/>
  <c r="AC724" i="18"/>
  <c r="AC707" i="18"/>
  <c r="AC718" i="18"/>
  <c r="AC733" i="18"/>
  <c r="AC717" i="18"/>
  <c r="AC693" i="18"/>
  <c r="AB676" i="18"/>
  <c r="AC690" i="18"/>
  <c r="AC730" i="18"/>
  <c r="AB668" i="18"/>
  <c r="AB673" i="18"/>
  <c r="AD665" i="18"/>
  <c r="AC675" i="18"/>
  <c r="AB671" i="18"/>
  <c r="AB674" i="18"/>
  <c r="AD667" i="18"/>
  <c r="AB670" i="18"/>
  <c r="AD673" i="18"/>
  <c r="AB665" i="18"/>
  <c r="AB672" i="18"/>
  <c r="AE672" i="18" s="1"/>
  <c r="AB666" i="18"/>
  <c r="AD671" i="18"/>
  <c r="AC676" i="18"/>
  <c r="AD675" i="18"/>
  <c r="AD672" i="18"/>
  <c r="AD670" i="18"/>
  <c r="AD669" i="18"/>
  <c r="AD666" i="18"/>
  <c r="AB669" i="18"/>
  <c r="AD668" i="18"/>
  <c r="AD674" i="18"/>
  <c r="AW360" i="25"/>
  <c r="AC665" i="18"/>
  <c r="AC673" i="18"/>
  <c r="AC669" i="18"/>
  <c r="AB667" i="18"/>
  <c r="AC672" i="18"/>
  <c r="AC667" i="18"/>
  <c r="AC671" i="18"/>
  <c r="AC670" i="18"/>
  <c r="AC668" i="18"/>
  <c r="AC666" i="18"/>
  <c r="AC674" i="18"/>
  <c r="AU360" i="25"/>
  <c r="AV360" i="25"/>
  <c r="AD664" i="18"/>
  <c r="AB664" i="18"/>
  <c r="AE664" i="18" s="1"/>
  <c r="AB639" i="18"/>
  <c r="AB649" i="18"/>
  <c r="AB657" i="18"/>
  <c r="AD641" i="18"/>
  <c r="AB663" i="18"/>
  <c r="AB643" i="18"/>
  <c r="AB659" i="18"/>
  <c r="AD659" i="18"/>
  <c r="AB662" i="18"/>
  <c r="AB640" i="18"/>
  <c r="AD637" i="18"/>
  <c r="AB652" i="18"/>
  <c r="AD648" i="18"/>
  <c r="AB637" i="18"/>
  <c r="AD655" i="18"/>
  <c r="AD640" i="18"/>
  <c r="AD645" i="18"/>
  <c r="AD644" i="18"/>
  <c r="AB645" i="18"/>
  <c r="AC664" i="18"/>
  <c r="AD652" i="18"/>
  <c r="AB650" i="18"/>
  <c r="AD661" i="18"/>
  <c r="AB656" i="18"/>
  <c r="AB638" i="18"/>
  <c r="AE638" i="18" s="1"/>
  <c r="AB644" i="18"/>
  <c r="AD638" i="18"/>
  <c r="AD653" i="18"/>
  <c r="AB655" i="18"/>
  <c r="AE655" i="18" s="1"/>
  <c r="AD657" i="18"/>
  <c r="AB647" i="18"/>
  <c r="AD660" i="18"/>
  <c r="AD649" i="18"/>
  <c r="AB648" i="18"/>
  <c r="AB653" i="18"/>
  <c r="AD658" i="18"/>
  <c r="AD654" i="18"/>
  <c r="AD647" i="18"/>
  <c r="AB661" i="18"/>
  <c r="AB654" i="18"/>
  <c r="AB646" i="18"/>
  <c r="AE646" i="18" s="1"/>
  <c r="AB658" i="18"/>
  <c r="AB641" i="18"/>
  <c r="AD656" i="18"/>
  <c r="AD639" i="18"/>
  <c r="AD651" i="18"/>
  <c r="AD646" i="18"/>
  <c r="AD642" i="18"/>
  <c r="AD643" i="18"/>
  <c r="AC652" i="18"/>
  <c r="AB651" i="18"/>
  <c r="AB628" i="18"/>
  <c r="AC658" i="18"/>
  <c r="AC663" i="18"/>
  <c r="AC662" i="18"/>
  <c r="AB660" i="18"/>
  <c r="AB629" i="18"/>
  <c r="AD634" i="18"/>
  <c r="AC642" i="18"/>
  <c r="AB627" i="18"/>
  <c r="AC640" i="18"/>
  <c r="AC660" i="18"/>
  <c r="AD633" i="18"/>
  <c r="AC638" i="18"/>
  <c r="AB636" i="18"/>
  <c r="AC645" i="18"/>
  <c r="AC641" i="18"/>
  <c r="AD632" i="18"/>
  <c r="AD628" i="18"/>
  <c r="AC637" i="18"/>
  <c r="AC653" i="18"/>
  <c r="AC647" i="18"/>
  <c r="AC656" i="18"/>
  <c r="AB635" i="18"/>
  <c r="AB631" i="18"/>
  <c r="AB630" i="18"/>
  <c r="AD663" i="18"/>
  <c r="AC646" i="18"/>
  <c r="AC639" i="18"/>
  <c r="AC659" i="18"/>
  <c r="AC650" i="18"/>
  <c r="AC657" i="18"/>
  <c r="AC651" i="18"/>
  <c r="AB642" i="18"/>
  <c r="AE642" i="18" s="1"/>
  <c r="AB632" i="18"/>
  <c r="AC655" i="18"/>
  <c r="AD650" i="18"/>
  <c r="AB634" i="18"/>
  <c r="AB633" i="18"/>
  <c r="AD631" i="18"/>
  <c r="AD662" i="18"/>
  <c r="AC644" i="18"/>
  <c r="AD635" i="18"/>
  <c r="AC661" i="18"/>
  <c r="AD627" i="18"/>
  <c r="AC643" i="18"/>
  <c r="AD636" i="18"/>
  <c r="AC649" i="18"/>
  <c r="AD629" i="18"/>
  <c r="AC648" i="18"/>
  <c r="AC654" i="18"/>
  <c r="AC629" i="18"/>
  <c r="AC627" i="18"/>
  <c r="AC636" i="18"/>
  <c r="AC635" i="18"/>
  <c r="AC628" i="18"/>
  <c r="AD630" i="18"/>
  <c r="AC631" i="18"/>
  <c r="AC632" i="18"/>
  <c r="AC633" i="18"/>
  <c r="AW345" i="25"/>
  <c r="AC634" i="18"/>
  <c r="AC630" i="18"/>
  <c r="AB625" i="18"/>
  <c r="AB621" i="18"/>
  <c r="AB626" i="18"/>
  <c r="AD620" i="18"/>
  <c r="AB624" i="18"/>
  <c r="AB623" i="18"/>
  <c r="AD625" i="18"/>
  <c r="AD626" i="18"/>
  <c r="AD624" i="18"/>
  <c r="AB620" i="18"/>
  <c r="AD623" i="18"/>
  <c r="AU345" i="25"/>
  <c r="AD622" i="18"/>
  <c r="AB622" i="18"/>
  <c r="AV345" i="25"/>
  <c r="AD602" i="18"/>
  <c r="AU300" i="25"/>
  <c r="AX300" i="25" s="1"/>
  <c r="AU330" i="25"/>
  <c r="AX330" i="25" s="1"/>
  <c r="AD618" i="18"/>
  <c r="AD614" i="18"/>
  <c r="AC621" i="18"/>
  <c r="AB613" i="18"/>
  <c r="AC624" i="18"/>
  <c r="AD611" i="18"/>
  <c r="AD601" i="18"/>
  <c r="AC626" i="18"/>
  <c r="AB600" i="18"/>
  <c r="AE600" i="18" s="1"/>
  <c r="AD612" i="18"/>
  <c r="AC622" i="18"/>
  <c r="AW330" i="25"/>
  <c r="AB603" i="18"/>
  <c r="AC620" i="18"/>
  <c r="AB602" i="18"/>
  <c r="AD621" i="18"/>
  <c r="AB605" i="18"/>
  <c r="AD605" i="18"/>
  <c r="AC623" i="18"/>
  <c r="AB608" i="18"/>
  <c r="AB616" i="18"/>
  <c r="AB617" i="18"/>
  <c r="AW331" i="25"/>
  <c r="AB609" i="18"/>
  <c r="AE609" i="18" s="1"/>
  <c r="AB612" i="18"/>
  <c r="AC625" i="18"/>
  <c r="AD610" i="18"/>
  <c r="AB618" i="18"/>
  <c r="AD604" i="18"/>
  <c r="AD606" i="18"/>
  <c r="AB614" i="18"/>
  <c r="AD607" i="18"/>
  <c r="AD609" i="18"/>
  <c r="AB619" i="18"/>
  <c r="AD615" i="18"/>
  <c r="AB604" i="18"/>
  <c r="AD616" i="18"/>
  <c r="AD608" i="18"/>
  <c r="AB607" i="18"/>
  <c r="AD600" i="18"/>
  <c r="AB611" i="18"/>
  <c r="AE611" i="18" s="1"/>
  <c r="AB610" i="18"/>
  <c r="AD619" i="18"/>
  <c r="AB601" i="18"/>
  <c r="AW300" i="25"/>
  <c r="AD613" i="18"/>
  <c r="AD603" i="18"/>
  <c r="AB615" i="18"/>
  <c r="AD617" i="18"/>
  <c r="AB606" i="18"/>
  <c r="AW327" i="25"/>
  <c r="AC609" i="18"/>
  <c r="AC613" i="18"/>
  <c r="AU327" i="25"/>
  <c r="AX327" i="25" s="1"/>
  <c r="AC602" i="18"/>
  <c r="AC612" i="18"/>
  <c r="AU331" i="25"/>
  <c r="AC618" i="18"/>
  <c r="AC608" i="18"/>
  <c r="AC611" i="18"/>
  <c r="AC619" i="18"/>
  <c r="AV330" i="25"/>
  <c r="AC616" i="18"/>
  <c r="AC600" i="18"/>
  <c r="AC610" i="18"/>
  <c r="AC606" i="18"/>
  <c r="AC605" i="18"/>
  <c r="AC617" i="18"/>
  <c r="AD599" i="18"/>
  <c r="AC601" i="18"/>
  <c r="AV300" i="25"/>
  <c r="AC607" i="18"/>
  <c r="AB598" i="18"/>
  <c r="AW328" i="25"/>
  <c r="AC603" i="18"/>
  <c r="AC614" i="18"/>
  <c r="AB599" i="18"/>
  <c r="AV331" i="25"/>
  <c r="AC604" i="18"/>
  <c r="AC615" i="18"/>
  <c r="AV327" i="25"/>
  <c r="AD581" i="18"/>
  <c r="AD586" i="18"/>
  <c r="AD582" i="18"/>
  <c r="AD591" i="18"/>
  <c r="AB582" i="18"/>
  <c r="AD590" i="18"/>
  <c r="AD580" i="18"/>
  <c r="AB580" i="18"/>
  <c r="AB583" i="18"/>
  <c r="AB584" i="18"/>
  <c r="AD585" i="18"/>
  <c r="AD592" i="18"/>
  <c r="AB586" i="18"/>
  <c r="AD589" i="18"/>
  <c r="AB592" i="18"/>
  <c r="AB587" i="18"/>
  <c r="AD588" i="18"/>
  <c r="AB588" i="18"/>
  <c r="AV328" i="25"/>
  <c r="AB585" i="18"/>
  <c r="AB594" i="18"/>
  <c r="AE594" i="18" s="1"/>
  <c r="AB597" i="18"/>
  <c r="AB590" i="18"/>
  <c r="AU328" i="25"/>
  <c r="AB589" i="18"/>
  <c r="AD597" i="18"/>
  <c r="AC598" i="18"/>
  <c r="AD598" i="18"/>
  <c r="AB595" i="18"/>
  <c r="AB593" i="18"/>
  <c r="AD594" i="18"/>
  <c r="AB591" i="18"/>
  <c r="AD587" i="18"/>
  <c r="AC599" i="18"/>
  <c r="AD596" i="18"/>
  <c r="AD595" i="18"/>
  <c r="AB581" i="18"/>
  <c r="AD584" i="18"/>
  <c r="AB596" i="18"/>
  <c r="AD593" i="18"/>
  <c r="AC580" i="18"/>
  <c r="AB576" i="18"/>
  <c r="AC584" i="18"/>
  <c r="AD576" i="18"/>
  <c r="AC594" i="18"/>
  <c r="AD577" i="18"/>
  <c r="AD583" i="18"/>
  <c r="AB577" i="18"/>
  <c r="AD578" i="18"/>
  <c r="AC585" i="18"/>
  <c r="AC593" i="18"/>
  <c r="AC592" i="18"/>
  <c r="AC591" i="18"/>
  <c r="AC596" i="18"/>
  <c r="AC597" i="18"/>
  <c r="AC582" i="18"/>
  <c r="AC595" i="18"/>
  <c r="AC588" i="18"/>
  <c r="AD579" i="18"/>
  <c r="AC589" i="18"/>
  <c r="AB578" i="18"/>
  <c r="AC586" i="18"/>
  <c r="AC583" i="18"/>
  <c r="AC581" i="18"/>
  <c r="AC587" i="18"/>
  <c r="AC590" i="18"/>
  <c r="AD567" i="18"/>
  <c r="AC578" i="18"/>
  <c r="AB571" i="18"/>
  <c r="AB569" i="18"/>
  <c r="AB561" i="18"/>
  <c r="AB564" i="18"/>
  <c r="AD561" i="18"/>
  <c r="AB570" i="18"/>
  <c r="AD566" i="18"/>
  <c r="AB563" i="18"/>
  <c r="AC579" i="18"/>
  <c r="AD572" i="18"/>
  <c r="AB572" i="18"/>
  <c r="AB575" i="18"/>
  <c r="AD570" i="18"/>
  <c r="AB573" i="18"/>
  <c r="AB565" i="18"/>
  <c r="AB567" i="18"/>
  <c r="AB566" i="18"/>
  <c r="AB579" i="18"/>
  <c r="AC576" i="18"/>
  <c r="AB574" i="18"/>
  <c r="AD564" i="18"/>
  <c r="AD565" i="18"/>
  <c r="AB568" i="18"/>
  <c r="AD574" i="18"/>
  <c r="AD571" i="18"/>
  <c r="AD569" i="18"/>
  <c r="AD562" i="18"/>
  <c r="AB562" i="18"/>
  <c r="AC577" i="18"/>
  <c r="AD541" i="18"/>
  <c r="AC570" i="18"/>
  <c r="AD550" i="18"/>
  <c r="AB541" i="18"/>
  <c r="AD555" i="18"/>
  <c r="AB554" i="18"/>
  <c r="AD573" i="18"/>
  <c r="AC571" i="18"/>
  <c r="AB542" i="18"/>
  <c r="AB555" i="18"/>
  <c r="AD549" i="18"/>
  <c r="AD546" i="18"/>
  <c r="AD552" i="18"/>
  <c r="AC565" i="18"/>
  <c r="AB549" i="18"/>
  <c r="AB557" i="18"/>
  <c r="AB558" i="18"/>
  <c r="AC575" i="18"/>
  <c r="AC562" i="18"/>
  <c r="AD544" i="18"/>
  <c r="AD547" i="18"/>
  <c r="AC566" i="18"/>
  <c r="AB547" i="18"/>
  <c r="AD568" i="18"/>
  <c r="AB545" i="18"/>
  <c r="AD543" i="18"/>
  <c r="AD548" i="18"/>
  <c r="AB556" i="18"/>
  <c r="AD575" i="18"/>
  <c r="AC564" i="18"/>
  <c r="AC561" i="18"/>
  <c r="AB550" i="18"/>
  <c r="AB551" i="18"/>
  <c r="AC567" i="18"/>
  <c r="AB552" i="18"/>
  <c r="AC572" i="18"/>
  <c r="AB553" i="18"/>
  <c r="AD542" i="18"/>
  <c r="AD545" i="18"/>
  <c r="AD559" i="18"/>
  <c r="AC568" i="18"/>
  <c r="AB559" i="18"/>
  <c r="AD554" i="18"/>
  <c r="AC573" i="18"/>
  <c r="AC574" i="18"/>
  <c r="AD558" i="18"/>
  <c r="AD551" i="18"/>
  <c r="AC569" i="18"/>
  <c r="AB543" i="18"/>
  <c r="AD557" i="18"/>
  <c r="AB560" i="18"/>
  <c r="AD563" i="18"/>
  <c r="AC563" i="18"/>
  <c r="AB544" i="18"/>
  <c r="AD560" i="18"/>
  <c r="AD553" i="18"/>
  <c r="AD556" i="18"/>
  <c r="AB548" i="18"/>
  <c r="AC560" i="18"/>
  <c r="AB546" i="18"/>
  <c r="AC544" i="18"/>
  <c r="AC556" i="18"/>
  <c r="AC550" i="18"/>
  <c r="AC558" i="18"/>
  <c r="AC555" i="18"/>
  <c r="AC549" i="18"/>
  <c r="AC545" i="18"/>
  <c r="AC547" i="18"/>
  <c r="AC552" i="18"/>
  <c r="AC551" i="18"/>
  <c r="AC557" i="18"/>
  <c r="AC548" i="18"/>
  <c r="AC543" i="18"/>
  <c r="AD540" i="18"/>
  <c r="AC546" i="18"/>
  <c r="AC554" i="18"/>
  <c r="AC542" i="18"/>
  <c r="AC559" i="18"/>
  <c r="AC541" i="18"/>
  <c r="AC553" i="18"/>
  <c r="AB530" i="18"/>
  <c r="AB512" i="18"/>
  <c r="AD519" i="18"/>
  <c r="AD534" i="18"/>
  <c r="AD539" i="18"/>
  <c r="AD523" i="18"/>
  <c r="AD512" i="18"/>
  <c r="AD538" i="18"/>
  <c r="AD536" i="18"/>
  <c r="AB534" i="18"/>
  <c r="AD520" i="18"/>
  <c r="AD530" i="18"/>
  <c r="AD517" i="18"/>
  <c r="AD524" i="18"/>
  <c r="AD513" i="18"/>
  <c r="AD518" i="18"/>
  <c r="AD528" i="18"/>
  <c r="AD521" i="18"/>
  <c r="AB540" i="18"/>
  <c r="AB513" i="18"/>
  <c r="AD535" i="18"/>
  <c r="AB519" i="18"/>
  <c r="AD511" i="18"/>
  <c r="AD526" i="18"/>
  <c r="AD516" i="18"/>
  <c r="AD532" i="18"/>
  <c r="AD529" i="18"/>
  <c r="AD531" i="18"/>
  <c r="AC540" i="18"/>
  <c r="AB537" i="18"/>
  <c r="AD525" i="18"/>
  <c r="AB524" i="18"/>
  <c r="AB509" i="18"/>
  <c r="AD510" i="18"/>
  <c r="AB529" i="18"/>
  <c r="AB539" i="18"/>
  <c r="AD514" i="18"/>
  <c r="AD527" i="18"/>
  <c r="AD533" i="18"/>
  <c r="AD515" i="18"/>
  <c r="AD537" i="18"/>
  <c r="AD509" i="18"/>
  <c r="AB538" i="18"/>
  <c r="AB515" i="18"/>
  <c r="AD522" i="18"/>
  <c r="AB533" i="18"/>
  <c r="AB511" i="18"/>
  <c r="AC511" i="18"/>
  <c r="AC529" i="18"/>
  <c r="AD507" i="18"/>
  <c r="AD505" i="18"/>
  <c r="AB532" i="18"/>
  <c r="AC531" i="18"/>
  <c r="AC534" i="18"/>
  <c r="AC533" i="18"/>
  <c r="AB517" i="18"/>
  <c r="AC535" i="18"/>
  <c r="AD506" i="18"/>
  <c r="AC520" i="18"/>
  <c r="AC518" i="18"/>
  <c r="AC532" i="18"/>
  <c r="AB523" i="18"/>
  <c r="AB521" i="18"/>
  <c r="AB508" i="18"/>
  <c r="AC514" i="18"/>
  <c r="AC524" i="18"/>
  <c r="AC526" i="18"/>
  <c r="AC521" i="18"/>
  <c r="AB526" i="18"/>
  <c r="AC530" i="18"/>
  <c r="AC512" i="18"/>
  <c r="AW295" i="25"/>
  <c r="AB520" i="18"/>
  <c r="AC536" i="18"/>
  <c r="AC538" i="18"/>
  <c r="AB514" i="18"/>
  <c r="AC525" i="18"/>
  <c r="AC510" i="18"/>
  <c r="AB528" i="18"/>
  <c r="AB535" i="18"/>
  <c r="AC537" i="18"/>
  <c r="AB506" i="18"/>
  <c r="AB536" i="18"/>
  <c r="AC509" i="18"/>
  <c r="AB516" i="18"/>
  <c r="AB527" i="18"/>
  <c r="AB507" i="18"/>
  <c r="AC522" i="18"/>
  <c r="AC513" i="18"/>
  <c r="AC539" i="18"/>
  <c r="AC519" i="18"/>
  <c r="AC517" i="18"/>
  <c r="AC516" i="18"/>
  <c r="AB510" i="18"/>
  <c r="AB518" i="18"/>
  <c r="AC527" i="18"/>
  <c r="AC528" i="18"/>
  <c r="AB522" i="18"/>
  <c r="AD508" i="18"/>
  <c r="AC515" i="18"/>
  <c r="AB531" i="18"/>
  <c r="AB505" i="18"/>
  <c r="AB525" i="18"/>
  <c r="AC523" i="18"/>
  <c r="AC505" i="18"/>
  <c r="AB503" i="18"/>
  <c r="AC507" i="18"/>
  <c r="AC508" i="18"/>
  <c r="AU295" i="25"/>
  <c r="AB502" i="18"/>
  <c r="AC506" i="18"/>
  <c r="AD504" i="18"/>
  <c r="AB504" i="18"/>
  <c r="AV295" i="25"/>
  <c r="AD501" i="18"/>
  <c r="AB484" i="18"/>
  <c r="AE484" i="18" s="1"/>
  <c r="AB482" i="18"/>
  <c r="AD500" i="18"/>
  <c r="AD490" i="18"/>
  <c r="AD476" i="18"/>
  <c r="AD493" i="18"/>
  <c r="AD485" i="18"/>
  <c r="AD475" i="18"/>
  <c r="AB470" i="18"/>
  <c r="AB498" i="18"/>
  <c r="AB495" i="18"/>
  <c r="AC504" i="18"/>
  <c r="AD491" i="18"/>
  <c r="AD489" i="18"/>
  <c r="AB485" i="18"/>
  <c r="AE485" i="18" s="1"/>
  <c r="AB471" i="18"/>
  <c r="AD488" i="18"/>
  <c r="AD487" i="18"/>
  <c r="AD473" i="18"/>
  <c r="AB494" i="18"/>
  <c r="AD480" i="18"/>
  <c r="AC503" i="18"/>
  <c r="AB478" i="18"/>
  <c r="AB474" i="18"/>
  <c r="AD472" i="18"/>
  <c r="AB500" i="18"/>
  <c r="AD468" i="18"/>
  <c r="AB466" i="18"/>
  <c r="AB488" i="18"/>
  <c r="AE488" i="18" s="1"/>
  <c r="AB490" i="18"/>
  <c r="AE490" i="18" s="1"/>
  <c r="AB479" i="18"/>
  <c r="AB501" i="18"/>
  <c r="AB472" i="18"/>
  <c r="AE472" i="18" s="1"/>
  <c r="AD503" i="18"/>
  <c r="AD497" i="18"/>
  <c r="AD471" i="18"/>
  <c r="AD482" i="18"/>
  <c r="AB468" i="18"/>
  <c r="AB486" i="18"/>
  <c r="AE486" i="18" s="1"/>
  <c r="AB487" i="18"/>
  <c r="AD499" i="18"/>
  <c r="AD478" i="18"/>
  <c r="AB465" i="18"/>
  <c r="AD502" i="18"/>
  <c r="AC502" i="18"/>
  <c r="AD477" i="18"/>
  <c r="AB489" i="18"/>
  <c r="AD484" i="18"/>
  <c r="AD469" i="18"/>
  <c r="AD498" i="18"/>
  <c r="AB476" i="18"/>
  <c r="AB481" i="18"/>
  <c r="AD494" i="18"/>
  <c r="AD496" i="18"/>
  <c r="AD481" i="18"/>
  <c r="AB477" i="18"/>
  <c r="AD474" i="18"/>
  <c r="AD466" i="18"/>
  <c r="AB493" i="18"/>
  <c r="AB497" i="18"/>
  <c r="AD486" i="18"/>
  <c r="AB483" i="18"/>
  <c r="AB492" i="18"/>
  <c r="AB496" i="18"/>
  <c r="AB467" i="18"/>
  <c r="AB480" i="18"/>
  <c r="AB469" i="18"/>
  <c r="AC493" i="18"/>
  <c r="AC495" i="18"/>
  <c r="AD460" i="18"/>
  <c r="AD467" i="18"/>
  <c r="AD492" i="18"/>
  <c r="AB464" i="18"/>
  <c r="AC482" i="18"/>
  <c r="AD495" i="18"/>
  <c r="AC479" i="18"/>
  <c r="AD483" i="18"/>
  <c r="AC485" i="18"/>
  <c r="AC499" i="18"/>
  <c r="AC469" i="18"/>
  <c r="AC471" i="18"/>
  <c r="AC472" i="18"/>
  <c r="AC467" i="18"/>
  <c r="AC477" i="18"/>
  <c r="AC489" i="18"/>
  <c r="AB462" i="18"/>
  <c r="AC474" i="18"/>
  <c r="AC484" i="18"/>
  <c r="AB475" i="18"/>
  <c r="AB499" i="18"/>
  <c r="AC494" i="18"/>
  <c r="AD464" i="18"/>
  <c r="AC497" i="18"/>
  <c r="AC476" i="18"/>
  <c r="AC475" i="18"/>
  <c r="AC465" i="18"/>
  <c r="AD462" i="18"/>
  <c r="AC500" i="18"/>
  <c r="AC473" i="18"/>
  <c r="AD479" i="18"/>
  <c r="AC483" i="18"/>
  <c r="AC488" i="18"/>
  <c r="AC501" i="18"/>
  <c r="AB463" i="18"/>
  <c r="AC498" i="18"/>
  <c r="AC468" i="18"/>
  <c r="AC490" i="18"/>
  <c r="AC487" i="18"/>
  <c r="AB491" i="18"/>
  <c r="AC491" i="18"/>
  <c r="AC496" i="18"/>
  <c r="AC466" i="18"/>
  <c r="AC492" i="18"/>
  <c r="AC486" i="18"/>
  <c r="AC470" i="18"/>
  <c r="AD461" i="18"/>
  <c r="AB460" i="18"/>
  <c r="AC480" i="18"/>
  <c r="AC478" i="18"/>
  <c r="AC481" i="18"/>
  <c r="AB473" i="18"/>
  <c r="AB459" i="18"/>
  <c r="AD465" i="18"/>
  <c r="AB461" i="18"/>
  <c r="AD470" i="18"/>
  <c r="AB455" i="18"/>
  <c r="AE455" i="18" s="1"/>
  <c r="AD455" i="18"/>
  <c r="AD458" i="18"/>
  <c r="AB449" i="18"/>
  <c r="AD459" i="18"/>
  <c r="AD453" i="18"/>
  <c r="AD454" i="18"/>
  <c r="AC464" i="18"/>
  <c r="AC461" i="18"/>
  <c r="AC459" i="18"/>
  <c r="AD449" i="18"/>
  <c r="AC460" i="18"/>
  <c r="AD463" i="18"/>
  <c r="AC462" i="18"/>
  <c r="AC463" i="18"/>
  <c r="AD456" i="18"/>
  <c r="AC453" i="18"/>
  <c r="AD450" i="18"/>
  <c r="AC455" i="18"/>
  <c r="AC458" i="18"/>
  <c r="AD457" i="18"/>
  <c r="AC449" i="18"/>
  <c r="AB458" i="18"/>
  <c r="AE458" i="18" s="1"/>
  <c r="AB453" i="18"/>
  <c r="AC454" i="18"/>
  <c r="AB454" i="18"/>
  <c r="AD451" i="18"/>
  <c r="AD452" i="18"/>
  <c r="AD448" i="18"/>
  <c r="AC456" i="18"/>
  <c r="AB448" i="18"/>
  <c r="AD447" i="18"/>
  <c r="AC451" i="18"/>
  <c r="AD445" i="18"/>
  <c r="AB445" i="18"/>
  <c r="AC457" i="18"/>
  <c r="AB447" i="18"/>
  <c r="AB450" i="18"/>
  <c r="AB456" i="18"/>
  <c r="AE456" i="18" s="1"/>
  <c r="AC452" i="18"/>
  <c r="AB451" i="18"/>
  <c r="AW239" i="25"/>
  <c r="AD446" i="18"/>
  <c r="AB457" i="18"/>
  <c r="AC450" i="18"/>
  <c r="AB452" i="18"/>
  <c r="AB443" i="18"/>
  <c r="AD441" i="18"/>
  <c r="AC447" i="18"/>
  <c r="AC446" i="18"/>
  <c r="AB446" i="18"/>
  <c r="AE446" i="18" s="1"/>
  <c r="AW238" i="25"/>
  <c r="AC445" i="18"/>
  <c r="AD442" i="18"/>
  <c r="AB442" i="18"/>
  <c r="AU239" i="25"/>
  <c r="AC448" i="18"/>
  <c r="AB441" i="18"/>
  <c r="AB444" i="18"/>
  <c r="AV239" i="25"/>
  <c r="AB412" i="18"/>
  <c r="AD425" i="18"/>
  <c r="AD413" i="18"/>
  <c r="AD439" i="18"/>
  <c r="AB414" i="18"/>
  <c r="AD419" i="18"/>
  <c r="AD437" i="18"/>
  <c r="AD416" i="18"/>
  <c r="AB427" i="18"/>
  <c r="AE427" i="18" s="1"/>
  <c r="AB415" i="18"/>
  <c r="AC444" i="18"/>
  <c r="AD438" i="18"/>
  <c r="AV238" i="25"/>
  <c r="AC441" i="18"/>
  <c r="AB424" i="18"/>
  <c r="AB417" i="18"/>
  <c r="AD433" i="18"/>
  <c r="AB423" i="18"/>
  <c r="AD426" i="18"/>
  <c r="AD415" i="18"/>
  <c r="AB434" i="18"/>
  <c r="AB413" i="18"/>
  <c r="AD429" i="18"/>
  <c r="AC443" i="18"/>
  <c r="AD436" i="18"/>
  <c r="AB435" i="18"/>
  <c r="AE435" i="18" s="1"/>
  <c r="AB425" i="18"/>
  <c r="AB436" i="18"/>
  <c r="AB426" i="18"/>
  <c r="AB440" i="18"/>
  <c r="AB420" i="18"/>
  <c r="AD422" i="18"/>
  <c r="AB429" i="18"/>
  <c r="AE429" i="18" s="1"/>
  <c r="AB432" i="18"/>
  <c r="AB428" i="18"/>
  <c r="AE428" i="18" s="1"/>
  <c r="AD411" i="18"/>
  <c r="AB431" i="18"/>
  <c r="AE431" i="18" s="1"/>
  <c r="AB411" i="18"/>
  <c r="AB439" i="18"/>
  <c r="AD423" i="18"/>
  <c r="AD420" i="18"/>
  <c r="AB416" i="18"/>
  <c r="AB419" i="18"/>
  <c r="AD428" i="18"/>
  <c r="AD418" i="18"/>
  <c r="AD443" i="18"/>
  <c r="AD434" i="18"/>
  <c r="AD444" i="18"/>
  <c r="AD427" i="18"/>
  <c r="AC442" i="18"/>
  <c r="AU238" i="25"/>
  <c r="AD430" i="18"/>
  <c r="AB422" i="18"/>
  <c r="AB438" i="18"/>
  <c r="AE438" i="18" s="1"/>
  <c r="AD435" i="18"/>
  <c r="AD417" i="18"/>
  <c r="AB437" i="18"/>
  <c r="AE437" i="18" s="1"/>
  <c r="AD431" i="18"/>
  <c r="AD440" i="18"/>
  <c r="AB430" i="18"/>
  <c r="AE430" i="18" s="1"/>
  <c r="AD424" i="18"/>
  <c r="AB421" i="18"/>
  <c r="AB433" i="18"/>
  <c r="AC436" i="18"/>
  <c r="AC432" i="18"/>
  <c r="AC430" i="18"/>
  <c r="AC437" i="18"/>
  <c r="AC419" i="18"/>
  <c r="AB418" i="18"/>
  <c r="AC428" i="18"/>
  <c r="AC439" i="18"/>
  <c r="AC423" i="18"/>
  <c r="AC438" i="18"/>
  <c r="AC422" i="18"/>
  <c r="AC420" i="18"/>
  <c r="AC434" i="18"/>
  <c r="AC412" i="18"/>
  <c r="AC415" i="18"/>
  <c r="AC416" i="18"/>
  <c r="AC425" i="18"/>
  <c r="AC429" i="18"/>
  <c r="AC426" i="18"/>
  <c r="AC421" i="18"/>
  <c r="AC418" i="18"/>
  <c r="AC433" i="18"/>
  <c r="AD414" i="18"/>
  <c r="AC413" i="18"/>
  <c r="AD412" i="18"/>
  <c r="AC435" i="18"/>
  <c r="AC440" i="18"/>
  <c r="AC431" i="18"/>
  <c r="AD432" i="18"/>
  <c r="AC424" i="18"/>
  <c r="AC414" i="18"/>
  <c r="AD410" i="18"/>
  <c r="AD421" i="18"/>
  <c r="AC417" i="18"/>
  <c r="AC427" i="18"/>
  <c r="AC411" i="18"/>
  <c r="AW207" i="25"/>
  <c r="AW208" i="25"/>
  <c r="AC410" i="18"/>
  <c r="AB410" i="18"/>
  <c r="AB408" i="18"/>
  <c r="AE408" i="18" s="1"/>
  <c r="AU206" i="25"/>
  <c r="AU208" i="25"/>
  <c r="AU207" i="25"/>
  <c r="AD409" i="18"/>
  <c r="AV207" i="25"/>
  <c r="AW206" i="25"/>
  <c r="AV208" i="25"/>
  <c r="AD408" i="18"/>
  <c r="AD383" i="18"/>
  <c r="AB379" i="18"/>
  <c r="AB375" i="18"/>
  <c r="AB374" i="18"/>
  <c r="AB373" i="18"/>
  <c r="AD392" i="18"/>
  <c r="AC409" i="18"/>
  <c r="AD407" i="18"/>
  <c r="AD376" i="18"/>
  <c r="AD385" i="18"/>
  <c r="AD401" i="18"/>
  <c r="AD387" i="18"/>
  <c r="AB406" i="18"/>
  <c r="AB395" i="18"/>
  <c r="AD391" i="18"/>
  <c r="AB407" i="18"/>
  <c r="AD398" i="18"/>
  <c r="AB401" i="18"/>
  <c r="AB372" i="18"/>
  <c r="AB383" i="18"/>
  <c r="AE383" i="18" s="1"/>
  <c r="AD395" i="18"/>
  <c r="AB394" i="18"/>
  <c r="AB386" i="18"/>
  <c r="AB387" i="18"/>
  <c r="AD403" i="18"/>
  <c r="AB396" i="18"/>
  <c r="AB405" i="18"/>
  <c r="AD399" i="18"/>
  <c r="AD388" i="18"/>
  <c r="AB371" i="18"/>
  <c r="AB377" i="18"/>
  <c r="AB389" i="18"/>
  <c r="AD378" i="18"/>
  <c r="AD404" i="18"/>
  <c r="AD380" i="18"/>
  <c r="AB378" i="18"/>
  <c r="AD372" i="18"/>
  <c r="AB380" i="18"/>
  <c r="AB393" i="18"/>
  <c r="AE393" i="18" s="1"/>
  <c r="AB397" i="18"/>
  <c r="AD389" i="18"/>
  <c r="AV206" i="25"/>
  <c r="AB409" i="18"/>
  <c r="AD384" i="18"/>
  <c r="AC408" i="18"/>
  <c r="AB399" i="18"/>
  <c r="AD402" i="18"/>
  <c r="AB388" i="18"/>
  <c r="AD374" i="18"/>
  <c r="AB400" i="18"/>
  <c r="AD382" i="18"/>
  <c r="AB384" i="18"/>
  <c r="AB390" i="18"/>
  <c r="AE390" i="18" s="1"/>
  <c r="AD393" i="18"/>
  <c r="AD397" i="18"/>
  <c r="AB402" i="18"/>
  <c r="AB370" i="18"/>
  <c r="AB391" i="18"/>
  <c r="AD394" i="18"/>
  <c r="AD405" i="18"/>
  <c r="AB404" i="18"/>
  <c r="AB392" i="18"/>
  <c r="AD406" i="18"/>
  <c r="AD390" i="18"/>
  <c r="AB382" i="18"/>
  <c r="AD386" i="18"/>
  <c r="AD370" i="18"/>
  <c r="AB376" i="18"/>
  <c r="AB403" i="18"/>
  <c r="AB381" i="18"/>
  <c r="AD396" i="18"/>
  <c r="AC378" i="18"/>
  <c r="AC386" i="18"/>
  <c r="AC392" i="18"/>
  <c r="AC398" i="18"/>
  <c r="AD377" i="18"/>
  <c r="AC390" i="18"/>
  <c r="AC381" i="18"/>
  <c r="AC393" i="18"/>
  <c r="AD371" i="18"/>
  <c r="AC399" i="18"/>
  <c r="AC374" i="18"/>
  <c r="AC380" i="18"/>
  <c r="AD379" i="18"/>
  <c r="AC376" i="18"/>
  <c r="AC382" i="18"/>
  <c r="AC387" i="18"/>
  <c r="AB385" i="18"/>
  <c r="AD375" i="18"/>
  <c r="AC370" i="18"/>
  <c r="AW188" i="25"/>
  <c r="AC407" i="18"/>
  <c r="AC389" i="18"/>
  <c r="AC402" i="18"/>
  <c r="AC384" i="18"/>
  <c r="AC394" i="18"/>
  <c r="AB398" i="18"/>
  <c r="AC388" i="18"/>
  <c r="AC385" i="18"/>
  <c r="AC406" i="18"/>
  <c r="AC405" i="18"/>
  <c r="AD381" i="18"/>
  <c r="AC404" i="18"/>
  <c r="AC371" i="18"/>
  <c r="AC379" i="18"/>
  <c r="AC372" i="18"/>
  <c r="AC400" i="18"/>
  <c r="AC401" i="18"/>
  <c r="AD400" i="18"/>
  <c r="AC391" i="18"/>
  <c r="AC396" i="18"/>
  <c r="AC403" i="18"/>
  <c r="AC395" i="18"/>
  <c r="AC373" i="18"/>
  <c r="AD373" i="18"/>
  <c r="AC383" i="18"/>
  <c r="AC397" i="18"/>
  <c r="AC377" i="18"/>
  <c r="AC375" i="18"/>
  <c r="AW157" i="25"/>
  <c r="AV188" i="25"/>
  <c r="AU188" i="25"/>
  <c r="AU157" i="25"/>
  <c r="AB361" i="18"/>
  <c r="AB359" i="18"/>
  <c r="AB364" i="18"/>
  <c r="AB369" i="18"/>
  <c r="AD357" i="18"/>
  <c r="AV157" i="25"/>
  <c r="AB360" i="18"/>
  <c r="AD362" i="18"/>
  <c r="AB353" i="18"/>
  <c r="AB362" i="18"/>
  <c r="AD361" i="18"/>
  <c r="AD365" i="18"/>
  <c r="AB354" i="18"/>
  <c r="AD355" i="18"/>
  <c r="AB355" i="18"/>
  <c r="AE355" i="18" s="1"/>
  <c r="AD368" i="18"/>
  <c r="AD364" i="18"/>
  <c r="AD369" i="18"/>
  <c r="AB367" i="18"/>
  <c r="AB365" i="18"/>
  <c r="AD363" i="18"/>
  <c r="AD356" i="18"/>
  <c r="AD358" i="18"/>
  <c r="AB363" i="18"/>
  <c r="AD367" i="18"/>
  <c r="AB368" i="18"/>
  <c r="AD353" i="18"/>
  <c r="AD366" i="18"/>
  <c r="AB356" i="18"/>
  <c r="AE356" i="18" s="1"/>
  <c r="AD360" i="18"/>
  <c r="AB358" i="18"/>
  <c r="AB366" i="18"/>
  <c r="AD359" i="18"/>
  <c r="AC369" i="18"/>
  <c r="AC355" i="18"/>
  <c r="AC364" i="18"/>
  <c r="AC365" i="18"/>
  <c r="AC366" i="18"/>
  <c r="AC368" i="18"/>
  <c r="AC353" i="18"/>
  <c r="AD354" i="18"/>
  <c r="AC358" i="18"/>
  <c r="AC357" i="18"/>
  <c r="AB357" i="18"/>
  <c r="AC362" i="18"/>
  <c r="AC367" i="18"/>
  <c r="AC359" i="18"/>
  <c r="AC363" i="18"/>
  <c r="AC361" i="18"/>
  <c r="AC354" i="18"/>
  <c r="AC356" i="18"/>
  <c r="AC360" i="18"/>
  <c r="AU113" i="25"/>
  <c r="AW114" i="25"/>
  <c r="AW113" i="25"/>
  <c r="AU110" i="25"/>
  <c r="AX110" i="25" s="1"/>
  <c r="AW110" i="25"/>
  <c r="AW116" i="25"/>
  <c r="AU115" i="25"/>
  <c r="AW115" i="25"/>
  <c r="AW111" i="25"/>
  <c r="AV110" i="25"/>
  <c r="AV115" i="25"/>
  <c r="AU111" i="25"/>
  <c r="AV114" i="25"/>
  <c r="AU114" i="25"/>
  <c r="AU116" i="25"/>
  <c r="AV113" i="25"/>
  <c r="AV116" i="25"/>
  <c r="AV111" i="25"/>
  <c r="AW95" i="25"/>
  <c r="AV95" i="25"/>
  <c r="AU95" i="25"/>
  <c r="AW94" i="25"/>
  <c r="AW67" i="25"/>
  <c r="AU94" i="25"/>
  <c r="AX94" i="25" s="1"/>
  <c r="AU67" i="25"/>
  <c r="AV67" i="25"/>
  <c r="AV94" i="25"/>
  <c r="AW90" i="25"/>
  <c r="AU91" i="25"/>
  <c r="AW91" i="25"/>
  <c r="AU92" i="25"/>
  <c r="AW92" i="25"/>
  <c r="AW93" i="25"/>
  <c r="AV90" i="25"/>
  <c r="AU90" i="25"/>
  <c r="AV92" i="25"/>
  <c r="AV91" i="25"/>
  <c r="AU93" i="25"/>
  <c r="AV93" i="25"/>
  <c r="AW31" i="25"/>
  <c r="AU31" i="25"/>
  <c r="AW20" i="25"/>
  <c r="AV31" i="25"/>
  <c r="AU20" i="25"/>
  <c r="AV20" i="25"/>
  <c r="AB43" i="18"/>
  <c r="AD87" i="18"/>
  <c r="AB146" i="18"/>
  <c r="AE146" i="18" s="1"/>
  <c r="AB175" i="18"/>
  <c r="AD180" i="18"/>
  <c r="AB261" i="18"/>
  <c r="AE261" i="18" s="1"/>
  <c r="AB268" i="18"/>
  <c r="AB321" i="18"/>
  <c r="AB323" i="18"/>
  <c r="AD328" i="18"/>
  <c r="AB335" i="18"/>
  <c r="AB46" i="18"/>
  <c r="AD83" i="18"/>
  <c r="AC107" i="18"/>
  <c r="AC137" i="18"/>
  <c r="AC151" i="18"/>
  <c r="AD8" i="18"/>
  <c r="AD27" i="18"/>
  <c r="AD79" i="18"/>
  <c r="AD107" i="18"/>
  <c r="AD137" i="18"/>
  <c r="AD169" i="18"/>
  <c r="AB178" i="18"/>
  <c r="AD190" i="18"/>
  <c r="AD199" i="18"/>
  <c r="AD215" i="18"/>
  <c r="AD264" i="18"/>
  <c r="AB42" i="18"/>
  <c r="AD54" i="18"/>
  <c r="AD59" i="18"/>
  <c r="AB97" i="18"/>
  <c r="AD99" i="18"/>
  <c r="AC101" i="18"/>
  <c r="AD140" i="18"/>
  <c r="AB147" i="18"/>
  <c r="AD195" i="18"/>
  <c r="AD229" i="18"/>
  <c r="AD322" i="18"/>
  <c r="AC42" i="18"/>
  <c r="AD73" i="18"/>
  <c r="AC97" i="18"/>
  <c r="AD118" i="18"/>
  <c r="AB145" i="18"/>
  <c r="AE145" i="18" s="1"/>
  <c r="AD147" i="18"/>
  <c r="AB167" i="18"/>
  <c r="AD174" i="18"/>
  <c r="AB239" i="18"/>
  <c r="AB260" i="18"/>
  <c r="AB299" i="18"/>
  <c r="AC306" i="18"/>
  <c r="AB320" i="18"/>
  <c r="AD334" i="18"/>
  <c r="AB341" i="18"/>
  <c r="AB33" i="18"/>
  <c r="AE33" i="18" s="1"/>
  <c r="AB47" i="18"/>
  <c r="AE47" i="18" s="1"/>
  <c r="AB82" i="18"/>
  <c r="AB91" i="18"/>
  <c r="AC93" i="18"/>
  <c r="AB136" i="18"/>
  <c r="AD184" i="18"/>
  <c r="AD28" i="18"/>
  <c r="AD33" i="18"/>
  <c r="AD47" i="18"/>
  <c r="AD82" i="18"/>
  <c r="AD93" i="18"/>
  <c r="AC126" i="18"/>
  <c r="AC209" i="18"/>
  <c r="AD246" i="18"/>
  <c r="AD277" i="18"/>
  <c r="AC288" i="18"/>
  <c r="AD290" i="18"/>
  <c r="AD297" i="18"/>
  <c r="AC332" i="18"/>
  <c r="AB26" i="18"/>
  <c r="AB170" i="18"/>
  <c r="AD191" i="18"/>
  <c r="AB200" i="18"/>
  <c r="AD209" i="18"/>
  <c r="AC265" i="18"/>
  <c r="AB270" i="18"/>
  <c r="AB304" i="18"/>
  <c r="AD311" i="18"/>
  <c r="AD339" i="18"/>
  <c r="AD14" i="18"/>
  <c r="AD38" i="18"/>
  <c r="AC76" i="18"/>
  <c r="AD104" i="18"/>
  <c r="AD131" i="18"/>
  <c r="AD170" i="18"/>
  <c r="AB198" i="18"/>
  <c r="AC214" i="18"/>
  <c r="AC242" i="18"/>
  <c r="AD265" i="18"/>
  <c r="AC282" i="18"/>
  <c r="AB284" i="18"/>
  <c r="AB57" i="18"/>
  <c r="AD62" i="18"/>
  <c r="AD129" i="18"/>
  <c r="AB157" i="18"/>
  <c r="AD189" i="18"/>
  <c r="AD220" i="18"/>
  <c r="AC222" i="18"/>
  <c r="AB303" i="18"/>
  <c r="AB347" i="18"/>
  <c r="AD139" i="18"/>
  <c r="AD222" i="18"/>
  <c r="AD224" i="18"/>
  <c r="AC253" i="18"/>
  <c r="AB81" i="18"/>
  <c r="AD97" i="18"/>
  <c r="AD119" i="18"/>
  <c r="AD194" i="18"/>
  <c r="AD296" i="18"/>
  <c r="AB301" i="18"/>
  <c r="AD330" i="18"/>
  <c r="AD335" i="18"/>
  <c r="AB67" i="18"/>
  <c r="AD72" i="18"/>
  <c r="AC199" i="18"/>
  <c r="AD208" i="18"/>
  <c r="AC268" i="18"/>
  <c r="AC301" i="18"/>
  <c r="AB13" i="18"/>
  <c r="AD67" i="18"/>
  <c r="AD88" i="18"/>
  <c r="AD185" i="18"/>
  <c r="AB192" i="18"/>
  <c r="AE192" i="18" s="1"/>
  <c r="AB232" i="18"/>
  <c r="AB315" i="18"/>
  <c r="AD13" i="18"/>
  <c r="AD18" i="18"/>
  <c r="AB127" i="18"/>
  <c r="AE127" i="18" s="1"/>
  <c r="AC218" i="18"/>
  <c r="AC328" i="18"/>
  <c r="AB345" i="18"/>
  <c r="AD3" i="18"/>
  <c r="AB23" i="18"/>
  <c r="AB53" i="18"/>
  <c r="AB285" i="18"/>
  <c r="AD345" i="18"/>
  <c r="AD53" i="18"/>
  <c r="AB77" i="18"/>
  <c r="AB117" i="18"/>
  <c r="AE117" i="18" s="1"/>
  <c r="AB183" i="18"/>
  <c r="AB197" i="18"/>
  <c r="AB274" i="18"/>
  <c r="AD285" i="18"/>
  <c r="AC343" i="18"/>
  <c r="AC77" i="18"/>
  <c r="AD117" i="18"/>
  <c r="AD145" i="18"/>
  <c r="AD230" i="18"/>
  <c r="AD338" i="18"/>
  <c r="AD238" i="18"/>
  <c r="AD302" i="18"/>
  <c r="AD43" i="18"/>
  <c r="AB63" i="18"/>
  <c r="AD77" i="18"/>
  <c r="AD160" i="18"/>
  <c r="AC221" i="18"/>
  <c r="AB259" i="18"/>
  <c r="AB279" i="18"/>
  <c r="AD326" i="18"/>
  <c r="AD331" i="18"/>
  <c r="AB36" i="18"/>
  <c r="AB61" i="18"/>
  <c r="AD63" i="18"/>
  <c r="AB96" i="18"/>
  <c r="AB107" i="18"/>
  <c r="AB158" i="18"/>
  <c r="AB188" i="18"/>
  <c r="AD221" i="18"/>
  <c r="AB290" i="18"/>
  <c r="AB56" i="18"/>
  <c r="AC96" i="18"/>
  <c r="AD98" i="18"/>
  <c r="AD178" i="18"/>
  <c r="AC228" i="18"/>
  <c r="AD307" i="18"/>
  <c r="AB193" i="18"/>
  <c r="AE193" i="18" s="1"/>
  <c r="AB212" i="18"/>
  <c r="AD233" i="18"/>
  <c r="AD245" i="18"/>
  <c r="AD316" i="18"/>
  <c r="AB66" i="18"/>
  <c r="AB71" i="18"/>
  <c r="AE71" i="18" s="1"/>
  <c r="AB87" i="18"/>
  <c r="AB207" i="18"/>
  <c r="AB217" i="18"/>
  <c r="AD24" i="18"/>
  <c r="AC87" i="18"/>
  <c r="AD94" i="18"/>
  <c r="AB171" i="18"/>
  <c r="AD250" i="18"/>
  <c r="AC284" i="18"/>
  <c r="AB7" i="18"/>
  <c r="AD92" i="18"/>
  <c r="AD196" i="18"/>
  <c r="AD248" i="18"/>
  <c r="AB255" i="18"/>
  <c r="AC312" i="18"/>
  <c r="AD349" i="18"/>
  <c r="AD78" i="18"/>
  <c r="AB101" i="18"/>
  <c r="AD164" i="18"/>
  <c r="AB275" i="18"/>
  <c r="AD291" i="18"/>
  <c r="AB37" i="18"/>
  <c r="AB62" i="18"/>
  <c r="AD69" i="18"/>
  <c r="AB106" i="18"/>
  <c r="AD159" i="18"/>
  <c r="AD203" i="18"/>
  <c r="AD308" i="18"/>
  <c r="AC310" i="18"/>
  <c r="AD337" i="18"/>
  <c r="AD146" i="18"/>
  <c r="AD241" i="18"/>
  <c r="AD243" i="18"/>
  <c r="AD344" i="18"/>
  <c r="AD103" i="18"/>
  <c r="AD171" i="18"/>
  <c r="AB300" i="18"/>
  <c r="AC224" i="18"/>
  <c r="AB224" i="18"/>
  <c r="AB27" i="18"/>
  <c r="AD161" i="18"/>
  <c r="AD293" i="18"/>
  <c r="AD136" i="18"/>
  <c r="AB73" i="18"/>
  <c r="AD228" i="18"/>
  <c r="AC247" i="18"/>
  <c r="AB75" i="18"/>
  <c r="AB333" i="18"/>
  <c r="AD268" i="18"/>
  <c r="AD352" i="18"/>
  <c r="AC251" i="18"/>
  <c r="AC342" i="18"/>
  <c r="AC121" i="18"/>
  <c r="AD242" i="18"/>
  <c r="AD50" i="18"/>
  <c r="AD45" i="18"/>
  <c r="AB93" i="18"/>
  <c r="AD299" i="18"/>
  <c r="AB52" i="18"/>
  <c r="AC243" i="18"/>
  <c r="AD115" i="18"/>
  <c r="AD247" i="18"/>
  <c r="AC141" i="18"/>
  <c r="AB220" i="18"/>
  <c r="AB222" i="18"/>
  <c r="AD10" i="18"/>
  <c r="AB141" i="18"/>
  <c r="AB262" i="18"/>
  <c r="AD113" i="18"/>
  <c r="AC46" i="18"/>
  <c r="AD223" i="18"/>
  <c r="AC223" i="18"/>
  <c r="AD51" i="18"/>
  <c r="AB309" i="18"/>
  <c r="AB313" i="18"/>
  <c r="AB242" i="18"/>
  <c r="AD301" i="18"/>
  <c r="AC239" i="18"/>
  <c r="AC337" i="18"/>
  <c r="AC119" i="18"/>
  <c r="AC230" i="18"/>
  <c r="AB45" i="18"/>
  <c r="AC26" i="18"/>
  <c r="AC82" i="18"/>
  <c r="AD292" i="18"/>
  <c r="AB40" i="18"/>
  <c r="AB236" i="18"/>
  <c r="AB110" i="18"/>
  <c r="AC245" i="18"/>
  <c r="AD157" i="18"/>
  <c r="AC210" i="18"/>
  <c r="AB44" i="18"/>
  <c r="AB126" i="18"/>
  <c r="AD226" i="18"/>
  <c r="AB94" i="18"/>
  <c r="AB9" i="18"/>
  <c r="AB209" i="18"/>
  <c r="AC202" i="18"/>
  <c r="AC11" i="18"/>
  <c r="AD206" i="18"/>
  <c r="AC285" i="18"/>
  <c r="AC345" i="18"/>
  <c r="AB199" i="18"/>
  <c r="AC283" i="18"/>
  <c r="AC229" i="18"/>
  <c r="AD325" i="18"/>
  <c r="AD114" i="18"/>
  <c r="AB228" i="18"/>
  <c r="AD36" i="18"/>
  <c r="AC24" i="18"/>
  <c r="AB21" i="18"/>
  <c r="AE21" i="18" s="1"/>
  <c r="AD272" i="18"/>
  <c r="AC33" i="18"/>
  <c r="AB231" i="18"/>
  <c r="AC105" i="18"/>
  <c r="AD235" i="18"/>
  <c r="AD144" i="18"/>
  <c r="AC159" i="18"/>
  <c r="AC92" i="18"/>
  <c r="AC176" i="18"/>
  <c r="AB85" i="18"/>
  <c r="AE85" i="18" s="1"/>
  <c r="AD267" i="18"/>
  <c r="AD156" i="18"/>
  <c r="AB186" i="18"/>
  <c r="AC333" i="18"/>
  <c r="AC183" i="18"/>
  <c r="AD237" i="18"/>
  <c r="AB328" i="18"/>
  <c r="AD294" i="18"/>
  <c r="AD124" i="18"/>
  <c r="AB227" i="18"/>
  <c r="AD213" i="18"/>
  <c r="AD309" i="18"/>
  <c r="AD85" i="18"/>
  <c r="AB221" i="18"/>
  <c r="AB12" i="18"/>
  <c r="AB14" i="18"/>
  <c r="AD9" i="18"/>
  <c r="AD258" i="18"/>
  <c r="AD16" i="18"/>
  <c r="AD210" i="18"/>
  <c r="AC90" i="18"/>
  <c r="AC217" i="18"/>
  <c r="AD351" i="18"/>
  <c r="AC129" i="18"/>
  <c r="AD134" i="18"/>
  <c r="AD255" i="18"/>
  <c r="AB83" i="18"/>
  <c r="AC37" i="18"/>
  <c r="AD17" i="18"/>
  <c r="AB151" i="18"/>
  <c r="AC29" i="18"/>
  <c r="AC54" i="18"/>
  <c r="AB105" i="18"/>
  <c r="AB153" i="18"/>
  <c r="AC348" i="18"/>
  <c r="AB204" i="18"/>
  <c r="AD70" i="18"/>
  <c r="AD197" i="18"/>
  <c r="AC23" i="18"/>
  <c r="AB30" i="18"/>
  <c r="AB162" i="18"/>
  <c r="AD121" i="18"/>
  <c r="AB256" i="18"/>
  <c r="AC43" i="18"/>
  <c r="AD172" i="18"/>
  <c r="AB263" i="18"/>
  <c r="AB179" i="18"/>
  <c r="AD211" i="18"/>
  <c r="AB234" i="18"/>
  <c r="AD125" i="18"/>
  <c r="AC32" i="18"/>
  <c r="AD141" i="18"/>
  <c r="AB298" i="18"/>
  <c r="AD151" i="18"/>
  <c r="AB60" i="18"/>
  <c r="AD22" i="18"/>
  <c r="AC12" i="18"/>
  <c r="AB116" i="18"/>
  <c r="AE116" i="18" s="1"/>
  <c r="AD329" i="18"/>
  <c r="AD4" i="18"/>
  <c r="AD288" i="18"/>
  <c r="AC39" i="18"/>
  <c r="AD68" i="18"/>
  <c r="AB120" i="18"/>
  <c r="AD240" i="18"/>
  <c r="AC197" i="18"/>
  <c r="AB65" i="18"/>
  <c r="AB112" i="18"/>
  <c r="AB3" i="18"/>
  <c r="AE3" i="18" s="1"/>
  <c r="AB137" i="18"/>
  <c r="AD74" i="18"/>
  <c r="AB249" i="18"/>
  <c r="AB31" i="18"/>
  <c r="AB160" i="18"/>
  <c r="AC256" i="18"/>
  <c r="AC170" i="18"/>
  <c r="AD204" i="18"/>
  <c r="AC227" i="18"/>
  <c r="AD105" i="18"/>
  <c r="AB139" i="18"/>
  <c r="AB316" i="18"/>
  <c r="AC47" i="18"/>
  <c r="AC322" i="18"/>
  <c r="AC10" i="18"/>
  <c r="AB103" i="18"/>
  <c r="AB324" i="18"/>
  <c r="AB267" i="18"/>
  <c r="AC56" i="18"/>
  <c r="AD96" i="18"/>
  <c r="AB130" i="18"/>
  <c r="AD183" i="18"/>
  <c r="AC63" i="18"/>
  <c r="AD65" i="18"/>
  <c r="AB119" i="18"/>
  <c r="AC60" i="18"/>
  <c r="AD225" i="18"/>
  <c r="AB24" i="18"/>
  <c r="AE24" i="18" s="1"/>
  <c r="AB344" i="18"/>
  <c r="AD143" i="18"/>
  <c r="AD251" i="18"/>
  <c r="AB150" i="18"/>
  <c r="AB202" i="18"/>
  <c r="AC204" i="18"/>
  <c r="AB350" i="18"/>
  <c r="AD56" i="18"/>
  <c r="AC117" i="18"/>
  <c r="AB20" i="18"/>
  <c r="AC260" i="18"/>
  <c r="AB54" i="18"/>
  <c r="AD319" i="18"/>
  <c r="AD314" i="18"/>
  <c r="AB245" i="18"/>
  <c r="AC200" i="18"/>
  <c r="AC14" i="18"/>
  <c r="AD46" i="18"/>
  <c r="AD100" i="18"/>
  <c r="AD333" i="18"/>
  <c r="AD112" i="18"/>
  <c r="AB55" i="18"/>
  <c r="AD42" i="18"/>
  <c r="AD187" i="18"/>
  <c r="AC325" i="18"/>
  <c r="AC131" i="18"/>
  <c r="AB237" i="18"/>
  <c r="AD111" i="18"/>
  <c r="AC184" i="18"/>
  <c r="AB184" i="18"/>
  <c r="AD312" i="18"/>
  <c r="AD32" i="18"/>
  <c r="AC67" i="18"/>
  <c r="AB289" i="18"/>
  <c r="AD280" i="18"/>
  <c r="AD90" i="18"/>
  <c r="AD286" i="18"/>
  <c r="AC17" i="18"/>
  <c r="AD217" i="18"/>
  <c r="AB128" i="18"/>
  <c r="AE128" i="18" s="1"/>
  <c r="AC257" i="18"/>
  <c r="AB336" i="18"/>
  <c r="AD186" i="18"/>
  <c r="AB247" i="18"/>
  <c r="AB16" i="18"/>
  <c r="AC350" i="18"/>
  <c r="AC296" i="18"/>
  <c r="AB156" i="18"/>
  <c r="AC275" i="18"/>
  <c r="AD76" i="18"/>
  <c r="AB131" i="18"/>
  <c r="AB4" i="18"/>
  <c r="AD346" i="18"/>
  <c r="AB278" i="18"/>
  <c r="AD273" i="18"/>
  <c r="AC52" i="18"/>
  <c r="AD231" i="18"/>
  <c r="AD12" i="18"/>
  <c r="AB176" i="18"/>
  <c r="AC94" i="18"/>
  <c r="AD252" i="18"/>
  <c r="AD321" i="18"/>
  <c r="AD49" i="18"/>
  <c r="AC115" i="18"/>
  <c r="AB11" i="18"/>
  <c r="AC299" i="18"/>
  <c r="AD289" i="18"/>
  <c r="AB148" i="18"/>
  <c r="AD263" i="18"/>
  <c r="AB64" i="18"/>
  <c r="AD80" i="18"/>
  <c r="AC27" i="18"/>
  <c r="AB314" i="18"/>
  <c r="AD350" i="18"/>
  <c r="AB143" i="18"/>
  <c r="AD256" i="18"/>
  <c r="AD116" i="18"/>
  <c r="AD21" i="18"/>
  <c r="AD283" i="18"/>
  <c r="AD219" i="18"/>
  <c r="AB169" i="18"/>
  <c r="AD323" i="18"/>
  <c r="AD175" i="18"/>
  <c r="AD127" i="18"/>
  <c r="AB69" i="18"/>
  <c r="AD214" i="18"/>
  <c r="AC313" i="18"/>
  <c r="AD108" i="18"/>
  <c r="AD348" i="18"/>
  <c r="AD274" i="18"/>
  <c r="AB185" i="18"/>
  <c r="AB161" i="18"/>
  <c r="AD261" i="18"/>
  <c r="AC145" i="18"/>
  <c r="AC53" i="18"/>
  <c r="AC57" i="18"/>
  <c r="AB189" i="18"/>
  <c r="AD270" i="18"/>
  <c r="AC16" i="18"/>
  <c r="AD327" i="18"/>
  <c r="AC220" i="18"/>
  <c r="AC83" i="18"/>
  <c r="AB111" i="18"/>
  <c r="AD176" i="18"/>
  <c r="AB166" i="18"/>
  <c r="AB80" i="18"/>
  <c r="AB233" i="18"/>
  <c r="AC264" i="18"/>
  <c r="AC100" i="18"/>
  <c r="AD6" i="18"/>
  <c r="AB294" i="18"/>
  <c r="AD253" i="18"/>
  <c r="AC344" i="18"/>
  <c r="AD57" i="18"/>
  <c r="AB50" i="18"/>
  <c r="AC246" i="18"/>
  <c r="AB6" i="18"/>
  <c r="AB5" i="18"/>
  <c r="AD342" i="18"/>
  <c r="AD332" i="18"/>
  <c r="AC99" i="18"/>
  <c r="AD101" i="18"/>
  <c r="AB92" i="18"/>
  <c r="AD284" i="18"/>
  <c r="AD202" i="18"/>
  <c r="AD188" i="18"/>
  <c r="AC6" i="18"/>
  <c r="AD271" i="18"/>
  <c r="AD340" i="18"/>
  <c r="AD192" i="18"/>
  <c r="AB246" i="18"/>
  <c r="AD227" i="18"/>
  <c r="AD318" i="18"/>
  <c r="AB19" i="18"/>
  <c r="AD19" i="18"/>
  <c r="AD239" i="18"/>
  <c r="AB164" i="18"/>
  <c r="AD310" i="18"/>
  <c r="AC50" i="18"/>
  <c r="AD44" i="18"/>
  <c r="AB76" i="18"/>
  <c r="AB250" i="18"/>
  <c r="AD138" i="18"/>
  <c r="AD168" i="18"/>
  <c r="AD218" i="18"/>
  <c r="AB283" i="18"/>
  <c r="AD109" i="18"/>
  <c r="AB218" i="18"/>
  <c r="AD201" i="18"/>
  <c r="AC300" i="18"/>
  <c r="AD7" i="18"/>
  <c r="AD193" i="18"/>
  <c r="AB159" i="18"/>
  <c r="AD303" i="18"/>
  <c r="AB29" i="18"/>
  <c r="AD39" i="18"/>
  <c r="AC233" i="18"/>
  <c r="AC133" i="18"/>
  <c r="AD163" i="18"/>
  <c r="AD216" i="18"/>
  <c r="AC274" i="18"/>
  <c r="AC86" i="18"/>
  <c r="AC187" i="18"/>
  <c r="AB194" i="18"/>
  <c r="AB280" i="18"/>
  <c r="AC191" i="18"/>
  <c r="AD315" i="18"/>
  <c r="AD167" i="18"/>
  <c r="AD135" i="18"/>
  <c r="AB325" i="18"/>
  <c r="AB265" i="18"/>
  <c r="AE265" i="18" s="1"/>
  <c r="AB22" i="18"/>
  <c r="AB34" i="18"/>
  <c r="AD148" i="18"/>
  <c r="AD120" i="18"/>
  <c r="AD158" i="18"/>
  <c r="AB206" i="18"/>
  <c r="AD234" i="18"/>
  <c r="AC55" i="18"/>
  <c r="AC167" i="18"/>
  <c r="AB187" i="18"/>
  <c r="AD275" i="18"/>
  <c r="AD182" i="18"/>
  <c r="AC290" i="18"/>
  <c r="AD162" i="18"/>
  <c r="AD132" i="18"/>
  <c r="AB352" i="18"/>
  <c r="AB99" i="18"/>
  <c r="AE99" i="18" s="1"/>
  <c r="AC21" i="18"/>
  <c r="AB15" i="18"/>
  <c r="AC158" i="18"/>
  <c r="AD282" i="18"/>
  <c r="AC19" i="18"/>
  <c r="AB123" i="18"/>
  <c r="AD84" i="18"/>
  <c r="AD287" i="18"/>
  <c r="AC51" i="18"/>
  <c r="AD254" i="18"/>
  <c r="AB322" i="18"/>
  <c r="AB149" i="18"/>
  <c r="AB17" i="18"/>
  <c r="AD212" i="18"/>
  <c r="AB223" i="18"/>
  <c r="AC64" i="18"/>
  <c r="AC139" i="18"/>
  <c r="AB32" i="18"/>
  <c r="AC186" i="18"/>
  <c r="AC198" i="18"/>
  <c r="AD52" i="18"/>
  <c r="AC324" i="18"/>
  <c r="AD173" i="18"/>
  <c r="AB134" i="18"/>
  <c r="AD324" i="18"/>
  <c r="AB312" i="18"/>
  <c r="AC148" i="18"/>
  <c r="AB348" i="18"/>
  <c r="AC190" i="18"/>
  <c r="AD60" i="18"/>
  <c r="AB129" i="18"/>
  <c r="AB343" i="18"/>
  <c r="AD304" i="18"/>
  <c r="AD150" i="18"/>
  <c r="AD30" i="18"/>
  <c r="AB121" i="18"/>
  <c r="AC303" i="18"/>
  <c r="AD347" i="18"/>
  <c r="AD341" i="18"/>
  <c r="AD276" i="18"/>
  <c r="AD11" i="18"/>
  <c r="AC13" i="18"/>
  <c r="AC189" i="18"/>
  <c r="AB114" i="18"/>
  <c r="AE114" i="18" s="1"/>
  <c r="AB332" i="18"/>
  <c r="AC294" i="18"/>
  <c r="AD298" i="18"/>
  <c r="AC73" i="18"/>
  <c r="AB264" i="18"/>
  <c r="AB177" i="18"/>
  <c r="AB104" i="18"/>
  <c r="AD320" i="18"/>
  <c r="AD281" i="18"/>
  <c r="AC278" i="18"/>
  <c r="AB41" i="18"/>
  <c r="AC259" i="18"/>
  <c r="AB168" i="18"/>
  <c r="AD317" i="18"/>
  <c r="AC250" i="18"/>
  <c r="AD259" i="18"/>
  <c r="AD133" i="18"/>
  <c r="AC316" i="18"/>
  <c r="AC36" i="18"/>
  <c r="AC160" i="18"/>
  <c r="AD306" i="18"/>
  <c r="AC206" i="18"/>
  <c r="AD205" i="18"/>
  <c r="AC7" i="18"/>
  <c r="AB100" i="18"/>
  <c r="AC194" i="18"/>
  <c r="AC314" i="18"/>
  <c r="AD300" i="18"/>
  <c r="AD26" i="18"/>
  <c r="AD89" i="18"/>
  <c r="AC234" i="18"/>
  <c r="AD260" i="18"/>
  <c r="AC171" i="18"/>
  <c r="AD166" i="18"/>
  <c r="AD295" i="18"/>
  <c r="AD29" i="18"/>
  <c r="AD198" i="18"/>
  <c r="AB305" i="18"/>
  <c r="AC157" i="18"/>
  <c r="AD305" i="18"/>
  <c r="AB282" i="18"/>
  <c r="AD181" i="18"/>
  <c r="AD23" i="18"/>
  <c r="AD64" i="18"/>
  <c r="AC193" i="18"/>
  <c r="AB253" i="18"/>
  <c r="AB154" i="18"/>
  <c r="AD41" i="18"/>
  <c r="AB243" i="18"/>
  <c r="AD343" i="18"/>
  <c r="AB25" i="18"/>
  <c r="AB35" i="18"/>
  <c r="AB310" i="18"/>
  <c r="AB90" i="18"/>
  <c r="AD262" i="18"/>
  <c r="AD155" i="18"/>
  <c r="AD152" i="18"/>
  <c r="AD37" i="18"/>
  <c r="AD34" i="18"/>
  <c r="AC136" i="18"/>
  <c r="AB337" i="18"/>
  <c r="AB288" i="18"/>
  <c r="AD266" i="18"/>
  <c r="AC352" i="18"/>
  <c r="AD244" i="18"/>
  <c r="AC111" i="18"/>
  <c r="AC116" i="18"/>
  <c r="AD122" i="18"/>
  <c r="AC22" i="18"/>
  <c r="AB191" i="18"/>
  <c r="AC41" i="18"/>
  <c r="AD102" i="18"/>
  <c r="AD86" i="18"/>
  <c r="AD40" i="18"/>
  <c r="AD200" i="18"/>
  <c r="AC4" i="18"/>
  <c r="AC9" i="18"/>
  <c r="AB86" i="18"/>
  <c r="AE86" i="18" s="1"/>
  <c r="AD269" i="18"/>
  <c r="AD142" i="18"/>
  <c r="AD55" i="18"/>
  <c r="AB214" i="18"/>
  <c r="AE214" i="18" s="1"/>
  <c r="AC106" i="18"/>
  <c r="AB95" i="18"/>
  <c r="AE95" i="18" s="1"/>
  <c r="AC103" i="18"/>
  <c r="AB10" i="18"/>
  <c r="AC280" i="18"/>
  <c r="AC85" i="18"/>
  <c r="AB115" i="18"/>
  <c r="AE115" i="18" s="1"/>
  <c r="AD58" i="18"/>
  <c r="AD20" i="18"/>
  <c r="AD313" i="18"/>
  <c r="AD165" i="18"/>
  <c r="AC164" i="18"/>
  <c r="AB296" i="18"/>
  <c r="AC236" i="18"/>
  <c r="AC44" i="18"/>
  <c r="AB51" i="18"/>
  <c r="AD48" i="18"/>
  <c r="AC309" i="18"/>
  <c r="AD126" i="18"/>
  <c r="AB229" i="18"/>
  <c r="AB210" i="18"/>
  <c r="AB39" i="18"/>
  <c r="AB257" i="18"/>
  <c r="AB295" i="18"/>
  <c r="AC80" i="18"/>
  <c r="AC65" i="18"/>
  <c r="AC38" i="18"/>
  <c r="AB252" i="18"/>
  <c r="AC58" i="18"/>
  <c r="AD149" i="18"/>
  <c r="AC266" i="18"/>
  <c r="AC30" i="18"/>
  <c r="AC118" i="18"/>
  <c r="AB118" i="18"/>
  <c r="AB329" i="18"/>
  <c r="AC351" i="18"/>
  <c r="AC149" i="18"/>
  <c r="AC62" i="18"/>
  <c r="AC113" i="18"/>
  <c r="AB205" i="18"/>
  <c r="AD153" i="18"/>
  <c r="AB326" i="18"/>
  <c r="AB273" i="18"/>
  <c r="AB78" i="18"/>
  <c r="AC128" i="18"/>
  <c r="AB181" i="18"/>
  <c r="AD35" i="18"/>
  <c r="AC48" i="18"/>
  <c r="AD71" i="18"/>
  <c r="AC150" i="18"/>
  <c r="AB334" i="18"/>
  <c r="AC315" i="18"/>
  <c r="AC68" i="18"/>
  <c r="AC172" i="18"/>
  <c r="AB287" i="18"/>
  <c r="AB28" i="18"/>
  <c r="AD154" i="18"/>
  <c r="AB331" i="18"/>
  <c r="AD66" i="18"/>
  <c r="AC127" i="18"/>
  <c r="AB230" i="18"/>
  <c r="AB319" i="18"/>
  <c r="AC130" i="18"/>
  <c r="AB59" i="18"/>
  <c r="AC166" i="18"/>
  <c r="AB48" i="18"/>
  <c r="AE48" i="18" s="1"/>
  <c r="AB272" i="18"/>
  <c r="AB108" i="18"/>
  <c r="AB132" i="18"/>
  <c r="AB203" i="18"/>
  <c r="AC225" i="18"/>
  <c r="AC45" i="18"/>
  <c r="AC138" i="18"/>
  <c r="AB306" i="18"/>
  <c r="AC69" i="18"/>
  <c r="AB254" i="18"/>
  <c r="AB281" i="18"/>
  <c r="AB244" i="18"/>
  <c r="AE244" i="18" s="1"/>
  <c r="AC317" i="18"/>
  <c r="AC146" i="18"/>
  <c r="AD130" i="18"/>
  <c r="AC140" i="18"/>
  <c r="AC89" i="18"/>
  <c r="AC277" i="18"/>
  <c r="AC180" i="18"/>
  <c r="AB174" i="18"/>
  <c r="AC196" i="18"/>
  <c r="AC178" i="18"/>
  <c r="AC20" i="18"/>
  <c r="AB144" i="18"/>
  <c r="AC134" i="18"/>
  <c r="AC123" i="18"/>
  <c r="AC336" i="18"/>
  <c r="AC338" i="18"/>
  <c r="AC205" i="18"/>
  <c r="AC276" i="18"/>
  <c r="AC112" i="18"/>
  <c r="AC182" i="18"/>
  <c r="AD75" i="18"/>
  <c r="AC252" i="18"/>
  <c r="AC289" i="18"/>
  <c r="AC144" i="18"/>
  <c r="AB238" i="18"/>
  <c r="AC102" i="18"/>
  <c r="AB307" i="18"/>
  <c r="AB125" i="18"/>
  <c r="AB330" i="18"/>
  <c r="AC142" i="18"/>
  <c r="AC341" i="18"/>
  <c r="AB68" i="18"/>
  <c r="AC292" i="18"/>
  <c r="AC104" i="18"/>
  <c r="AD279" i="18"/>
  <c r="AC173" i="18"/>
  <c r="AB240" i="18"/>
  <c r="AB140" i="18"/>
  <c r="AB266" i="18"/>
  <c r="AC124" i="18"/>
  <c r="AC302" i="18"/>
  <c r="AC70" i="18"/>
  <c r="AB269" i="18"/>
  <c r="AC91" i="18"/>
  <c r="AD278" i="18"/>
  <c r="AC241" i="18"/>
  <c r="AB241" i="18"/>
  <c r="AC174" i="18"/>
  <c r="AC248" i="18"/>
  <c r="AC40" i="18"/>
  <c r="AB311" i="18"/>
  <c r="AC203" i="18"/>
  <c r="AB286" i="18"/>
  <c r="AB182" i="18"/>
  <c r="AC330" i="18"/>
  <c r="AB190" i="18"/>
  <c r="AC254" i="18"/>
  <c r="AC307" i="18"/>
  <c r="AC179" i="18"/>
  <c r="AC226" i="18"/>
  <c r="AC286" i="18"/>
  <c r="AB195" i="18"/>
  <c r="AC216" i="18"/>
  <c r="AD95" i="18"/>
  <c r="AB216" i="18"/>
  <c r="AC273" i="18"/>
  <c r="AB340" i="18"/>
  <c r="AD5" i="18"/>
  <c r="AC25" i="18"/>
  <c r="AB327" i="18"/>
  <c r="AB276" i="18"/>
  <c r="AB349" i="18"/>
  <c r="AB302" i="18"/>
  <c r="AD249" i="18"/>
  <c r="AD336" i="18"/>
  <c r="AC122" i="18"/>
  <c r="AC18" i="18"/>
  <c r="AC287" i="18"/>
  <c r="AB163" i="18"/>
  <c r="AB155" i="18"/>
  <c r="AC28" i="18"/>
  <c r="AB165" i="18"/>
  <c r="AC3" i="18"/>
  <c r="AC109" i="18"/>
  <c r="AB38" i="18"/>
  <c r="AE38" i="18" s="1"/>
  <c r="AB18" i="18"/>
  <c r="AC35" i="18"/>
  <c r="AC311" i="18"/>
  <c r="AB318" i="18"/>
  <c r="AE318" i="18" s="1"/>
  <c r="AB297" i="18"/>
  <c r="AC320" i="18"/>
  <c r="AB342" i="18"/>
  <c r="AE342" i="18" s="1"/>
  <c r="AC168" i="18"/>
  <c r="AB109" i="18"/>
  <c r="AC346" i="18"/>
  <c r="AB219" i="18"/>
  <c r="AB89" i="18"/>
  <c r="AB8" i="18"/>
  <c r="AB225" i="18"/>
  <c r="AE225" i="18" s="1"/>
  <c r="AC79" i="18"/>
  <c r="AC238" i="18"/>
  <c r="AC88" i="18"/>
  <c r="AD179" i="18"/>
  <c r="AB84" i="18"/>
  <c r="AB113" i="18"/>
  <c r="AB49" i="18"/>
  <c r="AB72" i="18"/>
  <c r="AC293" i="18"/>
  <c r="AC84" i="18"/>
  <c r="AD81" i="18"/>
  <c r="AB58" i="18"/>
  <c r="AC255" i="18"/>
  <c r="AC5" i="18"/>
  <c r="AC132" i="18"/>
  <c r="AC349" i="18"/>
  <c r="AD31" i="18"/>
  <c r="AC135" i="18"/>
  <c r="AC327" i="18"/>
  <c r="AC208" i="18"/>
  <c r="AC72" i="18"/>
  <c r="AB258" i="18"/>
  <c r="AD106" i="18"/>
  <c r="AC156" i="18"/>
  <c r="AB98" i="18"/>
  <c r="AC143" i="18"/>
  <c r="AB74" i="18"/>
  <c r="AC339" i="18"/>
  <c r="AC155" i="18"/>
  <c r="AC235" i="18"/>
  <c r="AB196" i="18"/>
  <c r="AC305" i="18"/>
  <c r="AD110" i="18"/>
  <c r="AC261" i="18"/>
  <c r="AC232" i="18"/>
  <c r="AC147" i="18"/>
  <c r="AC219" i="18"/>
  <c r="AC326" i="18"/>
  <c r="AC192" i="18"/>
  <c r="AC279" i="18"/>
  <c r="AC163" i="18"/>
  <c r="AB138" i="18"/>
  <c r="AC165" i="18"/>
  <c r="AB142" i="18"/>
  <c r="AC308" i="18"/>
  <c r="AC215" i="18"/>
  <c r="AC188" i="18"/>
  <c r="AC98" i="18"/>
  <c r="AC125" i="18"/>
  <c r="AC95" i="18"/>
  <c r="AB102" i="18"/>
  <c r="AB215" i="18"/>
  <c r="AD257" i="18"/>
  <c r="AD128" i="18"/>
  <c r="AB70" i="18"/>
  <c r="AC298" i="18"/>
  <c r="AC75" i="18"/>
  <c r="AB235" i="18"/>
  <c r="AC347" i="18"/>
  <c r="AD123" i="18"/>
  <c r="AB271" i="18"/>
  <c r="AE271" i="18" s="1"/>
  <c r="AC323" i="18"/>
  <c r="AC291" i="18"/>
  <c r="AD177" i="18"/>
  <c r="AC212" i="18"/>
  <c r="AB226" i="18"/>
  <c r="AB251" i="18"/>
  <c r="AC329" i="18"/>
  <c r="AC321" i="18"/>
  <c r="AC213" i="18"/>
  <c r="AB277" i="18"/>
  <c r="AC181" i="18"/>
  <c r="AC81" i="18"/>
  <c r="AC244" i="18"/>
  <c r="AC270" i="18"/>
  <c r="AB248" i="18"/>
  <c r="AC154" i="18"/>
  <c r="AB291" i="18"/>
  <c r="AC161" i="18"/>
  <c r="AD232" i="18"/>
  <c r="AB339" i="18"/>
  <c r="AC334" i="18"/>
  <c r="AC249" i="18"/>
  <c r="AC263" i="18"/>
  <c r="AC34" i="18"/>
  <c r="AC319" i="18"/>
  <c r="AC162" i="18"/>
  <c r="AC31" i="18"/>
  <c r="AC281" i="18"/>
  <c r="AB346" i="18"/>
  <c r="AC237" i="18"/>
  <c r="AD25" i="18"/>
  <c r="AB293" i="18"/>
  <c r="AC61" i="18"/>
  <c r="AC185" i="18"/>
  <c r="AC110" i="18"/>
  <c r="AB152" i="18"/>
  <c r="AB122" i="18"/>
  <c r="AD207" i="18"/>
  <c r="AC211" i="18"/>
  <c r="AB208" i="18"/>
  <c r="AC295" i="18"/>
  <c r="AB351" i="18"/>
  <c r="AC331" i="18"/>
  <c r="AD91" i="18"/>
  <c r="AB308" i="18"/>
  <c r="AC272" i="18"/>
  <c r="AC59" i="18"/>
  <c r="AC304" i="18"/>
  <c r="AC297" i="18"/>
  <c r="AB211" i="18"/>
  <c r="AC267" i="18"/>
  <c r="AB292" i="18"/>
  <c r="AC269" i="18"/>
  <c r="AC108" i="18"/>
  <c r="AB338" i="18"/>
  <c r="AC66" i="18"/>
  <c r="AC169" i="18"/>
  <c r="AC15" i="18"/>
  <c r="AC340" i="18"/>
  <c r="AB135" i="18"/>
  <c r="AB317" i="18"/>
  <c r="AC152" i="18"/>
  <c r="AB124" i="18"/>
  <c r="AC318" i="18"/>
  <c r="AD236" i="18"/>
  <c r="AC78" i="18"/>
  <c r="AB79" i="18"/>
  <c r="AE79" i="18" s="1"/>
  <c r="AC231" i="18"/>
  <c r="AC201" i="18"/>
  <c r="AC120" i="18"/>
  <c r="AC207" i="18"/>
  <c r="AC74" i="18"/>
  <c r="AB180" i="18"/>
  <c r="AC114" i="18"/>
  <c r="AB172" i="18"/>
  <c r="AC49" i="18"/>
  <c r="AC240" i="18"/>
  <c r="AB173" i="18"/>
  <c r="AB88" i="18"/>
  <c r="AC153" i="18"/>
  <c r="AD61" i="18"/>
  <c r="AB133" i="18"/>
  <c r="AC262" i="18"/>
  <c r="AC175" i="18"/>
  <c r="AB213" i="18"/>
  <c r="AB201" i="18"/>
  <c r="AD15" i="18"/>
  <c r="AC177" i="18"/>
  <c r="AC8" i="18"/>
  <c r="AC335" i="18"/>
  <c r="AC71" i="18"/>
  <c r="AC195" i="18"/>
  <c r="AC271" i="18"/>
  <c r="AC258" i="18"/>
  <c r="Y2" i="18"/>
  <c r="AB2" i="18" s="1"/>
  <c r="Z2" i="18"/>
  <c r="AC2" i="18" s="1"/>
  <c r="AE754" i="18" l="1"/>
  <c r="AE253" i="18"/>
  <c r="AE251" i="18"/>
  <c r="AE312" i="18"/>
  <c r="AE223" i="18"/>
  <c r="AF838" i="18"/>
  <c r="AH838" i="18" s="1"/>
  <c r="AI838" i="18" s="1"/>
  <c r="AE39" i="18"/>
  <c r="AE70" i="18"/>
  <c r="AE510" i="18"/>
  <c r="AE113" i="18"/>
  <c r="AE230" i="18"/>
  <c r="AE302" i="18"/>
  <c r="AE936" i="18"/>
  <c r="AE172" i="18"/>
  <c r="AE229" i="18"/>
  <c r="AE939" i="18"/>
  <c r="AF861" i="18"/>
  <c r="AH861" i="18" s="1"/>
  <c r="AI861" i="18" s="1"/>
  <c r="AF870" i="18"/>
  <c r="AH870" i="18" s="1"/>
  <c r="AI870" i="18" s="1"/>
  <c r="AF691" i="18"/>
  <c r="AH691" i="18" s="1"/>
  <c r="AI691" i="18" s="1"/>
  <c r="AK691" i="18" s="1"/>
  <c r="AF845" i="18"/>
  <c r="AH845" i="18" s="1"/>
  <c r="AI845" i="18" s="1"/>
  <c r="AE210" i="18"/>
  <c r="AF894" i="18"/>
  <c r="AH894" i="18" s="1"/>
  <c r="AI894" i="18" s="1"/>
  <c r="AE288" i="18"/>
  <c r="AE328" i="18"/>
  <c r="AE528" i="18"/>
  <c r="AE92" i="18"/>
  <c r="AE72" i="18"/>
  <c r="AE946" i="18"/>
  <c r="AE949" i="18"/>
  <c r="AF873" i="18"/>
  <c r="AH873" i="18" s="1"/>
  <c r="AI873" i="18" s="1"/>
  <c r="AF857" i="18"/>
  <c r="AH857" i="18" s="1"/>
  <c r="AI857" i="18" s="1"/>
  <c r="AF898" i="18"/>
  <c r="AH898" i="18" s="1"/>
  <c r="AI898" i="18" s="1"/>
  <c r="AE856" i="18"/>
  <c r="AE452" i="18"/>
  <c r="AE159" i="18"/>
  <c r="AE531" i="18"/>
  <c r="AE137" i="18"/>
  <c r="AE242" i="18"/>
  <c r="AE190" i="18"/>
  <c r="AE209" i="18"/>
  <c r="AE337" i="18"/>
  <c r="AE131" i="18"/>
  <c r="AF712" i="18"/>
  <c r="AH712" i="18" s="1"/>
  <c r="AI712" i="18" s="1"/>
  <c r="AK712" i="18" s="1"/>
  <c r="AE90" i="18"/>
  <c r="AE310" i="18"/>
  <c r="AE243" i="18"/>
  <c r="AE88" i="18"/>
  <c r="AE173" i="18"/>
  <c r="AE109" i="18"/>
  <c r="AE254" i="18"/>
  <c r="AE252" i="18"/>
  <c r="AE522" i="18"/>
  <c r="AE512" i="18"/>
  <c r="AE608" i="18"/>
  <c r="AE661" i="18"/>
  <c r="AE773" i="18"/>
  <c r="AE789" i="18"/>
  <c r="AE107" i="18"/>
  <c r="AF862" i="18"/>
  <c r="AH862" i="18" s="1"/>
  <c r="AI862" i="18" s="1"/>
  <c r="AE135" i="18"/>
  <c r="AE306" i="18"/>
  <c r="AF866" i="18"/>
  <c r="AH866" i="18" s="1"/>
  <c r="AI866" i="18" s="1"/>
  <c r="AF874" i="18"/>
  <c r="AH874" i="18" s="1"/>
  <c r="AI874" i="18" s="1"/>
  <c r="AF889" i="18"/>
  <c r="AH889" i="18" s="1"/>
  <c r="AI889" i="18" s="1"/>
  <c r="AE753" i="18"/>
  <c r="AE74" i="18"/>
  <c r="AE78" i="18"/>
  <c r="AE489" i="18"/>
  <c r="AE623" i="18"/>
  <c r="AF890" i="18"/>
  <c r="AH890" i="18" s="1"/>
  <c r="AI890" i="18" s="1"/>
  <c r="AE535" i="18"/>
  <c r="AE282" i="18"/>
  <c r="AE100" i="18"/>
  <c r="AE763" i="18"/>
  <c r="AE867" i="18"/>
  <c r="AE276" i="18"/>
  <c r="AE294" i="18"/>
  <c r="AF396" i="18"/>
  <c r="AH396" i="18" s="1"/>
  <c r="AI396" i="18" s="1"/>
  <c r="AK396" i="18" s="1"/>
  <c r="AF484" i="18"/>
  <c r="AH484" i="18" s="1"/>
  <c r="AI484" i="18" s="1"/>
  <c r="AK484" i="18" s="1"/>
  <c r="AE599" i="18"/>
  <c r="AE343" i="18"/>
  <c r="AE292" i="18"/>
  <c r="AF791" i="18"/>
  <c r="AH791" i="18" s="1"/>
  <c r="AI791" i="18" s="1"/>
  <c r="AE811" i="18"/>
  <c r="AE348" i="18"/>
  <c r="AE308" i="18"/>
  <c r="AE518" i="18"/>
  <c r="AE398" i="18"/>
  <c r="AE868" i="18"/>
  <c r="AE121" i="18"/>
  <c r="AE810" i="18"/>
  <c r="AE477" i="18"/>
  <c r="AE674" i="18"/>
  <c r="AE264" i="18"/>
  <c r="AE221" i="18"/>
  <c r="AE118" i="18"/>
  <c r="AE291" i="18"/>
  <c r="AE332" i="18"/>
  <c r="AE447" i="18"/>
  <c r="AE480" i="18"/>
  <c r="AE516" i="18"/>
  <c r="AE293" i="18"/>
  <c r="AE58" i="18"/>
  <c r="AE296" i="18"/>
  <c r="AE322" i="18"/>
  <c r="AF883" i="18"/>
  <c r="AH883" i="18" s="1"/>
  <c r="AI883" i="18" s="1"/>
  <c r="AE892" i="18"/>
  <c r="AE195" i="18"/>
  <c r="AE64" i="18"/>
  <c r="AE333" i="18"/>
  <c r="AE380" i="18"/>
  <c r="AE394" i="18"/>
  <c r="AE411" i="18"/>
  <c r="AE479" i="18"/>
  <c r="AE506" i="18"/>
  <c r="AE565" i="18"/>
  <c r="AE613" i="18"/>
  <c r="AE727" i="18"/>
  <c r="AE738" i="18"/>
  <c r="AE749" i="18"/>
  <c r="AE798" i="18"/>
  <c r="AE828" i="18"/>
  <c r="AE138" i="18"/>
  <c r="AF830" i="18"/>
  <c r="AH830" i="18" s="1"/>
  <c r="AI830" i="18" s="1"/>
  <c r="AE888" i="18"/>
  <c r="AE827" i="18"/>
  <c r="AE601" i="18"/>
  <c r="AE647" i="18"/>
  <c r="AE852" i="18"/>
  <c r="AE76" i="18"/>
  <c r="AF715" i="18"/>
  <c r="AH715" i="18" s="1"/>
  <c r="AI715" i="18" s="1"/>
  <c r="AK715" i="18" s="1"/>
  <c r="AF847" i="18"/>
  <c r="AH847" i="18" s="1"/>
  <c r="AI847" i="18" s="1"/>
  <c r="AE213" i="18"/>
  <c r="AE247" i="18"/>
  <c r="AF906" i="18"/>
  <c r="AH906" i="18" s="1"/>
  <c r="AI906" i="18" s="1"/>
  <c r="AE122" i="18"/>
  <c r="AE226" i="18"/>
  <c r="AE839" i="18"/>
  <c r="AE635" i="18"/>
  <c r="AE658" i="18"/>
  <c r="AE776" i="18"/>
  <c r="AF881" i="18"/>
  <c r="AH881" i="18" s="1"/>
  <c r="AI881" i="18" s="1"/>
  <c r="AE98" i="18"/>
  <c r="AE144" i="18"/>
  <c r="AE218" i="18"/>
  <c r="AF733" i="18"/>
  <c r="AH733" i="18" s="1"/>
  <c r="AI733" i="18" s="1"/>
  <c r="AK733" i="18" s="1"/>
  <c r="AF684" i="18"/>
  <c r="AH684" i="18" s="1"/>
  <c r="AI684" i="18" s="1"/>
  <c r="AK684" i="18" s="1"/>
  <c r="AF707" i="18"/>
  <c r="AH707" i="18" s="1"/>
  <c r="AI707" i="18" s="1"/>
  <c r="AK707" i="18" s="1"/>
  <c r="AE934" i="18"/>
  <c r="AE765" i="18"/>
  <c r="AE215" i="18"/>
  <c r="AE266" i="18"/>
  <c r="AE132" i="18"/>
  <c r="AE104" i="18"/>
  <c r="AE245" i="18"/>
  <c r="AE139" i="18"/>
  <c r="AE14" i="18"/>
  <c r="AE93" i="18"/>
  <c r="AE365" i="18"/>
  <c r="AE369" i="18"/>
  <c r="AE433" i="18"/>
  <c r="AE420" i="18"/>
  <c r="AE424" i="18"/>
  <c r="AE444" i="18"/>
  <c r="AE463" i="18"/>
  <c r="AE487" i="18"/>
  <c r="AE603" i="18"/>
  <c r="AE815" i="18"/>
  <c r="AE818" i="18"/>
  <c r="AE338" i="18"/>
  <c r="AE201" i="18"/>
  <c r="AE102" i="18"/>
  <c r="AE18" i="18"/>
  <c r="AE182" i="18"/>
  <c r="AE140" i="18"/>
  <c r="AE10" i="18"/>
  <c r="AE191" i="18"/>
  <c r="AE305" i="18"/>
  <c r="AE177" i="18"/>
  <c r="AE32" i="18"/>
  <c r="AE184" i="18"/>
  <c r="AE12" i="18"/>
  <c r="AE27" i="18"/>
  <c r="AE367" i="18"/>
  <c r="AE392" i="18"/>
  <c r="AE399" i="18"/>
  <c r="AE371" i="18"/>
  <c r="AE395" i="18"/>
  <c r="AE421" i="18"/>
  <c r="AE440" i="18"/>
  <c r="AE454" i="18"/>
  <c r="AE503" i="18"/>
  <c r="AE534" i="18"/>
  <c r="AE559" i="18"/>
  <c r="AE555" i="18"/>
  <c r="AE568" i="18"/>
  <c r="AE618" i="18"/>
  <c r="AE622" i="18"/>
  <c r="AE199" i="18"/>
  <c r="AE436" i="18"/>
  <c r="AE453" i="18"/>
  <c r="AE460" i="18"/>
  <c r="AE517" i="18"/>
  <c r="AF731" i="18"/>
  <c r="AH731" i="18" s="1"/>
  <c r="AI731" i="18" s="1"/>
  <c r="AK731" i="18" s="1"/>
  <c r="AF782" i="18"/>
  <c r="AH782" i="18" s="1"/>
  <c r="AI782" i="18" s="1"/>
  <c r="AE525" i="18"/>
  <c r="AF644" i="18"/>
  <c r="AH644" i="18" s="1"/>
  <c r="AI644" i="18" s="1"/>
  <c r="AK644" i="18" s="1"/>
  <c r="AE734" i="18"/>
  <c r="AE767" i="18"/>
  <c r="AF786" i="18"/>
  <c r="AH786" i="18" s="1"/>
  <c r="AI786" i="18" s="1"/>
  <c r="AE196" i="18"/>
  <c r="AE51" i="18"/>
  <c r="AE941" i="18"/>
  <c r="AE370" i="18"/>
  <c r="AE740" i="18"/>
  <c r="AE766" i="18"/>
  <c r="AE851" i="18"/>
  <c r="AE124" i="18"/>
  <c r="AE248" i="18"/>
  <c r="AE142" i="18"/>
  <c r="AE163" i="18"/>
  <c r="AE241" i="18"/>
  <c r="AE281" i="18"/>
  <c r="AE154" i="18"/>
  <c r="AE111" i="18"/>
  <c r="AE222" i="18"/>
  <c r="AE87" i="18"/>
  <c r="AE386" i="18"/>
  <c r="AE471" i="18"/>
  <c r="AE540" i="18"/>
  <c r="AE19" i="18"/>
  <c r="AE220" i="18"/>
  <c r="AE944" i="18"/>
  <c r="AF703" i="18"/>
  <c r="AH703" i="18" s="1"/>
  <c r="AI703" i="18" s="1"/>
  <c r="AK703" i="18" s="1"/>
  <c r="AE945" i="18"/>
  <c r="AE353" i="18"/>
  <c r="AE376" i="18"/>
  <c r="AE491" i="18"/>
  <c r="AE550" i="18"/>
  <c r="AE750" i="18"/>
  <c r="AE846" i="18"/>
  <c r="AE864" i="18"/>
  <c r="AE875" i="18"/>
  <c r="AE908" i="18"/>
  <c r="AE931" i="18"/>
  <c r="AE928" i="18"/>
  <c r="AF729" i="18"/>
  <c r="AH729" i="18" s="1"/>
  <c r="AI729" i="18" s="1"/>
  <c r="AK729" i="18" s="1"/>
  <c r="AE903" i="18"/>
  <c r="AE832" i="18"/>
  <c r="AE834" i="18"/>
  <c r="AE857" i="18"/>
  <c r="AE73" i="18"/>
  <c r="AE838" i="18"/>
  <c r="AE859" i="18"/>
  <c r="AE878" i="18"/>
  <c r="AE861" i="18"/>
  <c r="AE870" i="18"/>
  <c r="AE912" i="18"/>
  <c r="AE670" i="18"/>
  <c r="AF724" i="18"/>
  <c r="AH724" i="18" s="1"/>
  <c r="AI724" i="18" s="1"/>
  <c r="AK724" i="18" s="1"/>
  <c r="AE756" i="18"/>
  <c r="AE785" i="18"/>
  <c r="AE854" i="18"/>
  <c r="AE894" i="18"/>
  <c r="AE909" i="18"/>
  <c r="AE84" i="18"/>
  <c r="AE473" i="18"/>
  <c r="AE746" i="18"/>
  <c r="AE819" i="18"/>
  <c r="AE895" i="18"/>
  <c r="AE883" i="18"/>
  <c r="AE896" i="18"/>
  <c r="AE914" i="18"/>
  <c r="AE935" i="18"/>
  <c r="AE948" i="18"/>
  <c r="AE899" i="18"/>
  <c r="AE847" i="18"/>
  <c r="AE920" i="18"/>
  <c r="AE938" i="18"/>
  <c r="AE548" i="18"/>
  <c r="AE862" i="18"/>
  <c r="AE833" i="18"/>
  <c r="AE860" i="18"/>
  <c r="AE865" i="18"/>
  <c r="AE905" i="18"/>
  <c r="AE926" i="18"/>
  <c r="AE943" i="18"/>
  <c r="AE286" i="18"/>
  <c r="AE151" i="18"/>
  <c r="AE872" i="18"/>
  <c r="AE902" i="18"/>
  <c r="AE874" i="18"/>
  <c r="AE889" i="18"/>
  <c r="AE879" i="18"/>
  <c r="AE930" i="18"/>
  <c r="AE610" i="18"/>
  <c r="AE790" i="18"/>
  <c r="AE850" i="18"/>
  <c r="AE881" i="18"/>
  <c r="AE97" i="18"/>
  <c r="AE612" i="18"/>
  <c r="AE630" i="18"/>
  <c r="AE673" i="18"/>
  <c r="AE741" i="18"/>
  <c r="AE755" i="18"/>
  <c r="AE848" i="18"/>
  <c r="AE830" i="18"/>
  <c r="AE809" i="18"/>
  <c r="AE933" i="18"/>
  <c r="AE897" i="18"/>
  <c r="AE866" i="18"/>
  <c r="AE835" i="18"/>
  <c r="AE844" i="18"/>
  <c r="AE877" i="18"/>
  <c r="AE918" i="18"/>
  <c r="AE940" i="18"/>
  <c r="AE327" i="18"/>
  <c r="AE579" i="18"/>
  <c r="AE597" i="18"/>
  <c r="AE607" i="18"/>
  <c r="AE747" i="18"/>
  <c r="AE778" i="18"/>
  <c r="AE821" i="18"/>
  <c r="AE825" i="18"/>
  <c r="AE871" i="18"/>
  <c r="AE837" i="18"/>
  <c r="AE901" i="18"/>
  <c r="AE910" i="18"/>
  <c r="AE923" i="18"/>
  <c r="AE932" i="18"/>
  <c r="AE921" i="18"/>
  <c r="AE942" i="18"/>
  <c r="AE385" i="18"/>
  <c r="AE581" i="18"/>
  <c r="AE736" i="18"/>
  <c r="AE829" i="18"/>
  <c r="AE885" i="18"/>
  <c r="AE924" i="18"/>
  <c r="AF895" i="18"/>
  <c r="AH895" i="18" s="1"/>
  <c r="AI895" i="18" s="1"/>
  <c r="AE863" i="18"/>
  <c r="AE849" i="18"/>
  <c r="AE845" i="18"/>
  <c r="AE898" i="18"/>
  <c r="AE907" i="18"/>
  <c r="AE906" i="18"/>
  <c r="AE937" i="18"/>
  <c r="AE278" i="18"/>
  <c r="AE55" i="18"/>
  <c r="AE492" i="18"/>
  <c r="AE604" i="18"/>
  <c r="AE886" i="18"/>
  <c r="AE884" i="18"/>
  <c r="AE900" i="18"/>
  <c r="AE869" i="18"/>
  <c r="AE911" i="18"/>
  <c r="AE919" i="18"/>
  <c r="AE759" i="18"/>
  <c r="AE882" i="18"/>
  <c r="AE893" i="18"/>
  <c r="AE831" i="18"/>
  <c r="AE927" i="18"/>
  <c r="AE947" i="18"/>
  <c r="AE125" i="18"/>
  <c r="AE331" i="18"/>
  <c r="AE326" i="18"/>
  <c r="AE134" i="18"/>
  <c r="AE194" i="18"/>
  <c r="AE148" i="18"/>
  <c r="AE4" i="18"/>
  <c r="AE150" i="18"/>
  <c r="AE103" i="18"/>
  <c r="AE298" i="18"/>
  <c r="AE255" i="18"/>
  <c r="AE96" i="18"/>
  <c r="AE347" i="18"/>
  <c r="AE82" i="18"/>
  <c r="AE321" i="18"/>
  <c r="AE384" i="18"/>
  <c r="AE378" i="18"/>
  <c r="AE374" i="18"/>
  <c r="AE508" i="18"/>
  <c r="AE524" i="18"/>
  <c r="AE557" i="18"/>
  <c r="AE606" i="18"/>
  <c r="AE619" i="18"/>
  <c r="AE632" i="18"/>
  <c r="AE663" i="18"/>
  <c r="AE667" i="18"/>
  <c r="AE724" i="18"/>
  <c r="AE703" i="18"/>
  <c r="AE732" i="18"/>
  <c r="AE712" i="18"/>
  <c r="AE779" i="18"/>
  <c r="AE775" i="18"/>
  <c r="AE801" i="18"/>
  <c r="AE269" i="18"/>
  <c r="AE307" i="18"/>
  <c r="AE41" i="18"/>
  <c r="AE246" i="18"/>
  <c r="AE50" i="18"/>
  <c r="AE112" i="18"/>
  <c r="AE204" i="18"/>
  <c r="AE126" i="18"/>
  <c r="AE345" i="18"/>
  <c r="AE303" i="18"/>
  <c r="AE178" i="18"/>
  <c r="AE268" i="18"/>
  <c r="AE363" i="18"/>
  <c r="AE372" i="18"/>
  <c r="AE375" i="18"/>
  <c r="AE443" i="18"/>
  <c r="AE448" i="18"/>
  <c r="AE461" i="18"/>
  <c r="AE497" i="18"/>
  <c r="AE466" i="18"/>
  <c r="AE521" i="18"/>
  <c r="AE511" i="18"/>
  <c r="AF550" i="18"/>
  <c r="AH550" i="18" s="1"/>
  <c r="AI550" i="18" s="1"/>
  <c r="AK550" i="18" s="1"/>
  <c r="AE549" i="18"/>
  <c r="AE562" i="18"/>
  <c r="AE575" i="18"/>
  <c r="AE577" i="18"/>
  <c r="AE591" i="18"/>
  <c r="AE587" i="18"/>
  <c r="AE605" i="18"/>
  <c r="AE626" i="18"/>
  <c r="AE628" i="18"/>
  <c r="AE665" i="18"/>
  <c r="AE714" i="18"/>
  <c r="AE681" i="18"/>
  <c r="AE720" i="18"/>
  <c r="AE709" i="18"/>
  <c r="AE752" i="18"/>
  <c r="AE757" i="18"/>
  <c r="AE781" i="18"/>
  <c r="AE786" i="18"/>
  <c r="AE816" i="18"/>
  <c r="AE351" i="18"/>
  <c r="AE277" i="18"/>
  <c r="AE49" i="18"/>
  <c r="AE297" i="18"/>
  <c r="AE28" i="18"/>
  <c r="AE205" i="18"/>
  <c r="AE295" i="18"/>
  <c r="AE123" i="18"/>
  <c r="AE283" i="18"/>
  <c r="AE289" i="18"/>
  <c r="AE65" i="18"/>
  <c r="AE186" i="18"/>
  <c r="AE228" i="18"/>
  <c r="AE44" i="18"/>
  <c r="AE61" i="18"/>
  <c r="AE360" i="18"/>
  <c r="AE400" i="18"/>
  <c r="AE401" i="18"/>
  <c r="AE379" i="18"/>
  <c r="AE432" i="18"/>
  <c r="AE423" i="18"/>
  <c r="AE493" i="18"/>
  <c r="AE465" i="18"/>
  <c r="AE495" i="18"/>
  <c r="AE502" i="18"/>
  <c r="AE523" i="18"/>
  <c r="AE533" i="18"/>
  <c r="AE537" i="18"/>
  <c r="AE572" i="18"/>
  <c r="AE592" i="18"/>
  <c r="AE615" i="18"/>
  <c r="AE621" i="18"/>
  <c r="AE651" i="18"/>
  <c r="AE653" i="18"/>
  <c r="AE645" i="18"/>
  <c r="AE657" i="18"/>
  <c r="AE678" i="18"/>
  <c r="AE688" i="18"/>
  <c r="AF741" i="18"/>
  <c r="AH741" i="18" s="1"/>
  <c r="AI741" i="18" s="1"/>
  <c r="AE737" i="18"/>
  <c r="AE762" i="18"/>
  <c r="AE761" i="18"/>
  <c r="AE807" i="18"/>
  <c r="AE806" i="18"/>
  <c r="AE258" i="18"/>
  <c r="AE238" i="18"/>
  <c r="AE287" i="18"/>
  <c r="AE257" i="18"/>
  <c r="AE206" i="18"/>
  <c r="AE189" i="18"/>
  <c r="AE169" i="18"/>
  <c r="AE11" i="18"/>
  <c r="AE344" i="18"/>
  <c r="AE153" i="18"/>
  <c r="AE313" i="18"/>
  <c r="AE52" i="18"/>
  <c r="AE212" i="18"/>
  <c r="AE36" i="18"/>
  <c r="AE67" i="18"/>
  <c r="AE341" i="18"/>
  <c r="AE382" i="18"/>
  <c r="AE412" i="18"/>
  <c r="AE459" i="18"/>
  <c r="AE499" i="18"/>
  <c r="AE500" i="18"/>
  <c r="AE498" i="18"/>
  <c r="AE593" i="18"/>
  <c r="AE614" i="18"/>
  <c r="AE602" i="18"/>
  <c r="AE625" i="18"/>
  <c r="AE648" i="18"/>
  <c r="AE649" i="18"/>
  <c r="AE698" i="18"/>
  <c r="AE704" i="18"/>
  <c r="AE739" i="18"/>
  <c r="AE748" i="18"/>
  <c r="AE180" i="18"/>
  <c r="AE208" i="18"/>
  <c r="AE349" i="18"/>
  <c r="AE174" i="18"/>
  <c r="AE203" i="18"/>
  <c r="AE156" i="18"/>
  <c r="AE316" i="18"/>
  <c r="AE234" i="18"/>
  <c r="AE105" i="18"/>
  <c r="AE309" i="18"/>
  <c r="AE7" i="18"/>
  <c r="AE175" i="18"/>
  <c r="AE388" i="18"/>
  <c r="AE389" i="18"/>
  <c r="AE407" i="18"/>
  <c r="AE417" i="18"/>
  <c r="AE457" i="18"/>
  <c r="AE475" i="18"/>
  <c r="AE464" i="18"/>
  <c r="AE470" i="18"/>
  <c r="AE514" i="18"/>
  <c r="AE515" i="18"/>
  <c r="AE546" i="18"/>
  <c r="AE556" i="18"/>
  <c r="AE578" i="18"/>
  <c r="AE595" i="18"/>
  <c r="AE586" i="18"/>
  <c r="AE636" i="18"/>
  <c r="AE639" i="18"/>
  <c r="AE708" i="18"/>
  <c r="AE722" i="18"/>
  <c r="AE697" i="18"/>
  <c r="AE710" i="18"/>
  <c r="AE764" i="18"/>
  <c r="AE792" i="18"/>
  <c r="AE808" i="18"/>
  <c r="AE812" i="18"/>
  <c r="AE120" i="18"/>
  <c r="AE106" i="18"/>
  <c r="AE157" i="18"/>
  <c r="AE320" i="18"/>
  <c r="AE147" i="18"/>
  <c r="AE377" i="18"/>
  <c r="AE474" i="18"/>
  <c r="AE538" i="18"/>
  <c r="AE563" i="18"/>
  <c r="AE774" i="18"/>
  <c r="AE795" i="18"/>
  <c r="AE15" i="18"/>
  <c r="AE250" i="18"/>
  <c r="AE179" i="18"/>
  <c r="AE110" i="18"/>
  <c r="AE279" i="18"/>
  <c r="AE274" i="18"/>
  <c r="AE301" i="18"/>
  <c r="AE364" i="18"/>
  <c r="AE441" i="18"/>
  <c r="AE478" i="18"/>
  <c r="AE671" i="18"/>
  <c r="AE675" i="18"/>
  <c r="AE687" i="18"/>
  <c r="AE702" i="18"/>
  <c r="AE701" i="18"/>
  <c r="AE726" i="18"/>
  <c r="AE721" i="18"/>
  <c r="AE744" i="18"/>
  <c r="AE787" i="18"/>
  <c r="AE805" i="18"/>
  <c r="AE817" i="18"/>
  <c r="AE820" i="18"/>
  <c r="AE240" i="18"/>
  <c r="AE272" i="18"/>
  <c r="AE334" i="18"/>
  <c r="AE329" i="18"/>
  <c r="AE34" i="18"/>
  <c r="AE16" i="18"/>
  <c r="AE119" i="18"/>
  <c r="AE263" i="18"/>
  <c r="AE236" i="18"/>
  <c r="AE224" i="18"/>
  <c r="AE62" i="18"/>
  <c r="AE171" i="18"/>
  <c r="AE259" i="18"/>
  <c r="AE197" i="18"/>
  <c r="AE315" i="18"/>
  <c r="AE304" i="18"/>
  <c r="AE299" i="18"/>
  <c r="AE43" i="18"/>
  <c r="AE359" i="18"/>
  <c r="AE404" i="18"/>
  <c r="AE406" i="18"/>
  <c r="AE426" i="18"/>
  <c r="AE451" i="18"/>
  <c r="AE462" i="18"/>
  <c r="AE468" i="18"/>
  <c r="AE520" i="18"/>
  <c r="AE545" i="18"/>
  <c r="AE542" i="18"/>
  <c r="AE570" i="18"/>
  <c r="AE576" i="18"/>
  <c r="AE584" i="18"/>
  <c r="AE637" i="18"/>
  <c r="AE669" i="18"/>
  <c r="AE731" i="18"/>
  <c r="AE684" i="18"/>
  <c r="AE706" i="18"/>
  <c r="AE733" i="18"/>
  <c r="AE745" i="18"/>
  <c r="AE760" i="18"/>
  <c r="AE772" i="18"/>
  <c r="AE794" i="18"/>
  <c r="AE791" i="18"/>
  <c r="AE35" i="18"/>
  <c r="AE22" i="18"/>
  <c r="AE161" i="18"/>
  <c r="AE54" i="18"/>
  <c r="AE40" i="18"/>
  <c r="AE37" i="18"/>
  <c r="AE183" i="18"/>
  <c r="AE232" i="18"/>
  <c r="AE57" i="18"/>
  <c r="AE270" i="18"/>
  <c r="AE260" i="18"/>
  <c r="AE361" i="18"/>
  <c r="AE589" i="18"/>
  <c r="AE583" i="18"/>
  <c r="AE696" i="18"/>
  <c r="AE723" i="18"/>
  <c r="AE758" i="18"/>
  <c r="AE788" i="18"/>
  <c r="AE108" i="18"/>
  <c r="AE152" i="18"/>
  <c r="AE340" i="18"/>
  <c r="AE311" i="18"/>
  <c r="AE25" i="18"/>
  <c r="AE129" i="18"/>
  <c r="AE352" i="18"/>
  <c r="AE29" i="18"/>
  <c r="AE233" i="18"/>
  <c r="AE185" i="18"/>
  <c r="AE143" i="18"/>
  <c r="AE176" i="18"/>
  <c r="AE237" i="18"/>
  <c r="AE300" i="18"/>
  <c r="AE284" i="18"/>
  <c r="AE239" i="18"/>
  <c r="AE366" i="18"/>
  <c r="AE409" i="18"/>
  <c r="AE405" i="18"/>
  <c r="AE419" i="18"/>
  <c r="AE425" i="18"/>
  <c r="AE442" i="18"/>
  <c r="AE481" i="18"/>
  <c r="AE494" i="18"/>
  <c r="AE507" i="18"/>
  <c r="AE547" i="18"/>
  <c r="AE574" i="18"/>
  <c r="AE564" i="18"/>
  <c r="AE580" i="18"/>
  <c r="AE598" i="18"/>
  <c r="AE627" i="18"/>
  <c r="AE652" i="18"/>
  <c r="AE692" i="18"/>
  <c r="AE691" i="18"/>
  <c r="AE713" i="18"/>
  <c r="AE682" i="18"/>
  <c r="AE751" i="18"/>
  <c r="AE777" i="18"/>
  <c r="AE800" i="18"/>
  <c r="AE814" i="18"/>
  <c r="AE822" i="18"/>
  <c r="AE339" i="18"/>
  <c r="AE133" i="18"/>
  <c r="AE211" i="18"/>
  <c r="AE8" i="18"/>
  <c r="AE165" i="18"/>
  <c r="AE59" i="18"/>
  <c r="AE325" i="18"/>
  <c r="AE80" i="18"/>
  <c r="AE336" i="18"/>
  <c r="AE20" i="18"/>
  <c r="AE256" i="18"/>
  <c r="AE83" i="18"/>
  <c r="AE262" i="18"/>
  <c r="AE275" i="18"/>
  <c r="AE56" i="18"/>
  <c r="AE77" i="18"/>
  <c r="AE358" i="18"/>
  <c r="AE391" i="18"/>
  <c r="AE396" i="18"/>
  <c r="AE416" i="18"/>
  <c r="AE415" i="18"/>
  <c r="AE450" i="18"/>
  <c r="AE469" i="18"/>
  <c r="AE476" i="18"/>
  <c r="AE505" i="18"/>
  <c r="AE527" i="18"/>
  <c r="AE519" i="18"/>
  <c r="AE544" i="18"/>
  <c r="AE554" i="18"/>
  <c r="AE561" i="18"/>
  <c r="AE596" i="18"/>
  <c r="AE590" i="18"/>
  <c r="AE620" i="18"/>
  <c r="AE631" i="18"/>
  <c r="AE641" i="18"/>
  <c r="AE668" i="18"/>
  <c r="AE705" i="18"/>
  <c r="AE690" i="18"/>
  <c r="AE685" i="18"/>
  <c r="AF749" i="18"/>
  <c r="AH749" i="18" s="1"/>
  <c r="AI749" i="18" s="1"/>
  <c r="AE780" i="18"/>
  <c r="AE824" i="18"/>
  <c r="AE826" i="18"/>
  <c r="AE89" i="18"/>
  <c r="AE216" i="18"/>
  <c r="AE17" i="18"/>
  <c r="AE164" i="18"/>
  <c r="AE166" i="18"/>
  <c r="AE314" i="18"/>
  <c r="AE130" i="18"/>
  <c r="AE160" i="18"/>
  <c r="AE227" i="18"/>
  <c r="AE141" i="18"/>
  <c r="AE217" i="18"/>
  <c r="AE290" i="18"/>
  <c r="AE63" i="18"/>
  <c r="AE81" i="18"/>
  <c r="AE200" i="18"/>
  <c r="AE167" i="18"/>
  <c r="AE482" i="18"/>
  <c r="AE526" i="18"/>
  <c r="AE553" i="18"/>
  <c r="AE569" i="18"/>
  <c r="AE644" i="18"/>
  <c r="AE640" i="18"/>
  <c r="AE711" i="18"/>
  <c r="AE715" i="18"/>
  <c r="AE718" i="18"/>
  <c r="AE689" i="18"/>
  <c r="AE797" i="18"/>
  <c r="AE219" i="18"/>
  <c r="AE155" i="18"/>
  <c r="AE68" i="18"/>
  <c r="AE319" i="18"/>
  <c r="AE181" i="18"/>
  <c r="AE149" i="18"/>
  <c r="AE31" i="18"/>
  <c r="AE162" i="18"/>
  <c r="AE231" i="18"/>
  <c r="AE45" i="18"/>
  <c r="AE101" i="18"/>
  <c r="AE207" i="18"/>
  <c r="AE42" i="18"/>
  <c r="AE46" i="18"/>
  <c r="AE354" i="18"/>
  <c r="AE402" i="18"/>
  <c r="AE397" i="18"/>
  <c r="AE387" i="18"/>
  <c r="AE449" i="18"/>
  <c r="AE467" i="18"/>
  <c r="AE532" i="18"/>
  <c r="AE539" i="18"/>
  <c r="AE513" i="18"/>
  <c r="AE541" i="18"/>
  <c r="AE566" i="18"/>
  <c r="AE571" i="18"/>
  <c r="AE582" i="18"/>
  <c r="AE617" i="18"/>
  <c r="AE633" i="18"/>
  <c r="AE629" i="18"/>
  <c r="AE662" i="18"/>
  <c r="AE730" i="18"/>
  <c r="AE699" i="18"/>
  <c r="AE680" i="18"/>
  <c r="AE700" i="18"/>
  <c r="AE771" i="18"/>
  <c r="AE784" i="18"/>
  <c r="AE803" i="18"/>
  <c r="AE350" i="18"/>
  <c r="AE249" i="18"/>
  <c r="AE30" i="18"/>
  <c r="AE188" i="18"/>
  <c r="AE285" i="18"/>
  <c r="AE13" i="18"/>
  <c r="AE170" i="18"/>
  <c r="AE136" i="18"/>
  <c r="AE335" i="18"/>
  <c r="AE357" i="18"/>
  <c r="AE410" i="18"/>
  <c r="AE439" i="18"/>
  <c r="AE445" i="18"/>
  <c r="AE496" i="18"/>
  <c r="AE501" i="18"/>
  <c r="AE536" i="18"/>
  <c r="AE529" i="18"/>
  <c r="AE560" i="18"/>
  <c r="AE552" i="18"/>
  <c r="AE567" i="18"/>
  <c r="AE585" i="18"/>
  <c r="AE616" i="18"/>
  <c r="AE634" i="18"/>
  <c r="AF647" i="18"/>
  <c r="AH647" i="18" s="1"/>
  <c r="AI647" i="18" s="1"/>
  <c r="AK647" i="18" s="1"/>
  <c r="AE660" i="18"/>
  <c r="AE654" i="18"/>
  <c r="AE656" i="18"/>
  <c r="AE676" i="18"/>
  <c r="AE716" i="18"/>
  <c r="AE725" i="18"/>
  <c r="AE683" i="18"/>
  <c r="AE793" i="18"/>
  <c r="AE802" i="18"/>
  <c r="AE796" i="18"/>
  <c r="AE5" i="18"/>
  <c r="AE267" i="18"/>
  <c r="AE60" i="18"/>
  <c r="AE9" i="18"/>
  <c r="AE158" i="18"/>
  <c r="AE53" i="18"/>
  <c r="AE198" i="18"/>
  <c r="AE26" i="18"/>
  <c r="AE381" i="18"/>
  <c r="AE413" i="18"/>
  <c r="AE659" i="18"/>
  <c r="AE677" i="18"/>
  <c r="AE695" i="18"/>
  <c r="AE707" i="18"/>
  <c r="AE770" i="18"/>
  <c r="AE799" i="18"/>
  <c r="AE804" i="18"/>
  <c r="AE887" i="18"/>
  <c r="AE855" i="18"/>
  <c r="AE317" i="18"/>
  <c r="AE346" i="18"/>
  <c r="AE235" i="18"/>
  <c r="AE330" i="18"/>
  <c r="AE273" i="18"/>
  <c r="AE168" i="18"/>
  <c r="AE187" i="18"/>
  <c r="AE280" i="18"/>
  <c r="AE6" i="18"/>
  <c r="AE69" i="18"/>
  <c r="AE202" i="18"/>
  <c r="AE324" i="18"/>
  <c r="AE94" i="18"/>
  <c r="AE75" i="18"/>
  <c r="AE66" i="18"/>
  <c r="AE23" i="18"/>
  <c r="AE91" i="18"/>
  <c r="AE323" i="18"/>
  <c r="AE368" i="18"/>
  <c r="AE362" i="18"/>
  <c r="AE403" i="18"/>
  <c r="AE373" i="18"/>
  <c r="AE418" i="18"/>
  <c r="AE422" i="18"/>
  <c r="AE434" i="18"/>
  <c r="AE414" i="18"/>
  <c r="AE483" i="18"/>
  <c r="AE504" i="18"/>
  <c r="AE509" i="18"/>
  <c r="AE530" i="18"/>
  <c r="AE543" i="18"/>
  <c r="AE551" i="18"/>
  <c r="AE558" i="18"/>
  <c r="AE573" i="18"/>
  <c r="AE588" i="18"/>
  <c r="AE624" i="18"/>
  <c r="AE650" i="18"/>
  <c r="AE643" i="18"/>
  <c r="AE666" i="18"/>
  <c r="AE686" i="18"/>
  <c r="AE693" i="18"/>
  <c r="AE743" i="18"/>
  <c r="AE768" i="18"/>
  <c r="AE782" i="18"/>
  <c r="AE823" i="18"/>
  <c r="AY330" i="25"/>
  <c r="BA330" i="25" s="1"/>
  <c r="BB330" i="25" s="1"/>
  <c r="BD330" i="25" s="1"/>
  <c r="AF572" i="18"/>
  <c r="AH572" i="18" s="1"/>
  <c r="AI572" i="18" s="1"/>
  <c r="AK572" i="18" s="1"/>
  <c r="AF500" i="18"/>
  <c r="AH500" i="18" s="1"/>
  <c r="AI500" i="18" s="1"/>
  <c r="AK500" i="18" s="1"/>
  <c r="AF657" i="18"/>
  <c r="AH657" i="18" s="1"/>
  <c r="AI657" i="18" s="1"/>
  <c r="AK657" i="18" s="1"/>
  <c r="AF727" i="18"/>
  <c r="AH727" i="18" s="1"/>
  <c r="AI727" i="18" s="1"/>
  <c r="AK727" i="18" s="1"/>
  <c r="AF764" i="18"/>
  <c r="AH764" i="18" s="1"/>
  <c r="AI764" i="18" s="1"/>
  <c r="AF849" i="18"/>
  <c r="AH849" i="18" s="1"/>
  <c r="AI849" i="18" s="1"/>
  <c r="AF478" i="18"/>
  <c r="AH478" i="18" s="1"/>
  <c r="AI478" i="18" s="1"/>
  <c r="AK478" i="18" s="1"/>
  <c r="AF726" i="18"/>
  <c r="AH726" i="18" s="1"/>
  <c r="AI726" i="18" s="1"/>
  <c r="AK726" i="18" s="1"/>
  <c r="AF803" i="18"/>
  <c r="AH803" i="18" s="1"/>
  <c r="AI803" i="18" s="1"/>
  <c r="AF445" i="18"/>
  <c r="AH445" i="18" s="1"/>
  <c r="AI445" i="18" s="1"/>
  <c r="AK445" i="18" s="1"/>
  <c r="AF485" i="18"/>
  <c r="AH485" i="18" s="1"/>
  <c r="AI485" i="18" s="1"/>
  <c r="AK485" i="18" s="1"/>
  <c r="AF813" i="18"/>
  <c r="AH813" i="18" s="1"/>
  <c r="AI813" i="18" s="1"/>
  <c r="AF829" i="18"/>
  <c r="AH829" i="18" s="1"/>
  <c r="AI829" i="18" s="1"/>
  <c r="AF442" i="18"/>
  <c r="AH442" i="18" s="1"/>
  <c r="AI442" i="18" s="1"/>
  <c r="AK442" i="18" s="1"/>
  <c r="AF701" i="18"/>
  <c r="AH701" i="18" s="1"/>
  <c r="AI701" i="18" s="1"/>
  <c r="AK701" i="18" s="1"/>
  <c r="AF717" i="18"/>
  <c r="AH717" i="18" s="1"/>
  <c r="AI717" i="18" s="1"/>
  <c r="AK717" i="18" s="1"/>
  <c r="AF681" i="18"/>
  <c r="AH681" i="18" s="1"/>
  <c r="AI681" i="18" s="1"/>
  <c r="AK681" i="18" s="1"/>
  <c r="AF783" i="18"/>
  <c r="AH783" i="18" s="1"/>
  <c r="AI783" i="18" s="1"/>
  <c r="AF547" i="18"/>
  <c r="AH547" i="18" s="1"/>
  <c r="AI547" i="18" s="1"/>
  <c r="AK547" i="18" s="1"/>
  <c r="AF713" i="18"/>
  <c r="AH713" i="18" s="1"/>
  <c r="AI713" i="18" s="1"/>
  <c r="AK713" i="18" s="1"/>
  <c r="AF781" i="18"/>
  <c r="AH781" i="18" s="1"/>
  <c r="AI781" i="18" s="1"/>
  <c r="AF863" i="18"/>
  <c r="AH863" i="18" s="1"/>
  <c r="AI863" i="18" s="1"/>
  <c r="AF581" i="18"/>
  <c r="AH581" i="18" s="1"/>
  <c r="AI581" i="18" s="1"/>
  <c r="AK581" i="18" s="1"/>
  <c r="AF718" i="18"/>
  <c r="AH718" i="18" s="1"/>
  <c r="AI718" i="18" s="1"/>
  <c r="AK718" i="18" s="1"/>
  <c r="AF719" i="18"/>
  <c r="AH719" i="18" s="1"/>
  <c r="AI719" i="18" s="1"/>
  <c r="AK719" i="18" s="1"/>
  <c r="AF799" i="18"/>
  <c r="AH799" i="18" s="1"/>
  <c r="AI799" i="18" s="1"/>
  <c r="AF908" i="18"/>
  <c r="AH908" i="18" s="1"/>
  <c r="AI908" i="18" s="1"/>
  <c r="AF913" i="18"/>
  <c r="AH913" i="18" s="1"/>
  <c r="AI913" i="18" s="1"/>
  <c r="AF843" i="18"/>
  <c r="AH843" i="18" s="1"/>
  <c r="AI843" i="18" s="1"/>
  <c r="AF515" i="18"/>
  <c r="AH515" i="18" s="1"/>
  <c r="AI515" i="18" s="1"/>
  <c r="AK515" i="18" s="1"/>
  <c r="AF720" i="18"/>
  <c r="AH720" i="18" s="1"/>
  <c r="AI720" i="18" s="1"/>
  <c r="AK720" i="18" s="1"/>
  <c r="AF761" i="18"/>
  <c r="AH761" i="18" s="1"/>
  <c r="AI761" i="18" s="1"/>
  <c r="AF725" i="18"/>
  <c r="AH725" i="18" s="1"/>
  <c r="AI725" i="18" s="1"/>
  <c r="AK725" i="18" s="1"/>
  <c r="AF700" i="18"/>
  <c r="AH700" i="18" s="1"/>
  <c r="AI700" i="18" s="1"/>
  <c r="AK700" i="18" s="1"/>
  <c r="AF818" i="18"/>
  <c r="AH818" i="18" s="1"/>
  <c r="AI818" i="18" s="1"/>
  <c r="AF788" i="18"/>
  <c r="AH788" i="18" s="1"/>
  <c r="AI788" i="18" s="1"/>
  <c r="AF488" i="18"/>
  <c r="AH488" i="18" s="1"/>
  <c r="AI488" i="18" s="1"/>
  <c r="AK488" i="18" s="1"/>
  <c r="AF787" i="18"/>
  <c r="AH787" i="18" s="1"/>
  <c r="AI787" i="18" s="1"/>
  <c r="AF812" i="18"/>
  <c r="AH812" i="18" s="1"/>
  <c r="AI812" i="18" s="1"/>
  <c r="AF820" i="18"/>
  <c r="AH820" i="18" s="1"/>
  <c r="AI820" i="18" s="1"/>
  <c r="AF406" i="18"/>
  <c r="AH406" i="18" s="1"/>
  <c r="AI406" i="18" s="1"/>
  <c r="AK406" i="18" s="1"/>
  <c r="AF601" i="18"/>
  <c r="AH601" i="18" s="1"/>
  <c r="AI601" i="18" s="1"/>
  <c r="AK601" i="18" s="1"/>
  <c r="AF590" i="18"/>
  <c r="AH590" i="18" s="1"/>
  <c r="AI590" i="18" s="1"/>
  <c r="AK590" i="18" s="1"/>
  <c r="AF671" i="18"/>
  <c r="AH671" i="18" s="1"/>
  <c r="AI671" i="18" s="1"/>
  <c r="AK671" i="18" s="1"/>
  <c r="AF469" i="18"/>
  <c r="AH469" i="18" s="1"/>
  <c r="AI469" i="18" s="1"/>
  <c r="AK469" i="18" s="1"/>
  <c r="AF538" i="18"/>
  <c r="AH538" i="18" s="1"/>
  <c r="AI538" i="18" s="1"/>
  <c r="AK538" i="18" s="1"/>
  <c r="AY300" i="25"/>
  <c r="BA300" i="25" s="1"/>
  <c r="BB300" i="25" s="1"/>
  <c r="BD300" i="25" s="1"/>
  <c r="AF393" i="18"/>
  <c r="AH393" i="18" s="1"/>
  <c r="AI393" i="18" s="1"/>
  <c r="AK393" i="18" s="1"/>
  <c r="AF519" i="18"/>
  <c r="AH519" i="18" s="1"/>
  <c r="AI519" i="18" s="1"/>
  <c r="AK519" i="18" s="1"/>
  <c r="AF512" i="18"/>
  <c r="AH512" i="18" s="1"/>
  <c r="AI512" i="18" s="1"/>
  <c r="AK512" i="18" s="1"/>
  <c r="AF648" i="18"/>
  <c r="AH648" i="18" s="1"/>
  <c r="AI648" i="18" s="1"/>
  <c r="AK648" i="18" s="1"/>
  <c r="AF428" i="18"/>
  <c r="AH428" i="18" s="1"/>
  <c r="AI428" i="18" s="1"/>
  <c r="AK428" i="18" s="1"/>
  <c r="AF617" i="18"/>
  <c r="AH617" i="18" s="1"/>
  <c r="AI617" i="18" s="1"/>
  <c r="AK617" i="18" s="1"/>
  <c r="AF494" i="18"/>
  <c r="AH494" i="18" s="1"/>
  <c r="AI494" i="18" s="1"/>
  <c r="AK494" i="18" s="1"/>
  <c r="AF425" i="18"/>
  <c r="AH425" i="18" s="1"/>
  <c r="AI425" i="18" s="1"/>
  <c r="AK425" i="18" s="1"/>
  <c r="AF941" i="18"/>
  <c r="AH941" i="18" s="1"/>
  <c r="AI941" i="18" s="1"/>
  <c r="AF476" i="18"/>
  <c r="AH476" i="18" s="1"/>
  <c r="AI476" i="18" s="1"/>
  <c r="AK476" i="18" s="1"/>
  <c r="AF482" i="18"/>
  <c r="AH482" i="18" s="1"/>
  <c r="AI482" i="18" s="1"/>
  <c r="AK482" i="18" s="1"/>
  <c r="AF608" i="18"/>
  <c r="AH608" i="18" s="1"/>
  <c r="AI608" i="18" s="1"/>
  <c r="AK608" i="18" s="1"/>
  <c r="AF376" i="18"/>
  <c r="AH376" i="18" s="1"/>
  <c r="AI376" i="18" s="1"/>
  <c r="AK376" i="18" s="1"/>
  <c r="AF472" i="18"/>
  <c r="AH472" i="18" s="1"/>
  <c r="AI472" i="18" s="1"/>
  <c r="AK472" i="18" s="1"/>
  <c r="AF645" i="18"/>
  <c r="AH645" i="18" s="1"/>
  <c r="AI645" i="18" s="1"/>
  <c r="AK645" i="18" s="1"/>
  <c r="AF743" i="18"/>
  <c r="AH743" i="18" s="1"/>
  <c r="AI743" i="18" s="1"/>
  <c r="AF768" i="18"/>
  <c r="AH768" i="18" s="1"/>
  <c r="AI768" i="18" s="1"/>
  <c r="AF423" i="18"/>
  <c r="AH423" i="18" s="1"/>
  <c r="AI423" i="18" s="1"/>
  <c r="AK423" i="18" s="1"/>
  <c r="AF721" i="18"/>
  <c r="AH721" i="18" s="1"/>
  <c r="AI721" i="18" s="1"/>
  <c r="AK721" i="18" s="1"/>
  <c r="AF431" i="18"/>
  <c r="AH431" i="18" s="1"/>
  <c r="AI431" i="18" s="1"/>
  <c r="AK431" i="18" s="1"/>
  <c r="AF565" i="18"/>
  <c r="AH565" i="18" s="1"/>
  <c r="AI565" i="18" s="1"/>
  <c r="AK565" i="18" s="1"/>
  <c r="AF392" i="18"/>
  <c r="AH392" i="18" s="1"/>
  <c r="AI392" i="18" s="1"/>
  <c r="AK392" i="18" s="1"/>
  <c r="AF395" i="18"/>
  <c r="AH395" i="18" s="1"/>
  <c r="AI395" i="18" s="1"/>
  <c r="AK395" i="18" s="1"/>
  <c r="AF389" i="18"/>
  <c r="AH389" i="18" s="1"/>
  <c r="AI389" i="18" s="1"/>
  <c r="AK389" i="18" s="1"/>
  <c r="AF493" i="18"/>
  <c r="AH493" i="18" s="1"/>
  <c r="AI493" i="18" s="1"/>
  <c r="AK493" i="18" s="1"/>
  <c r="AF794" i="18"/>
  <c r="AH794" i="18" s="1"/>
  <c r="AI794" i="18" s="1"/>
  <c r="AF429" i="18"/>
  <c r="AH429" i="18" s="1"/>
  <c r="AI429" i="18" s="1"/>
  <c r="AK429" i="18" s="1"/>
  <c r="AF706" i="18"/>
  <c r="AH706" i="18" s="1"/>
  <c r="AI706" i="18" s="1"/>
  <c r="AK706" i="18" s="1"/>
  <c r="AF816" i="18"/>
  <c r="AH816" i="18" s="1"/>
  <c r="AI816" i="18" s="1"/>
  <c r="AF737" i="18"/>
  <c r="AH737" i="18" s="1"/>
  <c r="AI737" i="18" s="1"/>
  <c r="AY492" i="25"/>
  <c r="BA492" i="25" s="1"/>
  <c r="BB492" i="25" s="1"/>
  <c r="AF673" i="18"/>
  <c r="AH673" i="18" s="1"/>
  <c r="AI673" i="18" s="1"/>
  <c r="AK673" i="18" s="1"/>
  <c r="AF739" i="18"/>
  <c r="AH739" i="18" s="1"/>
  <c r="AI739" i="18" s="1"/>
  <c r="AF728" i="18"/>
  <c r="AH728" i="18" s="1"/>
  <c r="AI728" i="18" s="1"/>
  <c r="AK728" i="18" s="1"/>
  <c r="AF927" i="18"/>
  <c r="AH927" i="18" s="1"/>
  <c r="AI927" i="18" s="1"/>
  <c r="AF635" i="18"/>
  <c r="AH635" i="18" s="1"/>
  <c r="AI635" i="18" s="1"/>
  <c r="AK635" i="18" s="1"/>
  <c r="AF365" i="18"/>
  <c r="AH365" i="18" s="1"/>
  <c r="AI365" i="18" s="1"/>
  <c r="AK365" i="18" s="1"/>
  <c r="AF610" i="18"/>
  <c r="AH610" i="18" s="1"/>
  <c r="AI610" i="18" s="1"/>
  <c r="AK610" i="18" s="1"/>
  <c r="AF615" i="18"/>
  <c r="AH615" i="18" s="1"/>
  <c r="AI615" i="18" s="1"/>
  <c r="AK615" i="18" s="1"/>
  <c r="AF537" i="18"/>
  <c r="AH537" i="18" s="1"/>
  <c r="AI537" i="18" s="1"/>
  <c r="AK537" i="18" s="1"/>
  <c r="AF577" i="18"/>
  <c r="AH577" i="18" s="1"/>
  <c r="AI577" i="18" s="1"/>
  <c r="AK577" i="18" s="1"/>
  <c r="AF618" i="18"/>
  <c r="AH618" i="18" s="1"/>
  <c r="AI618" i="18" s="1"/>
  <c r="AK618" i="18" s="1"/>
  <c r="AF387" i="18"/>
  <c r="AH387" i="18" s="1"/>
  <c r="AI387" i="18" s="1"/>
  <c r="AK387" i="18" s="1"/>
  <c r="AF455" i="18"/>
  <c r="AH455" i="18" s="1"/>
  <c r="AI455" i="18" s="1"/>
  <c r="AK455" i="18" s="1"/>
  <c r="AF542" i="18"/>
  <c r="AH542" i="18" s="1"/>
  <c r="AI542" i="18" s="1"/>
  <c r="AK542" i="18" s="1"/>
  <c r="AF632" i="18"/>
  <c r="AH632" i="18" s="1"/>
  <c r="AI632" i="18" s="1"/>
  <c r="AK632" i="18" s="1"/>
  <c r="AF819" i="18"/>
  <c r="AH819" i="18" s="1"/>
  <c r="AI819" i="18" s="1"/>
  <c r="AF942" i="18"/>
  <c r="AH942" i="18" s="1"/>
  <c r="AI942" i="18" s="1"/>
  <c r="AF773" i="18"/>
  <c r="AH773" i="18" s="1"/>
  <c r="AI773" i="18" s="1"/>
  <c r="AF658" i="18"/>
  <c r="AH658" i="18" s="1"/>
  <c r="AI658" i="18" s="1"/>
  <c r="AK658" i="18" s="1"/>
  <c r="AF652" i="18"/>
  <c r="AH652" i="18" s="1"/>
  <c r="AI652" i="18" s="1"/>
  <c r="AK652" i="18" s="1"/>
  <c r="AF722" i="18"/>
  <c r="AH722" i="18" s="1"/>
  <c r="AI722" i="18" s="1"/>
  <c r="AK722" i="18" s="1"/>
  <c r="AF524" i="18"/>
  <c r="AH524" i="18" s="1"/>
  <c r="AI524" i="18" s="1"/>
  <c r="AK524" i="18" s="1"/>
  <c r="AF650" i="18"/>
  <c r="AH650" i="18" s="1"/>
  <c r="AI650" i="18" s="1"/>
  <c r="AK650" i="18" s="1"/>
  <c r="AF420" i="18"/>
  <c r="AH420" i="18" s="1"/>
  <c r="AI420" i="18" s="1"/>
  <c r="AK420" i="18" s="1"/>
  <c r="AF477" i="18"/>
  <c r="AH477" i="18" s="1"/>
  <c r="AI477" i="18" s="1"/>
  <c r="AK477" i="18" s="1"/>
  <c r="AF600" i="18"/>
  <c r="AH600" i="18" s="1"/>
  <c r="AI600" i="18" s="1"/>
  <c r="AK600" i="18" s="1"/>
  <c r="AF623" i="18"/>
  <c r="AH623" i="18" s="1"/>
  <c r="AI623" i="18" s="1"/>
  <c r="AK623" i="18" s="1"/>
  <c r="AF801" i="18"/>
  <c r="AH801" i="18" s="1"/>
  <c r="AI801" i="18" s="1"/>
  <c r="AF826" i="18"/>
  <c r="AH826" i="18" s="1"/>
  <c r="AI826" i="18" s="1"/>
  <c r="AF369" i="18"/>
  <c r="AH369" i="18" s="1"/>
  <c r="AI369" i="18" s="1"/>
  <c r="AK369" i="18" s="1"/>
  <c r="AF370" i="18"/>
  <c r="AH370" i="18" s="1"/>
  <c r="AI370" i="18" s="1"/>
  <c r="AK370" i="18" s="1"/>
  <c r="AF486" i="18"/>
  <c r="AH486" i="18" s="1"/>
  <c r="AI486" i="18" s="1"/>
  <c r="AK486" i="18" s="1"/>
  <c r="AF624" i="18"/>
  <c r="AH624" i="18" s="1"/>
  <c r="AI624" i="18" s="1"/>
  <c r="AK624" i="18" s="1"/>
  <c r="AY491" i="25"/>
  <c r="BA491" i="25" s="1"/>
  <c r="BB491" i="25" s="1"/>
  <c r="AF831" i="18"/>
  <c r="AH831" i="18" s="1"/>
  <c r="AI831" i="18" s="1"/>
  <c r="AF545" i="18"/>
  <c r="AH545" i="18" s="1"/>
  <c r="AI545" i="18" s="1"/>
  <c r="AK545" i="18" s="1"/>
  <c r="AF567" i="18"/>
  <c r="AH567" i="18" s="1"/>
  <c r="AI567" i="18" s="1"/>
  <c r="AK567" i="18" s="1"/>
  <c r="AF704" i="18"/>
  <c r="AH704" i="18" s="1"/>
  <c r="AI704" i="18" s="1"/>
  <c r="AK704" i="18" s="1"/>
  <c r="AF825" i="18"/>
  <c r="AH825" i="18" s="1"/>
  <c r="AI825" i="18" s="1"/>
  <c r="AF496" i="18"/>
  <c r="AH496" i="18" s="1"/>
  <c r="AI496" i="18" s="1"/>
  <c r="AK496" i="18" s="1"/>
  <c r="AF911" i="18"/>
  <c r="AH911" i="18" s="1"/>
  <c r="AI911" i="18" s="1"/>
  <c r="AF361" i="18"/>
  <c r="AH361" i="18" s="1"/>
  <c r="AI361" i="18" s="1"/>
  <c r="AK361" i="18" s="1"/>
  <c r="AF585" i="18"/>
  <c r="AH585" i="18" s="1"/>
  <c r="AI585" i="18" s="1"/>
  <c r="AK585" i="18" s="1"/>
  <c r="AY327" i="25"/>
  <c r="BA327" i="25" s="1"/>
  <c r="BB327" i="25" s="1"/>
  <c r="BD327" i="25" s="1"/>
  <c r="AF611" i="18"/>
  <c r="AH611" i="18" s="1"/>
  <c r="AI611" i="18" s="1"/>
  <c r="AK611" i="18" s="1"/>
  <c r="AF634" i="18"/>
  <c r="AH634" i="18" s="1"/>
  <c r="AI634" i="18" s="1"/>
  <c r="AK634" i="18" s="1"/>
  <c r="AF714" i="18"/>
  <c r="AH714" i="18" s="1"/>
  <c r="AI714" i="18" s="1"/>
  <c r="AK714" i="18" s="1"/>
  <c r="AF607" i="18"/>
  <c r="AH607" i="18" s="1"/>
  <c r="AI607" i="18" s="1"/>
  <c r="AK607" i="18" s="1"/>
  <c r="AF595" i="18"/>
  <c r="AH595" i="18" s="1"/>
  <c r="AI595" i="18" s="1"/>
  <c r="AK595" i="18" s="1"/>
  <c r="AF785" i="18"/>
  <c r="AH785" i="18" s="1"/>
  <c r="AI785" i="18" s="1"/>
  <c r="AF792" i="18"/>
  <c r="AH792" i="18" s="1"/>
  <c r="AI792" i="18" s="1"/>
  <c r="AF417" i="18"/>
  <c r="AH417" i="18" s="1"/>
  <c r="AI417" i="18" s="1"/>
  <c r="AK417" i="18" s="1"/>
  <c r="AF570" i="18"/>
  <c r="AH570" i="18" s="1"/>
  <c r="AI570" i="18" s="1"/>
  <c r="AK570" i="18" s="1"/>
  <c r="AF599" i="18"/>
  <c r="AH599" i="18" s="1"/>
  <c r="AI599" i="18" s="1"/>
  <c r="AK599" i="18" s="1"/>
  <c r="AF665" i="18"/>
  <c r="AH665" i="18" s="1"/>
  <c r="AI665" i="18" s="1"/>
  <c r="AK665" i="18" s="1"/>
  <c r="AF374" i="18"/>
  <c r="AH374" i="18" s="1"/>
  <c r="AI374" i="18" s="1"/>
  <c r="AK374" i="18" s="1"/>
  <c r="AF539" i="18"/>
  <c r="AH539" i="18" s="1"/>
  <c r="AI539" i="18" s="1"/>
  <c r="AK539" i="18" s="1"/>
  <c r="AF557" i="18"/>
  <c r="AH557" i="18" s="1"/>
  <c r="AI557" i="18" s="1"/>
  <c r="AK557" i="18" s="1"/>
  <c r="AF586" i="18"/>
  <c r="AH586" i="18" s="1"/>
  <c r="AI586" i="18" s="1"/>
  <c r="AK586" i="18" s="1"/>
  <c r="AF619" i="18"/>
  <c r="AH619" i="18" s="1"/>
  <c r="AI619" i="18" s="1"/>
  <c r="AK619" i="18" s="1"/>
  <c r="AF636" i="18"/>
  <c r="AH636" i="18" s="1"/>
  <c r="AI636" i="18" s="1"/>
  <c r="AK636" i="18" s="1"/>
  <c r="AF638" i="18"/>
  <c r="AH638" i="18" s="1"/>
  <c r="AI638" i="18" s="1"/>
  <c r="AK638" i="18" s="1"/>
  <c r="AF680" i="18"/>
  <c r="AH680" i="18" s="1"/>
  <c r="AI680" i="18" s="1"/>
  <c r="AK680" i="18" s="1"/>
  <c r="AF864" i="18"/>
  <c r="AH864" i="18" s="1"/>
  <c r="AI864" i="18" s="1"/>
  <c r="AF896" i="18"/>
  <c r="AH896" i="18" s="1"/>
  <c r="AI896" i="18" s="1"/>
  <c r="AF850" i="18"/>
  <c r="AH850" i="18" s="1"/>
  <c r="AI850" i="18" s="1"/>
  <c r="AF931" i="18"/>
  <c r="AH931" i="18" s="1"/>
  <c r="AI931" i="18" s="1"/>
  <c r="AF386" i="18"/>
  <c r="AH386" i="18" s="1"/>
  <c r="AI386" i="18" s="1"/>
  <c r="AK386" i="18" s="1"/>
  <c r="AF424" i="18"/>
  <c r="AH424" i="18" s="1"/>
  <c r="AI424" i="18" s="1"/>
  <c r="AK424" i="18" s="1"/>
  <c r="AF497" i="18"/>
  <c r="AH497" i="18" s="1"/>
  <c r="AI497" i="18" s="1"/>
  <c r="AK497" i="18" s="1"/>
  <c r="AF487" i="18"/>
  <c r="AH487" i="18" s="1"/>
  <c r="AI487" i="18" s="1"/>
  <c r="AK487" i="18" s="1"/>
  <c r="AF529" i="18"/>
  <c r="AH529" i="18" s="1"/>
  <c r="AI529" i="18" s="1"/>
  <c r="AK529" i="18" s="1"/>
  <c r="AF552" i="18"/>
  <c r="AH552" i="18" s="1"/>
  <c r="AI552" i="18" s="1"/>
  <c r="AK552" i="18" s="1"/>
  <c r="AF549" i="18"/>
  <c r="AH549" i="18" s="1"/>
  <c r="AI549" i="18" s="1"/>
  <c r="AK549" i="18" s="1"/>
  <c r="AF564" i="18"/>
  <c r="AH564" i="18" s="1"/>
  <c r="AI564" i="18" s="1"/>
  <c r="AK564" i="18" s="1"/>
  <c r="AF591" i="18"/>
  <c r="AH591" i="18" s="1"/>
  <c r="AI591" i="18" s="1"/>
  <c r="AK591" i="18" s="1"/>
  <c r="AF603" i="18"/>
  <c r="AH603" i="18" s="1"/>
  <c r="AI603" i="18" s="1"/>
  <c r="AK603" i="18" s="1"/>
  <c r="AF656" i="18"/>
  <c r="AH656" i="18" s="1"/>
  <c r="AI656" i="18" s="1"/>
  <c r="AK656" i="18" s="1"/>
  <c r="AF716" i="18"/>
  <c r="AH716" i="18" s="1"/>
  <c r="AI716" i="18" s="1"/>
  <c r="AK716" i="18" s="1"/>
  <c r="AF682" i="18"/>
  <c r="AH682" i="18" s="1"/>
  <c r="AI682" i="18" s="1"/>
  <c r="AK682" i="18" s="1"/>
  <c r="AF922" i="18"/>
  <c r="AH922" i="18" s="1"/>
  <c r="AI922" i="18" s="1"/>
  <c r="AF936" i="18"/>
  <c r="AH936" i="18" s="1"/>
  <c r="AI936" i="18" s="1"/>
  <c r="AY115" i="25"/>
  <c r="BA115" i="25" s="1"/>
  <c r="BB115" i="25" s="1"/>
  <c r="BD115" i="25" s="1"/>
  <c r="AF438" i="18"/>
  <c r="AH438" i="18" s="1"/>
  <c r="AI438" i="18" s="1"/>
  <c r="AK438" i="18" s="1"/>
  <c r="AF462" i="18"/>
  <c r="AH462" i="18" s="1"/>
  <c r="AI462" i="18" s="1"/>
  <c r="AK462" i="18" s="1"/>
  <c r="AF534" i="18"/>
  <c r="AH534" i="18" s="1"/>
  <c r="AI534" i="18" s="1"/>
  <c r="AK534" i="18" s="1"/>
  <c r="AF544" i="18"/>
  <c r="AH544" i="18" s="1"/>
  <c r="AI544" i="18" s="1"/>
  <c r="AK544" i="18" s="1"/>
  <c r="AF561" i="18"/>
  <c r="AH561" i="18" s="1"/>
  <c r="AI561" i="18" s="1"/>
  <c r="AK561" i="18" s="1"/>
  <c r="AF593" i="18"/>
  <c r="AH593" i="18" s="1"/>
  <c r="AI593" i="18" s="1"/>
  <c r="AK593" i="18" s="1"/>
  <c r="AF620" i="18"/>
  <c r="AH620" i="18" s="1"/>
  <c r="AI620" i="18" s="1"/>
  <c r="AK620" i="18" s="1"/>
  <c r="AF641" i="18"/>
  <c r="AH641" i="18" s="1"/>
  <c r="AI641" i="18" s="1"/>
  <c r="AK641" i="18" s="1"/>
  <c r="AF668" i="18"/>
  <c r="AH668" i="18" s="1"/>
  <c r="AI668" i="18" s="1"/>
  <c r="AK668" i="18" s="1"/>
  <c r="AF677" i="18"/>
  <c r="AH677" i="18" s="1"/>
  <c r="AI677" i="18" s="1"/>
  <c r="AK677" i="18" s="1"/>
  <c r="AF815" i="18"/>
  <c r="AH815" i="18" s="1"/>
  <c r="AI815" i="18" s="1"/>
  <c r="AF827" i="18"/>
  <c r="AH827" i="18" s="1"/>
  <c r="AI827" i="18" s="1"/>
  <c r="AF865" i="18"/>
  <c r="AH865" i="18" s="1"/>
  <c r="AI865" i="18" s="1"/>
  <c r="AF934" i="18"/>
  <c r="AH934" i="18" s="1"/>
  <c r="AI934" i="18" s="1"/>
  <c r="AF917" i="18"/>
  <c r="AH917" i="18" s="1"/>
  <c r="AI917" i="18" s="1"/>
  <c r="AF940" i="18"/>
  <c r="AH940" i="18" s="1"/>
  <c r="AI940" i="18" s="1"/>
  <c r="AF404" i="18"/>
  <c r="AH404" i="18" s="1"/>
  <c r="AI404" i="18" s="1"/>
  <c r="AK404" i="18" s="1"/>
  <c r="AF422" i="18"/>
  <c r="AH422" i="18" s="1"/>
  <c r="AI422" i="18" s="1"/>
  <c r="AK422" i="18" s="1"/>
  <c r="AF468" i="18"/>
  <c r="AH468" i="18" s="1"/>
  <c r="AI468" i="18" s="1"/>
  <c r="AK468" i="18" s="1"/>
  <c r="AF504" i="18"/>
  <c r="AH504" i="18" s="1"/>
  <c r="AI504" i="18" s="1"/>
  <c r="AK504" i="18" s="1"/>
  <c r="AF531" i="18"/>
  <c r="AH531" i="18" s="1"/>
  <c r="AI531" i="18" s="1"/>
  <c r="AK531" i="18" s="1"/>
  <c r="AF509" i="18"/>
  <c r="AH509" i="18" s="1"/>
  <c r="AI509" i="18" s="1"/>
  <c r="AK509" i="18" s="1"/>
  <c r="AF543" i="18"/>
  <c r="AH543" i="18" s="1"/>
  <c r="AI543" i="18" s="1"/>
  <c r="AK543" i="18" s="1"/>
  <c r="AF551" i="18"/>
  <c r="AH551" i="18" s="1"/>
  <c r="AI551" i="18" s="1"/>
  <c r="AK551" i="18" s="1"/>
  <c r="AF569" i="18"/>
  <c r="AH569" i="18" s="1"/>
  <c r="AI569" i="18" s="1"/>
  <c r="AK569" i="18" s="1"/>
  <c r="AF584" i="18"/>
  <c r="AH584" i="18" s="1"/>
  <c r="AI584" i="18" s="1"/>
  <c r="AK584" i="18" s="1"/>
  <c r="AF614" i="18"/>
  <c r="AH614" i="18" s="1"/>
  <c r="AI614" i="18" s="1"/>
  <c r="AK614" i="18" s="1"/>
  <c r="AF649" i="18"/>
  <c r="AH649" i="18" s="1"/>
  <c r="AI649" i="18" s="1"/>
  <c r="AK649" i="18" s="1"/>
  <c r="AF689" i="18"/>
  <c r="AH689" i="18" s="1"/>
  <c r="AI689" i="18" s="1"/>
  <c r="AK689" i="18" s="1"/>
  <c r="AF745" i="18"/>
  <c r="AH745" i="18" s="1"/>
  <c r="AI745" i="18" s="1"/>
  <c r="AF797" i="18"/>
  <c r="AH797" i="18" s="1"/>
  <c r="AI797" i="18" s="1"/>
  <c r="AF822" i="18"/>
  <c r="AH822" i="18" s="1"/>
  <c r="AI822" i="18" s="1"/>
  <c r="AF879" i="18"/>
  <c r="AH879" i="18" s="1"/>
  <c r="AI879" i="18" s="1"/>
  <c r="AF910" i="18"/>
  <c r="AH910" i="18" s="1"/>
  <c r="AI910" i="18" s="1"/>
  <c r="AF945" i="18"/>
  <c r="AH945" i="18" s="1"/>
  <c r="AI945" i="18" s="1"/>
  <c r="AF460" i="18"/>
  <c r="AH460" i="18" s="1"/>
  <c r="AI460" i="18" s="1"/>
  <c r="AK460" i="18" s="1"/>
  <c r="AF646" i="18"/>
  <c r="AH646" i="18" s="1"/>
  <c r="AI646" i="18" s="1"/>
  <c r="AK646" i="18" s="1"/>
  <c r="AF639" i="18"/>
  <c r="AH639" i="18" s="1"/>
  <c r="AI639" i="18" s="1"/>
  <c r="AK639" i="18" s="1"/>
  <c r="AF699" i="18"/>
  <c r="AH699" i="18" s="1"/>
  <c r="AI699" i="18" s="1"/>
  <c r="AK699" i="18" s="1"/>
  <c r="AF697" i="18"/>
  <c r="AH697" i="18" s="1"/>
  <c r="AI697" i="18" s="1"/>
  <c r="AK697" i="18" s="1"/>
  <c r="AF771" i="18"/>
  <c r="AH771" i="18" s="1"/>
  <c r="AI771" i="18" s="1"/>
  <c r="AF471" i="18"/>
  <c r="AH471" i="18" s="1"/>
  <c r="AI471" i="18" s="1"/>
  <c r="AK471" i="18" s="1"/>
  <c r="AF574" i="18"/>
  <c r="AH574" i="18" s="1"/>
  <c r="AI574" i="18" s="1"/>
  <c r="AK574" i="18" s="1"/>
  <c r="AF627" i="18"/>
  <c r="AH627" i="18" s="1"/>
  <c r="AI627" i="18" s="1"/>
  <c r="AK627" i="18" s="1"/>
  <c r="AF654" i="18"/>
  <c r="AH654" i="18" s="1"/>
  <c r="AI654" i="18" s="1"/>
  <c r="AK654" i="18" s="1"/>
  <c r="AF664" i="18"/>
  <c r="AH664" i="18" s="1"/>
  <c r="AI664" i="18" s="1"/>
  <c r="AK664" i="18" s="1"/>
  <c r="AF796" i="18"/>
  <c r="AH796" i="18" s="1"/>
  <c r="AI796" i="18" s="1"/>
  <c r="AF920" i="18"/>
  <c r="AH920" i="18" s="1"/>
  <c r="AI920" i="18" s="1"/>
  <c r="AF933" i="18"/>
  <c r="AH933" i="18" s="1"/>
  <c r="AI933" i="18" s="1"/>
  <c r="AF937" i="18"/>
  <c r="AH937" i="18" s="1"/>
  <c r="AI937" i="18" s="1"/>
  <c r="AF380" i="18"/>
  <c r="AH380" i="18" s="1"/>
  <c r="AI380" i="18" s="1"/>
  <c r="AK380" i="18" s="1"/>
  <c r="AF401" i="18"/>
  <c r="AH401" i="18" s="1"/>
  <c r="AI401" i="18" s="1"/>
  <c r="AK401" i="18" s="1"/>
  <c r="AF415" i="18"/>
  <c r="AH415" i="18" s="1"/>
  <c r="AI415" i="18" s="1"/>
  <c r="AK415" i="18" s="1"/>
  <c r="AF555" i="18"/>
  <c r="AH555" i="18" s="1"/>
  <c r="AI555" i="18" s="1"/>
  <c r="AK555" i="18" s="1"/>
  <c r="AF661" i="18"/>
  <c r="AH661" i="18" s="1"/>
  <c r="AI661" i="18" s="1"/>
  <c r="AK661" i="18" s="1"/>
  <c r="AF694" i="18"/>
  <c r="AH694" i="18" s="1"/>
  <c r="AI694" i="18" s="1"/>
  <c r="AK694" i="18" s="1"/>
  <c r="AF690" i="18"/>
  <c r="AH690" i="18" s="1"/>
  <c r="AI690" i="18" s="1"/>
  <c r="AK690" i="18" s="1"/>
  <c r="AF780" i="18"/>
  <c r="AH780" i="18" s="1"/>
  <c r="AI780" i="18" s="1"/>
  <c r="AF804" i="18"/>
  <c r="AH804" i="18" s="1"/>
  <c r="AI804" i="18" s="1"/>
  <c r="AF900" i="18"/>
  <c r="AH900" i="18" s="1"/>
  <c r="AI900" i="18" s="1"/>
  <c r="AF860" i="18"/>
  <c r="AH860" i="18" s="1"/>
  <c r="AI860" i="18" s="1"/>
  <c r="AF877" i="18"/>
  <c r="AH877" i="18" s="1"/>
  <c r="AI877" i="18" s="1"/>
  <c r="AF916" i="18"/>
  <c r="AH916" i="18" s="1"/>
  <c r="AI916" i="18" s="1"/>
  <c r="AF426" i="18"/>
  <c r="AH426" i="18" s="1"/>
  <c r="AI426" i="18" s="1"/>
  <c r="AK426" i="18" s="1"/>
  <c r="AF854" i="18"/>
  <c r="AH854" i="18" s="1"/>
  <c r="AI854" i="18" s="1"/>
  <c r="AF893" i="18"/>
  <c r="AH893" i="18" s="1"/>
  <c r="AI893" i="18" s="1"/>
  <c r="AF901" i="18"/>
  <c r="AH901" i="18" s="1"/>
  <c r="AI901" i="18" s="1"/>
  <c r="AF921" i="18"/>
  <c r="AH921" i="18" s="1"/>
  <c r="AI921" i="18" s="1"/>
  <c r="AX31" i="25"/>
  <c r="AF378" i="18"/>
  <c r="AH378" i="18" s="1"/>
  <c r="AI378" i="18" s="1"/>
  <c r="AK378" i="18" s="1"/>
  <c r="AF436" i="18"/>
  <c r="AH436" i="18" s="1"/>
  <c r="AI436" i="18" s="1"/>
  <c r="AK436" i="18" s="1"/>
  <c r="AF556" i="18"/>
  <c r="AH556" i="18" s="1"/>
  <c r="AI556" i="18" s="1"/>
  <c r="AK556" i="18" s="1"/>
  <c r="AF571" i="18"/>
  <c r="AH571" i="18" s="1"/>
  <c r="AI571" i="18" s="1"/>
  <c r="AK571" i="18" s="1"/>
  <c r="AF566" i="18"/>
  <c r="AH566" i="18" s="1"/>
  <c r="AI566" i="18" s="1"/>
  <c r="AK566" i="18" s="1"/>
  <c r="AF589" i="18"/>
  <c r="AH589" i="18" s="1"/>
  <c r="AI589" i="18" s="1"/>
  <c r="AK589" i="18" s="1"/>
  <c r="AF582" i="18"/>
  <c r="AH582" i="18" s="1"/>
  <c r="AI582" i="18" s="1"/>
  <c r="AK582" i="18" s="1"/>
  <c r="AF606" i="18"/>
  <c r="AH606" i="18" s="1"/>
  <c r="AI606" i="18" s="1"/>
  <c r="AK606" i="18" s="1"/>
  <c r="AF629" i="18"/>
  <c r="AH629" i="18" s="1"/>
  <c r="AI629" i="18" s="1"/>
  <c r="AK629" i="18" s="1"/>
  <c r="AF778" i="18"/>
  <c r="AH778" i="18" s="1"/>
  <c r="AI778" i="18" s="1"/>
  <c r="AF775" i="18"/>
  <c r="AH775" i="18" s="1"/>
  <c r="AI775" i="18" s="1"/>
  <c r="AF882" i="18"/>
  <c r="AH882" i="18" s="1"/>
  <c r="AI882" i="18" s="1"/>
  <c r="AF875" i="18"/>
  <c r="AH875" i="18" s="1"/>
  <c r="AI875" i="18" s="1"/>
  <c r="AF924" i="18"/>
  <c r="AH924" i="18" s="1"/>
  <c r="AI924" i="18" s="1"/>
  <c r="AF366" i="18"/>
  <c r="AH366" i="18" s="1"/>
  <c r="AI366" i="18" s="1"/>
  <c r="AK366" i="18" s="1"/>
  <c r="AF481" i="18"/>
  <c r="AH481" i="18" s="1"/>
  <c r="AI481" i="18" s="1"/>
  <c r="AK481" i="18" s="1"/>
  <c r="AF501" i="18"/>
  <c r="AH501" i="18" s="1"/>
  <c r="AI501" i="18" s="1"/>
  <c r="AK501" i="18" s="1"/>
  <c r="AF507" i="18"/>
  <c r="AH507" i="18" s="1"/>
  <c r="AI507" i="18" s="1"/>
  <c r="AK507" i="18" s="1"/>
  <c r="AF612" i="18"/>
  <c r="AH612" i="18" s="1"/>
  <c r="AI612" i="18" s="1"/>
  <c r="AK612" i="18" s="1"/>
  <c r="AF626" i="18"/>
  <c r="AH626" i="18" s="1"/>
  <c r="AI626" i="18" s="1"/>
  <c r="AK626" i="18" s="1"/>
  <c r="AF676" i="18"/>
  <c r="AH676" i="18" s="1"/>
  <c r="AI676" i="18" s="1"/>
  <c r="AK676" i="18" s="1"/>
  <c r="AF683" i="18"/>
  <c r="AH683" i="18" s="1"/>
  <c r="AI683" i="18" s="1"/>
  <c r="AK683" i="18" s="1"/>
  <c r="AF777" i="18"/>
  <c r="AH777" i="18" s="1"/>
  <c r="AI777" i="18" s="1"/>
  <c r="AF802" i="18"/>
  <c r="AH802" i="18" s="1"/>
  <c r="AI802" i="18" s="1"/>
  <c r="AF430" i="18"/>
  <c r="AH430" i="18" s="1"/>
  <c r="AI430" i="18" s="1"/>
  <c r="AK430" i="18" s="1"/>
  <c r="AF554" i="18"/>
  <c r="AH554" i="18" s="1"/>
  <c r="AI554" i="18" s="1"/>
  <c r="AK554" i="18" s="1"/>
  <c r="AF609" i="18"/>
  <c r="AH609" i="18" s="1"/>
  <c r="AI609" i="18" s="1"/>
  <c r="AK609" i="18" s="1"/>
  <c r="AF613" i="18"/>
  <c r="AH613" i="18" s="1"/>
  <c r="AI613" i="18" s="1"/>
  <c r="AK613" i="18" s="1"/>
  <c r="AF631" i="18"/>
  <c r="AH631" i="18" s="1"/>
  <c r="AI631" i="18" s="1"/>
  <c r="AK631" i="18" s="1"/>
  <c r="AF653" i="18"/>
  <c r="AH653" i="18" s="1"/>
  <c r="AI653" i="18" s="1"/>
  <c r="AK653" i="18" s="1"/>
  <c r="AF824" i="18"/>
  <c r="AH824" i="18" s="1"/>
  <c r="AI824" i="18" s="1"/>
  <c r="AF859" i="18"/>
  <c r="AH859" i="18" s="1"/>
  <c r="AI859" i="18" s="1"/>
  <c r="AF841" i="18"/>
  <c r="AH841" i="18" s="1"/>
  <c r="AI841" i="18" s="1"/>
  <c r="AF844" i="18"/>
  <c r="AH844" i="18" s="1"/>
  <c r="AI844" i="18" s="1"/>
  <c r="AF918" i="18"/>
  <c r="AH918" i="18" s="1"/>
  <c r="AI918" i="18" s="1"/>
  <c r="AF919" i="18"/>
  <c r="AH919" i="18" s="1"/>
  <c r="AI919" i="18" s="1"/>
  <c r="AF490" i="18"/>
  <c r="AH490" i="18" s="1"/>
  <c r="AI490" i="18" s="1"/>
  <c r="AK490" i="18" s="1"/>
  <c r="AF498" i="18"/>
  <c r="AH498" i="18" s="1"/>
  <c r="AI498" i="18" s="1"/>
  <c r="AK498" i="18" s="1"/>
  <c r="AF576" i="18"/>
  <c r="AH576" i="18" s="1"/>
  <c r="AI576" i="18" s="1"/>
  <c r="AK576" i="18" s="1"/>
  <c r="AF597" i="18"/>
  <c r="AH597" i="18" s="1"/>
  <c r="AI597" i="18" s="1"/>
  <c r="AK597" i="18" s="1"/>
  <c r="AF625" i="18"/>
  <c r="AH625" i="18" s="1"/>
  <c r="AI625" i="18" s="1"/>
  <c r="AK625" i="18" s="1"/>
  <c r="AF637" i="18"/>
  <c r="AH637" i="18" s="1"/>
  <c r="AI637" i="18" s="1"/>
  <c r="AK637" i="18" s="1"/>
  <c r="AF666" i="18"/>
  <c r="AH666" i="18" s="1"/>
  <c r="AI666" i="18" s="1"/>
  <c r="AK666" i="18" s="1"/>
  <c r="AF693" i="18"/>
  <c r="AH693" i="18" s="1"/>
  <c r="AI693" i="18" s="1"/>
  <c r="AK693" i="18" s="1"/>
  <c r="AF932" i="18"/>
  <c r="AH932" i="18" s="1"/>
  <c r="AI932" i="18" s="1"/>
  <c r="AF353" i="18"/>
  <c r="AH353" i="18" s="1"/>
  <c r="AI353" i="18" s="1"/>
  <c r="AK353" i="18" s="1"/>
  <c r="AF384" i="18"/>
  <c r="AH384" i="18" s="1"/>
  <c r="AI384" i="18" s="1"/>
  <c r="AK384" i="18" s="1"/>
  <c r="AF508" i="18"/>
  <c r="AH508" i="18" s="1"/>
  <c r="AI508" i="18" s="1"/>
  <c r="AK508" i="18" s="1"/>
  <c r="AF541" i="18"/>
  <c r="AH541" i="18" s="1"/>
  <c r="AI541" i="18" s="1"/>
  <c r="AK541" i="18" s="1"/>
  <c r="AF578" i="18"/>
  <c r="AH578" i="18" s="1"/>
  <c r="AI578" i="18" s="1"/>
  <c r="AK578" i="18" s="1"/>
  <c r="AF580" i="18"/>
  <c r="AH580" i="18" s="1"/>
  <c r="AI580" i="18" s="1"/>
  <c r="AK580" i="18" s="1"/>
  <c r="AF594" i="18"/>
  <c r="AH594" i="18" s="1"/>
  <c r="AI594" i="18" s="1"/>
  <c r="AK594" i="18" s="1"/>
  <c r="AF672" i="18"/>
  <c r="AH672" i="18" s="1"/>
  <c r="AI672" i="18" s="1"/>
  <c r="AK672" i="18" s="1"/>
  <c r="AF710" i="18"/>
  <c r="AH710" i="18" s="1"/>
  <c r="AI710" i="18" s="1"/>
  <c r="AK710" i="18" s="1"/>
  <c r="AF758" i="18"/>
  <c r="AH758" i="18" s="1"/>
  <c r="AI758" i="18" s="1"/>
  <c r="AF779" i="18"/>
  <c r="AH779" i="18" s="1"/>
  <c r="AI779" i="18" s="1"/>
  <c r="AF810" i="18"/>
  <c r="AH810" i="18" s="1"/>
  <c r="AI810" i="18" s="1"/>
  <c r="AF466" i="18"/>
  <c r="AH466" i="18" s="1"/>
  <c r="AI466" i="18" s="1"/>
  <c r="AK466" i="18" s="1"/>
  <c r="AF616" i="18"/>
  <c r="AH616" i="18" s="1"/>
  <c r="AI616" i="18" s="1"/>
  <c r="AK616" i="18" s="1"/>
  <c r="AF628" i="18"/>
  <c r="AH628" i="18" s="1"/>
  <c r="AI628" i="18" s="1"/>
  <c r="AK628" i="18" s="1"/>
  <c r="AF755" i="18"/>
  <c r="AH755" i="18" s="1"/>
  <c r="AI755" i="18" s="1"/>
  <c r="AF899" i="18"/>
  <c r="AH899" i="18" s="1"/>
  <c r="AI899" i="18" s="1"/>
  <c r="AF834" i="18"/>
  <c r="AH834" i="18" s="1"/>
  <c r="AI834" i="18" s="1"/>
  <c r="AF809" i="18"/>
  <c r="AH809" i="18" s="1"/>
  <c r="AI809" i="18" s="1"/>
  <c r="AF929" i="18"/>
  <c r="AH929" i="18" s="1"/>
  <c r="AI929" i="18" s="1"/>
  <c r="AF938" i="18"/>
  <c r="AH938" i="18" s="1"/>
  <c r="AI938" i="18" s="1"/>
  <c r="AF360" i="18"/>
  <c r="AH360" i="18" s="1"/>
  <c r="AI360" i="18" s="1"/>
  <c r="AK360" i="18" s="1"/>
  <c r="AF413" i="18"/>
  <c r="AH413" i="18" s="1"/>
  <c r="AI413" i="18" s="1"/>
  <c r="AK413" i="18" s="1"/>
  <c r="AF489" i="18"/>
  <c r="AH489" i="18" s="1"/>
  <c r="AI489" i="18" s="1"/>
  <c r="AK489" i="18" s="1"/>
  <c r="AF505" i="18"/>
  <c r="AH505" i="18" s="1"/>
  <c r="AI505" i="18" s="1"/>
  <c r="AK505" i="18" s="1"/>
  <c r="AF506" i="18"/>
  <c r="AH506" i="18" s="1"/>
  <c r="AI506" i="18" s="1"/>
  <c r="AK506" i="18" s="1"/>
  <c r="AF559" i="18"/>
  <c r="AH559" i="18" s="1"/>
  <c r="AI559" i="18" s="1"/>
  <c r="AK559" i="18" s="1"/>
  <c r="AF596" i="18"/>
  <c r="AH596" i="18" s="1"/>
  <c r="AI596" i="18" s="1"/>
  <c r="AK596" i="18" s="1"/>
  <c r="AF678" i="18"/>
  <c r="AH678" i="18" s="1"/>
  <c r="AI678" i="18" s="1"/>
  <c r="AK678" i="18" s="1"/>
  <c r="AF702" i="18"/>
  <c r="AH702" i="18" s="1"/>
  <c r="AI702" i="18" s="1"/>
  <c r="AK702" i="18" s="1"/>
  <c r="AF705" i="18"/>
  <c r="AH705" i="18" s="1"/>
  <c r="AI705" i="18" s="1"/>
  <c r="AK705" i="18" s="1"/>
  <c r="AF695" i="18"/>
  <c r="AH695" i="18" s="1"/>
  <c r="AI695" i="18" s="1"/>
  <c r="AK695" i="18" s="1"/>
  <c r="AF738" i="18"/>
  <c r="AH738" i="18" s="1"/>
  <c r="AI738" i="18" s="1"/>
  <c r="AF798" i="18"/>
  <c r="AH798" i="18" s="1"/>
  <c r="AI798" i="18" s="1"/>
  <c r="AF806" i="18"/>
  <c r="AH806" i="18" s="1"/>
  <c r="AI806" i="18" s="1"/>
  <c r="AF884" i="18"/>
  <c r="AH884" i="18" s="1"/>
  <c r="AI884" i="18" s="1"/>
  <c r="AF835" i="18"/>
  <c r="AH835" i="18" s="1"/>
  <c r="AI835" i="18" s="1"/>
  <c r="AF912" i="18"/>
  <c r="AH912" i="18" s="1"/>
  <c r="AI912" i="18" s="1"/>
  <c r="AF434" i="18"/>
  <c r="AH434" i="18" s="1"/>
  <c r="AI434" i="18" s="1"/>
  <c r="AK434" i="18" s="1"/>
  <c r="AF480" i="18"/>
  <c r="AH480" i="18" s="1"/>
  <c r="AI480" i="18" s="1"/>
  <c r="AK480" i="18" s="1"/>
  <c r="AF530" i="18"/>
  <c r="AH530" i="18" s="1"/>
  <c r="AI530" i="18" s="1"/>
  <c r="AK530" i="18" s="1"/>
  <c r="AF588" i="18"/>
  <c r="AH588" i="18" s="1"/>
  <c r="AI588" i="18" s="1"/>
  <c r="AK588" i="18" s="1"/>
  <c r="AF640" i="18"/>
  <c r="AH640" i="18" s="1"/>
  <c r="AI640" i="18" s="1"/>
  <c r="AK640" i="18" s="1"/>
  <c r="AF670" i="18"/>
  <c r="AH670" i="18" s="1"/>
  <c r="AI670" i="18" s="1"/>
  <c r="AK670" i="18" s="1"/>
  <c r="AF742" i="18"/>
  <c r="AH742" i="18" s="1"/>
  <c r="AI742" i="18" s="1"/>
  <c r="AF821" i="18"/>
  <c r="AH821" i="18" s="1"/>
  <c r="AI821" i="18" s="1"/>
  <c r="AF837" i="18"/>
  <c r="AH837" i="18" s="1"/>
  <c r="AI837" i="18" s="1"/>
  <c r="AF909" i="18"/>
  <c r="AH909" i="18" s="1"/>
  <c r="AI909" i="18" s="1"/>
  <c r="AF923" i="18"/>
  <c r="AH923" i="18" s="1"/>
  <c r="AI923" i="18" s="1"/>
  <c r="AF925" i="18"/>
  <c r="AH925" i="18" s="1"/>
  <c r="AI925" i="18" s="1"/>
  <c r="AF513" i="18"/>
  <c r="AH513" i="18" s="1"/>
  <c r="AI513" i="18" s="1"/>
  <c r="AK513" i="18" s="1"/>
  <c r="AF633" i="18"/>
  <c r="AH633" i="18" s="1"/>
  <c r="AI633" i="18" s="1"/>
  <c r="AK633" i="18" s="1"/>
  <c r="AF655" i="18"/>
  <c r="AH655" i="18" s="1"/>
  <c r="AI655" i="18" s="1"/>
  <c r="AK655" i="18" s="1"/>
  <c r="AF708" i="18"/>
  <c r="AH708" i="18" s="1"/>
  <c r="AI708" i="18" s="1"/>
  <c r="AK708" i="18" s="1"/>
  <c r="AF696" i="18"/>
  <c r="AH696" i="18" s="1"/>
  <c r="AI696" i="18" s="1"/>
  <c r="AK696" i="18" s="1"/>
  <c r="AF732" i="18"/>
  <c r="AH732" i="18" s="1"/>
  <c r="AI732" i="18" s="1"/>
  <c r="AK732" i="18" s="1"/>
  <c r="AF723" i="18"/>
  <c r="AH723" i="18" s="1"/>
  <c r="AI723" i="18" s="1"/>
  <c r="AK723" i="18" s="1"/>
  <c r="AF790" i="18"/>
  <c r="AH790" i="18" s="1"/>
  <c r="AI790" i="18" s="1"/>
  <c r="AF784" i="18"/>
  <c r="AH784" i="18" s="1"/>
  <c r="AI784" i="18" s="1"/>
  <c r="AF808" i="18"/>
  <c r="AH808" i="18" s="1"/>
  <c r="AI808" i="18" s="1"/>
  <c r="AF891" i="18"/>
  <c r="AH891" i="18" s="1"/>
  <c r="AI891" i="18" s="1"/>
  <c r="AF885" i="18"/>
  <c r="AH885" i="18" s="1"/>
  <c r="AI885" i="18" s="1"/>
  <c r="AF853" i="18"/>
  <c r="AH853" i="18" s="1"/>
  <c r="AI853" i="18" s="1"/>
  <c r="AF928" i="18"/>
  <c r="AH928" i="18" s="1"/>
  <c r="AI928" i="18" s="1"/>
  <c r="AF474" i="18"/>
  <c r="AH474" i="18" s="1"/>
  <c r="AI474" i="18" s="1"/>
  <c r="AK474" i="18" s="1"/>
  <c r="AF560" i="18"/>
  <c r="AH560" i="18" s="1"/>
  <c r="AI560" i="18" s="1"/>
  <c r="AK560" i="18" s="1"/>
  <c r="AF562" i="18"/>
  <c r="AH562" i="18" s="1"/>
  <c r="AI562" i="18" s="1"/>
  <c r="AK562" i="18" s="1"/>
  <c r="AF587" i="18"/>
  <c r="AH587" i="18" s="1"/>
  <c r="AI587" i="18" s="1"/>
  <c r="AK587" i="18" s="1"/>
  <c r="AF605" i="18"/>
  <c r="AH605" i="18" s="1"/>
  <c r="AI605" i="18" s="1"/>
  <c r="AK605" i="18" s="1"/>
  <c r="AF669" i="18"/>
  <c r="AH669" i="18" s="1"/>
  <c r="AI669" i="18" s="1"/>
  <c r="AK669" i="18" s="1"/>
  <c r="AF674" i="18"/>
  <c r="AH674" i="18" s="1"/>
  <c r="AI674" i="18" s="1"/>
  <c r="AK674" i="18" s="1"/>
  <c r="AF795" i="18"/>
  <c r="AH795" i="18" s="1"/>
  <c r="AI795" i="18" s="1"/>
  <c r="AF832" i="18"/>
  <c r="AH832" i="18" s="1"/>
  <c r="AI832" i="18" s="1"/>
  <c r="AF399" i="18"/>
  <c r="AH399" i="18" s="1"/>
  <c r="AI399" i="18" s="1"/>
  <c r="AK399" i="18" s="1"/>
  <c r="AF411" i="18"/>
  <c r="AH411" i="18" s="1"/>
  <c r="AI411" i="18" s="1"/>
  <c r="AK411" i="18" s="1"/>
  <c r="AF548" i="18"/>
  <c r="AH548" i="18" s="1"/>
  <c r="AI548" i="18" s="1"/>
  <c r="AK548" i="18" s="1"/>
  <c r="AF592" i="18"/>
  <c r="AH592" i="18" s="1"/>
  <c r="AI592" i="18" s="1"/>
  <c r="AK592" i="18" s="1"/>
  <c r="AF604" i="18"/>
  <c r="AH604" i="18" s="1"/>
  <c r="AI604" i="18" s="1"/>
  <c r="AK604" i="18" s="1"/>
  <c r="AF622" i="18"/>
  <c r="AH622" i="18" s="1"/>
  <c r="AI622" i="18" s="1"/>
  <c r="AK622" i="18" s="1"/>
  <c r="AF659" i="18"/>
  <c r="AH659" i="18" s="1"/>
  <c r="AI659" i="18" s="1"/>
  <c r="AK659" i="18" s="1"/>
  <c r="AF679" i="18"/>
  <c r="AH679" i="18" s="1"/>
  <c r="AI679" i="18" s="1"/>
  <c r="AK679" i="18" s="1"/>
  <c r="AF734" i="18"/>
  <c r="AH734" i="18" s="1"/>
  <c r="AI734" i="18" s="1"/>
  <c r="AK734" i="18" s="1"/>
  <c r="AF805" i="18"/>
  <c r="AH805" i="18" s="1"/>
  <c r="AI805" i="18" s="1"/>
  <c r="AF833" i="18"/>
  <c r="AH833" i="18" s="1"/>
  <c r="AI833" i="18" s="1"/>
  <c r="AF869" i="18"/>
  <c r="AH869" i="18" s="1"/>
  <c r="AI869" i="18" s="1"/>
  <c r="AF905" i="18"/>
  <c r="AH905" i="18" s="1"/>
  <c r="AI905" i="18" s="1"/>
  <c r="AF926" i="18"/>
  <c r="AH926" i="18" s="1"/>
  <c r="AI926" i="18" s="1"/>
  <c r="AF447" i="18"/>
  <c r="AH447" i="18" s="1"/>
  <c r="AI447" i="18" s="1"/>
  <c r="AK447" i="18" s="1"/>
  <c r="AF553" i="18"/>
  <c r="AH553" i="18" s="1"/>
  <c r="AI553" i="18" s="1"/>
  <c r="AK553" i="18" s="1"/>
  <c r="AF558" i="18"/>
  <c r="AH558" i="18" s="1"/>
  <c r="AI558" i="18" s="1"/>
  <c r="AK558" i="18" s="1"/>
  <c r="AF602" i="18"/>
  <c r="AH602" i="18" s="1"/>
  <c r="AI602" i="18" s="1"/>
  <c r="AK602" i="18" s="1"/>
  <c r="AF643" i="18"/>
  <c r="AH643" i="18" s="1"/>
  <c r="AI643" i="18" s="1"/>
  <c r="AK643" i="18" s="1"/>
  <c r="AF823" i="18"/>
  <c r="AH823" i="18" s="1"/>
  <c r="AI823" i="18" s="1"/>
  <c r="AF930" i="18"/>
  <c r="AH930" i="18" s="1"/>
  <c r="AI930" i="18" s="1"/>
  <c r="AY91" i="25"/>
  <c r="BA91" i="25" s="1"/>
  <c r="BB91" i="25" s="1"/>
  <c r="BD91" i="25" s="1"/>
  <c r="AY157" i="25"/>
  <c r="BA157" i="25" s="1"/>
  <c r="BB157" i="25" s="1"/>
  <c r="BD157" i="25" s="1"/>
  <c r="AY94" i="25"/>
  <c r="BA94" i="25" s="1"/>
  <c r="BB94" i="25" s="1"/>
  <c r="BD94" i="25" s="1"/>
  <c r="AF368" i="18"/>
  <c r="AH368" i="18" s="1"/>
  <c r="AI368" i="18" s="1"/>
  <c r="AK368" i="18" s="1"/>
  <c r="AY206" i="25"/>
  <c r="BA206" i="25" s="1"/>
  <c r="BB206" i="25" s="1"/>
  <c r="BD206" i="25" s="1"/>
  <c r="AF394" i="18"/>
  <c r="AH394" i="18" s="1"/>
  <c r="AI394" i="18" s="1"/>
  <c r="AK394" i="18" s="1"/>
  <c r="AF441" i="18"/>
  <c r="AH441" i="18" s="1"/>
  <c r="AI441" i="18" s="1"/>
  <c r="AK441" i="18" s="1"/>
  <c r="AY67" i="25"/>
  <c r="BA67" i="25" s="1"/>
  <c r="BB67" i="25" s="1"/>
  <c r="BD67" i="25" s="1"/>
  <c r="AX67" i="25"/>
  <c r="AF383" i="18"/>
  <c r="AH383" i="18" s="1"/>
  <c r="AI383" i="18" s="1"/>
  <c r="AK383" i="18" s="1"/>
  <c r="AY31" i="25"/>
  <c r="BA31" i="25" s="1"/>
  <c r="BB31" i="25" s="1"/>
  <c r="BD31" i="25" s="1"/>
  <c r="AF355" i="18"/>
  <c r="AH355" i="18" s="1"/>
  <c r="AI355" i="18" s="1"/>
  <c r="AK355" i="18" s="1"/>
  <c r="AF440" i="18"/>
  <c r="AH440" i="18" s="1"/>
  <c r="AI440" i="18" s="1"/>
  <c r="AK440" i="18" s="1"/>
  <c r="AF461" i="18"/>
  <c r="AH461" i="18" s="1"/>
  <c r="AI461" i="18" s="1"/>
  <c r="AK461" i="18" s="1"/>
  <c r="AX113" i="25"/>
  <c r="AF464" i="18"/>
  <c r="AH464" i="18" s="1"/>
  <c r="AI464" i="18" s="1"/>
  <c r="AK464" i="18" s="1"/>
  <c r="AF437" i="18"/>
  <c r="AH437" i="18" s="1"/>
  <c r="AI437" i="18" s="1"/>
  <c r="AK437" i="18" s="1"/>
  <c r="AF356" i="18"/>
  <c r="AH356" i="18" s="1"/>
  <c r="AI356" i="18" s="1"/>
  <c r="AK356" i="18" s="1"/>
  <c r="AF358" i="18"/>
  <c r="AH358" i="18" s="1"/>
  <c r="AI358" i="18" s="1"/>
  <c r="AK358" i="18" s="1"/>
  <c r="AF402" i="18"/>
  <c r="AH402" i="18" s="1"/>
  <c r="AI402" i="18" s="1"/>
  <c r="AK402" i="18" s="1"/>
  <c r="AF435" i="18"/>
  <c r="AH435" i="18" s="1"/>
  <c r="AI435" i="18" s="1"/>
  <c r="AK435" i="18" s="1"/>
  <c r="AF362" i="18"/>
  <c r="AH362" i="18" s="1"/>
  <c r="AI362" i="18" s="1"/>
  <c r="AK362" i="18" s="1"/>
  <c r="AF390" i="18"/>
  <c r="AH390" i="18" s="1"/>
  <c r="AI390" i="18" s="1"/>
  <c r="AK390" i="18" s="1"/>
  <c r="AX206" i="25"/>
  <c r="AF433" i="18"/>
  <c r="AH433" i="18" s="1"/>
  <c r="AI433" i="18" s="1"/>
  <c r="AK433" i="18" s="1"/>
  <c r="AX91" i="25"/>
  <c r="AF403" i="18"/>
  <c r="AH403" i="18" s="1"/>
  <c r="AI403" i="18" s="1"/>
  <c r="AK403" i="18" s="1"/>
  <c r="AF407" i="18"/>
  <c r="AH407" i="18" s="1"/>
  <c r="AI407" i="18" s="1"/>
  <c r="AK407" i="18" s="1"/>
  <c r="AF408" i="18"/>
  <c r="AH408" i="18" s="1"/>
  <c r="AI408" i="18" s="1"/>
  <c r="AK408" i="18" s="1"/>
  <c r="AX92" i="25"/>
  <c r="AY113" i="25"/>
  <c r="BA113" i="25" s="1"/>
  <c r="BB113" i="25" s="1"/>
  <c r="BD113" i="25" s="1"/>
  <c r="AF363" i="18"/>
  <c r="AH363" i="18" s="1"/>
  <c r="AI363" i="18" s="1"/>
  <c r="AK363" i="18" s="1"/>
  <c r="AF419" i="18"/>
  <c r="AH419" i="18" s="1"/>
  <c r="AI419" i="18" s="1"/>
  <c r="AK419" i="18" s="1"/>
  <c r="AF359" i="18"/>
  <c r="AH359" i="18" s="1"/>
  <c r="AI359" i="18" s="1"/>
  <c r="AK359" i="18" s="1"/>
  <c r="AF391" i="18"/>
  <c r="AH391" i="18" s="1"/>
  <c r="AI391" i="18" s="1"/>
  <c r="AK391" i="18" s="1"/>
  <c r="AF449" i="18"/>
  <c r="AH449" i="18" s="1"/>
  <c r="AI449" i="18" s="1"/>
  <c r="AK449" i="18" s="1"/>
  <c r="AF367" i="18"/>
  <c r="AH367" i="18" s="1"/>
  <c r="AI367" i="18" s="1"/>
  <c r="AK367" i="18" s="1"/>
  <c r="AX157" i="25"/>
  <c r="AF388" i="18"/>
  <c r="AH388" i="18" s="1"/>
  <c r="AI388" i="18" s="1"/>
  <c r="AK388" i="18" s="1"/>
  <c r="AF405" i="18"/>
  <c r="AH405" i="18" s="1"/>
  <c r="AI405" i="18" s="1"/>
  <c r="AK405" i="18" s="1"/>
  <c r="AF416" i="18"/>
  <c r="AH416" i="18" s="1"/>
  <c r="AI416" i="18" s="1"/>
  <c r="AK416" i="18" s="1"/>
  <c r="AF439" i="18"/>
  <c r="AH439" i="18" s="1"/>
  <c r="AI439" i="18" s="1"/>
  <c r="AK439" i="18" s="1"/>
  <c r="AY92" i="25"/>
  <c r="BA92" i="25" s="1"/>
  <c r="BB92" i="25" s="1"/>
  <c r="BD92" i="25" s="1"/>
  <c r="AX115" i="25"/>
  <c r="AF364" i="18"/>
  <c r="AH364" i="18" s="1"/>
  <c r="AI364" i="18" s="1"/>
  <c r="AK364" i="18" s="1"/>
  <c r="AF372" i="18"/>
  <c r="AH372" i="18" s="1"/>
  <c r="AI372" i="18" s="1"/>
  <c r="AK372" i="18" s="1"/>
  <c r="AF382" i="18"/>
  <c r="AH382" i="18" s="1"/>
  <c r="AI382" i="18" s="1"/>
  <c r="AK382" i="18" s="1"/>
  <c r="AF427" i="18"/>
  <c r="AH427" i="18" s="1"/>
  <c r="AI427" i="18" s="1"/>
  <c r="AK427" i="18" s="1"/>
  <c r="AY110" i="25"/>
  <c r="BA110" i="25" s="1"/>
  <c r="BB110" i="25" s="1"/>
  <c r="BD110" i="25" s="1"/>
  <c r="AF448" i="18"/>
  <c r="AH448" i="18" s="1"/>
  <c r="AI448" i="18" s="1"/>
  <c r="AK448" i="18" s="1"/>
  <c r="AY20" i="25"/>
  <c r="BA20" i="25" s="1"/>
  <c r="BB20" i="25" s="1"/>
  <c r="BD20" i="25" s="1"/>
  <c r="AX20" i="25"/>
  <c r="AX93" i="25"/>
  <c r="AY93" i="25"/>
  <c r="BA93" i="25" s="1"/>
  <c r="BB93" i="25" s="1"/>
  <c r="BD93" i="25" s="1"/>
  <c r="AY90" i="25"/>
  <c r="BA90" i="25" s="1"/>
  <c r="BB90" i="25" s="1"/>
  <c r="BD90" i="25" s="1"/>
  <c r="AX90" i="25"/>
  <c r="AY95" i="25"/>
  <c r="BA95" i="25" s="1"/>
  <c r="BB95" i="25" s="1"/>
  <c r="BD95" i="25" s="1"/>
  <c r="AX95" i="25"/>
  <c r="AX116" i="25"/>
  <c r="AY116" i="25"/>
  <c r="BA116" i="25" s="1"/>
  <c r="BB116" i="25" s="1"/>
  <c r="BD116" i="25" s="1"/>
  <c r="AY114" i="25"/>
  <c r="BA114" i="25" s="1"/>
  <c r="BB114" i="25" s="1"/>
  <c r="BD114" i="25" s="1"/>
  <c r="AX114" i="25"/>
  <c r="AX111" i="25"/>
  <c r="AY111" i="25"/>
  <c r="BA111" i="25" s="1"/>
  <c r="BB111" i="25" s="1"/>
  <c r="BD111" i="25" s="1"/>
  <c r="AF357" i="18"/>
  <c r="AH357" i="18" s="1"/>
  <c r="AI357" i="18" s="1"/>
  <c r="AK357" i="18" s="1"/>
  <c r="AF354" i="18"/>
  <c r="AH354" i="18" s="1"/>
  <c r="AI354" i="18" s="1"/>
  <c r="AK354" i="18" s="1"/>
  <c r="AY188" i="25"/>
  <c r="BA188" i="25" s="1"/>
  <c r="BB188" i="25" s="1"/>
  <c r="BD188" i="25" s="1"/>
  <c r="AX188" i="25"/>
  <c r="AF398" i="18"/>
  <c r="AH398" i="18" s="1"/>
  <c r="AI398" i="18" s="1"/>
  <c r="AK398" i="18" s="1"/>
  <c r="AF385" i="18"/>
  <c r="AH385" i="18" s="1"/>
  <c r="AI385" i="18" s="1"/>
  <c r="AK385" i="18" s="1"/>
  <c r="AF381" i="18"/>
  <c r="AH381" i="18" s="1"/>
  <c r="AI381" i="18" s="1"/>
  <c r="AK381" i="18" s="1"/>
  <c r="AF400" i="18"/>
  <c r="AH400" i="18" s="1"/>
  <c r="AI400" i="18" s="1"/>
  <c r="AK400" i="18" s="1"/>
  <c r="AF409" i="18"/>
  <c r="AH409" i="18" s="1"/>
  <c r="AI409" i="18" s="1"/>
  <c r="AK409" i="18" s="1"/>
  <c r="AF397" i="18"/>
  <c r="AH397" i="18" s="1"/>
  <c r="AI397" i="18" s="1"/>
  <c r="AK397" i="18" s="1"/>
  <c r="AF377" i="18"/>
  <c r="AH377" i="18" s="1"/>
  <c r="AI377" i="18" s="1"/>
  <c r="AK377" i="18" s="1"/>
  <c r="AF371" i="18"/>
  <c r="AH371" i="18" s="1"/>
  <c r="AI371" i="18" s="1"/>
  <c r="AK371" i="18" s="1"/>
  <c r="AF373" i="18"/>
  <c r="AH373" i="18" s="1"/>
  <c r="AI373" i="18" s="1"/>
  <c r="AK373" i="18" s="1"/>
  <c r="AF375" i="18"/>
  <c r="AH375" i="18" s="1"/>
  <c r="AI375" i="18" s="1"/>
  <c r="AK375" i="18" s="1"/>
  <c r="AF379" i="18"/>
  <c r="AH379" i="18" s="1"/>
  <c r="AI379" i="18" s="1"/>
  <c r="AK379" i="18" s="1"/>
  <c r="AY207" i="25"/>
  <c r="BA207" i="25" s="1"/>
  <c r="BB207" i="25" s="1"/>
  <c r="BD207" i="25" s="1"/>
  <c r="AX207" i="25"/>
  <c r="AX208" i="25"/>
  <c r="AY208" i="25"/>
  <c r="BA208" i="25" s="1"/>
  <c r="BB208" i="25" s="1"/>
  <c r="BD208" i="25" s="1"/>
  <c r="AF410" i="18"/>
  <c r="AH410" i="18" s="1"/>
  <c r="AI410" i="18" s="1"/>
  <c r="AK410" i="18" s="1"/>
  <c r="AF418" i="18"/>
  <c r="AH418" i="18" s="1"/>
  <c r="AI418" i="18" s="1"/>
  <c r="AK418" i="18" s="1"/>
  <c r="AF421" i="18"/>
  <c r="AH421" i="18" s="1"/>
  <c r="AI421" i="18" s="1"/>
  <c r="AK421" i="18" s="1"/>
  <c r="AY238" i="25"/>
  <c r="BA238" i="25" s="1"/>
  <c r="BB238" i="25" s="1"/>
  <c r="BD238" i="25" s="1"/>
  <c r="AX238" i="25"/>
  <c r="AF432" i="18"/>
  <c r="AH432" i="18" s="1"/>
  <c r="AI432" i="18" s="1"/>
  <c r="AK432" i="18" s="1"/>
  <c r="AF414" i="18"/>
  <c r="AH414" i="18" s="1"/>
  <c r="AI414" i="18" s="1"/>
  <c r="AK414" i="18" s="1"/>
  <c r="AF412" i="18"/>
  <c r="AH412" i="18" s="1"/>
  <c r="AI412" i="18" s="1"/>
  <c r="AK412" i="18" s="1"/>
  <c r="AF444" i="18"/>
  <c r="AH444" i="18" s="1"/>
  <c r="AI444" i="18" s="1"/>
  <c r="AK444" i="18" s="1"/>
  <c r="AX239" i="25"/>
  <c r="AY239" i="25"/>
  <c r="BA239" i="25" s="1"/>
  <c r="BB239" i="25" s="1"/>
  <c r="BD239" i="25" s="1"/>
  <c r="AF446" i="18"/>
  <c r="AH446" i="18" s="1"/>
  <c r="AI446" i="18" s="1"/>
  <c r="AK446" i="18" s="1"/>
  <c r="AF443" i="18"/>
  <c r="AH443" i="18" s="1"/>
  <c r="AI443" i="18" s="1"/>
  <c r="AK443" i="18" s="1"/>
  <c r="AF452" i="18"/>
  <c r="AH452" i="18" s="1"/>
  <c r="AI452" i="18" s="1"/>
  <c r="AK452" i="18" s="1"/>
  <c r="AF457" i="18"/>
  <c r="AH457" i="18" s="1"/>
  <c r="AI457" i="18" s="1"/>
  <c r="AK457" i="18" s="1"/>
  <c r="AF451" i="18"/>
  <c r="AH451" i="18" s="1"/>
  <c r="AI451" i="18" s="1"/>
  <c r="AK451" i="18" s="1"/>
  <c r="AF456" i="18"/>
  <c r="AH456" i="18" s="1"/>
  <c r="AI456" i="18" s="1"/>
  <c r="AK456" i="18" s="1"/>
  <c r="AF450" i="18"/>
  <c r="AH450" i="18" s="1"/>
  <c r="AI450" i="18" s="1"/>
  <c r="AK450" i="18" s="1"/>
  <c r="AF454" i="18"/>
  <c r="AH454" i="18" s="1"/>
  <c r="AI454" i="18" s="1"/>
  <c r="AK454" i="18" s="1"/>
  <c r="AF453" i="18"/>
  <c r="AH453" i="18" s="1"/>
  <c r="AI453" i="18" s="1"/>
  <c r="AK453" i="18" s="1"/>
  <c r="AF458" i="18"/>
  <c r="AH458" i="18" s="1"/>
  <c r="AI458" i="18" s="1"/>
  <c r="AK458" i="18" s="1"/>
  <c r="AF459" i="18"/>
  <c r="AH459" i="18" s="1"/>
  <c r="AI459" i="18" s="1"/>
  <c r="AK459" i="18" s="1"/>
  <c r="AF473" i="18"/>
  <c r="AH473" i="18" s="1"/>
  <c r="AI473" i="18" s="1"/>
  <c r="AK473" i="18" s="1"/>
  <c r="AF491" i="18"/>
  <c r="AH491" i="18" s="1"/>
  <c r="AI491" i="18" s="1"/>
  <c r="AK491" i="18" s="1"/>
  <c r="AF463" i="18"/>
  <c r="AH463" i="18" s="1"/>
  <c r="AI463" i="18" s="1"/>
  <c r="AK463" i="18" s="1"/>
  <c r="AF499" i="18"/>
  <c r="AH499" i="18" s="1"/>
  <c r="AI499" i="18" s="1"/>
  <c r="AK499" i="18" s="1"/>
  <c r="AF475" i="18"/>
  <c r="AH475" i="18" s="1"/>
  <c r="AI475" i="18" s="1"/>
  <c r="AK475" i="18" s="1"/>
  <c r="AF467" i="18"/>
  <c r="AH467" i="18" s="1"/>
  <c r="AI467" i="18" s="1"/>
  <c r="AK467" i="18" s="1"/>
  <c r="AF492" i="18"/>
  <c r="AH492" i="18" s="1"/>
  <c r="AI492" i="18" s="1"/>
  <c r="AK492" i="18" s="1"/>
  <c r="AF483" i="18"/>
  <c r="AH483" i="18" s="1"/>
  <c r="AI483" i="18" s="1"/>
  <c r="AK483" i="18" s="1"/>
  <c r="AF465" i="18"/>
  <c r="AH465" i="18" s="1"/>
  <c r="AI465" i="18" s="1"/>
  <c r="AK465" i="18" s="1"/>
  <c r="AF479" i="18"/>
  <c r="AH479" i="18" s="1"/>
  <c r="AI479" i="18" s="1"/>
  <c r="AK479" i="18" s="1"/>
  <c r="AF495" i="18"/>
  <c r="AH495" i="18" s="1"/>
  <c r="AI495" i="18" s="1"/>
  <c r="AK495" i="18" s="1"/>
  <c r="AF470" i="18"/>
  <c r="AH470" i="18" s="1"/>
  <c r="AI470" i="18" s="1"/>
  <c r="AK470" i="18" s="1"/>
  <c r="AF502" i="18"/>
  <c r="AH502" i="18" s="1"/>
  <c r="AI502" i="18" s="1"/>
  <c r="AK502" i="18" s="1"/>
  <c r="AX295" i="25"/>
  <c r="AY295" i="25"/>
  <c r="BA295" i="25" s="1"/>
  <c r="BB295" i="25" s="1"/>
  <c r="BD295" i="25" s="1"/>
  <c r="AF503" i="18"/>
  <c r="AH503" i="18" s="1"/>
  <c r="AI503" i="18" s="1"/>
  <c r="AK503" i="18" s="1"/>
  <c r="AF525" i="18"/>
  <c r="AH525" i="18" s="1"/>
  <c r="AI525" i="18" s="1"/>
  <c r="AK525" i="18" s="1"/>
  <c r="AF522" i="18"/>
  <c r="AH522" i="18" s="1"/>
  <c r="AI522" i="18" s="1"/>
  <c r="AK522" i="18" s="1"/>
  <c r="AF518" i="18"/>
  <c r="AH518" i="18" s="1"/>
  <c r="AI518" i="18" s="1"/>
  <c r="AK518" i="18" s="1"/>
  <c r="AF510" i="18"/>
  <c r="AH510" i="18" s="1"/>
  <c r="AI510" i="18" s="1"/>
  <c r="AK510" i="18" s="1"/>
  <c r="AF527" i="18"/>
  <c r="AH527" i="18" s="1"/>
  <c r="AI527" i="18" s="1"/>
  <c r="AK527" i="18" s="1"/>
  <c r="AF516" i="18"/>
  <c r="AH516" i="18" s="1"/>
  <c r="AI516" i="18" s="1"/>
  <c r="AK516" i="18" s="1"/>
  <c r="AF536" i="18"/>
  <c r="AH536" i="18" s="1"/>
  <c r="AI536" i="18" s="1"/>
  <c r="AK536" i="18" s="1"/>
  <c r="AF535" i="18"/>
  <c r="AH535" i="18" s="1"/>
  <c r="AI535" i="18" s="1"/>
  <c r="AK535" i="18" s="1"/>
  <c r="AF528" i="18"/>
  <c r="AH528" i="18" s="1"/>
  <c r="AI528" i="18" s="1"/>
  <c r="AK528" i="18" s="1"/>
  <c r="AF514" i="18"/>
  <c r="AH514" i="18" s="1"/>
  <c r="AI514" i="18" s="1"/>
  <c r="AK514" i="18" s="1"/>
  <c r="AF520" i="18"/>
  <c r="AH520" i="18" s="1"/>
  <c r="AI520" i="18" s="1"/>
  <c r="AK520" i="18" s="1"/>
  <c r="AF526" i="18"/>
  <c r="AH526" i="18" s="1"/>
  <c r="AI526" i="18" s="1"/>
  <c r="AK526" i="18" s="1"/>
  <c r="AF521" i="18"/>
  <c r="AH521" i="18" s="1"/>
  <c r="AI521" i="18" s="1"/>
  <c r="AK521" i="18" s="1"/>
  <c r="AF523" i="18"/>
  <c r="AH523" i="18" s="1"/>
  <c r="AI523" i="18" s="1"/>
  <c r="AK523" i="18" s="1"/>
  <c r="AF517" i="18"/>
  <c r="AH517" i="18" s="1"/>
  <c r="AI517" i="18" s="1"/>
  <c r="AK517" i="18" s="1"/>
  <c r="AF532" i="18"/>
  <c r="AH532" i="18" s="1"/>
  <c r="AI532" i="18" s="1"/>
  <c r="AK532" i="18" s="1"/>
  <c r="AF511" i="18"/>
  <c r="AH511" i="18" s="1"/>
  <c r="AI511" i="18" s="1"/>
  <c r="AK511" i="18" s="1"/>
  <c r="AF533" i="18"/>
  <c r="AH533" i="18" s="1"/>
  <c r="AI533" i="18" s="1"/>
  <c r="AK533" i="18" s="1"/>
  <c r="AF540" i="18"/>
  <c r="AH540" i="18" s="1"/>
  <c r="AI540" i="18" s="1"/>
  <c r="AK540" i="18" s="1"/>
  <c r="AF546" i="18"/>
  <c r="AH546" i="18" s="1"/>
  <c r="AI546" i="18" s="1"/>
  <c r="AK546" i="18" s="1"/>
  <c r="AF568" i="18"/>
  <c r="AH568" i="18" s="1"/>
  <c r="AI568" i="18" s="1"/>
  <c r="AK568" i="18" s="1"/>
  <c r="AF579" i="18"/>
  <c r="AH579" i="18" s="1"/>
  <c r="AI579" i="18" s="1"/>
  <c r="AK579" i="18" s="1"/>
  <c r="AF573" i="18"/>
  <c r="AH573" i="18" s="1"/>
  <c r="AI573" i="18" s="1"/>
  <c r="AK573" i="18" s="1"/>
  <c r="AF575" i="18"/>
  <c r="AH575" i="18" s="1"/>
  <c r="AI575" i="18" s="1"/>
  <c r="AK575" i="18" s="1"/>
  <c r="AF563" i="18"/>
  <c r="AH563" i="18" s="1"/>
  <c r="AI563" i="18" s="1"/>
  <c r="AK563" i="18" s="1"/>
  <c r="AY328" i="25"/>
  <c r="BA328" i="25" s="1"/>
  <c r="BB328" i="25" s="1"/>
  <c r="BD328" i="25" s="1"/>
  <c r="AX328" i="25"/>
  <c r="AF583" i="18"/>
  <c r="AH583" i="18" s="1"/>
  <c r="AI583" i="18" s="1"/>
  <c r="AK583" i="18" s="1"/>
  <c r="AF598" i="18"/>
  <c r="AH598" i="18" s="1"/>
  <c r="AI598" i="18" s="1"/>
  <c r="AK598" i="18" s="1"/>
  <c r="AY331" i="25"/>
  <c r="BA331" i="25" s="1"/>
  <c r="BB331" i="25" s="1"/>
  <c r="BD331" i="25" s="1"/>
  <c r="AX331" i="25"/>
  <c r="AX345" i="25"/>
  <c r="AY345" i="25"/>
  <c r="BA345" i="25" s="1"/>
  <c r="BB345" i="25" s="1"/>
  <c r="BD345" i="25" s="1"/>
  <c r="AF621" i="18"/>
  <c r="AH621" i="18" s="1"/>
  <c r="AI621" i="18" s="1"/>
  <c r="AK621" i="18" s="1"/>
  <c r="AF642" i="18"/>
  <c r="AH642" i="18" s="1"/>
  <c r="AI642" i="18" s="1"/>
  <c r="AK642" i="18" s="1"/>
  <c r="AF630" i="18"/>
  <c r="AH630" i="18" s="1"/>
  <c r="AI630" i="18" s="1"/>
  <c r="AK630" i="18" s="1"/>
  <c r="AF660" i="18"/>
  <c r="AH660" i="18" s="1"/>
  <c r="AI660" i="18" s="1"/>
  <c r="AK660" i="18" s="1"/>
  <c r="AF651" i="18"/>
  <c r="AH651" i="18" s="1"/>
  <c r="AI651" i="18" s="1"/>
  <c r="AK651" i="18" s="1"/>
  <c r="AF662" i="18"/>
  <c r="AH662" i="18" s="1"/>
  <c r="AI662" i="18" s="1"/>
  <c r="AK662" i="18" s="1"/>
  <c r="AF663" i="18"/>
  <c r="AH663" i="18" s="1"/>
  <c r="AI663" i="18" s="1"/>
  <c r="AK663" i="18" s="1"/>
  <c r="AY360" i="25"/>
  <c r="BA360" i="25" s="1"/>
  <c r="BB360" i="25" s="1"/>
  <c r="BD360" i="25" s="1"/>
  <c r="AX360" i="25"/>
  <c r="AF667" i="18"/>
  <c r="AH667" i="18" s="1"/>
  <c r="AI667" i="18" s="1"/>
  <c r="AK667" i="18" s="1"/>
  <c r="AF675" i="18"/>
  <c r="AH675" i="18" s="1"/>
  <c r="AI675" i="18" s="1"/>
  <c r="AK675" i="18" s="1"/>
  <c r="AF711" i="18"/>
  <c r="AH711" i="18" s="1"/>
  <c r="AI711" i="18" s="1"/>
  <c r="AK711" i="18" s="1"/>
  <c r="AF730" i="18"/>
  <c r="AH730" i="18" s="1"/>
  <c r="AI730" i="18" s="1"/>
  <c r="AK730" i="18" s="1"/>
  <c r="AF687" i="18"/>
  <c r="AH687" i="18" s="1"/>
  <c r="AI687" i="18" s="1"/>
  <c r="AK687" i="18" s="1"/>
  <c r="AF688" i="18"/>
  <c r="AH688" i="18" s="1"/>
  <c r="AI688" i="18" s="1"/>
  <c r="AK688" i="18" s="1"/>
  <c r="AF698" i="18"/>
  <c r="AH698" i="18" s="1"/>
  <c r="AI698" i="18" s="1"/>
  <c r="AK698" i="18" s="1"/>
  <c r="AF686" i="18"/>
  <c r="AH686" i="18" s="1"/>
  <c r="AI686" i="18" s="1"/>
  <c r="AK686" i="18" s="1"/>
  <c r="AF692" i="18"/>
  <c r="AH692" i="18" s="1"/>
  <c r="AI692" i="18" s="1"/>
  <c r="AK692" i="18" s="1"/>
  <c r="AF685" i="18"/>
  <c r="AH685" i="18" s="1"/>
  <c r="AI685" i="18" s="1"/>
  <c r="AK685" i="18" s="1"/>
  <c r="AF709" i="18"/>
  <c r="AH709" i="18" s="1"/>
  <c r="AI709" i="18" s="1"/>
  <c r="AK709" i="18" s="1"/>
  <c r="AF735" i="18"/>
  <c r="AH735" i="18" s="1"/>
  <c r="AI735" i="18" s="1"/>
  <c r="AK735" i="18" s="1"/>
  <c r="AF736" i="18"/>
  <c r="AH736" i="18" s="1"/>
  <c r="AI736" i="18" s="1"/>
  <c r="AK736" i="18" s="1"/>
  <c r="AF740" i="18"/>
  <c r="AH740" i="18" s="1"/>
  <c r="AI740" i="18" s="1"/>
  <c r="AF750" i="18"/>
  <c r="AH750" i="18" s="1"/>
  <c r="AI750" i="18" s="1"/>
  <c r="AF752" i="18"/>
  <c r="AH752" i="18" s="1"/>
  <c r="AI752" i="18" s="1"/>
  <c r="AF746" i="18"/>
  <c r="AH746" i="18" s="1"/>
  <c r="AI746" i="18" s="1"/>
  <c r="AF753" i="18"/>
  <c r="AH753" i="18" s="1"/>
  <c r="AI753" i="18" s="1"/>
  <c r="AF754" i="18"/>
  <c r="AH754" i="18" s="1"/>
  <c r="AI754" i="18" s="1"/>
  <c r="AF748" i="18"/>
  <c r="AH748" i="18" s="1"/>
  <c r="AI748" i="18" s="1"/>
  <c r="AF744" i="18"/>
  <c r="AH744" i="18" s="1"/>
  <c r="AI744" i="18" s="1"/>
  <c r="AF751" i="18"/>
  <c r="AH751" i="18" s="1"/>
  <c r="AI751" i="18" s="1"/>
  <c r="AF747" i="18"/>
  <c r="AH747" i="18" s="1"/>
  <c r="AI747" i="18" s="1"/>
  <c r="AF759" i="18"/>
  <c r="AH759" i="18" s="1"/>
  <c r="AI759" i="18" s="1"/>
  <c r="AF765" i="18"/>
  <c r="AH765" i="18" s="1"/>
  <c r="AI765" i="18" s="1"/>
  <c r="AF767" i="18"/>
  <c r="AH767" i="18" s="1"/>
  <c r="AI767" i="18" s="1"/>
  <c r="AF766" i="18"/>
  <c r="AH766" i="18" s="1"/>
  <c r="AI766" i="18" s="1"/>
  <c r="AF760" i="18"/>
  <c r="AH760" i="18" s="1"/>
  <c r="AI760" i="18" s="1"/>
  <c r="AF770" i="18"/>
  <c r="AH770" i="18" s="1"/>
  <c r="AI770" i="18" s="1"/>
  <c r="AF769" i="18"/>
  <c r="AH769" i="18" s="1"/>
  <c r="AI769" i="18" s="1"/>
  <c r="AF757" i="18"/>
  <c r="AH757" i="18" s="1"/>
  <c r="AI757" i="18" s="1"/>
  <c r="AF762" i="18"/>
  <c r="AH762" i="18" s="1"/>
  <c r="AI762" i="18" s="1"/>
  <c r="AF763" i="18"/>
  <c r="AH763" i="18" s="1"/>
  <c r="AI763" i="18" s="1"/>
  <c r="AF776" i="18"/>
  <c r="AH776" i="18" s="1"/>
  <c r="AI776" i="18" s="1"/>
  <c r="AF756" i="18"/>
  <c r="AH756" i="18" s="1"/>
  <c r="AI756" i="18" s="1"/>
  <c r="AF772" i="18"/>
  <c r="AH772" i="18" s="1"/>
  <c r="AI772" i="18" s="1"/>
  <c r="AF789" i="18"/>
  <c r="AH789" i="18" s="1"/>
  <c r="AI789" i="18" s="1"/>
  <c r="AF774" i="18"/>
  <c r="AH774" i="18" s="1"/>
  <c r="AI774" i="18" s="1"/>
  <c r="AF800" i="18"/>
  <c r="AH800" i="18" s="1"/>
  <c r="AI800" i="18" s="1"/>
  <c r="AF807" i="18"/>
  <c r="AH807" i="18" s="1"/>
  <c r="AI807" i="18" s="1"/>
  <c r="AF811" i="18"/>
  <c r="AH811" i="18" s="1"/>
  <c r="AI811" i="18" s="1"/>
  <c r="AF793" i="18"/>
  <c r="AH793" i="18" s="1"/>
  <c r="AI793" i="18" s="1"/>
  <c r="AF814" i="18"/>
  <c r="AH814" i="18" s="1"/>
  <c r="AI814" i="18" s="1"/>
  <c r="AF817" i="18"/>
  <c r="AH817" i="18" s="1"/>
  <c r="AI817" i="18" s="1"/>
  <c r="AY495" i="25"/>
  <c r="BA495" i="25" s="1"/>
  <c r="BB495" i="25" s="1"/>
  <c r="AX495" i="25"/>
  <c r="AX496" i="25"/>
  <c r="AY496" i="25"/>
  <c r="BA496" i="25" s="1"/>
  <c r="BB496" i="25" s="1"/>
  <c r="AF887" i="18"/>
  <c r="AH887" i="18" s="1"/>
  <c r="AI887" i="18" s="1"/>
  <c r="AF888" i="18"/>
  <c r="AH888" i="18" s="1"/>
  <c r="AI888" i="18" s="1"/>
  <c r="AF856" i="18"/>
  <c r="AH856" i="18" s="1"/>
  <c r="AI856" i="18" s="1"/>
  <c r="AF828" i="18"/>
  <c r="AH828" i="18" s="1"/>
  <c r="AI828" i="18" s="1"/>
  <c r="AF836" i="18"/>
  <c r="AH836" i="18" s="1"/>
  <c r="AI836" i="18" s="1"/>
  <c r="AF858" i="18"/>
  <c r="AH858" i="18" s="1"/>
  <c r="AI858" i="18" s="1"/>
  <c r="AF842" i="18"/>
  <c r="AH842" i="18" s="1"/>
  <c r="AI842" i="18" s="1"/>
  <c r="AF897" i="18"/>
  <c r="AH897" i="18" s="1"/>
  <c r="AI897" i="18" s="1"/>
  <c r="AF892" i="18"/>
  <c r="AH892" i="18" s="1"/>
  <c r="AI892" i="18" s="1"/>
  <c r="AF846" i="18"/>
  <c r="AH846" i="18" s="1"/>
  <c r="AI846" i="18" s="1"/>
  <c r="AF867" i="18"/>
  <c r="AH867" i="18" s="1"/>
  <c r="AI867" i="18" s="1"/>
  <c r="AF840" i="18"/>
  <c r="AH840" i="18" s="1"/>
  <c r="AI840" i="18" s="1"/>
  <c r="AF852" i="18"/>
  <c r="AH852" i="18" s="1"/>
  <c r="AI852" i="18" s="1"/>
  <c r="AF903" i="18"/>
  <c r="AH903" i="18" s="1"/>
  <c r="AI903" i="18" s="1"/>
  <c r="AF904" i="18"/>
  <c r="AH904" i="18" s="1"/>
  <c r="AI904" i="18" s="1"/>
  <c r="AF839" i="18"/>
  <c r="AH839" i="18" s="1"/>
  <c r="AI839" i="18" s="1"/>
  <c r="AF880" i="18"/>
  <c r="AH880" i="18" s="1"/>
  <c r="AI880" i="18" s="1"/>
  <c r="AF872" i="18"/>
  <c r="AH872" i="18" s="1"/>
  <c r="AI872" i="18" s="1"/>
  <c r="AF871" i="18"/>
  <c r="AH871" i="18" s="1"/>
  <c r="AI871" i="18" s="1"/>
  <c r="AF851" i="18"/>
  <c r="AH851" i="18" s="1"/>
  <c r="AI851" i="18" s="1"/>
  <c r="AF855" i="18"/>
  <c r="AH855" i="18" s="1"/>
  <c r="AI855" i="18" s="1"/>
  <c r="AF868" i="18"/>
  <c r="AH868" i="18" s="1"/>
  <c r="AI868" i="18" s="1"/>
  <c r="AF902" i="18"/>
  <c r="AH902" i="18" s="1"/>
  <c r="AI902" i="18" s="1"/>
  <c r="AF876" i="18"/>
  <c r="AH876" i="18" s="1"/>
  <c r="AI876" i="18" s="1"/>
  <c r="AF886" i="18"/>
  <c r="AH886" i="18" s="1"/>
  <c r="AI886" i="18" s="1"/>
  <c r="AF848" i="18"/>
  <c r="AH848" i="18" s="1"/>
  <c r="AI848" i="18" s="1"/>
  <c r="AF878" i="18"/>
  <c r="AH878" i="18" s="1"/>
  <c r="AI878" i="18" s="1"/>
  <c r="AF907" i="18"/>
  <c r="AH907" i="18" s="1"/>
  <c r="AI907" i="18" s="1"/>
  <c r="AF914" i="18"/>
  <c r="AH914" i="18" s="1"/>
  <c r="AI914" i="18" s="1"/>
  <c r="AF915" i="18"/>
  <c r="AH915" i="18" s="1"/>
  <c r="AI915" i="18" s="1"/>
  <c r="AF939" i="18"/>
  <c r="AH939" i="18" s="1"/>
  <c r="AI939" i="18" s="1"/>
  <c r="AF935" i="18"/>
  <c r="AH935" i="18" s="1"/>
  <c r="AI935" i="18" s="1"/>
  <c r="AF943" i="18"/>
  <c r="AH943" i="18" s="1"/>
  <c r="AI943" i="18" s="1"/>
  <c r="AF944" i="18"/>
  <c r="AH944" i="18" s="1"/>
  <c r="AI944" i="18" s="1"/>
  <c r="AF946" i="18"/>
  <c r="AH946" i="18" s="1"/>
  <c r="AI946" i="18" s="1"/>
  <c r="AF949" i="18"/>
  <c r="AH949" i="18" s="1"/>
  <c r="AI949" i="18" s="1"/>
  <c r="AF948" i="18"/>
  <c r="AH948" i="18" s="1"/>
  <c r="AI948" i="18" s="1"/>
  <c r="AF947" i="18"/>
  <c r="AH947" i="18" s="1"/>
  <c r="AI947" i="18" s="1"/>
  <c r="AF143" i="18"/>
  <c r="AH143" i="18" s="1"/>
  <c r="AI143" i="18" s="1"/>
  <c r="AK143" i="18" s="1"/>
  <c r="AF186" i="18"/>
  <c r="AH186" i="18" s="1"/>
  <c r="AI186" i="18" s="1"/>
  <c r="AK186" i="18" s="1"/>
  <c r="AF347" i="18"/>
  <c r="AH347" i="18" s="1"/>
  <c r="AI347" i="18" s="1"/>
  <c r="AK347" i="18" s="1"/>
  <c r="AF263" i="18"/>
  <c r="AH263" i="18" s="1"/>
  <c r="AI263" i="18" s="1"/>
  <c r="AK263" i="18" s="1"/>
  <c r="AF261" i="18"/>
  <c r="AH261" i="18" s="1"/>
  <c r="AI261" i="18" s="1"/>
  <c r="AK261" i="18" s="1"/>
  <c r="AF231" i="18"/>
  <c r="AH231" i="18" s="1"/>
  <c r="AI231" i="18" s="1"/>
  <c r="AK231" i="18" s="1"/>
  <c r="AF147" i="18"/>
  <c r="AH147" i="18" s="1"/>
  <c r="AI147" i="18" s="1"/>
  <c r="AK147" i="18" s="1"/>
  <c r="AF249" i="18"/>
  <c r="AH249" i="18" s="1"/>
  <c r="AI249" i="18" s="1"/>
  <c r="AK249" i="18" s="1"/>
  <c r="AF295" i="18"/>
  <c r="AH295" i="18" s="1"/>
  <c r="AI295" i="18" s="1"/>
  <c r="AK295" i="18" s="1"/>
  <c r="AF321" i="18"/>
  <c r="AH321" i="18" s="1"/>
  <c r="AI321" i="18" s="1"/>
  <c r="AK321" i="18" s="1"/>
  <c r="AF112" i="18"/>
  <c r="AH112" i="18" s="1"/>
  <c r="AI112" i="18" s="1"/>
  <c r="AK112" i="18" s="1"/>
  <c r="AF335" i="18"/>
  <c r="AH335" i="18" s="1"/>
  <c r="AI335" i="18" s="1"/>
  <c r="AK335" i="18" s="1"/>
  <c r="AF185" i="18"/>
  <c r="AH185" i="18" s="1"/>
  <c r="AI185" i="18" s="1"/>
  <c r="AK185" i="18" s="1"/>
  <c r="AF45" i="18"/>
  <c r="AH45" i="18" s="1"/>
  <c r="AI45" i="18" s="1"/>
  <c r="AK45" i="18" s="1"/>
  <c r="AF178" i="18"/>
  <c r="AH178" i="18" s="1"/>
  <c r="AI178" i="18" s="1"/>
  <c r="AK178" i="18" s="1"/>
  <c r="AF197" i="18"/>
  <c r="AH197" i="18" s="1"/>
  <c r="AI197" i="18" s="1"/>
  <c r="AK197" i="18" s="1"/>
  <c r="AF305" i="18"/>
  <c r="AH305" i="18" s="1"/>
  <c r="AI305" i="18" s="1"/>
  <c r="AK305" i="18" s="1"/>
  <c r="AF62" i="18"/>
  <c r="AH62" i="18" s="1"/>
  <c r="AI62" i="18" s="1"/>
  <c r="AK62" i="18" s="1"/>
  <c r="AF255" i="18"/>
  <c r="AH255" i="18" s="1"/>
  <c r="AI255" i="18" s="1"/>
  <c r="AK255" i="18" s="1"/>
  <c r="AF289" i="18"/>
  <c r="AH289" i="18" s="1"/>
  <c r="AI289" i="18" s="1"/>
  <c r="AK289" i="18" s="1"/>
  <c r="AF71" i="18"/>
  <c r="AH71" i="18" s="1"/>
  <c r="AI71" i="18" s="1"/>
  <c r="AK71" i="18" s="1"/>
  <c r="AF320" i="18"/>
  <c r="AH320" i="18" s="1"/>
  <c r="AI320" i="18" s="1"/>
  <c r="AK320" i="18" s="1"/>
  <c r="AF34" i="18"/>
  <c r="AH34" i="18" s="1"/>
  <c r="AI34" i="18" s="1"/>
  <c r="AK34" i="18" s="1"/>
  <c r="AF188" i="18"/>
  <c r="AH188" i="18" s="1"/>
  <c r="AI188" i="18" s="1"/>
  <c r="AK188" i="18" s="1"/>
  <c r="AF315" i="18"/>
  <c r="AH315" i="18" s="1"/>
  <c r="AI315" i="18" s="1"/>
  <c r="AK315" i="18" s="1"/>
  <c r="AF304" i="18"/>
  <c r="AH304" i="18" s="1"/>
  <c r="AI304" i="18" s="1"/>
  <c r="AK304" i="18" s="1"/>
  <c r="AF106" i="18"/>
  <c r="AH106" i="18" s="1"/>
  <c r="AI106" i="18" s="1"/>
  <c r="AK106" i="18" s="1"/>
  <c r="AF262" i="18"/>
  <c r="AH262" i="18" s="1"/>
  <c r="AI262" i="18" s="1"/>
  <c r="AK262" i="18" s="1"/>
  <c r="AF236" i="18"/>
  <c r="AH236" i="18" s="1"/>
  <c r="AI236" i="18" s="1"/>
  <c r="AK236" i="18" s="1"/>
  <c r="AF296" i="18"/>
  <c r="AH296" i="18" s="1"/>
  <c r="AI296" i="18" s="1"/>
  <c r="AK296" i="18" s="1"/>
  <c r="AF223" i="18"/>
  <c r="AH223" i="18" s="1"/>
  <c r="AI223" i="18" s="1"/>
  <c r="AK223" i="18" s="1"/>
  <c r="AF139" i="18"/>
  <c r="AH139" i="18" s="1"/>
  <c r="AI139" i="18" s="1"/>
  <c r="AK139" i="18" s="1"/>
  <c r="AF228" i="18"/>
  <c r="AH228" i="18" s="1"/>
  <c r="AI228" i="18" s="1"/>
  <c r="AK228" i="18" s="1"/>
  <c r="AF257" i="18"/>
  <c r="AH257" i="18" s="1"/>
  <c r="AI257" i="18" s="1"/>
  <c r="AK257" i="18" s="1"/>
  <c r="AF66" i="18"/>
  <c r="AH66" i="18" s="1"/>
  <c r="AI66" i="18" s="1"/>
  <c r="AK66" i="18" s="1"/>
  <c r="AF336" i="18"/>
  <c r="AH336" i="18" s="1"/>
  <c r="AI336" i="18" s="1"/>
  <c r="AK336" i="18" s="1"/>
  <c r="AF288" i="18"/>
  <c r="AH288" i="18" s="1"/>
  <c r="AI288" i="18" s="1"/>
  <c r="AK288" i="18" s="1"/>
  <c r="AF131" i="18"/>
  <c r="AH131" i="18" s="1"/>
  <c r="AI131" i="18" s="1"/>
  <c r="AK131" i="18" s="1"/>
  <c r="AF35" i="18"/>
  <c r="AH35" i="18" s="1"/>
  <c r="AI35" i="18" s="1"/>
  <c r="AK35" i="18" s="1"/>
  <c r="AF5" i="18"/>
  <c r="AH5" i="18" s="1"/>
  <c r="AI5" i="18" s="1"/>
  <c r="AK5" i="18" s="1"/>
  <c r="AF233" i="18"/>
  <c r="AH233" i="18" s="1"/>
  <c r="AI233" i="18" s="1"/>
  <c r="AK233" i="18" s="1"/>
  <c r="AF312" i="18"/>
  <c r="AH312" i="18" s="1"/>
  <c r="AI312" i="18" s="1"/>
  <c r="AK312" i="18" s="1"/>
  <c r="AF259" i="18"/>
  <c r="AH259" i="18" s="1"/>
  <c r="AI259" i="18" s="1"/>
  <c r="AK259" i="18" s="1"/>
  <c r="AF290" i="18"/>
  <c r="AH290" i="18" s="1"/>
  <c r="AI290" i="18" s="1"/>
  <c r="AK290" i="18" s="1"/>
  <c r="AF282" i="18"/>
  <c r="AH282" i="18" s="1"/>
  <c r="AI282" i="18" s="1"/>
  <c r="AK282" i="18" s="1"/>
  <c r="AF341" i="18"/>
  <c r="AH341" i="18" s="1"/>
  <c r="AI341" i="18" s="1"/>
  <c r="AK341" i="18" s="1"/>
  <c r="AF191" i="18"/>
  <c r="AH191" i="18" s="1"/>
  <c r="AI191" i="18" s="1"/>
  <c r="AK191" i="18" s="1"/>
  <c r="AF166" i="18"/>
  <c r="AH166" i="18" s="1"/>
  <c r="AI166" i="18" s="1"/>
  <c r="AK166" i="18" s="1"/>
  <c r="AF126" i="18"/>
  <c r="AH126" i="18" s="1"/>
  <c r="AI126" i="18" s="1"/>
  <c r="AK126" i="18" s="1"/>
  <c r="AF275" i="18"/>
  <c r="AH275" i="18" s="1"/>
  <c r="AI275" i="18" s="1"/>
  <c r="AK275" i="18" s="1"/>
  <c r="AF217" i="18"/>
  <c r="AH217" i="18" s="1"/>
  <c r="AI217" i="18" s="1"/>
  <c r="AK217" i="18" s="1"/>
  <c r="AF91" i="18"/>
  <c r="AH91" i="18" s="1"/>
  <c r="AI91" i="18" s="1"/>
  <c r="AK91" i="18" s="1"/>
  <c r="AF153" i="18"/>
  <c r="AH153" i="18" s="1"/>
  <c r="AI153" i="18" s="1"/>
  <c r="AK153" i="18" s="1"/>
  <c r="AF3" i="18"/>
  <c r="AH3" i="18" s="1"/>
  <c r="AI3" i="18" s="1"/>
  <c r="AK3" i="18" s="1"/>
  <c r="AF204" i="18"/>
  <c r="AH204" i="18" s="1"/>
  <c r="AI204" i="18" s="1"/>
  <c r="AK204" i="18" s="1"/>
  <c r="AF82" i="18"/>
  <c r="AH82" i="18" s="1"/>
  <c r="AI82" i="18" s="1"/>
  <c r="AK82" i="18" s="1"/>
  <c r="AF299" i="18"/>
  <c r="AH299" i="18" s="1"/>
  <c r="AI299" i="18" s="1"/>
  <c r="AK299" i="18" s="1"/>
  <c r="AF328" i="18"/>
  <c r="AH328" i="18" s="1"/>
  <c r="AI328" i="18" s="1"/>
  <c r="AK328" i="18" s="1"/>
  <c r="AF167" i="18"/>
  <c r="AH167" i="18" s="1"/>
  <c r="AI167" i="18" s="1"/>
  <c r="AK167" i="18" s="1"/>
  <c r="AF314" i="18"/>
  <c r="AH314" i="18" s="1"/>
  <c r="AI314" i="18" s="1"/>
  <c r="AK314" i="18" s="1"/>
  <c r="AF229" i="18"/>
  <c r="AH229" i="18" s="1"/>
  <c r="AI229" i="18" s="1"/>
  <c r="AK229" i="18" s="1"/>
  <c r="AF137" i="18"/>
  <c r="AH137" i="18" s="1"/>
  <c r="AI137" i="18" s="1"/>
  <c r="AK137" i="18" s="1"/>
  <c r="AF161" i="18"/>
  <c r="AH161" i="18" s="1"/>
  <c r="AI161" i="18" s="1"/>
  <c r="AK161" i="18" s="1"/>
  <c r="AF243" i="18"/>
  <c r="AH243" i="18" s="1"/>
  <c r="AI243" i="18" s="1"/>
  <c r="AK243" i="18" s="1"/>
  <c r="AF95" i="18"/>
  <c r="AH95" i="18" s="1"/>
  <c r="AI95" i="18" s="1"/>
  <c r="AK95" i="18" s="1"/>
  <c r="AF149" i="18"/>
  <c r="AH149" i="18" s="1"/>
  <c r="AI149" i="18" s="1"/>
  <c r="AK149" i="18" s="1"/>
  <c r="AF168" i="18"/>
  <c r="AH168" i="18" s="1"/>
  <c r="AI168" i="18" s="1"/>
  <c r="AK168" i="18" s="1"/>
  <c r="AF120" i="18"/>
  <c r="AH120" i="18" s="1"/>
  <c r="AI120" i="18" s="1"/>
  <c r="AK120" i="18" s="1"/>
  <c r="AF54" i="18"/>
  <c r="AH54" i="18" s="1"/>
  <c r="AI54" i="18" s="1"/>
  <c r="AK54" i="18" s="1"/>
  <c r="AF134" i="18"/>
  <c r="AH134" i="18" s="1"/>
  <c r="AI134" i="18" s="1"/>
  <c r="AK134" i="18" s="1"/>
  <c r="AF130" i="18"/>
  <c r="AH130" i="18" s="1"/>
  <c r="AI130" i="18" s="1"/>
  <c r="AK130" i="18" s="1"/>
  <c r="AF192" i="18"/>
  <c r="AH192" i="18" s="1"/>
  <c r="AI192" i="18" s="1"/>
  <c r="AK192" i="18" s="1"/>
  <c r="AF146" i="18"/>
  <c r="AH146" i="18" s="1"/>
  <c r="AI146" i="18" s="1"/>
  <c r="AK146" i="18" s="1"/>
  <c r="AF187" i="18"/>
  <c r="AH187" i="18" s="1"/>
  <c r="AI187" i="18" s="1"/>
  <c r="AK187" i="18" s="1"/>
  <c r="AF19" i="18"/>
  <c r="AH19" i="18" s="1"/>
  <c r="AI19" i="18" s="1"/>
  <c r="AK19" i="18" s="1"/>
  <c r="AF278" i="18"/>
  <c r="AH278" i="18" s="1"/>
  <c r="AI278" i="18" s="1"/>
  <c r="AK278" i="18" s="1"/>
  <c r="AF224" i="18"/>
  <c r="AH224" i="18" s="1"/>
  <c r="AI224" i="18" s="1"/>
  <c r="AK224" i="18" s="1"/>
  <c r="AF104" i="18"/>
  <c r="AH104" i="18" s="1"/>
  <c r="AI104" i="18" s="1"/>
  <c r="AK104" i="18" s="1"/>
  <c r="AF279" i="18"/>
  <c r="AH279" i="18" s="1"/>
  <c r="AI279" i="18" s="1"/>
  <c r="AK279" i="18" s="1"/>
  <c r="AF274" i="18"/>
  <c r="AH274" i="18" s="1"/>
  <c r="AI274" i="18" s="1"/>
  <c r="AK274" i="18" s="1"/>
  <c r="AF43" i="18"/>
  <c r="AH43" i="18" s="1"/>
  <c r="AI43" i="18" s="1"/>
  <c r="AK43" i="18" s="1"/>
  <c r="AF75" i="18"/>
  <c r="AH75" i="18" s="1"/>
  <c r="AI75" i="18" s="1"/>
  <c r="AK75" i="18" s="1"/>
  <c r="AF25" i="18"/>
  <c r="AH25" i="18" s="1"/>
  <c r="AI25" i="18" s="1"/>
  <c r="AK25" i="18" s="1"/>
  <c r="AF114" i="18"/>
  <c r="AH114" i="18" s="1"/>
  <c r="AI114" i="18" s="1"/>
  <c r="AK114" i="18" s="1"/>
  <c r="AF179" i="18"/>
  <c r="AH179" i="18" s="1"/>
  <c r="AI179" i="18" s="1"/>
  <c r="AK179" i="18" s="1"/>
  <c r="AF61" i="18"/>
  <c r="AH61" i="18" s="1"/>
  <c r="AI61" i="18" s="1"/>
  <c r="AK61" i="18" s="1"/>
  <c r="AF270" i="18"/>
  <c r="AH270" i="18" s="1"/>
  <c r="AI270" i="18" s="1"/>
  <c r="AK270" i="18" s="1"/>
  <c r="AF177" i="18"/>
  <c r="AH177" i="18" s="1"/>
  <c r="AI177" i="18" s="1"/>
  <c r="AK177" i="18" s="1"/>
  <c r="AF128" i="18"/>
  <c r="AH128" i="18" s="1"/>
  <c r="AI128" i="18" s="1"/>
  <c r="AK128" i="18" s="1"/>
  <c r="AF212" i="18"/>
  <c r="AH212" i="18" s="1"/>
  <c r="AI212" i="18" s="1"/>
  <c r="AK212" i="18" s="1"/>
  <c r="AF207" i="18"/>
  <c r="AH207" i="18" s="1"/>
  <c r="AI207" i="18" s="1"/>
  <c r="AK207" i="18" s="1"/>
  <c r="AF298" i="18"/>
  <c r="AH298" i="18" s="1"/>
  <c r="AI298" i="18" s="1"/>
  <c r="AK298" i="18" s="1"/>
  <c r="AF175" i="18"/>
  <c r="AH175" i="18" s="1"/>
  <c r="AI175" i="18" s="1"/>
  <c r="AK175" i="18" s="1"/>
  <c r="AF31" i="18"/>
  <c r="AH31" i="18" s="1"/>
  <c r="AI31" i="18" s="1"/>
  <c r="AK31" i="18" s="1"/>
  <c r="AF81" i="18"/>
  <c r="AH81" i="18" s="1"/>
  <c r="AI81" i="18" s="1"/>
  <c r="AK81" i="18" s="1"/>
  <c r="AF110" i="18"/>
  <c r="AH110" i="18" s="1"/>
  <c r="AI110" i="18" s="1"/>
  <c r="AK110" i="18" s="1"/>
  <c r="AF237" i="18"/>
  <c r="AH237" i="18" s="1"/>
  <c r="AI237" i="18" s="1"/>
  <c r="AK237" i="18" s="1"/>
  <c r="AF201" i="18"/>
  <c r="AH201" i="18" s="1"/>
  <c r="AI201" i="18" s="1"/>
  <c r="AK201" i="18" s="1"/>
  <c r="AF213" i="18"/>
  <c r="AH213" i="18" s="1"/>
  <c r="AI213" i="18" s="1"/>
  <c r="AK213" i="18" s="1"/>
  <c r="AF133" i="18"/>
  <c r="AH133" i="18" s="1"/>
  <c r="AI133" i="18" s="1"/>
  <c r="AK133" i="18" s="1"/>
  <c r="AF88" i="18"/>
  <c r="AH88" i="18" s="1"/>
  <c r="AI88" i="18" s="1"/>
  <c r="AK88" i="18" s="1"/>
  <c r="AF173" i="18"/>
  <c r="AH173" i="18" s="1"/>
  <c r="AI173" i="18" s="1"/>
  <c r="AK173" i="18" s="1"/>
  <c r="AF172" i="18"/>
  <c r="AH172" i="18" s="1"/>
  <c r="AI172" i="18" s="1"/>
  <c r="AK172" i="18" s="1"/>
  <c r="AF180" i="18"/>
  <c r="AH180" i="18" s="1"/>
  <c r="AI180" i="18" s="1"/>
  <c r="AK180" i="18" s="1"/>
  <c r="AF79" i="18"/>
  <c r="AH79" i="18" s="1"/>
  <c r="AI79" i="18" s="1"/>
  <c r="AK79" i="18" s="1"/>
  <c r="AF124" i="18"/>
  <c r="AH124" i="18" s="1"/>
  <c r="AI124" i="18" s="1"/>
  <c r="AK124" i="18" s="1"/>
  <c r="AF317" i="18"/>
  <c r="AH317" i="18" s="1"/>
  <c r="AI317" i="18" s="1"/>
  <c r="AK317" i="18" s="1"/>
  <c r="AF135" i="18"/>
  <c r="AH135" i="18" s="1"/>
  <c r="AI135" i="18" s="1"/>
  <c r="AK135" i="18" s="1"/>
  <c r="AF338" i="18"/>
  <c r="AH338" i="18" s="1"/>
  <c r="AI338" i="18" s="1"/>
  <c r="AK338" i="18" s="1"/>
  <c r="AF292" i="18"/>
  <c r="AH292" i="18" s="1"/>
  <c r="AI292" i="18" s="1"/>
  <c r="AK292" i="18" s="1"/>
  <c r="AF211" i="18"/>
  <c r="AH211" i="18" s="1"/>
  <c r="AI211" i="18" s="1"/>
  <c r="AK211" i="18" s="1"/>
  <c r="AF308" i="18"/>
  <c r="AH308" i="18" s="1"/>
  <c r="AI308" i="18" s="1"/>
  <c r="AK308" i="18" s="1"/>
  <c r="AF351" i="18"/>
  <c r="AH351" i="18" s="1"/>
  <c r="AI351" i="18" s="1"/>
  <c r="AK351" i="18" s="1"/>
  <c r="AF208" i="18"/>
  <c r="AH208" i="18" s="1"/>
  <c r="AI208" i="18" s="1"/>
  <c r="AK208" i="18" s="1"/>
  <c r="AF122" i="18"/>
  <c r="AH122" i="18" s="1"/>
  <c r="AI122" i="18" s="1"/>
  <c r="AK122" i="18" s="1"/>
  <c r="AF152" i="18"/>
  <c r="AH152" i="18" s="1"/>
  <c r="AI152" i="18" s="1"/>
  <c r="AK152" i="18" s="1"/>
  <c r="AF293" i="18"/>
  <c r="AH293" i="18" s="1"/>
  <c r="AI293" i="18" s="1"/>
  <c r="AK293" i="18" s="1"/>
  <c r="AF346" i="18"/>
  <c r="AH346" i="18" s="1"/>
  <c r="AI346" i="18" s="1"/>
  <c r="AK346" i="18" s="1"/>
  <c r="AF339" i="18"/>
  <c r="AH339" i="18" s="1"/>
  <c r="AI339" i="18" s="1"/>
  <c r="AK339" i="18" s="1"/>
  <c r="AF291" i="18"/>
  <c r="AH291" i="18" s="1"/>
  <c r="AI291" i="18" s="1"/>
  <c r="AK291" i="18" s="1"/>
  <c r="AF248" i="18"/>
  <c r="AH248" i="18" s="1"/>
  <c r="AI248" i="18" s="1"/>
  <c r="AK248" i="18" s="1"/>
  <c r="AF277" i="18"/>
  <c r="AH277" i="18" s="1"/>
  <c r="AI277" i="18" s="1"/>
  <c r="AK277" i="18" s="1"/>
  <c r="AF251" i="18"/>
  <c r="AH251" i="18" s="1"/>
  <c r="AI251" i="18" s="1"/>
  <c r="AK251" i="18" s="1"/>
  <c r="AF226" i="18"/>
  <c r="AH226" i="18" s="1"/>
  <c r="AI226" i="18" s="1"/>
  <c r="AK226" i="18" s="1"/>
  <c r="AF271" i="18"/>
  <c r="AH271" i="18" s="1"/>
  <c r="AI271" i="18" s="1"/>
  <c r="AK271" i="18" s="1"/>
  <c r="AF235" i="18"/>
  <c r="AH235" i="18" s="1"/>
  <c r="AI235" i="18" s="1"/>
  <c r="AK235" i="18" s="1"/>
  <c r="AF70" i="18"/>
  <c r="AH70" i="18" s="1"/>
  <c r="AI70" i="18" s="1"/>
  <c r="AK70" i="18" s="1"/>
  <c r="AF215" i="18"/>
  <c r="AH215" i="18" s="1"/>
  <c r="AI215" i="18" s="1"/>
  <c r="AK215" i="18" s="1"/>
  <c r="AF102" i="18"/>
  <c r="AH102" i="18" s="1"/>
  <c r="AI102" i="18" s="1"/>
  <c r="AK102" i="18" s="1"/>
  <c r="AF142" i="18"/>
  <c r="AH142" i="18" s="1"/>
  <c r="AI142" i="18" s="1"/>
  <c r="AK142" i="18" s="1"/>
  <c r="AF138" i="18"/>
  <c r="AH138" i="18" s="1"/>
  <c r="AI138" i="18" s="1"/>
  <c r="AK138" i="18" s="1"/>
  <c r="AF196" i="18"/>
  <c r="AH196" i="18" s="1"/>
  <c r="AI196" i="18" s="1"/>
  <c r="AK196" i="18" s="1"/>
  <c r="AF74" i="18"/>
  <c r="AH74" i="18" s="1"/>
  <c r="AI74" i="18" s="1"/>
  <c r="AK74" i="18" s="1"/>
  <c r="AF98" i="18"/>
  <c r="AH98" i="18" s="1"/>
  <c r="AI98" i="18" s="1"/>
  <c r="AK98" i="18" s="1"/>
  <c r="AF258" i="18"/>
  <c r="AH258" i="18" s="1"/>
  <c r="AI258" i="18" s="1"/>
  <c r="AK258" i="18" s="1"/>
  <c r="AF58" i="18"/>
  <c r="AH58" i="18" s="1"/>
  <c r="AI58" i="18" s="1"/>
  <c r="AK58" i="18" s="1"/>
  <c r="AF72" i="18"/>
  <c r="AH72" i="18" s="1"/>
  <c r="AI72" i="18" s="1"/>
  <c r="AK72" i="18" s="1"/>
  <c r="AF49" i="18"/>
  <c r="AH49" i="18" s="1"/>
  <c r="AI49" i="18" s="1"/>
  <c r="AK49" i="18" s="1"/>
  <c r="AF113" i="18"/>
  <c r="AH113" i="18" s="1"/>
  <c r="AI113" i="18" s="1"/>
  <c r="AK113" i="18" s="1"/>
  <c r="AF84" i="18"/>
  <c r="AH84" i="18" s="1"/>
  <c r="AI84" i="18" s="1"/>
  <c r="AK84" i="18" s="1"/>
  <c r="AF225" i="18"/>
  <c r="AH225" i="18" s="1"/>
  <c r="AI225" i="18" s="1"/>
  <c r="AK225" i="18" s="1"/>
  <c r="AF8" i="18"/>
  <c r="AH8" i="18" s="1"/>
  <c r="AI8" i="18" s="1"/>
  <c r="AK8" i="18" s="1"/>
  <c r="AF89" i="18"/>
  <c r="AH89" i="18" s="1"/>
  <c r="AI89" i="18" s="1"/>
  <c r="AK89" i="18" s="1"/>
  <c r="AF219" i="18"/>
  <c r="AH219" i="18" s="1"/>
  <c r="AI219" i="18" s="1"/>
  <c r="AK219" i="18" s="1"/>
  <c r="AF109" i="18"/>
  <c r="AH109" i="18" s="1"/>
  <c r="AI109" i="18" s="1"/>
  <c r="AK109" i="18" s="1"/>
  <c r="AF342" i="18"/>
  <c r="AH342" i="18" s="1"/>
  <c r="AI342" i="18" s="1"/>
  <c r="AK342" i="18" s="1"/>
  <c r="AF297" i="18"/>
  <c r="AH297" i="18" s="1"/>
  <c r="AI297" i="18" s="1"/>
  <c r="AK297" i="18" s="1"/>
  <c r="AF318" i="18"/>
  <c r="AH318" i="18" s="1"/>
  <c r="AI318" i="18" s="1"/>
  <c r="AK318" i="18" s="1"/>
  <c r="AF18" i="18"/>
  <c r="AH18" i="18" s="1"/>
  <c r="AI18" i="18" s="1"/>
  <c r="AK18" i="18" s="1"/>
  <c r="AF38" i="18"/>
  <c r="AH38" i="18" s="1"/>
  <c r="AI38" i="18" s="1"/>
  <c r="AK38" i="18" s="1"/>
  <c r="AF165" i="18"/>
  <c r="AH165" i="18" s="1"/>
  <c r="AI165" i="18" s="1"/>
  <c r="AK165" i="18" s="1"/>
  <c r="AF155" i="18"/>
  <c r="AH155" i="18" s="1"/>
  <c r="AI155" i="18" s="1"/>
  <c r="AK155" i="18" s="1"/>
  <c r="AF163" i="18"/>
  <c r="AH163" i="18" s="1"/>
  <c r="AI163" i="18" s="1"/>
  <c r="AK163" i="18" s="1"/>
  <c r="AF302" i="18"/>
  <c r="AH302" i="18" s="1"/>
  <c r="AI302" i="18" s="1"/>
  <c r="AK302" i="18" s="1"/>
  <c r="AF349" i="18"/>
  <c r="AH349" i="18" s="1"/>
  <c r="AI349" i="18" s="1"/>
  <c r="AK349" i="18" s="1"/>
  <c r="AF276" i="18"/>
  <c r="AH276" i="18" s="1"/>
  <c r="AI276" i="18" s="1"/>
  <c r="AK276" i="18" s="1"/>
  <c r="AF327" i="18"/>
  <c r="AH327" i="18" s="1"/>
  <c r="AI327" i="18" s="1"/>
  <c r="AK327" i="18" s="1"/>
  <c r="AF340" i="18"/>
  <c r="AH340" i="18" s="1"/>
  <c r="AI340" i="18" s="1"/>
  <c r="AK340" i="18" s="1"/>
  <c r="AF216" i="18"/>
  <c r="AH216" i="18" s="1"/>
  <c r="AI216" i="18" s="1"/>
  <c r="AK216" i="18" s="1"/>
  <c r="AF195" i="18"/>
  <c r="AH195" i="18" s="1"/>
  <c r="AI195" i="18" s="1"/>
  <c r="AK195" i="18" s="1"/>
  <c r="AF190" i="18"/>
  <c r="AH190" i="18" s="1"/>
  <c r="AI190" i="18" s="1"/>
  <c r="AK190" i="18" s="1"/>
  <c r="AF182" i="18"/>
  <c r="AH182" i="18" s="1"/>
  <c r="AI182" i="18" s="1"/>
  <c r="AK182" i="18" s="1"/>
  <c r="AF286" i="18"/>
  <c r="AH286" i="18" s="1"/>
  <c r="AI286" i="18" s="1"/>
  <c r="AK286" i="18" s="1"/>
  <c r="AF311" i="18"/>
  <c r="AH311" i="18" s="1"/>
  <c r="AI311" i="18" s="1"/>
  <c r="AK311" i="18" s="1"/>
  <c r="AF241" i="18"/>
  <c r="AH241" i="18" s="1"/>
  <c r="AI241" i="18" s="1"/>
  <c r="AK241" i="18" s="1"/>
  <c r="AF269" i="18"/>
  <c r="AH269" i="18" s="1"/>
  <c r="AI269" i="18" s="1"/>
  <c r="AK269" i="18" s="1"/>
  <c r="AF266" i="18"/>
  <c r="AH266" i="18" s="1"/>
  <c r="AI266" i="18" s="1"/>
  <c r="AK266" i="18" s="1"/>
  <c r="AF140" i="18"/>
  <c r="AH140" i="18" s="1"/>
  <c r="AI140" i="18" s="1"/>
  <c r="AK140" i="18" s="1"/>
  <c r="AF240" i="18"/>
  <c r="AH240" i="18" s="1"/>
  <c r="AI240" i="18" s="1"/>
  <c r="AK240" i="18" s="1"/>
  <c r="AF68" i="18"/>
  <c r="AH68" i="18" s="1"/>
  <c r="AI68" i="18" s="1"/>
  <c r="AK68" i="18" s="1"/>
  <c r="AF330" i="18"/>
  <c r="AH330" i="18" s="1"/>
  <c r="AI330" i="18" s="1"/>
  <c r="AK330" i="18" s="1"/>
  <c r="AF125" i="18"/>
  <c r="AH125" i="18" s="1"/>
  <c r="AI125" i="18" s="1"/>
  <c r="AK125" i="18" s="1"/>
  <c r="AF307" i="18"/>
  <c r="AH307" i="18" s="1"/>
  <c r="AI307" i="18" s="1"/>
  <c r="AK307" i="18" s="1"/>
  <c r="AF238" i="18"/>
  <c r="AH238" i="18" s="1"/>
  <c r="AI238" i="18" s="1"/>
  <c r="AK238" i="18" s="1"/>
  <c r="AF144" i="18"/>
  <c r="AH144" i="18" s="1"/>
  <c r="AI144" i="18" s="1"/>
  <c r="AK144" i="18" s="1"/>
  <c r="AF174" i="18"/>
  <c r="AH174" i="18" s="1"/>
  <c r="AI174" i="18" s="1"/>
  <c r="AK174" i="18" s="1"/>
  <c r="AF244" i="18"/>
  <c r="AH244" i="18" s="1"/>
  <c r="AI244" i="18" s="1"/>
  <c r="AK244" i="18" s="1"/>
  <c r="AF281" i="18"/>
  <c r="AH281" i="18" s="1"/>
  <c r="AI281" i="18" s="1"/>
  <c r="AK281" i="18" s="1"/>
  <c r="AF254" i="18"/>
  <c r="AH254" i="18" s="1"/>
  <c r="AI254" i="18" s="1"/>
  <c r="AK254" i="18" s="1"/>
  <c r="AF306" i="18"/>
  <c r="AH306" i="18" s="1"/>
  <c r="AI306" i="18" s="1"/>
  <c r="AK306" i="18" s="1"/>
  <c r="AF203" i="18"/>
  <c r="AH203" i="18" s="1"/>
  <c r="AI203" i="18" s="1"/>
  <c r="AK203" i="18" s="1"/>
  <c r="AF132" i="18"/>
  <c r="AH132" i="18" s="1"/>
  <c r="AI132" i="18" s="1"/>
  <c r="AK132" i="18" s="1"/>
  <c r="AF108" i="18"/>
  <c r="AH108" i="18" s="1"/>
  <c r="AI108" i="18" s="1"/>
  <c r="AK108" i="18" s="1"/>
  <c r="AF272" i="18"/>
  <c r="AH272" i="18" s="1"/>
  <c r="AI272" i="18" s="1"/>
  <c r="AK272" i="18" s="1"/>
  <c r="AF48" i="18"/>
  <c r="AH48" i="18" s="1"/>
  <c r="AI48" i="18" s="1"/>
  <c r="AK48" i="18" s="1"/>
  <c r="AF59" i="18"/>
  <c r="AH59" i="18" s="1"/>
  <c r="AI59" i="18" s="1"/>
  <c r="AK59" i="18" s="1"/>
  <c r="AF319" i="18"/>
  <c r="AH319" i="18" s="1"/>
  <c r="AI319" i="18" s="1"/>
  <c r="AK319" i="18" s="1"/>
  <c r="AF230" i="18"/>
  <c r="AH230" i="18" s="1"/>
  <c r="AI230" i="18" s="1"/>
  <c r="AK230" i="18" s="1"/>
  <c r="AF331" i="18"/>
  <c r="AH331" i="18" s="1"/>
  <c r="AI331" i="18" s="1"/>
  <c r="AK331" i="18" s="1"/>
  <c r="AF28" i="18"/>
  <c r="AH28" i="18" s="1"/>
  <c r="AI28" i="18" s="1"/>
  <c r="AK28" i="18" s="1"/>
  <c r="AF287" i="18"/>
  <c r="AH287" i="18" s="1"/>
  <c r="AI287" i="18" s="1"/>
  <c r="AK287" i="18" s="1"/>
  <c r="AF334" i="18"/>
  <c r="AH334" i="18" s="1"/>
  <c r="AI334" i="18" s="1"/>
  <c r="AK334" i="18" s="1"/>
  <c r="AF181" i="18"/>
  <c r="AH181" i="18" s="1"/>
  <c r="AI181" i="18" s="1"/>
  <c r="AK181" i="18" s="1"/>
  <c r="AF78" i="18"/>
  <c r="AH78" i="18" s="1"/>
  <c r="AI78" i="18" s="1"/>
  <c r="AK78" i="18" s="1"/>
  <c r="AF273" i="18"/>
  <c r="AH273" i="18" s="1"/>
  <c r="AI273" i="18" s="1"/>
  <c r="AK273" i="18" s="1"/>
  <c r="AF326" i="18"/>
  <c r="AH326" i="18" s="1"/>
  <c r="AI326" i="18" s="1"/>
  <c r="AK326" i="18" s="1"/>
  <c r="AF205" i="18"/>
  <c r="AH205" i="18" s="1"/>
  <c r="AI205" i="18" s="1"/>
  <c r="AK205" i="18" s="1"/>
  <c r="AF329" i="18"/>
  <c r="AH329" i="18" s="1"/>
  <c r="AI329" i="18" s="1"/>
  <c r="AK329" i="18" s="1"/>
  <c r="AF118" i="18"/>
  <c r="AH118" i="18" s="1"/>
  <c r="AI118" i="18" s="1"/>
  <c r="AK118" i="18" s="1"/>
  <c r="AF252" i="18"/>
  <c r="AH252" i="18" s="1"/>
  <c r="AI252" i="18" s="1"/>
  <c r="AK252" i="18" s="1"/>
  <c r="AF39" i="18"/>
  <c r="AH39" i="18" s="1"/>
  <c r="AI39" i="18" s="1"/>
  <c r="AK39" i="18" s="1"/>
  <c r="AF210" i="18"/>
  <c r="AH210" i="18" s="1"/>
  <c r="AI210" i="18" s="1"/>
  <c r="AK210" i="18" s="1"/>
  <c r="AF51" i="18"/>
  <c r="AH51" i="18" s="1"/>
  <c r="AI51" i="18" s="1"/>
  <c r="AK51" i="18" s="1"/>
  <c r="AF115" i="18"/>
  <c r="AH115" i="18" s="1"/>
  <c r="AI115" i="18" s="1"/>
  <c r="AK115" i="18" s="1"/>
  <c r="AF10" i="18"/>
  <c r="AH10" i="18" s="1"/>
  <c r="AI10" i="18" s="1"/>
  <c r="AK10" i="18" s="1"/>
  <c r="AF214" i="18"/>
  <c r="AH214" i="18" s="1"/>
  <c r="AI214" i="18" s="1"/>
  <c r="AK214" i="18" s="1"/>
  <c r="AF86" i="18"/>
  <c r="AH86" i="18" s="1"/>
  <c r="AI86" i="18" s="1"/>
  <c r="AK86" i="18" s="1"/>
  <c r="AF337" i="18"/>
  <c r="AH337" i="18" s="1"/>
  <c r="AI337" i="18" s="1"/>
  <c r="AK337" i="18" s="1"/>
  <c r="AF90" i="18"/>
  <c r="AH90" i="18" s="1"/>
  <c r="AI90" i="18" s="1"/>
  <c r="AK90" i="18" s="1"/>
  <c r="AF310" i="18"/>
  <c r="AH310" i="18" s="1"/>
  <c r="AI310" i="18" s="1"/>
  <c r="AK310" i="18" s="1"/>
  <c r="AF154" i="18"/>
  <c r="AH154" i="18" s="1"/>
  <c r="AI154" i="18" s="1"/>
  <c r="AK154" i="18" s="1"/>
  <c r="AF253" i="18"/>
  <c r="AH253" i="18" s="1"/>
  <c r="AI253" i="18" s="1"/>
  <c r="AK253" i="18" s="1"/>
  <c r="AF100" i="18"/>
  <c r="AH100" i="18" s="1"/>
  <c r="AI100" i="18" s="1"/>
  <c r="AK100" i="18" s="1"/>
  <c r="AF41" i="18"/>
  <c r="AH41" i="18" s="1"/>
  <c r="AI41" i="18" s="1"/>
  <c r="AK41" i="18" s="1"/>
  <c r="AF264" i="18"/>
  <c r="AH264" i="18" s="1"/>
  <c r="AI264" i="18" s="1"/>
  <c r="AK264" i="18" s="1"/>
  <c r="AF332" i="18"/>
  <c r="AH332" i="18" s="1"/>
  <c r="AI332" i="18" s="1"/>
  <c r="AK332" i="18" s="1"/>
  <c r="AF121" i="18"/>
  <c r="AH121" i="18" s="1"/>
  <c r="AI121" i="18" s="1"/>
  <c r="AK121" i="18" s="1"/>
  <c r="AF343" i="18"/>
  <c r="AH343" i="18" s="1"/>
  <c r="AI343" i="18" s="1"/>
  <c r="AK343" i="18" s="1"/>
  <c r="AF129" i="18"/>
  <c r="AH129" i="18" s="1"/>
  <c r="AI129" i="18" s="1"/>
  <c r="AK129" i="18" s="1"/>
  <c r="AF348" i="18"/>
  <c r="AH348" i="18" s="1"/>
  <c r="AI348" i="18" s="1"/>
  <c r="AK348" i="18" s="1"/>
  <c r="AF32" i="18"/>
  <c r="AH32" i="18" s="1"/>
  <c r="AI32" i="18" s="1"/>
  <c r="AK32" i="18" s="1"/>
  <c r="AF17" i="18"/>
  <c r="AH17" i="18" s="1"/>
  <c r="AI17" i="18" s="1"/>
  <c r="AK17" i="18" s="1"/>
  <c r="AF322" i="18"/>
  <c r="AH322" i="18" s="1"/>
  <c r="AI322" i="18" s="1"/>
  <c r="AK322" i="18" s="1"/>
  <c r="AF123" i="18"/>
  <c r="AH123" i="18" s="1"/>
  <c r="AI123" i="18" s="1"/>
  <c r="AK123" i="18" s="1"/>
  <c r="AF15" i="18"/>
  <c r="AH15" i="18" s="1"/>
  <c r="AI15" i="18" s="1"/>
  <c r="AK15" i="18" s="1"/>
  <c r="AF99" i="18"/>
  <c r="AH99" i="18" s="1"/>
  <c r="AI99" i="18" s="1"/>
  <c r="AK99" i="18" s="1"/>
  <c r="AF352" i="18"/>
  <c r="AH352" i="18" s="1"/>
  <c r="AI352" i="18" s="1"/>
  <c r="AK352" i="18" s="1"/>
  <c r="AF206" i="18"/>
  <c r="AH206" i="18" s="1"/>
  <c r="AI206" i="18" s="1"/>
  <c r="AK206" i="18" s="1"/>
  <c r="AF22" i="18"/>
  <c r="AH22" i="18" s="1"/>
  <c r="AI22" i="18" s="1"/>
  <c r="AK22" i="18" s="1"/>
  <c r="AF265" i="18"/>
  <c r="AH265" i="18" s="1"/>
  <c r="AI265" i="18" s="1"/>
  <c r="AK265" i="18" s="1"/>
  <c r="AF325" i="18"/>
  <c r="AH325" i="18" s="1"/>
  <c r="AI325" i="18" s="1"/>
  <c r="AK325" i="18" s="1"/>
  <c r="AF280" i="18"/>
  <c r="AH280" i="18" s="1"/>
  <c r="AI280" i="18" s="1"/>
  <c r="AK280" i="18" s="1"/>
  <c r="AF194" i="18"/>
  <c r="AH194" i="18" s="1"/>
  <c r="AI194" i="18" s="1"/>
  <c r="AK194" i="18" s="1"/>
  <c r="AF29" i="18"/>
  <c r="AH29" i="18" s="1"/>
  <c r="AI29" i="18" s="1"/>
  <c r="AK29" i="18" s="1"/>
  <c r="AF159" i="18"/>
  <c r="AH159" i="18" s="1"/>
  <c r="AI159" i="18" s="1"/>
  <c r="AK159" i="18" s="1"/>
  <c r="AF218" i="18"/>
  <c r="AH218" i="18" s="1"/>
  <c r="AI218" i="18" s="1"/>
  <c r="AK218" i="18" s="1"/>
  <c r="AF283" i="18"/>
  <c r="AH283" i="18" s="1"/>
  <c r="AI283" i="18" s="1"/>
  <c r="AK283" i="18" s="1"/>
  <c r="AF250" i="18"/>
  <c r="AH250" i="18" s="1"/>
  <c r="AI250" i="18" s="1"/>
  <c r="AK250" i="18" s="1"/>
  <c r="AF76" i="18"/>
  <c r="AH76" i="18" s="1"/>
  <c r="AI76" i="18" s="1"/>
  <c r="AK76" i="18" s="1"/>
  <c r="AF164" i="18"/>
  <c r="AH164" i="18" s="1"/>
  <c r="AI164" i="18" s="1"/>
  <c r="AK164" i="18" s="1"/>
  <c r="AF246" i="18"/>
  <c r="AH246" i="18" s="1"/>
  <c r="AI246" i="18" s="1"/>
  <c r="AK246" i="18" s="1"/>
  <c r="AF92" i="18"/>
  <c r="AH92" i="18" s="1"/>
  <c r="AI92" i="18" s="1"/>
  <c r="AK92" i="18" s="1"/>
  <c r="AF6" i="18"/>
  <c r="AH6" i="18" s="1"/>
  <c r="AI6" i="18" s="1"/>
  <c r="AK6" i="18" s="1"/>
  <c r="AF50" i="18"/>
  <c r="AH50" i="18" s="1"/>
  <c r="AI50" i="18" s="1"/>
  <c r="AK50" i="18" s="1"/>
  <c r="AF294" i="18"/>
  <c r="AH294" i="18" s="1"/>
  <c r="AI294" i="18" s="1"/>
  <c r="AK294" i="18" s="1"/>
  <c r="AF80" i="18"/>
  <c r="AH80" i="18" s="1"/>
  <c r="AI80" i="18" s="1"/>
  <c r="AK80" i="18" s="1"/>
  <c r="AF111" i="18"/>
  <c r="AH111" i="18" s="1"/>
  <c r="AI111" i="18" s="1"/>
  <c r="AK111" i="18" s="1"/>
  <c r="AF189" i="18"/>
  <c r="AH189" i="18" s="1"/>
  <c r="AI189" i="18" s="1"/>
  <c r="AK189" i="18" s="1"/>
  <c r="AF69" i="18"/>
  <c r="AH69" i="18" s="1"/>
  <c r="AI69" i="18" s="1"/>
  <c r="AK69" i="18" s="1"/>
  <c r="AF169" i="18"/>
  <c r="AH169" i="18" s="1"/>
  <c r="AI169" i="18" s="1"/>
  <c r="AK169" i="18" s="1"/>
  <c r="AF64" i="18"/>
  <c r="AH64" i="18" s="1"/>
  <c r="AI64" i="18" s="1"/>
  <c r="AK64" i="18" s="1"/>
  <c r="AF148" i="18"/>
  <c r="AH148" i="18" s="1"/>
  <c r="AI148" i="18" s="1"/>
  <c r="AK148" i="18" s="1"/>
  <c r="AF11" i="18"/>
  <c r="AH11" i="18" s="1"/>
  <c r="AI11" i="18" s="1"/>
  <c r="AK11" i="18" s="1"/>
  <c r="AF176" i="18"/>
  <c r="AH176" i="18" s="1"/>
  <c r="AI176" i="18" s="1"/>
  <c r="AK176" i="18" s="1"/>
  <c r="AF4" i="18"/>
  <c r="AH4" i="18" s="1"/>
  <c r="AI4" i="18" s="1"/>
  <c r="AK4" i="18" s="1"/>
  <c r="AF156" i="18"/>
  <c r="AH156" i="18" s="1"/>
  <c r="AI156" i="18" s="1"/>
  <c r="AK156" i="18" s="1"/>
  <c r="AF16" i="18"/>
  <c r="AH16" i="18" s="1"/>
  <c r="AI16" i="18" s="1"/>
  <c r="AK16" i="18" s="1"/>
  <c r="AF247" i="18"/>
  <c r="AH247" i="18" s="1"/>
  <c r="AI247" i="18" s="1"/>
  <c r="AK247" i="18" s="1"/>
  <c r="AF184" i="18"/>
  <c r="AH184" i="18" s="1"/>
  <c r="AI184" i="18" s="1"/>
  <c r="AK184" i="18" s="1"/>
  <c r="AF55" i="18"/>
  <c r="AH55" i="18" s="1"/>
  <c r="AI55" i="18" s="1"/>
  <c r="AK55" i="18" s="1"/>
  <c r="AF245" i="18"/>
  <c r="AH245" i="18" s="1"/>
  <c r="AI245" i="18" s="1"/>
  <c r="AK245" i="18" s="1"/>
  <c r="AF20" i="18"/>
  <c r="AH20" i="18" s="1"/>
  <c r="AI20" i="18" s="1"/>
  <c r="AK20" i="18" s="1"/>
  <c r="AF350" i="18"/>
  <c r="AH350" i="18" s="1"/>
  <c r="AI350" i="18" s="1"/>
  <c r="AK350" i="18" s="1"/>
  <c r="AF202" i="18"/>
  <c r="AH202" i="18" s="1"/>
  <c r="AI202" i="18" s="1"/>
  <c r="AK202" i="18" s="1"/>
  <c r="AF150" i="18"/>
  <c r="AH150" i="18" s="1"/>
  <c r="AI150" i="18" s="1"/>
  <c r="AK150" i="18" s="1"/>
  <c r="AF344" i="18"/>
  <c r="AH344" i="18" s="1"/>
  <c r="AI344" i="18" s="1"/>
  <c r="AK344" i="18" s="1"/>
  <c r="AF24" i="18"/>
  <c r="AH24" i="18" s="1"/>
  <c r="AI24" i="18" s="1"/>
  <c r="AK24" i="18" s="1"/>
  <c r="AF119" i="18"/>
  <c r="AH119" i="18" s="1"/>
  <c r="AI119" i="18" s="1"/>
  <c r="AK119" i="18" s="1"/>
  <c r="AF267" i="18"/>
  <c r="AH267" i="18" s="1"/>
  <c r="AI267" i="18" s="1"/>
  <c r="AK267" i="18" s="1"/>
  <c r="AF324" i="18"/>
  <c r="AH324" i="18" s="1"/>
  <c r="AI324" i="18" s="1"/>
  <c r="AK324" i="18" s="1"/>
  <c r="AF103" i="18"/>
  <c r="AH103" i="18" s="1"/>
  <c r="AI103" i="18" s="1"/>
  <c r="AK103" i="18" s="1"/>
  <c r="AF316" i="18"/>
  <c r="AH316" i="18" s="1"/>
  <c r="AI316" i="18" s="1"/>
  <c r="AK316" i="18" s="1"/>
  <c r="AF160" i="18"/>
  <c r="AH160" i="18" s="1"/>
  <c r="AI160" i="18" s="1"/>
  <c r="AK160" i="18" s="1"/>
  <c r="AF65" i="18"/>
  <c r="AH65" i="18" s="1"/>
  <c r="AI65" i="18" s="1"/>
  <c r="AK65" i="18" s="1"/>
  <c r="AF116" i="18"/>
  <c r="AH116" i="18" s="1"/>
  <c r="AI116" i="18" s="1"/>
  <c r="AK116" i="18" s="1"/>
  <c r="AF60" i="18"/>
  <c r="AH60" i="18" s="1"/>
  <c r="AI60" i="18" s="1"/>
  <c r="AK60" i="18" s="1"/>
  <c r="AF234" i="18"/>
  <c r="AH234" i="18" s="1"/>
  <c r="AI234" i="18" s="1"/>
  <c r="AK234" i="18" s="1"/>
  <c r="AF256" i="18"/>
  <c r="AH256" i="18" s="1"/>
  <c r="AI256" i="18" s="1"/>
  <c r="AK256" i="18" s="1"/>
  <c r="AF162" i="18"/>
  <c r="AH162" i="18" s="1"/>
  <c r="AI162" i="18" s="1"/>
  <c r="AK162" i="18" s="1"/>
  <c r="AF30" i="18"/>
  <c r="AH30" i="18" s="1"/>
  <c r="AI30" i="18" s="1"/>
  <c r="AK30" i="18" s="1"/>
  <c r="AF105" i="18"/>
  <c r="AH105" i="18" s="1"/>
  <c r="AI105" i="18" s="1"/>
  <c r="AK105" i="18" s="1"/>
  <c r="AF151" i="18"/>
  <c r="AH151" i="18" s="1"/>
  <c r="AI151" i="18" s="1"/>
  <c r="AK151" i="18" s="1"/>
  <c r="AF83" i="18"/>
  <c r="AH83" i="18" s="1"/>
  <c r="AI83" i="18" s="1"/>
  <c r="AK83" i="18" s="1"/>
  <c r="AF14" i="18"/>
  <c r="AH14" i="18" s="1"/>
  <c r="AI14" i="18" s="1"/>
  <c r="AK14" i="18" s="1"/>
  <c r="AF12" i="18"/>
  <c r="AH12" i="18" s="1"/>
  <c r="AI12" i="18" s="1"/>
  <c r="AK12" i="18" s="1"/>
  <c r="AF221" i="18"/>
  <c r="AH221" i="18" s="1"/>
  <c r="AI221" i="18" s="1"/>
  <c r="AK221" i="18" s="1"/>
  <c r="AF227" i="18"/>
  <c r="AH227" i="18" s="1"/>
  <c r="AI227" i="18" s="1"/>
  <c r="AK227" i="18" s="1"/>
  <c r="AF85" i="18"/>
  <c r="AH85" i="18" s="1"/>
  <c r="AI85" i="18" s="1"/>
  <c r="AK85" i="18" s="1"/>
  <c r="AF21" i="18"/>
  <c r="AH21" i="18" s="1"/>
  <c r="AI21" i="18" s="1"/>
  <c r="AK21" i="18" s="1"/>
  <c r="AF199" i="18"/>
  <c r="AH199" i="18" s="1"/>
  <c r="AI199" i="18" s="1"/>
  <c r="AK199" i="18" s="1"/>
  <c r="AF209" i="18"/>
  <c r="AH209" i="18" s="1"/>
  <c r="AI209" i="18" s="1"/>
  <c r="AK209" i="18" s="1"/>
  <c r="AF9" i="18"/>
  <c r="AH9" i="18" s="1"/>
  <c r="AI9" i="18" s="1"/>
  <c r="AK9" i="18" s="1"/>
  <c r="AF94" i="18"/>
  <c r="AH94" i="18" s="1"/>
  <c r="AI94" i="18" s="1"/>
  <c r="AK94" i="18" s="1"/>
  <c r="AF44" i="18"/>
  <c r="AH44" i="18" s="1"/>
  <c r="AI44" i="18" s="1"/>
  <c r="AK44" i="18" s="1"/>
  <c r="AF40" i="18"/>
  <c r="AH40" i="18" s="1"/>
  <c r="AI40" i="18" s="1"/>
  <c r="AK40" i="18" s="1"/>
  <c r="AF242" i="18"/>
  <c r="AH242" i="18" s="1"/>
  <c r="AI242" i="18" s="1"/>
  <c r="AK242" i="18" s="1"/>
  <c r="AF313" i="18"/>
  <c r="AH313" i="18" s="1"/>
  <c r="AI313" i="18" s="1"/>
  <c r="AK313" i="18" s="1"/>
  <c r="AF309" i="18"/>
  <c r="AH309" i="18" s="1"/>
  <c r="AI309" i="18" s="1"/>
  <c r="AK309" i="18" s="1"/>
  <c r="AF141" i="18"/>
  <c r="AH141" i="18" s="1"/>
  <c r="AI141" i="18" s="1"/>
  <c r="AK141" i="18" s="1"/>
  <c r="AF222" i="18"/>
  <c r="AH222" i="18" s="1"/>
  <c r="AI222" i="18" s="1"/>
  <c r="AK222" i="18" s="1"/>
  <c r="AF220" i="18"/>
  <c r="AH220" i="18" s="1"/>
  <c r="AI220" i="18" s="1"/>
  <c r="AK220" i="18" s="1"/>
  <c r="AF52" i="18"/>
  <c r="AH52" i="18" s="1"/>
  <c r="AI52" i="18" s="1"/>
  <c r="AK52" i="18" s="1"/>
  <c r="AF93" i="18"/>
  <c r="AH93" i="18" s="1"/>
  <c r="AI93" i="18" s="1"/>
  <c r="AK93" i="18" s="1"/>
  <c r="AF333" i="18"/>
  <c r="AH333" i="18" s="1"/>
  <c r="AI333" i="18" s="1"/>
  <c r="AK333" i="18" s="1"/>
  <c r="AF73" i="18"/>
  <c r="AH73" i="18" s="1"/>
  <c r="AI73" i="18" s="1"/>
  <c r="AK73" i="18" s="1"/>
  <c r="AF27" i="18"/>
  <c r="AH27" i="18" s="1"/>
  <c r="AI27" i="18" s="1"/>
  <c r="AK27" i="18" s="1"/>
  <c r="AF300" i="18"/>
  <c r="AH300" i="18" s="1"/>
  <c r="AI300" i="18" s="1"/>
  <c r="AK300" i="18" s="1"/>
  <c r="AF37" i="18"/>
  <c r="AH37" i="18" s="1"/>
  <c r="AI37" i="18" s="1"/>
  <c r="AK37" i="18" s="1"/>
  <c r="AF101" i="18"/>
  <c r="AH101" i="18" s="1"/>
  <c r="AI101" i="18" s="1"/>
  <c r="AK101" i="18" s="1"/>
  <c r="AF7" i="18"/>
  <c r="AH7" i="18" s="1"/>
  <c r="AI7" i="18" s="1"/>
  <c r="AK7" i="18" s="1"/>
  <c r="AF171" i="18"/>
  <c r="AH171" i="18" s="1"/>
  <c r="AI171" i="18" s="1"/>
  <c r="AK171" i="18" s="1"/>
  <c r="AF87" i="18"/>
  <c r="AH87" i="18" s="1"/>
  <c r="AI87" i="18" s="1"/>
  <c r="AK87" i="18" s="1"/>
  <c r="AF193" i="18"/>
  <c r="AH193" i="18" s="1"/>
  <c r="AI193" i="18" s="1"/>
  <c r="AK193" i="18" s="1"/>
  <c r="AF56" i="18"/>
  <c r="AH56" i="18" s="1"/>
  <c r="AI56" i="18" s="1"/>
  <c r="AK56" i="18" s="1"/>
  <c r="AF158" i="18"/>
  <c r="AH158" i="18" s="1"/>
  <c r="AI158" i="18" s="1"/>
  <c r="AK158" i="18" s="1"/>
  <c r="AF107" i="18"/>
  <c r="AH107" i="18" s="1"/>
  <c r="AI107" i="18" s="1"/>
  <c r="AK107" i="18" s="1"/>
  <c r="AF96" i="18"/>
  <c r="AH96" i="18" s="1"/>
  <c r="AI96" i="18" s="1"/>
  <c r="AK96" i="18" s="1"/>
  <c r="AF36" i="18"/>
  <c r="AH36" i="18" s="1"/>
  <c r="AI36" i="18" s="1"/>
  <c r="AK36" i="18" s="1"/>
  <c r="AF63" i="18"/>
  <c r="AH63" i="18" s="1"/>
  <c r="AI63" i="18" s="1"/>
  <c r="AK63" i="18" s="1"/>
  <c r="AF183" i="18"/>
  <c r="AH183" i="18" s="1"/>
  <c r="AI183" i="18" s="1"/>
  <c r="AK183" i="18" s="1"/>
  <c r="AF117" i="18"/>
  <c r="AH117" i="18" s="1"/>
  <c r="AI117" i="18" s="1"/>
  <c r="AK117" i="18" s="1"/>
  <c r="AF77" i="18"/>
  <c r="AH77" i="18" s="1"/>
  <c r="AI77" i="18" s="1"/>
  <c r="AK77" i="18" s="1"/>
  <c r="AF285" i="18"/>
  <c r="AH285" i="18" s="1"/>
  <c r="AI285" i="18" s="1"/>
  <c r="AK285" i="18" s="1"/>
  <c r="AF53" i="18"/>
  <c r="AH53" i="18" s="1"/>
  <c r="AI53" i="18" s="1"/>
  <c r="AK53" i="18" s="1"/>
  <c r="AF23" i="18"/>
  <c r="AH23" i="18" s="1"/>
  <c r="AI23" i="18" s="1"/>
  <c r="AK23" i="18" s="1"/>
  <c r="AF345" i="18"/>
  <c r="AH345" i="18" s="1"/>
  <c r="AI345" i="18" s="1"/>
  <c r="AK345" i="18" s="1"/>
  <c r="AF127" i="18"/>
  <c r="AH127" i="18" s="1"/>
  <c r="AI127" i="18" s="1"/>
  <c r="AK127" i="18" s="1"/>
  <c r="AF232" i="18"/>
  <c r="AH232" i="18" s="1"/>
  <c r="AI232" i="18" s="1"/>
  <c r="AK232" i="18" s="1"/>
  <c r="AF13" i="18"/>
  <c r="AH13" i="18" s="1"/>
  <c r="AI13" i="18" s="1"/>
  <c r="AK13" i="18" s="1"/>
  <c r="AF67" i="18"/>
  <c r="AH67" i="18" s="1"/>
  <c r="AI67" i="18" s="1"/>
  <c r="AK67" i="18" s="1"/>
  <c r="AF301" i="18"/>
  <c r="AH301" i="18" s="1"/>
  <c r="AI301" i="18" s="1"/>
  <c r="AK301" i="18" s="1"/>
  <c r="AF303" i="18"/>
  <c r="AH303" i="18" s="1"/>
  <c r="AI303" i="18" s="1"/>
  <c r="AK303" i="18" s="1"/>
  <c r="AF157" i="18"/>
  <c r="AH157" i="18" s="1"/>
  <c r="AI157" i="18" s="1"/>
  <c r="AK157" i="18" s="1"/>
  <c r="AF57" i="18"/>
  <c r="AH57" i="18" s="1"/>
  <c r="AI57" i="18" s="1"/>
  <c r="AK57" i="18" s="1"/>
  <c r="AF284" i="18"/>
  <c r="AH284" i="18" s="1"/>
  <c r="AI284" i="18" s="1"/>
  <c r="AK284" i="18" s="1"/>
  <c r="AF198" i="18"/>
  <c r="AH198" i="18" s="1"/>
  <c r="AI198" i="18" s="1"/>
  <c r="AK198" i="18" s="1"/>
  <c r="AF200" i="18"/>
  <c r="AH200" i="18" s="1"/>
  <c r="AI200" i="18" s="1"/>
  <c r="AK200" i="18" s="1"/>
  <c r="AF170" i="18"/>
  <c r="AH170" i="18" s="1"/>
  <c r="AI170" i="18" s="1"/>
  <c r="AK170" i="18" s="1"/>
  <c r="AF26" i="18"/>
  <c r="AH26" i="18" s="1"/>
  <c r="AI26" i="18" s="1"/>
  <c r="AK26" i="18" s="1"/>
  <c r="AF136" i="18"/>
  <c r="AH136" i="18" s="1"/>
  <c r="AI136" i="18" s="1"/>
  <c r="AK136" i="18" s="1"/>
  <c r="AF47" i="18"/>
  <c r="AH47" i="18" s="1"/>
  <c r="AI47" i="18" s="1"/>
  <c r="AK47" i="18" s="1"/>
  <c r="AF33" i="18"/>
  <c r="AH33" i="18" s="1"/>
  <c r="AI33" i="18" s="1"/>
  <c r="AK33" i="18" s="1"/>
  <c r="AF260" i="18"/>
  <c r="AH260" i="18" s="1"/>
  <c r="AI260" i="18" s="1"/>
  <c r="AK260" i="18" s="1"/>
  <c r="AF239" i="18"/>
  <c r="AH239" i="18" s="1"/>
  <c r="AI239" i="18" s="1"/>
  <c r="AK239" i="18" s="1"/>
  <c r="AF145" i="18"/>
  <c r="AH145" i="18" s="1"/>
  <c r="AI145" i="18" s="1"/>
  <c r="AK145" i="18" s="1"/>
  <c r="AF97" i="18"/>
  <c r="AH97" i="18" s="1"/>
  <c r="AI97" i="18" s="1"/>
  <c r="AK97" i="18" s="1"/>
  <c r="AF42" i="18"/>
  <c r="AH42" i="18" s="1"/>
  <c r="AI42" i="18" s="1"/>
  <c r="AK42" i="18" s="1"/>
  <c r="AF46" i="18"/>
  <c r="AH46" i="18" s="1"/>
  <c r="AI46" i="18" s="1"/>
  <c r="AK46" i="18" s="1"/>
  <c r="AF323" i="18"/>
  <c r="AH323" i="18" s="1"/>
  <c r="AI323" i="18" s="1"/>
  <c r="AK323" i="18" s="1"/>
  <c r="AF268" i="18"/>
  <c r="AH268" i="18" s="1"/>
  <c r="AI268" i="18" s="1"/>
  <c r="AK268" i="18" s="1"/>
  <c r="AD2" i="18"/>
  <c r="AE2" i="18" s="1"/>
  <c r="CG208" i="25" l="1"/>
  <c r="CG206" i="25"/>
  <c r="CG157" i="25"/>
  <c r="CG94" i="25"/>
  <c r="AF2" i="18"/>
  <c r="AH2" i="18" s="1"/>
  <c r="AI2" i="18" s="1"/>
  <c r="AK2" i="18" s="1"/>
  <c r="E10" i="21"/>
  <c r="E16" i="21" l="1"/>
  <c r="E11" i="21"/>
  <c r="E12" i="21"/>
  <c r="E13" i="21"/>
  <c r="E14" i="21"/>
  <c r="E15" i="21"/>
  <c r="T2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Solicitacao_Prancha" description="Conexão com a consulta 'Solicitacao_Prancha' na pasta de trabalho." type="5" refreshedVersion="6" background="1" saveData="1">
    <dbPr connection="Provider=Microsoft.Mashup.OleDb.1;Data Source=$Workbook$;Location=Solicitacao_Prancha;Extended Properties=&quot;&quot;" command="SELECT * FROM [Solicitacao_Prancha]"/>
  </connection>
  <connection id="2" xr16:uid="{00000000-0015-0000-FFFF-FFFF01000000}" keepAlive="1" name="Consulta - Solicitacao_Prancha (2)" description="Conexão com a consulta 'Solicitacao_Prancha (2)' na pasta de trabalho." type="5" refreshedVersion="6" background="1" saveData="1">
    <dbPr connection="Provider=Microsoft.Mashup.OleDb.1;Data Source=$Workbook$;Location=&quot;Solicitacao_Prancha (2)&quot;;Extended Properties=&quot;&quot;" command="SELECT * FROM [Solicitacao_Prancha (2)]"/>
  </connection>
</connections>
</file>

<file path=xl/sharedStrings.xml><?xml version="1.0" encoding="utf-8"?>
<sst xmlns="http://schemas.openxmlformats.org/spreadsheetml/2006/main" count="41684" uniqueCount="2529">
  <si>
    <t>HV</t>
  </si>
  <si>
    <t>Agendamento</t>
  </si>
  <si>
    <t>0001-MAMEDINA</t>
  </si>
  <si>
    <t>0003-UNIÃO</t>
  </si>
  <si>
    <t>MOD 5</t>
  </si>
  <si>
    <t>Trailler</t>
  </si>
  <si>
    <t>MOD 6</t>
  </si>
  <si>
    <t>MOD 14</t>
  </si>
  <si>
    <t>MOD 2</t>
  </si>
  <si>
    <t>0018</t>
  </si>
  <si>
    <t>0009</t>
  </si>
  <si>
    <t>0014</t>
  </si>
  <si>
    <t>0001</t>
  </si>
  <si>
    <t>0010</t>
  </si>
  <si>
    <t>0011</t>
  </si>
  <si>
    <t>0549</t>
  </si>
  <si>
    <t>0558</t>
  </si>
  <si>
    <t>0553</t>
  </si>
  <si>
    <t>0580</t>
  </si>
  <si>
    <t>0592</t>
  </si>
  <si>
    <t>0484</t>
  </si>
  <si>
    <t>0486</t>
  </si>
  <si>
    <t>0487</t>
  </si>
  <si>
    <t>0452</t>
  </si>
  <si>
    <t>0453</t>
  </si>
  <si>
    <t>0457</t>
  </si>
  <si>
    <t>0458</t>
  </si>
  <si>
    <t>0459</t>
  </si>
  <si>
    <t>0460</t>
  </si>
  <si>
    <t>0464</t>
  </si>
  <si>
    <t>0444</t>
  </si>
  <si>
    <t>0476</t>
  </si>
  <si>
    <t>0478</t>
  </si>
  <si>
    <t>0479</t>
  </si>
  <si>
    <t>0480</t>
  </si>
  <si>
    <t>0481</t>
  </si>
  <si>
    <t>0482</t>
  </si>
  <si>
    <t>0435</t>
  </si>
  <si>
    <t>0438</t>
  </si>
  <si>
    <t>0443</t>
  </si>
  <si>
    <t>0019</t>
  </si>
  <si>
    <t>0028</t>
  </si>
  <si>
    <t>0029</t>
  </si>
  <si>
    <t>0030</t>
  </si>
  <si>
    <t>00300011</t>
  </si>
  <si>
    <t>0035</t>
  </si>
  <si>
    <t>0036</t>
  </si>
  <si>
    <t>0049</t>
  </si>
  <si>
    <t>0057</t>
  </si>
  <si>
    <t>0067</t>
  </si>
  <si>
    <t>0068</t>
  </si>
  <si>
    <t>0073</t>
  </si>
  <si>
    <t>0077</t>
  </si>
  <si>
    <t>0078</t>
  </si>
  <si>
    <t>0503</t>
  </si>
  <si>
    <t>0508</t>
  </si>
  <si>
    <t>0787</t>
  </si>
  <si>
    <t>0545</t>
  </si>
  <si>
    <t>0546</t>
  </si>
  <si>
    <t>0516</t>
  </si>
  <si>
    <t>0517</t>
  </si>
  <si>
    <t>0518</t>
  </si>
  <si>
    <t>0519</t>
  </si>
  <si>
    <t>0520</t>
  </si>
  <si>
    <t>0521</t>
  </si>
  <si>
    <t>0526</t>
  </si>
  <si>
    <t>0537</t>
  </si>
  <si>
    <t>0539</t>
  </si>
  <si>
    <t>0494</t>
  </si>
  <si>
    <t>0112</t>
  </si>
  <si>
    <t>0130</t>
  </si>
  <si>
    <t>0137</t>
  </si>
  <si>
    <t>0140</t>
  </si>
  <si>
    <t>0157</t>
  </si>
  <si>
    <t>0095</t>
  </si>
  <si>
    <t>0109</t>
  </si>
  <si>
    <t>2276</t>
  </si>
  <si>
    <t>1106</t>
  </si>
  <si>
    <t>0642</t>
  </si>
  <si>
    <t>0819</t>
  </si>
  <si>
    <t>0640</t>
  </si>
  <si>
    <t>1022</t>
  </si>
  <si>
    <t>0656</t>
  </si>
  <si>
    <t>06560009</t>
  </si>
  <si>
    <t>0657</t>
  </si>
  <si>
    <t>2098</t>
  </si>
  <si>
    <t>0393</t>
  </si>
  <si>
    <t>0265</t>
  </si>
  <si>
    <t>0325</t>
  </si>
  <si>
    <t>0326</t>
  </si>
  <si>
    <t>0394</t>
  </si>
  <si>
    <t>0395</t>
  </si>
  <si>
    <t>0396</t>
  </si>
  <si>
    <t>0397</t>
  </si>
  <si>
    <t>0617</t>
  </si>
  <si>
    <t>2037</t>
  </si>
  <si>
    <t>0666</t>
  </si>
  <si>
    <t>0671</t>
  </si>
  <si>
    <t>2047</t>
  </si>
  <si>
    <t>0618</t>
  </si>
  <si>
    <t>0997</t>
  </si>
  <si>
    <t>2070</t>
  </si>
  <si>
    <t>2075</t>
  </si>
  <si>
    <t>20750010</t>
  </si>
  <si>
    <t>0630</t>
  </si>
  <si>
    <t>2079</t>
  </si>
  <si>
    <t>20790014</t>
  </si>
  <si>
    <t>2081</t>
  </si>
  <si>
    <t>0398</t>
  </si>
  <si>
    <t>0270</t>
  </si>
  <si>
    <t>0332</t>
  </si>
  <si>
    <t>0405</t>
  </si>
  <si>
    <t>0406</t>
  </si>
  <si>
    <t>0407</t>
  </si>
  <si>
    <t>0275</t>
  </si>
  <si>
    <t>0336</t>
  </si>
  <si>
    <t>0408</t>
  </si>
  <si>
    <t>0281</t>
  </si>
  <si>
    <t>0341</t>
  </si>
  <si>
    <t>0342</t>
  </si>
  <si>
    <t>0347</t>
  </si>
  <si>
    <t>0284</t>
  </si>
  <si>
    <t>0349</t>
  </si>
  <si>
    <t>0425</t>
  </si>
  <si>
    <t>0426</t>
  </si>
  <si>
    <t>0351</t>
  </si>
  <si>
    <t>0352</t>
  </si>
  <si>
    <t>0353</t>
  </si>
  <si>
    <t>0428</t>
  </si>
  <si>
    <t>0429</t>
  </si>
  <si>
    <t>0354</t>
  </si>
  <si>
    <t>0355</t>
  </si>
  <si>
    <t>0422</t>
  </si>
  <si>
    <t>0291</t>
  </si>
  <si>
    <t>0294</t>
  </si>
  <si>
    <t>0358</t>
  </si>
  <si>
    <t>0235</t>
  </si>
  <si>
    <t>0298</t>
  </si>
  <si>
    <t>0366</t>
  </si>
  <si>
    <t>0367</t>
  </si>
  <si>
    <t>0175</t>
  </si>
  <si>
    <t>0371</t>
  </si>
  <si>
    <t>0245</t>
  </si>
  <si>
    <t>0247</t>
  </si>
  <si>
    <t>0308</t>
  </si>
  <si>
    <t>0374</t>
  </si>
  <si>
    <t>0250</t>
  </si>
  <si>
    <t>0310</t>
  </si>
  <si>
    <t>0376</t>
  </si>
  <si>
    <t>0317</t>
  </si>
  <si>
    <t>0382</t>
  </si>
  <si>
    <t>0189</t>
  </si>
  <si>
    <t>0259</t>
  </si>
  <si>
    <t>0319</t>
  </si>
  <si>
    <t>0384</t>
  </si>
  <si>
    <t>0262</t>
  </si>
  <si>
    <t>0263</t>
  </si>
  <si>
    <t>0322</t>
  </si>
  <si>
    <t>0390</t>
  </si>
  <si>
    <t>0391</t>
  </si>
  <si>
    <t>0392</t>
  </si>
  <si>
    <t>1080</t>
  </si>
  <si>
    <t>2006</t>
  </si>
  <si>
    <t>04860035</t>
  </si>
  <si>
    <t>04870035</t>
  </si>
  <si>
    <t>00290030</t>
  </si>
  <si>
    <t>00350035</t>
  </si>
  <si>
    <t>00490028</t>
  </si>
  <si>
    <t>01120019</t>
  </si>
  <si>
    <t>03490030</t>
  </si>
  <si>
    <t>02500029</t>
  </si>
  <si>
    <t>00570057</t>
  </si>
  <si>
    <t>03250057</t>
  </si>
  <si>
    <t>04860078</t>
  </si>
  <si>
    <t>04580068</t>
  </si>
  <si>
    <t>04790068</t>
  </si>
  <si>
    <t>04800078</t>
  </si>
  <si>
    <t>04380078</t>
  </si>
  <si>
    <t>00290077</t>
  </si>
  <si>
    <t>00730078</t>
  </si>
  <si>
    <t>05030078</t>
  </si>
  <si>
    <t>01370073</t>
  </si>
  <si>
    <t>00950077</t>
  </si>
  <si>
    <t>06660073</t>
  </si>
  <si>
    <t>20060073</t>
  </si>
  <si>
    <t>20700109</t>
  </si>
  <si>
    <t>00190112</t>
  </si>
  <si>
    <t>02450137</t>
  </si>
  <si>
    <t>01370140</t>
  </si>
  <si>
    <t>04780137</t>
  </si>
  <si>
    <t>04790137</t>
  </si>
  <si>
    <t>03820137</t>
  </si>
  <si>
    <t>01750175</t>
  </si>
  <si>
    <t>02470245</t>
  </si>
  <si>
    <t>02500250</t>
  </si>
  <si>
    <t>00350245</t>
  </si>
  <si>
    <t>00730250</t>
  </si>
  <si>
    <t>00780250</t>
  </si>
  <si>
    <t>01750245</t>
  </si>
  <si>
    <t>04780245</t>
  </si>
  <si>
    <t>04520250</t>
  </si>
  <si>
    <t>05030250</t>
  </si>
  <si>
    <t>05080245</t>
  </si>
  <si>
    <t>03080247</t>
  </si>
  <si>
    <t>02750265</t>
  </si>
  <si>
    <t>02590259</t>
  </si>
  <si>
    <t>02650265</t>
  </si>
  <si>
    <t>02650275</t>
  </si>
  <si>
    <t>03250263</t>
  </si>
  <si>
    <t>03250262</t>
  </si>
  <si>
    <t>20750262</t>
  </si>
  <si>
    <t>06420270</t>
  </si>
  <si>
    <t>03410262</t>
  </si>
  <si>
    <t>04520262</t>
  </si>
  <si>
    <t>02630308</t>
  </si>
  <si>
    <t>03320294</t>
  </si>
  <si>
    <t>03320284</t>
  </si>
  <si>
    <t>04290308</t>
  </si>
  <si>
    <t>00110281</t>
  </si>
  <si>
    <t>02980298</t>
  </si>
  <si>
    <t>02620325</t>
  </si>
  <si>
    <t>02650325</t>
  </si>
  <si>
    <t>05800325</t>
  </si>
  <si>
    <t>03250332</t>
  </si>
  <si>
    <t>03100332</t>
  </si>
  <si>
    <t>05170326</t>
  </si>
  <si>
    <t>04640336</t>
  </si>
  <si>
    <t>00010322</t>
  </si>
  <si>
    <t>00010332</t>
  </si>
  <si>
    <t>10800325</t>
  </si>
  <si>
    <t>03420332</t>
  </si>
  <si>
    <t>03550332</t>
  </si>
  <si>
    <t>03670325</t>
  </si>
  <si>
    <t>03670332</t>
  </si>
  <si>
    <t>03950332</t>
  </si>
  <si>
    <t>02450342</t>
  </si>
  <si>
    <t>02940367</t>
  </si>
  <si>
    <t>03320367</t>
  </si>
  <si>
    <t>04380347</t>
  </si>
  <si>
    <t>04430351</t>
  </si>
  <si>
    <t>04580358</t>
  </si>
  <si>
    <t>05210366</t>
  </si>
  <si>
    <t>00010351</t>
  </si>
  <si>
    <t>00090353</t>
  </si>
  <si>
    <t>00090351</t>
  </si>
  <si>
    <t>00110352</t>
  </si>
  <si>
    <t>11060347</t>
  </si>
  <si>
    <t>01300352</t>
  </si>
  <si>
    <t>20810341</t>
  </si>
  <si>
    <t>10220347</t>
  </si>
  <si>
    <t>03470347</t>
  </si>
  <si>
    <t>04530347</t>
  </si>
  <si>
    <t>03510351</t>
  </si>
  <si>
    <t>03520352</t>
  </si>
  <si>
    <t>03520353</t>
  </si>
  <si>
    <t>03820367</t>
  </si>
  <si>
    <t>03900366</t>
  </si>
  <si>
    <t>03920351</t>
  </si>
  <si>
    <t>03950342</t>
  </si>
  <si>
    <t>03960351</t>
  </si>
  <si>
    <t>03740351</t>
  </si>
  <si>
    <t>03740342</t>
  </si>
  <si>
    <t>05490392</t>
  </si>
  <si>
    <t>03320371</t>
  </si>
  <si>
    <t>03760397</t>
  </si>
  <si>
    <t>04570390</t>
  </si>
  <si>
    <t>04570394</t>
  </si>
  <si>
    <t>04580398</t>
  </si>
  <si>
    <t>04220390</t>
  </si>
  <si>
    <t>04600390</t>
  </si>
  <si>
    <t>04250374</t>
  </si>
  <si>
    <t>04640390</t>
  </si>
  <si>
    <t>04640394</t>
  </si>
  <si>
    <t>00350382</t>
  </si>
  <si>
    <t>03420374</t>
  </si>
  <si>
    <t>03420371</t>
  </si>
  <si>
    <t>03470398</t>
  </si>
  <si>
    <t>04810382</t>
  </si>
  <si>
    <t>04860374</t>
  </si>
  <si>
    <t>03510374</t>
  </si>
  <si>
    <t>03530398</t>
  </si>
  <si>
    <t>03820382</t>
  </si>
  <si>
    <t>04870382</t>
  </si>
  <si>
    <t>03900384</t>
  </si>
  <si>
    <t>03920392</t>
  </si>
  <si>
    <t>03920396</t>
  </si>
  <si>
    <t>03920394</t>
  </si>
  <si>
    <t>03920395</t>
  </si>
  <si>
    <t>03930395</t>
  </si>
  <si>
    <t>03930396</t>
  </si>
  <si>
    <t>03660391</t>
  </si>
  <si>
    <t>03670394</t>
  </si>
  <si>
    <t>03940395</t>
  </si>
  <si>
    <t>03950392</t>
  </si>
  <si>
    <t>03960392</t>
  </si>
  <si>
    <t>05080382</t>
  </si>
  <si>
    <t>03080394</t>
  </si>
  <si>
    <t>02650425</t>
  </si>
  <si>
    <t>03250425</t>
  </si>
  <si>
    <t>07870429</t>
  </si>
  <si>
    <t>04640422</t>
  </si>
  <si>
    <t>05390406</t>
  </si>
  <si>
    <t>05390405</t>
  </si>
  <si>
    <t>00570425</t>
  </si>
  <si>
    <t>00780405</t>
  </si>
  <si>
    <t>00090425</t>
  </si>
  <si>
    <t>01890428</t>
  </si>
  <si>
    <t>03470422</t>
  </si>
  <si>
    <t>04800405</t>
  </si>
  <si>
    <t>03510422</t>
  </si>
  <si>
    <t>03970425</t>
  </si>
  <si>
    <t>03080429</t>
  </si>
  <si>
    <t>03080425</t>
  </si>
  <si>
    <t>02620452</t>
  </si>
  <si>
    <t>05490444</t>
  </si>
  <si>
    <t>04570460</t>
  </si>
  <si>
    <t>04580458</t>
  </si>
  <si>
    <t>04600460</t>
  </si>
  <si>
    <t>04600457</t>
  </si>
  <si>
    <t>04640460</t>
  </si>
  <si>
    <t>00300458</t>
  </si>
  <si>
    <t>00780438</t>
  </si>
  <si>
    <t>08190438</t>
  </si>
  <si>
    <t>06560438</t>
  </si>
  <si>
    <t>20060458</t>
  </si>
  <si>
    <t>20060452</t>
  </si>
  <si>
    <t>03470453</t>
  </si>
  <si>
    <t>03470438</t>
  </si>
  <si>
    <t>04860438</t>
  </si>
  <si>
    <t>03510443</t>
  </si>
  <si>
    <t>03520458</t>
  </si>
  <si>
    <t>03520435</t>
  </si>
  <si>
    <t>03580458</t>
  </si>
  <si>
    <t>03920457</t>
  </si>
  <si>
    <t>03940457</t>
  </si>
  <si>
    <t>05030452</t>
  </si>
  <si>
    <t>03980458</t>
  </si>
  <si>
    <t>05460478</t>
  </si>
  <si>
    <t>04760484</t>
  </si>
  <si>
    <t>03170486</t>
  </si>
  <si>
    <t>04220464</t>
  </si>
  <si>
    <t>04590464</t>
  </si>
  <si>
    <t>00350487</t>
  </si>
  <si>
    <t>00360482</t>
  </si>
  <si>
    <t>06400480</t>
  </si>
  <si>
    <t>06560481</t>
  </si>
  <si>
    <t>04790484</t>
  </si>
  <si>
    <t>04810486</t>
  </si>
  <si>
    <t>04800476</t>
  </si>
  <si>
    <t>04800484</t>
  </si>
  <si>
    <t>04840479</t>
  </si>
  <si>
    <t>03820487</t>
  </si>
  <si>
    <t>04870481</t>
  </si>
  <si>
    <t>03970494</t>
  </si>
  <si>
    <t>03970486</t>
  </si>
  <si>
    <t>03740486</t>
  </si>
  <si>
    <t>02620517</t>
  </si>
  <si>
    <t>04350517</t>
  </si>
  <si>
    <t>04380517</t>
  </si>
  <si>
    <t>04380503</t>
  </si>
  <si>
    <t>05170520</t>
  </si>
  <si>
    <t>05200519</t>
  </si>
  <si>
    <t>20470520</t>
  </si>
  <si>
    <t>06570517</t>
  </si>
  <si>
    <t>20060503</t>
  </si>
  <si>
    <t>03470520</t>
  </si>
  <si>
    <t>03470517</t>
  </si>
  <si>
    <t>03900521</t>
  </si>
  <si>
    <t>04260539</t>
  </si>
  <si>
    <t>04640537</t>
  </si>
  <si>
    <t>01120537</t>
  </si>
  <si>
    <t>22760545</t>
  </si>
  <si>
    <t>03510549</t>
  </si>
  <si>
    <t>03910553</t>
  </si>
  <si>
    <t>03920549</t>
  </si>
  <si>
    <t>05920592</t>
  </si>
  <si>
    <t>06660592</t>
  </si>
  <si>
    <t>01370630</t>
  </si>
  <si>
    <t>06170618</t>
  </si>
  <si>
    <t>04800640</t>
  </si>
  <si>
    <t>04070642</t>
  </si>
  <si>
    <t>05260656</t>
  </si>
  <si>
    <t>02700657</t>
  </si>
  <si>
    <t>00780656</t>
  </si>
  <si>
    <t>00180656</t>
  </si>
  <si>
    <t>06400656</t>
  </si>
  <si>
    <t>04810656</t>
  </si>
  <si>
    <t>04860656</t>
  </si>
  <si>
    <t>03471022</t>
  </si>
  <si>
    <t>04840819</t>
  </si>
  <si>
    <t>03510997</t>
  </si>
  <si>
    <t>06711080</t>
  </si>
  <si>
    <t>03471106</t>
  </si>
  <si>
    <t>02981106</t>
  </si>
  <si>
    <t>00732006</t>
  </si>
  <si>
    <t>03412006</t>
  </si>
  <si>
    <t>05452037</t>
  </si>
  <si>
    <t>04582079</t>
  </si>
  <si>
    <t>03222075</t>
  </si>
  <si>
    <t>20812081</t>
  </si>
  <si>
    <t>04782070</t>
  </si>
  <si>
    <t>04862081</t>
  </si>
  <si>
    <t>5004</t>
  </si>
  <si>
    <t>5003</t>
  </si>
  <si>
    <t>5002</t>
  </si>
  <si>
    <t>5009</t>
  </si>
  <si>
    <t>50045004</t>
  </si>
  <si>
    <t>50045002</t>
  </si>
  <si>
    <t>50035003</t>
  </si>
  <si>
    <t>50025002</t>
  </si>
  <si>
    <t>BRLP</t>
  </si>
  <si>
    <t>0014BRLP</t>
  </si>
  <si>
    <t>0262BRLP</t>
  </si>
  <si>
    <t>0265BRLP</t>
  </si>
  <si>
    <t>0298BRLP</t>
  </si>
  <si>
    <t>0325BRLP</t>
  </si>
  <si>
    <t>0457BRLP</t>
  </si>
  <si>
    <t>0480BRLP</t>
  </si>
  <si>
    <t>1106BRLP</t>
  </si>
  <si>
    <t>BRLP0262</t>
  </si>
  <si>
    <t>BRLP0325</t>
  </si>
  <si>
    <t>BRLP0408</t>
  </si>
  <si>
    <t>BRLP0480</t>
  </si>
  <si>
    <t>BRLP1106</t>
  </si>
  <si>
    <t>Brasil \ SP \ Agudos</t>
  </si>
  <si>
    <t>Brasil \ SP \ Borebi</t>
  </si>
  <si>
    <t>Brasil \ SP \ Lençóis Paulista</t>
  </si>
  <si>
    <t>Brasil \ SP \ Paulistânia</t>
  </si>
  <si>
    <t>Brasil \ SP \ Iaras</t>
  </si>
  <si>
    <t>Brasil \ SP \ Avaí</t>
  </si>
  <si>
    <t>Brasil \ SP \ Águas de Santa Bárbara</t>
  </si>
  <si>
    <t>Brasil \ SP \ Cabrália Paulista</t>
  </si>
  <si>
    <t>Brasil \ SP \ Bauru</t>
  </si>
  <si>
    <t>Brasil \ SP \ Piratininga</t>
  </si>
  <si>
    <t>Brasil \ SP \ Itatinga</t>
  </si>
  <si>
    <t>Brasil \ SP \ Botucatu</t>
  </si>
  <si>
    <t>Brasil \ SP \ Duartina</t>
  </si>
  <si>
    <t>Brasil \ SP \ Pederneiras</t>
  </si>
  <si>
    <t>Brasil \ SP \ Arealva</t>
  </si>
  <si>
    <t>Brasil \ SP \ Iacanga</t>
  </si>
  <si>
    <t>Brasil \ SP \ Reginópolis</t>
  </si>
  <si>
    <t>Brasil \ SP \ Santa Cruz do Rio Pardo</t>
  </si>
  <si>
    <t>Brasil \ SP \ Pirajuí</t>
  </si>
  <si>
    <t>Brasil \ SP \ Presidente Alves</t>
  </si>
  <si>
    <t>Brasil \ SP \ Gália</t>
  </si>
  <si>
    <t>Brasil \ SP \ Guarantã</t>
  </si>
  <si>
    <t>Brasil \ SP \ Balbinos</t>
  </si>
  <si>
    <t>Brasil \ SP \ Álvaro de Carvalho</t>
  </si>
  <si>
    <t>Brasil \ SP \ Fernão</t>
  </si>
  <si>
    <t>Brasil \ SP \ Júlio Mesquita</t>
  </si>
  <si>
    <t>Brasil \ SP \ Cafelândia</t>
  </si>
  <si>
    <t>Brasil \ SP \ Lucianópolis</t>
  </si>
  <si>
    <t>Brasil \ SP \ Marília</t>
  </si>
  <si>
    <t>Brasil \ SP \ Getulina</t>
  </si>
  <si>
    <t>Brasil \ SP \ Vera Cruz</t>
  </si>
  <si>
    <t>Brasil \ SP \ Anhembi</t>
  </si>
  <si>
    <t>Brasil \ SP \ Bofete</t>
  </si>
  <si>
    <t>Brasil \ SP \ São Manuel</t>
  </si>
  <si>
    <t>Brasil \ SP \ Echaporã</t>
  </si>
  <si>
    <t>Brasil \ SP \ Gavião Peixoto</t>
  </si>
  <si>
    <t>Brasil \ SP \ Lins</t>
  </si>
  <si>
    <t>Brasil \ SP \ Brotas</t>
  </si>
  <si>
    <t>Brasil \ SP \ São Pedro</t>
  </si>
  <si>
    <t>Brasil \ SP \ Angatuba</t>
  </si>
  <si>
    <t>Brasil \ SP \ Itirapina</t>
  </si>
  <si>
    <t>Brasil \ SP \ Boa Esperança do Sul</t>
  </si>
  <si>
    <t>Brasil \ SP \ Bocaina</t>
  </si>
  <si>
    <t>Brasil \ SP \ Pongaí</t>
  </si>
  <si>
    <t>Brasil \ SP \ São Miguel Arcanjo</t>
  </si>
  <si>
    <t>Brasil \ SP \ Capão Bonito</t>
  </si>
  <si>
    <t>Brasil \ SP \ Sarutaiá</t>
  </si>
  <si>
    <t>Brasil \ SP \ Ribeirão Bonito</t>
  </si>
  <si>
    <t>Brasil \ SP \ Itapetininga</t>
  </si>
  <si>
    <t>Brasil \ SP \ Bariri</t>
  </si>
  <si>
    <t>1115</t>
  </si>
  <si>
    <t>Brasil \ PR \ Ribeirão do Pinhal</t>
  </si>
  <si>
    <t>Brasil \ SP \ Barra Bonita</t>
  </si>
  <si>
    <t>Brasil \ MG \ João Pinheiro</t>
  </si>
  <si>
    <t>Brasil \ MG \ Claro dos Poções</t>
  </si>
  <si>
    <t>Brasil \ MG \ Jequitaí</t>
  </si>
  <si>
    <t>Brasil \ MG \ Prata</t>
  </si>
  <si>
    <t>Retroescavadeira</t>
  </si>
  <si>
    <t xml:space="preserve">Fabio Oliveira Bozi </t>
  </si>
  <si>
    <t>SILV</t>
  </si>
  <si>
    <t xml:space="preserve">Richard Anderson Vicente dos Santos </t>
  </si>
  <si>
    <t>tratorpneu</t>
  </si>
  <si>
    <t>GA2</t>
  </si>
  <si>
    <t>MOD 3</t>
  </si>
  <si>
    <t xml:space="preserve">Nilson Ferreira Camilo </t>
  </si>
  <si>
    <t>Escavadeira</t>
  </si>
  <si>
    <t>0425-PLANALTO</t>
  </si>
  <si>
    <t>Motoniveladora</t>
  </si>
  <si>
    <t>MOD 7</t>
  </si>
  <si>
    <t>Pá Carregadeira</t>
  </si>
  <si>
    <t>0322-SANTA MADALENA I</t>
  </si>
  <si>
    <t xml:space="preserve">Lucimara da silva </t>
  </si>
  <si>
    <t>Trator de esteira</t>
  </si>
  <si>
    <t>subsolador</t>
  </si>
  <si>
    <t>GA1</t>
  </si>
  <si>
    <t xml:space="preserve">Clesio Prates Nascimento </t>
  </si>
  <si>
    <t>Carregador Florestal</t>
  </si>
  <si>
    <t>MOD 1</t>
  </si>
  <si>
    <t>Cancelamento</t>
  </si>
  <si>
    <t>Rolo Compactador</t>
  </si>
  <si>
    <t>0478-MACEDÔNIA</t>
  </si>
  <si>
    <t>0317-RADIANTE DO SÃO LUIZ</t>
  </si>
  <si>
    <t>MOD 10</t>
  </si>
  <si>
    <t>Trator</t>
  </si>
  <si>
    <t>MOD 4</t>
  </si>
  <si>
    <t>MOD 12</t>
  </si>
  <si>
    <t xml:space="preserve">Everton Geremias Luchini </t>
  </si>
  <si>
    <t xml:space="preserve">Jhon felipe senoski </t>
  </si>
  <si>
    <t>Jhon Felipe senoski</t>
  </si>
  <si>
    <t>0009-CORVO BRANCO</t>
  </si>
  <si>
    <t>Finalizacao de fazenda</t>
  </si>
  <si>
    <t>Jhon felipe senoski</t>
  </si>
  <si>
    <t>MOD 9</t>
  </si>
  <si>
    <t>0342-MONTE AZUL</t>
  </si>
  <si>
    <t>LP1</t>
  </si>
  <si>
    <t>2081-FLECHA AZUL</t>
  </si>
  <si>
    <t>LP2</t>
  </si>
  <si>
    <t xml:space="preserve">Wendel Patrick </t>
  </si>
  <si>
    <t>Ok</t>
  </si>
  <si>
    <t>MOD 15</t>
  </si>
  <si>
    <t>limpatrilhos</t>
  </si>
  <si>
    <t>LT1</t>
  </si>
  <si>
    <t>0275-PRATA</t>
  </si>
  <si>
    <t xml:space="preserve">Douglas Vicente Nascimento </t>
  </si>
  <si>
    <t>Fernando Silva Amaral</t>
  </si>
  <si>
    <t xml:space="preserve">Willian ferreira </t>
  </si>
  <si>
    <t>0324-SANTA TEREZINHA II</t>
  </si>
  <si>
    <t>emergencial</t>
  </si>
  <si>
    <t>BSR06</t>
  </si>
  <si>
    <t>BSR04</t>
  </si>
  <si>
    <t>BSR01</t>
  </si>
  <si>
    <t>0348-SÃO JOÃO VII</t>
  </si>
  <si>
    <t>BSR03</t>
  </si>
  <si>
    <t>adubadeiraconjug</t>
  </si>
  <si>
    <t>0371-MANGA LARGA</t>
  </si>
  <si>
    <t xml:space="preserve">João Paulo de Assis </t>
  </si>
  <si>
    <t>0813-FOMENTO  -  PIRAMBOIA II</t>
  </si>
  <si>
    <t>0487-MORRO DE OURO</t>
  </si>
  <si>
    <t>0036-CAMPOS VERDES</t>
  </si>
  <si>
    <t>MOD 11</t>
  </si>
  <si>
    <t>MOD 8</t>
  </si>
  <si>
    <t>BSR02</t>
  </si>
  <si>
    <t>0325-SÃO DOMINGOS</t>
  </si>
  <si>
    <t>0484-SÃO BERNARDINO</t>
  </si>
  <si>
    <t>0376-SÃO FRANCISCO III</t>
  </si>
  <si>
    <t xml:space="preserve">Matheus Ferreira </t>
  </si>
  <si>
    <t xml:space="preserve">Nilson Camilo </t>
  </si>
  <si>
    <t xml:space="preserve">Wanderley Rodrigues da Silva Junior </t>
  </si>
  <si>
    <t>0245-SÃO PAULO</t>
  </si>
  <si>
    <t>tratoresteira</t>
  </si>
  <si>
    <t>SAV2</t>
  </si>
  <si>
    <t xml:space="preserve">Fernando Silva Amaral </t>
  </si>
  <si>
    <t>0308-ÁGUA BRANCA II</t>
  </si>
  <si>
    <t xml:space="preserve">Vinicius Guilhem Giacometti </t>
  </si>
  <si>
    <t>Marciano Batista Ferreira</t>
  </si>
  <si>
    <t>Ramon Camargo</t>
  </si>
  <si>
    <t>0480-PITANGUEIRAS</t>
  </si>
  <si>
    <t>0265-ITAMARATI</t>
  </si>
  <si>
    <t xml:space="preserve">Rafael Henrique de Lima </t>
  </si>
  <si>
    <t>Tcharles de Oliveira queiros</t>
  </si>
  <si>
    <t>MOD 13</t>
  </si>
  <si>
    <t>0374-SANTO ANTÔNIO VIII</t>
  </si>
  <si>
    <t xml:space="preserve">Fagner Martins Turibio </t>
  </si>
  <si>
    <t>0452-SAN CARLO</t>
  </si>
  <si>
    <t>2075-QUERÊNCIA IV</t>
  </si>
  <si>
    <t>Jefferson Barbosa</t>
  </si>
  <si>
    <t xml:space="preserve">Cicero jonas de lima </t>
  </si>
  <si>
    <t xml:space="preserve">Vitor Hugo </t>
  </si>
  <si>
    <t xml:space="preserve">Guilherme Barbosa </t>
  </si>
  <si>
    <t>0405-NOSSA SENHORA DE FÁTIMA IV</t>
  </si>
  <si>
    <t xml:space="preserve">Tcharles de Oliveira queiros </t>
  </si>
  <si>
    <t>Andre ryuji narimatu nosse</t>
  </si>
  <si>
    <t xml:space="preserve">Igor Darwin </t>
  </si>
  <si>
    <t>Gabriel Marques</t>
  </si>
  <si>
    <t>0367-SANTA CATARINA</t>
  </si>
  <si>
    <t xml:space="preserve">Júlio Aparecido Silveira </t>
  </si>
  <si>
    <t>0262-JEQUITIBÁ BRANCO</t>
  </si>
  <si>
    <t xml:space="preserve">Claudemir Mendonça </t>
  </si>
  <si>
    <t xml:space="preserve">Leonardo </t>
  </si>
  <si>
    <t>SAV1</t>
  </si>
  <si>
    <t>0250-SANTA LUZIA II</t>
  </si>
  <si>
    <t xml:space="preserve">Paulo Sergio barroso da Silva Junior </t>
  </si>
  <si>
    <t>0130-SANTA ROSA</t>
  </si>
  <si>
    <t xml:space="preserve">Murilo Vieira Martins </t>
  </si>
  <si>
    <t xml:space="preserve">Samuel de Sousa Duarte </t>
  </si>
  <si>
    <t>MOD 01</t>
  </si>
  <si>
    <t>0351-SANTA MARIANA II</t>
  </si>
  <si>
    <t>0140-CAMAPUÃ</t>
  </si>
  <si>
    <t>0382-BOM JESUS II</t>
  </si>
  <si>
    <t>8:00</t>
  </si>
  <si>
    <t>13:00</t>
  </si>
  <si>
    <t>10:00</t>
  </si>
  <si>
    <t>2:30</t>
  </si>
  <si>
    <t>9:00</t>
  </si>
  <si>
    <t>14:00</t>
  </si>
  <si>
    <t>11:00</t>
  </si>
  <si>
    <t>6:00</t>
  </si>
  <si>
    <t>2:00</t>
  </si>
  <si>
    <t>15:00</t>
  </si>
  <si>
    <t>16:00</t>
  </si>
  <si>
    <t>7:00</t>
  </si>
  <si>
    <t>18:00</t>
  </si>
  <si>
    <t>12:00</t>
  </si>
  <si>
    <t>8:30</t>
  </si>
  <si>
    <t>3:00</t>
  </si>
  <si>
    <t>19:00</t>
  </si>
  <si>
    <t>7:30</t>
  </si>
  <si>
    <t>7:20</t>
  </si>
  <si>
    <t>6:30</t>
  </si>
  <si>
    <t>1:30</t>
  </si>
  <si>
    <t>17:00</t>
  </si>
  <si>
    <t>1:00</t>
  </si>
  <si>
    <t>20:00</t>
  </si>
  <si>
    <t>12:30</t>
  </si>
  <si>
    <t>7:25</t>
  </si>
  <si>
    <t>0394-SÃO JOÃO DO INHEMA</t>
  </si>
  <si>
    <t>1</t>
  </si>
  <si>
    <t>2</t>
  </si>
  <si>
    <t>4</t>
  </si>
  <si>
    <t>Horas Antecedência</t>
  </si>
  <si>
    <t>3</t>
  </si>
  <si>
    <t>2418</t>
  </si>
  <si>
    <t>5</t>
  </si>
  <si>
    <t>7</t>
  </si>
  <si>
    <t>Município Origem</t>
  </si>
  <si>
    <t>Município Destino</t>
  </si>
  <si>
    <t>Apoio Estradas</t>
  </si>
  <si>
    <t>Itamar Magela Severiano</t>
  </si>
  <si>
    <t>5004-SANTO ANTÔNIO</t>
  </si>
  <si>
    <t>Apoio Transporte</t>
  </si>
  <si>
    <t>0157-SÃO JOÃO III</t>
  </si>
  <si>
    <t>0030-SOSSEGO II</t>
  </si>
  <si>
    <t>5002-TRÊS IRMÃOS</t>
  </si>
  <si>
    <t>6</t>
  </si>
  <si>
    <t>0011-RECREIO</t>
  </si>
  <si>
    <t>0486-SANTA CATARINA II - BOTUCATU</t>
  </si>
  <si>
    <t>0422-EBENÉZIA</t>
  </si>
  <si>
    <t>0503-SÍTIO BANDEIRANTES</t>
  </si>
  <si>
    <t>0352-JAMAICA</t>
  </si>
  <si>
    <t>1115-NOSSA SENHORA APARECIDA XV</t>
  </si>
  <si>
    <t>0073-SANTA LUZIA</t>
  </si>
  <si>
    <t>Luan marques</t>
  </si>
  <si>
    <t>0137-BARRA GRANDE</t>
  </si>
  <si>
    <t>0298-MONJOLÃO</t>
  </si>
  <si>
    <t>Adalberto Botelho Freire</t>
  </si>
  <si>
    <t xml:space="preserve">Fabiano Lee Van Carvalho Tavares </t>
  </si>
  <si>
    <t>1114-SÃO JOAQUIM VII</t>
  </si>
  <si>
    <t>Falta de Planejamento Previo</t>
  </si>
  <si>
    <t>0390-TORRÃO DE OURO</t>
  </si>
  <si>
    <t xml:space="preserve">Jose Rodrigues de Almeida </t>
  </si>
  <si>
    <t>Lucas Raphael da Silva</t>
  </si>
  <si>
    <t>APS1</t>
  </si>
  <si>
    <t xml:space="preserve">Valdemir Adriano Barros </t>
  </si>
  <si>
    <t>0666-TAKANO</t>
  </si>
  <si>
    <t>0459-SANTA VITÓRIA</t>
  </si>
  <si>
    <t>0395-JOAQUIM ÁLVARO</t>
  </si>
  <si>
    <t>0078-SANTA ADELAIDE</t>
  </si>
  <si>
    <t xml:space="preserve">Leonardo Santos </t>
  </si>
  <si>
    <t>8:05</t>
  </si>
  <si>
    <t>0508-SANTA HELENA IV - AGUDOS</t>
  </si>
  <si>
    <t>8</t>
  </si>
  <si>
    <t>Teste</t>
  </si>
  <si>
    <t>2006-DOIS IRMÃOS</t>
  </si>
  <si>
    <t xml:space="preserve">Luan marques </t>
  </si>
  <si>
    <t>Daygo Bentlei</t>
  </si>
  <si>
    <t>12/11/2024</t>
  </si>
  <si>
    <t xml:space="preserve">Giovani Oliveira de Mello </t>
  </si>
  <si>
    <t>0392-JOSÉ AUGUSTO</t>
  </si>
  <si>
    <t>10</t>
  </si>
  <si>
    <t xml:space="preserve">Ido Camargo Junior </t>
  </si>
  <si>
    <t>19:10</t>
  </si>
  <si>
    <t>0175-PARAÍSO III</t>
  </si>
  <si>
    <t xml:space="preserve">Regina de Cassia da silveira Pereira </t>
  </si>
  <si>
    <t>2424-SÃO PAULO II</t>
  </si>
  <si>
    <t>5014-NOVA ERA</t>
  </si>
  <si>
    <t xml:space="preserve">Itamar Magela severiano </t>
  </si>
  <si>
    <t>0592-ÁGUA DO MACACO</t>
  </si>
  <si>
    <t>0029-SOSSEGO I</t>
  </si>
  <si>
    <t>0457-JAMAICA II - PIRAJUÍ</t>
  </si>
  <si>
    <t>0438-BOA VISTA VIII - ITAQUERÊ</t>
  </si>
  <si>
    <t>Leonardo santos</t>
  </si>
  <si>
    <t>0341-SANTA MARIA V</t>
  </si>
  <si>
    <t>0819-FOMENTO - TRÊS SINOS II - GLEBA C</t>
  </si>
  <si>
    <t>interna</t>
  </si>
  <si>
    <t>externa</t>
  </si>
  <si>
    <t>AUT3</t>
  </si>
  <si>
    <t>2418-SANTA ROSA IX</t>
  </si>
  <si>
    <t>Aderência Solicitação</t>
  </si>
  <si>
    <t>Data</t>
  </si>
  <si>
    <t>21/10/2024 - 20/11/2024</t>
  </si>
  <si>
    <t>Aderência Solicitação - 48h</t>
  </si>
  <si>
    <t>% Não Aderente</t>
  </si>
  <si>
    <t>0347-VALE VERDE</t>
  </si>
  <si>
    <t>8:13</t>
  </si>
  <si>
    <t>Ponto A</t>
  </si>
  <si>
    <t>A/B</t>
  </si>
  <si>
    <t>B/C</t>
  </si>
  <si>
    <t>Distância (A/B) (Km)</t>
  </si>
  <si>
    <t>Distância (B/C) (Km)</t>
  </si>
  <si>
    <t>KM total</t>
  </si>
  <si>
    <t>Horas Deslocamento</t>
  </si>
  <si>
    <t>Horas Adicionais</t>
  </si>
  <si>
    <t>Horas Total</t>
  </si>
  <si>
    <t>Movimentações</t>
  </si>
  <si>
    <t>Número de Máquinas</t>
  </si>
  <si>
    <t>Quantidade de Pranchas</t>
  </si>
  <si>
    <t>Lençóis Paulista</t>
  </si>
  <si>
    <t>Origem Ponto B</t>
  </si>
  <si>
    <t>Destino Ponto C</t>
  </si>
  <si>
    <t>1119-RODEIO</t>
  </si>
  <si>
    <t>C/A</t>
  </si>
  <si>
    <t>Distância (C/A) (Km)</t>
  </si>
  <si>
    <t>0458-SÃO FRANCISCO VI - PEDERNEIRAS</t>
  </si>
  <si>
    <t>Carregamento</t>
  </si>
  <si>
    <t>Colheita</t>
  </si>
  <si>
    <t>Forwarder</t>
  </si>
  <si>
    <t>Motorista 1</t>
  </si>
  <si>
    <t>Motorista 2</t>
  </si>
  <si>
    <t>Motorista 3</t>
  </si>
  <si>
    <t>Frota 1</t>
  </si>
  <si>
    <t>Frota 2</t>
  </si>
  <si>
    <t>Frota 3</t>
  </si>
  <si>
    <t>Frota 4</t>
  </si>
  <si>
    <t>Motorista 4</t>
  </si>
  <si>
    <t>Frota 5</t>
  </si>
  <si>
    <t>Frota 6</t>
  </si>
  <si>
    <t>Motorista 5</t>
  </si>
  <si>
    <t>Motorista 6</t>
  </si>
  <si>
    <t>ID SOLICITAÇÃO</t>
  </si>
  <si>
    <t>CLIENTE</t>
  </si>
  <si>
    <t>DATA SOLICITAÇÃO</t>
  </si>
  <si>
    <t>SOLICITANTE</t>
  </si>
  <si>
    <t>EQUIPAMENTO</t>
  </si>
  <si>
    <t>QUANT EQUIP</t>
  </si>
  <si>
    <t>MÓDULO</t>
  </si>
  <si>
    <t>QUANT PRANCHAS</t>
  </si>
  <si>
    <t>QUANT EIXOS</t>
  </si>
  <si>
    <t>TIPO SOLICITAÇÃO</t>
  </si>
  <si>
    <t>Estradas Silvicultura</t>
  </si>
  <si>
    <t>Estradas Logística</t>
  </si>
  <si>
    <t>Harvester</t>
  </si>
  <si>
    <t>Silvicultura</t>
  </si>
  <si>
    <t>DATA MOVIMENTAÇÃO</t>
  </si>
  <si>
    <t>HORA MOVIMENTAÇÃO</t>
  </si>
  <si>
    <t>ORIGEM</t>
  </si>
  <si>
    <t>DESTINO</t>
  </si>
  <si>
    <t>OBS</t>
  </si>
  <si>
    <t>TIPO MOVIMENTAÇÃO</t>
  </si>
  <si>
    <t>JUSTIFICATIVA EMERGENCIAL</t>
  </si>
  <si>
    <t>Marcelo Calandria Bencici</t>
  </si>
  <si>
    <t>0997-LWART (CORVO BRANCO)</t>
  </si>
  <si>
    <t>0057-CABREÚVA</t>
  </si>
  <si>
    <t xml:space="preserve">Marcio Cavalheiro </t>
  </si>
  <si>
    <t>0479-PINHEIRO</t>
  </si>
  <si>
    <t>06/12/2024</t>
  </si>
  <si>
    <t>Vandeni Felix</t>
  </si>
  <si>
    <t>04/12/2024</t>
  </si>
  <si>
    <t>03/12/2024</t>
  </si>
  <si>
    <t xml:space="preserve">Regina de Cassia da Silveira Pereira </t>
  </si>
  <si>
    <t>02/12/2024</t>
  </si>
  <si>
    <t>2427-BOA VISTA XIV</t>
  </si>
  <si>
    <t>0476-JEQUITIBÁ</t>
  </si>
  <si>
    <t>07/12/2024</t>
  </si>
  <si>
    <t xml:space="preserve">Antônio Araújo </t>
  </si>
  <si>
    <t>0545-BOA VISTA X - RIBEIRÃO BONITO</t>
  </si>
  <si>
    <t>0332-SANTA BRANCA</t>
  </si>
  <si>
    <t>Carlos Nunes</t>
  </si>
  <si>
    <t>BSR05</t>
  </si>
  <si>
    <t>Um prancha só para levar dois trator</t>
  </si>
  <si>
    <t>0293-JACUTINGA II</t>
  </si>
  <si>
    <t xml:space="preserve">Allan Paulo </t>
  </si>
  <si>
    <t>37005900</t>
  </si>
  <si>
    <t>0817-FOMENTO - TRÊS SINOS II - GLEBA B</t>
  </si>
  <si>
    <t>Lucimara da silva</t>
  </si>
  <si>
    <t xml:space="preserve">Mudança interna </t>
  </si>
  <si>
    <t>Lucimara</t>
  </si>
  <si>
    <t>10/12/2024</t>
  </si>
  <si>
    <t>0263-SANTA LUZIA DO TANGARÁ</t>
  </si>
  <si>
    <t>João Victor</t>
  </si>
  <si>
    <t>1080-SANTA FLORA - GLEBA B</t>
  </si>
  <si>
    <t>0412-SÍTIO TEREZA</t>
  </si>
  <si>
    <t>15:06</t>
  </si>
  <si>
    <t>Movimentação interna CF 050</t>
  </si>
  <si>
    <t>AUT2</t>
  </si>
  <si>
    <t>0277-SANTA MARIA IV</t>
  </si>
  <si>
    <t>0617-MAGNÓLIA II</t>
  </si>
  <si>
    <t xml:space="preserve">Rogério </t>
  </si>
  <si>
    <t>0162-SANTA AMÉRICA</t>
  </si>
  <si>
    <t xml:space="preserve">Tomazina PR. </t>
  </si>
  <si>
    <t>0677-QUATRO MARIAS - GLEBA B</t>
  </si>
  <si>
    <t xml:space="preserve">Edgar da Silva Gois </t>
  </si>
  <si>
    <t>7:32</t>
  </si>
  <si>
    <t>05/12/2024</t>
  </si>
  <si>
    <t>8:43</t>
  </si>
  <si>
    <t>Classificar custo por modulo 06</t>
  </si>
  <si>
    <t xml:space="preserve">Condicoes climaticas </t>
  </si>
  <si>
    <t xml:space="preserve">Vandeni Felix </t>
  </si>
  <si>
    <t>0224-SANTA HELENA III</t>
  </si>
  <si>
    <t>Um prancha só para dois trator</t>
  </si>
  <si>
    <t>Desenvolvimento Operacional</t>
  </si>
  <si>
    <t xml:space="preserve">Eder Aparecido Nunes </t>
  </si>
  <si>
    <t>Movimentacao interna pegar EF 50 talhao 22 e levar pro 74, e pegar EF52</t>
  </si>
  <si>
    <t>7:53</t>
  </si>
  <si>
    <t>Precisamos urgentimente de uma prancha pois faz Ebenezua esta bolqueada</t>
  </si>
  <si>
    <t>08/12/2024</t>
  </si>
  <si>
    <t>5001-ÁGUA SANTA</t>
  </si>
  <si>
    <t>Fazenda Origem é da Base em Joao Pinheiros MG para fazenda Nova Era</t>
  </si>
  <si>
    <t xml:space="preserve">Fabiano Tavares </t>
  </si>
  <si>
    <t>10:30</t>
  </si>
  <si>
    <t>Cancelamento por motivo de condição climática</t>
  </si>
  <si>
    <t>Cancelamento por motivo de condições climáticas</t>
  </si>
  <si>
    <t>Cancelamento por condoções climaticas</t>
  </si>
  <si>
    <t>0219-SANTA MARIA III</t>
  </si>
  <si>
    <t>Mudança por condições climáticas</t>
  </si>
  <si>
    <t>Mudança de fazenda por condições climaticas</t>
  </si>
  <si>
    <t>18:25</t>
  </si>
  <si>
    <t>0489-PINHEIRO II - ITATINGA</t>
  </si>
  <si>
    <t xml:space="preserve">Tcharles </t>
  </si>
  <si>
    <t xml:space="preserve">Daniel de Oliveira Avelino </t>
  </si>
  <si>
    <t>ADH2</t>
  </si>
  <si>
    <t>0102-PROMISSÃO</t>
  </si>
  <si>
    <t>0067-SANTA MARIA II</t>
  </si>
  <si>
    <t>18:26</t>
  </si>
  <si>
    <t>1106-ALVORADA VIII</t>
  </si>
  <si>
    <t xml:space="preserve">Guilherme Aparecido Barbosa </t>
  </si>
  <si>
    <t>0482-QUERÊNCIA II - BOTUCATU</t>
  </si>
  <si>
    <t>11:30</t>
  </si>
  <si>
    <t>15:24</t>
  </si>
  <si>
    <t>09/12/2024</t>
  </si>
  <si>
    <t>12:19</t>
  </si>
  <si>
    <t>Solicitação de coleta de 2 HV na Gutierres em Lencois e entrega na RA em Itarare SP.</t>
  </si>
  <si>
    <t>Cancelar programaçao</t>
  </si>
  <si>
    <t xml:space="preserve">Brenon Diennevan Souza Barbosa </t>
  </si>
  <si>
    <t>Local de retirada: Avenida Ranulpho Marques Leal, 2618, Jardim Alvorada - Tres Lagoas MS. Local de entrega: Lencois Paulista (Divisao Florestal)</t>
  </si>
  <si>
    <t>9</t>
  </si>
  <si>
    <t xml:space="preserve">Daniel de Oliveira </t>
  </si>
  <si>
    <t xml:space="preserve">Jonatas </t>
  </si>
  <si>
    <t>13/12/2024</t>
  </si>
  <si>
    <t>10:08</t>
  </si>
  <si>
    <t>2109-SANTA ADELAIDE II - AGUDOS</t>
  </si>
  <si>
    <t>Fernando de Jesus dos Santos</t>
  </si>
  <si>
    <t>PLT1</t>
  </si>
  <si>
    <t>especial</t>
  </si>
  <si>
    <t>Tratores com tanque de irrigacão e carretinha</t>
  </si>
  <si>
    <t>Apoio Colheita</t>
  </si>
  <si>
    <t>0189-SÃO JOSÉ DO PAPIREMA</t>
  </si>
  <si>
    <t>0428-SÃO MANOEL IV</t>
  </si>
  <si>
    <t>Fazenda de Origem Patio da bracell linha 01</t>
  </si>
  <si>
    <t xml:space="preserve">Alexandre Silva </t>
  </si>
  <si>
    <t>2092-CERES - GLEBA A</t>
  </si>
  <si>
    <t>Atendimento a comunidade</t>
  </si>
  <si>
    <t>5016-JACURUTU</t>
  </si>
  <si>
    <t>0035-LAGOA RICA</t>
  </si>
  <si>
    <t xml:space="preserve">Sair da madeira  de chuva para seca </t>
  </si>
  <si>
    <t>Regina de Cassia da Silveira Pereira</t>
  </si>
  <si>
    <t>0429-PASTO DO LONTRA</t>
  </si>
  <si>
    <t>14:01</t>
  </si>
  <si>
    <t>Fornecedor</t>
  </si>
  <si>
    <t>Aderente</t>
  </si>
  <si>
    <t>Lençóis Paulista0382</t>
  </si>
  <si>
    <t>Lençóis Paulista0367</t>
  </si>
  <si>
    <t>Lençóis Paulista2006</t>
  </si>
  <si>
    <t>Lençóis Paulista0073</t>
  </si>
  <si>
    <t>Lençóis Paulista0137</t>
  </si>
  <si>
    <t>Lençóis Paulista0666</t>
  </si>
  <si>
    <t>Lençóis Paulista0592</t>
  </si>
  <si>
    <t>Lençóis Paulista0030</t>
  </si>
  <si>
    <t>Lençóis Paulista0011</t>
  </si>
  <si>
    <t>Lençóis Paulista0347</t>
  </si>
  <si>
    <t>Lençóis Paulista1106</t>
  </si>
  <si>
    <t>Não Aderente</t>
  </si>
  <si>
    <t>Lençóis Paulista0819</t>
  </si>
  <si>
    <t>Lençóis Paulista0438</t>
  </si>
  <si>
    <t>Lençóis Paulista0486</t>
  </si>
  <si>
    <t>Lençóis Paulista0422</t>
  </si>
  <si>
    <t>Lençóis Paulista0351</t>
  </si>
  <si>
    <t>Lençóis Paulista0394</t>
  </si>
  <si>
    <t>Lençóis Paulista0189</t>
  </si>
  <si>
    <t>Lençóis Paulista0428</t>
  </si>
  <si>
    <t>Lençóis Paulista0405</t>
  </si>
  <si>
    <t>Lençóis Paulista0035</t>
  </si>
  <si>
    <t>Lençóis Paulista0480</t>
  </si>
  <si>
    <t>Lençóis Paulista0484</t>
  </si>
  <si>
    <t>Origem, oficina do Neno ( Lenções)</t>
  </si>
  <si>
    <t>Arthur Bonfante Furlam</t>
  </si>
  <si>
    <t>Solicitação para transporte de um Forwarder que está no patio de madeira linha 1 até a fazenda Lagoa Rica</t>
  </si>
  <si>
    <t>Marcelo calandria bencici</t>
  </si>
  <si>
    <t>ADH1</t>
  </si>
  <si>
    <t>0132-SANTA HELENA</t>
  </si>
  <si>
    <t>0259-SANTO ANTÔNIO V</t>
  </si>
  <si>
    <t>Máquina vai para oficina do Massoca em Pederneiras</t>
  </si>
  <si>
    <t>Técnico responsável será o Matheus</t>
  </si>
  <si>
    <t xml:space="preserve">Márcio Cavalheiro </t>
  </si>
  <si>
    <t>18:49</t>
  </si>
  <si>
    <t>0655-SANTA HELENA VI - GARÇA</t>
  </si>
  <si>
    <t>0408-LOBO E ARARAS</t>
  </si>
  <si>
    <t>15/12/2024</t>
  </si>
  <si>
    <t xml:space="preserve">Ivan Ribeiro dos Santos </t>
  </si>
  <si>
    <t>0587-SÃO FRANCISCO VII</t>
  </si>
  <si>
    <t xml:space="preserve">(IITATINGA) -Oficiana VS,  para Fábrica </t>
  </si>
  <si>
    <t xml:space="preserve">Wesllen Dutra Malaquias </t>
  </si>
  <si>
    <t>Fellerller</t>
  </si>
  <si>
    <t xml:space="preserve">Prancha precisa ter no minimo 3 eixos e ser longa </t>
  </si>
  <si>
    <t>Levar PC para regularizar ponto de outorga em julio mesquita.</t>
  </si>
  <si>
    <t>2079-GLOBO I</t>
  </si>
  <si>
    <t>11:34</t>
  </si>
  <si>
    <t>0397-RETIRO SANTO ANTÔNIO</t>
  </si>
  <si>
    <t>0494-ESTÂNCIA SANTA ISABEL</t>
  </si>
  <si>
    <t>8:10</t>
  </si>
  <si>
    <t>8:12</t>
  </si>
  <si>
    <t>0426-SANTO ANTÔNIO X</t>
  </si>
  <si>
    <t>0539-DAS PAINEIRAS</t>
  </si>
  <si>
    <t>14:52</t>
  </si>
  <si>
    <t>Jhon</t>
  </si>
  <si>
    <t>11/12/2024</t>
  </si>
  <si>
    <t xml:space="preserve">Joao victor da silva </t>
  </si>
  <si>
    <t xml:space="preserve"> Viveiro bracell (Lenções)</t>
  </si>
  <si>
    <t>Terceiro</t>
  </si>
  <si>
    <t>Km Ponderada</t>
  </si>
  <si>
    <t>Lençóis Paulista0036</t>
  </si>
  <si>
    <t>Lençóis Paulista0265</t>
  </si>
  <si>
    <t>Lençóis Paulista0325</t>
  </si>
  <si>
    <t>Lençóis Paulista1115</t>
  </si>
  <si>
    <t>11151115</t>
  </si>
  <si>
    <t>Lençóis Paulista0308</t>
  </si>
  <si>
    <t>Lençóis Paulista0429</t>
  </si>
  <si>
    <t>Lençóis Paulista0487</t>
  </si>
  <si>
    <t>Lençóis PaulistaBRLP</t>
  </si>
  <si>
    <t>Lençóis Paulista0408</t>
  </si>
  <si>
    <t>Lençóis Paulista0078</t>
  </si>
  <si>
    <t>Lençóis Paulista0140</t>
  </si>
  <si>
    <t>BRLPBRLP</t>
  </si>
  <si>
    <t>Lençóis Paulista0425</t>
  </si>
  <si>
    <t>Lençóis Paulista0374</t>
  </si>
  <si>
    <t>Lençóis Paulista0259</t>
  </si>
  <si>
    <t>Lençóis Paulista0482</t>
  </si>
  <si>
    <t>Lençóis Paulista0997</t>
  </si>
  <si>
    <t>1119</t>
  </si>
  <si>
    <t>Lençóis Paulista0157</t>
  </si>
  <si>
    <t>01571119</t>
  </si>
  <si>
    <t>Lençóis Paulista1119</t>
  </si>
  <si>
    <t>Lençóis Paulista0392</t>
  </si>
  <si>
    <t>Lençóis Paulista0395</t>
  </si>
  <si>
    <t>Lençóis Paulista0397</t>
  </si>
  <si>
    <t>Lençóis Paulista0494</t>
  </si>
  <si>
    <t>Lençóis Paulista5004</t>
  </si>
  <si>
    <t xml:space="preserve">André Santos </t>
  </si>
  <si>
    <t>6:25</t>
  </si>
  <si>
    <t>Transporte da maquina autopropelido, favor enviar prancha baixa.</t>
  </si>
  <si>
    <t xml:space="preserve">Condições climaticas </t>
  </si>
  <si>
    <t>Lençóis Paulista0476</t>
  </si>
  <si>
    <t>Lençóis Paulista0009</t>
  </si>
  <si>
    <t>Lençóis Paulista0390</t>
  </si>
  <si>
    <t>Próprio</t>
  </si>
  <si>
    <t>Luciano</t>
  </si>
  <si>
    <t>44027/ 53035</t>
  </si>
  <si>
    <t>Senivaldo</t>
  </si>
  <si>
    <t>REY 6A22</t>
  </si>
  <si>
    <t xml:space="preserve">QAW 8J50 </t>
  </si>
  <si>
    <t>Lençóis Paulista0458</t>
  </si>
  <si>
    <t>Lençóis Paulista2079</t>
  </si>
  <si>
    <t>Lençóis Paulista0503</t>
  </si>
  <si>
    <t>Lençóis Paulista0426</t>
  </si>
  <si>
    <t>Lençóis Paulista0539</t>
  </si>
  <si>
    <t>Lençóis Paulista0298</t>
  </si>
  <si>
    <t>Lençóis Paulista1080</t>
  </si>
  <si>
    <t>2424</t>
  </si>
  <si>
    <t>Lençóis Paulista2424</t>
  </si>
  <si>
    <t>24240325</t>
  </si>
  <si>
    <t>Lençóis Paulista0275</t>
  </si>
  <si>
    <t>0517-BARREIRO RICO II - GLEBA A</t>
  </si>
  <si>
    <t>22:00</t>
  </si>
  <si>
    <t>Elder</t>
  </si>
  <si>
    <t>Odemir</t>
  </si>
  <si>
    <t>Fábio Flávio</t>
  </si>
  <si>
    <t>Givanildo</t>
  </si>
  <si>
    <t>RWD 2I19</t>
  </si>
  <si>
    <t>HTO 5977</t>
  </si>
  <si>
    <t>Ananias</t>
  </si>
  <si>
    <t>13/35</t>
  </si>
  <si>
    <t>27/18</t>
  </si>
  <si>
    <t>Mateus Buona</t>
  </si>
  <si>
    <t>José Luiz</t>
  </si>
  <si>
    <t>Marcos Antônio</t>
  </si>
  <si>
    <t>Paulo Sérgio</t>
  </si>
  <si>
    <t>Sebastião</t>
  </si>
  <si>
    <t>0247-DOIS MENINOS</t>
  </si>
  <si>
    <t>A maquina esta na oficina do massaco perdeneiras</t>
  </si>
  <si>
    <t>0406-LARANJAL</t>
  </si>
  <si>
    <t>Ivan Ribeiro  dos Santos</t>
  </si>
  <si>
    <t>12/12/2024</t>
  </si>
  <si>
    <t>0281-SÃO SEBASTIÃO IV</t>
  </si>
  <si>
    <t xml:space="preserve">Daygo Bentlei Guedes </t>
  </si>
  <si>
    <t xml:space="preserve">Daygo Bentley </t>
  </si>
  <si>
    <t>Trator com grade.</t>
  </si>
  <si>
    <t>37010361</t>
  </si>
  <si>
    <t>9:30</t>
  </si>
  <si>
    <t>0464-SANTA MARIA VII - PONGAÍ</t>
  </si>
  <si>
    <t>Rogerio/Diego</t>
  </si>
  <si>
    <t>1 maquina na fazenda e outra no patio em Guaicui</t>
  </si>
  <si>
    <t>8:25</t>
  </si>
  <si>
    <t>Movimentacao interna</t>
  </si>
  <si>
    <t>44021/53004</t>
  </si>
  <si>
    <t>44021 / 53004</t>
  </si>
  <si>
    <t>44061/10</t>
  </si>
  <si>
    <t>44026/259</t>
  </si>
  <si>
    <t>44042 / 53005</t>
  </si>
  <si>
    <t>42/53005</t>
  </si>
  <si>
    <t>Lincon</t>
  </si>
  <si>
    <t>17:04</t>
  </si>
  <si>
    <t>Buscar MN 28048 que esta no viveiro em levar para vale verde</t>
  </si>
  <si>
    <t>Levar MN FM02762 da vale verde para o viveiro</t>
  </si>
  <si>
    <t xml:space="preserve">Jaime Aparecido Teixeira </t>
  </si>
  <si>
    <t>Lençóis Paulista0247</t>
  </si>
  <si>
    <t>Dayvid</t>
  </si>
  <si>
    <t xml:space="preserve">TCQ 5F20 </t>
  </si>
  <si>
    <t>RLO 8B59</t>
  </si>
  <si>
    <t>44039/53013</t>
  </si>
  <si>
    <t>Lucas Elias</t>
  </si>
  <si>
    <t>44045/53012</t>
  </si>
  <si>
    <t>44032/53017</t>
  </si>
  <si>
    <t>44019 / 53013</t>
  </si>
  <si>
    <t>44006 / 53006</t>
  </si>
  <si>
    <t>Leandro</t>
  </si>
  <si>
    <t>Fabrício</t>
  </si>
  <si>
    <t>QUV 9G77</t>
  </si>
  <si>
    <t>GKH 8H85</t>
  </si>
  <si>
    <t>BUP5A41</t>
  </si>
  <si>
    <t>SUC 5G87</t>
  </si>
  <si>
    <t>PLX 6H27</t>
  </si>
  <si>
    <t>CUJ 2C04</t>
  </si>
  <si>
    <t>PTM 6E41</t>
  </si>
  <si>
    <t>GFB 1B73</t>
  </si>
  <si>
    <t>Rodinei</t>
  </si>
  <si>
    <t>Jorge</t>
  </si>
  <si>
    <t>Carlos Alberto</t>
  </si>
  <si>
    <t>Valdecir</t>
  </si>
  <si>
    <t>44040 / 53011</t>
  </si>
  <si>
    <t>PVO 2C73</t>
  </si>
  <si>
    <t>ONZ 5F81</t>
  </si>
  <si>
    <t>José Roma</t>
  </si>
  <si>
    <t>Marciano</t>
  </si>
  <si>
    <t>44026 / 53005</t>
  </si>
  <si>
    <t>44061 / 53011</t>
  </si>
  <si>
    <t>Marcelo Joaquim</t>
  </si>
  <si>
    <t>Aguinaldo</t>
  </si>
  <si>
    <t>Julio</t>
  </si>
  <si>
    <t>QAS 8I69</t>
  </si>
  <si>
    <t>REW 3E21</t>
  </si>
  <si>
    <t xml:space="preserve">Júlio </t>
  </si>
  <si>
    <t>Welington</t>
  </si>
  <si>
    <t>RWD 2I15</t>
  </si>
  <si>
    <t>RWF 8B91</t>
  </si>
  <si>
    <t>Alexsandro</t>
  </si>
  <si>
    <t>QAW 8J50</t>
  </si>
  <si>
    <t>RWD 2H74</t>
  </si>
  <si>
    <t>RWF 8B76</t>
  </si>
  <si>
    <t>44013 / 53006</t>
  </si>
  <si>
    <t>44040 / 53009</t>
  </si>
  <si>
    <t>Luis Henrique</t>
  </si>
  <si>
    <t>Odair José</t>
  </si>
  <si>
    <t>Tiago</t>
  </si>
  <si>
    <t>44061/53011</t>
  </si>
  <si>
    <t>Herminio</t>
  </si>
  <si>
    <t>44019 / 53002</t>
  </si>
  <si>
    <t>44039 / 53010</t>
  </si>
  <si>
    <t>44032/53012</t>
  </si>
  <si>
    <t>44045/5308</t>
  </si>
  <si>
    <t>44042/53017</t>
  </si>
  <si>
    <t>44027/53035</t>
  </si>
  <si>
    <t>Marcos Antonio</t>
  </si>
  <si>
    <t>Milton</t>
  </si>
  <si>
    <t>44013 / 53066</t>
  </si>
  <si>
    <t>Odair</t>
  </si>
  <si>
    <t>44003/ 53015</t>
  </si>
  <si>
    <t>André</t>
  </si>
  <si>
    <t>44026/53009</t>
  </si>
  <si>
    <t>44032/53010</t>
  </si>
  <si>
    <t>44045/53004</t>
  </si>
  <si>
    <t>44042/53013</t>
  </si>
  <si>
    <t>44013/53016</t>
  </si>
  <si>
    <t>44006/53015</t>
  </si>
  <si>
    <t>44019 / 53005</t>
  </si>
  <si>
    <t>Rodrigo</t>
  </si>
  <si>
    <t>Marcelo</t>
  </si>
  <si>
    <t>QPU2D36</t>
  </si>
  <si>
    <t>RLO8D59</t>
  </si>
  <si>
    <t>RWD-2I19</t>
  </si>
  <si>
    <t>HTO-5977</t>
  </si>
  <si>
    <t>ANANIAS GOMES BEZERRA</t>
  </si>
  <si>
    <t>44003 / 53006</t>
  </si>
  <si>
    <t>Bruno Regonato</t>
  </si>
  <si>
    <t>RWD-2H74</t>
  </si>
  <si>
    <t>RWF-8B76</t>
  </si>
  <si>
    <t>Luiz Veronez</t>
  </si>
  <si>
    <t>44061/53010</t>
  </si>
  <si>
    <t>Gilmar</t>
  </si>
  <si>
    <t>Ricardo</t>
  </si>
  <si>
    <t>44040/53011</t>
  </si>
  <si>
    <t>44019/53013</t>
  </si>
  <si>
    <t>44003/53015</t>
  </si>
  <si>
    <t>André Signoreli</t>
  </si>
  <si>
    <t>Tiago Gomes</t>
  </si>
  <si>
    <t>Aguinaldo Justo</t>
  </si>
  <si>
    <t>44027/53018</t>
  </si>
  <si>
    <t>44045/53035</t>
  </si>
  <si>
    <t>Luiz Henrique</t>
  </si>
  <si>
    <t>44039/53016</t>
  </si>
  <si>
    <t>44006/53009</t>
  </si>
  <si>
    <t>RWD-2I15</t>
  </si>
  <si>
    <t>RWF-8B91</t>
  </si>
  <si>
    <t>WELINGTON PEREIRA DA SILVA</t>
  </si>
  <si>
    <t>QAS8I69</t>
  </si>
  <si>
    <t>REW3E21</t>
  </si>
  <si>
    <t>Sede da Empresa Sollum</t>
  </si>
  <si>
    <t>Fernando de jesus dos Santos</t>
  </si>
  <si>
    <t>Maquinas com tanque de irrigação</t>
  </si>
  <si>
    <t xml:space="preserve">Rogerio/Diego </t>
  </si>
  <si>
    <t>A maquina sera levada para outro destino</t>
  </si>
  <si>
    <t>Jonatas</t>
  </si>
  <si>
    <t xml:space="preserve">Diego dos Santos Xavier </t>
  </si>
  <si>
    <t>12:10</t>
  </si>
  <si>
    <t>Tomazina PR</t>
  </si>
  <si>
    <t>Levar 2 maquinas que estao na oficina em Lençois Paulista para a fazenda São Domingos e na volta trazer outras 2 maquinas que estarão na Fazenda São Domingos e deixar na base da Sollum Florestal.</t>
  </si>
  <si>
    <t>14:54</t>
  </si>
  <si>
    <t>Oficina do massoca - Perdeneiras</t>
  </si>
  <si>
    <t>Lençóis Paulista0452</t>
  </si>
  <si>
    <t>Lençóis Paulista0406</t>
  </si>
  <si>
    <t>Lençóis Paulista0281</t>
  </si>
  <si>
    <t>Lençóis Paulista0341</t>
  </si>
  <si>
    <t>Lençóis Paulista2081</t>
  </si>
  <si>
    <t>Júlio</t>
  </si>
  <si>
    <t>BUP 5A41</t>
  </si>
  <si>
    <t>44026/53005</t>
  </si>
  <si>
    <t>44003/53008</t>
  </si>
  <si>
    <t>44036/53011</t>
  </si>
  <si>
    <t>44006/53010</t>
  </si>
  <si>
    <t>Rogério</t>
  </si>
  <si>
    <t>Ailton</t>
  </si>
  <si>
    <t>João Spadotto</t>
  </si>
  <si>
    <t>Jean</t>
  </si>
  <si>
    <t>44019 / 53016</t>
  </si>
  <si>
    <t xml:space="preserve">Leandro </t>
  </si>
  <si>
    <t>44042 /53035</t>
  </si>
  <si>
    <t>44061/53006</t>
  </si>
  <si>
    <t>44027/53009</t>
  </si>
  <si>
    <t>Marcos</t>
  </si>
  <si>
    <t>44003/259</t>
  </si>
  <si>
    <t>44021/53012</t>
  </si>
  <si>
    <t>44013/53018</t>
  </si>
  <si>
    <t>44040/53014</t>
  </si>
  <si>
    <t>44039/53015</t>
  </si>
  <si>
    <t>14/12/2024</t>
  </si>
  <si>
    <t>16:30</t>
  </si>
  <si>
    <t>2 Harverter e o trailler</t>
  </si>
  <si>
    <t>Estradas sem condicoes para rodar com chuva</t>
  </si>
  <si>
    <t>Estrada sem condicoes para rodar na chuva</t>
  </si>
  <si>
    <t>0549-MARÍLIA II</t>
  </si>
  <si>
    <t>Wlington</t>
  </si>
  <si>
    <t>ALB7H19</t>
  </si>
  <si>
    <t>Marlo</t>
  </si>
  <si>
    <t>Adalberto Botelho</t>
  </si>
  <si>
    <t>João Borges</t>
  </si>
  <si>
    <t>RLO8B59</t>
  </si>
  <si>
    <t>NRZ2I11</t>
  </si>
  <si>
    <t>João Paulo</t>
  </si>
  <si>
    <t>Alexandro</t>
  </si>
  <si>
    <t>2:33</t>
  </si>
  <si>
    <t xml:space="preserve">Transporte de um Forwarder que está no patio da linha 1 para a fazenda Lagoa Rica </t>
  </si>
  <si>
    <t>Sede da propriedade</t>
  </si>
  <si>
    <t>12:50</t>
  </si>
  <si>
    <t xml:space="preserve">Ramon Camargo </t>
  </si>
  <si>
    <t>Lençóis Paulista0057</t>
  </si>
  <si>
    <t>Lençóis Paulista5002</t>
  </si>
  <si>
    <t>00571119</t>
  </si>
  <si>
    <t>Lençóis Paulista0517</t>
  </si>
  <si>
    <t>Lençóis Paulista0549</t>
  </si>
  <si>
    <t>Lençóis Paulista2418</t>
  </si>
  <si>
    <t>24180308</t>
  </si>
  <si>
    <t>44040/53016</t>
  </si>
  <si>
    <t>Antecipação</t>
  </si>
  <si>
    <t>Rodrigo Amaral</t>
  </si>
  <si>
    <t xml:space="preserve">Rodinei </t>
  </si>
  <si>
    <t>44021/259</t>
  </si>
  <si>
    <t>44032/53004</t>
  </si>
  <si>
    <t>Valdir</t>
  </si>
  <si>
    <t>Marcelo pipa</t>
  </si>
  <si>
    <t>44036/53014</t>
  </si>
  <si>
    <t>44006 / 53010</t>
  </si>
  <si>
    <t>Prancha mais reforçada levar maquina GT24</t>
  </si>
  <si>
    <t>Levar are de vivencia e banheiro cjr pegar na fazenda santo antonio</t>
  </si>
  <si>
    <t>Distancia emtre talhao muito longe</t>
  </si>
  <si>
    <t>Do modulo 10 para o modulo 13</t>
  </si>
  <si>
    <t>Jefferson. Barbosa</t>
  </si>
  <si>
    <t xml:space="preserve">Matheus Pimentel Santos </t>
  </si>
  <si>
    <t>23:00</t>
  </si>
  <si>
    <t>Retirar a maquina na oficina do Massoca</t>
  </si>
  <si>
    <t>Mudanca interna no projeto</t>
  </si>
  <si>
    <t>9:31</t>
  </si>
  <si>
    <t>9:32</t>
  </si>
  <si>
    <t>44042 / 53035</t>
  </si>
  <si>
    <t>Nilton</t>
  </si>
  <si>
    <t>QAO 9164</t>
  </si>
  <si>
    <t>REW 3E23</t>
  </si>
  <si>
    <t>Evanildo</t>
  </si>
  <si>
    <t>Marccelo</t>
  </si>
  <si>
    <t>44027/53005</t>
  </si>
  <si>
    <t>44042/53012</t>
  </si>
  <si>
    <t>44045/53017</t>
  </si>
  <si>
    <t>44039/53003</t>
  </si>
  <si>
    <t>44018/53011</t>
  </si>
  <si>
    <t>Edson Bezerra</t>
  </si>
  <si>
    <t>Gleiton</t>
  </si>
  <si>
    <t>GZV 9G41</t>
  </si>
  <si>
    <t>Claudiano</t>
  </si>
  <si>
    <t>QPP9G68</t>
  </si>
  <si>
    <t>SIS3H68</t>
  </si>
  <si>
    <t>10:25</t>
  </si>
  <si>
    <t xml:space="preserve">Antonio Araujo </t>
  </si>
  <si>
    <t>Lençóis Paulista0459</t>
  </si>
  <si>
    <t>Lençóis Paulista0464</t>
  </si>
  <si>
    <t>Lençóis Paulista0457</t>
  </si>
  <si>
    <t>Lençóis Paulista0352</t>
  </si>
  <si>
    <t>5014</t>
  </si>
  <si>
    <t>03515014</t>
  </si>
  <si>
    <t>Lençóis Paulista5014</t>
  </si>
  <si>
    <t>5016</t>
  </si>
  <si>
    <t>Lençóis Paulista5016</t>
  </si>
  <si>
    <t>50165016</t>
  </si>
  <si>
    <t>Lençóis Paulista0175</t>
  </si>
  <si>
    <t>Rogerio</t>
  </si>
  <si>
    <t>44045/53010</t>
  </si>
  <si>
    <t>44042/53009</t>
  </si>
  <si>
    <t>44036/53034</t>
  </si>
  <si>
    <t>44040/53012</t>
  </si>
  <si>
    <t>Fábio Rodrigues</t>
  </si>
  <si>
    <t>Ivaldo</t>
  </si>
  <si>
    <t>Edson  Souza</t>
  </si>
  <si>
    <t>44045/5310</t>
  </si>
  <si>
    <t xml:space="preserve">Jean </t>
  </si>
  <si>
    <t>44018/53012</t>
  </si>
  <si>
    <t>44032/53008</t>
  </si>
  <si>
    <t xml:space="preserve">Marcio Donizete Ramos </t>
  </si>
  <si>
    <t>2070-TURVO I</t>
  </si>
  <si>
    <t>MarcioDonizete Ramos</t>
  </si>
  <si>
    <t>0787-FOMENTO - SÃO CARLOS</t>
  </si>
  <si>
    <t>Oficina massoca</t>
  </si>
  <si>
    <t xml:space="preserve">Daniel zeni </t>
  </si>
  <si>
    <t>Cruzar a rodovia</t>
  </si>
  <si>
    <t>Cruzar a estrada</t>
  </si>
  <si>
    <t>Retorno PC</t>
  </si>
  <si>
    <t>0668-CANOLA</t>
  </si>
  <si>
    <t>16/12/2024</t>
  </si>
  <si>
    <t>0435-ANCHIETA</t>
  </si>
  <si>
    <t>18/12/2024</t>
  </si>
  <si>
    <t xml:space="preserve">Flavio Augusto Mendes </t>
  </si>
  <si>
    <t>11:11</t>
  </si>
  <si>
    <t>Mudança de talhao 80 para 27</t>
  </si>
  <si>
    <t xml:space="preserve">Marcelo Ferreira </t>
  </si>
  <si>
    <t>17/12/2024</t>
  </si>
  <si>
    <t>So essa solicitacao esta correta para o modulo 14,  total de 06 pranchas.</t>
  </si>
  <si>
    <t>Cancelar</t>
  </si>
  <si>
    <t xml:space="preserve">Marcelo </t>
  </si>
  <si>
    <t>Luis Fernando Fantti</t>
  </si>
  <si>
    <t>VS OFICINA Itatinga para Herbicat implementos Catanduvas</t>
  </si>
  <si>
    <t>Lençóis Paulista0478</t>
  </si>
  <si>
    <t>Lençóis Paulista2070</t>
  </si>
  <si>
    <t>04252418</t>
  </si>
  <si>
    <t>Lençóis Paulista0245</t>
  </si>
  <si>
    <t>Lençóis Paulista0376</t>
  </si>
  <si>
    <t>Lençóis Paulista0130</t>
  </si>
  <si>
    <t>Lençóis Paulista0001</t>
  </si>
  <si>
    <t>Lençóis Paulista0322</t>
  </si>
  <si>
    <t>Lençóis Paulista0787</t>
  </si>
  <si>
    <t>Lençóis Paulista0545</t>
  </si>
  <si>
    <t>44019/53014</t>
  </si>
  <si>
    <t>44036/53016</t>
  </si>
  <si>
    <t>44032/53003</t>
  </si>
  <si>
    <t>44027/53034</t>
  </si>
  <si>
    <t>44026/53012</t>
  </si>
  <si>
    <t>44021/53035</t>
  </si>
  <si>
    <t>61/11</t>
  </si>
  <si>
    <t>44013/53004</t>
  </si>
  <si>
    <t>Reprogramaçao para 16/12 devido a ser final de semana, dificil a retirada do equipamento na base</t>
  </si>
  <si>
    <t>Retirada da Patio Bracell para fazenda Santa luiza 2</t>
  </si>
  <si>
    <t>9:40</t>
  </si>
  <si>
    <t>15:40</t>
  </si>
  <si>
    <t>Estavamos atendendo a colheita e precisamos devolver a RE para BRC-04</t>
  </si>
  <si>
    <t>Atravessar rodovia</t>
  </si>
  <si>
    <t>Retirada de 2 equipamento FW do patio da bracell</t>
  </si>
  <si>
    <t>Regina de Cassia da Silveira 6</t>
  </si>
  <si>
    <t>Fazer bate volta com prancha ja solicitado anteriomente</t>
  </si>
  <si>
    <t>2276-SÃO JOSÉ XV</t>
  </si>
  <si>
    <t>10:29</t>
  </si>
  <si>
    <t>10:27</t>
  </si>
  <si>
    <t>Guilherme Aparecido Barbosa</t>
  </si>
  <si>
    <t>10:40</t>
  </si>
  <si>
    <t>Cancelamento devido a movimentaçao do patio ter sido antecipada</t>
  </si>
  <si>
    <t>2037-CACHOEIRA - GLEBA A</t>
  </si>
  <si>
    <t>0118-QUILOMBO II</t>
  </si>
  <si>
    <t>Lençóis Paulista0250</t>
  </si>
  <si>
    <t>Lençóis Paulista0317</t>
  </si>
  <si>
    <t>24180394</t>
  </si>
  <si>
    <t>Lençóis Paulista0617</t>
  </si>
  <si>
    <t>Lençóis Paulista0435</t>
  </si>
  <si>
    <t>Lençóis Paulista0262</t>
  </si>
  <si>
    <t>50145014</t>
  </si>
  <si>
    <t>Lençóis Paulista2276</t>
  </si>
  <si>
    <t>Mudança adiada devido a umidade do projeto ainda esta alta para entrar com trasnporte.</t>
  </si>
  <si>
    <t>10:46</t>
  </si>
  <si>
    <t>44018/53010</t>
  </si>
  <si>
    <t>QAO9164</t>
  </si>
  <si>
    <t>REW3E23</t>
  </si>
  <si>
    <t>RWD2C98</t>
  </si>
  <si>
    <t>QAB1644</t>
  </si>
  <si>
    <t>RWD2H74</t>
  </si>
  <si>
    <t>RWF8B76</t>
  </si>
  <si>
    <t>Fabiano</t>
  </si>
  <si>
    <t>QAW8J50</t>
  </si>
  <si>
    <t>REY6A22</t>
  </si>
  <si>
    <t>CUH3A26</t>
  </si>
  <si>
    <t>CUJ5H43</t>
  </si>
  <si>
    <t>Sokicitacao para o centro de custo do Modulo 16</t>
  </si>
  <si>
    <t>Movimentacao para o centro de custo do moduko 16</t>
  </si>
  <si>
    <t xml:space="preserve">Vanderlei José Honório </t>
  </si>
  <si>
    <t>PLX6H27</t>
  </si>
  <si>
    <t>CUJ2C04</t>
  </si>
  <si>
    <t>RWD2I15</t>
  </si>
  <si>
    <t>RWF8B91</t>
  </si>
  <si>
    <t>PVO2C73</t>
  </si>
  <si>
    <t>ONZ5F81</t>
  </si>
  <si>
    <t>SUC5G87</t>
  </si>
  <si>
    <t>Edson Souza</t>
  </si>
  <si>
    <t>44039/53009</t>
  </si>
  <si>
    <t>44027/53015</t>
  </si>
  <si>
    <t>44026/53013</t>
  </si>
  <si>
    <t>44032/53034</t>
  </si>
  <si>
    <t>Marcos Graci</t>
  </si>
  <si>
    <t>FERRAZLOG</t>
  </si>
  <si>
    <t>44013/53005</t>
  </si>
  <si>
    <t>44042/53004</t>
  </si>
  <si>
    <t>Tiago Araújo</t>
  </si>
  <si>
    <t>Paulo Sergio</t>
  </si>
  <si>
    <t>44006/53003</t>
  </si>
  <si>
    <t>44040/53010</t>
  </si>
  <si>
    <t>Richard Anderson Vicente dos santos</t>
  </si>
  <si>
    <t xml:space="preserve">Ricardo </t>
  </si>
  <si>
    <t>11190157</t>
  </si>
  <si>
    <t>Lençóis Paulista2037</t>
  </si>
  <si>
    <t/>
  </si>
  <si>
    <t>RWD2I19</t>
  </si>
  <si>
    <t>HTO5977</t>
  </si>
  <si>
    <t>PLATAFORMA</t>
  </si>
  <si>
    <t>FHV8G28</t>
  </si>
  <si>
    <t>HIJ4E04</t>
  </si>
  <si>
    <t>Marcio</t>
  </si>
  <si>
    <t>44061/53008</t>
  </si>
  <si>
    <t>44006/53006</t>
  </si>
  <si>
    <t>44027/259</t>
  </si>
  <si>
    <t>Hermínio</t>
  </si>
  <si>
    <t>AUT1</t>
  </si>
  <si>
    <t xml:space="preserve">Favor enviar para baixa e com os ganchos no centro da prancha  para transporte do Autopropelido </t>
  </si>
  <si>
    <t>Enviar prancha baixa com ganchos no centro para transporte do autopropelido</t>
  </si>
  <si>
    <t>16:10</t>
  </si>
  <si>
    <t>Andre ryuji narimatu noss3</t>
  </si>
  <si>
    <t>Equipamento em manutençao</t>
  </si>
  <si>
    <t>44042/53034</t>
  </si>
  <si>
    <t>44026/53003</t>
  </si>
  <si>
    <t>Lincoln</t>
  </si>
  <si>
    <t>44032/53035</t>
  </si>
  <si>
    <t>44019/53004</t>
  </si>
  <si>
    <t>SYK7G71</t>
  </si>
  <si>
    <t xml:space="preserve">Alisson </t>
  </si>
  <si>
    <t>19/12/2024</t>
  </si>
  <si>
    <t>Carregar no talhão 165 e descarregar ponto de módulo</t>
  </si>
  <si>
    <t>Destino Patio em Platina km 158 posto Juninho sentido Curitiba</t>
  </si>
  <si>
    <t>Wanderley Rodrigues da Silva Jr</t>
  </si>
  <si>
    <t xml:space="preserve">Douglas  Vicente Nascimento </t>
  </si>
  <si>
    <t>Motoniveladora esta no viveiro em lencois paulista</t>
  </si>
  <si>
    <t xml:space="preserve">Marcelo Ferreira da Cruz </t>
  </si>
  <si>
    <t>Para cancelar essa movimentacao para amanha.</t>
  </si>
  <si>
    <t>20/12/2024</t>
  </si>
  <si>
    <t>Cancelar essa movimentacao para amanha.</t>
  </si>
  <si>
    <t>Carlos nunes</t>
  </si>
  <si>
    <t>1 prancha pra 2 tratores</t>
  </si>
  <si>
    <t>Levar uma maquina da oficina para Sao Domingos, voltar com outras 2 maquinas da São Domingos para Lencois Paulista, e levar uma maquina da Sao Domingos para Itamarati.</t>
  </si>
  <si>
    <t>9:07</t>
  </si>
  <si>
    <t>24180425</t>
  </si>
  <si>
    <t>44027/53011</t>
  </si>
  <si>
    <t>9:20</t>
  </si>
  <si>
    <t>11:05</t>
  </si>
  <si>
    <t>QAS - 8I69</t>
  </si>
  <si>
    <t>REW-3E21</t>
  </si>
  <si>
    <t>Marlon</t>
  </si>
  <si>
    <t>44040/53005</t>
  </si>
  <si>
    <t>44027/53010</t>
  </si>
  <si>
    <t>44003/53010</t>
  </si>
  <si>
    <t>Luiz Carlos Verones</t>
  </si>
  <si>
    <t>44006/259</t>
  </si>
  <si>
    <t>Lençóis Paulista2075</t>
  </si>
  <si>
    <t>02621115</t>
  </si>
  <si>
    <t>Lençóis Paulista0342</t>
  </si>
  <si>
    <t>Mateus</t>
  </si>
  <si>
    <t>44013/53012</t>
  </si>
  <si>
    <t>44021/53018</t>
  </si>
  <si>
    <t>44040 / 53003</t>
  </si>
  <si>
    <t>44013/53034</t>
  </si>
  <si>
    <t>44042/44017</t>
  </si>
  <si>
    <t>Paulo</t>
  </si>
  <si>
    <t>44045/53014</t>
  </si>
  <si>
    <t>44027/53016</t>
  </si>
  <si>
    <t>44036/53005</t>
  </si>
  <si>
    <t>Transporte de Autopropelido</t>
  </si>
  <si>
    <t>Um prancha só para dois trator.</t>
  </si>
  <si>
    <t>Vamos levar a cf do M10 que esta no patio para o projeto novamente (Nossa senhora Aparecida XV)</t>
  </si>
  <si>
    <t xml:space="preserve">Paulo César Firmino </t>
  </si>
  <si>
    <t>0018-BOM RETIRO I</t>
  </si>
  <si>
    <t>0656-GRAMADO DE FORA</t>
  </si>
  <si>
    <t>Marcelo calandria Bencici</t>
  </si>
  <si>
    <t>0396-JOSÉ ALVARO</t>
  </si>
  <si>
    <t>Carregar escavadeira talhão 165 e trazer para o 108 ponto de módulo</t>
  </si>
  <si>
    <t>Diego/Rogerio</t>
  </si>
  <si>
    <t>0165-FLOR DA NOROESTE</t>
  </si>
  <si>
    <t xml:space="preserve">Diego/Rogério </t>
  </si>
  <si>
    <t>0019-TAPERA QUEIMADA</t>
  </si>
  <si>
    <t>Aumento frota na fazenda</t>
  </si>
  <si>
    <t>Origem: Manjolão / Destino: Oficina ponsse em Lençóis Paulista</t>
  </si>
  <si>
    <t xml:space="preserve">Rogerio Prestes Ferreira </t>
  </si>
  <si>
    <t>Itamar magela severiano</t>
  </si>
  <si>
    <t xml:space="preserve">Rafael Depetris Macedo </t>
  </si>
  <si>
    <t>0618-MAGNÓLIA III</t>
  </si>
  <si>
    <t>Técnic Rogerio</t>
  </si>
  <si>
    <t>Richardvsantos Anderson Vicente dos santos</t>
  </si>
  <si>
    <t>13:08</t>
  </si>
  <si>
    <t>Lençóis Paulista0018</t>
  </si>
  <si>
    <t>Lençóis Paulista0656</t>
  </si>
  <si>
    <t>Lençóis Paulista0396</t>
  </si>
  <si>
    <t>Lençóis Paulista0618</t>
  </si>
  <si>
    <t>Lençóis Paulista0332</t>
  </si>
  <si>
    <t>0640-MARIA CECÍLIA</t>
  </si>
  <si>
    <t>0349-BOA VISTA DO ALAMBARI II</t>
  </si>
  <si>
    <t>GBT0A70</t>
  </si>
  <si>
    <t>HEH1E19</t>
  </si>
  <si>
    <t>FFN3934</t>
  </si>
  <si>
    <t>CPR7B34</t>
  </si>
  <si>
    <t>Ivo dos Santos</t>
  </si>
  <si>
    <t>Ronaldo</t>
  </si>
  <si>
    <t>Márcio</t>
  </si>
  <si>
    <t>44026/53034</t>
  </si>
  <si>
    <t>Marcelo Augusto</t>
  </si>
  <si>
    <t>44021/53009</t>
  </si>
  <si>
    <t>RTU5I54</t>
  </si>
  <si>
    <t>SYP7E82</t>
  </si>
  <si>
    <t>RWD 2C98</t>
  </si>
  <si>
    <t>QAB 1644</t>
  </si>
  <si>
    <t>Daivid</t>
  </si>
  <si>
    <t>TCQ5F20</t>
  </si>
  <si>
    <t>Marcelo Ferreira da cruz</t>
  </si>
  <si>
    <t>Edilson Rodrigues Teodoro dos santos</t>
  </si>
  <si>
    <t>0521-ARARIBÁ</t>
  </si>
  <si>
    <t>PESADÃO</t>
  </si>
  <si>
    <t>CASA GRANDE</t>
  </si>
  <si>
    <t>PRÓPRIO</t>
  </si>
  <si>
    <t>Jefferson barbosa</t>
  </si>
  <si>
    <t xml:space="preserve">Marcio </t>
  </si>
  <si>
    <t>Leonardo Santos de jesus</t>
  </si>
  <si>
    <t>21/12/2024</t>
  </si>
  <si>
    <t>1122-CACHOEIRINHA III</t>
  </si>
  <si>
    <t>Fábricio</t>
  </si>
  <si>
    <t>FERRAZ LOG</t>
  </si>
  <si>
    <t>Kleber Cavalheiro</t>
  </si>
  <si>
    <t xml:space="preserve">Fabiano </t>
  </si>
  <si>
    <t>K-THA</t>
  </si>
  <si>
    <t>0520-BARREIRO RICO II - GLEBA D</t>
  </si>
  <si>
    <t xml:space="preserve">Maquina sera retirada na Vs, foi colocado Macedonia fazenda mais proxixa de Itatinga </t>
  </si>
  <si>
    <t>1122</t>
  </si>
  <si>
    <t>02981122</t>
  </si>
  <si>
    <t>Lençóis Paulista1122</t>
  </si>
  <si>
    <t>Lençóis Paulista0520</t>
  </si>
  <si>
    <t>Lençóis Paulista0019</t>
  </si>
  <si>
    <t>Lençóis Paulista0029</t>
  </si>
  <si>
    <t>Lençóis Paulista0521</t>
  </si>
  <si>
    <t xml:space="preserve">Luis Carlos </t>
  </si>
  <si>
    <t>Rudinei</t>
  </si>
  <si>
    <t>KTHA</t>
  </si>
  <si>
    <t>Casa Grande</t>
  </si>
  <si>
    <t>14:15</t>
  </si>
  <si>
    <t>0355-SANTA ADÉLIA</t>
  </si>
  <si>
    <t>14:43</t>
  </si>
  <si>
    <t xml:space="preserve">Regiane Câmara Pereira Oliveira </t>
  </si>
  <si>
    <t>22/12/2024</t>
  </si>
  <si>
    <t>0366-NEROLÂNDIA</t>
  </si>
  <si>
    <t>Regiane Câmara Pereira Oliveira</t>
  </si>
  <si>
    <t xml:space="preserve">Regaine Câmara Pererira Oliveira </t>
  </si>
  <si>
    <t>0095-SANTO INÁCIO</t>
  </si>
  <si>
    <t>0077-MATÃO</t>
  </si>
  <si>
    <t>Prancha de 2 eixo devido ao trajeto</t>
  </si>
  <si>
    <t>18:50</t>
  </si>
  <si>
    <t>18:54</t>
  </si>
  <si>
    <t xml:space="preserve">Arthur Bonfante Furlam </t>
  </si>
  <si>
    <t xml:space="preserve">Embarcar o Forwarder 14019 na fazenda Lagoa Rica e descarregar no patio da linha 1 da fabrica </t>
  </si>
  <si>
    <t xml:space="preserve">Elieser Prado </t>
  </si>
  <si>
    <t>Area de vivencia que ira para Alagoinhas na  Bahia.</t>
  </si>
  <si>
    <t>EH que vai para Bracell em Alagoinhas Na Bahia</t>
  </si>
  <si>
    <t>MN que vai para Bracell em Alagoinhas.</t>
  </si>
  <si>
    <t>5003-CHAPADA A</t>
  </si>
  <si>
    <t>RC vai estar no patio de madeira em Pirapora e vai para a Bracell em Alagoinhas.</t>
  </si>
  <si>
    <t>PC vai para a Bracell em Alagoinhas.</t>
  </si>
  <si>
    <t>Adalberto botelho freire</t>
  </si>
  <si>
    <t>0460-BOA VISTA IX - PIRAJUÍ</t>
  </si>
  <si>
    <t>2047-CÓRREGO DO CAMPO II - GLEBA B</t>
  </si>
  <si>
    <t>0407-ASA BRANCA</t>
  </si>
  <si>
    <t>0642-SÃO JOSÉ DA BELA VISTA II</t>
  </si>
  <si>
    <t>0526-SANTA IZABEL II - AGUDOS</t>
  </si>
  <si>
    <t>Devido falta de acesso</t>
  </si>
  <si>
    <t>Finalizando a fazenda</t>
  </si>
  <si>
    <t>Lençóis Paulista2047</t>
  </si>
  <si>
    <t>Lençóis Paulista0526</t>
  </si>
  <si>
    <t>Lençóis Paulista0460</t>
  </si>
  <si>
    <t>Alexandre</t>
  </si>
  <si>
    <t>WHP</t>
  </si>
  <si>
    <t>BTS 1G40</t>
  </si>
  <si>
    <t>BKE 4599</t>
  </si>
  <si>
    <t>ATX 0H33</t>
  </si>
  <si>
    <t>HEH 1E19</t>
  </si>
  <si>
    <t>Thiago</t>
  </si>
  <si>
    <t>Solicitei sem ser emergencial, esse foi o motivo do cancelamento</t>
  </si>
  <si>
    <t>8:01</t>
  </si>
  <si>
    <t>ALN6A74</t>
  </si>
  <si>
    <t>QHP5C12</t>
  </si>
  <si>
    <t>IVO DOS SANTOS</t>
  </si>
  <si>
    <t>RONALDO</t>
  </si>
  <si>
    <t>MÁRCIO</t>
  </si>
  <si>
    <t>ZAQUEL</t>
  </si>
  <si>
    <t>MJO 6743</t>
  </si>
  <si>
    <t>EUR 7002</t>
  </si>
  <si>
    <t xml:space="preserve">Eduardo </t>
  </si>
  <si>
    <t>Eduardo</t>
  </si>
  <si>
    <t>Lençóis Paulista0355</t>
  </si>
  <si>
    <t>Lençóis Paulista0095</t>
  </si>
  <si>
    <t>Lençóis Paulista0077</t>
  </si>
  <si>
    <t>Lençóis Paulista5003</t>
  </si>
  <si>
    <t>Lençóis Paulista0407</t>
  </si>
  <si>
    <t>Lençóis Paulista0642</t>
  </si>
  <si>
    <t>Lençóis Paulista0640</t>
  </si>
  <si>
    <t>Dayvid Ferraz</t>
  </si>
  <si>
    <t>Mailton</t>
  </si>
  <si>
    <t>MGM4I26</t>
  </si>
  <si>
    <t>ROBERTO</t>
  </si>
  <si>
    <t xml:space="preserve">Diego </t>
  </si>
  <si>
    <t>23/12/2024</t>
  </si>
  <si>
    <t>2313-ÁGUA DA PEDRA II</t>
  </si>
  <si>
    <t>Diego</t>
  </si>
  <si>
    <t>Grade</t>
  </si>
  <si>
    <t>Irá carregar toras de madeira para ponte</t>
  </si>
  <si>
    <t>DJC 4E41</t>
  </si>
  <si>
    <t>CLAUDINHO</t>
  </si>
  <si>
    <t xml:space="preserve">Embarcar Forwarder na fazenda Lagoa Rica e desenbarcar no patio da linha 1 </t>
  </si>
  <si>
    <t>0481-PRIMAVERA II - ITATINGA</t>
  </si>
  <si>
    <t>Felipe manuel valesi</t>
  </si>
  <si>
    <t xml:space="preserve">Leandro Moretti </t>
  </si>
  <si>
    <t>Cancelamento Antes de sair da base</t>
  </si>
  <si>
    <t xml:space="preserve">Adalberto Botelho Freire </t>
  </si>
  <si>
    <t>0109-RECANTO TRANQUILO</t>
  </si>
  <si>
    <t>Descarregar trator + implemento na Divisao Floreatal de Lencois</t>
  </si>
  <si>
    <t xml:space="preserve">Ido Camargo Júnior </t>
  </si>
  <si>
    <t>37003904</t>
  </si>
  <si>
    <t>0358-SÃO JOSÉ IV - GLEBA I</t>
  </si>
  <si>
    <t>Itamar magela Severiano</t>
  </si>
  <si>
    <t>15:59</t>
  </si>
  <si>
    <t xml:space="preserve">Rogério Panqueca </t>
  </si>
  <si>
    <t xml:space="preserve">Márcio Donizete Ramos </t>
  </si>
  <si>
    <t xml:space="preserve">MarcioDonizete de </t>
  </si>
  <si>
    <t>Foi finalizado operação da fazenda jamaica 2</t>
  </si>
  <si>
    <t xml:space="preserve">Leoni casturino machado </t>
  </si>
  <si>
    <t>24/12/2024</t>
  </si>
  <si>
    <t>0014-TURVINHO II</t>
  </si>
  <si>
    <t>7:45</t>
  </si>
  <si>
    <t>Embarcar a PC-28051 na Sotreq, em Sumaré.</t>
  </si>
  <si>
    <t>26/12/2024</t>
  </si>
  <si>
    <t>0641-BELA VISTA III - PRESIDENTE ALVES</t>
  </si>
  <si>
    <t>17:25</t>
  </si>
  <si>
    <t xml:space="preserve">Alexandre Ferreira </t>
  </si>
  <si>
    <t xml:space="preserve">Daniel Avelino </t>
  </si>
  <si>
    <t>8:31</t>
  </si>
  <si>
    <t>20:29</t>
  </si>
  <si>
    <t>0338-SANTO ANTÔNIO VII</t>
  </si>
  <si>
    <t>ESTLOG</t>
  </si>
  <si>
    <t>CAR</t>
  </si>
  <si>
    <t>COL</t>
  </si>
  <si>
    <t xml:space="preserve">Rogerio Panqueca </t>
  </si>
  <si>
    <t>Favor enviar prancha do fornecedor KTha para testar, enviar a prancha que realiza o embarque pela frente do implemento.</t>
  </si>
  <si>
    <t>Ido Camargo Junior</t>
  </si>
  <si>
    <t>15:30</t>
  </si>
  <si>
    <t>2149-2 L</t>
  </si>
  <si>
    <t>0393-FellerRNANDA</t>
  </si>
  <si>
    <t>Lençóis Paulista0366</t>
  </si>
  <si>
    <t>Lençóis Paulista0481</t>
  </si>
  <si>
    <t>Lençóis Paulista0109</t>
  </si>
  <si>
    <t>Lençóis Paulista0358</t>
  </si>
  <si>
    <t>Lençóis Paulista0014</t>
  </si>
  <si>
    <t>Lençóis Paulista0393</t>
  </si>
  <si>
    <t>Valdeir</t>
  </si>
  <si>
    <t>Jeferson</t>
  </si>
  <si>
    <t>0291-CONQUISTA II</t>
  </si>
  <si>
    <t>25/12/2024</t>
  </si>
  <si>
    <t>9:51</t>
  </si>
  <si>
    <t>Movimentacao realizada de RC para o patio de madeira em minas gerais</t>
  </si>
  <si>
    <t xml:space="preserve">Antonio Jose </t>
  </si>
  <si>
    <t>10:44</t>
  </si>
  <si>
    <t>0630-SANTA HELENA V - GETULINA</t>
  </si>
  <si>
    <t xml:space="preserve">Antonio JF </t>
  </si>
  <si>
    <t>10:47</t>
  </si>
  <si>
    <t>10:50</t>
  </si>
  <si>
    <t>Movimentacao de RC pro patio de madeira em minas gerais que ocorreu no dia 20/12</t>
  </si>
  <si>
    <t>TRAILER</t>
  </si>
  <si>
    <t>Luiz Carlos</t>
  </si>
  <si>
    <t>Marcelo Pipa</t>
  </si>
  <si>
    <t>Mariciano</t>
  </si>
  <si>
    <t>Lençóis Paulista0630</t>
  </si>
  <si>
    <t>11150479</t>
  </si>
  <si>
    <t>Lençóis Paulista0479</t>
  </si>
  <si>
    <t>16:01</t>
  </si>
  <si>
    <t>27/12/2024</t>
  </si>
  <si>
    <t>0336-SÃO LUIZ III</t>
  </si>
  <si>
    <t>28/12/2024</t>
  </si>
  <si>
    <t xml:space="preserve">Samuel De  Sousa Duarte </t>
  </si>
  <si>
    <t>12:08</t>
  </si>
  <si>
    <t>Wanderley Rodrigues Da Silva Jr</t>
  </si>
  <si>
    <t>Local (Sao Joao da Platina (PR) Posto juninho patio</t>
  </si>
  <si>
    <t xml:space="preserve">Leonardo Santo </t>
  </si>
  <si>
    <t>0453-ESPLANADA</t>
  </si>
  <si>
    <t xml:space="preserve">Mudança de projeto </t>
  </si>
  <si>
    <t xml:space="preserve">Mudanca de projeto </t>
  </si>
  <si>
    <t>Fabricio</t>
  </si>
  <si>
    <t>BTS1G40</t>
  </si>
  <si>
    <t>PTM6E41</t>
  </si>
  <si>
    <t>GFB1B73</t>
  </si>
  <si>
    <t>Carlos Alber</t>
  </si>
  <si>
    <t>CPR7B45</t>
  </si>
  <si>
    <t xml:space="preserve">FHV8G28 </t>
  </si>
  <si>
    <t>Bruno Vinicuius</t>
  </si>
  <si>
    <t>Bruno Vinicius</t>
  </si>
  <si>
    <t>Andre ryuji narimatu noase</t>
  </si>
  <si>
    <t>29/12/2024</t>
  </si>
  <si>
    <t>CUE1B88</t>
  </si>
  <si>
    <t>FYK8778</t>
  </si>
  <si>
    <t>Valdivino</t>
  </si>
  <si>
    <t xml:space="preserve">Próprio </t>
  </si>
  <si>
    <t>Luis Carlos</t>
  </si>
  <si>
    <t>Lençóis Paulista0336</t>
  </si>
  <si>
    <t>11150592</t>
  </si>
  <si>
    <t>11191115</t>
  </si>
  <si>
    <t>BRACELL</t>
  </si>
  <si>
    <t>BKE4599</t>
  </si>
  <si>
    <t>MJO6743</t>
  </si>
  <si>
    <t>EUR7002</t>
  </si>
  <si>
    <t>ALEXANDRE</t>
  </si>
  <si>
    <t>EDUARDO</t>
  </si>
  <si>
    <t>THIAGO</t>
  </si>
  <si>
    <t>30/12/2024</t>
  </si>
  <si>
    <t>Movimentacao de 2 HV da fabrica para a oficina Automotiva</t>
  </si>
  <si>
    <t>6:07</t>
  </si>
  <si>
    <t>0546-REPRESA - GLEBA A</t>
  </si>
  <si>
    <t>Rerira adubo da Represa Gleba A e levar para base de Itatinga</t>
  </si>
  <si>
    <t>Lençóis Paulista0546</t>
  </si>
  <si>
    <t xml:space="preserve">Gabriel Marques </t>
  </si>
  <si>
    <t>Técnico respinsável Rogerio Batista</t>
  </si>
  <si>
    <t>0112-ÁGUA DA PEDRA</t>
  </si>
  <si>
    <t>Vai retirar a maquina na oficina lencoiscat</t>
  </si>
  <si>
    <t>7:10</t>
  </si>
  <si>
    <t>0671-SANTA ROSA V</t>
  </si>
  <si>
    <t>0049-RONDON</t>
  </si>
  <si>
    <t>0028-NOVA AMÉRICA</t>
  </si>
  <si>
    <t>Maquina esta na oficina Lençóis CAT</t>
  </si>
  <si>
    <t xml:space="preserve">Edilson Rodrigues Teodoro dos Santos </t>
  </si>
  <si>
    <t>11:20</t>
  </si>
  <si>
    <t xml:space="preserve">HV 11500 estar na oficina Automotiva Bracell </t>
  </si>
  <si>
    <t>7:14</t>
  </si>
  <si>
    <t>12:24</t>
  </si>
  <si>
    <t>3333</t>
  </si>
  <si>
    <t>16:20</t>
  </si>
  <si>
    <t>Pesadão</t>
  </si>
  <si>
    <t>K-tha</t>
  </si>
  <si>
    <t>Lençóis Paulista0112</t>
  </si>
  <si>
    <t>Zaquel</t>
  </si>
  <si>
    <t>Lençóis Paulista0349</t>
  </si>
  <si>
    <t>Lençóis Paulista0671</t>
  </si>
  <si>
    <t>Lençóis Paulista0049</t>
  </si>
  <si>
    <t>Lençóis Paulista0028</t>
  </si>
  <si>
    <t>Teste serpe</t>
  </si>
  <si>
    <t xml:space="preserve">Givanildo Alves Azevedo </t>
  </si>
  <si>
    <t>0353-ARAGUAIA</t>
  </si>
  <si>
    <t>HV 75 e HV 77 se encontam no patio de madeira da linha 01.</t>
  </si>
  <si>
    <t>15:12</t>
  </si>
  <si>
    <t>Brennon</t>
  </si>
  <si>
    <t>Trator com implemento talhao 15 Desenvolvimento operacional</t>
  </si>
  <si>
    <t>0:05</t>
  </si>
  <si>
    <t>7:06</t>
  </si>
  <si>
    <t>31/12/2024</t>
  </si>
  <si>
    <t>7:08</t>
  </si>
  <si>
    <t>Robson correia lima</t>
  </si>
  <si>
    <t>Em media 10km, estrada de chao</t>
  </si>
  <si>
    <t xml:space="preserve">Guilherme Milani </t>
  </si>
  <si>
    <t>0537-TANGARÁ</t>
  </si>
  <si>
    <t xml:space="preserve">Edilson Rodrigues Teodoro  dos Santos </t>
  </si>
  <si>
    <t>0270-SERRINHA</t>
  </si>
  <si>
    <t>1022-JAMAICA III</t>
  </si>
  <si>
    <t>0657-SANTO ANTÔNIO DOS PALMARES</t>
  </si>
  <si>
    <t>9:58</t>
  </si>
  <si>
    <t>Pegar maquina na São Domingos e levar até a Sollum Florestal em lencois paulista</t>
  </si>
  <si>
    <t>10:02</t>
  </si>
  <si>
    <t>Pegar maquina na fazenda São Domingos e levar até a fazenda Planalto</t>
  </si>
  <si>
    <t>1123-CAPOAVA</t>
  </si>
  <si>
    <t>8:04</t>
  </si>
  <si>
    <t>Mandar o cavalinho para mudança do trailler</t>
  </si>
  <si>
    <t>10:07</t>
  </si>
  <si>
    <t xml:space="preserve">Felipe Manuel valesi </t>
  </si>
  <si>
    <t xml:space="preserve">Antonio Gabriel Braga Ribeiro </t>
  </si>
  <si>
    <t>2:40</t>
  </si>
  <si>
    <t>01/01/2025</t>
  </si>
  <si>
    <t xml:space="preserve">Samuel Duarte </t>
  </si>
  <si>
    <t>16:33</t>
  </si>
  <si>
    <t>Felipe Manuel valesi</t>
  </si>
  <si>
    <t>6:26</t>
  </si>
  <si>
    <t>01/12/2024</t>
  </si>
  <si>
    <t>02/01/2025</t>
  </si>
  <si>
    <t>7:11</t>
  </si>
  <si>
    <t xml:space="preserve">James Aparecido Teixeira </t>
  </si>
  <si>
    <t>03/01/2025</t>
  </si>
  <si>
    <t>Servico de socorro para descarga de caminhao na rodovia Castelo Btranco</t>
  </si>
  <si>
    <t>Lençóis Paulista0537</t>
  </si>
  <si>
    <t>Lençóis Paulista0453</t>
  </si>
  <si>
    <t>Lençóis Paulista0270</t>
  </si>
  <si>
    <t>Lençóis Paulista1022</t>
  </si>
  <si>
    <t>Lençóis Paulista0353</t>
  </si>
  <si>
    <t>Lençóis Paulista0657</t>
  </si>
  <si>
    <t>1123</t>
  </si>
  <si>
    <t>Lençóis Paulista1123</t>
  </si>
  <si>
    <t>03471123</t>
  </si>
  <si>
    <t>50145016</t>
  </si>
  <si>
    <t>QUV9G77</t>
  </si>
  <si>
    <t>GKH8H85</t>
  </si>
  <si>
    <t>0443-SANTA EMÍLIA II - GLEBA A</t>
  </si>
  <si>
    <t>0455-SANTA VIRGÍNIA</t>
  </si>
  <si>
    <t>CUH6G91</t>
  </si>
  <si>
    <t>Alexssandro</t>
  </si>
  <si>
    <t xml:space="preserve">PTM6E41 </t>
  </si>
  <si>
    <t>Ferraz Log</t>
  </si>
  <si>
    <t>SYPE82</t>
  </si>
  <si>
    <t>Bracell</t>
  </si>
  <si>
    <t>Seniovaldo</t>
  </si>
  <si>
    <t>Aiton</t>
  </si>
  <si>
    <t>Ailton Pereira</t>
  </si>
  <si>
    <t>Gilmar Envagelista</t>
  </si>
  <si>
    <t>ONZ-5F81</t>
  </si>
  <si>
    <t>CASAGRANDE</t>
  </si>
  <si>
    <t>Rota de chuva</t>
  </si>
  <si>
    <t>12:14</t>
  </si>
  <si>
    <t>0580-SÃO JOSÉ VII</t>
  </si>
  <si>
    <t>5:00</t>
  </si>
  <si>
    <t>0398-BOA VISTA VII</t>
  </si>
  <si>
    <t xml:space="preserve">Lucas Shizuo Sasaki </t>
  </si>
  <si>
    <t>06/01/2025</t>
  </si>
  <si>
    <t>5009-SANTA IZA</t>
  </si>
  <si>
    <t>Mandar um prancha 4 eixos pra levar as dias escavadeiras, e um prancha de um eixo para o trator esteira.</t>
  </si>
  <si>
    <t>06/12/2025</t>
  </si>
  <si>
    <t xml:space="preserve">Alexandre Ferreira da Silva </t>
  </si>
  <si>
    <t xml:space="preserve">Marciano Batista Ferreira </t>
  </si>
  <si>
    <t>Guilherme barbosa</t>
  </si>
  <si>
    <t>0068-LUNARDELLI II</t>
  </si>
  <si>
    <t>Embarcar no viveiro</t>
  </si>
  <si>
    <t>04/01/2025</t>
  </si>
  <si>
    <t xml:space="preserve">Eliel Oliveira </t>
  </si>
  <si>
    <t>0055-LUNARDELLI I</t>
  </si>
  <si>
    <t>13:33</t>
  </si>
  <si>
    <t>12:02</t>
  </si>
  <si>
    <t>0310-SÃO CRISTÓVÃO</t>
  </si>
  <si>
    <t>MARCIANO BATISTA FERREIRA</t>
  </si>
  <si>
    <t>Rogério Vieira</t>
  </si>
  <si>
    <t xml:space="preserve">TCQ5F20 </t>
  </si>
  <si>
    <t xml:space="preserve">RLO8B59 </t>
  </si>
  <si>
    <t xml:space="preserve">CUB0B17 </t>
  </si>
  <si>
    <t xml:space="preserve">SYP7E82  </t>
  </si>
  <si>
    <t xml:space="preserve">RNV5C27 </t>
  </si>
  <si>
    <t>Roberto</t>
  </si>
  <si>
    <t xml:space="preserve">Dayvid </t>
  </si>
  <si>
    <t>Lençóis Paulista0580</t>
  </si>
  <si>
    <t>Lençóis Paulista0398</t>
  </si>
  <si>
    <t>Lençóis Paulista0068</t>
  </si>
  <si>
    <t>05/01/2025</t>
  </si>
  <si>
    <t>0294-TIBIRIÇA</t>
  </si>
  <si>
    <t xml:space="preserve">Raphael Videira Ribas </t>
  </si>
  <si>
    <t>PI2</t>
  </si>
  <si>
    <t xml:space="preserve">QUV9G77 </t>
  </si>
  <si>
    <t>Ktha</t>
  </si>
  <si>
    <t>Ricardo Costa</t>
  </si>
  <si>
    <t>SENIVALDO</t>
  </si>
  <si>
    <t>11061123</t>
  </si>
  <si>
    <t xml:space="preserve">Manoel Victor Barroso dos Santos </t>
  </si>
  <si>
    <t>0391-ESTÂNCIA ELIENE</t>
  </si>
  <si>
    <t>21:00</t>
  </si>
  <si>
    <t xml:space="preserve">Maquina esta na oficina do gutierres no destrito industrial de lençois Paulisa </t>
  </si>
  <si>
    <t>0285-CACHOEIRINHA II</t>
  </si>
  <si>
    <t>1 prancha de 4 eixos e 1 prancha 01 eixo</t>
  </si>
  <si>
    <t>Daygo Bentley</t>
  </si>
  <si>
    <t>Após o prancha levar a RE para sebastiao, levara a EH para a fazenda São franciaco IV.</t>
  </si>
  <si>
    <t>LUIS FERNANDO FANTTI</t>
  </si>
  <si>
    <t>ORIGEM - OFINA HERBICAT - CATANDUVA SP.  17 997777981     DESTINO- OFICINA  VS - ITATINGA SP - 14 9998476697</t>
  </si>
  <si>
    <t>Lucas shizuo Sasaki</t>
  </si>
  <si>
    <t>0295-BARREIRO RICO</t>
  </si>
  <si>
    <t>11:23</t>
  </si>
  <si>
    <t>11:25</t>
  </si>
  <si>
    <t>Lençóis Paulista0391</t>
  </si>
  <si>
    <t>Lençóis Paulista0371</t>
  </si>
  <si>
    <t>Lençóis Paulista0294</t>
  </si>
  <si>
    <t>Lençóis Paulista0263</t>
  </si>
  <si>
    <t>Cicero jonas de lima</t>
  </si>
  <si>
    <t xml:space="preserve">Alex dos Santos </t>
  </si>
  <si>
    <t>Oficina da bracell</t>
  </si>
  <si>
    <t>Claudinho</t>
  </si>
  <si>
    <t>Ivo Dos Santos</t>
  </si>
  <si>
    <t>1124-CARIDADE</t>
  </si>
  <si>
    <t>Maquina vai para Itarare oficina da R.A</t>
  </si>
  <si>
    <t>Thiago Almeida</t>
  </si>
  <si>
    <t>10:01</t>
  </si>
  <si>
    <t>Eduardo Takano Masunari</t>
  </si>
  <si>
    <t>0444-SANTA EMÍLIA II - GLEBA B</t>
  </si>
  <si>
    <t>Robson De Oliveira Dos Santos</t>
  </si>
  <si>
    <t>2:34</t>
  </si>
  <si>
    <t>Pa carregadeira ira para oficina neto vidros em lencois</t>
  </si>
  <si>
    <t>0253-LUCIANA</t>
  </si>
  <si>
    <t>Motoniveladora ira para divisao em pirajui</t>
  </si>
  <si>
    <t>7:07</t>
  </si>
  <si>
    <t>Movimentação interna pegar talhao 04 e levar talhao 09</t>
  </si>
  <si>
    <t>Trator com grande</t>
  </si>
  <si>
    <t xml:space="preserve">Pegar maquina na fazenda e trazer pro patio na barra Guaicui. </t>
  </si>
  <si>
    <t>08/01/2025</t>
  </si>
  <si>
    <t>Felipe m valesi</t>
  </si>
  <si>
    <t>11:10</t>
  </si>
  <si>
    <t>11:06</t>
  </si>
  <si>
    <t xml:space="preserve">Robson correia lima </t>
  </si>
  <si>
    <t>Finalizando fazenda</t>
  </si>
  <si>
    <t>0284-SÃO MANOEL II</t>
  </si>
  <si>
    <t>0519-BARREIRO RICO II - GLEBA C</t>
  </si>
  <si>
    <t>Embarcar na vale verde e levar para o viveiro</t>
  </si>
  <si>
    <t>16:06</t>
  </si>
  <si>
    <t>Cancelamento por mudança na origem do embarque</t>
  </si>
  <si>
    <t>0326-ÁGUA BRANCA III</t>
  </si>
  <si>
    <t>0195-BOA VISTA III</t>
  </si>
  <si>
    <t>0122-NOIVA DA COLINA</t>
  </si>
  <si>
    <t>07/01/2025</t>
  </si>
  <si>
    <t>Mudanca de modulo</t>
  </si>
  <si>
    <t>0384-PACAS DO TABOCAL</t>
  </si>
  <si>
    <t xml:space="preserve">Jaime </t>
  </si>
  <si>
    <t>18:45</t>
  </si>
  <si>
    <t>Itarare oficina R.A</t>
  </si>
  <si>
    <t xml:space="preserve">Samuel Sousa Duarte </t>
  </si>
  <si>
    <t>09/01/2025</t>
  </si>
  <si>
    <t>8:28</t>
  </si>
  <si>
    <t>Samuel Duarde</t>
  </si>
  <si>
    <t>BRENON</t>
  </si>
  <si>
    <t>Pintagueiras talhao 15 para fabrica</t>
  </si>
  <si>
    <t>Thaynara Lopes</t>
  </si>
  <si>
    <t>Fazenda para retirada de madeira com estradas danificadas pela chuva</t>
  </si>
  <si>
    <t xml:space="preserve">Ricardo Luiz Moreti </t>
  </si>
  <si>
    <t>11230347</t>
  </si>
  <si>
    <t>1124</t>
  </si>
  <si>
    <t>Lençóis Paulista1124</t>
  </si>
  <si>
    <t>11240347</t>
  </si>
  <si>
    <t>Lençóis Paulista0508</t>
  </si>
  <si>
    <t>Lençóis Paulista0443</t>
  </si>
  <si>
    <t>Lençóis Paulista0444</t>
  </si>
  <si>
    <t>16/01/2025</t>
  </si>
  <si>
    <t>Equipamento esta no viveiro</t>
  </si>
  <si>
    <t xml:space="preserve">André Santos da Silva </t>
  </si>
  <si>
    <t>Cancelameto de quatros viagem ! Motivo maquina nao finalizou a fazenda</t>
  </si>
  <si>
    <t>0010-IPIRANGA</t>
  </si>
  <si>
    <t>Lençóis Paulista5009</t>
  </si>
  <si>
    <t>05175009</t>
  </si>
  <si>
    <t>Lençóis Paulista0310</t>
  </si>
  <si>
    <t>Lençóis Paulista0519</t>
  </si>
  <si>
    <t>Lençóis Paulista0326</t>
  </si>
  <si>
    <t>0516-SANTA FellerLICIDADE</t>
  </si>
  <si>
    <t>Abertura de ponto de modulo p colheita</t>
  </si>
  <si>
    <t>0553-SÃO LUIZ V - VERA CRUZ</t>
  </si>
  <si>
    <t>JESSICA</t>
  </si>
  <si>
    <t>Origem Linha 1 para destino Agudos - SSB residuos</t>
  </si>
  <si>
    <t xml:space="preserve">Thaynara Lopes </t>
  </si>
  <si>
    <t>Cancelamento do motorista Marcio, devido Manutencões dos HVs, não foi possivel transportar a maquina</t>
  </si>
  <si>
    <t>10/01/2025</t>
  </si>
  <si>
    <t>Técnico responsável, Matheus</t>
  </si>
  <si>
    <t>Anderson Rodrigo Pacheco</t>
  </si>
  <si>
    <t>ADC2</t>
  </si>
  <si>
    <t>Bom dia!  Preciso de 1 prancha 4 eixo pra levar 2 trator e 1 com 3 eixo pra1a levar 1 trator. Obrigado!</t>
  </si>
  <si>
    <t>Movimentacao fabrica viveiro</t>
  </si>
  <si>
    <t>Cancelar essa programaçao</t>
  </si>
  <si>
    <t>Ricardo moretti</t>
  </si>
  <si>
    <t>0558-SANTA CECÍLIA II</t>
  </si>
  <si>
    <t>Guilherme Logistica</t>
  </si>
  <si>
    <t xml:space="preserve">Apoio a Equipe da Patrimonial </t>
  </si>
  <si>
    <t>Lençóis Paulista0553</t>
  </si>
  <si>
    <t>CARLOS ALBERTO</t>
  </si>
  <si>
    <t>VALDECIR</t>
  </si>
  <si>
    <t>RODINEI</t>
  </si>
  <si>
    <t>10:57</t>
  </si>
  <si>
    <t>2:02</t>
  </si>
  <si>
    <t>Fazenda nao terminou! Maquians paradas aguadando manutencao e uma trocando motor</t>
  </si>
  <si>
    <t>11/01/2025</t>
  </si>
  <si>
    <t>RUDINEI</t>
  </si>
  <si>
    <t>MATEUS BUONA</t>
  </si>
  <si>
    <t>CUD3C96</t>
  </si>
  <si>
    <t>Sérgio</t>
  </si>
  <si>
    <t>MILTON MARCELO GOLVEIA</t>
  </si>
  <si>
    <t>MARCIANO ALVES EVANGELISTA</t>
  </si>
  <si>
    <t>LINCOLN MARCOS DE ABREU</t>
  </si>
  <si>
    <t>ALEXSANDRO</t>
  </si>
  <si>
    <t>Wagner</t>
  </si>
  <si>
    <t>JORGE</t>
  </si>
  <si>
    <t>1:40</t>
  </si>
  <si>
    <t>Brasil \ MG \ Buritizeiro</t>
  </si>
  <si>
    <t>5018</t>
  </si>
  <si>
    <t xml:space="preserve">Guilherme </t>
  </si>
  <si>
    <t>Atendimento a Patrimonial</t>
  </si>
  <si>
    <t xml:space="preserve">Itamar magela Severiano </t>
  </si>
  <si>
    <t>Pegar uma maquina talhao 03 e trazer pra chapadaV</t>
  </si>
  <si>
    <t>Transportar maquina fazenda tres irmaos pra fazenda chapadaV</t>
  </si>
  <si>
    <t>Transportar maquina da fazenda tres irmaos pra chapada</t>
  </si>
  <si>
    <t>Transportar area de vivencia e placas de sinalização da fazenda tres irmaos pra chapada</t>
  </si>
  <si>
    <t>2098-SANTO ANTÔNIO DO ALAMBARI II - GLEBA B</t>
  </si>
  <si>
    <t>Mudanca de maquina fazenda tres irmaos para fazenda chapada</t>
  </si>
  <si>
    <t xml:space="preserve">THIAGO ALMEIDA </t>
  </si>
  <si>
    <t>19:12</t>
  </si>
  <si>
    <t>0518-BARREIRO RICO II - GLEBA B</t>
  </si>
  <si>
    <t>5018-SÃO MIGUEL</t>
  </si>
  <si>
    <t>Embarque na oficina Neno vidros, Lençõis Paulista!</t>
  </si>
  <si>
    <t>Vou mudar amanha!</t>
  </si>
  <si>
    <t>Técnico respinsável será o Matheus</t>
  </si>
  <si>
    <t>BRENON DIENNEVAN SOUZA BARBOSA</t>
  </si>
  <si>
    <t>Origem    - Divisao Florestal  destino Shark tratores tres lagoas</t>
  </si>
  <si>
    <t>Origem Shark tratores Tres Lagoas    Origem Divisao Florestal</t>
  </si>
  <si>
    <t>BRLP0553</t>
  </si>
  <si>
    <t>05530291</t>
  </si>
  <si>
    <t>BRLP0291</t>
  </si>
  <si>
    <t>BRLP0508</t>
  </si>
  <si>
    <t>BRLP0382</t>
  </si>
  <si>
    <t>BRLP0137</t>
  </si>
  <si>
    <t>BRLP0073</t>
  </si>
  <si>
    <t>BRLP0516</t>
  </si>
  <si>
    <t>BRLP0458</t>
  </si>
  <si>
    <t>BRLP0398</t>
  </si>
  <si>
    <t>BRLP0367</t>
  </si>
  <si>
    <t>BRLP0284</t>
  </si>
  <si>
    <t>BRLP0390</t>
  </si>
  <si>
    <t>BRLP0384</t>
  </si>
  <si>
    <t>BRLP0479</t>
  </si>
  <si>
    <t>BRLP0484</t>
  </si>
  <si>
    <t>BRLP0347</t>
  </si>
  <si>
    <t>BRLP0520</t>
  </si>
  <si>
    <t>BRLP2075</t>
  </si>
  <si>
    <t>BRLP0010</t>
  </si>
  <si>
    <t>BRLP0332</t>
  </si>
  <si>
    <t>BRLP0425</t>
  </si>
  <si>
    <t>BRLP0443</t>
  </si>
  <si>
    <t>BRLP0351</t>
  </si>
  <si>
    <t>BRLP0263</t>
  </si>
  <si>
    <t>BRLP0308</t>
  </si>
  <si>
    <t>BRLP0342</t>
  </si>
  <si>
    <t>BRLP0366</t>
  </si>
  <si>
    <t>03660390</t>
  </si>
  <si>
    <t>10:32</t>
  </si>
  <si>
    <t>10:34</t>
  </si>
  <si>
    <t>RODRIGO</t>
  </si>
  <si>
    <t>MARLO</t>
  </si>
  <si>
    <t>MARCIO</t>
  </si>
  <si>
    <t>LUCIANO RAIMUNDO NUNES</t>
  </si>
  <si>
    <t>ANANIAS</t>
  </si>
  <si>
    <t>WAGNER</t>
  </si>
  <si>
    <t>MILTON GOUVEIA</t>
  </si>
  <si>
    <t>MARCIANO</t>
  </si>
  <si>
    <t>JOÃO PAULO</t>
  </si>
  <si>
    <t>ATX0H33</t>
  </si>
  <si>
    <t>CLAUDINO</t>
  </si>
  <si>
    <t>WELINGTON</t>
  </si>
  <si>
    <t>ALEXASANDRO</t>
  </si>
  <si>
    <t>EDISON BEZERRA</t>
  </si>
  <si>
    <t>MILTON GOUVEA</t>
  </si>
  <si>
    <t>TIAGO GOMES</t>
  </si>
  <si>
    <t>LINCOLN</t>
  </si>
  <si>
    <t>MARCELO JOAQUIM</t>
  </si>
  <si>
    <t>SEBASTIÃO</t>
  </si>
  <si>
    <t>LUIZ FERREIRA</t>
  </si>
  <si>
    <t>FABIANO</t>
  </si>
  <si>
    <t>BRUNO REGONATO</t>
  </si>
  <si>
    <t>PAULO SERGIO</t>
  </si>
  <si>
    <t>AGUINALDO JUSTO</t>
  </si>
  <si>
    <t>JOÃO PEDRO SPADOTTO</t>
  </si>
  <si>
    <t>HERMINIO</t>
  </si>
  <si>
    <t>LUCAS ELIAS</t>
  </si>
  <si>
    <t>LEONARDO</t>
  </si>
  <si>
    <t>GILMAR</t>
  </si>
  <si>
    <t>BRUNO SOUSA</t>
  </si>
  <si>
    <t xml:space="preserve">MARCOS ANTONIO </t>
  </si>
  <si>
    <t>MARCOS</t>
  </si>
  <si>
    <t xml:space="preserve">THIAGO </t>
  </si>
  <si>
    <t>CASSAGRANDE</t>
  </si>
  <si>
    <t>LUIS FERNANDO</t>
  </si>
  <si>
    <t>FAZENDA TORRAO DE OURO</t>
  </si>
  <si>
    <t>FAZENDA PACAS DO TABOCAL</t>
  </si>
  <si>
    <t>WELLINGTON</t>
  </si>
  <si>
    <t xml:space="preserve">VALDECIR </t>
  </si>
  <si>
    <t>03670553</t>
  </si>
  <si>
    <t>04580011</t>
  </si>
  <si>
    <t>BRLP0011</t>
  </si>
  <si>
    <t>05080425</t>
  </si>
  <si>
    <t>BRLP0067</t>
  </si>
  <si>
    <t>00670546</t>
  </si>
  <si>
    <t>BRLP0546</t>
  </si>
  <si>
    <t>04580459</t>
  </si>
  <si>
    <t>BRLP0459</t>
  </si>
  <si>
    <t>BRLP0558</t>
  </si>
  <si>
    <t>05580516</t>
  </si>
  <si>
    <t>BRLP0391</t>
  </si>
  <si>
    <t>03910516</t>
  </si>
  <si>
    <t>BRLP5002</t>
  </si>
  <si>
    <t>50025003</t>
  </si>
  <si>
    <t>BRLP5003</t>
  </si>
  <si>
    <t>BRLP0112</t>
  </si>
  <si>
    <t>01120351</t>
  </si>
  <si>
    <t>BRLP2098</t>
  </si>
  <si>
    <t>20980351</t>
  </si>
  <si>
    <t>BRLP0518</t>
  </si>
  <si>
    <t>05180057</t>
  </si>
  <si>
    <t>BRLP0057</t>
  </si>
  <si>
    <t>BRLP5016</t>
  </si>
  <si>
    <t>50165018</t>
  </si>
  <si>
    <t>BRLP5018</t>
  </si>
  <si>
    <t>BRLP0460</t>
  </si>
  <si>
    <t>BRLP2081</t>
  </si>
  <si>
    <t>20810484</t>
  </si>
  <si>
    <t>MARCELO PIPA</t>
  </si>
  <si>
    <t>AGUINALDO RIBEIRO</t>
  </si>
  <si>
    <t>GIVANILDO</t>
  </si>
  <si>
    <t>ELDER</t>
  </si>
  <si>
    <t>MARCELO COSTA</t>
  </si>
  <si>
    <t>LUCIANO</t>
  </si>
  <si>
    <t>TRAILLER</t>
  </si>
  <si>
    <t>BRUNO REGONATTO</t>
  </si>
  <si>
    <t>Pegar no patio barra guaicui e levar pra fazenda tres irmaos</t>
  </si>
  <si>
    <t>Mauro Aparecido Pinto</t>
  </si>
  <si>
    <t>16:25</t>
  </si>
  <si>
    <t>Cancelamento de mudanca externa devido adversidade metereologica, muita chuva na regiao, sem acesso aos talhoes</t>
  </si>
  <si>
    <t>10:10</t>
  </si>
  <si>
    <t>0354-CANDEIAS</t>
  </si>
  <si>
    <t>Robson De oliveira Dos Santos</t>
  </si>
  <si>
    <t>0235-SÃO MIGUEL</t>
  </si>
  <si>
    <t xml:space="preserve">Antonio Jose Fernandes </t>
  </si>
  <si>
    <t xml:space="preserve">Anderson Ricardo Martins </t>
  </si>
  <si>
    <t>0319-SETE MARIAS</t>
  </si>
  <si>
    <t>C. Jonas de lima</t>
  </si>
  <si>
    <t>01 prancha as 15h00</t>
  </si>
  <si>
    <t xml:space="preserve">Thiago Almeida </t>
  </si>
  <si>
    <t>20:49</t>
  </si>
  <si>
    <t xml:space="preserve">Itamar Magela Severiano </t>
  </si>
  <si>
    <t>BRLP5014</t>
  </si>
  <si>
    <t>50145018</t>
  </si>
  <si>
    <t>05580391</t>
  </si>
  <si>
    <t>BRLP0245</t>
  </si>
  <si>
    <t>02450245</t>
  </si>
  <si>
    <t>50025009</t>
  </si>
  <si>
    <t>BRLP5009</t>
  </si>
  <si>
    <t>03420367</t>
  </si>
  <si>
    <t>Vai ser um prancha só para movimentar a EH e dois TE distancia curta de 12km.</t>
  </si>
  <si>
    <t>Vai ser um prancha só para movimentar dois TE e uma EH distancia curta de 12 km</t>
  </si>
  <si>
    <t>C. Jonas de Lima; (Modulo Dois)</t>
  </si>
  <si>
    <t>12:56</t>
  </si>
  <si>
    <t>03900422</t>
  </si>
  <si>
    <t>BRLP0422</t>
  </si>
  <si>
    <t>BRLP0819</t>
  </si>
  <si>
    <t>08190819</t>
  </si>
  <si>
    <t>05530367</t>
  </si>
  <si>
    <t>BRLP0519</t>
  </si>
  <si>
    <t>05190057</t>
  </si>
  <si>
    <t>BRLP0068</t>
  </si>
  <si>
    <t>00680459</t>
  </si>
  <si>
    <t>02840367</t>
  </si>
  <si>
    <t>03840422</t>
  </si>
  <si>
    <t>BRLP0537</t>
  </si>
  <si>
    <t>05370354</t>
  </si>
  <si>
    <t>BRLP0354</t>
  </si>
  <si>
    <t>50160235</t>
  </si>
  <si>
    <t>BRLP0235</t>
  </si>
  <si>
    <t>BRLP0444</t>
  </si>
  <si>
    <t>04440319</t>
  </si>
  <si>
    <t>BRLP0319</t>
  </si>
  <si>
    <t>BRLP1123</t>
  </si>
  <si>
    <t>2002-GUARANI I</t>
  </si>
  <si>
    <t>Sera uma plantaforma transportar area de vivencia e comttener oficina</t>
  </si>
  <si>
    <t>0006-LIMEIRA</t>
  </si>
  <si>
    <t>Solicitar prancha baixa da Ktha que sai o cabeçalho.</t>
  </si>
  <si>
    <t>13/01/2025</t>
  </si>
  <si>
    <t>Prancha baixa dq ktha que sai o cabeçalho</t>
  </si>
  <si>
    <t xml:space="preserve">Regiane Câmara </t>
  </si>
  <si>
    <t>12/01/2025</t>
  </si>
  <si>
    <t>Mudança de bloco na mesma fazenda, deslocamento inacessavel, necessario pegar pista!!</t>
  </si>
  <si>
    <t>Mudança de bloco na mesma fazenda, necessario pegar pista!</t>
  </si>
  <si>
    <t>Mobilização na mesma fazenda, de um bloco para o outro!</t>
  </si>
  <si>
    <t>Jonathas Rosa</t>
  </si>
  <si>
    <t>0369-COQUEIRO</t>
  </si>
  <si>
    <t>11:39</t>
  </si>
  <si>
    <t>10:43</t>
  </si>
  <si>
    <t xml:space="preserve">Mesma prancha ja agendada </t>
  </si>
  <si>
    <t xml:space="preserve">C. Jonas de lima </t>
  </si>
  <si>
    <t>C. Jonas de lima (Módulo Dois)</t>
  </si>
  <si>
    <t>0272-RIO BRILHANTE</t>
  </si>
  <si>
    <t>Prancha que sai o cabeçalho da Ktha transportar o autopropelido</t>
  </si>
  <si>
    <t>22:21</t>
  </si>
  <si>
    <t>16:17</t>
  </si>
  <si>
    <t>0420-OITO PONTAS</t>
  </si>
  <si>
    <t xml:space="preserve">Daygo Bentlei </t>
  </si>
  <si>
    <t>PC e VIVENCIA</t>
  </si>
  <si>
    <t>Tp e grade</t>
  </si>
  <si>
    <t>9:17</t>
  </si>
  <si>
    <t>12:23</t>
  </si>
  <si>
    <t>Maquina vai para a linha 01 Bracell</t>
  </si>
  <si>
    <t>13:39</t>
  </si>
  <si>
    <t>19/01/2025</t>
  </si>
  <si>
    <t>O prancha da PC tambem levara a vivencia</t>
  </si>
  <si>
    <t>O prancha do TP levara tambem a grade</t>
  </si>
  <si>
    <t>Eliel Oliveira</t>
  </si>
  <si>
    <t>Cancelamento da demanda de domingo.</t>
  </si>
  <si>
    <t>9:28</t>
  </si>
  <si>
    <t>Fernando de jesus dos santos</t>
  </si>
  <si>
    <t>16:36</t>
  </si>
  <si>
    <t>Prancha emergencial para otimizar o recurso que ja estava fazendo outra movimentacao em Getulina</t>
  </si>
  <si>
    <t>14/01/2025</t>
  </si>
  <si>
    <t>15/01/2025</t>
  </si>
  <si>
    <t>9:25</t>
  </si>
  <si>
    <t xml:space="preserve">Ronilson Alves Machado </t>
  </si>
  <si>
    <t>12:34</t>
  </si>
  <si>
    <t>Pc e trailler juntos.</t>
  </si>
  <si>
    <t>8:11</t>
  </si>
  <si>
    <t>André Vitor da Costa Manso</t>
  </si>
  <si>
    <t>6:40</t>
  </si>
  <si>
    <t xml:space="preserve">André Vitor da Costa Manso </t>
  </si>
  <si>
    <t>Postergado para o dia 14</t>
  </si>
  <si>
    <t>Postergado para dia 14</t>
  </si>
  <si>
    <t>0378-USINA PAREDÃO</t>
  </si>
  <si>
    <t>6:13</t>
  </si>
  <si>
    <t>Origem SSB Agudos - Destino Bracell</t>
  </si>
  <si>
    <t>Marcelo Calandtia Bencici</t>
  </si>
  <si>
    <t>Levar para o massoca em pederneira</t>
  </si>
  <si>
    <t>17/01/2025</t>
  </si>
  <si>
    <t>9:48</t>
  </si>
  <si>
    <t>Carregamento de tora para ponte</t>
  </si>
  <si>
    <t>0498-NOVA ICATU</t>
  </si>
  <si>
    <t xml:space="preserve">Oficina Itarare da R.A para Caridade </t>
  </si>
  <si>
    <t xml:space="preserve">Richard Santos </t>
  </si>
  <si>
    <t>0058-ÁGUA BRANCA</t>
  </si>
  <si>
    <t xml:space="preserve">Local do embarque da maquina na Divisao florestal lemcpis paulista </t>
  </si>
  <si>
    <t>Robson  correia lima</t>
  </si>
  <si>
    <t>2:01</t>
  </si>
  <si>
    <t xml:space="preserve">Finalizando fazaenda </t>
  </si>
  <si>
    <t>2420-SANTA ROSA XI</t>
  </si>
  <si>
    <t>Movimentação interna</t>
  </si>
  <si>
    <t>14:14</t>
  </si>
  <si>
    <t>Mudanca do treiler depois do horario fo almoco</t>
  </si>
  <si>
    <t>24/01/2025</t>
  </si>
  <si>
    <t>2:31</t>
  </si>
  <si>
    <t>Mudanca de projeto</t>
  </si>
  <si>
    <t xml:space="preserve">Robson correia </t>
  </si>
  <si>
    <t>Fiz a programacao e subiu com a data errada</t>
  </si>
  <si>
    <t>Ficou pra trás devido a preferencia da mobilização da area de vivencia</t>
  </si>
  <si>
    <t>16:54</t>
  </si>
  <si>
    <t>Maquina de teste da ponsse oficina automotiva</t>
  </si>
  <si>
    <t>O agendamento foi com a data errada vou alterar</t>
  </si>
  <si>
    <t>7:02</t>
  </si>
  <si>
    <t>2:05</t>
  </si>
  <si>
    <t>Andre ryuji narimatu nksse</t>
  </si>
  <si>
    <t>11:16</t>
  </si>
  <si>
    <t xml:space="preserve">Jose Rodrigues </t>
  </si>
  <si>
    <t xml:space="preserve">Jonas de lima </t>
  </si>
  <si>
    <t>18/01/2025</t>
  </si>
  <si>
    <t>10:03</t>
  </si>
  <si>
    <t>Fazenda destino 1126 -Vilico</t>
  </si>
  <si>
    <t>18:17</t>
  </si>
  <si>
    <t>Adriano Primiano Franzin</t>
  </si>
  <si>
    <t>ADC1</t>
  </si>
  <si>
    <t>2197-SÃO RAFAEL</t>
  </si>
  <si>
    <t>0312-COLARES</t>
  </si>
  <si>
    <t>0493-YASMIN</t>
  </si>
  <si>
    <t>Prancha para transporte do Autopropelido. Prancha da K-tha que sai o cabeçalho. Duas movimentações com a mesma prancha..</t>
  </si>
  <si>
    <t>Origem: Base da Sollum Florestal</t>
  </si>
  <si>
    <t xml:space="preserve">DENILSON PAULO AMARAL </t>
  </si>
  <si>
    <t>2095-NOSSA SENHORA DE LOURDES II</t>
  </si>
  <si>
    <t>Técnico responsável Matheus</t>
  </si>
  <si>
    <t xml:space="preserve">João Paulo </t>
  </si>
  <si>
    <t>Tecnico Matheus</t>
  </si>
  <si>
    <t>RC vai estar na Lencois Freios</t>
  </si>
  <si>
    <t>8:15</t>
  </si>
  <si>
    <t>0472-ALTO GRANDE</t>
  </si>
  <si>
    <t xml:space="preserve">Rogerio panqueca </t>
  </si>
  <si>
    <t>20/01/2025</t>
  </si>
  <si>
    <t>21/01/2025</t>
  </si>
  <si>
    <t>0619-MAGNÓLIA IV</t>
  </si>
  <si>
    <t>15:46</t>
  </si>
  <si>
    <t xml:space="preserve">Bruno henrique farias da silva </t>
  </si>
  <si>
    <t>2426-GUARANTÃ</t>
  </si>
  <si>
    <t>0264-MADRE CLÉLIA</t>
  </si>
  <si>
    <t>9:22</t>
  </si>
  <si>
    <t>0497-ICATU</t>
  </si>
  <si>
    <t xml:space="preserve">Sem acesso na fazenda </t>
  </si>
  <si>
    <t>12:57</t>
  </si>
  <si>
    <t>Caminhao encalhado</t>
  </si>
  <si>
    <t>13:04</t>
  </si>
  <si>
    <t>Retorno urgente para carregamento</t>
  </si>
  <si>
    <t>14:18</t>
  </si>
  <si>
    <t>Prancha da Ktha que sai o cabeçalho</t>
  </si>
  <si>
    <t>Mudanca da EH</t>
  </si>
  <si>
    <t>14:42</t>
  </si>
  <si>
    <t>Murilo Vieira Martins</t>
  </si>
  <si>
    <t>Enviar prancha da Ktha que sai o cabeçalho</t>
  </si>
  <si>
    <t>13:01</t>
  </si>
  <si>
    <t>18:37</t>
  </si>
  <si>
    <t xml:space="preserve">Matheus Ferreira Lopes </t>
  </si>
  <si>
    <t>Escavadeira oficina massoca em pederneiras</t>
  </si>
  <si>
    <t>12:26</t>
  </si>
  <si>
    <t>12:28</t>
  </si>
  <si>
    <t>0582-LAGOA BONITA</t>
  </si>
  <si>
    <t>Denilson Paulo Amaral</t>
  </si>
  <si>
    <t xml:space="preserve">Jhon </t>
  </si>
  <si>
    <t>11:12</t>
  </si>
  <si>
    <t xml:space="preserve">José Rodrigues de Almeida </t>
  </si>
  <si>
    <t>Origem fazenda viliculo municipio capao bonito , para fazenda caridade municipio.capao bonito ...</t>
  </si>
  <si>
    <t>16:42</t>
  </si>
  <si>
    <t xml:space="preserve">TE 28102 vai para oficina em perderneiras maçoca </t>
  </si>
  <si>
    <t>0475-IPÊ III - ITATINGA</t>
  </si>
  <si>
    <t xml:space="preserve">Apenas o Cavalo para mudar o trailler </t>
  </si>
  <si>
    <t>Teste kellen</t>
  </si>
  <si>
    <t>22/01/2025</t>
  </si>
  <si>
    <t>Estava em apoio ao carregamento</t>
  </si>
  <si>
    <t>16:28</t>
  </si>
  <si>
    <t>Leonardo de Sousa oliveira prudente</t>
  </si>
  <si>
    <t>6:10</t>
  </si>
  <si>
    <t>Oficina Líder (Carlão) Distrito Industrial</t>
  </si>
  <si>
    <t>Local de embarque Oficina Lider (Carlão) Distritrito industrial lençois Pta</t>
  </si>
  <si>
    <t xml:space="preserve">Rogério Batista </t>
  </si>
  <si>
    <t>12:01</t>
  </si>
  <si>
    <t>Desenbarque Divisao Florestal de lencois Paulista. Obs, Otimizar o mesmo prancha para trazer o equipamento para divisao de lencois Paulista</t>
  </si>
  <si>
    <t>17:13</t>
  </si>
  <si>
    <t>23/01/2025</t>
  </si>
  <si>
    <t xml:space="preserve">Fazenda de Origem - Fazenda Vilico </t>
  </si>
  <si>
    <t xml:space="preserve">Diego Silva de Oliveira </t>
  </si>
  <si>
    <t xml:space="preserve">Realizar embarque das maquinas as 02:00 AM </t>
  </si>
  <si>
    <t>0047-GLOBO</t>
  </si>
  <si>
    <t>7:59</t>
  </si>
  <si>
    <t>7:58</t>
  </si>
  <si>
    <t>11:45</t>
  </si>
  <si>
    <t>Retirar a maquona na oficina Massoca em Pederneira</t>
  </si>
  <si>
    <t>6:09</t>
  </si>
  <si>
    <t>6:12</t>
  </si>
  <si>
    <t>Richard Anderson Vicente dos Santos</t>
  </si>
  <si>
    <t>0362-SITIO BARREIRO</t>
  </si>
  <si>
    <t>0361-SANTA LUCIA II</t>
  </si>
  <si>
    <t>29/01/2025</t>
  </si>
  <si>
    <t>6:03</t>
  </si>
  <si>
    <t>4:00</t>
  </si>
  <si>
    <t>Cancelar programaçao, mudança de sequencia de projetos</t>
  </si>
  <si>
    <t xml:space="preserve">Leonardo Prudente </t>
  </si>
  <si>
    <t>18:08</t>
  </si>
  <si>
    <t>7:13</t>
  </si>
  <si>
    <t>0037-MONTE ALEGRE</t>
  </si>
  <si>
    <t>0474-FAXINAL</t>
  </si>
  <si>
    <t xml:space="preserve">Julio Aparecido Silveira </t>
  </si>
  <si>
    <t>25/01/2025</t>
  </si>
  <si>
    <t>27/01/2025</t>
  </si>
  <si>
    <t xml:space="preserve">Feller necesario prancha no minimo 3 eixos </t>
  </si>
  <si>
    <t xml:space="preserve">Maquina vainpara manutencao em um terceito em Lencois Paulista. Não temos a opcao de manutenção que seria muiti importante incluir no aplicativo  </t>
  </si>
  <si>
    <t>9:11</t>
  </si>
  <si>
    <t>Movimetacao interna</t>
  </si>
  <si>
    <t>6:01</t>
  </si>
  <si>
    <t>6:02</t>
  </si>
  <si>
    <t>6:04</t>
  </si>
  <si>
    <t>10:05</t>
  </si>
  <si>
    <t>6:05</t>
  </si>
  <si>
    <t>10:06</t>
  </si>
  <si>
    <t xml:space="preserve">Marcelo Calandria Bencici </t>
  </si>
  <si>
    <t>Pegar MN na oficina do Massoca em pederneira e trazer na santa mariana 2</t>
  </si>
  <si>
    <t>Apoio Incendio</t>
  </si>
  <si>
    <t xml:space="preserve">Mudança de equipamento </t>
  </si>
  <si>
    <t>Mudanca interna</t>
  </si>
  <si>
    <t>C. Jonas de lima [Modulo -dois]</t>
  </si>
  <si>
    <t>C. Jonas de lima (Módulo dois)</t>
  </si>
  <si>
    <t>Mudança de modulo</t>
  </si>
  <si>
    <t>2020-SANTA MAZZARELLO</t>
  </si>
  <si>
    <t>Prancha da Ktha quw sai o cabeçalho, para transporte do Autopropelido</t>
  </si>
  <si>
    <t>Enviar prancha da Ktha que sai o cabeçalho.</t>
  </si>
  <si>
    <t>C jonas de lima (Módulo dois)</t>
  </si>
  <si>
    <t>Manuencao</t>
  </si>
  <si>
    <t>17:30</t>
  </si>
  <si>
    <t>12:40</t>
  </si>
  <si>
    <t>0360-SANTA LUCIA I</t>
  </si>
  <si>
    <t>26/01/2025</t>
  </si>
  <si>
    <t>0276-SANTA ALICE</t>
  </si>
  <si>
    <t>1:26</t>
  </si>
  <si>
    <t>Marciano Batiasta Ferreira</t>
  </si>
  <si>
    <t>Necessidade de prancha de 2 eixo devido raio de manobra</t>
  </si>
  <si>
    <t>Necessidade de prancha de 2 eixo devido raio de curva</t>
  </si>
  <si>
    <t>Necessida de 2 eixo devido raio de crva</t>
  </si>
  <si>
    <t>Robson de oliveira dos santos</t>
  </si>
  <si>
    <t>0</t>
  </si>
  <si>
    <t>Erick Ronan</t>
  </si>
  <si>
    <t>PI1</t>
  </si>
  <si>
    <t>0381-SÃO GABRIEL</t>
  </si>
  <si>
    <t>Skiderider</t>
  </si>
  <si>
    <t>28/01/2025</t>
  </si>
  <si>
    <t>Equipamenro ultrapassa os 3,20 de largura</t>
  </si>
  <si>
    <t>Garra Traçadora</t>
  </si>
  <si>
    <t>EH da Oficina Mossoca em Pederneiras para Faz: Boa Vista VIII</t>
  </si>
  <si>
    <t>0160-YPÊ</t>
  </si>
  <si>
    <t>PC da Oficina Lençois Freios para fazenda Boa Vista VIII</t>
  </si>
  <si>
    <t>Retirar maquina do viveiro para fazenda</t>
  </si>
  <si>
    <t xml:space="preserve">Erick Ronan </t>
  </si>
  <si>
    <t>Robson De Oliveira Santos</t>
  </si>
  <si>
    <t>9:23</t>
  </si>
  <si>
    <t xml:space="preserve">Denilson de Paulo Amaral </t>
  </si>
  <si>
    <t xml:space="preserve">Denilson Paulo Amaral </t>
  </si>
  <si>
    <t>9:36</t>
  </si>
  <si>
    <t>8:39</t>
  </si>
  <si>
    <t>7:42</t>
  </si>
  <si>
    <t>Esse transporte é de um contenne/bau oficina que CJR tem.</t>
  </si>
  <si>
    <t xml:space="preserve">Jhon felipe </t>
  </si>
  <si>
    <t>0491-RETIRO DO FAXINAL</t>
  </si>
  <si>
    <t>Emergencia para atender a comunidade</t>
  </si>
  <si>
    <t>10:54</t>
  </si>
  <si>
    <t>Essa maquina vai ser recolhida para alficina em lencoes paulista</t>
  </si>
  <si>
    <t>Madre Clélia em Pirajui-SP</t>
  </si>
  <si>
    <t xml:space="preserve">Antônio  Araújo </t>
  </si>
  <si>
    <t xml:space="preserve">Ricardo Moreti </t>
  </si>
  <si>
    <t>6:42</t>
  </si>
  <si>
    <t xml:space="preserve">Jonathas Rosa </t>
  </si>
  <si>
    <t>Transporte de madeira para ponte!</t>
  </si>
  <si>
    <t xml:space="preserve">C jonas de lima </t>
  </si>
  <si>
    <t xml:space="preserve">Rogerio Batista </t>
  </si>
  <si>
    <t>Trator com Inplemento, descarregar Oficina Do Carlao ( Distrito Industrial)</t>
  </si>
  <si>
    <t>Coloquei origem e destino igual porque essa máquina vai para oficina em Pederneiras e não tem a opção.</t>
  </si>
  <si>
    <t>Origem : Oficina do Massoca em Pederneiras</t>
  </si>
  <si>
    <t>30/01/2025</t>
  </si>
  <si>
    <t>31/01/2025</t>
  </si>
  <si>
    <t xml:space="preserve">Paulo sebarroso de Silva Junior </t>
  </si>
  <si>
    <t>0274-BOA VISTA IV</t>
  </si>
  <si>
    <t>0204-DUAS PONTES</t>
  </si>
  <si>
    <t>6:41</t>
  </si>
  <si>
    <t>0128-GRAMADO</t>
  </si>
  <si>
    <t>5:30</t>
  </si>
  <si>
    <t>0287-VAL DE PALMAS I</t>
  </si>
  <si>
    <t>Pinhais paraná</t>
  </si>
  <si>
    <t>0359-SÃO JOSÉ IV - GLEBA II</t>
  </si>
  <si>
    <t>0401-COLINA</t>
  </si>
  <si>
    <t>12:32</t>
  </si>
  <si>
    <t>Kellen teste</t>
  </si>
  <si>
    <t>10:55</t>
  </si>
  <si>
    <t>7:04</t>
  </si>
  <si>
    <t>Refazendo o pedido de prancha</t>
  </si>
  <si>
    <t>Origem: oficina do massoca em pederneiras</t>
  </si>
  <si>
    <t>Hv58 maquina que adaptada para fazer bordadura de rede eletrica</t>
  </si>
  <si>
    <t>Embarque Fazenda  Santa Flrora</t>
  </si>
  <si>
    <t>6:55</t>
  </si>
  <si>
    <t>11:40</t>
  </si>
  <si>
    <t>0052-TURVINHO V</t>
  </si>
  <si>
    <t>Trator + implemento estao na Divisao Florestal de Lencois</t>
  </si>
  <si>
    <t>Equipamenro ultrapassa os 3,20 de largura (acompanhamento de bateedor por ser rodovia duplicada e simples e ultrapassar a largura permitida)</t>
  </si>
  <si>
    <t>Origem fazem Santa Catarina II para Oficina do Massoca em Pederneiras</t>
  </si>
  <si>
    <t>Sta Catarina II em Pratania, esse trator vai para o Denner</t>
  </si>
  <si>
    <t>Foi feita o agendamento com o equipamento errado</t>
  </si>
  <si>
    <t>9:05</t>
  </si>
  <si>
    <t>16:53</t>
  </si>
  <si>
    <t>A prancha que puxaria o Trailer poderia ajudar no transporte das maquinas</t>
  </si>
  <si>
    <t>Destino faz. Gomes - Capao Bonito</t>
  </si>
  <si>
    <t>01/02/2025</t>
  </si>
  <si>
    <t xml:space="preserve">Retirat trator esteira no Massoca em Pederneiras </t>
  </si>
  <si>
    <t xml:space="preserve">Rogério  Batista </t>
  </si>
  <si>
    <t>03/02/2025</t>
  </si>
  <si>
    <t>0025-SANTA RITA II</t>
  </si>
  <si>
    <t>02/02/2025</t>
  </si>
  <si>
    <t>04/02/2025</t>
  </si>
  <si>
    <t>0469-2T</t>
  </si>
  <si>
    <t>Movimentacao horario improdutivo ,saindo municipio itatinga para municipio Avare...</t>
  </si>
  <si>
    <t>Movimentacao 2 maquina no dia e um treiller...</t>
  </si>
  <si>
    <t xml:space="preserve">Claudemir Medeiros </t>
  </si>
  <si>
    <t>Vamos terminar apos as 10:00.</t>
  </si>
  <si>
    <t>Buscar em Itarate SP para Viveiro de lençois Paulista</t>
  </si>
  <si>
    <t xml:space="preserve">Claudemir Angelo Medeiros </t>
  </si>
  <si>
    <t>Mudanca apos as 11:00.</t>
  </si>
  <si>
    <t>23:55</t>
  </si>
  <si>
    <t>Prancha da Ktha que sai o cabeçalho de 3,20m de largura</t>
  </si>
  <si>
    <t>Mudanca .</t>
  </si>
  <si>
    <t>Retirada na Oficina Automitiva, envio para Gutierrez</t>
  </si>
  <si>
    <t>8:19</t>
  </si>
  <si>
    <t>17:02</t>
  </si>
  <si>
    <t>2:15</t>
  </si>
  <si>
    <t>7:17</t>
  </si>
  <si>
    <t>13:46</t>
  </si>
  <si>
    <t>0531-SANTA EDWIRGES I</t>
  </si>
  <si>
    <t>Ficou na caixa de saida, nao foi enviado</t>
  </si>
  <si>
    <t>Mesma fazenda destino e origem por conta que a máquina vai para oficina terceiro em Pederneiras e não tem a opção</t>
  </si>
  <si>
    <t xml:space="preserve">Willian ferreira lopes </t>
  </si>
  <si>
    <t>0303-BOA VISTA V</t>
  </si>
  <si>
    <t xml:space="preserve">Transporte de madeira para ponte </t>
  </si>
  <si>
    <t>5:49</t>
  </si>
  <si>
    <t>9:34</t>
  </si>
  <si>
    <t>6:24</t>
  </si>
  <si>
    <t>Robson Correia Lima</t>
  </si>
  <si>
    <t>21:28</t>
  </si>
  <si>
    <t>17:49</t>
  </si>
  <si>
    <t>Pranxhs agendado com 48 horas, alteracai de destino</t>
  </si>
  <si>
    <t>17:58</t>
  </si>
  <si>
    <t>Felipe valesi</t>
  </si>
  <si>
    <t>04 subsolador e um trator pequeno (levanta bag)</t>
  </si>
  <si>
    <t xml:space="preserve">Felipe valesi </t>
  </si>
  <si>
    <t>05/02/2025</t>
  </si>
  <si>
    <t>0237-CARRETÃO II</t>
  </si>
  <si>
    <t>Mudanca do treiler</t>
  </si>
  <si>
    <t>Pessoal, atenção quando a equipe *BRC-05* estiver nas fazendas *BOA VISTA IV* e *SOF.*
Quando forem acessar as fazendas em questão, utilizarem a rota *apenas* pelo município de *Nogueira-SP.*
Existe uma restrição com os indígenas nas rotas por Duartina-</t>
  </si>
  <si>
    <t>0522-DAS FLORES</t>
  </si>
  <si>
    <t xml:space="preserve">Felipe vaesi </t>
  </si>
  <si>
    <t>06/02/2025</t>
  </si>
  <si>
    <t>20:21</t>
  </si>
  <si>
    <t>20:22</t>
  </si>
  <si>
    <t>20:24</t>
  </si>
  <si>
    <t>0236-CARRETÃO I</t>
  </si>
  <si>
    <t>Enviar prancha da Ktha que remove o cabeçalho e com 3,2m dd largura. Máquina Autopropelido.</t>
  </si>
  <si>
    <t>14:30</t>
  </si>
  <si>
    <t xml:space="preserve">Jhon f senoski </t>
  </si>
  <si>
    <t>Prancha da Ktha que sai o cabeçalho e com 3,2m de largura. Maquina Autopropelido</t>
  </si>
  <si>
    <t>Jhon f senoski</t>
  </si>
  <si>
    <t>9:02</t>
  </si>
  <si>
    <t>Oficina vs</t>
  </si>
  <si>
    <t xml:space="preserve">João Victor Oliveira Bertolo </t>
  </si>
  <si>
    <t>Levar CF da Fabrica até a Engeforest em Bauru</t>
  </si>
  <si>
    <t>14:03</t>
  </si>
  <si>
    <t>0187-PAU D ALHO</t>
  </si>
  <si>
    <t>Vinicius Guilhem Giacometti</t>
  </si>
  <si>
    <t xml:space="preserve">Trator com carreta d agua   local de descarregar é na divisao em lencois </t>
  </si>
  <si>
    <t xml:space="preserve">Ricardo de Souza </t>
  </si>
  <si>
    <t xml:space="preserve">Willian Ferreira </t>
  </si>
  <si>
    <t>Prancha da Ktha que sai o cabeçalho de 3,2m para levar o autopropelido</t>
  </si>
  <si>
    <t>07/02/2025</t>
  </si>
  <si>
    <t>Prancha dq Ktha que sai o cabeçalho de 3,2 metros de largura para transportar o autopropelido</t>
  </si>
  <si>
    <t>Motoniveladora esta no viveiro em lencois paulistas</t>
  </si>
  <si>
    <t>0288-VAL DE PALMAS II</t>
  </si>
  <si>
    <t>Ricardo de souza</t>
  </si>
  <si>
    <t>9:33</t>
  </si>
  <si>
    <t>08/02/2025</t>
  </si>
  <si>
    <t>2193-ARARIBÁ - GLEBA B</t>
  </si>
  <si>
    <t>10:36</t>
  </si>
  <si>
    <t>Treiler Adm...</t>
  </si>
  <si>
    <t xml:space="preserve">Antonio </t>
  </si>
  <si>
    <t>7:26</t>
  </si>
  <si>
    <t>14:25</t>
  </si>
  <si>
    <t>14:26</t>
  </si>
  <si>
    <t xml:space="preserve">Carlos Nunes </t>
  </si>
  <si>
    <t>Prancha buscar EH28094 em Pederneiras na oficina terceiro e trazer na fazenda Santa Edwirges</t>
  </si>
  <si>
    <t>15:52</t>
  </si>
  <si>
    <t>Descarregar no bloco da José Alvaro</t>
  </si>
  <si>
    <t>16:31</t>
  </si>
  <si>
    <t>7:01</t>
  </si>
  <si>
    <t>17:43</t>
  </si>
  <si>
    <t>Tiago. Ponto de referencia para o embarque acontecera na na represa da fazenda planalto. Enviarei o Horario mais proximo do embarque.</t>
  </si>
  <si>
    <t xml:space="preserve">Itamar magela severiano </t>
  </si>
  <si>
    <t xml:space="preserve">Willian </t>
  </si>
  <si>
    <t>..</t>
  </si>
  <si>
    <t>8:32</t>
  </si>
  <si>
    <t>2:35</t>
  </si>
  <si>
    <t>José Rodrigues de Almeida</t>
  </si>
  <si>
    <t>0632-SÃO MARCOS</t>
  </si>
  <si>
    <t>Saindo de avare , para municipio de Analandia ...</t>
  </si>
  <si>
    <t>Saindo de avare para municipio de analandia ...</t>
  </si>
  <si>
    <t>Mudanca do treiler Adm....</t>
  </si>
  <si>
    <t>09/02/2025</t>
  </si>
  <si>
    <t>Mudanca para regiso de analandia ...</t>
  </si>
  <si>
    <t>Embarque  Na represa da Fazenda Planalto.</t>
  </si>
  <si>
    <t>12:20</t>
  </si>
  <si>
    <t>Vamos carregar dois tratores limpa trilho no mesmo prancha, por isso importe ser prancha 4 eixo</t>
  </si>
  <si>
    <t>Marciano Batista. Ferreira</t>
  </si>
  <si>
    <t>10:14</t>
  </si>
  <si>
    <t>10:39</t>
  </si>
  <si>
    <t>Marciano Batista ferreira</t>
  </si>
  <si>
    <t>14:20</t>
  </si>
  <si>
    <t>C jonas de lima Modulo-dois</t>
  </si>
  <si>
    <t>8:20</t>
  </si>
  <si>
    <t>Maquina vai ser embarcada na alficina guotierriz</t>
  </si>
  <si>
    <t>04 subsolador e um lrcanta bag</t>
  </si>
  <si>
    <t>0292-SÃO JOÃO DO RIO DO PEIXE</t>
  </si>
  <si>
    <t>0379-NOSSA SENHORA AUXILIADORA</t>
  </si>
  <si>
    <t xml:space="preserve">Robson De Oliveira Dos Santos </t>
  </si>
  <si>
    <t>Origem: Oficina do Massoca em Pederneiras</t>
  </si>
  <si>
    <t>Otimizar o caminhão prancha que vai trazer a EH 28092 da oficina do massoca</t>
  </si>
  <si>
    <t>19:19</t>
  </si>
  <si>
    <t>0012-TURVINHO I</t>
  </si>
  <si>
    <t>8:08</t>
  </si>
  <si>
    <t xml:space="preserve">Lucas Raphael da Silva </t>
  </si>
  <si>
    <t>0266-CABREÚVA II</t>
  </si>
  <si>
    <t>1 motoniveladora 1 pa carregadeira</t>
  </si>
  <si>
    <t>Mudanca antecipada,terminando madeira</t>
  </si>
  <si>
    <t>10:24</t>
  </si>
  <si>
    <t>Esta maquina sera direcionada para apoio ao M 10 da calheita</t>
  </si>
  <si>
    <t>0131-SÃO GERALDO</t>
  </si>
  <si>
    <t>Emerson Cristiano Melo</t>
  </si>
  <si>
    <t xml:space="preserve">Programação realizada para hoje, a madeira terminaria agora às 22h porém por se tratar da rodovia 153 não podemos rodar a noite </t>
  </si>
  <si>
    <t xml:space="preserve">Emerson Cristiano Melo </t>
  </si>
  <si>
    <t>levar a máquina do módulo 14 para o módulo 13 em MG</t>
  </si>
  <si>
    <t xml:space="preserve">Jhon Felipe Senoski </t>
  </si>
  <si>
    <t>16:39</t>
  </si>
  <si>
    <t>Pegar uma escadeirs na Fazenda Monjolão e levar ate a Fazenda Represa Gleba A para desencalhar 3 tratores da Adubacao Conjugada. Após, retornar com a escavadeira na Monjolão.</t>
  </si>
  <si>
    <t>Levar da fazenda Represa Gleba A para Monjolão a escavadeira de volta para a operacao do Setor de Estradas.</t>
  </si>
  <si>
    <t xml:space="preserve">Hugo </t>
  </si>
  <si>
    <t>10/02/2025</t>
  </si>
  <si>
    <t xml:space="preserve">Origem: Viveiro Lencois / origem: Komatsu Bauru / placa do treiller TLA1H09 </t>
  </si>
  <si>
    <t>Origem: Oficina do Massoca pederneiras</t>
  </si>
  <si>
    <t>12/02/2025</t>
  </si>
  <si>
    <t>11/02/2025</t>
  </si>
  <si>
    <t>0344-NOVA AMÉRICA II</t>
  </si>
  <si>
    <t>Otimizar o caminhão prancha que vai levar a EH 28092 para desatolar o trator na faz. Faxinal</t>
  </si>
  <si>
    <t>3 subsoladores + 1 levanta bag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</si>
</sst>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5" formatCode="d/m/yy\ h:mm;@"/>
    <numFmt numFmtId="166" formatCode="[$-F400]h:mm:ss\ AM/PM"/>
    <numFmt numFmtId="167" formatCode="0.0"/>
    <numFmt numFmtId="168" formatCode="_-* #,##0_-;\-* #,##0_-;_-* &quot;-&quot;??_-;_-@_-"/>
  </numFmts>
  <fonts count="1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5"/>
      <color rgb="FF44546A"/>
      <name val="Calibri"/>
      <family val="2"/>
    </font>
    <font>
      <sz val="11"/>
      <color rgb="FF006100"/>
      <name val="Calibri"/>
      <family val="2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theme="9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9">
    <border>
      <left/>
      <right/>
      <top/>
      <bottom/>
      <diagonal/>
    </border>
    <border>
      <left/>
      <right/>
      <top/>
      <bottom style="thick">
        <color rgb="FF4472C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9" tint="0.39997558519241921"/>
      </left>
      <right/>
      <top style="medium">
        <color indexed="64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medium">
        <color indexed="64"/>
      </top>
      <bottom style="thin">
        <color theme="9" tint="0.3999755851924192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medium">
        <color indexed="64"/>
      </bottom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/>
    <xf numFmtId="0" fontId="7" fillId="0" borderId="1" applyNumberFormat="0" applyFill="0" applyAlignment="0" applyProtection="0"/>
    <xf numFmtId="0" fontId="8" fillId="4" borderId="0" applyNumberFormat="0" applyBorder="0" applyAlignment="0" applyProtection="0"/>
  </cellStyleXfs>
  <cellXfs count="234">
    <xf numFmtId="0" fontId="0" fillId="0" borderId="0" xfId="0"/>
    <xf numFmtId="0" fontId="4" fillId="0" borderId="0" xfId="0" applyFont="1"/>
    <xf numFmtId="14" fontId="4" fillId="0" borderId="0" xfId="0" applyNumberFormat="1" applyFont="1"/>
    <xf numFmtId="0" fontId="4" fillId="0" borderId="0" xfId="0" pivotButton="1" applyFont="1"/>
    <xf numFmtId="10" fontId="4" fillId="0" borderId="0" xfId="0" applyNumberFormat="1" applyFont="1"/>
    <xf numFmtId="1" fontId="4" fillId="0" borderId="0" xfId="0" applyNumberFormat="1" applyFont="1" applyAlignment="1">
      <alignment horizontal="center"/>
    </xf>
    <xf numFmtId="14" fontId="5" fillId="0" borderId="0" xfId="0" applyNumberFormat="1" applyFont="1"/>
    <xf numFmtId="9" fontId="5" fillId="0" borderId="0" xfId="2" applyFont="1" applyAlignment="1">
      <alignment horizontal="center"/>
    </xf>
    <xf numFmtId="9" fontId="5" fillId="3" borderId="0" xfId="2" applyFont="1" applyFill="1" applyAlignment="1">
      <alignment horizontal="center"/>
    </xf>
    <xf numFmtId="0" fontId="4" fillId="3" borderId="2" xfId="0" applyFont="1" applyFill="1" applyBorder="1"/>
    <xf numFmtId="0" fontId="4" fillId="3" borderId="3" xfId="0" applyFont="1" applyFill="1" applyBorder="1"/>
    <xf numFmtId="0" fontId="4" fillId="3" borderId="4" xfId="0" applyFont="1" applyFill="1" applyBorder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1" fillId="0" borderId="0" xfId="0" applyFont="1" applyFill="1"/>
    <xf numFmtId="168" fontId="1" fillId="0" borderId="0" xfId="0" applyNumberFormat="1" applyFont="1" applyFill="1"/>
    <xf numFmtId="22" fontId="1" fillId="0" borderId="0" xfId="0" applyNumberFormat="1" applyFont="1" applyFill="1"/>
    <xf numFmtId="0" fontId="1" fillId="0" borderId="0" xfId="0" applyNumberFormat="1" applyFont="1" applyFill="1"/>
    <xf numFmtId="165" fontId="1" fillId="0" borderId="0" xfId="0" applyNumberFormat="1" applyFont="1" applyFill="1"/>
    <xf numFmtId="1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NumberFormat="1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2" fillId="5" borderId="12" xfId="0" applyNumberFormat="1" applyFont="1" applyFill="1" applyBorder="1"/>
    <xf numFmtId="22" fontId="2" fillId="5" borderId="12" xfId="0" applyNumberFormat="1" applyFont="1" applyFill="1" applyBorder="1"/>
    <xf numFmtId="165" fontId="2" fillId="5" borderId="12" xfId="0" applyNumberFormat="1" applyFont="1" applyFill="1" applyBorder="1"/>
    <xf numFmtId="14" fontId="2" fillId="5" borderId="12" xfId="0" applyNumberFormat="1" applyFont="1" applyFill="1" applyBorder="1"/>
    <xf numFmtId="0" fontId="1" fillId="2" borderId="12" xfId="0" applyFont="1" applyFill="1" applyBorder="1"/>
    <xf numFmtId="0" fontId="2" fillId="5" borderId="12" xfId="0" applyFont="1" applyFill="1" applyBorder="1"/>
    <xf numFmtId="0" fontId="2" fillId="5" borderId="12" xfId="0" applyFont="1" applyFill="1" applyBorder="1" applyAlignment="1">
      <alignment horizontal="center"/>
    </xf>
    <xf numFmtId="1" fontId="2" fillId="5" borderId="12" xfId="0" applyNumberFormat="1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/>
    <xf numFmtId="22" fontId="1" fillId="2" borderId="12" xfId="0" applyNumberFormat="1" applyFont="1" applyFill="1" applyBorder="1"/>
    <xf numFmtId="0" fontId="1" fillId="2" borderId="12" xfId="0" applyNumberFormat="1" applyFont="1" applyFill="1" applyBorder="1"/>
    <xf numFmtId="14" fontId="1" fillId="2" borderId="12" xfId="1" applyNumberFormat="1" applyFont="1" applyFill="1" applyBorder="1" applyAlignment="1">
      <alignment horizontal="center"/>
    </xf>
    <xf numFmtId="1" fontId="1" fillId="2" borderId="12" xfId="1" applyNumberFormat="1" applyFont="1" applyFill="1" applyBorder="1" applyAlignment="1">
      <alignment horizontal="center"/>
    </xf>
    <xf numFmtId="14" fontId="1" fillId="2" borderId="12" xfId="0" applyNumberFormat="1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1" fontId="1" fillId="2" borderId="12" xfId="0" applyNumberFormat="1" applyFont="1" applyFill="1" applyBorder="1" applyAlignment="1">
      <alignment horizontal="center"/>
    </xf>
    <xf numFmtId="2" fontId="1" fillId="2" borderId="12" xfId="0" applyNumberFormat="1" applyFont="1" applyFill="1" applyBorder="1" applyAlignment="1">
      <alignment horizontal="center"/>
    </xf>
    <xf numFmtId="167" fontId="1" fillId="2" borderId="12" xfId="0" applyNumberFormat="1" applyFont="1" applyFill="1" applyBorder="1" applyAlignment="1">
      <alignment horizontal="center"/>
    </xf>
    <xf numFmtId="167" fontId="1" fillId="2" borderId="12" xfId="0" applyNumberFormat="1" applyFont="1" applyFill="1" applyBorder="1"/>
    <xf numFmtId="0" fontId="1" fillId="2" borderId="13" xfId="0" applyFont="1" applyFill="1" applyBorder="1"/>
    <xf numFmtId="0" fontId="1" fillId="6" borderId="12" xfId="0" applyNumberFormat="1" applyFont="1" applyFill="1" applyBorder="1"/>
    <xf numFmtId="167" fontId="1" fillId="6" borderId="12" xfId="0" applyNumberFormat="1" applyFont="1" applyFill="1" applyBorder="1" applyAlignment="1">
      <alignment horizontal="center"/>
    </xf>
    <xf numFmtId="167" fontId="1" fillId="6" borderId="12" xfId="0" applyNumberFormat="1" applyFont="1" applyFill="1" applyBorder="1"/>
    <xf numFmtId="0" fontId="0" fillId="2" borderId="0" xfId="0" applyFill="1"/>
    <xf numFmtId="0" fontId="1" fillId="6" borderId="12" xfId="0" applyFont="1" applyFill="1" applyBorder="1"/>
    <xf numFmtId="14" fontId="1" fillId="6" borderId="12" xfId="1" applyNumberFormat="1" applyFont="1" applyFill="1" applyBorder="1" applyAlignment="1">
      <alignment horizontal="center"/>
    </xf>
    <xf numFmtId="1" fontId="1" fillId="6" borderId="12" xfId="1" applyNumberFormat="1" applyFont="1" applyFill="1" applyBorder="1" applyAlignment="1">
      <alignment horizontal="center"/>
    </xf>
    <xf numFmtId="14" fontId="1" fillId="6" borderId="12" xfId="0" applyNumberFormat="1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1" fontId="1" fillId="6" borderId="12" xfId="0" applyNumberFormat="1" applyFont="1" applyFill="1" applyBorder="1" applyAlignment="1">
      <alignment horizontal="center"/>
    </xf>
    <xf numFmtId="2" fontId="1" fillId="6" borderId="12" xfId="0" applyNumberFormat="1" applyFont="1" applyFill="1" applyBorder="1" applyAlignment="1">
      <alignment horizontal="center"/>
    </xf>
    <xf numFmtId="0" fontId="1" fillId="6" borderId="13" xfId="0" applyFont="1" applyFill="1" applyBorder="1"/>
    <xf numFmtId="22" fontId="1" fillId="6" borderId="12" xfId="0" applyNumberFormat="1" applyFont="1" applyFill="1" applyBorder="1"/>
    <xf numFmtId="165" fontId="1" fillId="6" borderId="12" xfId="0" applyNumberFormat="1" applyFont="1" applyFill="1" applyBorder="1"/>
    <xf numFmtId="14" fontId="1" fillId="6" borderId="12" xfId="0" applyNumberFormat="1" applyFont="1" applyFill="1" applyBorder="1"/>
    <xf numFmtId="166" fontId="1" fillId="6" borderId="12" xfId="0" applyNumberFormat="1" applyFont="1" applyFill="1" applyBorder="1"/>
    <xf numFmtId="165" fontId="1" fillId="2" borderId="12" xfId="0" applyNumberFormat="1" applyFont="1" applyFill="1" applyBorder="1"/>
    <xf numFmtId="14" fontId="1" fillId="2" borderId="12" xfId="0" applyNumberFormat="1" applyFont="1" applyFill="1" applyBorder="1"/>
    <xf numFmtId="166" fontId="1" fillId="2" borderId="12" xfId="0" applyNumberFormat="1" applyFont="1" applyFill="1" applyBorder="1"/>
    <xf numFmtId="0" fontId="1" fillId="2" borderId="12" xfId="0" applyNumberFormat="1" applyFont="1" applyFill="1" applyBorder="1" applyAlignment="1">
      <alignment horizontal="center"/>
    </xf>
    <xf numFmtId="0" fontId="1" fillId="2" borderId="0" xfId="0" applyFont="1" applyFill="1" applyBorder="1"/>
    <xf numFmtId="167" fontId="1" fillId="2" borderId="0" xfId="0" applyNumberFormat="1" applyFont="1" applyFill="1" applyBorder="1"/>
    <xf numFmtId="0" fontId="1" fillId="6" borderId="12" xfId="0" applyNumberFormat="1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6" borderId="11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6" borderId="12" xfId="0" applyNumberFormat="1" applyFont="1" applyFill="1" applyBorder="1" applyAlignment="1">
      <alignment horizontal="center" vertical="center"/>
    </xf>
    <xf numFmtId="0" fontId="1" fillId="2" borderId="12" xfId="0" applyNumberFormat="1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10" fillId="6" borderId="12" xfId="0" applyNumberFormat="1" applyFont="1" applyFill="1" applyBorder="1"/>
    <xf numFmtId="0" fontId="10" fillId="2" borderId="12" xfId="0" applyNumberFormat="1" applyFont="1" applyFill="1" applyBorder="1"/>
    <xf numFmtId="0" fontId="10" fillId="2" borderId="12" xfId="0" applyFont="1" applyFill="1" applyBorder="1"/>
    <xf numFmtId="0" fontId="10" fillId="6" borderId="12" xfId="0" applyFont="1" applyFill="1" applyBorder="1"/>
    <xf numFmtId="0" fontId="9" fillId="0" borderId="0" xfId="0" applyFont="1"/>
    <xf numFmtId="0" fontId="1" fillId="6" borderId="13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4" fillId="2" borderId="0" xfId="0" applyFont="1" applyFill="1"/>
    <xf numFmtId="0" fontId="4" fillId="7" borderId="0" xfId="0" applyFont="1" applyFill="1"/>
    <xf numFmtId="0" fontId="0" fillId="7" borderId="0" xfId="0" applyFill="1"/>
    <xf numFmtId="0" fontId="1" fillId="6" borderId="11" xfId="0" applyFont="1" applyFill="1" applyBorder="1"/>
    <xf numFmtId="0" fontId="1" fillId="6" borderId="12" xfId="0" applyFont="1" applyFill="1" applyBorder="1" applyAlignment="1">
      <alignment horizontal="left"/>
    </xf>
    <xf numFmtId="22" fontId="1" fillId="6" borderId="12" xfId="0" applyNumberFormat="1" applyFont="1" applyFill="1" applyBorder="1" applyAlignment="1">
      <alignment horizontal="left"/>
    </xf>
    <xf numFmtId="0" fontId="1" fillId="6" borderId="12" xfId="0" applyNumberFormat="1" applyFont="1" applyFill="1" applyBorder="1" applyAlignment="1">
      <alignment horizontal="left"/>
    </xf>
    <xf numFmtId="14" fontId="1" fillId="6" borderId="12" xfId="1" applyNumberFormat="1" applyFont="1" applyFill="1" applyBorder="1" applyAlignment="1">
      <alignment horizontal="left"/>
    </xf>
    <xf numFmtId="1" fontId="1" fillId="6" borderId="12" xfId="1" applyNumberFormat="1" applyFont="1" applyFill="1" applyBorder="1" applyAlignment="1">
      <alignment horizontal="left"/>
    </xf>
    <xf numFmtId="14" fontId="1" fillId="6" borderId="12" xfId="0" applyNumberFormat="1" applyFont="1" applyFill="1" applyBorder="1" applyAlignment="1">
      <alignment horizontal="left"/>
    </xf>
    <xf numFmtId="1" fontId="1" fillId="6" borderId="12" xfId="0" applyNumberFormat="1" applyFont="1" applyFill="1" applyBorder="1" applyAlignment="1">
      <alignment horizontal="left"/>
    </xf>
    <xf numFmtId="2" fontId="1" fillId="6" borderId="12" xfId="0" applyNumberFormat="1" applyFont="1" applyFill="1" applyBorder="1" applyAlignment="1">
      <alignment horizontal="left"/>
    </xf>
    <xf numFmtId="167" fontId="1" fillId="6" borderId="12" xfId="0" applyNumberFormat="1" applyFont="1" applyFill="1" applyBorder="1" applyAlignment="1">
      <alignment horizontal="left"/>
    </xf>
    <xf numFmtId="0" fontId="1" fillId="6" borderId="13" xfId="0" applyFont="1" applyFill="1" applyBorder="1" applyAlignment="1">
      <alignment horizontal="left"/>
    </xf>
    <xf numFmtId="0" fontId="1" fillId="6" borderId="11" xfId="0" applyFont="1" applyFill="1" applyBorder="1" applyAlignment="1">
      <alignment horizontal="center"/>
    </xf>
    <xf numFmtId="0" fontId="1" fillId="2" borderId="11" xfId="0" applyFont="1" applyFill="1" applyBorder="1"/>
    <xf numFmtId="0" fontId="1" fillId="2" borderId="11" xfId="0" applyFont="1" applyFill="1" applyBorder="1" applyAlignment="1">
      <alignment horizontal="center"/>
    </xf>
    <xf numFmtId="22" fontId="1" fillId="6" borderId="12" xfId="0" applyNumberFormat="1" applyFont="1" applyFill="1" applyBorder="1" applyAlignment="1">
      <alignment horizontal="center"/>
    </xf>
    <xf numFmtId="22" fontId="1" fillId="2" borderId="12" xfId="0" applyNumberFormat="1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/>
    </xf>
    <xf numFmtId="14" fontId="4" fillId="2" borderId="0" xfId="0" applyNumberFormat="1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2" fontId="4" fillId="2" borderId="0" xfId="0" applyNumberFormat="1" applyFont="1" applyFill="1" applyAlignment="1">
      <alignment horizontal="center"/>
    </xf>
    <xf numFmtId="0" fontId="10" fillId="0" borderId="0" xfId="0" applyFont="1" applyFill="1"/>
    <xf numFmtId="0" fontId="1" fillId="2" borderId="11" xfId="0" applyNumberFormat="1" applyFont="1" applyFill="1" applyBorder="1"/>
    <xf numFmtId="0" fontId="1" fillId="6" borderId="11" xfId="0" applyNumberFormat="1" applyFont="1" applyFill="1" applyBorder="1"/>
    <xf numFmtId="167" fontId="1" fillId="2" borderId="12" xfId="0" applyNumberFormat="1" applyFont="1" applyFill="1" applyBorder="1" applyAlignment="1">
      <alignment horizontal="left"/>
    </xf>
    <xf numFmtId="1" fontId="1" fillId="2" borderId="12" xfId="0" applyNumberFormat="1" applyFont="1" applyFill="1" applyBorder="1"/>
    <xf numFmtId="1" fontId="1" fillId="6" borderId="12" xfId="0" applyNumberFormat="1" applyFont="1" applyFill="1" applyBorder="1"/>
    <xf numFmtId="14" fontId="4" fillId="2" borderId="0" xfId="0" applyNumberFormat="1" applyFont="1" applyFill="1"/>
    <xf numFmtId="0" fontId="0" fillId="2" borderId="0" xfId="0" applyFill="1" applyBorder="1"/>
    <xf numFmtId="2" fontId="1" fillId="2" borderId="12" xfId="0" applyNumberFormat="1" applyFont="1" applyFill="1" applyBorder="1"/>
    <xf numFmtId="2" fontId="1" fillId="6" borderId="12" xfId="0" applyNumberFormat="1" applyFont="1" applyFill="1" applyBorder="1"/>
    <xf numFmtId="0" fontId="0" fillId="2" borderId="14" xfId="0" applyFont="1" applyFill="1" applyBorder="1" applyAlignment="1">
      <alignment horizontal="center" vertical="center"/>
    </xf>
    <xf numFmtId="0" fontId="1" fillId="6" borderId="15" xfId="0" applyFont="1" applyFill="1" applyBorder="1"/>
    <xf numFmtId="0" fontId="1" fillId="6" borderId="16" xfId="0" applyFont="1" applyFill="1" applyBorder="1"/>
    <xf numFmtId="0" fontId="1" fillId="6" borderId="16" xfId="0" applyNumberFormat="1" applyFont="1" applyFill="1" applyBorder="1"/>
    <xf numFmtId="14" fontId="1" fillId="6" borderId="16" xfId="1" applyNumberFormat="1" applyFont="1" applyFill="1" applyBorder="1" applyAlignment="1">
      <alignment horizontal="center"/>
    </xf>
    <xf numFmtId="1" fontId="1" fillId="6" borderId="16" xfId="1" applyNumberFormat="1" applyFont="1" applyFill="1" applyBorder="1" applyAlignment="1">
      <alignment horizontal="center"/>
    </xf>
    <xf numFmtId="14" fontId="1" fillId="6" borderId="16" xfId="0" applyNumberFormat="1" applyFont="1" applyFill="1" applyBorder="1" applyAlignment="1">
      <alignment horizontal="center"/>
    </xf>
    <xf numFmtId="0" fontId="1" fillId="6" borderId="16" xfId="0" applyFont="1" applyFill="1" applyBorder="1" applyAlignment="1">
      <alignment horizontal="center"/>
    </xf>
    <xf numFmtId="1" fontId="1" fillId="6" borderId="16" xfId="0" applyNumberFormat="1" applyFont="1" applyFill="1" applyBorder="1" applyAlignment="1">
      <alignment horizontal="center"/>
    </xf>
    <xf numFmtId="2" fontId="1" fillId="6" borderId="16" xfId="0" applyNumberFormat="1" applyFont="1" applyFill="1" applyBorder="1" applyAlignment="1">
      <alignment horizontal="center"/>
    </xf>
    <xf numFmtId="167" fontId="1" fillId="6" borderId="16" xfId="0" applyNumberFormat="1" applyFont="1" applyFill="1" applyBorder="1" applyAlignment="1">
      <alignment horizontal="center"/>
    </xf>
    <xf numFmtId="0" fontId="1" fillId="6" borderId="17" xfId="0" applyFont="1" applyFill="1" applyBorder="1"/>
    <xf numFmtId="0" fontId="0" fillId="2" borderId="18" xfId="0" applyFill="1" applyBorder="1"/>
    <xf numFmtId="0" fontId="0" fillId="2" borderId="19" xfId="0" applyFill="1" applyBorder="1"/>
    <xf numFmtId="0" fontId="1" fillId="6" borderId="20" xfId="0" applyFont="1" applyFill="1" applyBorder="1"/>
    <xf numFmtId="0" fontId="1" fillId="6" borderId="21" xfId="0" applyFont="1" applyFill="1" applyBorder="1"/>
    <xf numFmtId="0" fontId="1" fillId="6" borderId="21" xfId="0" applyNumberFormat="1" applyFont="1" applyFill="1" applyBorder="1"/>
    <xf numFmtId="14" fontId="1" fillId="6" borderId="21" xfId="1" applyNumberFormat="1" applyFont="1" applyFill="1" applyBorder="1" applyAlignment="1">
      <alignment horizontal="center"/>
    </xf>
    <xf numFmtId="1" fontId="1" fillId="6" borderId="21" xfId="1" applyNumberFormat="1" applyFont="1" applyFill="1" applyBorder="1" applyAlignment="1">
      <alignment horizontal="center"/>
    </xf>
    <xf numFmtId="14" fontId="1" fillId="6" borderId="21" xfId="0" applyNumberFormat="1" applyFont="1" applyFill="1" applyBorder="1" applyAlignment="1">
      <alignment horizontal="center"/>
    </xf>
    <xf numFmtId="0" fontId="1" fillId="6" borderId="21" xfId="0" applyFont="1" applyFill="1" applyBorder="1" applyAlignment="1">
      <alignment horizontal="center"/>
    </xf>
    <xf numFmtId="1" fontId="1" fillId="6" borderId="21" xfId="0" applyNumberFormat="1" applyFont="1" applyFill="1" applyBorder="1" applyAlignment="1">
      <alignment horizontal="center"/>
    </xf>
    <xf numFmtId="2" fontId="1" fillId="6" borderId="21" xfId="0" applyNumberFormat="1" applyFont="1" applyFill="1" applyBorder="1" applyAlignment="1">
      <alignment horizontal="center"/>
    </xf>
    <xf numFmtId="167" fontId="1" fillId="6" borderId="21" xfId="0" applyNumberFormat="1" applyFont="1" applyFill="1" applyBorder="1" applyAlignment="1">
      <alignment horizontal="center"/>
    </xf>
    <xf numFmtId="0" fontId="1" fillId="6" borderId="22" xfId="0" applyFont="1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1" fillId="2" borderId="26" xfId="0" applyFont="1" applyFill="1" applyBorder="1"/>
    <xf numFmtId="0" fontId="1" fillId="2" borderId="27" xfId="0" applyFont="1" applyFill="1" applyBorder="1"/>
    <xf numFmtId="0" fontId="1" fillId="2" borderId="27" xfId="0" applyNumberFormat="1" applyFont="1" applyFill="1" applyBorder="1"/>
    <xf numFmtId="14" fontId="1" fillId="2" borderId="27" xfId="1" applyNumberFormat="1" applyFont="1" applyFill="1" applyBorder="1" applyAlignment="1">
      <alignment horizontal="center"/>
    </xf>
    <xf numFmtId="1" fontId="1" fillId="2" borderId="27" xfId="1" applyNumberFormat="1" applyFont="1" applyFill="1" applyBorder="1" applyAlignment="1">
      <alignment horizontal="center"/>
    </xf>
    <xf numFmtId="14" fontId="1" fillId="2" borderId="27" xfId="0" applyNumberFormat="1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1" fontId="1" fillId="2" borderId="27" xfId="0" applyNumberFormat="1" applyFont="1" applyFill="1" applyBorder="1" applyAlignment="1">
      <alignment horizontal="center"/>
    </xf>
    <xf numFmtId="2" fontId="1" fillId="2" borderId="27" xfId="0" applyNumberFormat="1" applyFont="1" applyFill="1" applyBorder="1" applyAlignment="1">
      <alignment horizontal="center"/>
    </xf>
    <xf numFmtId="167" fontId="1" fillId="2" borderId="27" xfId="0" applyNumberFormat="1" applyFont="1" applyFill="1" applyBorder="1" applyAlignment="1">
      <alignment horizontal="center"/>
    </xf>
    <xf numFmtId="0" fontId="1" fillId="2" borderId="28" xfId="0" applyFont="1" applyFill="1" applyBorder="1"/>
    <xf numFmtId="0" fontId="4" fillId="2" borderId="14" xfId="0" applyFont="1" applyFill="1" applyBorder="1" applyAlignment="1">
      <alignment horizontal="center" vertical="center"/>
    </xf>
    <xf numFmtId="0" fontId="1" fillId="6" borderId="0" xfId="0" applyFont="1" applyFill="1" applyBorder="1"/>
    <xf numFmtId="0" fontId="11" fillId="2" borderId="0" xfId="0" applyFont="1" applyFill="1"/>
    <xf numFmtId="22" fontId="11" fillId="2" borderId="0" xfId="0" applyNumberFormat="1" applyFont="1" applyFill="1"/>
    <xf numFmtId="14" fontId="11" fillId="2" borderId="0" xfId="0" applyNumberFormat="1" applyFont="1" applyFill="1"/>
    <xf numFmtId="1" fontId="11" fillId="2" borderId="0" xfId="0" applyNumberFormat="1" applyFont="1" applyFill="1"/>
    <xf numFmtId="2" fontId="11" fillId="2" borderId="0" xfId="0" applyNumberFormat="1" applyFont="1" applyFill="1"/>
    <xf numFmtId="167" fontId="11" fillId="2" borderId="0" xfId="0" applyNumberFormat="1" applyFont="1" applyFill="1"/>
    <xf numFmtId="165" fontId="11" fillId="2" borderId="0" xfId="0" applyNumberFormat="1" applyFont="1" applyFill="1"/>
    <xf numFmtId="0" fontId="11" fillId="2" borderId="0" xfId="0" applyNumberFormat="1" applyFont="1" applyFill="1"/>
    <xf numFmtId="14" fontId="11" fillId="2" borderId="0" xfId="0" applyNumberFormat="1" applyFont="1" applyFill="1" applyAlignment="1">
      <alignment horizontal="center"/>
    </xf>
    <xf numFmtId="1" fontId="11" fillId="2" borderId="0" xfId="0" applyNumberFormat="1" applyFont="1" applyFill="1" applyAlignment="1">
      <alignment horizontal="center"/>
    </xf>
    <xf numFmtId="22" fontId="1" fillId="9" borderId="12" xfId="0" applyNumberFormat="1" applyFont="1" applyFill="1" applyBorder="1"/>
    <xf numFmtId="22" fontId="1" fillId="0" borderId="12" xfId="0" applyNumberFormat="1" applyFont="1" applyBorder="1"/>
    <xf numFmtId="14" fontId="1" fillId="9" borderId="12" xfId="0" applyNumberFormat="1" applyFont="1" applyFill="1" applyBorder="1"/>
    <xf numFmtId="14" fontId="1" fillId="0" borderId="12" xfId="0" applyNumberFormat="1" applyFont="1" applyBorder="1"/>
    <xf numFmtId="0" fontId="1" fillId="9" borderId="11" xfId="0" applyFont="1" applyFill="1" applyBorder="1"/>
    <xf numFmtId="0" fontId="1" fillId="9" borderId="12" xfId="0" applyFont="1" applyFill="1" applyBorder="1"/>
    <xf numFmtId="0" fontId="1" fillId="0" borderId="11" xfId="0" applyFont="1" applyBorder="1"/>
    <xf numFmtId="0" fontId="1" fillId="0" borderId="12" xfId="0" applyFont="1" applyBorder="1"/>
    <xf numFmtId="1" fontId="1" fillId="9" borderId="12" xfId="0" applyNumberFormat="1" applyFont="1" applyFill="1" applyBorder="1"/>
    <xf numFmtId="2" fontId="1" fillId="9" borderId="12" xfId="0" applyNumberFormat="1" applyFont="1" applyFill="1" applyBorder="1"/>
    <xf numFmtId="1" fontId="1" fillId="0" borderId="12" xfId="0" applyNumberFormat="1" applyFont="1" applyBorder="1"/>
    <xf numFmtId="2" fontId="1" fillId="0" borderId="12" xfId="0" applyNumberFormat="1" applyFont="1" applyBorder="1"/>
    <xf numFmtId="167" fontId="1" fillId="9" borderId="12" xfId="0" applyNumberFormat="1" applyFont="1" applyFill="1" applyBorder="1"/>
    <xf numFmtId="167" fontId="1" fillId="0" borderId="12" xfId="0" applyNumberFormat="1" applyFont="1" applyBorder="1"/>
    <xf numFmtId="0" fontId="2" fillId="5" borderId="11" xfId="0" applyNumberFormat="1" applyFont="1" applyFill="1" applyBorder="1"/>
    <xf numFmtId="0" fontId="2" fillId="5" borderId="12" xfId="0" applyNumberFormat="1" applyFont="1" applyFill="1" applyBorder="1" applyAlignment="1">
      <alignment horizontal="center"/>
    </xf>
    <xf numFmtId="0" fontId="1" fillId="9" borderId="13" xfId="0" applyFont="1" applyFill="1" applyBorder="1"/>
    <xf numFmtId="0" fontId="1" fillId="0" borderId="13" xfId="0" applyFont="1" applyBorder="1"/>
    <xf numFmtId="14" fontId="1" fillId="9" borderId="12" xfId="0" applyNumberFormat="1" applyFont="1" applyFill="1" applyBorder="1" applyAlignment="1">
      <alignment horizontal="center"/>
    </xf>
    <xf numFmtId="2" fontId="1" fillId="9" borderId="12" xfId="0" applyNumberFormat="1" applyFont="1" applyFill="1" applyBorder="1" applyAlignment="1">
      <alignment horizontal="center"/>
    </xf>
    <xf numFmtId="14" fontId="1" fillId="0" borderId="12" xfId="0" applyNumberFormat="1" applyFon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22" fontId="1" fillId="2" borderId="0" xfId="0" applyNumberFormat="1" applyFont="1" applyFill="1" applyBorder="1"/>
    <xf numFmtId="14" fontId="1" fillId="2" borderId="0" xfId="0" applyNumberFormat="1" applyFont="1" applyFill="1" applyBorder="1"/>
    <xf numFmtId="1" fontId="1" fillId="2" borderId="0" xfId="0" applyNumberFormat="1" applyFont="1" applyFill="1" applyBorder="1"/>
    <xf numFmtId="2" fontId="1" fillId="2" borderId="0" xfId="0" applyNumberFormat="1" applyFont="1" applyFill="1" applyBorder="1"/>
    <xf numFmtId="0" fontId="1" fillId="2" borderId="12" xfId="0" applyFont="1" applyFill="1" applyBorder="1" applyAlignment="1">
      <alignment horizontal="left"/>
    </xf>
    <xf numFmtId="14" fontId="1" fillId="2" borderId="12" xfId="0" applyNumberFormat="1" applyFont="1" applyFill="1" applyBorder="1" applyAlignment="1">
      <alignment horizontal="left"/>
    </xf>
    <xf numFmtId="0" fontId="4" fillId="2" borderId="14" xfId="0" applyFont="1" applyFill="1" applyBorder="1" applyAlignment="1">
      <alignment horizontal="left" vertical="center"/>
    </xf>
    <xf numFmtId="0" fontId="1" fillId="2" borderId="0" xfId="0" applyFont="1" applyFill="1"/>
    <xf numFmtId="0" fontId="1" fillId="7" borderId="0" xfId="0" applyFont="1" applyFill="1"/>
    <xf numFmtId="0" fontId="1" fillId="8" borderId="0" xfId="0" applyFont="1" applyFill="1"/>
    <xf numFmtId="0" fontId="12" fillId="0" borderId="0" xfId="0" applyNumberFormat="1" applyFont="1" applyFill="1"/>
    <xf numFmtId="0" fontId="12" fillId="0" borderId="0" xfId="0" applyFont="1" applyFill="1"/>
    <xf numFmtId="22" fontId="12" fillId="0" borderId="0" xfId="0" applyNumberFormat="1" applyFont="1" applyFill="1"/>
    <xf numFmtId="165" fontId="12" fillId="0" borderId="0" xfId="0" applyNumberFormat="1" applyFont="1" applyFill="1"/>
    <xf numFmtId="0" fontId="12" fillId="0" borderId="0" xfId="0" applyFont="1" applyFill="1" applyAlignment="1">
      <alignment horizontal="center"/>
    </xf>
    <xf numFmtId="0" fontId="12" fillId="0" borderId="0" xfId="0" applyFont="1" applyFill="1" applyAlignment="1">
      <alignment horizontal="right"/>
    </xf>
    <xf numFmtId="0" fontId="12" fillId="0" borderId="0" xfId="0" applyFont="1" applyFill="1" applyAlignment="1">
      <alignment horizontal="left"/>
    </xf>
    <xf numFmtId="14" fontId="12" fillId="0" borderId="0" xfId="0" applyNumberFormat="1" applyFont="1" applyFill="1" applyAlignment="1">
      <alignment horizontal="left"/>
    </xf>
    <xf numFmtId="20" fontId="12" fillId="0" borderId="0" xfId="0" applyNumberFormat="1" applyFont="1" applyFill="1" applyAlignment="1">
      <alignment horizontal="left"/>
    </xf>
    <xf numFmtId="166" fontId="12" fillId="0" borderId="0" xfId="0" applyNumberFormat="1" applyFont="1" applyFill="1"/>
    <xf numFmtId="14" fontId="12" fillId="0" borderId="0" xfId="0" applyNumberFormat="1" applyFont="1" applyFill="1"/>
    <xf numFmtId="14" fontId="12" fillId="0" borderId="0" xfId="1" applyNumberFormat="1" applyFont="1" applyFill="1" applyAlignment="1">
      <alignment horizontal="center"/>
    </xf>
    <xf numFmtId="14" fontId="12" fillId="0" borderId="0" xfId="0" applyNumberFormat="1" applyFont="1" applyFill="1" applyAlignment="1">
      <alignment horizontal="center"/>
    </xf>
    <xf numFmtId="1" fontId="12" fillId="0" borderId="0" xfId="1" applyNumberFormat="1" applyFont="1" applyFill="1" applyAlignment="1">
      <alignment horizontal="center"/>
    </xf>
    <xf numFmtId="1" fontId="12" fillId="0" borderId="0" xfId="0" applyNumberFormat="1" applyFont="1" applyFill="1"/>
    <xf numFmtId="1" fontId="12" fillId="0" borderId="0" xfId="0" applyNumberFormat="1" applyFont="1" applyFill="1" applyAlignment="1">
      <alignment horizontal="center"/>
    </xf>
    <xf numFmtId="14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1" fontId="12" fillId="0" borderId="0" xfId="0" applyNumberFormat="1" applyFont="1" applyFill="1" applyBorder="1" applyAlignment="1">
      <alignment horizontal="center"/>
    </xf>
    <xf numFmtId="2" fontId="12" fillId="0" borderId="0" xfId="0" applyNumberFormat="1" applyFont="1" applyFill="1" applyBorder="1" applyAlignment="1">
      <alignment horizontal="center"/>
    </xf>
    <xf numFmtId="2" fontId="12" fillId="0" borderId="0" xfId="0" applyNumberFormat="1" applyFont="1" applyFill="1"/>
    <xf numFmtId="167" fontId="12" fillId="0" borderId="0" xfId="0" applyNumberFormat="1" applyFont="1" applyFill="1" applyBorder="1" applyAlignment="1">
      <alignment horizontal="center"/>
    </xf>
    <xf numFmtId="167" fontId="12" fillId="0" borderId="0" xfId="0" applyNumberFormat="1" applyFont="1" applyFill="1"/>
    <xf numFmtId="0" fontId="5" fillId="3" borderId="0" xfId="0" applyFont="1" applyFill="1" applyAlignment="1">
      <alignment horizontal="center"/>
    </xf>
    <xf numFmtId="1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</cellXfs>
  <cellStyles count="6">
    <cellStyle name="Bom 2" xfId="5" xr:uid="{00000000-0005-0000-0000-000000000000}"/>
    <cellStyle name="Normal" xfId="0" builtinId="0"/>
    <cellStyle name="Normal 2" xfId="3" xr:uid="{00000000-0005-0000-0000-000002000000}"/>
    <cellStyle name="Porcentagem" xfId="2" builtinId="5"/>
    <cellStyle name="Título 1 2" xfId="4" xr:uid="{00000000-0005-0000-0000-000004000000}"/>
    <cellStyle name="Vírgula" xfId="1" builtinId="3"/>
  </cellStyles>
  <dxfs count="99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9" formatCode="dd/mm/yyyy"/>
    </dxf>
    <dxf>
      <numFmt numFmtId="19" formatCode="dd/mm/yyyy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9" formatCode="dd/mm/yyyy"/>
    </dxf>
    <dxf>
      <numFmt numFmtId="19" formatCode="dd/mm/yyyy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7" formatCode="dd/mm/yyyy\ hh:mm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ichelle.yano\Local%20Settings\Temporary%20Internet%20Files\OLK85\Boksl99\9912\Reppack99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"/>
      <sheetName val="D"/>
      <sheetName val="Reppack9912"/>
      <sheetName val="PLA GKV"/>
      <sheetName val="USDt_FS(4)"/>
      <sheetName val="PLA_GKV"/>
      <sheetName val="PLA_GKV1"/>
      <sheetName val="table"/>
    </sheetNames>
    <sheetDataSet>
      <sheetData sheetId="0"/>
      <sheetData sheetId="1"/>
      <sheetData sheetId="2" refreshError="1"/>
      <sheetData sheetId="3" refreshError="1"/>
      <sheetData sheetId="4" refreshError="1"/>
      <sheetData sheetId="5"/>
      <sheetData sheetId="6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son Luis Serpe" refreshedDate="45650.553768518519" createdVersion="6" refreshedVersion="6" minRefreshableVersion="3" recordCount="597" xr:uid="{00000000-000A-0000-FFFF-FFFF00000000}">
  <cacheSource type="worksheet">
    <worksheetSource name="Solicitacao_Prancha"/>
  </cacheSource>
  <cacheFields count="54">
    <cacheField name="ID SOLICITAÇÃO" numFmtId="0">
      <sharedItems containsSemiMixedTypes="0" containsString="0" containsNumber="1" containsInteger="1" minValue="2771" maxValue="3371"/>
    </cacheField>
    <cacheField name="CLIENTE" numFmtId="0">
      <sharedItems count="10">
        <s v="Carregamento"/>
        <s v="ESTLOG"/>
        <s v="Estradas Silvicultura"/>
        <s v="SILV"/>
        <s v="Colheita"/>
        <s v="Silvicultura"/>
        <s v="CAR"/>
        <s v="Estradas Logística"/>
        <s v="Desenvolvimento Operacional"/>
        <s v="COL"/>
      </sharedItems>
    </cacheField>
    <cacheField name="DATA SOLICITAÇÃO" numFmtId="22">
      <sharedItems containsSemiMixedTypes="0" containsNonDate="0" containsDate="1" containsString="0" minDate="2024-12-01T08:29:00" maxDate="2024-12-24T13:49:00" count="553">
        <d v="2024-12-01T08:29:00"/>
        <d v="2024-12-01T10:34:00"/>
        <d v="2024-12-01T10:46:00"/>
        <d v="2024-12-01T10:48:00"/>
        <d v="2024-12-01T12:40:00"/>
        <d v="2024-12-01T16:05:00"/>
        <d v="2024-12-01T20:52:00"/>
        <d v="2024-12-01T20:56:00"/>
        <d v="2024-12-02T02:57:00"/>
        <d v="2024-12-02T10:11:00"/>
        <d v="2024-12-02T10:16:00"/>
        <d v="2024-12-02T11:43:00"/>
        <d v="2024-12-02T12:05:00"/>
        <d v="2024-12-02T12:31:00"/>
        <d v="2024-12-02T13:12:00"/>
        <d v="2024-12-02T15:08:00"/>
        <d v="2024-12-02T15:47:00"/>
        <d v="2024-12-02T15:49:00"/>
        <d v="2024-12-02T15:51:00"/>
        <d v="2024-12-02T16:40:00"/>
        <d v="2024-12-02T17:20:00"/>
        <d v="2024-12-02T17:23:00"/>
        <d v="2024-12-02T18:42:00"/>
        <d v="2024-12-02T19:22:00"/>
        <d v="2024-12-02T20:34:00"/>
        <d v="2024-12-02T20:47:00"/>
        <d v="2024-12-02T20:48:00"/>
        <d v="2024-12-02T21:17:00"/>
        <d v="2024-12-02T21:19:00"/>
        <d v="2024-12-02T22:06:00"/>
        <d v="2024-12-02T22:08:00"/>
        <d v="2024-12-03T00:31:00"/>
        <d v="2024-12-03T09:46:00"/>
        <d v="2024-12-03T11:42:00"/>
        <d v="2024-12-03T14:36:00"/>
        <d v="2024-12-03T15:10:00"/>
        <d v="2024-12-03T15:33:00"/>
        <d v="2024-12-03T17:08:00"/>
        <d v="2024-12-03T17:14:00"/>
        <d v="2024-12-03T17:18:00"/>
        <d v="2024-12-03T17:44:00"/>
        <d v="2024-12-03T17:48:00"/>
        <d v="2024-12-03T17:53:00"/>
        <d v="2024-12-03T17:57:00"/>
        <d v="2024-12-03T18:10:00"/>
        <d v="2024-12-03T18:12:00"/>
        <d v="2024-12-03T20:51:00"/>
        <d v="2024-12-04T09:32:00"/>
        <d v="2024-12-04T10:36:00"/>
        <d v="2024-12-04T10:37:00"/>
        <d v="2024-12-04T10:43:00"/>
        <d v="2024-12-04T10:52:00"/>
        <d v="2024-12-04T13:35:00"/>
        <d v="2024-12-04T15:35:00"/>
        <d v="2024-12-04T15:54:00"/>
        <d v="2024-12-04T15:56:00"/>
        <d v="2024-12-04T15:57:00"/>
        <d v="2024-12-04T16:04:00"/>
        <d v="2024-12-04T16:34:00"/>
        <d v="2024-12-04T16:35:00"/>
        <d v="2024-12-04T16:36:00"/>
        <d v="2024-12-04T16:50:00"/>
        <d v="2024-12-04T16:52:00"/>
        <d v="2024-12-04T16:54:00"/>
        <d v="2024-12-04T16:58:00"/>
        <d v="2024-12-04T17:11:00"/>
        <d v="2024-12-04T17:55:00"/>
        <d v="2024-12-04T18:03:00"/>
        <d v="2024-12-04T18:21:00"/>
        <d v="2024-12-04T19:05:00"/>
        <d v="2024-12-04T19:22:00"/>
        <d v="2024-12-04T19:29:00"/>
        <d v="2024-12-04T21:24:00"/>
        <d v="2024-12-04T21:44:00"/>
        <d v="2024-12-04T22:19:00"/>
        <d v="2024-12-05T01:33:00"/>
        <d v="2024-12-05T11:25:00"/>
        <d v="2024-12-05T13:18:00"/>
        <d v="2024-12-05T13:23:00"/>
        <d v="2024-12-05T13:32:00"/>
        <d v="2024-12-05T14:06:00"/>
        <d v="2024-12-05T14:10:00"/>
        <d v="2024-12-05T15:19:00"/>
        <d v="2024-12-05T15:30:00"/>
        <d v="2024-12-05T16:45:00"/>
        <d v="2024-12-05T16:48:00"/>
        <d v="2024-12-05T17:15:00"/>
        <d v="2024-12-05T18:37:00"/>
        <d v="2024-12-05T18:54:00"/>
        <d v="2024-12-05T19:10:00"/>
        <d v="2024-12-05T20:07:00"/>
        <d v="2024-12-05T20:09:00"/>
        <d v="2024-12-05T20:11:00"/>
        <d v="2024-12-05T20:13:00"/>
        <d v="2024-12-05T20:27:00"/>
        <d v="2024-12-05T21:51:00"/>
        <d v="2024-12-05T21:56:00"/>
        <d v="2024-12-05T21:58:00"/>
        <d v="2024-12-05T22:32:00"/>
        <d v="2024-12-05T23:51:00"/>
        <d v="2024-12-06T01:32:00"/>
        <d v="2024-12-06T01:45:00"/>
        <d v="2024-12-06T01:48:00"/>
        <d v="2024-12-06T01:51:00"/>
        <d v="2024-12-06T01:53:00"/>
        <d v="2024-12-06T12:00:00"/>
        <d v="2024-12-06T12:21:00"/>
        <d v="2024-12-06T12:23:00"/>
        <d v="2024-12-06T13:04:00"/>
        <d v="2024-12-06T14:21:00"/>
        <d v="2024-12-06T14:29:00"/>
        <d v="2024-12-06T15:06:00"/>
        <d v="2024-12-06T15:08:00"/>
        <d v="2024-12-06T15:21:00"/>
        <d v="2024-12-06T15:45:00"/>
        <d v="2024-12-06T15:49:00"/>
        <d v="2024-12-06T16:44:00"/>
        <d v="2024-12-06T16:59:00"/>
        <d v="2024-12-06T17:00:00"/>
        <d v="2024-12-06T19:14:00"/>
        <d v="2024-12-06T21:47:00"/>
        <d v="2024-12-06T22:30:00"/>
        <d v="2024-12-06T22:36:00"/>
        <d v="2024-12-06T22:48:00"/>
        <d v="2024-12-06T23:52:00"/>
        <d v="2024-12-07T00:12:00"/>
        <d v="2024-12-07T11:25:00"/>
        <d v="2024-12-07T11:44:00"/>
        <d v="2024-12-07T11:49:00"/>
        <d v="2024-12-07T14:45:00"/>
        <d v="2024-12-07T14:47:00"/>
        <d v="2024-12-07T15:42:00"/>
        <d v="2024-12-07T15:55:00"/>
        <d v="2024-12-07T16:08:00"/>
        <d v="2024-12-07T17:23:00"/>
        <d v="2024-12-07T19:08:00"/>
        <d v="2024-12-07T20:57:00"/>
        <d v="2024-12-07T21:42:00"/>
        <d v="2024-12-07T21:46:00"/>
        <d v="2024-12-08T01:04:00"/>
        <d v="2024-12-08T01:14:00"/>
        <d v="2024-12-08T01:20:00"/>
        <d v="2024-12-08T01:23:00"/>
        <d v="2024-12-08T01:28:00"/>
        <d v="2024-12-08T04:30:00"/>
        <d v="2024-12-08T10:33:00"/>
        <d v="2024-12-08T11:09:00"/>
        <d v="2024-12-08T11:11:00"/>
        <d v="2024-12-08T11:12:00"/>
        <d v="2024-12-08T13:08:00"/>
        <d v="2024-12-08T13:11:00"/>
        <d v="2024-12-08T13:51:00"/>
        <d v="2024-12-08T15:23:00"/>
        <d v="2024-12-08T18:09:00"/>
        <d v="2024-12-08T21:03:00"/>
        <d v="2024-12-08T21:10:00"/>
        <d v="2024-12-08T21:13:00"/>
        <d v="2024-12-08T22:09:00"/>
        <d v="2024-12-09T00:12:00"/>
        <d v="2024-12-09T01:39:00"/>
        <d v="2024-12-09T02:25:00"/>
        <d v="2024-12-09T11:09:00"/>
        <d v="2024-12-09T11:24:00"/>
        <d v="2024-12-09T11:35:00"/>
        <d v="2024-12-09T11:42:00"/>
        <d v="2024-12-09T11:45:00"/>
        <d v="2024-12-09T13:48:00"/>
        <d v="2024-12-09T14:24:00"/>
        <d v="2024-12-09T15:02:00"/>
        <d v="2024-12-09T15:04:00"/>
        <d v="2024-12-09T18:17:00"/>
        <d v="2024-12-09T19:37:00"/>
        <d v="2024-12-09T19:40:00"/>
        <d v="2024-12-09T20:02:00"/>
        <d v="2024-12-09T20:04:00"/>
        <d v="2024-12-09T20:11:00"/>
        <d v="2024-12-09T23:11:00"/>
        <d v="2024-12-09T23:45:00"/>
        <d v="2024-12-10T00:06:00"/>
        <d v="2024-12-10T00:07:00"/>
        <d v="2024-12-10T00:08:00"/>
        <d v="2024-12-10T00:12:00"/>
        <d v="2024-12-10T00:13:00"/>
        <d v="2024-12-10T00:17:00"/>
        <d v="2024-12-10T02:21:00"/>
        <d v="2024-12-10T11:11:00"/>
        <d v="2024-12-10T11:16:00"/>
        <d v="2024-12-10T11:24:00"/>
        <d v="2024-12-10T12:31:00"/>
        <d v="2024-12-10T12:37:00"/>
        <d v="2024-12-10T12:55:00"/>
        <d v="2024-12-10T13:32:00"/>
        <d v="2024-12-10T13:37:00"/>
        <d v="2024-12-10T14:06:00"/>
        <d v="2024-12-10T14:34:00"/>
        <d v="2024-12-10T14:39:00"/>
        <d v="2024-12-10T15:01:00"/>
        <d v="2024-12-10T15:08:00"/>
        <d v="2024-12-10T15:17:00"/>
        <d v="2024-12-10T15:46:00"/>
        <d v="2024-12-10T17:54:00"/>
        <d v="2024-12-10T18:23:00"/>
        <d v="2024-12-10T18:38:00"/>
        <d v="2024-12-10T19:00:00"/>
        <d v="2024-12-10T19:30:00"/>
        <d v="2024-12-10T19:39:00"/>
        <d v="2024-12-10T19:43:00"/>
        <d v="2024-12-10T23:37:00"/>
        <d v="2024-12-10T23:54:00"/>
        <d v="2024-12-11T00:13:00"/>
        <d v="2024-12-11T11:48:00"/>
        <d v="2024-12-11T12:04:00"/>
        <d v="2024-12-11T12:14:00"/>
        <d v="2024-12-11T12:17:00"/>
        <d v="2024-12-11T12:19:00"/>
        <d v="2024-12-11T12:25:00"/>
        <d v="2024-12-11T13:10:00"/>
        <d v="2024-12-11T13:31:00"/>
        <d v="2024-12-11T13:38:00"/>
        <d v="2024-12-11T13:41:00"/>
        <d v="2024-12-11T13:43:00"/>
        <d v="2024-12-11T13:44:00"/>
        <d v="2024-12-11T13:55:00"/>
        <d v="2024-12-11T14:15:00"/>
        <d v="2024-12-11T14:26:00"/>
        <d v="2024-12-11T14:40:00"/>
        <d v="2024-12-11T14:55:00"/>
        <d v="2024-12-11T15:01:00"/>
        <d v="2024-12-11T15:50:00"/>
        <d v="2024-12-11T16:16:00"/>
        <d v="2024-12-11T17:49:00"/>
        <d v="2024-12-11T18:08:00"/>
        <d v="2024-12-11T19:48:00"/>
        <d v="2024-12-11T19:53:00"/>
        <d v="2024-12-11T20:05:00"/>
        <d v="2024-12-11T21:54:00"/>
        <d v="2024-12-11T22:16:00"/>
        <d v="2024-12-11T23:51:00"/>
        <d v="2024-12-12T00:39:00"/>
        <d v="2024-12-12T00:44:00"/>
        <d v="2024-12-12T10:26:00"/>
        <d v="2024-12-12T10:52:00"/>
        <d v="2024-12-12T11:03:00"/>
        <d v="2024-12-12T11:05:00"/>
        <d v="2024-12-12T11:57:00"/>
        <d v="2024-12-12T12:30:00"/>
        <d v="2024-12-12T12:31:00"/>
        <d v="2024-12-12T12:32:00"/>
        <d v="2024-12-12T13:23:00"/>
        <d v="2024-12-12T14:34:00"/>
        <d v="2024-12-12T15:10:00"/>
        <d v="2024-12-12T15:14:00"/>
        <d v="2024-12-12T15:18:00"/>
        <d v="2024-12-12T16:48:00"/>
        <d v="2024-12-12T16:49:00"/>
        <d v="2024-12-12T16:58:00"/>
        <d v="2024-12-12T16:59:00"/>
        <d v="2024-12-12T17:06:00"/>
        <d v="2024-12-12T17:21:00"/>
        <d v="2024-12-12T20:06:00"/>
        <d v="2024-12-12T20:10:00"/>
        <d v="2024-12-12T20:12:00"/>
        <d v="2024-12-12T20:50:00"/>
        <d v="2024-12-12T21:45:00"/>
        <d v="2024-12-12T23:35:00"/>
        <d v="2024-12-12T23:41:00"/>
        <d v="2024-12-12T23:43:00"/>
        <d v="2024-12-13T01:14:00"/>
        <d v="2024-12-13T01:55:00"/>
        <d v="2024-12-13T10:49:00"/>
        <d v="2024-12-13T10:51:00"/>
        <d v="2024-12-13T10:54:00"/>
        <d v="2024-12-13T10:56:00"/>
        <d v="2024-12-13T11:43:00"/>
        <d v="2024-12-13T11:46:00"/>
        <d v="2024-12-13T12:55:00"/>
        <d v="2024-12-13T13:25:00"/>
        <d v="2024-12-13T13:30:00"/>
        <d v="2024-12-13T14:08:00"/>
        <d v="2024-12-13T14:11:00"/>
        <d v="2024-12-13T15:12:00"/>
        <d v="2024-12-13T15:46:00"/>
        <d v="2024-12-13T16:08:00"/>
        <d v="2024-12-13T16:13:00"/>
        <d v="2024-12-13T16:14:00"/>
        <d v="2024-12-13T16:15:00"/>
        <d v="2024-12-13T16:19:00"/>
        <d v="2024-12-13T16:20:00"/>
        <d v="2024-12-13T17:06:00"/>
        <d v="2024-12-13T18:32:00"/>
        <d v="2024-12-13T20:11:00"/>
        <d v="2024-12-13T21:03:00"/>
        <d v="2024-12-13T21:07:00"/>
        <d v="2024-12-13T22:03:00"/>
        <d v="2024-12-13T22:04:00"/>
        <d v="2024-12-13T22:06:00"/>
        <d v="2024-12-13T22:07:00"/>
        <d v="2024-12-13T22:09:00"/>
        <d v="2024-12-14T10:51:00"/>
        <d v="2024-12-14T10:55:00"/>
        <d v="2024-12-14T10:57:00"/>
        <d v="2024-12-14T11:17:00"/>
        <d v="2024-12-14T11:41:00"/>
        <d v="2024-12-14T11:50:00"/>
        <d v="2024-12-14T12:03:00"/>
        <d v="2024-12-14T12:33:00"/>
        <d v="2024-12-14T15:18:00"/>
        <d v="2024-12-14T16:08:00"/>
        <d v="2024-12-14T18:02:00"/>
        <d v="2024-12-14T20:28:00"/>
        <d v="2024-12-14T20:31:00"/>
        <d v="2024-12-14T20:53:00"/>
        <d v="2024-12-14T20:57:00"/>
        <d v="2024-12-14T21:01:00"/>
        <d v="2024-12-14T22:22:00"/>
        <d v="2024-12-14T23:48:00"/>
        <d v="2024-12-14T23:54:00"/>
        <d v="2024-12-15T10:01:00"/>
        <d v="2024-12-15T10:15:00"/>
        <d v="2024-12-15T11:54:00"/>
        <d v="2024-12-15T12:04:00"/>
        <d v="2024-12-15T13:28:00"/>
        <d v="2024-12-15T13:33:00"/>
        <d v="2024-12-15T13:40:00"/>
        <d v="2024-12-15T14:26:00"/>
        <d v="2024-12-15T14:45:00"/>
        <d v="2024-12-15T20:10:00"/>
        <d v="2024-12-15T20:27:00"/>
        <d v="2024-12-15T20:35:00"/>
        <d v="2024-12-15T21:37:00"/>
        <d v="2024-12-15T22:40:00"/>
        <d v="2024-12-16T02:35:00"/>
        <d v="2024-12-16T02:36:00"/>
        <d v="2024-12-16T02:38:00"/>
        <d v="2024-12-16T09:41:00"/>
        <d v="2024-12-16T09:44:00"/>
        <d v="2024-12-16T10:05:00"/>
        <d v="2024-12-16T10:06:00"/>
        <d v="2024-12-16T10:59:00"/>
        <d v="2024-12-16T11:18:00"/>
        <d v="2024-12-16T13:27:00"/>
        <d v="2024-12-16T13:44:00"/>
        <d v="2024-12-16T13:58:00"/>
        <d v="2024-12-16T15:00:00"/>
        <d v="2024-12-16T16:21:00"/>
        <d v="2024-12-16T16:54:00"/>
        <d v="2024-12-16T17:06:00"/>
        <d v="2024-12-16T17:53:00"/>
        <d v="2024-12-16T19:09:00"/>
        <d v="2024-12-16T19:17:00"/>
        <d v="2024-12-16T20:00:00"/>
        <d v="2024-12-16T20:02:00"/>
        <d v="2024-12-16T20:03:00"/>
        <d v="2024-12-16T21:08:00"/>
        <d v="2024-12-16T21:15:00"/>
        <d v="2024-12-16T22:25:00"/>
        <d v="2024-12-16T23:11:00"/>
        <d v="2024-12-16T23:18:00"/>
        <d v="2024-12-16T23:42:00"/>
        <d v="2024-12-16T23:59:00"/>
        <d v="2024-12-17T00:35:00"/>
        <d v="2024-12-17T00:40:00"/>
        <d v="2024-12-17T00:43:00"/>
        <d v="2024-12-17T00:49:00"/>
        <d v="2024-12-17T01:02:00"/>
        <d v="2024-12-17T01:07:00"/>
        <d v="2024-12-17T01:57:00"/>
        <d v="2024-12-17T10:07:00"/>
        <d v="2024-12-17T12:15:00"/>
        <d v="2024-12-17T13:04:00"/>
        <d v="2024-12-17T18:03:00"/>
        <d v="2024-12-17T18:47:00"/>
        <d v="2024-12-17T18:49:00"/>
        <d v="2024-12-17T18:52:00"/>
        <d v="2024-12-17T18:54:00"/>
        <d v="2024-12-17T18:55:00"/>
        <d v="2024-12-17T18:56:00"/>
        <d v="2024-12-17T20:02:00"/>
        <d v="2024-12-17T20:03:00"/>
        <d v="2024-12-17T20:05:00"/>
        <d v="2024-12-17T20:06:00"/>
        <d v="2024-12-17T20:09:00"/>
        <d v="2024-12-17T21:39:00"/>
        <d v="2024-12-17T21:42:00"/>
        <d v="2024-12-17T21:57:00"/>
        <d v="2024-12-17T23:03:00"/>
        <d v="2024-12-17T23:06:00"/>
        <d v="2024-12-17T23:16:00"/>
        <d v="2024-12-17T23:18:00"/>
        <d v="2024-12-18T01:00:00"/>
        <d v="2024-12-18T01:11:00"/>
        <d v="2024-12-18T01:13:00"/>
        <d v="2024-12-18T07:56:00"/>
        <d v="2024-12-18T10:27:00"/>
        <d v="2024-12-18T10:29:00"/>
        <d v="2024-12-18T10:53:00"/>
        <d v="2024-12-18T11:00:00"/>
        <d v="2024-12-18T12:07:00"/>
        <d v="2024-12-18T12:10:00"/>
        <d v="2024-12-18T13:18:00"/>
        <d v="2024-12-18T14:13:00"/>
        <d v="2024-12-18T14:15:00"/>
        <d v="2024-12-18T14:17:00"/>
        <d v="2024-12-18T14:37:00"/>
        <d v="2024-12-18T16:41:00"/>
        <d v="2024-12-18T16:55:00"/>
        <d v="2024-12-18T18:59:00"/>
        <d v="2024-12-18T19:52:00"/>
        <d v="2024-12-18T20:53:00"/>
        <d v="2024-12-18T20:56:00"/>
        <d v="2024-12-18T21:17:00"/>
        <d v="2024-12-18T21:20:00"/>
        <d v="2024-12-18T21:39:00"/>
        <d v="2024-12-18T22:18:00"/>
        <d v="2024-12-18T22:28:00"/>
        <d v="2024-12-18T23:29:00"/>
        <d v="2024-12-19T09:32:00"/>
        <d v="2024-12-19T10:23:00"/>
        <d v="2024-12-19T10:25:00"/>
        <d v="2024-12-19T12:17:00"/>
        <d v="2024-12-19T13:46:00"/>
        <d v="2024-12-19T15:08:00"/>
        <d v="2024-12-19T15:22:00"/>
        <d v="2024-12-19T15:37:00"/>
        <d v="2024-12-19T16:57:00"/>
        <d v="2024-12-19T17:06:00"/>
        <d v="2024-12-19T17:09:00"/>
        <d v="2024-12-19T17:11:00"/>
        <d v="2024-12-19T17:42:00"/>
        <d v="2024-12-19T18:06:00"/>
        <d v="2024-12-19T18:34:00"/>
        <d v="2024-12-19T18:37:00"/>
        <d v="2024-12-19T18:38:00"/>
        <d v="2024-12-19T18:40:00"/>
        <d v="2024-12-19T18:42:00"/>
        <d v="2024-12-19T18:53:00"/>
        <d v="2024-12-19T19:24:00"/>
        <d v="2024-12-19T20:49:00"/>
        <d v="2024-12-19T20:53:00"/>
        <d v="2024-12-19T20:57:00"/>
        <d v="2024-12-19T21:10:00"/>
        <d v="2024-12-19T21:14:00"/>
        <d v="2024-12-19T21:17:00"/>
        <d v="2024-12-19T21:20:00"/>
        <d v="2024-12-19T21:23:00"/>
        <d v="2024-12-19T21:32:00"/>
        <d v="2024-12-19T22:41:00"/>
        <d v="2024-12-20T00:18:00"/>
        <d v="2024-12-20T00:34:00"/>
        <d v="2024-12-20T00:37:00"/>
        <d v="2024-12-20T01:08:00"/>
        <d v="2024-12-20T02:09:00"/>
        <d v="2024-12-20T02:12:00"/>
        <d v="2024-12-20T10:28:00"/>
        <d v="2024-12-20T10:40:00"/>
        <d v="2024-12-20T10:41:00"/>
        <d v="2024-12-20T10:45:00"/>
        <d v="2024-12-20T11:11:00"/>
        <d v="2024-12-20T12:52:00"/>
        <d v="2024-12-20T13:46:00"/>
        <d v="2024-12-20T14:23:00"/>
        <d v="2024-12-20T15:01:00"/>
        <d v="2024-12-20T15:05:00"/>
        <d v="2024-12-20T16:38:00"/>
        <d v="2024-12-20T16:47:00"/>
        <d v="2024-12-20T17:53:00"/>
        <d v="2024-12-20T18:39:00"/>
        <d v="2024-12-20T19:00:00"/>
        <d v="2024-12-20T19:01:00"/>
        <d v="2024-12-21T00:57:00"/>
        <d v="2024-12-21T10:52:00"/>
        <d v="2024-12-21T10:54:00"/>
        <d v="2024-12-21T11:26:00"/>
        <d v="2024-12-21T11:33:00"/>
        <d v="2024-12-21T11:52:00"/>
        <d v="2024-12-21T11:53:00"/>
        <d v="2024-12-21T11:54:00"/>
        <d v="2024-12-21T12:14:00"/>
        <d v="2024-12-21T13:43:00"/>
        <d v="2024-12-21T13:54:00"/>
        <d v="2024-12-21T13:56:00"/>
        <d v="2024-12-21T14:00:00"/>
        <d v="2024-12-21T14:09:00"/>
        <d v="2024-12-21T14:10:00"/>
        <d v="2024-12-21T14:41:00"/>
        <d v="2024-12-21T16:39:00"/>
        <d v="2024-12-21T17:58:00"/>
        <d v="2024-12-21T18:31:00"/>
        <d v="2024-12-21T18:40:00"/>
        <d v="2024-12-21T18:54:00"/>
        <d v="2024-12-21T18:57:00"/>
        <d v="2024-12-21T20:33:00"/>
        <d v="2024-12-21T20:44:00"/>
        <d v="2024-12-22T10:32:00"/>
        <d v="2024-12-22T10:44:00"/>
        <d v="2024-12-22T11:00:00"/>
        <d v="2024-12-22T12:40:00"/>
        <d v="2024-12-22T15:02:00"/>
        <d v="2024-12-22T17:36:00"/>
        <d v="2024-12-22T17:38:00"/>
        <d v="2024-12-22T18:21:00"/>
        <d v="2024-12-22T18:22:00"/>
        <d v="2024-12-22T18:24:00"/>
        <d v="2024-12-22T18:25:00"/>
        <d v="2024-12-22T19:33:00"/>
        <d v="2024-12-22T19:37:00"/>
        <d v="2024-12-22T19:39:00"/>
        <d v="2024-12-22T20:24:00"/>
        <d v="2024-12-22T20:25:00"/>
        <d v="2024-12-22T20:27:00"/>
        <d v="2024-12-22T20:29:00"/>
        <d v="2024-12-22T20:30:00"/>
        <d v="2024-12-22T20:39:00"/>
        <d v="2024-12-22T20:42:00"/>
        <d v="2024-12-22T21:29:00"/>
        <d v="2024-12-22T23:28:00"/>
        <d v="2024-12-22T23:30:00"/>
        <d v="2024-12-23T00:20:00"/>
        <d v="2024-12-23T10:22:00"/>
        <d v="2024-12-23T10:26:00"/>
        <d v="2024-12-23T10:35:00"/>
        <d v="2024-12-23T10:40:00"/>
        <d v="2024-12-23T10:43:00"/>
        <d v="2024-12-23T13:34:00"/>
        <d v="2024-12-23T13:39:00"/>
        <d v="2024-12-23T13:56:00"/>
        <d v="2024-12-23T13:58:00"/>
        <d v="2024-12-23T15:09:00"/>
        <d v="2024-12-23T15:11:00"/>
        <d v="2024-12-23T15:12:00"/>
        <d v="2024-12-23T15:14:00"/>
        <d v="2024-12-23T15:15:00"/>
        <d v="2024-12-23T17:51:00"/>
        <d v="2024-12-23T17:53:00"/>
        <d v="2024-12-23T17:55:00"/>
        <d v="2024-12-23T18:47:00"/>
        <d v="2024-12-23T21:28:00"/>
        <d v="2024-12-23T23:08:00"/>
        <d v="2024-12-23T23:10:00"/>
        <d v="2024-12-23T23:22:00"/>
        <d v="2024-12-23T23:25:00"/>
        <d v="2024-12-24T00:06:00"/>
        <d v="2024-12-24T08:49:00"/>
        <d v="2024-12-24T11:15:00"/>
        <d v="2024-12-24T12:49:00"/>
        <d v="2024-12-24T12:50:00"/>
        <d v="2024-12-24T12:51:00"/>
        <d v="2024-12-24T13:13:00"/>
        <d v="2024-12-24T13:27:00"/>
        <d v="2024-12-24T13:30:00"/>
        <d v="2024-12-24T13:35:00"/>
        <d v="2024-12-24T13:45:00"/>
        <d v="2024-12-24T13:49:00"/>
      </sharedItems>
      <fieldGroup par="53" base="2">
        <rangePr groupBy="minutes" startDate="2024-12-01T08:29:00" endDate="2024-12-24T13:49:00"/>
        <groupItems count="62">
          <s v="&lt;01/12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4/12/2024"/>
        </groupItems>
      </fieldGroup>
    </cacheField>
    <cacheField name="SOLICITANTE" numFmtId="0">
      <sharedItems/>
    </cacheField>
    <cacheField name="EQUIPAMENTO" numFmtId="0">
      <sharedItems/>
    </cacheField>
    <cacheField name="QUANT EQUIP" numFmtId="0">
      <sharedItems containsSemiMixedTypes="0" containsString="0" containsNumber="1" containsInteger="1" minValue="0" maxValue="16"/>
    </cacheField>
    <cacheField name="MÓDULO" numFmtId="0">
      <sharedItems/>
    </cacheField>
    <cacheField name="QUANT PRANCHAS" numFmtId="0">
      <sharedItems/>
    </cacheField>
    <cacheField name="QUANT EIXOS" numFmtId="0">
      <sharedItems/>
    </cacheField>
    <cacheField name="TIPO SOLICITAÇÃO" numFmtId="0">
      <sharedItems count="3">
        <s v="Agendamento"/>
        <s v="emergencial"/>
        <s v="Cancelamento"/>
      </sharedItems>
    </cacheField>
    <cacheField name="DATA MOVIMENTAÇÃO" numFmtId="0">
      <sharedItems count="25">
        <s v="02/12/2024"/>
        <s v="03/12/2024"/>
        <s v="10/12/2024"/>
        <s v="04/12/2024"/>
        <s v="05/12/2024"/>
        <s v="06/12/2024"/>
        <s v="07/12/2024"/>
        <s v="08/12/2024"/>
        <s v="09/12/2024"/>
        <s v="13/12/2024"/>
        <s v="15/12/2024"/>
        <s v="11/12/2024"/>
        <s v="12/12/2024"/>
        <s v="14/12/2024"/>
        <s v="16/12/2024"/>
        <s v="18/12/2024"/>
        <s v="17/12/2024"/>
        <s v="19/12/2024"/>
        <s v="20/12/2024"/>
        <s v="21/12/2024"/>
        <s v="22/12/2024"/>
        <s v="23/12/2024"/>
        <s v="24/12/2024"/>
        <s v="26/12/2024"/>
        <s v="25/12/2024"/>
      </sharedItems>
    </cacheField>
    <cacheField name="HORA MOVIMENTAÇÃO" numFmtId="0">
      <sharedItems/>
    </cacheField>
    <cacheField name="ORIGEM" numFmtId="0">
      <sharedItems count="119">
        <s v="0325-SÃO DOMINGOS"/>
        <s v="0508-SANTA HELENA IV - AGUDOS"/>
        <s v="0324-SANTA TEREZINHA II"/>
        <s v="0265-ITAMARATI"/>
        <s v="0486-SANTA CATARINA II - BOTUCATU"/>
        <s v="0057-CABREÚVA"/>
        <s v="2427-BOA VISTA XIV"/>
        <s v="0457-JAMAICA II - PIRAJUÍ"/>
        <s v="5004-SANTO ANTÔNIO"/>
        <s v="2075-QUERÊNCIA IV"/>
        <s v="0277-SANTA MARIA IV"/>
        <s v="0487-MORRO DE OURO"/>
        <s v="0479-PINHEIRO"/>
        <s v="1119-RODEIO"/>
        <s v="BRLP"/>
        <s v="0351-SANTA MARIANA II"/>
        <s v="0332-SANTA BRANCA"/>
        <s v="0130-SANTA ROSA"/>
        <s v="0001-MAMEDINA"/>
        <s v="0347-VALE VERDE"/>
        <s v="0422-EBENÉZIA"/>
        <s v="0394-SÃO JOÃO DO INHEMA"/>
        <s v="2081-FLECHA AZUL"/>
        <s v="1115-NOSSA SENHORA APARECIDA XV"/>
        <s v="0224-SANTA HELENA III"/>
        <s v="0029-SOSSEGO I"/>
        <s v="0263-SANTA LUZIA DO TANGARÁ"/>
        <s v="0030-SOSSEGO II"/>
        <s v="0489-PINHEIRO II - ITATINGA"/>
        <s v="0137-BARRA GRANDE"/>
        <s v="2006-DOIS IRMÃOS"/>
        <s v="0666-TAKANO"/>
        <s v="5001-ÁGUA SANTA"/>
        <s v="0367-SANTA CATARINA"/>
        <s v="0102-PROMISSÃO"/>
        <s v="0476-JEQUITIBÁ"/>
        <s v="0819-FOMENTO - TRÊS SINOS II - GLEBA C"/>
        <s v="0482-QUERÊNCIA II - BOTUCATU"/>
        <s v="0412-SÍTIO TEREZA"/>
        <s v="0036-CAMPOS VERDES"/>
        <s v="0189-SÃO JOSÉ DO PAPIREMA"/>
        <s v="0405-NOSSA SENHORA DE FÁTIMA IV"/>
        <s v="0140-CAMAPUÃ"/>
        <s v="5014-NOVA ERA"/>
        <s v="0035-LAGOA RICA"/>
        <s v="0425-PLANALTO"/>
        <s v="0308-ÁGUA BRANCA II"/>
        <s v="0480-PITANGUEIRAS"/>
        <s v="0009-CORVO BRANCO"/>
        <s v="0132-SANTA HELENA"/>
        <s v="0382-BOM JESUS II"/>
        <s v="0428-SÃO MANOEL IV"/>
        <s v="0587-SÃO FRANCISCO VII"/>
        <s v="0157-SÃO JOÃO III"/>
        <s v="0078-SANTA ADELAIDE"/>
        <s v="0392-JOSÉ AUGUSTO"/>
        <s v="0458-SÃO FRANCISCO VI - PEDERNEIRAS"/>
        <s v="0073-SANTA LUZIA"/>
        <s v="0397-RETIRO SANTO ANTÔNIO"/>
        <s v="0426-SANTO ANTÔNIO X"/>
        <s v="0298-MONJOLÃO"/>
        <s v="1080-SANTA FLORA - GLEBA B"/>
        <s v="1106-ALVORADA VIII"/>
        <s v="2424-SÃO PAULO II"/>
        <s v="0438-BOA VISTA VIII - ITAQUERÊ"/>
        <s v="0539-DAS PAINEIRAS"/>
        <s v="0011-RECREIO"/>
        <s v="0341-SANTA MARIA V"/>
        <s v="0259-SANTO ANTÔNIO V"/>
        <s v="0459-SANTA VITÓRIA"/>
        <s v="0374-SANTO ANTÔNIO VIII"/>
        <s v="0503-SÍTIO BANDEIRANTES"/>
        <s v="2418-SANTA ROSA IX"/>
        <s v="5016-JACURUTU"/>
        <s v="0175-PARAÍSO III"/>
        <s v="0376-SÃO FRANCISCO III"/>
        <s v="0247-DOIS MENINOS"/>
        <s v="0390-TORRÃO DE OURO"/>
        <s v="0317-RADIANTE DO SÃO LUIZ"/>
        <s v="0478-MACEDÔNIA"/>
        <s v="0787-FOMENTO - SÃO CARLOS"/>
        <s v="0395-JOAQUIM ÁLVARO"/>
        <s v="0549-MARÍLIA II"/>
        <s v="0668-CANOLA"/>
        <s v="0352-JAMAICA"/>
        <s v="0250-SANTA LUZIA II"/>
        <s v="0464-SANTA MARIA VII - PONGAÍ"/>
        <s v="0452-SAN CARLO"/>
        <s v="2276-SÃO JOSÉ XV"/>
        <s v="0545-BOA VISTA X - RIBEIRÃO BONITO"/>
        <s v="0406-LARANJAL"/>
        <s v="0322-SANTA MADALENA I"/>
        <s v="0435-ANCHIETA"/>
        <s v="0262-JEQUITIBÁ BRANCO"/>
        <s v="0245-SÃO PAULO"/>
        <s v="5002-TRÊS IRMÃOS"/>
        <s v="0342-MONTE AZUL"/>
        <s v="0018-BOM RETIRO I"/>
        <s v="0396-JOSÉ ALVARO"/>
        <s v="0617-MAGNÓLIA II"/>
        <s v="0640-MARIA CECÍLIA"/>
        <s v="0429-PASTO DO LONTRA"/>
        <s v="0517-BARREIRO RICO II - GLEBA A"/>
        <s v="0355-SANTA ADÉLIA"/>
        <s v="0095-SANTO INÁCIO"/>
        <s v="5003-CHAPADA A"/>
        <s v="0460-BOA VISTA IX - PIRAJUÍ"/>
        <s v="2047-CÓRREGO DO CAMPO II - GLEBA B"/>
        <s v="0407-ASA BRANCA"/>
        <s v="0526-SANTA IZABEL II - AGUDOS"/>
        <s v="0019-TAPERA QUEIMADA"/>
        <s v="0165-FLOR DA NOROESTE"/>
        <s v="2070-TURVO I"/>
        <s v="2079-GLOBO I"/>
        <s v="0641-BELA VISTA III - PRESIDENTE ALVES"/>
        <s v="0338-SANTO ANTÔNIO VII"/>
        <s v="0275-PRATA"/>
        <s v="0642-SÃO JOSÉ DA BELA VISTA II"/>
        <s v="0393-FellerRNANDA"/>
      </sharedItems>
    </cacheField>
    <cacheField name="DESTINO" numFmtId="0">
      <sharedItems/>
    </cacheField>
    <cacheField name="OBS" numFmtId="0">
      <sharedItems containsBlank="1"/>
    </cacheField>
    <cacheField name="JUSTIFICATIVA EMERGENCIAL" numFmtId="0">
      <sharedItems containsBlank="1"/>
    </cacheField>
    <cacheField name="TIPO MOVIMENTAÇÃO" numFmtId="0">
      <sharedItems containsBlank="1"/>
    </cacheField>
    <cacheField name="Município Origem" numFmtId="0">
      <sharedItems containsBlank="1" count="81">
        <s v="Brasil \ SP \ Avaí"/>
        <s v="Brasil \ SP \ Agudos"/>
        <s v="Brasil \ SP \ Gália"/>
        <s v="Brasil \ SP \ Paulistânia"/>
        <s v="Brasil \ SP \ Botucatu"/>
        <e v="#N/A"/>
        <s v="Brasil \ SP \ Pirajuí"/>
        <s v="Brasil \ MG \ João Pinheiro"/>
        <s v="Brasil \ SP \ Cabrália Paulista"/>
        <s v="Brasil \ SP \ Lençóis Paulista"/>
        <s v="Brasil \ SP \ Marília"/>
        <s v="Brasil \ SP \ Echaporã"/>
        <s v="Brasil \ SP \ Reginópolis"/>
        <s v="Brasil \ SP \ Santa Cruz do Rio Pardo"/>
        <s v="Brasil \ SP \ Lins"/>
        <s v="Brasil \ SP \ Júlio Mesquita"/>
        <s v="Brasil \ SP \ Boa Esperança do Sul"/>
        <s v="Brasil \ PR \ Ribeirão do Pinhal"/>
        <s v="Brasil \ SP \ Duartina"/>
        <s v="Brasil \ SP \ Itatinga"/>
        <s v="Brasil \ SP \ Bauru"/>
        <s v="Brasil \ SP \ Bariri"/>
        <s v="Brasil \ SP \ Arealva"/>
        <s v="Brasil \ SP \ Getulina"/>
        <s v="Brasil \ SP \ Cafelândia"/>
        <s v="Brasil \ SP \ Balbinos"/>
        <s v="Brasil \ SP \ São Pedro"/>
        <s v="Brasil \ SP \ Águas de Santa Bárbara"/>
        <s v="Brasil \ SP \ Guarantã"/>
        <s v="Brasil \ SP \ Presidente Alves"/>
        <s v="Brasil \ SP \ Piratininga"/>
        <s v="Brasil \ SP \ Pederneiras"/>
        <s v="Brasil \ SP \ Itirapina"/>
        <s v="Brasil \ SP \ Bofete"/>
        <s v="Brasil \ SP \ Itapetininga"/>
        <s v="Brasil \ SP \ Anhembi"/>
        <s v="Brasil \ SP \ Gavião Peixoto"/>
        <s v="Brasil \ SP \ Brotas"/>
        <s v="Brasil \ SP \ Lucianópolis"/>
        <s v="Brasil \ SP \ Pongaí"/>
        <s v="Brasil \ SP \ Barra Bonita"/>
        <s v="Brasil \ SP \ Ribeirão Bonito"/>
        <s v="Brasil \ SP \ São Manuel"/>
        <s v="Brasil \ SP \ Fernão"/>
        <s v="Brasil \ MG \ Claro dos Poções"/>
        <s v="Brasil \ SP \ São Miguel Arcanjo"/>
        <s v="Brasil \ SP \ Sarutaiá"/>
        <m/>
        <s v="Brasil \ MG \ Jequitaí"/>
        <s v="Brasil \ SP \ Mineiros do Tietê"/>
        <s v="Brasil \ SP \ Borebi"/>
        <s v="Brasil \ SP \ Iaras"/>
        <s v="Brasil \ SP \ Bocaina"/>
        <s v="Brasil \ SP \ Itapeva" u="1"/>
        <s v="Brasil \ SP \ Angatuba" u="1"/>
        <s v="Brasil \ SP \ Iepê" u="1"/>
        <s v="Brasil \ SP \ Iacanga" u="1"/>
        <s v="Brasil \ SP \ Nova Campina" u="1"/>
        <s v="Brasil \ SP \ Guaiçara" u="1"/>
        <s v="Brasil \ SP \ Capão Bonito" u="1"/>
        <s v="Brasil \ SP \ Álvaro de Carvalho" u="1"/>
        <s v="Brasil \ SP \ Conchas" u="1"/>
        <s v="Brasil \ SP \ Pratânia" u="1"/>
        <s v="Brasil \ SP \ Paranapanema" u="1"/>
        <s v="Brasil \ SP \ Itapirapuã Paulista" u="1"/>
        <s v="Brasil \ SP \ Avaré" u="1"/>
        <s v="Brasil \ SP \ Torrinha" u="1"/>
        <s v="Brasil \ SP \ Alvinlândia" u="1"/>
        <s v="Brasil \ SP \ Espírito Santo do Turvo" u="1"/>
        <s v="Brasil \ SP \ Garça" u="1"/>
        <s v="Brasil \ SP \ Piracicaba" u="1"/>
        <s v="Brasil \ SP \ Santa Maria da Serra" u="1"/>
        <s v="Brasil \ SP \ Buri" u="1"/>
        <s v="Brasil \ MG \ Prata" u="1"/>
        <s v="Brasil \ SP \ Pompéia" u="1"/>
        <s v="Brasil \ SP \ Riversul" u="1"/>
        <s v="Brasil \ SP \ Timburi" u="1"/>
        <s v="Brasil \ SP \ Vera Cruz" u="1"/>
        <s v="Brasil \ SP \ Itaí" u="1"/>
        <s v="Brasil \ SP \ Itaberá" u="1"/>
        <s v="Brasil \ SP \ Tejupá" u="1"/>
      </sharedItems>
    </cacheField>
    <cacheField name="Município Destino" numFmtId="0">
      <sharedItems containsBlank="1" count="85">
        <s v="Brasil \ SP \ Reginópolis"/>
        <s v="Brasil \ SP \ Agudos"/>
        <s v="Brasil \ SP \ Echaporã"/>
        <s v="Brasil \ SP \ Botucatu"/>
        <s v="Brasil \ SP \ Paulistânia"/>
        <s v="Brasil \ SP \ Duartina"/>
        <s v="Brasil \ SP \ Cafelândia"/>
        <s v="Brasil \ SP \ Guarantã"/>
        <s v="Brasil \ MG \ João Pinheiro"/>
        <s v="Brasil \ SP \ São Miguel Arcanjo"/>
        <s v="Brasil \ SP \ Boa Esperança do Sul"/>
        <s v="Brasil \ SP \ Presidente Alves"/>
        <s v="Brasil \ SP \ Ribeirão Bonito"/>
        <s v="Brasil \ SP \ Santa Cruz do Rio Pardo"/>
        <s v="Brasil \ SP \ Lins"/>
        <e v="#N/A"/>
        <s v="Brasil \ PR \ Ribeirão do Pinhal"/>
        <s v="Brasil \ SP \ Getulina"/>
        <s v="Brasil \ SP \ Avaí"/>
        <s v="Brasil \ SP \ Bariri"/>
        <s v="Brasil \ SP \ Pirajuí"/>
        <s v="Brasil \ SP \ Júlio Mesquita"/>
        <s v="Brasil \ SP \ Itapetininga"/>
        <s v="Brasil \ SP \ São Pedro"/>
        <s v="Brasil \ SP \ Anhembi"/>
        <s v="Brasil \ SP \ Gália"/>
        <s v="Brasil \ SP \ Lençóis Paulista"/>
        <s v="Brasil \ SP \ Marília"/>
        <s v="Brasil \ SP \ Brotas"/>
        <s v="Brasil \ SP \ Bauru"/>
        <s v="Brasil \ SP \ Águas de Santa Bárbara"/>
        <s v="Brasil \ SP \ Garça"/>
        <s v="Brasil \ SP \ Itirapina"/>
        <s v="Brasil \ SP \ Bofete"/>
        <s v="Brasil \ SP \ Cabrália Paulista"/>
        <s v="Brasil \ SP \ Pongaí"/>
        <s v="Brasil \ MG \ Claro dos Poções"/>
        <s v="Brasil \ SP \ Itatinga"/>
        <s v="Brasil \ SP \ Pederneiras"/>
        <s v="Brasil \ SP \ Lucianópolis"/>
        <s v="Brasil \ SP \ Fernão"/>
        <s v="Brasil \ SP \ Iaras"/>
        <s v="Brasil \ SP \ Piratininga"/>
        <s v="Brasil \ SP \ São Manuel"/>
        <s v="Brasil \ SP \ Riversul"/>
        <s v="Brasil \ SP \ Iacanga"/>
        <s v="Brasil \ SP \ Borebi"/>
        <s v="Brasil \ SP \ Gavião Peixoto"/>
        <s v="Brasil \ MG \ Jequitaí"/>
        <s v="Brasil \ SP \ Bocaina"/>
        <s v="Brasil \ SP \ Sarutaiá"/>
        <m u="1"/>
        <s v="Brasil \ SP \ Itapeva" u="1"/>
        <s v="Brasil \ SP \ Angatuba" u="1"/>
        <s v="Brasil \ SP \ Iepê" u="1"/>
        <s v="Brasil \ SP \ Nova Campina" u="1"/>
        <s v="Brasil \ SP \ Guaiçara" u="1"/>
        <s v="Brasil \ SP \ Capão Bonito" u="1"/>
        <s v="Brasil \ SP \ Álvaro de Carvalho" u="1"/>
        <s v="Brasil \ SP \ Conchas" u="1"/>
        <s v="Brasil \ MS \ Agua Clara" u="1"/>
        <s v="Brasil \ SP \ Pratânia" u="1"/>
        <s v="Brasil \ SP \ Paranapanema" u="1"/>
        <s v="Brasil \ SP \ Lupércio" u="1"/>
        <s v="Brasil \ SP \ Itapirapuã Paulista" u="1"/>
        <s v="Brasil \ SP \ Avaré" u="1"/>
        <s v="Brasil \ SP \ Piraju" u="1"/>
        <s v="Brasil \ SP \ Torrinha" u="1"/>
        <s v="Brasil \ SP \ Alvinlândia" u="1"/>
        <s v="Brasil \ SP \ Espírito Santo do Turvo" u="1"/>
        <s v="Brasil \ MS \ Santa Rita do Pardo" u="1"/>
        <s v="Brasil \ SP \ Barra Bonita" u="1"/>
        <s v="Brasil \ SP \ Piracicaba" u="1"/>
        <s v="Brasil \ SP \ Santa Maria da Serra" u="1"/>
        <s v="Brasil \ SP \ Buri" u="1"/>
        <s v="Brasil \ MG \ Prata" u="1"/>
        <s v="Brasil \ SP \ Quintana" u="1"/>
        <s v="Brasil \ SP \ Pardinho" u="1"/>
        <s v="Brasil \ SP \ Balbinos" u="1"/>
        <s v="Brasil \ SP \ Arealva" u="1"/>
        <s v="Brasil \ SP \ Vera Cruz" u="1"/>
        <s v="Brasil \ SP \ Itaí" u="1"/>
        <s v="Brasil \ SP \ Itaberá" u="1"/>
        <s v="Brasil \ SP \ Tejupá" u="1"/>
        <s v="Brasil \ SP \ Dois Córregos" u="1"/>
      </sharedItems>
    </cacheField>
    <cacheField name="Aderência Solicitação" numFmtId="14">
      <sharedItems/>
    </cacheField>
    <cacheField name="Horas Antecedência" numFmtId="1">
      <sharedItems containsSemiMixedTypes="0" containsString="0" containsNumber="1" minValue="-98.216666666558012" maxValue="205.06666666665114" count="501">
        <n v="25.516666666546371"/>
        <n v="22.433333333290648"/>
        <n v="48.233333333395422"/>
        <n v="48.200000000128057"/>
        <n v="44.333333333255723"/>
        <n v="42.916666666686069"/>
        <n v="17.133333333476912"/>
        <n v="205.06666666665114"/>
        <n v="33.049999999988358"/>
        <n v="48.149999999965075"/>
        <n v="48.066666666709352"/>
        <n v="22.78333333338378"/>
        <n v="6.0166666667209938"/>
        <n v="44.983333333453629"/>
        <n v="44.799999999871943"/>
        <n v="0.86666666652308777"/>
        <n v="23.216666666732635"/>
        <n v="41.183333333290648"/>
        <n v="41.150000000023283"/>
        <n v="21.333333333372138"/>
        <n v="40.666666666686069"/>
        <n v="41.616666666639503"/>
        <n v="39.299999999930151"/>
        <n v="15.633333333476912"/>
        <n v="14.433333333407063"/>
        <n v="38.216666666732635"/>
        <n v="2.2000000000116415"/>
        <n v="37.049999999930151"/>
        <n v="37.016666666662786"/>
        <n v="42.900000000139698"/>
        <n v="42.866666666697711"/>
        <n v="34.016666666662786"/>
        <n v="23.233333333279006"/>
        <n v="48.016666666546371"/>
        <n v="18.400000000081491"/>
        <n v="41.833333333313931"/>
        <n v="6.4499999998952262"/>
        <n v="47.866666666755918"/>
        <n v="47.766666666779201"/>
        <n v="47.700000000069849"/>
        <n v="15.266666666662786"/>
        <n v="15.199999999953434"/>
        <n v="64.116666666639503"/>
        <n v="66.049999999988358"/>
        <n v="15.833333333255723"/>
        <n v="39.799999999988358"/>
        <n v="38.150000000023283"/>
        <n v="24.46666666661622"/>
        <n v="7.4000000000232831"/>
        <n v="25.383333333302289"/>
        <n v="25.283333333325572"/>
        <n v="48.28333333338378"/>
        <n v="1"/>
        <n v="55.833333333372138"/>
        <n v="42.416666666627862"/>
        <n v="66.099999999976717"/>
        <n v="66.066666666534729"/>
        <n v="88.933333333348855"/>
        <n v="36.93333333323244"/>
        <n v="60.916666666686069"/>
        <n v="66.400000000081491"/>
        <n v="41.900000000023283"/>
        <n v="20.666666666627862"/>
        <n v="40.133333333360497"/>
        <n v="40.099999999918509"/>
        <n v="24.099999999976717"/>
        <n v="24.033333333441988"/>
        <n v="23.81666666676756"/>
        <n v="23.083333333313931"/>
        <n v="22.950000000069849"/>
        <n v="39.650000000023283"/>
        <n v="14.916666666569654"/>
        <n v="17.633333333360497"/>
        <n v="41.633333333360497"/>
        <n v="37.516666666720994"/>
        <n v="48.033333333267365"/>
        <n v="60.266666666662786"/>
        <n v="35.683333333348855"/>
        <n v="32.449999999953434"/>
        <n v="23.000000000058208"/>
        <n v="25.199999999895226"/>
        <n v="29.016666666779201"/>
        <n v="100.46666666673264"/>
        <n v="23.900000000023283"/>
        <n v="23.833333333313931"/>
        <n v="91.5"/>
        <n v="41.25"/>
        <n v="41.200000000011642"/>
        <n v="18.249999999941792"/>
        <n v="88.383333333476912"/>
        <n v="58.599999999976717"/>
        <n v="14.833333333313931"/>
        <n v="185.0166666667792"/>
        <n v="16.849999999918509"/>
        <n v="61.816666666651145"/>
        <n v="37.783333333209157"/>
        <n v="13.783333333209157"/>
        <n v="37.549999999988358"/>
        <n v="35.150000000023283"/>
        <n v="36.066666666534729"/>
        <n v="36.033333333267365"/>
        <n v="60.466666666790843"/>
        <n v="9.466666666790843"/>
        <n v="15.250000000116415"/>
        <n v="15.200000000128057"/>
        <n v="15.150000000139698"/>
        <n v="15.116666666697711"/>
        <n v="24"/>
        <n v="65.650000000081491"/>
        <n v="65.616666666639503"/>
        <n v="22.016666666662786"/>
        <n v="27.650000000023283"/>
        <n v="1.5166666665463708"/>
        <n v="14.399999999965075"/>
        <n v="38.366666666523088"/>
        <n v="41.650000000081491"/>
        <n v="41.266666666546371"/>
        <n v="19.016666666662786"/>
        <n v="24.016666666720994"/>
        <n v="24.016666666546371"/>
        <n v="14.766666666604578"/>
        <n v="17.216666666732635"/>
        <n v="60.999999999941792"/>
        <n v="36.899999999965075"/>
        <n v="60.200000000128057"/>
        <n v="58.133333333360497"/>
        <n v="57.799999999988358"/>
        <n v="46.083333333372138"/>
        <n v="32.266666666720994"/>
        <n v="34.000000000116415"/>
        <n v="43.249999999883585"/>
        <n v="43.21666666661622"/>
        <n v="19.300000000046566"/>
        <n v="185.08333333331393"/>
        <n v="41.866666666581295"/>
        <n v="40.616666666523088"/>
        <n v="21.866666666697711"/>
        <n v="13.049999999930151"/>
        <n v="36.299999999930151"/>
        <n v="36.233333333220799"/>
        <n v="51.933333333407063"/>
        <n v="50.933333333290648"/>
        <n v="82.266666666604578"/>
        <n v="58.266666666604578"/>
        <n v="32.666666666627862"/>
        <n v="56.616666666639503"/>
        <n v="33.533333333325572"/>
        <n v="29.499999999941792"/>
        <n v="28.016666666662786"/>
        <n v="48.016666666720994"/>
        <n v="43.866666666639503"/>
        <n v="43.816666666651145"/>
        <n v="39.849999999976717"/>
        <n v="35.950000000011642"/>
        <n v="11.833333333313931"/>
        <n v="59.783333333325572"/>
        <n v="36.849999999976717"/>
        <n v="11.349999999976717"/>
        <n v="50.583333333372138"/>
        <n v="25.849999999918509"/>
        <n v="53.416666666686069"/>
        <n v="29.416666666686069"/>
        <n v="22.299999999871943"/>
        <n v="16.249999999883585"/>
        <n v="43.200000000069849"/>
        <n v="20.600000000093132"/>
        <n v="38.466666666674428"/>
        <n v="19.933333333348855"/>
        <n v="17.71666666661622"/>
        <n v="37.883333333360497"/>
        <n v="37.833333333372138"/>
        <n v="42.966666666674428"/>
        <n v="48"/>
        <n v="44.81666666676756"/>
        <n v="53.81666666676756"/>
        <n v="29.749999999883585"/>
        <n v="36.883333333244082"/>
        <n v="36.866666666523088"/>
        <n v="36.799999999988358"/>
        <n v="36.783333333267365"/>
        <n v="13.716666666674428"/>
        <n v="50.150000000023283"/>
        <n v="82.150000000081491"/>
        <n v="58.150000000081491"/>
        <n v="74.150000000023283"/>
        <n v="98.150000000023283"/>
        <n v="48.816666666709352"/>
        <n v="46.733333333220799"/>
        <n v="20.483333333395422"/>
        <n v="24.083333333255723"/>
        <n v="45.466666666790843"/>
        <n v="45.883333333244082"/>
        <n v="45.899999999965075"/>
        <n v="19.433333333290648"/>
        <n v="19.349999999860302"/>
        <n v="18.983333333220799"/>
        <n v="38.266666666546371"/>
        <n v="67.233333333337214"/>
        <n v="1.1166666666395031"/>
        <n v="24.366666666639503"/>
        <n v="35.000000000058208"/>
        <n v="13.5"/>
        <n v="13.350000000034925"/>
        <n v="16.283333333325572"/>
        <n v="9.8833333334187046"/>
        <n v="33.600000000034925"/>
        <n v="33.783333333267365"/>
        <n v="24.199999999953434"/>
        <n v="48.266666666662786"/>
        <n v="-0.28333333338377997"/>
        <n v="24.083333333430346"/>
        <n v="20.833333333313931"/>
        <n v="7.4833333332790062"/>
        <n v="47.366666666523088"/>
        <n v="47.316666666534729"/>
        <n v="47.283333333267365"/>
        <n v="47.266666666546371"/>
        <n v="47.083333333313931"/>
        <n v="20.750000000058208"/>
        <n v="21.566666666592937"/>
        <n v="43.333333333313931"/>
        <n v="43.083333333197515"/>
        <n v="42.983333333220799"/>
        <n v="32.733333333337214"/>
        <n v="36.183333333407063"/>
        <n v="40.866666666639503"/>
        <n v="14.200000000011642"/>
        <n v="14.116666666581295"/>
        <n v="13.916666666627862"/>
        <n v="36.099999999976717"/>
        <n v="11.733333333337214"/>
        <n v="13.649999999965075"/>
        <n v="33.349999999918509"/>
        <n v="1.2666666667792015"/>
        <n v="47.900000000023283"/>
        <n v="24.133333333418705"/>
        <n v="22.949999999895226"/>
        <n v="22.916666666627862"/>
        <n v="27.049999999988358"/>
        <n v="48.033333333441988"/>
        <n v="43.433333333290648"/>
        <n v="1.8333333333721384"/>
        <n v="22.200000000069849"/>
        <n v="17.183333333290648"/>
        <n v="42.033333333441988"/>
        <n v="42.016666666720994"/>
        <n v="67.899999999906868"/>
        <n v="16.649999999965075"/>
        <n v="61.899999999906868"/>
        <n v="19.833333333197515"/>
        <n v="61.799999999930151"/>
        <n v="37.166666666627862"/>
        <n v="12.249999999941792"/>
        <n v="36.416666666627862"/>
        <n v="66.316666666651145"/>
        <n v="66.28333333338378"/>
        <n v="31.766666666662786"/>
        <n v="61.083333333372138"/>
        <n v="23.183333333290648"/>
        <n v="23.150000000023283"/>
        <n v="28.099999999918509"/>
        <n v="54.066666666709352"/>
        <n v="25.233333333337214"/>
        <n v="69.083333333255723"/>
        <n v="118.58333333325572"/>
        <n v="19.5"/>
        <n v="1.03333333338378"/>
        <n v="18.799999999988358"/>
        <n v="89.233333333279006"/>
        <n v="91.233333333337214"/>
        <n v="90.783333333441988"/>
        <n v="40.766666666662786"/>
        <n v="90.75"/>
        <n v="112.68333333340706"/>
        <n v="90.666666666744277"/>
        <n v="65.900000000023283"/>
        <n v="15.46666666661622"/>
        <n v="17.950000000011642"/>
        <n v="60.883333333244082"/>
        <n v="58.950000000069849"/>
        <n v="14.933333333290648"/>
        <n v="14.900000000023283"/>
        <n v="35.883333333302289"/>
        <n v="35.849999999860302"/>
        <n v="22.150000000081491"/>
        <n v="22.083333333372138"/>
        <n v="49.049999999930151"/>
        <n v="22.716666666674428"/>
        <n v="48.983333333395422"/>
        <n v="30.833333333430346"/>
        <n v="45.949999999953434"/>
        <n v="43.700000000128057"/>
        <n v="39.966666666674428"/>
        <n v="13.533333333267365"/>
        <n v="14.483333333395422"/>
        <n v="38.116666666755918"/>
        <n v="12.616666666755918"/>
        <n v="45.049999999988358"/>
        <n v="44.983333333279006"/>
        <n v="10.633333333418705"/>
        <n v="33.199999999953434"/>
        <n v="33.099999999976717"/>
        <n v="46.983333333337214"/>
        <n v="70.749999999941792"/>
        <n v="47.100000000034925"/>
        <n v="46.933333333348855"/>
        <n v="22.450000000011642"/>
        <n v="23.016666666604578"/>
        <n v="20.25"/>
        <n v="38.550000000104774"/>
        <n v="19.416666666569654"/>
        <n v="13.383333333476912"/>
        <n v="34.333333333313931"/>
        <n v="31.31666666676756"/>
        <n v="31.266666666779201"/>
        <n v="47.916666666569654"/>
        <n v="24.900000000139698"/>
        <n v="22.699999999953434"/>
        <n v="20.549999999930151"/>
        <n v="2.0000000000582077"/>
        <n v="17.649999999906868"/>
        <n v="40.899999999906868"/>
        <n v="16.116666666639503"/>
        <n v="14.71666666661622"/>
        <n v="37.999999999883585"/>
        <n v="13.999999999883585"/>
        <n v="13.96666666661622"/>
        <n v="13.949999999895226"/>
        <n v="60.866666666523088"/>
        <n v="35.750000000058208"/>
        <n v="34.583333333255723"/>
        <n v="39.816666666709352"/>
        <n v="9.7000000000116415"/>
        <n v="35.299999999988358"/>
        <n v="9.0166666667209938"/>
        <n v="81.416666666627862"/>
        <n v="10.416666666744277"/>
        <n v="8.3333333332557231"/>
        <n v="40.283333333325572"/>
        <n v="40.183333333348855"/>
        <n v="31.96666666661622"/>
        <n v="57.883333333418705"/>
        <n v="35.049999999871943"/>
        <n v="26.000000000058208"/>
        <n v="1.0166666666627862"/>
        <n v="40.950000000069849"/>
        <n v="48.216666666674428"/>
        <n v="63.18333333323244"/>
        <n v="23.133333333302289"/>
        <n v="63.099999999976717"/>
        <n v="16.083333333372138"/>
        <n v="63.066666666534729"/>
        <n v="37.96666666661622"/>
        <n v="37.949999999895226"/>
        <n v="37.916666666627862"/>
        <n v="37.899999999906868"/>
        <n v="37.849999999918509"/>
        <n v="37.350000000034925"/>
        <n v="37.300000000046566"/>
        <n v="59.950000000011642"/>
        <n v="59.900000000023283"/>
        <n v="11.700000000069849"/>
        <n v="11.000000000058208"/>
        <n v="32.816666666592937"/>
        <n v="12.783333333441988"/>
        <n v="27.066666666709352"/>
        <n v="26.050000000046566"/>
        <n v="23.516666666662786"/>
        <n v="24.116666666697711"/>
        <n v="22.999999999883585"/>
        <n v="21.700000000011642"/>
        <n v="43.783333333209157"/>
        <n v="44.750000000058208"/>
        <n v="43.716666666674428"/>
        <n v="43.383333333302289"/>
        <n v="40.316666666592937"/>
        <n v="40.016666666662786"/>
        <n v="16.133333333360497"/>
        <n v="13.116666666639503"/>
        <n v="18.066666666709352"/>
        <n v="38.71666666661622"/>
        <n v="38.666666666627862"/>
        <n v="41.349999999976717"/>
        <n v="11.699999999895226"/>
        <n v="23.533333333209157"/>
        <n v="33.516666666604578"/>
        <n v="53.466666666674428"/>
        <n v="25.116666666639503"/>
        <n v="47.583333333197515"/>
        <n v="21.716666666558012"/>
        <n v="43.233333333337214"/>
        <n v="17.866666666581295"/>
        <n v="18.633333333302289"/>
        <n v="43.883333333360497"/>
        <n v="41.049999999871943"/>
        <n v="48.099999999976717"/>
        <n v="66.899999999965075"/>
        <n v="16.433333333465271"/>
        <n v="66.383333333360497"/>
        <n v="66.366666666639503"/>
        <n v="66.333333333197515"/>
        <n v="66.299999999930151"/>
        <n v="39.600000000034925"/>
        <n v="14.050000000046566"/>
        <n v="37.766666666662786"/>
        <n v="41.71666666661622"/>
        <n v="37.666666666686069"/>
        <n v="37.616666666697711"/>
        <n v="37.466666666732635"/>
        <n v="34.316666666592937"/>
        <n v="8.7000000000698492"/>
        <n v="34.433333333465271"/>
        <n v="33.383333333360497"/>
        <n v="8.8666666665812954"/>
        <n v="30.849999999976717"/>
        <n v="30.799999999988358"/>
        <n v="6.5333333333255723"/>
        <n v="6.3333333333721384"/>
        <n v="6.3166666666511446"/>
        <n v="4.2500000000582077"/>
        <n v="22.816666666651145"/>
        <n v="4.1333333333604969"/>
        <n v="19.233333333337214"/>
        <n v="18.616666666581295"/>
        <n v="19.999999999883585"/>
        <n v="17.916666666744277"/>
        <n v="65.366666666523088"/>
        <n v="65.216666666558012"/>
        <n v="64.350000000034925"/>
        <n v="41.000000000058208"/>
        <n v="40.983333333337214"/>
        <n v="46.133333333360497"/>
        <n v="46.099999999918509"/>
        <n v="24.450000000069849"/>
        <n v="48.133333333418705"/>
        <n v="23.116666666755918"/>
        <n v="46.766666666662786"/>
        <n v="23.283333333267365"/>
        <n v="23.099999999860302"/>
        <n v="23.066666666592937"/>
        <n v="43.999999999883585"/>
        <n v="22.849999999918509"/>
        <n v="22.833333333197515"/>
        <n v="24.316666666651145"/>
        <n v="48.350000000093132"/>
        <n v="25.016666666662786"/>
        <n v="44.483333333395422"/>
        <n v="39.099999999976717"/>
        <n v="39.049999999988358"/>
        <n v="21.450000000069849"/>
        <n v="13.266666666604578"/>
        <n v="42.466666666790843"/>
        <n v="22.333333333313931"/>
        <n v="31.966666666790843"/>
        <n v="15.400000000081491"/>
        <n v="15.366666666639503"/>
        <n v="39.633333333302289"/>
        <n v="39.599999999860302"/>
        <n v="39.583333333313931"/>
        <n v="87.450000000069849"/>
        <n v="87.383333333360497"/>
        <n v="88.350000000034925"/>
        <n v="36.550000000046566"/>
        <n v="47.933333333290648"/>
        <n v="36.500000000058208"/>
        <n v="24.349999999918509"/>
        <n v="24.299999999930151"/>
        <n v="38.033333333325572"/>
        <n v="41.500000000116415"/>
        <n v="12.666666666569654"/>
        <n v="4.6333333334187046"/>
        <n v="4.5666666667093523"/>
        <n v="22.416666666744277"/>
        <n v="22.283333333325572"/>
        <n v="73.433333333290648"/>
        <n v="-0.1499999999650754"/>
        <n v="1.5666666667093523"/>
        <n v="4.5333333334419876"/>
        <n v="66.849999999976717"/>
        <n v="66.816666666534729"/>
        <n v="66.799999999988358"/>
        <n v="66.766666666546371"/>
        <n v="18.75"/>
        <n v="63.149999999965075"/>
        <n v="18.116666666697711"/>
        <n v="17.083333333313931"/>
        <n v="63.083333333255723"/>
        <n v="15.216666666674428"/>
        <n v="15.533333333325572"/>
        <n v="9.8666666666977108"/>
        <n v="9.8333333332557231"/>
        <n v="41.583333333372138"/>
        <n v="56.900000000023283"/>
        <n v="43.183333333348855"/>
        <n v="30.75"/>
        <n v="26.183333333290648"/>
        <n v="44.166666666744277"/>
        <n v="-98.216666666558012"/>
        <n v="27.550000000046566"/>
        <n v="27.500000000058208"/>
        <n v="48.150000000139698"/>
      </sharedItems>
      <fieldGroup base="20">
        <rangePr autoStart="0" autoEnd="0" startNum="0" endNum="48" groupInterval="48"/>
        <groupItems count="3">
          <s v="&lt;0"/>
          <s v="0-48"/>
          <s v="&gt;48"/>
        </groupItems>
      </fieldGroup>
    </cacheField>
    <cacheField name="Ponto A" numFmtId="14">
      <sharedItems/>
    </cacheField>
    <cacheField name="Origem Ponto B" numFmtId="0">
      <sharedItems/>
    </cacheField>
    <cacheField name="Destino Ponto C" numFmtId="0">
      <sharedItems/>
    </cacheField>
    <cacheField name="A/B" numFmtId="0">
      <sharedItems/>
    </cacheField>
    <cacheField name="B/C" numFmtId="0">
      <sharedItems/>
    </cacheField>
    <cacheField name="C/A" numFmtId="0">
      <sharedItems/>
    </cacheField>
    <cacheField name="Distância (A/B) (Km)" numFmtId="1">
      <sharedItems containsMixedTypes="1" containsNumber="1" minValue="0" maxValue="1130.1354690000001" count="115">
        <n v="100.05212299999999"/>
        <n v="54.147058999999999"/>
        <n v="99.720314999999999"/>
        <n v="79.987075000000004"/>
        <n v="50.778891000000002"/>
        <n v="33.748694999999998"/>
        <e v="#N/A"/>
        <n v="104.085866"/>
        <n v="832.70887900000002"/>
        <n v="67.867659000000003"/>
        <n v="85.990679999999998"/>
        <n v="72.440648999999993"/>
        <n v="63.818027000000001"/>
        <n v="0"/>
        <n v="186.534639"/>
        <n v="202.40970799999999"/>
        <n v="90.899733999999995"/>
        <n v="15.396001"/>
        <n v="89.727082999999993"/>
        <n v="156.28737799999999"/>
        <n v="143.498819"/>
        <n v="106.761611"/>
        <n v="229.533636"/>
        <n v="164.886832"/>
        <n v="72.895966000000001"/>
        <n v="84.591312000000002"/>
        <n v="69.542764000000005"/>
        <n v="78.577870000000004"/>
        <n v="70.253069999999994"/>
        <n v="89.819907999999998"/>
        <n v="68.679122000000007"/>
        <n v="787.11832000000004"/>
        <n v="176.47293199999999"/>
        <n v="55.256357000000001"/>
        <n v="71.725022999999993"/>
        <n v="64.032697999999996"/>
        <n v="66.990628999999998"/>
        <n v="123.256074"/>
        <n v="62.114722999999998"/>
        <n v="112.21790900000001"/>
        <n v="131.29443800000001"/>
        <n v="81.716767000000004"/>
        <n v="51.300291000000001"/>
        <n v="83.239863"/>
        <n v="114.698595"/>
        <n v="76.089281999999997"/>
        <n v="6.7003190000000004"/>
        <n v="71.511053000000004"/>
        <n v="117.431197"/>
        <n v="105.57737299999999"/>
        <n v="89.160484999999994"/>
        <n v="70.198637000000005"/>
        <n v="64.038403000000002"/>
        <n v="140.96962500000001"/>
        <n v="56.144523999999997"/>
        <n v="81.802344000000005"/>
        <n v="110.42820500000001"/>
        <n v="137.40883400000001"/>
        <n v="103.805774"/>
        <n v="37.571596999999997"/>
        <n v="176.13875999999999"/>
        <n v="76.933678999999998"/>
        <n v="154.35218800000001"/>
        <n v="77.231565000000003"/>
        <n v="166.248401"/>
        <n v="110.530282"/>
        <n v="113.901473"/>
        <n v="171.01308599999999"/>
        <n v="84.744079999999997"/>
        <n v="90.548843000000005"/>
        <n v="110.51289199999999"/>
        <n v="71.045769000000007"/>
        <n v="101.59112500000001"/>
        <n v="129.489867"/>
        <n v="176.54036400000001"/>
        <n v="68.924057000000005"/>
        <n v="35.100580000000001"/>
        <n v="145.77092400000001"/>
        <n v="179.36038600000001"/>
        <n v="105.11998699999999"/>
        <n v="111.18156500000001"/>
        <n v="81.369117000000003"/>
        <n v="123.51138899999999"/>
        <n v="78.244339999999994"/>
        <n v="46.628146999999998"/>
        <n v="119.252488"/>
        <n v="132.26370499999999"/>
        <n v="44.636184"/>
        <n v="41.650086999999999"/>
        <n v="56.160110000000003"/>
        <n v="110.14722399999999"/>
        <n v="1130.1354690000001"/>
        <n v="200.26759200000001"/>
        <n v="55.688343000000003"/>
        <n v="142.05129199999999"/>
        <n v="229.18710400000001"/>
        <n v="128.795984"/>
        <n v="118.530805"/>
        <n v="87.636583999999999"/>
        <n v="109.90289"/>
        <n v="81.330921000000004"/>
        <n v="1125.0932949999999"/>
        <n v="99.027780000000007"/>
        <n v="57.430776000000002"/>
        <n v="90.348973000000001"/>
        <n v="42.269759000000001"/>
        <n v="24.796572999999999"/>
        <n v="101.885307"/>
        <n v="37.626531"/>
        <n v="58.109979000000003"/>
        <n v="101.836884"/>
        <n v="181.027829"/>
        <n v="31.116523000000001"/>
        <n v="84.795710999999997"/>
        <n v="145.77966499999999"/>
      </sharedItems>
    </cacheField>
    <cacheField name="Distância (B/C) (Km)" numFmtId="1">
      <sharedItems containsMixedTypes="1" containsNumber="1" minValue="0" maxValue="287.32612499999999" count="213">
        <n v="47.399355999999997"/>
        <n v="21.60041"/>
        <n v="110.140518"/>
        <n v="22.903043"/>
        <n v="38.034534999999998"/>
        <n v="0"/>
        <n v="45.990116999999998"/>
        <n v="16.070796999999999"/>
        <e v="#N/A"/>
        <n v="19.652519999999999"/>
        <n v="55.325217000000002"/>
        <n v="287.32612499999999"/>
        <n v="137.77960200000001"/>
        <n v="120"/>
        <n v="252.46577099999999"/>
        <n v="120.506291"/>
        <n v="10.958617"/>
        <n v="71.845853000000005"/>
        <n v="32.113045999999997"/>
        <n v="46.111803999999999"/>
        <n v="143.00317999999999"/>
        <n v="50.514960000000002"/>
        <n v="113.34204699999999"/>
        <n v="10.713652"/>
        <n v="7.0234690000000004"/>
        <n v="67.848338999999996"/>
        <n v="74.06474"/>
        <n v="57.481655000000003"/>
        <n v="75.831683999999996"/>
        <n v="132.09659199999999"/>
        <n v="79.665435000000002"/>
        <n v="77.695176000000004"/>
        <n v="78.094324999999998"/>
        <n v="8.9438340000000007"/>
        <n v="243.70084600000001"/>
        <n v="66.867631000000003"/>
        <n v="54.402164999999997"/>
        <n v="74.448430999999999"/>
        <n v="152.98808500000001"/>
        <n v="204.55926500000001"/>
        <n v="141.28"/>
        <n v="60.454631999999997"/>
        <n v="40.862980999999998"/>
        <n v="102.711262"/>
        <n v="51.425213999999997"/>
        <n v="71.940641999999997"/>
        <n v="160.677538"/>
        <n v="107.75259"/>
        <n v="64.469166000000001"/>
        <n v="74.881428999999997"/>
        <n v="41.892828000000002"/>
        <n v="61.722830999999999"/>
        <n v="20.488602"/>
        <n v="5.7625320000000002"/>
        <n v="118.40742"/>
        <n v="18.993860999999999"/>
        <n v="59.034066000000003"/>
        <n v="62.762295999999999"/>
        <n v="181.31455099999999"/>
        <n v="68.808406000000005"/>
        <n v="41.233930999999998"/>
        <n v="51.902856"/>
        <n v="97.054775000000006"/>
        <n v="120.114457"/>
        <n v="24.088621"/>
        <n v="127.53"/>
        <n v="94.151768000000004"/>
        <n v="140.430792"/>
        <n v="5.2246509999999997"/>
        <n v="2.5177489999999998"/>
        <n v="68.308223999999996"/>
        <n v="132.501339"/>
        <n v="135.058538"/>
        <n v="24.811955000000001"/>
        <n v="40.895122999999998"/>
        <n v="91.248034000000004"/>
        <n v="105.228408"/>
        <n v="69.780349000000001"/>
        <n v="211.98753300000001"/>
        <n v="184.68985499999999"/>
        <n v="56.727338000000003"/>
        <n v="128.490072"/>
        <n v="154.39471499999999"/>
        <n v="10.704366"/>
        <n v="14.048683"/>
        <n v="67.997594000000007"/>
        <n v="13.757037"/>
        <n v="146.837366"/>
        <n v="43.460749999999997"/>
        <n v="92.667715000000001"/>
        <n v="253.051906"/>
        <n v="85.01"/>
        <n v="71.941613000000004"/>
        <n v="195.19258099999999"/>
        <n v="69.482301000000007"/>
        <n v="114.89"/>
        <n v="47.841479999999997"/>
        <n v="25.610868"/>
        <n v="28.423869"/>
        <n v="93.807625000000002"/>
        <n v="83.021518999999998"/>
        <n v="14.468558"/>
        <n v="96.134632999999994"/>
        <n v="49.145479000000002"/>
        <n v="166.12043"/>
        <n v="64.800723000000005"/>
        <n v="7.6655179999999996"/>
        <n v="2.9532050000000001"/>
        <n v="59.723353000000003"/>
        <n v="68.376677000000001"/>
        <n v="89.306166000000005"/>
        <n v="61.668005999999998"/>
        <n v="59.054212"/>
        <n v="4.7240919999999997"/>
        <n v="78.608031999999994"/>
        <n v="71.850322000000006"/>
        <n v="224.70683600000001"/>
        <n v="87.432413999999994"/>
        <n v="35.046760999999996"/>
        <n v="130.734544"/>
        <n v="128.32216199999999"/>
        <n v="47.829920000000001"/>
        <n v="101.03328999999999"/>
        <n v="105.84418700000001"/>
        <n v="149.60192699999999"/>
        <n v="167.60147799999999"/>
        <n v="46.00253"/>
        <n v="232.673417"/>
        <n v="82.053208999999995"/>
        <n v="113.13082799999999"/>
        <n v="108.156476"/>
        <n v="85.202296000000004"/>
        <n v="61.965598"/>
        <n v="98.326138999999998"/>
        <n v="44.602491000000001"/>
        <n v="54.757387000000001"/>
        <n v="101.49319300000001"/>
        <n v="129.402367"/>
        <n v="109.890838"/>
        <n v="187.89084800000001"/>
        <n v="156.97366700000001"/>
        <n v="140.96685600000001"/>
        <n v="136.59793500000001"/>
        <n v="54.804613000000003"/>
        <n v="158.574175"/>
        <n v="117.72756800000001"/>
        <n v="7.6913669999999996"/>
        <n v="127.37"/>
        <n v="90.571076000000005"/>
        <n v="41.685842999999998"/>
        <n v="62.724387"/>
        <n v="79.584446"/>
        <n v="97.046124000000006"/>
        <n v="49.146988"/>
        <n v="175.49187599999999"/>
        <n v="109.01486199999999"/>
        <n v="94.022693000000004"/>
        <n v="62.060484000000002"/>
        <n v="166.39518799999999"/>
        <n v="2.0815489999999999"/>
        <n v="50.271507999999997"/>
        <n v="119.22"/>
        <n v="63.017375000000001"/>
        <n v="30.537206999999999"/>
        <n v="103.83624399999999"/>
        <n v="46.098208"/>
        <n v="121.546453"/>
        <n v="58.281756000000001"/>
        <n v="37.698469000000003"/>
        <n v="3.7564280000000001"/>
        <n v="177.840644"/>
        <n v="175.45690999999999"/>
        <n v="92.189942000000002"/>
        <n v="179.00607600000001"/>
        <n v="91.464118999999997"/>
        <n v="2.5809950000000002"/>
        <n v="72.581598"/>
        <n v="137.719281"/>
        <n v="93.791332999999995"/>
        <n v="32.479030999999999"/>
        <n v="55.539866000000004"/>
        <n v="219.180813"/>
        <n v="219.51562100000001"/>
        <n v="59.112834999999997"/>
        <n v="20.169861000000001"/>
        <n v="49.484789999999997"/>
        <n v="137.95255"/>
        <n v="151.693645"/>
        <n v="103.385169"/>
        <n v="124.816879"/>
        <n v="94.008335000000002"/>
        <n v="24.647296000000001"/>
        <n v="43.291086"/>
        <n v="63.075499000000001"/>
        <n v="43.689919000000003"/>
        <n v="111.74784"/>
        <n v="45.138564000000002"/>
        <n v="62.049070999999998"/>
        <n v="57.752983999999998"/>
        <n v="114.04"/>
        <n v="30.851310000000002"/>
        <n v="43.330759999999998"/>
        <n v="62.268619000000001"/>
        <n v="88.676489000000004"/>
        <n v="83.276152999999994"/>
        <n v="122.294315"/>
        <n v="57.568703999999997"/>
        <n v="44.540864999999997"/>
        <n v="118.887899"/>
        <n v="1.3342780000000001"/>
        <n v="107.292919"/>
        <n v="207.822102"/>
        <n v="132.74034900000001"/>
      </sharedItems>
    </cacheField>
    <cacheField name="Distância (C/A) (Km)" numFmtId="1">
      <sharedItems containsMixedTypes="1" containsNumber="1" minValue="0" maxValue="1130.1354690000001" count="122">
        <n v="83.239863"/>
        <n v="64.038403000000002"/>
        <n v="200.26759200000001"/>
        <n v="72.286073999999999"/>
        <n v="64.411141000000001"/>
        <n v="79.987075000000004"/>
        <n v="84.591312000000002"/>
        <n v="37.571596999999997"/>
        <n v="123.256074"/>
        <n v="113.901473"/>
        <n v="832.70887900000002"/>
        <n v="15.396001"/>
        <n v="229.18710400000001"/>
        <n v="72.440648999999993"/>
        <n v="106.761611"/>
        <n v="104.808144"/>
        <n v="124.171319"/>
        <n v="114.698595"/>
        <n v="81.716767000000004"/>
        <n v="59.176434"/>
        <n v="89.727082999999993"/>
        <n v="129.489867"/>
        <n v="156.28737799999999"/>
        <e v="#N/A"/>
        <n v="229.533636"/>
        <n v="183.41334699999999"/>
        <n v="77.231565000000003"/>
        <n v="69.542764000000005"/>
        <n v="50.778891000000002"/>
        <n v="89.819907999999998"/>
        <n v="81.802344000000005"/>
        <n v="81.139191999999994"/>
        <n v="176.54036400000001"/>
        <n v="108.560254"/>
        <n v="143.498819"/>
        <n v="41.701155"/>
        <n v="176.13875999999999"/>
        <n v="131.29443800000001"/>
        <n v="76.933678999999998"/>
        <n v="117.431197"/>
        <n v="64.514185999999995"/>
        <n v="0"/>
        <n v="100.05212299999999"/>
        <n v="63.346825000000003"/>
        <n v="186.534639"/>
        <n v="105.57737299999999"/>
        <n v="138.79435000000001"/>
        <n v="70.253069999999994"/>
        <n v="56.160110000000003"/>
        <n v="171.01308599999999"/>
        <n v="118.530805"/>
        <n v="51.300291000000001"/>
        <n v="110.530282"/>
        <n v="66.990628999999998"/>
        <n v="110.704314"/>
        <n v="126.805691"/>
        <n v="8.1680580000000003"/>
        <n v="145.77092400000001"/>
        <n v="58.109979000000003"/>
        <n v="84.744079999999997"/>
        <n v="90.899733999999995"/>
        <n v="130.638249"/>
        <n v="154.35218800000001"/>
        <n v="103.805774"/>
        <n v="31.116523000000001"/>
        <n v="78.244339999999994"/>
        <n v="87.636583999999999"/>
        <n v="101.59112500000001"/>
        <n v="132.26370499999999"/>
        <n v="80.633825999999999"/>
        <n v="123.51138899999999"/>
        <n v="103.09270600000001"/>
        <n v="1130.1354690000001"/>
        <n v="179.36038600000001"/>
        <n v="76.089281999999997"/>
        <n v="140.96962500000001"/>
        <n v="56.144523999999997"/>
        <n v="104.085866"/>
        <n v="111.18156500000001"/>
        <n v="176.47293199999999"/>
        <n v="90.548843000000005"/>
        <n v="110.51289199999999"/>
        <n v="110.14722399999999"/>
        <n v="110.42820500000001"/>
        <n v="71.725022999999993"/>
        <n v="81.369117000000003"/>
        <n v="37.626531"/>
        <n v="44.636184"/>
        <n v="119.252488"/>
        <n v="41.650086999999999"/>
        <n v="71.511053000000004"/>
        <n v="70.198637000000005"/>
        <n v="200.81256400000001"/>
        <n v="88.560606000000007"/>
        <n v="92.626339999999999"/>
        <n v="33.748694999999998"/>
        <n v="67.867659000000003"/>
        <n v="114.536739"/>
        <n v="142.05129199999999"/>
        <n v="101.885307"/>
        <n v="24.796572999999999"/>
        <n v="204.727812"/>
        <n v="202.40970799999999"/>
        <n v="88.955556999999999"/>
        <n v="72.895966000000001"/>
        <n v="133.226978"/>
        <n v="166.248401"/>
        <n v="86.304182999999995"/>
        <n v="174.704294"/>
        <n v="87.115819999999999"/>
        <n v="1125.0932949999999"/>
        <n v="84.795710999999997"/>
        <n v="128.795984"/>
        <n v="88.855395000000001"/>
        <n v="76.119174000000001"/>
        <n v="5.8197720000000004"/>
        <n v="67.503619"/>
        <n v="29.855747000000001"/>
        <n v="99.027780000000007"/>
        <n v="46.313813000000003"/>
        <n v="102.659316"/>
        <n v="171.378015"/>
      </sharedItems>
    </cacheField>
    <cacheField name="KM total" numFmtId="2">
      <sharedItems containsSemiMixedTypes="0" containsString="0" containsNumber="1" minValue="0" maxValue="2260.2709380000001" count="234">
        <n v="230.69134200000002"/>
        <n v="139.78587199999998"/>
        <n v="410.12842499999999"/>
        <n v="175.17619200000001"/>
        <n v="153.22456699999998"/>
        <n v="159.97415000000001"/>
        <n v="210.56850400000002"/>
        <n v="87.391088999999994"/>
        <n v="200"/>
        <n v="237.639859"/>
        <n v="1665.417758"/>
        <n v="138.58887700000002"/>
        <n v="602.50390900000002"/>
        <n v="144.88129799999999"/>
        <n v="308.35924"/>
        <n v="244.17131899999998"/>
        <n v="545.762021"/>
        <n v="437.61459400000001"/>
        <n v="183.575118"/>
        <n v="146.41828800000002"/>
        <n v="179.45416599999999"/>
        <n v="317.89029099999999"/>
        <n v="345.89800100000002"/>
        <n v="331.48155800000001"/>
        <n v="338.65786600000001"/>
        <n v="396.47570899999999"/>
        <n v="160.841183"/>
        <n v="149.462199"/>
        <n v="267.13824599999998"/>
        <n v="139.08552800000001"/>
        <n v="416.88675699999999"/>
        <n v="186.838416"/>
        <n v="235.90466199999997"/>
        <n v="303.71884399999999"/>
        <n v="231.72084899999999"/>
        <n v="227.51348999999999"/>
        <n v="228.57579100000001"/>
        <n v="155.718163"/>
        <n v="527.00282100000004"/>
        <n v="162.25070700000003"/>
        <n v="374.37391600000001"/>
        <n v="171.40594300000001"/>
        <n v="307.95297099999999"/>
        <n v="470.42510799999997"/>
        <n v="272.57443799999999"/>
        <n v="201.42100899999997"/>
        <n v="158.63250099999999"/>
        <n v="343.39853299999999"/>
        <n v="131.33540099999999"/>
        <n v="0"/>
        <n v="199.653212"/>
        <n v="322.84438399999999"/>
        <n v="221.87830599999998"/>
        <n v="244.508364"/>
        <n v="417.70344599999999"/>
        <n v="259.68810999999999"/>
        <n v="331.81161900000001"/>
        <n v="172.458439"/>
        <n v="113.22293300000001"/>
        <n v="372.660369"/>
        <n v="252.22326099999998"/>
        <n v="213.523222"/>
        <n v="189.93552299999999"/>
        <n v="198.02801199999999"/>
        <n v="374.549509"/>
        <n v="102.600582"/>
        <n v="339.79437899999999"/>
        <n v="223.27526599999999"/>
        <n v="234.86239399999999"/>
        <n v="373.069278"/>
        <n v="181.008208"/>
        <n v="220.79571500000003"/>
        <n v="243.85539699999998"/>
        <n v="240.37030799999997"/>
        <n v="254.335691"/>
        <n v="191.480311"/>
        <n v="281.402874"/>
        <n v="291.96519999999998"/>
        <n v="291.78749200000004"/>
        <n v="182.562727"/>
        <n v="304.12359100000003"/>
        <n v="309.62252599999999"/>
        <n v="265.87840900000003"/>
        <n v="332.65614500000004"/>
        <n v="193.32721600000002"/>
        <n v="207.611548"/>
        <n v="242.85212799999999"/>
        <n v="427.32807399999996"/>
        <n v="477.85337600000003"/>
        <n v="379.39255199999997"/>
        <n v="167.83093600000001"/>
        <n v="296.55431999999996"/>
        <n v="316.072474"/>
        <n v="175.274629"/>
        <n v="230.338403"/>
        <n v="354.61348699999996"/>
        <n v="171.62242800000001"/>
        <n v="402.90567500000003"/>
        <n v="221.060564"/>
        <n v="280.87361199999998"/>
        <n v="229.50911600000001"/>
        <n v="2215.8962540000002"/>
        <n v="164.997075"/>
        <n v="357.58823900000004"/>
        <n v="390.52542199999999"/>
        <n v="427.03002600000002"/>
        <n v="214.94212299999998"/>
        <n v="368.171491"/>
        <n v="171.451615"/>
        <n v="177.20635199999998"/>
        <n v="208.62491899999998"/>
        <n v="223.149204"/>
        <n v="177.45697799999999"/>
        <n v="281.93925000000002"/>
        <n v="242.099065"/>
        <n v="296.730164"/>
        <n v="332.78119199999998"/>
        <n v="253.213853"/>
        <n v="355.15153599999996"/>
        <n v="154.46313000000001"/>
        <n v="221.02578399999999"/>
        <n v="287.421649"/>
        <n v="280.38346899999999"/>
        <n v="249.85065100000003"/>
        <n v="291.38746500000002"/>
        <n v="273.40635499999996"/>
        <n v="312.05546800000002"/>
        <n v="152.53839699999997"/>
        <n v="224.01555200000001"/>
        <n v="357.49694800000003"/>
        <n v="452.02609100000001"/>
        <n v="193.983002"/>
        <n v="95.078946000000002"/>
        <n v="312.80787300000003"/>
        <n v="281.95354700000001"/>
        <n v="368.15993100000003"/>
        <n v="211.51001499999998"/>
        <n v="330.21666200000004"/>
        <n v="302.43357900000001"/>
        <n v="346.67275899999999"/>
        <n v="291.058021"/>
        <n v="468.56083999999998"/>
        <n v="249.37929800000001"/>
        <n v="253.25851299999999"/>
        <n v="222.97377"/>
        <n v="162.73823400000001"/>
        <n v="241.41452899999999"/>
        <n v="222.36313000000001"/>
        <n v="314.96685400000001"/>
        <n v="221.137483"/>
        <n v="204.215948"/>
        <n v="220.87058400000001"/>
        <n v="267.373828"/>
        <n v="286.94286900000003"/>
        <n v="386.41589299999998"/>
        <n v="377.76269400000001"/>
        <n v="364.35738700000002"/>
        <n v="281.93893800000001"/>
        <n v="344.41102899999998"/>
        <n v="257.96123499999999"/>
        <n v="319.781271"/>
        <n v="494.46809199999996"/>
        <n v="181.83096399999999"/>
        <n v="259.63370499999996"/>
        <n v="224.371894"/>
        <n v="154.18968599999999"/>
        <n v="192.01105799999999"/>
        <n v="241.031961"/>
        <n v="265.77761199999998"/>
        <n v="296.731673"/>
        <n v="377.42251599999997"/>
        <n v="419.42967799999997"/>
        <n v="2260.2709380000001"/>
        <n v="465.30337100000003"/>
        <n v="259.998942"/>
        <n v="336.62027"/>
        <n v="285.10246599999999"/>
        <n v="228.567971"/>
        <n v="223.02577400000001"/>
        <n v="243.05657300000001"/>
        <n v="464.45212300000003"/>
        <n v="406.29807499999998"/>
        <n v="304.29562199999998"/>
        <n v="326.43171900000004"/>
        <n v="228.60642999999999"/>
        <n v="191.96355199999999"/>
        <n v="266.47327300000001"/>
        <n v="356.41578600000003"/>
        <n v="365.328756"/>
        <n v="365.19995399999999"/>
        <n v="425.02053699999999"/>
        <n v="271.86441299999996"/>
        <n v="176.521762"/>
        <n v="189.570156"/>
        <n v="276.89640800000001"/>
        <n v="406.10393099999999"/>
        <n v="435.15633100000002"/>
        <n v="359.73402700000003"/>
        <n v="440.97278999999997"/>
        <n v="441.30759799999998"/>
        <n v="227.55957599999999"/>
        <n v="2250.1865899999998"/>
        <n v="67.497389999999996"/>
        <n v="223.28350699999999"/>
        <n v="193.21974899999998"/>
        <n v="313.09723400000001"/>
        <n v="308.50014299999998"/>
        <n v="291.069436"/>
        <n v="329.70214499999997"/>
        <n v="207.660303"/>
        <n v="173.20711899999998"/>
        <n v="215.37502999999998"/>
        <n v="223.08728500000001"/>
        <n v="87.136222000000004"/>
        <n v="391.69237399999997"/>
        <n v="168.78670699999998"/>
        <n v="259.98752899999999"/>
        <n v="251.42105200000003"/>
        <n v="218.125866"/>
        <n v="118.817036"/>
        <n v="112.28904799999999"/>
        <n v="198.05556000000001"/>
        <n v="371.91669100000001"/>
        <n v="322.641863"/>
        <n v="346.80075099999999"/>
        <n v="363.07491999999996"/>
        <n v="503.58973600000002"/>
        <n v="168.672302"/>
        <n v="372.04512899999997"/>
        <n v="249.997423"/>
        <n v="292.88486699999999"/>
        <n v="234.748808"/>
        <n v="430.23061300000006"/>
        <n v="374.37143400000002"/>
      </sharedItems>
      <fieldGroup base="30">
        <rangePr autoEnd="0" startNum="0" endNum="400" groupInterval="10"/>
        <groupItems count="42">
          <s v="&lt;0"/>
          <s v="0-10"/>
          <s v="10-20"/>
          <s v="20-30"/>
          <s v="30-40"/>
          <s v="40-50"/>
          <s v="50-60"/>
          <s v="60-70"/>
          <s v="70-80"/>
          <s v="80-90"/>
          <s v="90-100"/>
          <s v="100-110"/>
          <s v="110-120"/>
          <s v="120-130"/>
          <s v="130-140"/>
          <s v="140-150"/>
          <s v="150-160"/>
          <s v="160-170"/>
          <s v="170-180"/>
          <s v="180-190"/>
          <s v="190-200"/>
          <s v="200-210"/>
          <s v="210-220"/>
          <s v="220-230"/>
          <s v="230-240"/>
          <s v="240-250"/>
          <s v="250-260"/>
          <s v="260-270"/>
          <s v="270-280"/>
          <s v="280-290"/>
          <s v="290-300"/>
          <s v="300-310"/>
          <s v="310-320"/>
          <s v="320-330"/>
          <s v="330-340"/>
          <s v="340-350"/>
          <s v="350-360"/>
          <s v="360-370"/>
          <s v="370-380"/>
          <s v="380-390"/>
          <s v="390-400"/>
          <s v="&gt;400"/>
        </groupItems>
      </fieldGroup>
    </cacheField>
    <cacheField name="Horas Deslocamento" numFmtId="167">
      <sharedItems containsMixedTypes="1" containsNumber="1" minValue="0" maxValue="36.151767847963804"/>
    </cacheField>
    <cacheField name="Horas Adicionais" numFmtId="167">
      <sharedItems containsSemiMixedTypes="0" containsString="0" containsNumber="1" containsInteger="1" minValue="2" maxValue="21"/>
    </cacheField>
    <cacheField name="Horas Total" numFmtId="167">
      <sharedItems containsMixedTypes="1" containsNumber="1" minValue="2" maxValue="38.151767847963804"/>
    </cacheField>
    <cacheField name="Movimentações" numFmtId="2">
      <sharedItems containsMixedTypes="1" containsNumber="1" minValue="0.28832215701865782" maxValue="5.5"/>
    </cacheField>
    <cacheField name="Número de Máquinas" numFmtId="0">
      <sharedItems containsSemiMixedTypes="0" containsString="0" containsNumber="1" containsInteger="1" minValue="0" maxValue="16"/>
    </cacheField>
    <cacheField name="Quantidade de Pranchas" numFmtId="167">
      <sharedItems containsMixedTypes="1" containsNumber="1" minValue="0" maxValue="10.403162301604278"/>
    </cacheField>
    <cacheField name="Fornecedor" numFmtId="0">
      <sharedItems containsNonDate="0" containsString="0" containsBlank="1"/>
    </cacheField>
    <cacheField name="Frota 1" numFmtId="0">
      <sharedItems containsNonDate="0" containsString="0" containsBlank="1"/>
    </cacheField>
    <cacheField name="Frota 2" numFmtId="0">
      <sharedItems containsNonDate="0" containsString="0" containsBlank="1"/>
    </cacheField>
    <cacheField name="Frota 3" numFmtId="0">
      <sharedItems containsNonDate="0" containsString="0" containsBlank="1"/>
    </cacheField>
    <cacheField name="Frota 4" numFmtId="0">
      <sharedItems containsNonDate="0" containsString="0" containsBlank="1"/>
    </cacheField>
    <cacheField name="Frota 5" numFmtId="0">
      <sharedItems containsNonDate="0" containsString="0" containsBlank="1"/>
    </cacheField>
    <cacheField name="Frota 6" numFmtId="0">
      <sharedItems containsNonDate="0" containsString="0" containsBlank="1"/>
    </cacheField>
    <cacheField name="Motorista 1" numFmtId="0">
      <sharedItems containsNonDate="0" containsString="0" containsBlank="1"/>
    </cacheField>
    <cacheField name="Motorista 2" numFmtId="0">
      <sharedItems containsNonDate="0" containsString="0" containsBlank="1"/>
    </cacheField>
    <cacheField name="Motorista 3" numFmtId="0">
      <sharedItems containsNonDate="0" containsString="0" containsBlank="1"/>
    </cacheField>
    <cacheField name="Motorista 4" numFmtId="0">
      <sharedItems containsNonDate="0" containsString="0" containsBlank="1"/>
    </cacheField>
    <cacheField name="Motorista 5" numFmtId="0">
      <sharedItems containsNonDate="0" containsString="0" containsBlank="1"/>
    </cacheField>
    <cacheField name="Motorista 6" numFmtId="0">
      <sharedItems containsNonDate="0" containsString="0" containsBlank="1"/>
    </cacheField>
    <cacheField name="Km Ponderada" numFmtId="0">
      <sharedItems containsString="0" containsBlank="1" containsNumber="1" minValue="0" maxValue="5086.2446559999998"/>
    </cacheField>
    <cacheField name="Km Ponderda Dia" numFmtId="0" formula="((SUM('Km Ponderada')))/SUM('Número de Máquinas')" databaseField="0"/>
    <cacheField name="Horas" numFmtId="0" databaseField="0">
      <fieldGroup base="2">
        <rangePr groupBy="hours" startDate="2024-12-01T08:29:00" endDate="2024-12-24T13:49:00"/>
        <groupItems count="26">
          <s v="&lt;01/12/2024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24/12/2024"/>
        </groupItems>
      </fieldGroup>
    </cacheField>
    <cacheField name="Dias" numFmtId="0" databaseField="0">
      <fieldGroup base="2">
        <rangePr groupBy="days" startDate="2024-12-01T08:29:00" endDate="2024-12-24T13:49:00"/>
        <groupItems count="368">
          <s v="&lt;01/12/2024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4/1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7">
  <r>
    <n v="2771"/>
    <x v="0"/>
    <x v="0"/>
    <s v="Jefferson Barbosa"/>
    <s v="Carregador Florestal"/>
    <n v="2"/>
    <s v="MOD 6"/>
    <s v="2"/>
    <s v="3"/>
    <x v="0"/>
    <x v="0"/>
    <s v="7:00"/>
    <x v="0"/>
    <s v="0425-PLANALTO"/>
    <m/>
    <m/>
    <s v="externa"/>
    <x v="0"/>
    <x v="0"/>
    <s v="Não Aderente"/>
    <x v="0"/>
    <s v="Lençóis Paulista"/>
    <s v="0325"/>
    <s v="0425"/>
    <s v="Lençóis Paulista0325"/>
    <s v="03250425"/>
    <s v="Lençóis Paulista0425"/>
    <x v="0"/>
    <x v="0"/>
    <x v="0"/>
    <x v="0"/>
    <n v="3.9351556723981904"/>
    <n v="2"/>
    <n v="5.9351556723981904"/>
    <n v="1.8533633500391882"/>
    <n v="2"/>
    <n v="1.0791192131633074"/>
    <m/>
    <m/>
    <m/>
    <m/>
    <m/>
    <m/>
    <m/>
    <m/>
    <m/>
    <m/>
    <m/>
    <m/>
    <m/>
    <n v="461.38268400000004"/>
  </r>
  <r>
    <n v="2776"/>
    <x v="1"/>
    <x v="1"/>
    <s v="Allan Paulo "/>
    <s v="Escavadeira"/>
    <n v="1"/>
    <s v="MOD 1"/>
    <s v="1"/>
    <s v="2"/>
    <x v="1"/>
    <x v="0"/>
    <s v="6:00"/>
    <x v="1"/>
    <s v="0078-SANTA ADELAIDE"/>
    <m/>
    <m/>
    <s v="externa"/>
    <x v="1"/>
    <x v="1"/>
    <s v="Não Aderente"/>
    <x v="1"/>
    <s v="Lençóis Paulista"/>
    <s v="0508"/>
    <s v="0078"/>
    <s v="Lençóis Paulista0508"/>
    <s v="05080078"/>
    <s v="Lençóis Paulista0078"/>
    <x v="1"/>
    <x v="1"/>
    <x v="1"/>
    <x v="1"/>
    <n v="2.3264828180995476"/>
    <n v="2"/>
    <n v="4.3264828180995476"/>
    <n v="2.5424809163651929"/>
    <n v="1"/>
    <n v="0.39331661982723159"/>
    <m/>
    <m/>
    <m/>
    <m/>
    <m/>
    <m/>
    <m/>
    <m/>
    <m/>
    <m/>
    <m/>
    <m/>
    <m/>
    <n v="139.78587199999998"/>
  </r>
  <r>
    <n v="2772"/>
    <x v="2"/>
    <x v="2"/>
    <s v="Carlos Nunes"/>
    <s v="Trator de esteira"/>
    <n v="2"/>
    <s v="BSR05"/>
    <s v="1"/>
    <s v="3"/>
    <x v="0"/>
    <x v="1"/>
    <s v="8:00"/>
    <x v="2"/>
    <s v="0342-MONTE AZUL"/>
    <s v="Um prancha só para levar dois trator"/>
    <m/>
    <s v="externa"/>
    <x v="2"/>
    <x v="2"/>
    <s v="Aderente"/>
    <x v="2"/>
    <s v="Lençóis Paulista"/>
    <s v="0324"/>
    <s v="0342"/>
    <s v="Lençóis Paulista0324"/>
    <s v="03240342"/>
    <s v="Lençóis Paulista0342"/>
    <x v="2"/>
    <x v="2"/>
    <x v="2"/>
    <x v="2"/>
    <n v="7.2067401692307698"/>
    <n v="2"/>
    <n v="9.2067401692307698"/>
    <n v="1.1947768480273142"/>
    <n v="2"/>
    <n v="1.673952758041958"/>
    <m/>
    <m/>
    <m/>
    <m/>
    <m/>
    <m/>
    <m/>
    <m/>
    <m/>
    <m/>
    <m/>
    <m/>
    <m/>
    <n v="820.25684999999999"/>
  </r>
  <r>
    <n v="2773"/>
    <x v="2"/>
    <x v="3"/>
    <s v="Carlos Nunes"/>
    <s v="Escavadeira"/>
    <n v="2"/>
    <s v="BSR05"/>
    <s v="2"/>
    <s v="2"/>
    <x v="0"/>
    <x v="1"/>
    <s v="8:00"/>
    <x v="2"/>
    <s v="0342-MONTE AZUL"/>
    <m/>
    <m/>
    <s v="externa"/>
    <x v="2"/>
    <x v="2"/>
    <s v="Aderente"/>
    <x v="3"/>
    <s v="Lençóis Paulista"/>
    <s v="0324"/>
    <s v="0342"/>
    <s v="Lençóis Paulista0324"/>
    <s v="03240342"/>
    <s v="Lençóis Paulista0342"/>
    <x v="2"/>
    <x v="2"/>
    <x v="2"/>
    <x v="2"/>
    <n v="7.2067401692307698"/>
    <n v="2"/>
    <n v="9.2067401692307698"/>
    <n v="1.1947768480273142"/>
    <n v="2"/>
    <n v="1.673952758041958"/>
    <m/>
    <m/>
    <m/>
    <m/>
    <m/>
    <m/>
    <m/>
    <m/>
    <m/>
    <m/>
    <m/>
    <m/>
    <m/>
    <n v="820.25684999999999"/>
  </r>
  <r>
    <n v="2774"/>
    <x v="3"/>
    <x v="4"/>
    <s v="Richard Anderson Vicente dos Santos "/>
    <s v="subsolador"/>
    <n v="4"/>
    <s v="GA2"/>
    <s v="4"/>
    <s v="4"/>
    <x v="0"/>
    <x v="1"/>
    <s v="6:00"/>
    <x v="3"/>
    <s v="0293-JACUTINGA II"/>
    <m/>
    <m/>
    <m/>
    <x v="3"/>
    <x v="1"/>
    <s v="Não Aderente"/>
    <x v="4"/>
    <s v="Lençóis Paulista"/>
    <s v="0265"/>
    <s v="0293"/>
    <s v="Lençóis Paulista0265"/>
    <s v="02650293"/>
    <s v="Lençóis Paulista0293"/>
    <x v="3"/>
    <x v="3"/>
    <x v="3"/>
    <x v="3"/>
    <n v="2.8815589601809952"/>
    <n v="2"/>
    <n v="4.8815589601809952"/>
    <n v="2.253378498493471"/>
    <n v="4"/>
    <n v="1.7751123491567253"/>
    <m/>
    <m/>
    <m/>
    <m/>
    <m/>
    <m/>
    <m/>
    <m/>
    <m/>
    <m/>
    <m/>
    <m/>
    <m/>
    <n v="700.70476800000006"/>
  </r>
  <r>
    <n v="2775"/>
    <x v="4"/>
    <x v="5"/>
    <s v="37005900"/>
    <s v="Forwarder"/>
    <n v="5"/>
    <s v="MOD 3"/>
    <s v="4"/>
    <s v="2"/>
    <x v="0"/>
    <x v="1"/>
    <s v="8:00"/>
    <x v="4"/>
    <s v="0817-FOMENTO - TRÊS SINOS II - GLEBA B"/>
    <m/>
    <m/>
    <s v="externa"/>
    <x v="4"/>
    <x v="3"/>
    <s v="Não Aderente"/>
    <x v="5"/>
    <s v="Lençóis Paulista"/>
    <s v="0486"/>
    <s v="0817"/>
    <s v="Lençóis Paulista0486"/>
    <s v="04860817"/>
    <s v="Lençóis Paulista0817"/>
    <x v="4"/>
    <x v="4"/>
    <x v="4"/>
    <x v="4"/>
    <n v="2.6670845737556563"/>
    <n v="2"/>
    <n v="4.6670845737556563"/>
    <n v="2.3569317903206914"/>
    <n v="5"/>
    <n v="2.1214020789798438"/>
    <m/>
    <m/>
    <m/>
    <m/>
    <m/>
    <m/>
    <m/>
    <m/>
    <m/>
    <m/>
    <m/>
    <m/>
    <m/>
    <n v="766.1228349999999"/>
  </r>
  <r>
    <n v="2777"/>
    <x v="2"/>
    <x v="6"/>
    <s v="Lucimara da silva"/>
    <s v="Escavadeira"/>
    <n v="1"/>
    <s v="BSR03"/>
    <s v="1"/>
    <s v="2"/>
    <x v="0"/>
    <x v="0"/>
    <s v="11:00"/>
    <x v="3"/>
    <s v="0265-ITAMARATI"/>
    <s v="Mudança interna "/>
    <m/>
    <s v="interna"/>
    <x v="3"/>
    <x v="4"/>
    <s v="Não Aderente"/>
    <x v="6"/>
    <s v="Lençóis Paulista"/>
    <s v="0265"/>
    <s v="0265"/>
    <s v="Lençóis Paulista0265"/>
    <s v="02650265"/>
    <s v="Lençóis Paulista0265"/>
    <x v="3"/>
    <x v="5"/>
    <x v="5"/>
    <x v="5"/>
    <n v="2.4611407692307692"/>
    <n v="2"/>
    <n v="4.4611407692307692"/>
    <n v="2.4657370320768246"/>
    <n v="1"/>
    <n v="0.40555825174825177"/>
    <m/>
    <m/>
    <m/>
    <m/>
    <m/>
    <m/>
    <m/>
    <m/>
    <m/>
    <m/>
    <m/>
    <m/>
    <m/>
    <n v="159.97415000000001"/>
  </r>
  <r>
    <n v="2778"/>
    <x v="2"/>
    <x v="7"/>
    <s v="Lucimara"/>
    <s v="Escavadeira"/>
    <n v="3"/>
    <s v="BSR03"/>
    <s v="3"/>
    <s v="2"/>
    <x v="0"/>
    <x v="2"/>
    <s v="7:00"/>
    <x v="3"/>
    <s v="0263-SANTA LUZIA DO TANGARÁ"/>
    <m/>
    <m/>
    <s v="externa"/>
    <x v="3"/>
    <x v="5"/>
    <s v="Aderente"/>
    <x v="7"/>
    <s v="Lençóis Paulista"/>
    <s v="0265"/>
    <s v="0263"/>
    <s v="Lençóis Paulista0265"/>
    <s v="02650263"/>
    <s v="Lençóis Paulista0263"/>
    <x v="3"/>
    <x v="6"/>
    <x v="6"/>
    <x v="6"/>
    <n v="3.6140955846153844"/>
    <n v="2"/>
    <n v="5.6140955846153844"/>
    <n v="1.9593538859836848"/>
    <n v="3"/>
    <n v="1.5311169776223776"/>
    <m/>
    <m/>
    <m/>
    <m/>
    <m/>
    <m/>
    <m/>
    <m/>
    <m/>
    <m/>
    <m/>
    <m/>
    <m/>
    <n v="631.705512"/>
  </r>
  <r>
    <n v="2779"/>
    <x v="5"/>
    <x v="8"/>
    <s v="João Victor"/>
    <s v="subsolador"/>
    <n v="2"/>
    <s v="GA1"/>
    <s v="2"/>
    <s v="4"/>
    <x v="0"/>
    <x v="1"/>
    <s v="9:00"/>
    <x v="5"/>
    <s v="1080-SANTA FLORA - GLEBA B"/>
    <m/>
    <m/>
    <s v="interna"/>
    <x v="1"/>
    <x v="1"/>
    <s v="Não Aderente"/>
    <x v="8"/>
    <s v="Lençóis Paulista"/>
    <s v="0057"/>
    <s v="1080"/>
    <s v="Lençóis Paulista0057"/>
    <s v="00571080"/>
    <s v="Lençóis Paulista1080"/>
    <x v="5"/>
    <x v="7"/>
    <x v="7"/>
    <x v="7"/>
    <n v="1.4753716615384613"/>
    <n v="2"/>
    <n v="3.4753716615384613"/>
    <n v="3.1651291059703732"/>
    <n v="2"/>
    <n v="0.63188575664335656"/>
    <m/>
    <m/>
    <m/>
    <m/>
    <m/>
    <m/>
    <m/>
    <m/>
    <m/>
    <m/>
    <m/>
    <m/>
    <m/>
    <n v="174.78217799999999"/>
  </r>
  <r>
    <n v="2781"/>
    <x v="2"/>
    <x v="9"/>
    <s v="Paulo Sergio barroso da Silva Junior "/>
    <s v="Pá Carregadeira"/>
    <n v="1"/>
    <s v="BSR06"/>
    <s v="1"/>
    <s v="3"/>
    <x v="0"/>
    <x v="3"/>
    <s v="7:20"/>
    <x v="6"/>
    <s v="0412-SÍTIO TEREZA"/>
    <m/>
    <m/>
    <s v="interna"/>
    <x v="5"/>
    <x v="6"/>
    <s v="Aderente"/>
    <x v="9"/>
    <s v="Lençóis Paulista"/>
    <s v="2427"/>
    <s v="0412"/>
    <s v="Lençóis Paulista2427"/>
    <s v="24270412"/>
    <s v="Lençóis Paulista0412"/>
    <x v="6"/>
    <x v="8"/>
    <x v="8"/>
    <x v="8"/>
    <e v="#N/A"/>
    <n v="2"/>
    <e v="#N/A"/>
    <e v="#N/A"/>
    <n v="1"/>
    <e v="#N/A"/>
    <m/>
    <m/>
    <m/>
    <m/>
    <m/>
    <m/>
    <m/>
    <m/>
    <m/>
    <m/>
    <m/>
    <m/>
    <m/>
    <n v="200"/>
  </r>
  <r>
    <n v="2782"/>
    <x v="2"/>
    <x v="10"/>
    <s v="Paulo Sergio barroso da Silva Junior "/>
    <s v="Motoniveladora"/>
    <n v="1"/>
    <s v="BSR06"/>
    <s v="1"/>
    <s v="3"/>
    <x v="0"/>
    <x v="3"/>
    <s v="7:20"/>
    <x v="6"/>
    <s v="0412-SÍTIO TEREZA"/>
    <m/>
    <m/>
    <s v="interna"/>
    <x v="5"/>
    <x v="6"/>
    <s v="Aderente"/>
    <x v="10"/>
    <s v="Lençóis Paulista"/>
    <s v="2427"/>
    <s v="0412"/>
    <s v="Lençóis Paulista2427"/>
    <s v="24270412"/>
    <s v="Lençóis Paulista0412"/>
    <x v="6"/>
    <x v="8"/>
    <x v="8"/>
    <x v="8"/>
    <e v="#N/A"/>
    <n v="2"/>
    <e v="#N/A"/>
    <e v="#N/A"/>
    <n v="1"/>
    <e v="#N/A"/>
    <m/>
    <m/>
    <m/>
    <m/>
    <m/>
    <m/>
    <m/>
    <m/>
    <m/>
    <m/>
    <m/>
    <m/>
    <m/>
    <n v="200"/>
  </r>
  <r>
    <n v="2783"/>
    <x v="4"/>
    <x v="11"/>
    <s v="Igor Darwin "/>
    <s v="Harvester"/>
    <n v="2"/>
    <s v="MOD 12"/>
    <s v="2"/>
    <s v="2"/>
    <x v="0"/>
    <x v="1"/>
    <s v="7:30"/>
    <x v="7"/>
    <s v="0459-SANTA VITÓRIA"/>
    <m/>
    <m/>
    <s v="externa"/>
    <x v="6"/>
    <x v="7"/>
    <s v="Não Aderente"/>
    <x v="11"/>
    <s v="Lençóis Paulista"/>
    <s v="0457"/>
    <s v="0459"/>
    <s v="Lençóis Paulista0457"/>
    <s v="04570459"/>
    <s v="Lençóis Paulista0459"/>
    <x v="7"/>
    <x v="9"/>
    <x v="9"/>
    <x v="9"/>
    <n v="3.8160636045248868"/>
    <n v="2"/>
    <n v="5.8160636045248868"/>
    <n v="1.8913135666951819"/>
    <n v="2"/>
    <n v="1.0574661099136158"/>
    <m/>
    <m/>
    <m/>
    <m/>
    <m/>
    <m/>
    <m/>
    <m/>
    <m/>
    <m/>
    <m/>
    <m/>
    <m/>
    <n v="475.279718"/>
  </r>
  <r>
    <n v="2784"/>
    <x v="6"/>
    <x v="12"/>
    <s v="Itamar Magela Severiano"/>
    <s v="Carregador Florestal"/>
    <n v="1"/>
    <s v="MOD 11"/>
    <s v="1"/>
    <s v="2"/>
    <x v="1"/>
    <x v="0"/>
    <s v="15:06"/>
    <x v="8"/>
    <s v="5004-SANTO ANTÔNIO"/>
    <s v="Movimentação interna CF 050"/>
    <s v="Apoio Transporte"/>
    <m/>
    <x v="7"/>
    <x v="8"/>
    <s v="Não Aderente"/>
    <x v="12"/>
    <s v="Lençóis Paulista"/>
    <s v="5004"/>
    <s v="5004"/>
    <s v="Lençóis Paulista5004"/>
    <s v="50045004"/>
    <s v="Lençóis Paulista5004"/>
    <x v="8"/>
    <x v="5"/>
    <x v="10"/>
    <x v="10"/>
    <n v="25.621811661538462"/>
    <n v="2"/>
    <n v="27.621811661538462"/>
    <n v="0.39823600764452277"/>
    <n v="1"/>
    <n v="2.5110737874125877"/>
    <m/>
    <m/>
    <m/>
    <m/>
    <m/>
    <m/>
    <m/>
    <m/>
    <m/>
    <m/>
    <m/>
    <m/>
    <m/>
    <n v="1665.417758"/>
  </r>
  <r>
    <n v="2785"/>
    <x v="5"/>
    <x v="13"/>
    <s v="Luan marques "/>
    <s v="tratorpneu"/>
    <n v="2"/>
    <s v="AUT2"/>
    <s v="2"/>
    <s v="2"/>
    <x v="0"/>
    <x v="3"/>
    <s v="6:30"/>
    <x v="9"/>
    <s v="0001-MAMEDINA"/>
    <m/>
    <m/>
    <s v="externa"/>
    <x v="1"/>
    <x v="1"/>
    <s v="Não Aderente"/>
    <x v="13"/>
    <s v="Lençóis Paulista"/>
    <s v="2075"/>
    <s v="0001"/>
    <s v="Lençóis Paulista2075"/>
    <s v="20750001"/>
    <s v="Lençóis Paulista0001"/>
    <x v="9"/>
    <x v="10"/>
    <x v="11"/>
    <x v="11"/>
    <n v="2.5827491963800906"/>
    <n v="2"/>
    <n v="4.5827491963800906"/>
    <n v="2.4003059143382512"/>
    <n v="2"/>
    <n v="0.833227126614562"/>
    <m/>
    <m/>
    <m/>
    <m/>
    <m/>
    <m/>
    <m/>
    <m/>
    <m/>
    <m/>
    <m/>
    <m/>
    <m/>
    <n v="277.17775400000005"/>
  </r>
  <r>
    <n v="2786"/>
    <x v="5"/>
    <x v="14"/>
    <s v="João Paulo de Assis "/>
    <s v="subsolador"/>
    <n v="3"/>
    <s v="LP1"/>
    <s v="3"/>
    <s v="4"/>
    <x v="0"/>
    <x v="3"/>
    <s v="7:00"/>
    <x v="10"/>
    <s v="0617-MAGNÓLIA II"/>
    <m/>
    <m/>
    <s v="externa"/>
    <x v="8"/>
    <x v="9"/>
    <s v="Não Aderente"/>
    <x v="14"/>
    <s v="Lençóis Paulista"/>
    <s v="0277"/>
    <s v="0617"/>
    <s v="Lençóis Paulista0277"/>
    <s v="02770617"/>
    <s v="Lençóis Paulista0617"/>
    <x v="10"/>
    <x v="11"/>
    <x v="12"/>
    <x v="12"/>
    <n v="11.609503690497737"/>
    <n v="2"/>
    <n v="13.609503690497737"/>
    <n v="0.80825871759601975"/>
    <n v="3"/>
    <n v="3.7116828246812013"/>
    <m/>
    <m/>
    <m/>
    <m/>
    <m/>
    <m/>
    <m/>
    <m/>
    <m/>
    <m/>
    <m/>
    <m/>
    <m/>
    <n v="1807.5117270000001"/>
  </r>
  <r>
    <n v="2787"/>
    <x v="0"/>
    <x v="15"/>
    <s v="Vitor Hugo "/>
    <s v="Carregador Florestal"/>
    <n v="1"/>
    <s v="MOD 1"/>
    <s v="1"/>
    <s v="2"/>
    <x v="1"/>
    <x v="0"/>
    <s v="13:00"/>
    <x v="11"/>
    <s v="0487-MORRO DE OURO"/>
    <m/>
    <m/>
    <s v="interna"/>
    <x v="4"/>
    <x v="3"/>
    <s v="Não Aderente"/>
    <x v="15"/>
    <s v="Lençóis Paulista"/>
    <s v="0487"/>
    <s v="0487"/>
    <s v="Lençóis Paulista0487"/>
    <s v="04870487"/>
    <s v="Lençóis Paulista0487"/>
    <x v="11"/>
    <x v="5"/>
    <x v="13"/>
    <x v="13"/>
    <n v="2.2289430461538458"/>
    <n v="2"/>
    <n v="4.2289430461538462"/>
    <n v="2.6011227580859284"/>
    <n v="1"/>
    <n v="0.38444936783216782"/>
    <m/>
    <m/>
    <m/>
    <m/>
    <m/>
    <m/>
    <m/>
    <m/>
    <m/>
    <m/>
    <m/>
    <m/>
    <m/>
    <n v="144.88129799999999"/>
  </r>
  <r>
    <n v="2788"/>
    <x v="0"/>
    <x v="16"/>
    <s v="Everton Geremias Luchini "/>
    <s v="Carregador Florestal"/>
    <n v="1"/>
    <s v="MOD 5"/>
    <s v="1"/>
    <s v="3"/>
    <x v="1"/>
    <x v="1"/>
    <s v="12:00"/>
    <x v="12"/>
    <s v="2081-FLECHA AZUL"/>
    <s v="Ok"/>
    <m/>
    <s v="externa"/>
    <x v="4"/>
    <x v="10"/>
    <s v="Não Aderente"/>
    <x v="16"/>
    <s v="Lençóis Paulista"/>
    <s v="0479"/>
    <s v="2081"/>
    <s v="Lençóis Paulista0479"/>
    <s v="04792081"/>
    <s v="Lençóis Paulista2081"/>
    <x v="12"/>
    <x v="12"/>
    <x v="14"/>
    <x v="14"/>
    <n v="5.8661751113122174"/>
    <n v="2"/>
    <n v="7.8661751113122174"/>
    <n v="1.3983924644877381"/>
    <n v="1"/>
    <n v="0.71510682830111072"/>
    <m/>
    <m/>
    <m/>
    <m/>
    <m/>
    <m/>
    <m/>
    <m/>
    <m/>
    <m/>
    <m/>
    <m/>
    <m/>
    <n v="308.35924"/>
  </r>
  <r>
    <n v="2789"/>
    <x v="0"/>
    <x v="17"/>
    <s v="Everton Geremias Luchini "/>
    <s v="Carregador Florestal"/>
    <n v="2"/>
    <s v="MOD 5"/>
    <s v="1"/>
    <s v="4"/>
    <x v="0"/>
    <x v="3"/>
    <s v="6:00"/>
    <x v="12"/>
    <s v="2081-FLECHA AZUL"/>
    <s v="Ok"/>
    <m/>
    <s v="externa"/>
    <x v="4"/>
    <x v="10"/>
    <s v="Não Aderente"/>
    <x v="17"/>
    <s v="Lençóis Paulista"/>
    <s v="0479"/>
    <s v="2081"/>
    <s v="Lençóis Paulista0479"/>
    <s v="04792081"/>
    <s v="Lençóis Paulista2081"/>
    <x v="12"/>
    <x v="12"/>
    <x v="14"/>
    <x v="14"/>
    <n v="5.8661751113122174"/>
    <n v="2"/>
    <n v="7.8661751113122174"/>
    <n v="1.3983924644877381"/>
    <n v="2"/>
    <n v="1.4302136566022214"/>
    <m/>
    <m/>
    <m/>
    <m/>
    <m/>
    <m/>
    <m/>
    <m/>
    <m/>
    <m/>
    <m/>
    <m/>
    <m/>
    <n v="616.71848"/>
  </r>
  <r>
    <n v="2790"/>
    <x v="0"/>
    <x v="18"/>
    <s v="Everton Geremias Luchini "/>
    <s v="Motoniveladora"/>
    <n v="1"/>
    <s v="MOD 1"/>
    <s v="1"/>
    <s v="2"/>
    <x v="0"/>
    <x v="3"/>
    <s v="6:00"/>
    <x v="12"/>
    <s v="2081-FLECHA AZUL"/>
    <s v="Ok"/>
    <m/>
    <s v="externa"/>
    <x v="4"/>
    <x v="10"/>
    <s v="Não Aderente"/>
    <x v="18"/>
    <s v="Lençóis Paulista"/>
    <s v="0479"/>
    <s v="2081"/>
    <s v="Lençóis Paulista0479"/>
    <s v="04792081"/>
    <s v="Lençóis Paulista2081"/>
    <x v="12"/>
    <x v="12"/>
    <x v="14"/>
    <x v="14"/>
    <n v="5.8661751113122174"/>
    <n v="2"/>
    <n v="7.8661751113122174"/>
    <n v="1.3983924644877381"/>
    <n v="1"/>
    <n v="0.71510682830111072"/>
    <m/>
    <m/>
    <m/>
    <m/>
    <m/>
    <m/>
    <m/>
    <m/>
    <m/>
    <m/>
    <m/>
    <m/>
    <m/>
    <n v="308.35924"/>
  </r>
  <r>
    <n v="2791"/>
    <x v="2"/>
    <x v="19"/>
    <s v="Rogério "/>
    <s v="Motoniveladora"/>
    <n v="1"/>
    <s v="BSR04"/>
    <s v="1"/>
    <s v="3"/>
    <x v="1"/>
    <x v="1"/>
    <s v="11:00"/>
    <x v="13"/>
    <s v="0162-SANTA AMÉRICA"/>
    <s v="Tomazina PR. "/>
    <m/>
    <s v="interna"/>
    <x v="5"/>
    <x v="11"/>
    <s v="Não Aderente"/>
    <x v="19"/>
    <s v="Lençóis Paulista"/>
    <s v="1119"/>
    <s v="0162"/>
    <s v="Lençóis Paulista1119"/>
    <s v="11190162"/>
    <s v="Lençóis Paulista0162"/>
    <x v="6"/>
    <x v="8"/>
    <x v="15"/>
    <x v="8"/>
    <e v="#N/A"/>
    <n v="2"/>
    <e v="#N/A"/>
    <e v="#N/A"/>
    <n v="1"/>
    <e v="#N/A"/>
    <m/>
    <m/>
    <m/>
    <m/>
    <m/>
    <m/>
    <m/>
    <m/>
    <m/>
    <m/>
    <m/>
    <m/>
    <m/>
    <n v="200"/>
  </r>
  <r>
    <n v="2792"/>
    <x v="4"/>
    <x v="20"/>
    <s v="37005900"/>
    <s v="Forwarder"/>
    <n v="8"/>
    <s v="MOD 3"/>
    <s v="4"/>
    <s v="2"/>
    <x v="0"/>
    <x v="3"/>
    <s v="7:00"/>
    <x v="4"/>
    <s v="0817-FOMENTO - TRÊS SINOS II - GLEBA B"/>
    <m/>
    <m/>
    <s v="externa"/>
    <x v="4"/>
    <x v="3"/>
    <s v="Não Aderente"/>
    <x v="20"/>
    <s v="Lençóis Paulista"/>
    <s v="0486"/>
    <s v="0817"/>
    <s v="Lençóis Paulista0486"/>
    <s v="04860817"/>
    <s v="Lençóis Paulista0817"/>
    <x v="4"/>
    <x v="4"/>
    <x v="4"/>
    <x v="4"/>
    <n v="2.6670845737556563"/>
    <n v="2"/>
    <n v="4.6670845737556563"/>
    <n v="2.3569317903206914"/>
    <n v="8"/>
    <n v="3.3942433263677501"/>
    <m/>
    <m/>
    <m/>
    <m/>
    <m/>
    <m/>
    <m/>
    <m/>
    <m/>
    <m/>
    <m/>
    <m/>
    <m/>
    <n v="1225.7965359999998"/>
  </r>
  <r>
    <n v="2793"/>
    <x v="4"/>
    <x v="21"/>
    <s v="37005900"/>
    <s v="Trailler"/>
    <n v="1"/>
    <s v="MOD 3"/>
    <s v="1"/>
    <s v="1"/>
    <x v="0"/>
    <x v="3"/>
    <s v="8:00"/>
    <x v="4"/>
    <s v="0817-FOMENTO - TRÊS SINOS II - GLEBA B"/>
    <m/>
    <m/>
    <s v="externa"/>
    <x v="4"/>
    <x v="3"/>
    <s v="Não Aderente"/>
    <x v="21"/>
    <s v="Lençóis Paulista"/>
    <s v="0486"/>
    <s v="0817"/>
    <s v="Lençóis Paulista0486"/>
    <s v="04860817"/>
    <s v="Lençóis Paulista0817"/>
    <x v="4"/>
    <x v="4"/>
    <x v="4"/>
    <x v="4"/>
    <n v="2.6670845737556563"/>
    <n v="2"/>
    <n v="4.6670845737556563"/>
    <n v="2.3569317903206914"/>
    <n v="1"/>
    <n v="0.42428041579596876"/>
    <m/>
    <m/>
    <m/>
    <m/>
    <m/>
    <m/>
    <m/>
    <m/>
    <m/>
    <m/>
    <m/>
    <m/>
    <m/>
    <n v="153.22456699999998"/>
  </r>
  <r>
    <n v="2794"/>
    <x v="2"/>
    <x v="22"/>
    <s v="Willian ferreira "/>
    <s v="Pá Carregadeira"/>
    <n v="1"/>
    <s v="BSR02"/>
    <s v="1"/>
    <s v="2"/>
    <x v="0"/>
    <x v="3"/>
    <s v="7:00"/>
    <x v="14"/>
    <s v="0677-QUATRO MARIAS - GLEBA B"/>
    <m/>
    <m/>
    <s v="externa"/>
    <x v="9"/>
    <x v="12"/>
    <s v="Não Aderente"/>
    <x v="22"/>
    <s v="Lençóis Paulista"/>
    <s v="BRLP"/>
    <s v="0677"/>
    <s v="Lençóis PaulistaBRLP"/>
    <s v="BRLP0677"/>
    <s v="Lençóis Paulista0677"/>
    <x v="13"/>
    <x v="13"/>
    <x v="16"/>
    <x v="15"/>
    <n v="4.733857396380091"/>
    <n v="2"/>
    <n v="6.733857396380091"/>
    <n v="1.6335362263408271"/>
    <n v="1"/>
    <n v="0.6121688542163719"/>
    <m/>
    <m/>
    <m/>
    <m/>
    <m/>
    <m/>
    <m/>
    <m/>
    <m/>
    <m/>
    <m/>
    <m/>
    <m/>
    <n v="244.17131899999998"/>
  </r>
  <r>
    <n v="2797"/>
    <x v="7"/>
    <x v="23"/>
    <s v="Wendel Patrick "/>
    <s v="Pá Carregadeira"/>
    <n v="1"/>
    <s v="MOD 5"/>
    <s v="1"/>
    <s v="2"/>
    <x v="1"/>
    <x v="1"/>
    <s v="8:00"/>
    <x v="15"/>
    <s v="2081-FLECHA AZUL"/>
    <m/>
    <s v="Apoio Transporte"/>
    <s v="interna"/>
    <x v="10"/>
    <x v="10"/>
    <s v="Não Aderente"/>
    <x v="23"/>
    <s v="Lençóis Paulista"/>
    <s v="0351"/>
    <s v="2081"/>
    <s v="Lençóis Paulista0351"/>
    <s v="03512081"/>
    <s v="Lençóis Paulista2081"/>
    <x v="14"/>
    <x v="14"/>
    <x v="14"/>
    <x v="16"/>
    <n v="10.452621082352941"/>
    <n v="2"/>
    <n v="12.452621082352941"/>
    <n v="0.88334816640237268"/>
    <n v="1"/>
    <n v="1.1320564620320857"/>
    <m/>
    <m/>
    <m/>
    <m/>
    <m/>
    <m/>
    <m/>
    <m/>
    <m/>
    <m/>
    <m/>
    <m/>
    <m/>
    <n v="545.762021"/>
  </r>
  <r>
    <n v="2798"/>
    <x v="2"/>
    <x v="24"/>
    <s v="Lucimara da silva "/>
    <s v="Trator de esteira"/>
    <n v="1"/>
    <s v="BSR03"/>
    <s v="1"/>
    <s v="2"/>
    <x v="1"/>
    <x v="1"/>
    <s v="8:00"/>
    <x v="3"/>
    <s v="0263-SANTA LUZIA DO TANGARÁ"/>
    <m/>
    <m/>
    <s v="externa"/>
    <x v="3"/>
    <x v="5"/>
    <s v="Não Aderente"/>
    <x v="24"/>
    <s v="Lençóis Paulista"/>
    <s v="0265"/>
    <s v="0263"/>
    <s v="Lençóis Paulista0265"/>
    <s v="02650263"/>
    <s v="Lençóis Paulista0263"/>
    <x v="3"/>
    <x v="6"/>
    <x v="6"/>
    <x v="6"/>
    <n v="3.6140955846153844"/>
    <n v="2"/>
    <n v="5.6140955846153844"/>
    <n v="1.9593538859836848"/>
    <n v="1"/>
    <n v="0.51037232587412584"/>
    <m/>
    <m/>
    <m/>
    <m/>
    <m/>
    <m/>
    <m/>
    <m/>
    <m/>
    <m/>
    <m/>
    <m/>
    <m/>
    <n v="210.56850400000002"/>
  </r>
  <r>
    <n v="2799"/>
    <x v="7"/>
    <x v="25"/>
    <s v="Marcelo Calandria Bencici"/>
    <s v="Escavadeira"/>
    <n v="1"/>
    <s v="MOD 4"/>
    <s v="1"/>
    <s v="2"/>
    <x v="0"/>
    <x v="3"/>
    <s v="8:00"/>
    <x v="16"/>
    <s v="0308-ÁGUA BRANCA II"/>
    <m/>
    <m/>
    <s v="externa"/>
    <x v="11"/>
    <x v="7"/>
    <s v="Não Aderente"/>
    <x v="25"/>
    <s v="Lençóis Paulista"/>
    <s v="0332"/>
    <s v="0308"/>
    <s v="Lençóis Paulista0332"/>
    <s v="03320308"/>
    <s v="Lençóis Paulista0308"/>
    <x v="15"/>
    <x v="15"/>
    <x v="17"/>
    <x v="17"/>
    <n v="7.7140314180995482"/>
    <n v="2"/>
    <n v="9.7140314180995482"/>
    <n v="1.1323825841765744"/>
    <n v="1"/>
    <n v="0.88309376528177708"/>
    <m/>
    <m/>
    <m/>
    <m/>
    <m/>
    <m/>
    <m/>
    <m/>
    <m/>
    <m/>
    <m/>
    <m/>
    <m/>
    <n v="437.61459400000001"/>
  </r>
  <r>
    <n v="2800"/>
    <x v="0"/>
    <x v="26"/>
    <s v="Samuel de Sousa Duarte "/>
    <s v="Carregador Florestal"/>
    <n v="2"/>
    <s v="MOD 7"/>
    <s v="2"/>
    <s v="3"/>
    <x v="1"/>
    <x v="0"/>
    <s v="20:00"/>
    <x v="17"/>
    <s v="0140-CAMAPUÃ"/>
    <m/>
    <m/>
    <s v="externa"/>
    <x v="12"/>
    <x v="0"/>
    <s v="Não Aderente"/>
    <x v="26"/>
    <s v="Lençóis Paulista"/>
    <s v="0130"/>
    <s v="0140"/>
    <s v="Lençóis Paulista0130"/>
    <s v="01300140"/>
    <s v="Lençóis Paulista0140"/>
    <x v="16"/>
    <x v="16"/>
    <x v="18"/>
    <x v="18"/>
    <n v="2.9134882886877831"/>
    <n v="2"/>
    <n v="4.9134882886877831"/>
    <n v="2.2387353655294264"/>
    <n v="2"/>
    <n v="0.89336150703414241"/>
    <m/>
    <m/>
    <m/>
    <m/>
    <m/>
    <m/>
    <m/>
    <m/>
    <m/>
    <m/>
    <m/>
    <m/>
    <m/>
    <n v="367.15023600000001"/>
  </r>
  <r>
    <n v="2801"/>
    <x v="2"/>
    <x v="27"/>
    <s v="Paulo Sergio barroso da Silva Junior "/>
    <s v="Pá Carregadeira"/>
    <n v="1"/>
    <s v="BSR06"/>
    <s v="1"/>
    <s v="3"/>
    <x v="2"/>
    <x v="3"/>
    <s v="7:20"/>
    <x v="6"/>
    <s v="0412-SÍTIO TEREZA"/>
    <m/>
    <m/>
    <s v="externa"/>
    <x v="5"/>
    <x v="6"/>
    <s v="Não Aderente"/>
    <x v="27"/>
    <s v="Lençóis Paulista"/>
    <s v="2427"/>
    <s v="0412"/>
    <s v="Lençóis Paulista2427"/>
    <s v="24270412"/>
    <s v="Lençóis Paulista0412"/>
    <x v="6"/>
    <x v="8"/>
    <x v="8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02"/>
    <x v="2"/>
    <x v="28"/>
    <s v="Paulo Sergio barroso da Silva Junior "/>
    <s v="Motoniveladora"/>
    <n v="1"/>
    <s v="BSR06"/>
    <s v="1"/>
    <s v="3"/>
    <x v="2"/>
    <x v="3"/>
    <s v="7:20"/>
    <x v="6"/>
    <s v="0412-SÍTIO TEREZA"/>
    <m/>
    <m/>
    <s v="externa"/>
    <x v="5"/>
    <x v="6"/>
    <s v="Não Aderente"/>
    <x v="28"/>
    <s v="Lençóis Paulista"/>
    <s v="2427"/>
    <s v="0412"/>
    <s v="Lençóis Paulista2427"/>
    <s v="24270412"/>
    <s v="Lençóis Paulista0412"/>
    <x v="6"/>
    <x v="8"/>
    <x v="8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04"/>
    <x v="0"/>
    <x v="29"/>
    <s v="Vitor Hugo "/>
    <s v="Carregador Florestal"/>
    <n v="3"/>
    <s v="MOD 4"/>
    <s v="3"/>
    <s v="2"/>
    <x v="0"/>
    <x v="3"/>
    <s v="14:00"/>
    <x v="18"/>
    <s v="0484-SÃO BERNARDINO"/>
    <m/>
    <m/>
    <s v="externa"/>
    <x v="1"/>
    <x v="3"/>
    <s v="Não Aderente"/>
    <x v="29"/>
    <s v="Lençóis Paulista"/>
    <s v="0001"/>
    <s v="0484"/>
    <s v="Lençóis Paulista0001"/>
    <s v="00010484"/>
    <s v="Lençóis Paulista0484"/>
    <x v="17"/>
    <x v="17"/>
    <x v="19"/>
    <x v="19"/>
    <n v="2.8377588895927603"/>
    <n v="2"/>
    <n v="4.8377588895927603"/>
    <n v="2.2737801223752125"/>
    <n v="3"/>
    <n v="1.3193887880707529"/>
    <m/>
    <m/>
    <m/>
    <m/>
    <m/>
    <m/>
    <m/>
    <m/>
    <m/>
    <m/>
    <m/>
    <m/>
    <m/>
    <n v="439.25486400000005"/>
  </r>
  <r>
    <n v="2805"/>
    <x v="0"/>
    <x v="30"/>
    <s v="Vitor Hugo "/>
    <s v="Pá Carregadeira"/>
    <n v="1"/>
    <s v="MOD 4"/>
    <s v="1"/>
    <s v="2"/>
    <x v="0"/>
    <x v="3"/>
    <s v="14:00"/>
    <x v="18"/>
    <s v="0484-SÃO BERNARDINO"/>
    <m/>
    <m/>
    <s v="externa"/>
    <x v="1"/>
    <x v="3"/>
    <s v="Não Aderente"/>
    <x v="30"/>
    <s v="Lençóis Paulista"/>
    <s v="0001"/>
    <s v="0484"/>
    <s v="Lençóis Paulista0001"/>
    <s v="00010484"/>
    <s v="Lençóis Paulista0484"/>
    <x v="17"/>
    <x v="17"/>
    <x v="19"/>
    <x v="19"/>
    <n v="2.8377588895927603"/>
    <n v="2"/>
    <n v="4.8377588895927603"/>
    <n v="2.2737801223752125"/>
    <n v="1"/>
    <n v="0.43979626269025096"/>
    <m/>
    <m/>
    <m/>
    <m/>
    <m/>
    <m/>
    <m/>
    <m/>
    <m/>
    <m/>
    <m/>
    <m/>
    <m/>
    <n v="146.41828800000002"/>
  </r>
  <r>
    <n v="2806"/>
    <x v="4"/>
    <x v="31"/>
    <s v="Edgar da Silva Gois "/>
    <s v="Trailler"/>
    <n v="1"/>
    <s v="MOD 7"/>
    <s v="1"/>
    <s v="1"/>
    <x v="0"/>
    <x v="3"/>
    <s v="7:32"/>
    <x v="19"/>
    <s v="0347-VALE VERDE"/>
    <m/>
    <m/>
    <s v="interna"/>
    <x v="13"/>
    <x v="13"/>
    <s v="Não Aderente"/>
    <x v="31"/>
    <s v="Lençóis Paulista"/>
    <s v="0347"/>
    <s v="0347"/>
    <s v="Lençóis Paulista0347"/>
    <s v="03470347"/>
    <s v="Lençóis Paulista0347"/>
    <x v="18"/>
    <x v="5"/>
    <x v="20"/>
    <x v="20"/>
    <n v="2.7608333230769229"/>
    <n v="2"/>
    <n v="4.7608333230769233"/>
    <n v="2.3105198719476925"/>
    <n v="1"/>
    <n v="0.43280302937062937"/>
    <m/>
    <m/>
    <m/>
    <m/>
    <m/>
    <m/>
    <m/>
    <m/>
    <m/>
    <m/>
    <m/>
    <m/>
    <m/>
    <n v="179.45416599999999"/>
  </r>
  <r>
    <n v="2812"/>
    <x v="4"/>
    <x v="32"/>
    <s v="Fabiano Lee Van Carvalho Tavares "/>
    <s v="Harvester"/>
    <n v="16"/>
    <s v="MOD 6"/>
    <s v="6"/>
    <s v="1"/>
    <x v="2"/>
    <x v="3"/>
    <s v="6:00"/>
    <x v="20"/>
    <s v="0390-TORRÃO DE OURO"/>
    <m/>
    <m/>
    <s v="externa"/>
    <x v="14"/>
    <x v="6"/>
    <s v="Não Aderente"/>
    <x v="32"/>
    <s v="Lençóis Paulista"/>
    <s v="0422"/>
    <s v="0390"/>
    <s v="Lençóis Paulista0422"/>
    <s v="04220390"/>
    <s v="Lençóis Paulista0390"/>
    <x v="19"/>
    <x v="18"/>
    <x v="21"/>
    <x v="21"/>
    <n v="5.1521740823529409"/>
    <n v="2"/>
    <n v="7.1521740823529409"/>
    <n v="1.5379938845645647"/>
    <n v="16"/>
    <n v="10.403162301604278"/>
    <m/>
    <m/>
    <m/>
    <m/>
    <m/>
    <m/>
    <m/>
    <m/>
    <m/>
    <m/>
    <m/>
    <m/>
    <m/>
    <n v="5086.2446559999998"/>
  </r>
  <r>
    <n v="2807"/>
    <x v="4"/>
    <x v="32"/>
    <s v="Fabiano Lee Van Carvalho Tavares "/>
    <s v="Harvester"/>
    <n v="10"/>
    <s v="MOD 6"/>
    <s v="6"/>
    <s v="1"/>
    <x v="1"/>
    <x v="3"/>
    <s v="6:00"/>
    <x v="20"/>
    <s v="0390-TORRÃO DE OURO"/>
    <m/>
    <m/>
    <s v="externa"/>
    <x v="14"/>
    <x v="6"/>
    <s v="Não Aderente"/>
    <x v="32"/>
    <s v="Lençóis Paulista"/>
    <s v="0422"/>
    <s v="0390"/>
    <s v="Lençóis Paulista0422"/>
    <s v="04220390"/>
    <s v="Lençóis Paulista0390"/>
    <x v="19"/>
    <x v="18"/>
    <x v="21"/>
    <x v="21"/>
    <n v="5.1521740823529409"/>
    <n v="2"/>
    <n v="7.1521740823529409"/>
    <n v="1.5379938845645647"/>
    <n v="10"/>
    <n v="6.5019764385026733"/>
    <m/>
    <m/>
    <m/>
    <m/>
    <m/>
    <m/>
    <m/>
    <m/>
    <m/>
    <m/>
    <m/>
    <m/>
    <m/>
    <n v="3178.9029099999998"/>
  </r>
  <r>
    <n v="2808"/>
    <x v="7"/>
    <x v="33"/>
    <s v="Fabiano Lee Van Carvalho Tavares "/>
    <s v="Motoniveladora"/>
    <n v="1"/>
    <s v="MOD 4"/>
    <s v="1"/>
    <s v="1"/>
    <x v="0"/>
    <x v="4"/>
    <s v="8:43"/>
    <x v="21"/>
    <s v="0422-EBENÉZIA"/>
    <s v="Classificar custo por modulo 06"/>
    <m/>
    <s v="externa"/>
    <x v="15"/>
    <x v="14"/>
    <s v="Aderente"/>
    <x v="33"/>
    <s v="Lençóis Paulista"/>
    <s v="0394"/>
    <s v="0422"/>
    <s v="Lençóis Paulista0394"/>
    <s v="03940422"/>
    <s v="Lençóis Paulista0422"/>
    <x v="20"/>
    <x v="19"/>
    <x v="22"/>
    <x v="22"/>
    <n v="5.6970789619909503"/>
    <n v="2"/>
    <n v="7.6970789619909503"/>
    <n v="1.4291135707869502"/>
    <n v="1"/>
    <n v="0.69973445109008647"/>
    <m/>
    <m/>
    <m/>
    <m/>
    <m/>
    <m/>
    <m/>
    <m/>
    <m/>
    <m/>
    <m/>
    <m/>
    <m/>
    <n v="345.89800100000002"/>
  </r>
  <r>
    <n v="2809"/>
    <x v="2"/>
    <x v="34"/>
    <s v="Paulo Sergio barroso da Silva Junior "/>
    <s v="Escavadeira"/>
    <n v="1"/>
    <s v="BSR06"/>
    <s v="1"/>
    <s v="3"/>
    <x v="1"/>
    <x v="3"/>
    <s v="6:00"/>
    <x v="2"/>
    <s v="2427-BOA VISTA XIV"/>
    <s v="Condicoes climaticas "/>
    <m/>
    <s v="interna"/>
    <x v="2"/>
    <x v="15"/>
    <s v="Não Aderente"/>
    <x v="34"/>
    <s v="Lençóis Paulista"/>
    <s v="0324"/>
    <s v="2427"/>
    <s v="Lençóis Paulista0324"/>
    <s v="03242427"/>
    <s v="Lençóis Paulista2427"/>
    <x v="2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10"/>
    <x v="7"/>
    <x v="35"/>
    <s v="Vandeni Felix "/>
    <s v="Retroescavadeira"/>
    <n v="1"/>
    <s v="MOD 3"/>
    <s v="1"/>
    <s v="3"/>
    <x v="0"/>
    <x v="4"/>
    <s v="6:00"/>
    <x v="22"/>
    <s v="0140-CAMAPUÃ"/>
    <m/>
    <m/>
    <s v="externa"/>
    <x v="16"/>
    <x v="0"/>
    <s v="Não Aderente"/>
    <x v="35"/>
    <s v="Lençóis Paulista"/>
    <s v="2081"/>
    <s v="0140"/>
    <s v="Lençóis Paulista2081"/>
    <s v="20810140"/>
    <s v="Lençóis Paulista0140"/>
    <x v="21"/>
    <x v="20"/>
    <x v="18"/>
    <x v="23"/>
    <n v="6.2644480597285064"/>
    <n v="2"/>
    <n v="8.2644480597285064"/>
    <n v="1.331002375536904"/>
    <n v="1"/>
    <n v="0.75131345997531884"/>
    <m/>
    <m/>
    <m/>
    <m/>
    <m/>
    <m/>
    <m/>
    <m/>
    <m/>
    <m/>
    <m/>
    <m/>
    <m/>
    <n v="331.48155800000001"/>
  </r>
  <r>
    <n v="2811"/>
    <x v="0"/>
    <x v="36"/>
    <s v="Wanderley Rodrigues da Silva Junior "/>
    <s v="Carregador Florestal"/>
    <n v="4"/>
    <s v="MOD 10"/>
    <s v="1"/>
    <s v="2"/>
    <x v="1"/>
    <x v="1"/>
    <s v="19:00"/>
    <x v="23"/>
    <s v="1115-NOSSA SENHORA APARECIDA XV"/>
    <m/>
    <m/>
    <s v="interna"/>
    <x v="17"/>
    <x v="16"/>
    <s v="Não Aderente"/>
    <x v="36"/>
    <s v="Lençóis Paulista"/>
    <s v="1115"/>
    <s v="1115"/>
    <s v="Lençóis Paulista1115"/>
    <s v="11151115"/>
    <s v="Lençóis Paulista1115"/>
    <x v="22"/>
    <x v="8"/>
    <x v="24"/>
    <x v="8"/>
    <e v="#N/A"/>
    <n v="2"/>
    <e v="#N/A"/>
    <e v="#N/A"/>
    <n v="4"/>
    <e v="#N/A"/>
    <m/>
    <m/>
    <m/>
    <m/>
    <m/>
    <m/>
    <m/>
    <m/>
    <m/>
    <m/>
    <m/>
    <m/>
    <m/>
    <n v="800"/>
  </r>
  <r>
    <n v="2813"/>
    <x v="2"/>
    <x v="37"/>
    <s v="Giovani Oliveira de Mello "/>
    <s v="Motoniveladora"/>
    <n v="1"/>
    <s v="BSR06"/>
    <s v="1"/>
    <s v="2"/>
    <x v="0"/>
    <x v="4"/>
    <s v="14:00"/>
    <x v="24"/>
    <s v="0412-SÍTIO TEREZA"/>
    <m/>
    <m/>
    <s v="interna"/>
    <x v="15"/>
    <x v="6"/>
    <s v="Não Aderente"/>
    <x v="37"/>
    <s v="Lençóis Paulista"/>
    <s v="0224"/>
    <s v="0412"/>
    <s v="Lençóis Paulista0224"/>
    <s v="02240412"/>
    <s v="Lençóis Paulista0412"/>
    <x v="23"/>
    <x v="21"/>
    <x v="8"/>
    <x v="24"/>
    <n v="5.6215550787330315"/>
    <n v="2"/>
    <n v="7.6215550787330315"/>
    <n v="1.443275012299535"/>
    <n v="1"/>
    <n v="0.69286864352118471"/>
    <m/>
    <m/>
    <m/>
    <m/>
    <m/>
    <m/>
    <m/>
    <m/>
    <m/>
    <m/>
    <m/>
    <m/>
    <m/>
    <n v="338.65786600000001"/>
  </r>
  <r>
    <n v="2814"/>
    <x v="2"/>
    <x v="38"/>
    <s v="Giovani Oliveira de Mello "/>
    <s v="Pá Carregadeira"/>
    <n v="1"/>
    <s v="BSR06"/>
    <s v="1"/>
    <s v="2"/>
    <x v="0"/>
    <x v="4"/>
    <s v="14:00"/>
    <x v="24"/>
    <s v="0412-SÍTIO TEREZA"/>
    <m/>
    <m/>
    <s v="interna"/>
    <x v="15"/>
    <x v="6"/>
    <s v="Não Aderente"/>
    <x v="38"/>
    <s v="Lençóis Paulista"/>
    <s v="0224"/>
    <s v="0412"/>
    <s v="Lençóis Paulista0224"/>
    <s v="02240412"/>
    <s v="Lençóis Paulista0412"/>
    <x v="23"/>
    <x v="21"/>
    <x v="8"/>
    <x v="24"/>
    <n v="5.6215550787330315"/>
    <n v="2"/>
    <n v="7.6215550787330315"/>
    <n v="1.443275012299535"/>
    <n v="1"/>
    <n v="0.69286864352118471"/>
    <m/>
    <m/>
    <m/>
    <m/>
    <m/>
    <m/>
    <m/>
    <m/>
    <m/>
    <m/>
    <m/>
    <m/>
    <m/>
    <n v="338.65786600000001"/>
  </r>
  <r>
    <n v="2815"/>
    <x v="2"/>
    <x v="39"/>
    <s v="Giovani Oliveira de Mello "/>
    <s v="Escavadeira"/>
    <n v="1"/>
    <s v="BSR06"/>
    <s v="1"/>
    <s v="2"/>
    <x v="0"/>
    <x v="4"/>
    <s v="14:00"/>
    <x v="24"/>
    <s v="0412-SÍTIO TEREZA"/>
    <m/>
    <m/>
    <s v="interna"/>
    <x v="15"/>
    <x v="6"/>
    <s v="Não Aderente"/>
    <x v="39"/>
    <s v="Lençóis Paulista"/>
    <s v="0224"/>
    <s v="0412"/>
    <s v="Lençóis Paulista0224"/>
    <s v="02240412"/>
    <s v="Lençóis Paulista0412"/>
    <x v="23"/>
    <x v="21"/>
    <x v="8"/>
    <x v="24"/>
    <n v="5.6215550787330315"/>
    <n v="2"/>
    <n v="7.6215550787330315"/>
    <n v="1.443275012299535"/>
    <n v="1"/>
    <n v="0.69286864352118471"/>
    <m/>
    <m/>
    <m/>
    <m/>
    <m/>
    <m/>
    <m/>
    <m/>
    <m/>
    <m/>
    <m/>
    <m/>
    <m/>
    <n v="338.65786600000001"/>
  </r>
  <r>
    <n v="2816"/>
    <x v="2"/>
    <x v="40"/>
    <s v="Carlos Nunes"/>
    <s v="Trator de esteira"/>
    <n v="2"/>
    <s v="BSR05"/>
    <s v="1"/>
    <s v="3"/>
    <x v="1"/>
    <x v="3"/>
    <s v="6:00"/>
    <x v="2"/>
    <s v="0371-MANGA LARGA"/>
    <s v="Um prancha só para dois trator"/>
    <m/>
    <s v="externa"/>
    <x v="2"/>
    <x v="17"/>
    <s v="Não Aderente"/>
    <x v="40"/>
    <s v="Lençóis Paulista"/>
    <s v="0324"/>
    <s v="0371"/>
    <s v="Lençóis Paulista0324"/>
    <s v="03240371"/>
    <s v="Lençóis Paulista0371"/>
    <x v="2"/>
    <x v="22"/>
    <x v="25"/>
    <x v="25"/>
    <n v="7.0227741864253392"/>
    <n v="2"/>
    <n v="9.0227741864253392"/>
    <n v="1.2191372379183971"/>
    <n v="2"/>
    <n v="1.6405043975318798"/>
    <m/>
    <m/>
    <m/>
    <m/>
    <m/>
    <m/>
    <m/>
    <m/>
    <m/>
    <m/>
    <m/>
    <m/>
    <m/>
    <n v="792.95141799999999"/>
  </r>
  <r>
    <n v="2817"/>
    <x v="2"/>
    <x v="41"/>
    <s v="Carlos Nunes"/>
    <s v="Escavadeira"/>
    <n v="1"/>
    <s v="BSR05"/>
    <s v="1"/>
    <s v="2"/>
    <x v="1"/>
    <x v="3"/>
    <s v="6:00"/>
    <x v="2"/>
    <s v="0371-MANGA LARGA"/>
    <m/>
    <m/>
    <s v="externa"/>
    <x v="2"/>
    <x v="17"/>
    <s v="Não Aderente"/>
    <x v="41"/>
    <s v="Lençóis Paulista"/>
    <s v="0324"/>
    <s v="0371"/>
    <s v="Lençóis Paulista0324"/>
    <s v="03240371"/>
    <s v="Lençóis Paulista0371"/>
    <x v="2"/>
    <x v="22"/>
    <x v="25"/>
    <x v="25"/>
    <n v="7.0227741864253392"/>
    <n v="2"/>
    <n v="9.0227741864253392"/>
    <n v="1.2191372379183971"/>
    <n v="1"/>
    <n v="0.82025219876593991"/>
    <m/>
    <m/>
    <m/>
    <m/>
    <m/>
    <m/>
    <m/>
    <m/>
    <m/>
    <m/>
    <m/>
    <m/>
    <m/>
    <n v="396.47570899999999"/>
  </r>
  <r>
    <n v="2818"/>
    <x v="8"/>
    <x v="42"/>
    <s v="Eder Aparecido Nunes "/>
    <s v="Harvester"/>
    <n v="2"/>
    <s v="MOD 01"/>
    <s v="1"/>
    <s v="2"/>
    <x v="0"/>
    <x v="5"/>
    <s v="7:00"/>
    <x v="25"/>
    <s v="0011-RECREIO"/>
    <m/>
    <m/>
    <s v="externa"/>
    <x v="0"/>
    <x v="18"/>
    <s v="Aderente"/>
    <x v="42"/>
    <s v="Lençóis Paulista"/>
    <s v="0029"/>
    <s v="0011"/>
    <s v="Lençóis Paulista0029"/>
    <s v="00290011"/>
    <s v="Lençóis Paulista0011"/>
    <x v="24"/>
    <x v="23"/>
    <x v="26"/>
    <x v="26"/>
    <n v="2.5617402524886881"/>
    <n v="2"/>
    <n v="4.5617402524886881"/>
    <n v="2.4113604438566787"/>
    <n v="2"/>
    <n v="0.82940731863430694"/>
    <m/>
    <m/>
    <m/>
    <m/>
    <m/>
    <m/>
    <m/>
    <m/>
    <m/>
    <m/>
    <m/>
    <m/>
    <m/>
    <n v="321.682366"/>
  </r>
  <r>
    <n v="2819"/>
    <x v="8"/>
    <x v="43"/>
    <s v="Eder Aparecido Nunes "/>
    <s v="Forwarder"/>
    <n v="2"/>
    <s v="MOD 01"/>
    <s v="1"/>
    <s v="2"/>
    <x v="0"/>
    <x v="5"/>
    <s v="9:00"/>
    <x v="25"/>
    <s v="0030-SOSSEGO II"/>
    <m/>
    <m/>
    <s v="interna"/>
    <x v="0"/>
    <x v="18"/>
    <s v="Aderente"/>
    <x v="43"/>
    <s v="Lençóis Paulista"/>
    <s v="0029"/>
    <s v="0030"/>
    <s v="Lençóis Paulista0029"/>
    <s v="00290030"/>
    <s v="Lençóis Paulista0030"/>
    <x v="24"/>
    <x v="24"/>
    <x v="27"/>
    <x v="27"/>
    <n v="2.3566231710407242"/>
    <n v="2"/>
    <n v="4.3566231710407237"/>
    <n v="2.5248913133270339"/>
    <n v="2"/>
    <n v="0.79211330382558609"/>
    <m/>
    <m/>
    <m/>
    <m/>
    <m/>
    <m/>
    <m/>
    <m/>
    <m/>
    <m/>
    <m/>
    <m/>
    <m/>
    <n v="298.924398"/>
  </r>
  <r>
    <n v="2820"/>
    <x v="2"/>
    <x v="44"/>
    <s v="Willian ferreira "/>
    <s v="Pá Carregadeira"/>
    <n v="1"/>
    <s v="BSR02"/>
    <s v="1"/>
    <s v="2"/>
    <x v="2"/>
    <x v="3"/>
    <s v="7:00"/>
    <x v="14"/>
    <s v="0677-QUATRO MARIAS - GLEBA B"/>
    <m/>
    <m/>
    <s v="externa"/>
    <x v="9"/>
    <x v="12"/>
    <s v="Não Aderente"/>
    <x v="44"/>
    <s v="Lençóis Paulista"/>
    <s v="BRLP"/>
    <s v="0677"/>
    <s v="Lençóis PaulistaBRLP"/>
    <s v="BRLP0677"/>
    <s v="Lençóis Paulista0677"/>
    <x v="13"/>
    <x v="13"/>
    <x v="16"/>
    <x v="15"/>
    <n v="4.733857396380091"/>
    <n v="2"/>
    <n v="6.733857396380091"/>
    <n v="1.6335362263408271"/>
    <n v="1"/>
    <n v="0.6121688542163719"/>
    <m/>
    <m/>
    <m/>
    <m/>
    <m/>
    <m/>
    <m/>
    <m/>
    <m/>
    <m/>
    <m/>
    <m/>
    <m/>
    <n v="244.17131899999998"/>
  </r>
  <r>
    <n v="2821"/>
    <x v="2"/>
    <x v="45"/>
    <s v="Willian ferreira "/>
    <s v="Pá Carregadeira"/>
    <n v="1"/>
    <s v="BSR02"/>
    <s v="1"/>
    <s v="2"/>
    <x v="0"/>
    <x v="4"/>
    <s v="7:00"/>
    <x v="14"/>
    <s v="0677-QUATRO MARIAS - GLEBA B"/>
    <m/>
    <m/>
    <s v="externa"/>
    <x v="9"/>
    <x v="12"/>
    <s v="Não Aderente"/>
    <x v="45"/>
    <s v="Lençóis Paulista"/>
    <s v="BRLP"/>
    <s v="0677"/>
    <s v="Lençóis PaulistaBRLP"/>
    <s v="BRLP0677"/>
    <s v="Lençóis Paulista0677"/>
    <x v="13"/>
    <x v="13"/>
    <x v="16"/>
    <x v="15"/>
    <n v="4.733857396380091"/>
    <n v="2"/>
    <n v="6.733857396380091"/>
    <n v="1.6335362263408271"/>
    <n v="1"/>
    <n v="0.6121688542163719"/>
    <m/>
    <m/>
    <m/>
    <m/>
    <m/>
    <m/>
    <m/>
    <m/>
    <m/>
    <m/>
    <m/>
    <m/>
    <m/>
    <n v="244.17131899999998"/>
  </r>
  <r>
    <n v="2822"/>
    <x v="4"/>
    <x v="46"/>
    <s v="37005900"/>
    <s v="Forwarder"/>
    <n v="1"/>
    <s v="MOD 3"/>
    <s v="1"/>
    <s v="2"/>
    <x v="0"/>
    <x v="4"/>
    <s v="8:00"/>
    <x v="4"/>
    <s v="0817-FOMENTO - TRÊS SINOS II - GLEBA B"/>
    <m/>
    <m/>
    <s v="externa"/>
    <x v="4"/>
    <x v="3"/>
    <s v="Não Aderente"/>
    <x v="46"/>
    <s v="Lençóis Paulista"/>
    <s v="0486"/>
    <s v="0817"/>
    <s v="Lençóis Paulista0486"/>
    <s v="04860817"/>
    <s v="Lençóis Paulista0817"/>
    <x v="4"/>
    <x v="4"/>
    <x v="4"/>
    <x v="4"/>
    <n v="2.6670845737556563"/>
    <n v="2"/>
    <n v="4.6670845737556563"/>
    <n v="2.3569317903206914"/>
    <n v="1"/>
    <n v="0.42428041579596876"/>
    <m/>
    <m/>
    <m/>
    <m/>
    <m/>
    <m/>
    <m/>
    <m/>
    <m/>
    <m/>
    <m/>
    <m/>
    <m/>
    <n v="153.22456699999998"/>
  </r>
  <r>
    <n v="2823"/>
    <x v="5"/>
    <x v="47"/>
    <s v="Luan marques"/>
    <s v="tratorpneu"/>
    <n v="2"/>
    <s v="AUT2"/>
    <s v="2"/>
    <s v="2"/>
    <x v="1"/>
    <x v="4"/>
    <s v="7:00"/>
    <x v="9"/>
    <s v="0001-MAMEDINA"/>
    <m/>
    <m/>
    <s v="externa"/>
    <x v="1"/>
    <x v="1"/>
    <s v="Não Aderente"/>
    <x v="47"/>
    <s v="Lençóis Paulista"/>
    <s v="2075"/>
    <s v="0001"/>
    <s v="Lençóis Paulista2075"/>
    <s v="20750001"/>
    <s v="Lençóis Paulista0001"/>
    <x v="9"/>
    <x v="10"/>
    <x v="11"/>
    <x v="11"/>
    <n v="2.5827491963800906"/>
    <n v="2"/>
    <n v="4.5827491963800906"/>
    <n v="2.4003059143382512"/>
    <n v="2"/>
    <n v="0.833227126614562"/>
    <m/>
    <m/>
    <m/>
    <m/>
    <m/>
    <m/>
    <m/>
    <m/>
    <m/>
    <m/>
    <m/>
    <m/>
    <m/>
    <n v="277.17775400000005"/>
  </r>
  <r>
    <n v="2827"/>
    <x v="6"/>
    <x v="48"/>
    <s v="Itamar Magela Severiano"/>
    <s v="Carregador Florestal"/>
    <n v="2"/>
    <s v="MOD 11"/>
    <s v="1"/>
    <s v="2"/>
    <x v="1"/>
    <x v="3"/>
    <s v="15:00"/>
    <x v="8"/>
    <s v="5004-SANTO ANTÔNIO"/>
    <s v="Movimentacao interna pegar EF 50 talhao 22 e levar pro 74, e pegar EF52"/>
    <s v="Apoio Transporte"/>
    <m/>
    <x v="7"/>
    <x v="8"/>
    <s v="Não Aderente"/>
    <x v="48"/>
    <s v="Lençóis Paulista"/>
    <s v="5004"/>
    <s v="5004"/>
    <s v="Lençóis Paulista5004"/>
    <s v="50045004"/>
    <s v="Lençóis Paulista5004"/>
    <x v="8"/>
    <x v="5"/>
    <x v="10"/>
    <x v="10"/>
    <n v="25.621811661538462"/>
    <n v="2"/>
    <n v="27.621811661538462"/>
    <n v="0.39823600764452277"/>
    <n v="2"/>
    <n v="5.0221475748251754"/>
    <m/>
    <m/>
    <m/>
    <m/>
    <m/>
    <m/>
    <m/>
    <m/>
    <m/>
    <m/>
    <m/>
    <m/>
    <m/>
    <n v="3330.8355160000001"/>
  </r>
  <r>
    <n v="2824"/>
    <x v="2"/>
    <x v="49"/>
    <s v="Regina de Cassia da silveira Pereira "/>
    <s v="Escavadeira"/>
    <n v="2"/>
    <s v="BSR03"/>
    <s v="2"/>
    <s v="2"/>
    <x v="0"/>
    <x v="4"/>
    <s v="9:00"/>
    <x v="26"/>
    <s v="0308-ÁGUA BRANCA II"/>
    <m/>
    <m/>
    <s v="externa"/>
    <x v="18"/>
    <x v="7"/>
    <s v="Não Aderente"/>
    <x v="49"/>
    <s v="Lençóis Paulista"/>
    <s v="0263"/>
    <s v="0308"/>
    <s v="Lençóis Paulista0263"/>
    <s v="02630308"/>
    <s v="Lençóis Paulista0308"/>
    <x v="25"/>
    <x v="25"/>
    <x v="17"/>
    <x v="28"/>
    <n v="4.6624300751131225"/>
    <n v="2"/>
    <n v="6.6624300751131225"/>
    <n v="1.6510492231790108"/>
    <n v="2"/>
    <n v="1.2113509227478405"/>
    <m/>
    <m/>
    <m/>
    <m/>
    <m/>
    <m/>
    <m/>
    <m/>
    <m/>
    <m/>
    <m/>
    <m/>
    <m/>
    <n v="534.27649199999996"/>
  </r>
  <r>
    <n v="2825"/>
    <x v="2"/>
    <x v="50"/>
    <s v="Regina de Cassia da silveira Pereira "/>
    <s v="Trator de esteira"/>
    <n v="1"/>
    <s v="BSR03"/>
    <s v="1"/>
    <s v="2"/>
    <x v="0"/>
    <x v="4"/>
    <s v="9:00"/>
    <x v="26"/>
    <s v="0308-ÁGUA BRANCA II"/>
    <m/>
    <m/>
    <s v="externa"/>
    <x v="18"/>
    <x v="7"/>
    <s v="Não Aderente"/>
    <x v="50"/>
    <s v="Lençóis Paulista"/>
    <s v="0263"/>
    <s v="0308"/>
    <s v="Lençóis Paulista0263"/>
    <s v="02630308"/>
    <s v="Lençóis Paulista0308"/>
    <x v="25"/>
    <x v="25"/>
    <x v="17"/>
    <x v="28"/>
    <n v="4.6624300751131225"/>
    <n v="2"/>
    <n v="6.6624300751131225"/>
    <n v="1.6510492231790108"/>
    <n v="1"/>
    <n v="0.60567546137392025"/>
    <m/>
    <m/>
    <m/>
    <m/>
    <m/>
    <m/>
    <m/>
    <m/>
    <m/>
    <m/>
    <m/>
    <m/>
    <m/>
    <n v="267.13824599999998"/>
  </r>
  <r>
    <n v="2826"/>
    <x v="4"/>
    <x v="50"/>
    <s v="Tcharles de Oliveira queiros "/>
    <s v="Trailler"/>
    <n v="1"/>
    <s v="MOD 9"/>
    <s v="1"/>
    <s v="2"/>
    <x v="0"/>
    <x v="5"/>
    <s v="8:00"/>
    <x v="27"/>
    <s v="0030-SOSSEGO II"/>
    <m/>
    <m/>
    <s v="interna"/>
    <x v="0"/>
    <x v="18"/>
    <s v="Aderente"/>
    <x v="51"/>
    <s v="Lençóis Paulista"/>
    <s v="0030"/>
    <s v="0030"/>
    <s v="Lençóis Paulista0030"/>
    <s v="00300030"/>
    <s v="Lençóis Paulista0030"/>
    <x v="26"/>
    <x v="5"/>
    <x v="27"/>
    <x v="29"/>
    <n v="2.1397773538461542"/>
    <n v="2"/>
    <n v="4.1397773538461546"/>
    <n v="2.6571477303677211"/>
    <n v="1"/>
    <n v="0.37634339580419585"/>
    <m/>
    <m/>
    <m/>
    <m/>
    <m/>
    <m/>
    <m/>
    <m/>
    <m/>
    <m/>
    <m/>
    <m/>
    <m/>
    <n v="139.08552800000001"/>
  </r>
  <r>
    <n v="2828"/>
    <x v="7"/>
    <x v="51"/>
    <s v="Nilson Ferreira Camilo "/>
    <s v="Motoniveladora"/>
    <n v="1"/>
    <s v="MOD 5"/>
    <s v="1"/>
    <s v="2"/>
    <x v="1"/>
    <x v="3"/>
    <s v="7:53"/>
    <x v="15"/>
    <s v="0422-EBENÉZIA"/>
    <s v="Precisamos urgentimente de uma prancha pois faz Ebenezua esta bolqueada"/>
    <m/>
    <s v="externa"/>
    <x v="10"/>
    <x v="14"/>
    <s v="Não Aderente"/>
    <x v="52"/>
    <s v="Lençóis Paulista"/>
    <s v="0351"/>
    <s v="0422"/>
    <s v="Lençóis Paulista0351"/>
    <s v="03510422"/>
    <s v="Lençóis Paulista0422"/>
    <x v="14"/>
    <x v="26"/>
    <x v="22"/>
    <x v="30"/>
    <n v="7.016884641628959"/>
    <n v="2"/>
    <n v="9.016884641628959"/>
    <n v="1.2199335399296822"/>
    <n v="1"/>
    <n v="0.81971678560263261"/>
    <m/>
    <m/>
    <m/>
    <m/>
    <m/>
    <m/>
    <m/>
    <m/>
    <m/>
    <m/>
    <m/>
    <m/>
    <m/>
    <n v="416.88675699999999"/>
  </r>
  <r>
    <n v="2851"/>
    <x v="0"/>
    <x v="52"/>
    <s v="Jhon Felipe senoski"/>
    <s v="Carregador Florestal"/>
    <n v="2"/>
    <s v="MOD 2"/>
    <s v="1"/>
    <s v="3"/>
    <x v="0"/>
    <x v="5"/>
    <s v="18:25"/>
    <x v="28"/>
    <s v="0486-SANTA CATARINA II - BOTUCATU"/>
    <m/>
    <m/>
    <s v="externa"/>
    <x v="19"/>
    <x v="3"/>
    <s v="Aderente"/>
    <x v="53"/>
    <s v="Lençóis Paulista"/>
    <s v="0489"/>
    <s v="0486"/>
    <s v="Lençóis Paulista0489"/>
    <s v="04890486"/>
    <s v="Lençóis Paulista0486"/>
    <x v="27"/>
    <x v="27"/>
    <x v="28"/>
    <x v="31"/>
    <n v="3.3426135447963801"/>
    <n v="2"/>
    <n v="5.3426135447963805"/>
    <n v="2.0589174020856933"/>
    <n v="2"/>
    <n v="0.97138428087206918"/>
    <m/>
    <m/>
    <m/>
    <m/>
    <m/>
    <m/>
    <m/>
    <m/>
    <m/>
    <m/>
    <m/>
    <m/>
    <m/>
    <n v="373.67683199999999"/>
  </r>
  <r>
    <n v="2829"/>
    <x v="4"/>
    <x v="53"/>
    <s v="Andre ryuji narimatu nosse"/>
    <s v="Forwarder"/>
    <n v="5"/>
    <s v="MOD 5"/>
    <s v="5"/>
    <s v="2"/>
    <x v="0"/>
    <x v="5"/>
    <s v="7:00"/>
    <x v="29"/>
    <s v="2006-DOIS IRMÃOS"/>
    <m/>
    <m/>
    <s v="externa"/>
    <x v="20"/>
    <x v="19"/>
    <s v="Não Aderente"/>
    <x v="54"/>
    <s v="Lençóis Paulista"/>
    <s v="0137"/>
    <s v="2006"/>
    <s v="Lençóis Paulista0137"/>
    <s v="01372006"/>
    <s v="Lençóis Paulista2006"/>
    <x v="28"/>
    <x v="28"/>
    <x v="29"/>
    <x v="32"/>
    <n v="4.2469361176470581"/>
    <n v="2"/>
    <n v="6.2469361176470581"/>
    <n v="1.7608632124356041"/>
    <n v="5"/>
    <n v="2.8395164171122995"/>
    <m/>
    <m/>
    <m/>
    <m/>
    <m/>
    <m/>
    <m/>
    <m/>
    <m/>
    <m/>
    <m/>
    <m/>
    <m/>
    <n v="1179.5233099999998"/>
  </r>
  <r>
    <n v="2879"/>
    <x v="4"/>
    <x v="53"/>
    <s v="Andre ryuji narimatu nosse"/>
    <s v="Forwarder"/>
    <n v="5"/>
    <s v="MOD 5"/>
    <s v="5"/>
    <s v="2"/>
    <x v="2"/>
    <x v="5"/>
    <s v="7:00"/>
    <x v="29"/>
    <s v="2006-DOIS IRMÃOS"/>
    <s v="Cancelar programaçao"/>
    <m/>
    <s v="externa"/>
    <x v="20"/>
    <x v="19"/>
    <s v="Não Aderente"/>
    <x v="54"/>
    <s v="Lençóis Paulista"/>
    <s v="0137"/>
    <s v="2006"/>
    <s v="Lençóis Paulista0137"/>
    <s v="01372006"/>
    <s v="Lençóis Paulista2006"/>
    <x v="28"/>
    <x v="28"/>
    <x v="29"/>
    <x v="32"/>
    <n v="4.2469361176470581"/>
    <n v="2"/>
    <n v="6.2469361176470581"/>
    <n v="1.7608632124356041"/>
    <n v="5"/>
    <n v="2.8395164171122995"/>
    <m/>
    <m/>
    <m/>
    <m/>
    <m/>
    <m/>
    <m/>
    <m/>
    <m/>
    <m/>
    <m/>
    <m/>
    <m/>
    <n v="1179.5233099999998"/>
  </r>
  <r>
    <n v="2878"/>
    <x v="4"/>
    <x v="54"/>
    <s v="Andre ryuji narimatu nosse"/>
    <s v="Forwarder"/>
    <n v="5"/>
    <s v="MOD 5"/>
    <s v="5"/>
    <s v="2"/>
    <x v="2"/>
    <x v="6"/>
    <s v="7:00"/>
    <x v="30"/>
    <s v="0073-SANTA LUZIA"/>
    <s v="Cancelar programaçao"/>
    <m/>
    <s v="externa"/>
    <x v="21"/>
    <x v="4"/>
    <s v="Aderente"/>
    <x v="55"/>
    <s v="Lençóis Paulista"/>
    <s v="2006"/>
    <s v="0073"/>
    <s v="Lençóis Paulista2006"/>
    <s v="20060073"/>
    <s v="Lençóis Paulista0073"/>
    <x v="29"/>
    <x v="29"/>
    <x v="30"/>
    <x v="33"/>
    <n v="5.748497444343891"/>
    <n v="2"/>
    <n v="7.748497444343891"/>
    <n v="1.4196300739609307"/>
    <n v="5"/>
    <n v="3.5220442928835869"/>
    <m/>
    <m/>
    <m/>
    <m/>
    <m/>
    <m/>
    <m/>
    <m/>
    <m/>
    <m/>
    <m/>
    <m/>
    <m/>
    <n v="1518.59422"/>
  </r>
  <r>
    <n v="2830"/>
    <x v="4"/>
    <x v="54"/>
    <s v="Andre ryuji narimatu nosse"/>
    <s v="Forwarder"/>
    <n v="5"/>
    <s v="MOD 5"/>
    <s v="5"/>
    <s v="2"/>
    <x v="0"/>
    <x v="6"/>
    <s v="7:00"/>
    <x v="30"/>
    <s v="0073-SANTA LUZIA"/>
    <m/>
    <m/>
    <s v="externa"/>
    <x v="21"/>
    <x v="4"/>
    <s v="Aderente"/>
    <x v="55"/>
    <s v="Lençóis Paulista"/>
    <s v="2006"/>
    <s v="0073"/>
    <s v="Lençóis Paulista2006"/>
    <s v="20060073"/>
    <s v="Lençóis Paulista0073"/>
    <x v="29"/>
    <x v="29"/>
    <x v="30"/>
    <x v="33"/>
    <n v="5.748497444343891"/>
    <n v="2"/>
    <n v="7.748497444343891"/>
    <n v="1.4196300739609307"/>
    <n v="5"/>
    <n v="3.5220442928835869"/>
    <m/>
    <m/>
    <m/>
    <m/>
    <m/>
    <m/>
    <m/>
    <m/>
    <m/>
    <m/>
    <m/>
    <m/>
    <m/>
    <n v="1518.59422"/>
  </r>
  <r>
    <n v="2831"/>
    <x v="4"/>
    <x v="55"/>
    <s v="Andre ryuji narimatu nosse"/>
    <s v="Trailler"/>
    <n v="1"/>
    <s v="MOD 5"/>
    <s v="1"/>
    <s v="2"/>
    <x v="0"/>
    <x v="6"/>
    <s v="7:00"/>
    <x v="29"/>
    <s v="0073-SANTA LUZIA"/>
    <m/>
    <m/>
    <s v="externa"/>
    <x v="20"/>
    <x v="4"/>
    <s v="Aderente"/>
    <x v="56"/>
    <s v="Lençóis Paulista"/>
    <s v="0137"/>
    <s v="0073"/>
    <s v="Lençóis Paulista0137"/>
    <s v="01370073"/>
    <s v="Lençóis Paulista0073"/>
    <x v="28"/>
    <x v="30"/>
    <x v="30"/>
    <x v="34"/>
    <n v="4.2137948850678733"/>
    <n v="2"/>
    <n v="6.2137948850678733"/>
    <n v="1.7702547643524038"/>
    <n v="1"/>
    <n v="0.56489044409707934"/>
    <m/>
    <m/>
    <m/>
    <m/>
    <m/>
    <m/>
    <m/>
    <m/>
    <m/>
    <m/>
    <m/>
    <m/>
    <m/>
    <n v="231.72084899999999"/>
  </r>
  <r>
    <n v="2880"/>
    <x v="4"/>
    <x v="56"/>
    <s v="Andre ryuji narimatu nosse"/>
    <s v="Forwarder"/>
    <n v="2"/>
    <s v="MOD 5"/>
    <s v="2"/>
    <s v="2"/>
    <x v="2"/>
    <x v="6"/>
    <s v="7:00"/>
    <x v="31"/>
    <s v="0592-ÁGUA DO MACACO"/>
    <s v="Cancelar programaçao"/>
    <m/>
    <s v="externa"/>
    <x v="22"/>
    <x v="4"/>
    <s v="Aderente"/>
    <x v="43"/>
    <s v="Lençóis Paulista"/>
    <s v="0666"/>
    <s v="0592"/>
    <s v="Lençóis Paulista0666"/>
    <s v="06660592"/>
    <s v="Lençóis Paulista0592"/>
    <x v="30"/>
    <x v="31"/>
    <x v="31"/>
    <x v="35"/>
    <n v="4.1330189266968329"/>
    <n v="2"/>
    <n v="6.1330189266968329"/>
    <n v="1.7935702027784972"/>
    <n v="2"/>
    <n v="1.1150943503085151"/>
    <m/>
    <m/>
    <m/>
    <m/>
    <m/>
    <m/>
    <m/>
    <m/>
    <m/>
    <m/>
    <m/>
    <m/>
    <m/>
    <n v="455.02697999999998"/>
  </r>
  <r>
    <n v="2832"/>
    <x v="4"/>
    <x v="56"/>
    <s v="Andre ryuji narimatu nosse"/>
    <s v="Forwarder"/>
    <n v="2"/>
    <s v="MOD 5"/>
    <s v="2"/>
    <s v="2"/>
    <x v="0"/>
    <x v="6"/>
    <s v="7:00"/>
    <x v="31"/>
    <s v="0592-ÁGUA DO MACACO"/>
    <m/>
    <m/>
    <s v="externa"/>
    <x v="22"/>
    <x v="4"/>
    <s v="Aderente"/>
    <x v="43"/>
    <s v="Lençóis Paulista"/>
    <s v="0666"/>
    <s v="0592"/>
    <s v="Lençóis Paulista0666"/>
    <s v="06660592"/>
    <s v="Lençóis Paulista0592"/>
    <x v="30"/>
    <x v="31"/>
    <x v="31"/>
    <x v="35"/>
    <n v="4.1330189266968329"/>
    <n v="2"/>
    <n v="6.1330189266968329"/>
    <n v="1.7935702027784972"/>
    <n v="2"/>
    <n v="1.1150943503085151"/>
    <m/>
    <m/>
    <m/>
    <m/>
    <m/>
    <m/>
    <m/>
    <m/>
    <m/>
    <m/>
    <m/>
    <m/>
    <m/>
    <n v="455.02697999999998"/>
  </r>
  <r>
    <n v="2833"/>
    <x v="4"/>
    <x v="56"/>
    <s v="Andre ryuji narimatu nosse"/>
    <s v="Forwarder"/>
    <n v="2"/>
    <s v="MOD 5"/>
    <s v="2"/>
    <s v="2"/>
    <x v="2"/>
    <x v="6"/>
    <s v="7:00"/>
    <x v="31"/>
    <s v="0073-SANTA LUZIA"/>
    <m/>
    <m/>
    <s v="externa"/>
    <x v="22"/>
    <x v="4"/>
    <s v="Aderente"/>
    <x v="43"/>
    <s v="Lençóis Paulista"/>
    <s v="0666"/>
    <s v="0073"/>
    <s v="Lençóis Paulista0666"/>
    <s v="06660073"/>
    <s v="Lençóis Paulista0073"/>
    <x v="30"/>
    <x v="32"/>
    <x v="30"/>
    <x v="36"/>
    <n v="4.1526130063348416"/>
    <n v="2"/>
    <n v="6.1526130063348416"/>
    <n v="1.7878582626071557"/>
    <n v="2"/>
    <n v="1.1186569102426986"/>
    <m/>
    <m/>
    <m/>
    <m/>
    <m/>
    <m/>
    <m/>
    <m/>
    <m/>
    <m/>
    <m/>
    <m/>
    <m/>
    <n v="457.15158200000002"/>
  </r>
  <r>
    <n v="2834"/>
    <x v="4"/>
    <x v="57"/>
    <s v="Andre ryuji narimatu nosse"/>
    <s v="Forwarder"/>
    <n v="2"/>
    <s v="MOD 5"/>
    <s v="2"/>
    <s v="2"/>
    <x v="0"/>
    <x v="7"/>
    <s v="6:00"/>
    <x v="31"/>
    <s v="0592-ÁGUA DO MACACO"/>
    <m/>
    <m/>
    <s v="externa"/>
    <x v="22"/>
    <x v="4"/>
    <s v="Aderente"/>
    <x v="57"/>
    <s v="Lençóis Paulista"/>
    <s v="0666"/>
    <s v="0592"/>
    <s v="Lençóis Paulista0666"/>
    <s v="06660592"/>
    <s v="Lençóis Paulista0592"/>
    <x v="30"/>
    <x v="31"/>
    <x v="31"/>
    <x v="35"/>
    <n v="4.1330189266968329"/>
    <n v="2"/>
    <n v="6.1330189266968329"/>
    <n v="1.7935702027784972"/>
    <n v="2"/>
    <n v="1.1150943503085151"/>
    <m/>
    <m/>
    <m/>
    <m/>
    <m/>
    <m/>
    <m/>
    <m/>
    <m/>
    <m/>
    <m/>
    <m/>
    <m/>
    <n v="455.02697999999998"/>
  </r>
  <r>
    <n v="2835"/>
    <x v="4"/>
    <x v="58"/>
    <s v="Tcharles de Oliveira queiros "/>
    <s v="Harvester"/>
    <n v="8"/>
    <s v="MOD 9"/>
    <s v="2"/>
    <s v="3"/>
    <x v="0"/>
    <x v="5"/>
    <s v="2:30"/>
    <x v="27"/>
    <s v="0011-RECREIO"/>
    <m/>
    <m/>
    <s v="externa"/>
    <x v="0"/>
    <x v="18"/>
    <s v="Não Aderente"/>
    <x v="58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8"/>
    <n v="3.2498252748663101"/>
    <m/>
    <m/>
    <m/>
    <m/>
    <m/>
    <m/>
    <m/>
    <m/>
    <m/>
    <m/>
    <m/>
    <m/>
    <m/>
    <n v="1245.745304"/>
  </r>
  <r>
    <n v="2836"/>
    <x v="4"/>
    <x v="59"/>
    <s v="Tcharles de Oliveira queiros "/>
    <s v="Harvester"/>
    <n v="8"/>
    <s v="MOD 9"/>
    <s v="2"/>
    <s v="3"/>
    <x v="0"/>
    <x v="6"/>
    <s v="2:30"/>
    <x v="27"/>
    <s v="0011-RECREIO"/>
    <m/>
    <m/>
    <s v="externa"/>
    <x v="0"/>
    <x v="18"/>
    <s v="Aderente"/>
    <x v="59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8"/>
    <n v="3.2498252748663101"/>
    <m/>
    <m/>
    <m/>
    <m/>
    <m/>
    <m/>
    <m/>
    <m/>
    <m/>
    <m/>
    <m/>
    <m/>
    <m/>
    <n v="1245.745304"/>
  </r>
  <r>
    <n v="2857"/>
    <x v="4"/>
    <x v="60"/>
    <s v="Tcharles "/>
    <s v="Trailler"/>
    <n v="1"/>
    <s v="MOD 9"/>
    <s v="1"/>
    <s v="1"/>
    <x v="0"/>
    <x v="6"/>
    <s v="8:00"/>
    <x v="27"/>
    <s v="0011-RECREIO"/>
    <m/>
    <m/>
    <s v="externa"/>
    <x v="0"/>
    <x v="18"/>
    <s v="Aderente"/>
    <x v="60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1"/>
    <n v="0.40622815935828877"/>
    <m/>
    <m/>
    <m/>
    <m/>
    <m/>
    <m/>
    <m/>
    <m/>
    <m/>
    <m/>
    <m/>
    <m/>
    <m/>
    <n v="155.718163"/>
  </r>
  <r>
    <n v="2837"/>
    <x v="4"/>
    <x v="60"/>
    <s v="Fagner Martins Turibio "/>
    <s v="Forwarder"/>
    <n v="1"/>
    <s v="MOD 13"/>
    <s v="1"/>
    <s v="3"/>
    <x v="0"/>
    <x v="5"/>
    <s v="7:30"/>
    <x v="32"/>
    <s v="5014-NOVA ERA"/>
    <s v="Fazenda Origem é da Base em Joao Pinheiros MG para fazenda Nova Era"/>
    <m/>
    <s v="externa"/>
    <x v="7"/>
    <x v="15"/>
    <s v="Não Aderente"/>
    <x v="61"/>
    <s v="Lençóis Paulista"/>
    <s v="5001"/>
    <s v="5014"/>
    <s v="Lençóis Paulista5001"/>
    <s v="50015014"/>
    <s v="Lençóis Paulista5014"/>
    <x v="31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38"/>
    <x v="4"/>
    <x v="61"/>
    <s v="Fabiano Tavares "/>
    <s v="Trailler"/>
    <n v="0"/>
    <s v="MOD 6"/>
    <s v="1"/>
    <s v="1"/>
    <x v="1"/>
    <x v="4"/>
    <s v="10:30"/>
    <x v="20"/>
    <s v="0390-TORRÃO DE OURO"/>
    <m/>
    <m/>
    <s v="externa"/>
    <x v="14"/>
    <x v="6"/>
    <s v="Não Aderente"/>
    <x v="62"/>
    <s v="Lençóis Paulista"/>
    <s v="0422"/>
    <s v="0390"/>
    <s v="Lençóis Paulista0422"/>
    <s v="04220390"/>
    <s v="Lençóis Paulista0390"/>
    <x v="19"/>
    <x v="18"/>
    <x v="21"/>
    <x v="21"/>
    <n v="5.1521740823529409"/>
    <n v="2"/>
    <n v="7.1521740823529409"/>
    <n v="1.5379938845645647"/>
    <n v="0"/>
    <n v="0"/>
    <m/>
    <m/>
    <m/>
    <m/>
    <m/>
    <m/>
    <m/>
    <m/>
    <m/>
    <m/>
    <m/>
    <m/>
    <m/>
    <n v="0"/>
  </r>
  <r>
    <n v="2839"/>
    <x v="2"/>
    <x v="62"/>
    <s v="Clesio Prates Nascimento "/>
    <s v="Escavadeira"/>
    <n v="2"/>
    <s v="BSR01"/>
    <s v="1"/>
    <s v="4"/>
    <x v="0"/>
    <x v="5"/>
    <s v="6:00"/>
    <x v="22"/>
    <s v="0317-RADIANTE DO SÃO LUIZ"/>
    <m/>
    <m/>
    <s v="externa"/>
    <x v="16"/>
    <x v="17"/>
    <s v="Não Aderente"/>
    <x v="63"/>
    <s v="Lençóis Paulista"/>
    <s v="2081"/>
    <s v="0317"/>
    <s v="Lençóis Paulista2081"/>
    <s v="20810317"/>
    <s v="Lençóis Paulista0317"/>
    <x v="21"/>
    <x v="34"/>
    <x v="32"/>
    <x v="38"/>
    <n v="10.0926294760181"/>
    <n v="2"/>
    <n v="12.0926294760181"/>
    <n v="0.90964500498547607"/>
    <n v="2"/>
    <n v="2.1986599047305639"/>
    <m/>
    <m/>
    <m/>
    <m/>
    <m/>
    <m/>
    <m/>
    <m/>
    <m/>
    <m/>
    <m/>
    <m/>
    <m/>
    <n v="1054.0056420000001"/>
  </r>
  <r>
    <n v="2840"/>
    <x v="2"/>
    <x v="63"/>
    <s v="Clesio Prates Nascimento "/>
    <s v="Trator"/>
    <n v="1"/>
    <s v="BSR01"/>
    <s v="1"/>
    <s v="3"/>
    <x v="0"/>
    <x v="5"/>
    <s v="6:00"/>
    <x v="22"/>
    <s v="0317-RADIANTE DO SÃO LUIZ"/>
    <m/>
    <m/>
    <s v="externa"/>
    <x v="16"/>
    <x v="17"/>
    <s v="Não Aderente"/>
    <x v="64"/>
    <s v="Lençóis Paulista"/>
    <s v="2081"/>
    <s v="0317"/>
    <s v="Lençóis Paulista2081"/>
    <s v="20810317"/>
    <s v="Lençóis Paulista0317"/>
    <x v="21"/>
    <x v="34"/>
    <x v="32"/>
    <x v="38"/>
    <n v="10.0926294760181"/>
    <n v="2"/>
    <n v="12.0926294760181"/>
    <n v="0.90964500498547607"/>
    <n v="1"/>
    <n v="1.099329952365282"/>
    <m/>
    <m/>
    <m/>
    <m/>
    <m/>
    <m/>
    <m/>
    <m/>
    <m/>
    <m/>
    <m/>
    <m/>
    <m/>
    <n v="527.00282100000004"/>
  </r>
  <r>
    <n v="2841"/>
    <x v="2"/>
    <x v="63"/>
    <s v="Giovani Oliveira de Mello "/>
    <s v="Motoniveladora"/>
    <n v="1"/>
    <s v="BSR06"/>
    <s v="1"/>
    <s v="2"/>
    <x v="2"/>
    <x v="4"/>
    <s v="14:00"/>
    <x v="6"/>
    <s v="0412-SÍTIO TEREZA"/>
    <s v="Cancelamento por motivo de condição climática"/>
    <m/>
    <s v="interna"/>
    <x v="5"/>
    <x v="6"/>
    <s v="Não Aderente"/>
    <x v="65"/>
    <s v="Lençóis Paulista"/>
    <s v="2427"/>
    <s v="0412"/>
    <s v="Lençóis Paulista2427"/>
    <s v="24270412"/>
    <s v="Lençóis Paulista0412"/>
    <x v="6"/>
    <x v="8"/>
    <x v="8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42"/>
    <x v="2"/>
    <x v="64"/>
    <s v="Giovani Oliveira de Mello "/>
    <s v="Pá Carregadeira"/>
    <n v="1"/>
    <s v="BSR06"/>
    <s v="1"/>
    <s v="2"/>
    <x v="2"/>
    <x v="4"/>
    <s v="14:00"/>
    <x v="6"/>
    <s v="0412-SÍTIO TEREZA"/>
    <s v="Cancelamento por motivo de condições climáticas"/>
    <m/>
    <s v="interna"/>
    <x v="5"/>
    <x v="6"/>
    <s v="Não Aderente"/>
    <x v="66"/>
    <s v="Lençóis Paulista"/>
    <s v="2427"/>
    <s v="0412"/>
    <s v="Lençóis Paulista2427"/>
    <s v="24270412"/>
    <s v="Lençóis Paulista0412"/>
    <x v="6"/>
    <x v="8"/>
    <x v="8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43"/>
    <x v="2"/>
    <x v="65"/>
    <s v="Giovani Oliveira de Mello "/>
    <s v="Escavadeira"/>
    <n v="1"/>
    <s v="BSR06"/>
    <s v="1"/>
    <s v="2"/>
    <x v="2"/>
    <x v="4"/>
    <s v="14:00"/>
    <x v="6"/>
    <s v="0412-SÍTIO TEREZA"/>
    <s v="Cancelamento por condoções climaticas"/>
    <m/>
    <s v="interna"/>
    <x v="5"/>
    <x v="6"/>
    <s v="Não Aderente"/>
    <x v="67"/>
    <s v="Lençóis Paulista"/>
    <s v="2427"/>
    <s v="0412"/>
    <s v="Lençóis Paulista2427"/>
    <s v="24270412"/>
    <s v="Lençóis Paulista0412"/>
    <x v="6"/>
    <x v="8"/>
    <x v="8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44"/>
    <x v="2"/>
    <x v="66"/>
    <s v="Giovani Oliveira de Mello "/>
    <s v="Motoniveladora"/>
    <n v="1"/>
    <s v="BSR06"/>
    <s v="1"/>
    <s v="2"/>
    <x v="1"/>
    <x v="4"/>
    <s v="14:00"/>
    <x v="6"/>
    <s v="0219-SANTA MARIA III"/>
    <s v="Mudança por condições climáticas"/>
    <m/>
    <s v="interna"/>
    <x v="5"/>
    <x v="20"/>
    <s v="Não Aderente"/>
    <x v="68"/>
    <s v="Lençóis Paulista"/>
    <s v="2427"/>
    <s v="0219"/>
    <s v="Lençóis Paulista2427"/>
    <s v="24270219"/>
    <s v="Lençóis Paulista0219"/>
    <x v="6"/>
    <x v="8"/>
    <x v="3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45"/>
    <x v="2"/>
    <x v="67"/>
    <s v="Giovani Oliveira de Mello "/>
    <s v="Pá Carregadeira"/>
    <n v="1"/>
    <s v="BSR06"/>
    <s v="1"/>
    <s v="2"/>
    <x v="1"/>
    <x v="4"/>
    <s v="14:00"/>
    <x v="6"/>
    <s v="0219-SANTA MARIA III"/>
    <s v="Mudança de fazenda por condições climaticas"/>
    <m/>
    <s v="interna"/>
    <x v="5"/>
    <x v="20"/>
    <s v="Não Aderente"/>
    <x v="69"/>
    <s v="Lençóis Paulista"/>
    <s v="2427"/>
    <s v="0219"/>
    <s v="Lençóis Paulista2427"/>
    <s v="24270219"/>
    <s v="Lençóis Paulista0219"/>
    <x v="6"/>
    <x v="8"/>
    <x v="3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46"/>
    <x v="3"/>
    <x v="68"/>
    <s v="Richard Anderson Vicente dos Santos "/>
    <s v="tratorpneu"/>
    <n v="1"/>
    <s v="LT1"/>
    <s v="1"/>
    <s v="2"/>
    <x v="0"/>
    <x v="5"/>
    <s v="7:00"/>
    <x v="3"/>
    <s v="0001-MAMEDINA"/>
    <m/>
    <m/>
    <m/>
    <x v="3"/>
    <x v="1"/>
    <s v="Não Aderente"/>
    <x v="70"/>
    <s v="Lençóis Paulista"/>
    <s v="0265"/>
    <s v="0001"/>
    <s v="Lençóis Paulista0265"/>
    <s v="02650001"/>
    <s v="Lençóis Paulista0001"/>
    <x v="3"/>
    <x v="35"/>
    <x v="11"/>
    <x v="39"/>
    <n v="3.0407879619909504"/>
    <n v="2"/>
    <n v="5.0407879619909508"/>
    <n v="2.1821985139909259"/>
    <n v="1"/>
    <n v="0.45825345109008642"/>
    <m/>
    <m/>
    <m/>
    <m/>
    <m/>
    <m/>
    <m/>
    <m/>
    <m/>
    <m/>
    <m/>
    <m/>
    <m/>
    <n v="162.25070700000003"/>
  </r>
  <r>
    <n v="2847"/>
    <x v="2"/>
    <x v="69"/>
    <s v="Willian ferreira "/>
    <s v="Pá Carregadeira"/>
    <n v="1"/>
    <s v="BSR02"/>
    <s v="1"/>
    <s v="2"/>
    <x v="2"/>
    <x v="4"/>
    <s v="7:00"/>
    <x v="14"/>
    <s v="0677-QUATRO MARIAS - GLEBA B"/>
    <m/>
    <m/>
    <s v="externa"/>
    <x v="9"/>
    <x v="12"/>
    <s v="Não Aderente"/>
    <x v="71"/>
    <s v="Lençóis Paulista"/>
    <s v="BRLP"/>
    <s v="0677"/>
    <s v="Lençóis PaulistaBRLP"/>
    <s v="BRLP0677"/>
    <s v="Lençóis Paulista0677"/>
    <x v="13"/>
    <x v="13"/>
    <x v="16"/>
    <x v="15"/>
    <n v="4.733857396380091"/>
    <n v="2"/>
    <n v="6.733857396380091"/>
    <n v="1.6335362263408271"/>
    <n v="1"/>
    <n v="0.6121688542163719"/>
    <m/>
    <m/>
    <m/>
    <m/>
    <m/>
    <m/>
    <m/>
    <m/>
    <m/>
    <m/>
    <m/>
    <m/>
    <m/>
    <n v="244.17131899999998"/>
  </r>
  <r>
    <n v="2848"/>
    <x v="4"/>
    <x v="70"/>
    <s v="Daniel de Oliveira Avelino "/>
    <s v="Forwarder"/>
    <n v="2"/>
    <s v="MOD 14"/>
    <s v="2"/>
    <s v="2"/>
    <x v="1"/>
    <x v="4"/>
    <s v="10:00"/>
    <x v="33"/>
    <s v="0394-SÃO JOÃO DO INHEMA"/>
    <m/>
    <s v="Finalizacao de fazenda"/>
    <s v="externa"/>
    <x v="23"/>
    <x v="21"/>
    <s v="Não Aderente"/>
    <x v="72"/>
    <s v="Lençóis Paulista"/>
    <s v="0367"/>
    <s v="0394"/>
    <s v="Lençóis Paulista0367"/>
    <s v="03670394"/>
    <s v="Lençóis Paulista0394"/>
    <x v="32"/>
    <x v="36"/>
    <x v="34"/>
    <x v="40"/>
    <n v="6.2026932642533943"/>
    <n v="2"/>
    <n v="8.2026932642533943"/>
    <n v="1.3410229598535666"/>
    <n v="2"/>
    <n v="1.4913987753187989"/>
    <m/>
    <m/>
    <m/>
    <m/>
    <m/>
    <m/>
    <m/>
    <m/>
    <m/>
    <m/>
    <m/>
    <m/>
    <m/>
    <n v="748.74783200000002"/>
  </r>
  <r>
    <n v="2849"/>
    <x v="4"/>
    <x v="70"/>
    <s v="Daniel de Oliveira Avelino "/>
    <s v="Trailler"/>
    <n v="1"/>
    <s v="MOD 14"/>
    <s v="1"/>
    <s v="2"/>
    <x v="1"/>
    <x v="4"/>
    <s v="10:00"/>
    <x v="33"/>
    <s v="0394-SÃO JOÃO DO INHEMA"/>
    <m/>
    <s v="Finalizacao de fazenda"/>
    <s v="externa"/>
    <x v="23"/>
    <x v="21"/>
    <s v="Não Aderente"/>
    <x v="72"/>
    <s v="Lençóis Paulista"/>
    <s v="0367"/>
    <s v="0394"/>
    <s v="Lençóis Paulista0367"/>
    <s v="03670394"/>
    <s v="Lençóis Paulista0394"/>
    <x v="32"/>
    <x v="36"/>
    <x v="34"/>
    <x v="40"/>
    <n v="6.2026932642533943"/>
    <n v="2"/>
    <n v="8.2026932642533943"/>
    <n v="1.3410229598535666"/>
    <n v="1"/>
    <n v="0.74569938765939947"/>
    <m/>
    <m/>
    <m/>
    <m/>
    <m/>
    <m/>
    <m/>
    <m/>
    <m/>
    <m/>
    <m/>
    <m/>
    <m/>
    <n v="374.37391600000001"/>
  </r>
  <r>
    <n v="2850"/>
    <x v="4"/>
    <x v="70"/>
    <s v="Daniel de Oliveira Avelino "/>
    <s v="Forwarder"/>
    <n v="1"/>
    <s v="MOD 14"/>
    <s v="1"/>
    <s v="2"/>
    <x v="0"/>
    <x v="5"/>
    <s v="10:00"/>
    <x v="33"/>
    <s v="0394-SÃO JOÃO DO INHEMA"/>
    <m/>
    <m/>
    <s v="externa"/>
    <x v="23"/>
    <x v="21"/>
    <s v="Não Aderente"/>
    <x v="73"/>
    <s v="Lençóis Paulista"/>
    <s v="0367"/>
    <s v="0394"/>
    <s v="Lençóis Paulista0367"/>
    <s v="03670394"/>
    <s v="Lençóis Paulista0394"/>
    <x v="32"/>
    <x v="36"/>
    <x v="34"/>
    <x v="40"/>
    <n v="6.2026932642533943"/>
    <n v="2"/>
    <n v="8.2026932642533943"/>
    <n v="1.3410229598535666"/>
    <n v="1"/>
    <n v="0.74569938765939947"/>
    <m/>
    <m/>
    <m/>
    <m/>
    <m/>
    <m/>
    <m/>
    <m/>
    <m/>
    <m/>
    <m/>
    <m/>
    <m/>
    <n v="374.37391600000001"/>
  </r>
  <r>
    <n v="2853"/>
    <x v="5"/>
    <x v="71"/>
    <s v="Vinicius Guilhem Giacometti "/>
    <s v="adubadeiraconjug"/>
    <n v="3"/>
    <s v="ADH2"/>
    <s v="2"/>
    <s v="4"/>
    <x v="0"/>
    <x v="5"/>
    <s v="6:00"/>
    <x v="34"/>
    <s v="0067-SANTA MARIA II"/>
    <m/>
    <m/>
    <s v="interna"/>
    <x v="20"/>
    <x v="1"/>
    <s v="Não Aderente"/>
    <x v="74"/>
    <s v="Lençóis Paulista"/>
    <s v="0102"/>
    <s v="0067"/>
    <s v="Lençóis Paulista0102"/>
    <s v="01020067"/>
    <s v="Lençóis Paulista0067"/>
    <x v="33"/>
    <x v="37"/>
    <x v="35"/>
    <x v="41"/>
    <n v="3.2433818190045249"/>
    <n v="2"/>
    <n v="5.2433818190045249"/>
    <n v="2.0978826985535814"/>
    <n v="3"/>
    <n v="1.4300132233648706"/>
    <m/>
    <m/>
    <m/>
    <m/>
    <m/>
    <m/>
    <m/>
    <m/>
    <m/>
    <m/>
    <m/>
    <m/>
    <m/>
    <n v="514.21782900000005"/>
  </r>
  <r>
    <n v="2852"/>
    <x v="0"/>
    <x v="72"/>
    <s v="Jhon felipe senoski "/>
    <s v="Carregador Florestal"/>
    <n v="1"/>
    <s v="MOD 3"/>
    <s v="1"/>
    <s v="3"/>
    <x v="0"/>
    <x v="5"/>
    <s v="18:26"/>
    <x v="35"/>
    <s v="0425-PLANALTO"/>
    <m/>
    <m/>
    <s v="externa"/>
    <x v="19"/>
    <x v="0"/>
    <s v="Aderente"/>
    <x v="75"/>
    <s v="Lençóis Paulista"/>
    <s v="0476"/>
    <s v="0425"/>
    <s v="Lençóis Paulista0476"/>
    <s v="04760425"/>
    <s v="Lençóis Paulista0425"/>
    <x v="34"/>
    <x v="38"/>
    <x v="0"/>
    <x v="42"/>
    <n v="5.9837948162895929"/>
    <n v="2"/>
    <n v="7.9837948162895929"/>
    <n v="1.3777909193703659"/>
    <n v="1"/>
    <n v="0.72579952875359932"/>
    <m/>
    <m/>
    <m/>
    <m/>
    <m/>
    <m/>
    <m/>
    <m/>
    <m/>
    <m/>
    <m/>
    <m/>
    <m/>
    <n v="307.95297099999999"/>
  </r>
  <r>
    <n v="2854"/>
    <x v="7"/>
    <x v="73"/>
    <s v="Leonardo Santos "/>
    <s v="Retroescavadeira"/>
    <n v="1"/>
    <s v="MOD 2"/>
    <s v="1"/>
    <s v="2"/>
    <x v="0"/>
    <x v="6"/>
    <s v="7:00"/>
    <x v="19"/>
    <s v="1106-ALVORADA VIII"/>
    <m/>
    <m/>
    <s v="externa"/>
    <x v="13"/>
    <x v="22"/>
    <s v="Aderente"/>
    <x v="76"/>
    <s v="Lençóis Paulista"/>
    <s v="0347"/>
    <s v="1106"/>
    <s v="Lençóis Paulista0347"/>
    <s v="03471106"/>
    <s v="Lençóis Paulista1106"/>
    <x v="18"/>
    <x v="39"/>
    <x v="36"/>
    <x v="43"/>
    <n v="8.9034029149321263"/>
    <n v="2"/>
    <n v="10.903402914932126"/>
    <n v="1.0088593520593085"/>
    <n v="1"/>
    <n v="0.99121844681201143"/>
    <m/>
    <m/>
    <m/>
    <m/>
    <m/>
    <m/>
    <m/>
    <m/>
    <m/>
    <m/>
    <m/>
    <m/>
    <m/>
    <n v="470.42510799999997"/>
  </r>
  <r>
    <n v="2855"/>
    <x v="2"/>
    <x v="74"/>
    <s v="Willian ferreira "/>
    <s v="Pá Carregadeira"/>
    <n v="1"/>
    <s v="BSR02"/>
    <s v="1"/>
    <s v="2"/>
    <x v="0"/>
    <x v="5"/>
    <s v="7:00"/>
    <x v="14"/>
    <s v="0405-NOSSA SENHORA DE FÁTIMA IV"/>
    <m/>
    <m/>
    <s v="externa"/>
    <x v="9"/>
    <x v="23"/>
    <s v="Não Aderente"/>
    <x v="77"/>
    <s v="Lençóis Paulista"/>
    <s v="BRLP"/>
    <s v="0405"/>
    <s v="Lençóis PaulistaBRLP"/>
    <s v="BRLP0405"/>
    <s v="Lençóis Paulista0405"/>
    <x v="13"/>
    <x v="40"/>
    <x v="37"/>
    <x v="44"/>
    <n v="5.3441497248868775"/>
    <n v="2"/>
    <n v="7.3441497248868775"/>
    <n v="1.4977908147385208"/>
    <n v="1"/>
    <n v="0.66764997498971612"/>
    <m/>
    <m/>
    <m/>
    <m/>
    <m/>
    <m/>
    <m/>
    <m/>
    <m/>
    <m/>
    <m/>
    <m/>
    <m/>
    <n v="272.57443799999999"/>
  </r>
  <r>
    <n v="2856"/>
    <x v="4"/>
    <x v="75"/>
    <s v="37005900"/>
    <s v="Forwarder"/>
    <n v="4"/>
    <s v="MOD 3"/>
    <s v="2"/>
    <s v="2"/>
    <x v="0"/>
    <x v="5"/>
    <s v="7:00"/>
    <x v="36"/>
    <s v="0438-BOA VISTA VIII - ITAQUERÊ"/>
    <m/>
    <m/>
    <s v="externa"/>
    <x v="4"/>
    <x v="24"/>
    <s v="Não Aderente"/>
    <x v="78"/>
    <s v="Lençóis Paulista"/>
    <s v="0819"/>
    <s v="0438"/>
    <s v="Lençóis Paulista0819"/>
    <s v="08190438"/>
    <s v="Lençóis Paulista0438"/>
    <x v="35"/>
    <x v="41"/>
    <x v="38"/>
    <x v="45"/>
    <n v="3.5911754217194574"/>
    <n v="2"/>
    <n v="5.5911754217194574"/>
    <n v="1.9673859556023667"/>
    <n v="4"/>
    <n v="2.0331546988070754"/>
    <m/>
    <m/>
    <m/>
    <m/>
    <m/>
    <m/>
    <m/>
    <m/>
    <m/>
    <m/>
    <m/>
    <m/>
    <m/>
    <n v="805.68403599999988"/>
  </r>
  <r>
    <n v="2858"/>
    <x v="5"/>
    <x v="76"/>
    <s v="Guilherme Aparecido Barbosa "/>
    <s v="tratoresteira"/>
    <n v="3"/>
    <s v="SAV2"/>
    <s v="3"/>
    <s v="4"/>
    <x v="0"/>
    <x v="5"/>
    <s v="7:25"/>
    <x v="37"/>
    <s v="0486-SANTA CATARINA II - BOTUCATU"/>
    <m/>
    <m/>
    <s v="interna"/>
    <x v="4"/>
    <x v="3"/>
    <s v="Não Aderente"/>
    <x v="79"/>
    <s v="Lençóis Paulista"/>
    <s v="0482"/>
    <s v="0486"/>
    <s v="Lençóis Paulista0482"/>
    <s v="04820486"/>
    <s v="Lençóis Paulista0486"/>
    <x v="36"/>
    <x v="42"/>
    <x v="28"/>
    <x v="46"/>
    <n v="2.7733206751131223"/>
    <n v="2"/>
    <n v="4.7733206751131227"/>
    <n v="2.3044753848932036"/>
    <n v="3"/>
    <n v="1.3018147295763063"/>
    <m/>
    <m/>
    <m/>
    <m/>
    <m/>
    <m/>
    <m/>
    <m/>
    <m/>
    <m/>
    <m/>
    <m/>
    <m/>
    <n v="475.89750299999997"/>
  </r>
  <r>
    <n v="2859"/>
    <x v="8"/>
    <x v="77"/>
    <s v="Eder Aparecido Nunes "/>
    <s v="Trailler"/>
    <n v="1"/>
    <s v="MOD 01"/>
    <s v="1"/>
    <s v="2"/>
    <x v="0"/>
    <x v="5"/>
    <s v="11:30"/>
    <x v="25"/>
    <s v="0011-RECREIO"/>
    <m/>
    <m/>
    <s v="externa"/>
    <x v="0"/>
    <x v="18"/>
    <s v="Não Aderente"/>
    <x v="80"/>
    <s v="Lençóis Paulista"/>
    <s v="0029"/>
    <s v="0011"/>
    <s v="Lençóis Paulista0029"/>
    <s v="00290011"/>
    <s v="Lençóis Paulista0011"/>
    <x v="24"/>
    <x v="23"/>
    <x v="26"/>
    <x v="26"/>
    <n v="2.5617402524886881"/>
    <n v="2"/>
    <n v="4.5617402524886881"/>
    <n v="2.4113604438566787"/>
    <n v="1"/>
    <n v="0.41470365931715347"/>
    <m/>
    <m/>
    <m/>
    <m/>
    <m/>
    <m/>
    <m/>
    <m/>
    <m/>
    <m/>
    <m/>
    <m/>
    <m/>
    <n v="160.841183"/>
  </r>
  <r>
    <n v="2860"/>
    <x v="6"/>
    <x v="78"/>
    <s v="Itamar Magela severiano "/>
    <s v="Carregador Florestal"/>
    <n v="1"/>
    <s v="MOD 11"/>
    <s v="1"/>
    <s v="2"/>
    <x v="0"/>
    <x v="5"/>
    <s v="15:24"/>
    <x v="8"/>
    <s v="5004-SANTO ANTÔNIO"/>
    <m/>
    <m/>
    <m/>
    <x v="7"/>
    <x v="8"/>
    <s v="Não Aderente"/>
    <x v="81"/>
    <s v="Lençóis Paulista"/>
    <s v="5004"/>
    <s v="5004"/>
    <s v="Lençóis Paulista5004"/>
    <s v="50045004"/>
    <s v="Lençóis Paulista5004"/>
    <x v="8"/>
    <x v="5"/>
    <x v="10"/>
    <x v="10"/>
    <n v="25.621811661538462"/>
    <n v="2"/>
    <n v="27.621811661538462"/>
    <n v="0.39823600764452277"/>
    <n v="1"/>
    <n v="2.5110737874125877"/>
    <m/>
    <m/>
    <m/>
    <m/>
    <m/>
    <m/>
    <m/>
    <m/>
    <m/>
    <m/>
    <m/>
    <m/>
    <m/>
    <n v="1665.417758"/>
  </r>
  <r>
    <n v="2861"/>
    <x v="8"/>
    <x v="79"/>
    <s v="Eder Aparecido Nunes "/>
    <s v="Forwarder"/>
    <n v="2"/>
    <s v="MOD 01"/>
    <s v="1"/>
    <s v="2"/>
    <x v="0"/>
    <x v="8"/>
    <s v="15:00"/>
    <x v="27"/>
    <s v="0011-RECREIO"/>
    <m/>
    <m/>
    <s v="externa"/>
    <x v="0"/>
    <x v="18"/>
    <s v="Aderente"/>
    <x v="82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2"/>
    <n v="0.81245631871657753"/>
    <m/>
    <m/>
    <m/>
    <m/>
    <m/>
    <m/>
    <m/>
    <m/>
    <m/>
    <m/>
    <m/>
    <m/>
    <m/>
    <n v="311.43632600000001"/>
  </r>
  <r>
    <n v="2862"/>
    <x v="2"/>
    <x v="80"/>
    <s v="Carlos Nunes"/>
    <s v="Escavadeira"/>
    <n v="2"/>
    <s v="BSR05"/>
    <s v="2"/>
    <s v="2"/>
    <x v="1"/>
    <x v="5"/>
    <s v="11:00"/>
    <x v="38"/>
    <s v="0382-BOM JESUS II"/>
    <m/>
    <s v="Apoio Estradas"/>
    <s v="externa"/>
    <x v="24"/>
    <x v="25"/>
    <s v="Não Aderente"/>
    <x v="83"/>
    <s v="Lençóis Paulista"/>
    <s v="0412"/>
    <s v="0382"/>
    <s v="Lençóis Paulista0412"/>
    <s v="04120382"/>
    <s v="Lençóis Paulista0382"/>
    <x v="37"/>
    <x v="43"/>
    <x v="39"/>
    <x v="47"/>
    <n v="6.1196166687782805"/>
    <n v="2"/>
    <n v="8.1196166687782814"/>
    <n v="1.3547437580763422"/>
    <n v="2"/>
    <n v="1.4762939397778694"/>
    <m/>
    <m/>
    <m/>
    <m/>
    <m/>
    <m/>
    <m/>
    <m/>
    <m/>
    <m/>
    <m/>
    <m/>
    <m/>
    <n v="686.79706599999997"/>
  </r>
  <r>
    <n v="2863"/>
    <x v="2"/>
    <x v="81"/>
    <s v="Carlos Nunes"/>
    <s v="Trator de esteira"/>
    <n v="2"/>
    <s v="BSR05"/>
    <s v="1"/>
    <s v="3"/>
    <x v="1"/>
    <x v="5"/>
    <s v="11:00"/>
    <x v="38"/>
    <s v="0382-BOM JESUS II"/>
    <s v="Um prancha só para dois trator"/>
    <s v="Apoio Estradas"/>
    <s v="externa"/>
    <x v="24"/>
    <x v="25"/>
    <s v="Não Aderente"/>
    <x v="84"/>
    <s v="Lençóis Paulista"/>
    <s v="0412"/>
    <s v="0382"/>
    <s v="Lençóis Paulista0412"/>
    <s v="04120382"/>
    <s v="Lençóis Paulista0382"/>
    <x v="37"/>
    <x v="43"/>
    <x v="39"/>
    <x v="47"/>
    <n v="6.1196166687782805"/>
    <n v="2"/>
    <n v="8.1196166687782814"/>
    <n v="1.3547437580763422"/>
    <n v="2"/>
    <n v="1.4762939397778694"/>
    <m/>
    <m/>
    <m/>
    <m/>
    <m/>
    <m/>
    <m/>
    <m/>
    <m/>
    <m/>
    <m/>
    <m/>
    <m/>
    <n v="686.79706599999997"/>
  </r>
  <r>
    <n v="2864"/>
    <x v="8"/>
    <x v="82"/>
    <s v="Teste"/>
    <s v="Harvester"/>
    <n v="1"/>
    <s v="MOD 01"/>
    <s v="1"/>
    <s v="1"/>
    <x v="0"/>
    <x v="4"/>
    <s v="12:19"/>
    <x v="18"/>
    <s v="0003-UNIÃO"/>
    <m/>
    <m/>
    <s v="interna"/>
    <x v="1"/>
    <x v="4"/>
    <s v="Não Aderente"/>
    <x v="52"/>
    <s v="Lençóis Paulista"/>
    <s v="0001"/>
    <s v="0003"/>
    <s v="Lençóis Paulista0001"/>
    <s v="00010003"/>
    <s v="Lençóis Paulista0003"/>
    <x v="17"/>
    <x v="44"/>
    <x v="40"/>
    <x v="48"/>
    <n v="2.43939252760181"/>
    <n v="2"/>
    <n v="4.43939252760181"/>
    <n v="2.4778164876405455"/>
    <n v="1"/>
    <n v="0.40358113887289182"/>
    <m/>
    <m/>
    <m/>
    <m/>
    <m/>
    <m/>
    <m/>
    <m/>
    <m/>
    <m/>
    <m/>
    <m/>
    <m/>
    <n v="131.33540099999999"/>
  </r>
  <r>
    <n v="2865"/>
    <x v="4"/>
    <x v="83"/>
    <s v="Gabriel Marques"/>
    <s v="Harvester"/>
    <n v="2"/>
    <s v="MOD 6"/>
    <s v="1"/>
    <s v="4"/>
    <x v="0"/>
    <x v="8"/>
    <s v="8:00"/>
    <x v="14"/>
    <s v="BRLP"/>
    <s v="Solicitação de coleta de 2 HV na Gutierres em Lencois e entrega na RA em Itarare SP."/>
    <m/>
    <s v="externa"/>
    <x v="9"/>
    <x v="26"/>
    <s v="Aderente"/>
    <x v="85"/>
    <s v="Lençóis Paulista"/>
    <s v="BRLP"/>
    <s v="BRLP"/>
    <s v="Lençóis PaulistaBRLP"/>
    <s v="BRLPBRLP"/>
    <s v="Lençóis PaulistaBRLP"/>
    <x v="13"/>
    <x v="5"/>
    <x v="41"/>
    <x v="49"/>
    <n v="0"/>
    <n v="2"/>
    <n v="2"/>
    <n v="5.5"/>
    <n v="2"/>
    <n v="0.36363636363636365"/>
    <m/>
    <m/>
    <m/>
    <m/>
    <m/>
    <m/>
    <m/>
    <m/>
    <m/>
    <m/>
    <m/>
    <m/>
    <m/>
    <n v="0"/>
  </r>
  <r>
    <n v="2866"/>
    <x v="4"/>
    <x v="84"/>
    <s v="37005900"/>
    <s v="Forwarder"/>
    <n v="6"/>
    <s v="MOD 3"/>
    <s v="3"/>
    <s v="2"/>
    <x v="0"/>
    <x v="6"/>
    <s v="7:00"/>
    <x v="36"/>
    <s v="0438-BOA VISTA VIII - ITAQUERÊ"/>
    <m/>
    <m/>
    <s v="externa"/>
    <x v="4"/>
    <x v="24"/>
    <s v="Não Aderente"/>
    <x v="86"/>
    <s v="Lençóis Paulista"/>
    <s v="0819"/>
    <s v="0438"/>
    <s v="Lençóis Paulista0819"/>
    <s v="08190438"/>
    <s v="Lençóis Paulista0438"/>
    <x v="35"/>
    <x v="41"/>
    <x v="38"/>
    <x v="45"/>
    <n v="3.5911754217194574"/>
    <n v="2"/>
    <n v="5.5911754217194574"/>
    <n v="1.9673859556023667"/>
    <n v="6"/>
    <n v="3.0497320482106129"/>
    <m/>
    <m/>
    <m/>
    <m/>
    <m/>
    <m/>
    <m/>
    <m/>
    <m/>
    <m/>
    <m/>
    <m/>
    <m/>
    <n v="1208.5260539999999"/>
  </r>
  <r>
    <n v="2867"/>
    <x v="4"/>
    <x v="85"/>
    <s v="37005900"/>
    <s v="Trailler"/>
    <n v="1"/>
    <s v="MOD 3"/>
    <s v="1"/>
    <s v="1"/>
    <x v="0"/>
    <x v="6"/>
    <s v="7:00"/>
    <x v="4"/>
    <s v="0438-BOA VISTA VIII - ITAQUERÊ"/>
    <m/>
    <m/>
    <s v="externa"/>
    <x v="4"/>
    <x v="24"/>
    <s v="Não Aderente"/>
    <x v="87"/>
    <s v="Lençóis Paulista"/>
    <s v="0486"/>
    <s v="0438"/>
    <s v="Lençóis Paulista0486"/>
    <s v="04860438"/>
    <s v="Lençóis Paulista0438"/>
    <x v="4"/>
    <x v="45"/>
    <x v="38"/>
    <x v="50"/>
    <n v="3.6575297574660635"/>
    <n v="2"/>
    <n v="5.6575297574660635"/>
    <n v="1.9443114701223883"/>
    <n v="1"/>
    <n v="0.51432088704236933"/>
    <m/>
    <m/>
    <m/>
    <m/>
    <m/>
    <m/>
    <m/>
    <m/>
    <m/>
    <m/>
    <m/>
    <m/>
    <m/>
    <n v="199.653212"/>
  </r>
  <r>
    <n v="2868"/>
    <x v="5"/>
    <x v="86"/>
    <s v="João Paulo de Assis "/>
    <s v="subsolador"/>
    <n v="3"/>
    <s v="LP1"/>
    <s v="3"/>
    <s v="4"/>
    <x v="1"/>
    <x v="5"/>
    <s v="8:30"/>
    <x v="39"/>
    <s v="0325-SÃO DOMINGOS"/>
    <m/>
    <s v="Falta de Planejamento Previo"/>
    <s v="externa"/>
    <x v="19"/>
    <x v="18"/>
    <s v="Não Aderente"/>
    <x v="88"/>
    <s v="Lençóis Paulista"/>
    <s v="0036"/>
    <s v="0325"/>
    <s v="Lençóis Paulista0036"/>
    <s v="00360325"/>
    <s v="Lençóis Paulista0325"/>
    <x v="38"/>
    <x v="46"/>
    <x v="42"/>
    <x v="51"/>
    <n v="6.2755225067873299"/>
    <n v="2"/>
    <n v="8.275522506787329"/>
    <n v="1.3292212051841004"/>
    <n v="3"/>
    <n v="2.2569606836692713"/>
    <m/>
    <m/>
    <m/>
    <m/>
    <m/>
    <m/>
    <m/>
    <m/>
    <m/>
    <m/>
    <m/>
    <m/>
    <m/>
    <n v="968.53315199999997"/>
  </r>
  <r>
    <n v="2869"/>
    <x v="8"/>
    <x v="87"/>
    <s v="Brenon Diennevan Souza Barbosa "/>
    <s v="tratorpneu"/>
    <n v="1"/>
    <s v="MOD 01"/>
    <s v="1"/>
    <s v="2"/>
    <x v="0"/>
    <x v="8"/>
    <s v="8:00"/>
    <x v="14"/>
    <s v="BRLP"/>
    <s v="Local de retirada: Avenida Ranulpho Marques Leal, 2618, Jardim Alvorada - Tres Lagoas MS. Local de entrega: Lencois Paulista (Divisao Florestal)"/>
    <m/>
    <s v="externa"/>
    <x v="9"/>
    <x v="26"/>
    <s v="Aderente"/>
    <x v="89"/>
    <s v="Lençóis Paulista"/>
    <s v="BRLP"/>
    <s v="BRLP"/>
    <s v="Lençóis PaulistaBRLP"/>
    <s v="BRLPBRLP"/>
    <s v="Lençóis PaulistaBRLP"/>
    <x v="13"/>
    <x v="5"/>
    <x v="41"/>
    <x v="49"/>
    <n v="0"/>
    <n v="2"/>
    <n v="2"/>
    <n v="5.5"/>
    <n v="1"/>
    <n v="0.18181818181818182"/>
    <m/>
    <m/>
    <m/>
    <m/>
    <m/>
    <m/>
    <m/>
    <m/>
    <m/>
    <m/>
    <m/>
    <m/>
    <m/>
    <n v="0"/>
  </r>
  <r>
    <n v="2870"/>
    <x v="4"/>
    <x v="88"/>
    <s v="Tcharles de Oliveira queiros "/>
    <s v="Harvester"/>
    <n v="7"/>
    <s v="MOD 9"/>
    <s v="9"/>
    <s v="3"/>
    <x v="0"/>
    <x v="7"/>
    <s v="2:30"/>
    <x v="27"/>
    <s v="0011-RECREIO"/>
    <m/>
    <m/>
    <s v="externa"/>
    <x v="0"/>
    <x v="18"/>
    <s v="Aderente"/>
    <x v="90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7"/>
    <n v="2.8435971155080217"/>
    <m/>
    <m/>
    <m/>
    <m/>
    <m/>
    <m/>
    <m/>
    <m/>
    <m/>
    <m/>
    <m/>
    <m/>
    <m/>
    <n v="1090.027141"/>
  </r>
  <r>
    <n v="2871"/>
    <x v="4"/>
    <x v="89"/>
    <s v="Daniel de Oliveira "/>
    <s v="Forwarder"/>
    <n v="1"/>
    <s v="MOD 14"/>
    <s v="1"/>
    <s v="2"/>
    <x v="2"/>
    <x v="5"/>
    <s v="7:00"/>
    <x v="33"/>
    <s v="0394-SÃO JOÃO DO INHEMA"/>
    <m/>
    <m/>
    <s v="externa"/>
    <x v="23"/>
    <x v="21"/>
    <s v="Não Aderente"/>
    <x v="91"/>
    <s v="Lençóis Paulista"/>
    <s v="0367"/>
    <s v="0394"/>
    <s v="Lençóis Paulista0367"/>
    <s v="03670394"/>
    <s v="Lençóis Paulista0394"/>
    <x v="32"/>
    <x v="36"/>
    <x v="34"/>
    <x v="40"/>
    <n v="6.2026932642533943"/>
    <n v="2"/>
    <n v="8.2026932642533943"/>
    <n v="1.3410229598535666"/>
    <n v="1"/>
    <n v="0.74569938765939947"/>
    <m/>
    <m/>
    <m/>
    <m/>
    <m/>
    <m/>
    <m/>
    <m/>
    <m/>
    <m/>
    <m/>
    <m/>
    <m/>
    <n v="374.37391600000001"/>
  </r>
  <r>
    <n v="2872"/>
    <x v="7"/>
    <x v="90"/>
    <s v="Jonatas "/>
    <s v="Motoniveladora"/>
    <n v="1"/>
    <s v="MOD 1"/>
    <s v="2"/>
    <s v="3"/>
    <x v="1"/>
    <x v="9"/>
    <s v="10:08"/>
    <x v="4"/>
    <s v="2109-SANTA ADELAIDE II - AGUDOS"/>
    <m/>
    <s v="Apoio Transporte"/>
    <s v="externa"/>
    <x v="4"/>
    <x v="1"/>
    <s v="Aderente"/>
    <x v="92"/>
    <s v="Lençóis Paulista"/>
    <s v="0486"/>
    <s v="2109"/>
    <s v="Lençóis Paulista0486"/>
    <s v="04862109"/>
    <s v="Lençóis Paulista2109"/>
    <x v="4"/>
    <x v="47"/>
    <x v="43"/>
    <x v="52"/>
    <n v="4.2911353049773755"/>
    <n v="2"/>
    <n v="6.2911353049773755"/>
    <n v="1.7484920394729229"/>
    <n v="1"/>
    <n v="0.5719213913615796"/>
    <m/>
    <m/>
    <m/>
    <m/>
    <m/>
    <m/>
    <m/>
    <m/>
    <m/>
    <m/>
    <m/>
    <m/>
    <m/>
    <n v="221.87830599999998"/>
  </r>
  <r>
    <n v="2873"/>
    <x v="7"/>
    <x v="91"/>
    <s v="Jonatas "/>
    <s v="Pá Carregadeira"/>
    <n v="1"/>
    <s v="MOD 1"/>
    <s v="1"/>
    <s v="3"/>
    <x v="1"/>
    <x v="5"/>
    <s v="10:00"/>
    <x v="4"/>
    <s v="2109-SANTA ADELAIDE II - AGUDOS"/>
    <m/>
    <s v="Apoio Transporte"/>
    <s v="externa"/>
    <x v="4"/>
    <x v="1"/>
    <s v="Não Aderente"/>
    <x v="93"/>
    <s v="Lençóis Paulista"/>
    <s v="0486"/>
    <s v="2109"/>
    <s v="Lençóis Paulista0486"/>
    <s v="04862109"/>
    <s v="Lençóis Paulista2109"/>
    <x v="4"/>
    <x v="47"/>
    <x v="43"/>
    <x v="52"/>
    <n v="4.2911353049773755"/>
    <n v="2"/>
    <n v="6.2911353049773755"/>
    <n v="1.7484920394729229"/>
    <n v="1"/>
    <n v="0.5719213913615796"/>
    <m/>
    <m/>
    <m/>
    <m/>
    <m/>
    <m/>
    <m/>
    <m/>
    <m/>
    <m/>
    <m/>
    <m/>
    <m/>
    <n v="221.87830599999998"/>
  </r>
  <r>
    <n v="2875"/>
    <x v="5"/>
    <x v="92"/>
    <s v="Fernando de Jesus dos Santos"/>
    <s v="tratorpneu"/>
    <n v="10"/>
    <s v="PLT1"/>
    <s v="4"/>
    <s v="especial"/>
    <x v="0"/>
    <x v="7"/>
    <s v="7:00"/>
    <x v="3"/>
    <s v="0325-SÃO DOMINGOS"/>
    <s v="Tratores com tanque de irrigacão e carretinha"/>
    <m/>
    <s v="interna"/>
    <x v="3"/>
    <x v="18"/>
    <s v="Aderente"/>
    <x v="94"/>
    <s v="Lençóis Paulista"/>
    <s v="0265"/>
    <s v="0325"/>
    <s v="Lençóis Paulista0265"/>
    <s v="02650325"/>
    <s v="Lençóis Paulista0325"/>
    <x v="3"/>
    <x v="48"/>
    <x v="42"/>
    <x v="53"/>
    <n v="4.2867553683257924"/>
    <n v="2"/>
    <n v="6.2867553683257924"/>
    <n v="1.7497102011350218"/>
    <n v="10"/>
    <n v="5.7152321530234476"/>
    <m/>
    <m/>
    <m/>
    <m/>
    <m/>
    <m/>
    <m/>
    <m/>
    <m/>
    <m/>
    <m/>
    <m/>
    <m/>
    <n v="2445.0836399999998"/>
  </r>
  <r>
    <n v="2876"/>
    <x v="7"/>
    <x v="93"/>
    <s v="Douglas Vicente Nascimento "/>
    <s v="Motoniveladora"/>
    <n v="1"/>
    <s v="MOD 5"/>
    <s v="1"/>
    <s v="2"/>
    <x v="1"/>
    <x v="6"/>
    <s v="7:00"/>
    <x v="20"/>
    <s v="0351-SANTA MARIANA II"/>
    <m/>
    <s v="Apoio Colheita"/>
    <s v="externa"/>
    <x v="14"/>
    <x v="27"/>
    <s v="Não Aderente"/>
    <x v="95"/>
    <s v="Lençóis Paulista"/>
    <s v="0422"/>
    <s v="0351"/>
    <s v="Lençóis Paulista0422"/>
    <s v="04220351"/>
    <s v="Lençóis Paulista0351"/>
    <x v="19"/>
    <x v="49"/>
    <x v="44"/>
    <x v="54"/>
    <n v="7.0361008533936644"/>
    <n v="2"/>
    <n v="9.0361008533936644"/>
    <n v="1.2173392239052709"/>
    <n v="1"/>
    <n v="0.8214637139448786"/>
    <m/>
    <m/>
    <m/>
    <m/>
    <m/>
    <m/>
    <m/>
    <m/>
    <m/>
    <m/>
    <m/>
    <m/>
    <m/>
    <n v="417.70344599999999"/>
  </r>
  <r>
    <n v="2874"/>
    <x v="7"/>
    <x v="93"/>
    <s v="Douglas Vicente Nascimento "/>
    <s v="Motoniveladora"/>
    <n v="1"/>
    <s v="MOD 5"/>
    <s v="1"/>
    <s v="2"/>
    <x v="1"/>
    <x v="5"/>
    <s v="7:00"/>
    <x v="20"/>
    <s v="0351-SANTA MARIANA II"/>
    <m/>
    <s v="Apoio Colheita"/>
    <s v="externa"/>
    <x v="14"/>
    <x v="27"/>
    <s v="Não Aderente"/>
    <x v="96"/>
    <s v="Lençóis Paulista"/>
    <s v="0422"/>
    <s v="0351"/>
    <s v="Lençóis Paulista0422"/>
    <s v="04220351"/>
    <s v="Lençóis Paulista0351"/>
    <x v="19"/>
    <x v="49"/>
    <x v="44"/>
    <x v="54"/>
    <n v="7.0361008533936644"/>
    <n v="2"/>
    <n v="9.0361008533936644"/>
    <n v="1.2173392239052709"/>
    <n v="1"/>
    <n v="0.8214637139448786"/>
    <m/>
    <m/>
    <m/>
    <m/>
    <m/>
    <m/>
    <m/>
    <m/>
    <m/>
    <m/>
    <m/>
    <m/>
    <m/>
    <n v="417.70344599999999"/>
  </r>
  <r>
    <n v="2877"/>
    <x v="4"/>
    <x v="94"/>
    <s v="Daniel de Oliveira Avelino "/>
    <s v="Forwarder"/>
    <n v="1"/>
    <s v="MOD 14"/>
    <s v="1"/>
    <s v="2"/>
    <x v="0"/>
    <x v="6"/>
    <s v="7:00"/>
    <x v="33"/>
    <s v="0394-SÃO JOÃO DO INHEMA"/>
    <m/>
    <m/>
    <s v="externa"/>
    <x v="23"/>
    <x v="21"/>
    <s v="Não Aderente"/>
    <x v="97"/>
    <s v="Lençóis Paulista"/>
    <s v="0367"/>
    <s v="0394"/>
    <s v="Lençóis Paulista0367"/>
    <s v="03670394"/>
    <s v="Lençóis Paulista0394"/>
    <x v="32"/>
    <x v="36"/>
    <x v="34"/>
    <x v="40"/>
    <n v="6.2026932642533943"/>
    <n v="2"/>
    <n v="8.2026932642533943"/>
    <n v="1.3410229598535666"/>
    <n v="1"/>
    <n v="0.74569938765939947"/>
    <m/>
    <m/>
    <m/>
    <m/>
    <m/>
    <m/>
    <m/>
    <m/>
    <m/>
    <m/>
    <m/>
    <m/>
    <m/>
    <n v="374.37391600000001"/>
  </r>
  <r>
    <n v="2881"/>
    <x v="4"/>
    <x v="95"/>
    <s v="Andre ryuji narimatu nosse"/>
    <s v="Forwarder"/>
    <n v="9"/>
    <s v="MOD 5"/>
    <s v="5"/>
    <s v="2"/>
    <x v="0"/>
    <x v="6"/>
    <s v="6:00"/>
    <x v="31"/>
    <s v="0073-SANTA LUZIA"/>
    <m/>
    <m/>
    <s v="externa"/>
    <x v="22"/>
    <x v="4"/>
    <s v="Não Aderente"/>
    <x v="98"/>
    <s v="Lençóis Paulista"/>
    <s v="0666"/>
    <s v="0073"/>
    <s v="Lençóis Paulista0666"/>
    <s v="06660073"/>
    <s v="Lençóis Paulista0073"/>
    <x v="30"/>
    <x v="32"/>
    <x v="30"/>
    <x v="36"/>
    <n v="4.1526130063348416"/>
    <n v="2"/>
    <n v="6.1526130063348416"/>
    <n v="1.7878582626071557"/>
    <n v="9"/>
    <n v="5.0339560960921439"/>
    <m/>
    <m/>
    <m/>
    <m/>
    <m/>
    <m/>
    <m/>
    <m/>
    <m/>
    <m/>
    <m/>
    <m/>
    <m/>
    <n v="2057.1821190000001"/>
  </r>
  <r>
    <n v="2882"/>
    <x v="2"/>
    <x v="96"/>
    <s v="Paulo Sergio barroso da Silva Junior "/>
    <s v="Pá Carregadeira"/>
    <n v="1"/>
    <s v="BSR06"/>
    <s v="1"/>
    <s v="3"/>
    <x v="0"/>
    <x v="6"/>
    <s v="7:00"/>
    <x v="40"/>
    <s v="0428-SÃO MANOEL IV"/>
    <m/>
    <m/>
    <s v="interna"/>
    <x v="25"/>
    <x v="11"/>
    <s v="Não Aderente"/>
    <x v="99"/>
    <s v="Lençóis Paulista"/>
    <s v="0189"/>
    <s v="0428"/>
    <s v="Lençóis Paulista0189"/>
    <s v="01890428"/>
    <s v="Lençóis Paulista0428"/>
    <x v="39"/>
    <x v="50"/>
    <x v="45"/>
    <x v="55"/>
    <n v="4.3364102461538465"/>
    <n v="2"/>
    <n v="6.3364102461538465"/>
    <n v="1.7359987078925196"/>
    <n v="1"/>
    <n v="0.5760372951048951"/>
    <m/>
    <m/>
    <m/>
    <m/>
    <m/>
    <m/>
    <m/>
    <m/>
    <m/>
    <m/>
    <m/>
    <m/>
    <m/>
    <n v="259.68810999999999"/>
  </r>
  <r>
    <n v="2883"/>
    <x v="2"/>
    <x v="97"/>
    <s v="Paulo Sergio barroso da Silva Junior "/>
    <s v="Motoniveladora"/>
    <n v="1"/>
    <s v="BSR06"/>
    <s v="1"/>
    <s v="3"/>
    <x v="0"/>
    <x v="6"/>
    <s v="7:00"/>
    <x v="40"/>
    <s v="0428-SÃO MANOEL IV"/>
    <m/>
    <m/>
    <s v="interna"/>
    <x v="25"/>
    <x v="11"/>
    <s v="Não Aderente"/>
    <x v="100"/>
    <s v="Lençóis Paulista"/>
    <s v="0189"/>
    <s v="0428"/>
    <s v="Lençóis Paulista0189"/>
    <s v="01890428"/>
    <s v="Lençóis Paulista0428"/>
    <x v="39"/>
    <x v="50"/>
    <x v="45"/>
    <x v="55"/>
    <n v="4.3364102461538465"/>
    <n v="2"/>
    <n v="6.3364102461538465"/>
    <n v="1.7359987078925196"/>
    <n v="1"/>
    <n v="0.5760372951048951"/>
    <m/>
    <m/>
    <m/>
    <m/>
    <m/>
    <m/>
    <m/>
    <m/>
    <m/>
    <m/>
    <m/>
    <m/>
    <m/>
    <n v="259.68810999999999"/>
  </r>
  <r>
    <n v="2884"/>
    <x v="4"/>
    <x v="98"/>
    <s v="Daniel de Oliveira Avelino "/>
    <s v="Forwarder"/>
    <n v="2"/>
    <s v="MOD 14"/>
    <s v="2"/>
    <s v="2"/>
    <x v="0"/>
    <x v="7"/>
    <s v="8:00"/>
    <x v="23"/>
    <s v="1115-NOSSA SENHORA APARECIDA XV"/>
    <s v="Fazenda de Origem Patio da bracell linha 01"/>
    <m/>
    <s v="externa"/>
    <x v="17"/>
    <x v="16"/>
    <s v="Aderente"/>
    <x v="101"/>
    <s v="Lençóis Paulista"/>
    <s v="1115"/>
    <s v="1115"/>
    <s v="Lençóis Paulista1115"/>
    <s v="11151115"/>
    <s v="Lençóis Paulista1115"/>
    <x v="22"/>
    <x v="8"/>
    <x v="24"/>
    <x v="8"/>
    <e v="#N/A"/>
    <n v="2"/>
    <e v="#N/A"/>
    <e v="#N/A"/>
    <n v="2"/>
    <e v="#N/A"/>
    <m/>
    <m/>
    <m/>
    <m/>
    <m/>
    <m/>
    <m/>
    <m/>
    <m/>
    <m/>
    <m/>
    <m/>
    <m/>
    <n v="400"/>
  </r>
  <r>
    <n v="2885"/>
    <x v="2"/>
    <x v="99"/>
    <s v="Alexandre Silva "/>
    <s v="Pá Carregadeira"/>
    <n v="1"/>
    <s v="BSR02"/>
    <s v="1"/>
    <s v="3"/>
    <x v="0"/>
    <x v="6"/>
    <s v="8:00"/>
    <x v="41"/>
    <s v="2092-CERES - GLEBA A"/>
    <m/>
    <m/>
    <s v="externa"/>
    <x v="26"/>
    <x v="28"/>
    <s v="Não Aderente"/>
    <x v="98"/>
    <s v="Lençóis Paulista"/>
    <s v="0405"/>
    <s v="2092"/>
    <s v="Lençóis Paulista0405"/>
    <s v="04052092"/>
    <s v="Lençóis Paulista2092"/>
    <x v="40"/>
    <x v="51"/>
    <x v="46"/>
    <x v="56"/>
    <n v="5.607514028959276"/>
    <n v="2"/>
    <n v="7.607514028959276"/>
    <n v="1.4459388386438274"/>
    <n v="1"/>
    <n v="0.69159218445084325"/>
    <m/>
    <m/>
    <m/>
    <m/>
    <m/>
    <m/>
    <m/>
    <m/>
    <m/>
    <m/>
    <m/>
    <m/>
    <m/>
    <n v="331.81161900000001"/>
  </r>
  <r>
    <n v="2886"/>
    <x v="7"/>
    <x v="100"/>
    <s v="Antônio Araújo "/>
    <s v="Retroescavadeira"/>
    <n v="1"/>
    <s v="MOD 3"/>
    <s v="1"/>
    <s v="3"/>
    <x v="1"/>
    <x v="5"/>
    <s v="8:00"/>
    <x v="42"/>
    <s v="0137-BARRA GRANDE"/>
    <s v="Atendimento a comunidade"/>
    <s v="Apoio Estradas"/>
    <s v="externa"/>
    <x v="12"/>
    <x v="29"/>
    <s v="Não Aderente"/>
    <x v="102"/>
    <s v="Lençóis Paulista"/>
    <s v="0140"/>
    <s v="0137"/>
    <s v="Lençóis Paulista0140"/>
    <s v="01400137"/>
    <s v="Lençóis Paulista0137"/>
    <x v="41"/>
    <x v="52"/>
    <x v="47"/>
    <x v="57"/>
    <n v="2.8200822452488685"/>
    <n v="2"/>
    <n v="4.8200822452488685"/>
    <n v="2.2821187358042794"/>
    <n v="1"/>
    <n v="0.43818929502262438"/>
    <m/>
    <m/>
    <m/>
    <m/>
    <m/>
    <m/>
    <m/>
    <m/>
    <m/>
    <m/>
    <m/>
    <m/>
    <m/>
    <n v="172.458439"/>
  </r>
  <r>
    <n v="2887"/>
    <x v="7"/>
    <x v="101"/>
    <s v="Valdemir Adriano Barros "/>
    <s v="Escavadeira"/>
    <n v="1"/>
    <s v="MOD 6"/>
    <s v="1"/>
    <s v="3"/>
    <x v="1"/>
    <x v="5"/>
    <s v="14:00"/>
    <x v="43"/>
    <s v="5016-JACURUTU"/>
    <m/>
    <s v="Finalizacao de fazenda"/>
    <s v="externa"/>
    <x v="5"/>
    <x v="15"/>
    <s v="Não Aderente"/>
    <x v="103"/>
    <s v="Lençóis Paulista"/>
    <s v="5014"/>
    <s v="5016"/>
    <s v="Lençóis Paulista5014"/>
    <s v="5014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88"/>
    <x v="7"/>
    <x v="102"/>
    <s v="Valdemir Adriano Barros "/>
    <s v="Motoniveladora"/>
    <n v="1"/>
    <s v="MOD 6"/>
    <s v="1"/>
    <s v="3"/>
    <x v="1"/>
    <x v="5"/>
    <s v="14:00"/>
    <x v="43"/>
    <s v="5016-JACURUTU"/>
    <m/>
    <s v="Apoio Estradas"/>
    <s v="externa"/>
    <x v="5"/>
    <x v="15"/>
    <s v="Não Aderente"/>
    <x v="104"/>
    <s v="Lençóis Paulista"/>
    <s v="5014"/>
    <s v="5016"/>
    <s v="Lençóis Paulista5014"/>
    <s v="5014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89"/>
    <x v="7"/>
    <x v="103"/>
    <s v="Valdemir Adriano Barros "/>
    <s v="Rolo Compactador"/>
    <n v="1"/>
    <s v="MOD 6"/>
    <s v="1"/>
    <s v="2"/>
    <x v="1"/>
    <x v="5"/>
    <s v="14:00"/>
    <x v="43"/>
    <s v="5016-JACURUTU"/>
    <m/>
    <s v="Apoio Estradas"/>
    <s v="externa"/>
    <x v="5"/>
    <x v="15"/>
    <s v="Não Aderente"/>
    <x v="105"/>
    <s v="Lençóis Paulista"/>
    <s v="5014"/>
    <s v="5016"/>
    <s v="Lençóis Paulista5014"/>
    <s v="5014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90"/>
    <x v="7"/>
    <x v="104"/>
    <s v="Valdemir Adriano Barros "/>
    <s v="Pá Carregadeira"/>
    <n v="1"/>
    <s v="MOD 6"/>
    <s v="1"/>
    <s v="2"/>
    <x v="1"/>
    <x v="5"/>
    <s v="14:00"/>
    <x v="43"/>
    <s v="5016-JACURUTU"/>
    <m/>
    <s v="Apoio Estradas"/>
    <s v="externa"/>
    <x v="5"/>
    <x v="15"/>
    <s v="Não Aderente"/>
    <x v="106"/>
    <s v="Lençóis Paulista"/>
    <s v="5014"/>
    <s v="5016"/>
    <s v="Lençóis Paulista5014"/>
    <s v="5014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891"/>
    <x v="0"/>
    <x v="105"/>
    <s v="Marcio Cavalheiro "/>
    <s v="Carregador Florestal"/>
    <n v="3"/>
    <s v="MOD 4"/>
    <s v="1"/>
    <s v="3"/>
    <x v="0"/>
    <x v="6"/>
    <s v="9:00"/>
    <x v="44"/>
    <s v="0262-JEQUITIBÁ BRANCO"/>
    <s v="Sair da madeira  de chuva para seca "/>
    <m/>
    <s v="interna"/>
    <x v="27"/>
    <x v="1"/>
    <s v="Não Aderente"/>
    <x v="107"/>
    <s v="Lençóis Paulista"/>
    <s v="0035"/>
    <s v="0262"/>
    <s v="Lençóis Paulista0035"/>
    <s v="00350262"/>
    <s v="Lençóis Paulista0262"/>
    <x v="42"/>
    <x v="53"/>
    <x v="48"/>
    <x v="58"/>
    <n v="1.7888259266968327"/>
    <n v="2"/>
    <n v="3.7888259266968327"/>
    <n v="2.9032740518617595"/>
    <n v="3"/>
    <n v="1.0333161618264091"/>
    <m/>
    <m/>
    <m/>
    <m/>
    <m/>
    <m/>
    <m/>
    <m/>
    <m/>
    <m/>
    <m/>
    <m/>
    <m/>
    <n v="339.66879900000004"/>
  </r>
  <r>
    <n v="2892"/>
    <x v="0"/>
    <x v="106"/>
    <s v="Jefferson Barbosa"/>
    <s v="Motoniveladora"/>
    <n v="1"/>
    <s v="MOD 6"/>
    <s v="1"/>
    <s v="3"/>
    <x v="0"/>
    <x v="8"/>
    <s v="3:00"/>
    <x v="45"/>
    <s v="0374-SANTO ANTÔNIO VIII"/>
    <m/>
    <m/>
    <s v="externa"/>
    <x v="12"/>
    <x v="17"/>
    <s v="Aderente"/>
    <x v="108"/>
    <s v="Lençóis Paulista"/>
    <s v="0425"/>
    <s v="0374"/>
    <s v="Lençóis Paulista0425"/>
    <s v="04250374"/>
    <s v="Lençóis Paulista0374"/>
    <x v="43"/>
    <x v="54"/>
    <x v="49"/>
    <x v="59"/>
    <n v="6.6976407719457018"/>
    <n v="2"/>
    <n v="8.6976407719457018"/>
    <n v="1.2647107748437454"/>
    <n v="1"/>
    <n v="0.7906946156314274"/>
    <m/>
    <m/>
    <m/>
    <m/>
    <m/>
    <m/>
    <m/>
    <m/>
    <m/>
    <m/>
    <m/>
    <m/>
    <m/>
    <n v="372.660369"/>
  </r>
  <r>
    <n v="2893"/>
    <x v="0"/>
    <x v="107"/>
    <s v="Jefferson Barbosa"/>
    <s v="Carregador Florestal"/>
    <n v="2"/>
    <s v="MOD 6"/>
    <s v="2"/>
    <s v="3"/>
    <x v="0"/>
    <x v="8"/>
    <s v="3:00"/>
    <x v="45"/>
    <s v="0374-SANTO ANTÔNIO VIII"/>
    <m/>
    <m/>
    <s v="externa"/>
    <x v="12"/>
    <x v="17"/>
    <s v="Aderente"/>
    <x v="109"/>
    <s v="Lençóis Paulista"/>
    <s v="0425"/>
    <s v="0374"/>
    <s v="Lençóis Paulista0425"/>
    <s v="04250374"/>
    <s v="Lençóis Paulista0374"/>
    <x v="43"/>
    <x v="54"/>
    <x v="49"/>
    <x v="59"/>
    <n v="6.6976407719457018"/>
    <n v="2"/>
    <n v="8.6976407719457018"/>
    <n v="1.2647107748437454"/>
    <n v="2"/>
    <n v="1.5813892312628548"/>
    <m/>
    <m/>
    <m/>
    <m/>
    <m/>
    <m/>
    <m/>
    <m/>
    <m/>
    <m/>
    <m/>
    <m/>
    <m/>
    <n v="745.32073800000001"/>
  </r>
  <r>
    <n v="2894"/>
    <x v="2"/>
    <x v="108"/>
    <s v="Alexandre Silva "/>
    <s v="Pá Carregadeira"/>
    <n v="0"/>
    <s v="BSR02"/>
    <s v="1"/>
    <s v="3"/>
    <x v="2"/>
    <x v="6"/>
    <s v="8:05"/>
    <x v="41"/>
    <s v="2092-CERES - GLEBA A"/>
    <m/>
    <m/>
    <s v="externa"/>
    <x v="26"/>
    <x v="28"/>
    <s v="Não Aderente"/>
    <x v="110"/>
    <s v="Lençóis Paulista"/>
    <s v="0405"/>
    <s v="2092"/>
    <s v="Lençóis Paulista0405"/>
    <s v="04052092"/>
    <s v="Lençóis Paulista2092"/>
    <x v="40"/>
    <x v="51"/>
    <x v="46"/>
    <x v="56"/>
    <n v="5.607514028959276"/>
    <n v="2"/>
    <n v="7.607514028959276"/>
    <n v="1.4459388386438274"/>
    <n v="0"/>
    <n v="0"/>
    <m/>
    <m/>
    <m/>
    <m/>
    <m/>
    <m/>
    <m/>
    <m/>
    <m/>
    <m/>
    <m/>
    <m/>
    <m/>
    <n v="0"/>
  </r>
  <r>
    <n v="2895"/>
    <x v="6"/>
    <x v="109"/>
    <s v="Itamar Magela Severiano"/>
    <s v="Carregador Florestal"/>
    <n v="1"/>
    <s v="MOD 11"/>
    <s v="1"/>
    <s v="2"/>
    <x v="0"/>
    <x v="6"/>
    <s v="15:00"/>
    <x v="8"/>
    <s v="5004-SANTO ANTÔNIO"/>
    <m/>
    <m/>
    <m/>
    <x v="7"/>
    <x v="8"/>
    <s v="Não Aderente"/>
    <x v="111"/>
    <s v="Lençóis Paulista"/>
    <s v="5004"/>
    <s v="5004"/>
    <s v="Lençóis Paulista5004"/>
    <s v="50045004"/>
    <s v="Lençóis Paulista5004"/>
    <x v="8"/>
    <x v="5"/>
    <x v="10"/>
    <x v="10"/>
    <n v="25.621811661538462"/>
    <n v="2"/>
    <n v="27.621811661538462"/>
    <n v="0.39823600764452277"/>
    <n v="1"/>
    <n v="2.5110737874125877"/>
    <m/>
    <m/>
    <m/>
    <m/>
    <m/>
    <m/>
    <m/>
    <m/>
    <m/>
    <m/>
    <m/>
    <m/>
    <m/>
    <n v="1665.417758"/>
  </r>
  <r>
    <n v="2896"/>
    <x v="4"/>
    <x v="110"/>
    <s v="37005900"/>
    <s v="Trailler"/>
    <n v="1"/>
    <s v="MOD 3"/>
    <s v="1"/>
    <s v="1"/>
    <x v="1"/>
    <x v="5"/>
    <s v="13:00"/>
    <x v="36"/>
    <s v="0438-BOA VISTA VIII - ITAQUERÊ"/>
    <m/>
    <s v="Finalizacao de fazenda"/>
    <s v="externa"/>
    <x v="4"/>
    <x v="24"/>
    <s v="Não Aderente"/>
    <x v="112"/>
    <s v="Lençóis Paulista"/>
    <s v="0819"/>
    <s v="0438"/>
    <s v="Lençóis Paulista0819"/>
    <s v="08190438"/>
    <s v="Lençóis Paulista0438"/>
    <x v="35"/>
    <x v="41"/>
    <x v="38"/>
    <x v="45"/>
    <n v="3.5911754217194574"/>
    <n v="2"/>
    <n v="5.5911754217194574"/>
    <n v="1.9673859556023667"/>
    <n v="1"/>
    <n v="0.50828867470176886"/>
    <m/>
    <m/>
    <m/>
    <m/>
    <m/>
    <m/>
    <m/>
    <m/>
    <m/>
    <m/>
    <m/>
    <m/>
    <m/>
    <n v="201.42100899999997"/>
  </r>
  <r>
    <n v="2897"/>
    <x v="4"/>
    <x v="111"/>
    <s v="Tcharles de Oliveira queiros "/>
    <s v="Harvester"/>
    <n v="8"/>
    <s v="MOD 9"/>
    <s v="2"/>
    <s v="3"/>
    <x v="2"/>
    <x v="6"/>
    <s v="2:30"/>
    <x v="27"/>
    <s v="0011-RECREIO"/>
    <m/>
    <m/>
    <s v="externa"/>
    <x v="0"/>
    <x v="18"/>
    <s v="Não Aderente"/>
    <x v="113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8"/>
    <n v="3.2498252748663101"/>
    <m/>
    <m/>
    <m/>
    <m/>
    <m/>
    <m/>
    <m/>
    <m/>
    <m/>
    <m/>
    <m/>
    <m/>
    <m/>
    <n v="1245.745304"/>
  </r>
  <r>
    <n v="2898"/>
    <x v="4"/>
    <x v="112"/>
    <s v="Tcharles de Oliveira queiros"/>
    <s v="Harvester"/>
    <n v="8"/>
    <s v="MOD 9"/>
    <s v="2"/>
    <s v="3"/>
    <x v="0"/>
    <x v="7"/>
    <s v="2:30"/>
    <x v="27"/>
    <s v="0011-RECREIO"/>
    <m/>
    <m/>
    <s v="externa"/>
    <x v="0"/>
    <x v="18"/>
    <s v="Não Aderente"/>
    <x v="114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8"/>
    <n v="3.2498252748663101"/>
    <m/>
    <m/>
    <m/>
    <m/>
    <m/>
    <m/>
    <m/>
    <m/>
    <m/>
    <m/>
    <m/>
    <m/>
    <m/>
    <n v="1245.745304"/>
  </r>
  <r>
    <n v="2899"/>
    <x v="2"/>
    <x v="113"/>
    <s v="Regina de Cassia da Silveira Pereira"/>
    <s v="Escavadeira"/>
    <n v="1"/>
    <s v="BSR03"/>
    <s v="1"/>
    <s v="2"/>
    <x v="0"/>
    <x v="7"/>
    <s v="6:00"/>
    <x v="46"/>
    <s v="0429-PASTO DO LONTRA"/>
    <m/>
    <m/>
    <s v="interna"/>
    <x v="28"/>
    <x v="7"/>
    <s v="Não Aderente"/>
    <x v="115"/>
    <s v="Lençóis Paulista"/>
    <s v="0308"/>
    <s v="0429"/>
    <s v="Lençóis Paulista0308"/>
    <s v="03080429"/>
    <s v="Lençóis Paulista0429"/>
    <x v="44"/>
    <x v="55"/>
    <x v="50"/>
    <x v="60"/>
    <n v="4.0350589918552036"/>
    <n v="2"/>
    <n v="6.0350589918552036"/>
    <n v="1.8226830947046886"/>
    <n v="1"/>
    <n v="0.54864172653229126"/>
    <m/>
    <m/>
    <m/>
    <m/>
    <m/>
    <m/>
    <m/>
    <m/>
    <m/>
    <m/>
    <m/>
    <m/>
    <m/>
    <n v="252.22326099999998"/>
  </r>
  <r>
    <n v="2900"/>
    <x v="2"/>
    <x v="114"/>
    <s v="Clesio Prates Nascimento "/>
    <s v="Escavadeira"/>
    <n v="2"/>
    <s v="BSR01"/>
    <s v="2"/>
    <s v="3"/>
    <x v="1"/>
    <x v="5"/>
    <s v="6:30"/>
    <x v="22"/>
    <s v="2081-FLECHA AZUL"/>
    <m/>
    <s v="Apoio Transporte"/>
    <s v="interna"/>
    <x v="16"/>
    <x v="10"/>
    <s v="Não Aderente"/>
    <x v="52"/>
    <s v="Lençóis Paulista"/>
    <s v="2081"/>
    <s v="2081"/>
    <s v="Lençóis Paulista2081"/>
    <s v="20812081"/>
    <s v="Lençóis Paulista2081"/>
    <x v="21"/>
    <x v="5"/>
    <x v="14"/>
    <x v="61"/>
    <n v="3.2849726461538462"/>
    <n v="2"/>
    <n v="5.2849726461538467"/>
    <n v="2.0813731189328446"/>
    <n v="2"/>
    <n v="0.96090411748251747"/>
    <m/>
    <m/>
    <m/>
    <m/>
    <m/>
    <m/>
    <m/>
    <m/>
    <m/>
    <m/>
    <m/>
    <m/>
    <m/>
    <n v="427.04644400000001"/>
  </r>
  <r>
    <n v="2901"/>
    <x v="2"/>
    <x v="115"/>
    <s v="Clesio Prates Nascimento "/>
    <s v="Trator"/>
    <n v="1"/>
    <s v="BSR01"/>
    <s v="1"/>
    <s v="3"/>
    <x v="1"/>
    <x v="5"/>
    <s v="6:30"/>
    <x v="22"/>
    <s v="2081-FLECHA AZUL"/>
    <m/>
    <s v="Apoio Transporte"/>
    <s v="interna"/>
    <x v="16"/>
    <x v="10"/>
    <s v="Não Aderente"/>
    <x v="52"/>
    <s v="Lençóis Paulista"/>
    <s v="2081"/>
    <s v="2081"/>
    <s v="Lençóis Paulista2081"/>
    <s v="20812081"/>
    <s v="Lençóis Paulista2081"/>
    <x v="21"/>
    <x v="5"/>
    <x v="14"/>
    <x v="61"/>
    <n v="3.2849726461538462"/>
    <n v="2"/>
    <n v="5.2849726461538467"/>
    <n v="2.0813731189328446"/>
    <n v="1"/>
    <n v="0.48045205874125874"/>
    <m/>
    <m/>
    <m/>
    <m/>
    <m/>
    <m/>
    <m/>
    <m/>
    <m/>
    <m/>
    <m/>
    <m/>
    <m/>
    <n v="213.523222"/>
  </r>
  <r>
    <n v="2902"/>
    <x v="4"/>
    <x v="116"/>
    <s v="37005900"/>
    <s v="Forwarder"/>
    <n v="1"/>
    <s v="MOD 3"/>
    <s v="1"/>
    <s v="2"/>
    <x v="0"/>
    <x v="7"/>
    <s v="7:00"/>
    <x v="36"/>
    <s v="0438-BOA VISTA VIII - ITAQUERÊ"/>
    <m/>
    <m/>
    <s v="externa"/>
    <x v="4"/>
    <x v="24"/>
    <s v="Não Aderente"/>
    <x v="116"/>
    <s v="Lençóis Paulista"/>
    <s v="0819"/>
    <s v="0438"/>
    <s v="Lençóis Paulista0819"/>
    <s v="08190438"/>
    <s v="Lençóis Paulista0438"/>
    <x v="35"/>
    <x v="41"/>
    <x v="38"/>
    <x v="45"/>
    <n v="3.5911754217194574"/>
    <n v="2"/>
    <n v="5.5911754217194574"/>
    <n v="1.9673859556023667"/>
    <n v="1"/>
    <n v="0.50828867470176886"/>
    <m/>
    <m/>
    <m/>
    <m/>
    <m/>
    <m/>
    <m/>
    <m/>
    <m/>
    <m/>
    <m/>
    <m/>
    <m/>
    <n v="201.42100899999997"/>
  </r>
  <r>
    <n v="2905"/>
    <x v="0"/>
    <x v="117"/>
    <s v="Marcio Cavalheiro "/>
    <s v="Carregador Florestal"/>
    <n v="3"/>
    <s v="MOD 1"/>
    <s v="1"/>
    <s v="3"/>
    <x v="2"/>
    <x v="6"/>
    <s v="9:00"/>
    <x v="44"/>
    <s v="0262-JEQUITIBÁ BRANCO"/>
    <m/>
    <m/>
    <s v="interna"/>
    <x v="27"/>
    <x v="1"/>
    <s v="Não Aderente"/>
    <x v="117"/>
    <s v="Lençóis Paulista"/>
    <s v="0035"/>
    <s v="0262"/>
    <s v="Lençóis Paulista0035"/>
    <s v="00350262"/>
    <s v="Lençóis Paulista0262"/>
    <x v="42"/>
    <x v="53"/>
    <x v="48"/>
    <x v="58"/>
    <n v="1.7888259266968327"/>
    <n v="2"/>
    <n v="3.7888259266968327"/>
    <n v="2.9032740518617595"/>
    <n v="3"/>
    <n v="1.0333161618264091"/>
    <m/>
    <m/>
    <m/>
    <m/>
    <m/>
    <m/>
    <m/>
    <m/>
    <m/>
    <m/>
    <m/>
    <m/>
    <m/>
    <n v="339.66879900000004"/>
  </r>
  <r>
    <n v="2903"/>
    <x v="0"/>
    <x v="117"/>
    <s v="Jhon felipe senoski "/>
    <s v="Carregador Florestal"/>
    <n v="1"/>
    <s v="MOD 3"/>
    <s v="1"/>
    <s v="3"/>
    <x v="1"/>
    <x v="6"/>
    <s v="14:00"/>
    <x v="35"/>
    <s v="0484-SÃO BERNARDINO"/>
    <m/>
    <s v="Apoio Transporte"/>
    <s v="externa"/>
    <x v="19"/>
    <x v="3"/>
    <s v="Não Aderente"/>
    <x v="118"/>
    <s v="Lençóis Paulista"/>
    <s v="0476"/>
    <s v="0484"/>
    <s v="Lençóis Paulista0476"/>
    <s v="04760484"/>
    <s v="Lençóis Paulista0484"/>
    <x v="34"/>
    <x v="56"/>
    <x v="19"/>
    <x v="62"/>
    <n v="3.4029054162895926"/>
    <n v="2"/>
    <n v="5.4029054162895926"/>
    <n v="2.0359416188992205"/>
    <n v="1"/>
    <n v="0.49117321966269023"/>
    <m/>
    <m/>
    <m/>
    <m/>
    <m/>
    <m/>
    <m/>
    <m/>
    <m/>
    <m/>
    <m/>
    <m/>
    <m/>
    <n v="189.93552299999999"/>
  </r>
  <r>
    <n v="2904"/>
    <x v="0"/>
    <x v="118"/>
    <s v="Jhon felipe senoski "/>
    <s v="Carregador Florestal"/>
    <n v="1"/>
    <s v="MOD 3"/>
    <s v="1"/>
    <s v="1"/>
    <x v="0"/>
    <x v="6"/>
    <s v="14:01"/>
    <x v="47"/>
    <s v="0484-SÃO BERNARDINO"/>
    <m/>
    <m/>
    <s v="externa"/>
    <x v="19"/>
    <x v="3"/>
    <s v="Não Aderente"/>
    <x v="119"/>
    <s v="Lençóis Paulista"/>
    <s v="0480"/>
    <s v="0484"/>
    <s v="Lençóis Paulista0480"/>
    <s v="04800484"/>
    <s v="Lençóis Paulista0484"/>
    <x v="45"/>
    <x v="57"/>
    <x v="19"/>
    <x v="63"/>
    <n v="3.5577709212669681"/>
    <n v="2"/>
    <n v="5.5577709212669681"/>
    <n v="1.9792107583830394"/>
    <n v="1"/>
    <n v="0.50525190193336078"/>
    <m/>
    <m/>
    <m/>
    <m/>
    <m/>
    <m/>
    <m/>
    <m/>
    <m/>
    <m/>
    <m/>
    <m/>
    <m/>
    <n v="198.02801199999999"/>
  </r>
  <r>
    <n v="2906"/>
    <x v="7"/>
    <x v="119"/>
    <s v="Wendel Patrick "/>
    <s v="Motoniveladora"/>
    <n v="1"/>
    <s v="MOD 5"/>
    <s v="1"/>
    <s v="2"/>
    <x v="1"/>
    <x v="6"/>
    <s v="7:00"/>
    <x v="48"/>
    <s v="0351-SANTA MARIANA II"/>
    <s v="Origem, oficina do Neno ( Lenções)"/>
    <s v="Apoio Estradas"/>
    <s v="interna"/>
    <x v="9"/>
    <x v="27"/>
    <s v="Não Aderente"/>
    <x v="120"/>
    <s v="Lençóis Paulista"/>
    <s v="0009"/>
    <s v="0351"/>
    <s v="Lençóis Paulista0009"/>
    <s v="00090351"/>
    <s v="Lençóis Paulista0351"/>
    <x v="46"/>
    <x v="58"/>
    <x v="44"/>
    <x v="64"/>
    <n v="7.2390702371040732"/>
    <n v="2"/>
    <n v="9.2390702371040732"/>
    <n v="1.1905959926383112"/>
    <n v="1"/>
    <n v="0.83991547610037021"/>
    <m/>
    <m/>
    <m/>
    <m/>
    <m/>
    <m/>
    <m/>
    <m/>
    <m/>
    <m/>
    <m/>
    <m/>
    <m/>
    <n v="374.549509"/>
  </r>
  <r>
    <n v="2907"/>
    <x v="4"/>
    <x v="120"/>
    <s v="Fabiano Lee Van Carvalho Tavares "/>
    <s v="Harvester"/>
    <n v="1"/>
    <s v="MOD 6"/>
    <s v="1"/>
    <s v="1"/>
    <x v="1"/>
    <x v="6"/>
    <s v="12:00"/>
    <x v="20"/>
    <s v="0390-TORRÃO DE OURO"/>
    <m/>
    <s v="Finalizacao de fazenda"/>
    <s v="externa"/>
    <x v="14"/>
    <x v="6"/>
    <s v="Não Aderente"/>
    <x v="121"/>
    <s v="Lençóis Paulista"/>
    <s v="0422"/>
    <s v="0390"/>
    <s v="Lençóis Paulista0422"/>
    <s v="04220390"/>
    <s v="Lençóis Paulista0390"/>
    <x v="19"/>
    <x v="18"/>
    <x v="21"/>
    <x v="21"/>
    <n v="5.1521740823529409"/>
    <n v="2"/>
    <n v="7.1521740823529409"/>
    <n v="1.5379938845645647"/>
    <n v="1"/>
    <n v="0.65019764385026735"/>
    <m/>
    <m/>
    <m/>
    <m/>
    <m/>
    <m/>
    <m/>
    <m/>
    <m/>
    <m/>
    <m/>
    <m/>
    <m/>
    <n v="317.89029099999999"/>
  </r>
  <r>
    <n v="2908"/>
    <x v="8"/>
    <x v="121"/>
    <s v="Arthur Bonfante Furlam"/>
    <s v="Forwarder"/>
    <n v="1"/>
    <s v="MOD 01"/>
    <s v="1"/>
    <s v="2"/>
    <x v="0"/>
    <x v="8"/>
    <s v="8:30"/>
    <x v="44"/>
    <s v="0035-LAGOA RICA"/>
    <s v="Solicitação para transporte de um Forwarder que está no patio de madeira linha 1 até a fazenda Lagoa Rica"/>
    <m/>
    <s v="externa"/>
    <x v="27"/>
    <x v="30"/>
    <s v="Aderente"/>
    <x v="122"/>
    <s v="Lençóis Paulista"/>
    <s v="0035"/>
    <s v="0035"/>
    <s v="Lençóis Paulista0035"/>
    <s v="00350035"/>
    <s v="Lençóis Paulista0035"/>
    <x v="42"/>
    <x v="5"/>
    <x v="51"/>
    <x v="65"/>
    <n v="1.5784704923076924"/>
    <n v="2"/>
    <n v="3.5784704923076927"/>
    <n v="3.0739389981405978"/>
    <n v="1"/>
    <n v="0.32531549930069931"/>
    <m/>
    <m/>
    <m/>
    <m/>
    <m/>
    <m/>
    <m/>
    <m/>
    <m/>
    <m/>
    <m/>
    <m/>
    <m/>
    <n v="102.600582"/>
  </r>
  <r>
    <n v="2909"/>
    <x v="7"/>
    <x v="122"/>
    <s v="Marcelo calandria bencici"/>
    <s v="Escavadeira"/>
    <n v="1"/>
    <s v="MOD 4"/>
    <s v="1"/>
    <s v="2"/>
    <x v="0"/>
    <x v="7"/>
    <s v="8:30"/>
    <x v="46"/>
    <s v="0422-EBENÉZIA"/>
    <m/>
    <m/>
    <s v="externa"/>
    <x v="28"/>
    <x v="14"/>
    <s v="Não Aderente"/>
    <x v="123"/>
    <s v="Lençóis Paulista"/>
    <s v="0308"/>
    <s v="0422"/>
    <s v="Lençóis Paulista0308"/>
    <s v="03080422"/>
    <s v="Lençóis Paulista0422"/>
    <x v="44"/>
    <x v="59"/>
    <x v="22"/>
    <x v="66"/>
    <n v="5.7880362868778281"/>
    <n v="2"/>
    <n v="7.7880362868778281"/>
    <n v="1.4124227975842967"/>
    <n v="1"/>
    <n v="0.70800329880707524"/>
    <m/>
    <m/>
    <m/>
    <m/>
    <m/>
    <m/>
    <m/>
    <m/>
    <m/>
    <m/>
    <m/>
    <m/>
    <m/>
    <n v="339.79437899999999"/>
  </r>
  <r>
    <n v="2910"/>
    <x v="5"/>
    <x v="123"/>
    <s v="Vinicius Guilhem Giacometti "/>
    <s v="adubadeiraconjug"/>
    <n v="4"/>
    <s v="ADH1"/>
    <s v="2"/>
    <s v="4"/>
    <x v="0"/>
    <x v="8"/>
    <s v="8:00"/>
    <x v="49"/>
    <s v="0259-SANTO ANTÔNIO V"/>
    <m/>
    <m/>
    <s v="interna"/>
    <x v="0"/>
    <x v="7"/>
    <s v="Aderente"/>
    <x v="124"/>
    <s v="Lençóis Paulista"/>
    <s v="0132"/>
    <s v="0259"/>
    <s v="Lençóis Paulista0132"/>
    <s v="01320259"/>
    <s v="Lençóis Paulista0259"/>
    <x v="47"/>
    <x v="60"/>
    <x v="52"/>
    <x v="67"/>
    <n v="3.7708460642533934"/>
    <n v="2"/>
    <n v="5.7708460642533934"/>
    <n v="1.9061329790336612"/>
    <n v="4"/>
    <n v="2.0984894779103249"/>
    <m/>
    <m/>
    <m/>
    <m/>
    <m/>
    <m/>
    <m/>
    <m/>
    <m/>
    <m/>
    <m/>
    <m/>
    <m/>
    <n v="893.10106399999995"/>
  </r>
  <r>
    <n v="2911"/>
    <x v="2"/>
    <x v="124"/>
    <s v="Carlos Nunes"/>
    <s v="Escavadeira"/>
    <n v="1"/>
    <s v="BSR05"/>
    <s v="1"/>
    <s v="2"/>
    <x v="0"/>
    <x v="8"/>
    <s v="7:00"/>
    <x v="50"/>
    <s v="0382-BOM JESUS II"/>
    <s v="Máquina vai para oficina do Massoca em Pederneiras"/>
    <m/>
    <s v="externa"/>
    <x v="2"/>
    <x v="25"/>
    <s v="Aderente"/>
    <x v="125"/>
    <s v="Lençóis Paulista"/>
    <s v="0382"/>
    <s v="0382"/>
    <s v="Lençóis Paulista0382"/>
    <s v="03820382"/>
    <s v="Lençóis Paulista0382"/>
    <x v="48"/>
    <x v="5"/>
    <x v="39"/>
    <x v="68"/>
    <n v="3.6132675999999999"/>
    <n v="2"/>
    <n v="5.6132676000000004"/>
    <n v="1.9596429003313505"/>
    <n v="1"/>
    <n v="0.5102970545454546"/>
    <m/>
    <m/>
    <m/>
    <m/>
    <m/>
    <m/>
    <m/>
    <m/>
    <m/>
    <m/>
    <m/>
    <m/>
    <m/>
    <n v="234.86239399999999"/>
  </r>
  <r>
    <n v="2912"/>
    <x v="4"/>
    <x v="125"/>
    <s v="Ido Camargo Junior "/>
    <s v="Trailler"/>
    <n v="1"/>
    <s v="MOD 10"/>
    <s v="1"/>
    <s v="3"/>
    <x v="0"/>
    <x v="8"/>
    <s v="7:00"/>
    <x v="15"/>
    <s v="0351-SANTA MARIANA II"/>
    <m/>
    <m/>
    <s v="interna"/>
    <x v="10"/>
    <x v="27"/>
    <s v="Aderente"/>
    <x v="126"/>
    <s v="Lençóis Paulista"/>
    <s v="0351"/>
    <s v="0351"/>
    <s v="Lençóis Paulista0351"/>
    <s v="03510351"/>
    <s v="Lençóis Paulista0351"/>
    <x v="14"/>
    <x v="5"/>
    <x v="44"/>
    <x v="69"/>
    <n v="5.739527353846154"/>
    <n v="2"/>
    <n v="7.739527353846154"/>
    <n v="1.4212754212353234"/>
    <n v="1"/>
    <n v="0.70359339580419578"/>
    <m/>
    <m/>
    <m/>
    <m/>
    <m/>
    <m/>
    <m/>
    <m/>
    <m/>
    <m/>
    <m/>
    <m/>
    <m/>
    <n v="373.069278"/>
  </r>
  <r>
    <n v="2913"/>
    <x v="5"/>
    <x v="126"/>
    <s v="João Paulo de Assis "/>
    <s v="subsolador"/>
    <n v="4"/>
    <s v="LP2"/>
    <s v="4"/>
    <s v="4"/>
    <x v="0"/>
    <x v="8"/>
    <s v="6:30"/>
    <x v="39"/>
    <s v="0482-QUERÊNCIA II - BOTUCATU"/>
    <s v="Técnico responsável será o Matheus"/>
    <m/>
    <s v="externa"/>
    <x v="19"/>
    <x v="3"/>
    <s v="Não Aderente"/>
    <x v="127"/>
    <s v="Lençóis Paulista"/>
    <s v="0036"/>
    <s v="0482"/>
    <s v="Lençóis Paulista0036"/>
    <s v="00360482"/>
    <s v="Lençóis Paulista0482"/>
    <x v="38"/>
    <x v="61"/>
    <x v="53"/>
    <x v="70"/>
    <n v="3.2074798552036197"/>
    <n v="2"/>
    <n v="5.2074798552036192"/>
    <n v="2.1123461455176162"/>
    <n v="4"/>
    <n v="1.8936290382558616"/>
    <m/>
    <m/>
    <m/>
    <m/>
    <m/>
    <m/>
    <m/>
    <m/>
    <m/>
    <m/>
    <m/>
    <m/>
    <m/>
    <n v="724.03283199999998"/>
  </r>
  <r>
    <n v="2914"/>
    <x v="0"/>
    <x v="127"/>
    <s v="Márcio Cavalheiro "/>
    <s v="Carregador Florestal"/>
    <n v="1"/>
    <s v="MOD 4"/>
    <s v="1"/>
    <s v="3"/>
    <x v="0"/>
    <x v="7"/>
    <s v="17:00"/>
    <x v="44"/>
    <s v="0487-MORRO DE OURO"/>
    <m/>
    <m/>
    <s v="externa"/>
    <x v="27"/>
    <x v="3"/>
    <s v="Não Aderente"/>
    <x v="128"/>
    <s v="Lençóis Paulista"/>
    <s v="0035"/>
    <s v="0487"/>
    <s v="Lençóis Paulista0035"/>
    <s v="00350487"/>
    <s v="Lençóis Paulista0487"/>
    <x v="42"/>
    <x v="62"/>
    <x v="13"/>
    <x v="71"/>
    <n v="4.1873485339366514"/>
    <n v="2"/>
    <n v="6.1873485339366514"/>
    <n v="1.7778212977120487"/>
    <n v="1"/>
    <n v="0.56248623035787748"/>
    <m/>
    <m/>
    <m/>
    <m/>
    <m/>
    <m/>
    <m/>
    <m/>
    <m/>
    <m/>
    <m/>
    <m/>
    <m/>
    <n v="220.79571500000003"/>
  </r>
  <r>
    <n v="2915"/>
    <x v="0"/>
    <x v="128"/>
    <s v="Marcio Cavalheiro "/>
    <s v="Motoniveladora"/>
    <n v="1"/>
    <s v="MOD 1"/>
    <s v="1"/>
    <s v="3"/>
    <x v="0"/>
    <x v="7"/>
    <s v="18:49"/>
    <x v="11"/>
    <s v="0035-LAGOA RICA"/>
    <m/>
    <m/>
    <s v="externa"/>
    <x v="4"/>
    <x v="30"/>
    <s v="Não Aderente"/>
    <x v="129"/>
    <s v="Lençóis Paulista"/>
    <s v="0487"/>
    <s v="0035"/>
    <s v="Lençóis Paulista0487"/>
    <s v="04870035"/>
    <s v="Lençóis Paulista0035"/>
    <x v="11"/>
    <x v="63"/>
    <x v="51"/>
    <x v="72"/>
    <n v="4.7299292868778284"/>
    <n v="2"/>
    <n v="6.7299292868778284"/>
    <n v="1.634489684973073"/>
    <n v="1"/>
    <n v="0.61181175335252991"/>
    <m/>
    <m/>
    <m/>
    <m/>
    <m/>
    <m/>
    <m/>
    <m/>
    <m/>
    <m/>
    <m/>
    <m/>
    <m/>
    <n v="243.85539699999998"/>
  </r>
  <r>
    <n v="2916"/>
    <x v="2"/>
    <x v="129"/>
    <s v="Paulo Sergio barroso da Silva Junior "/>
    <s v="Pá Carregadeira"/>
    <n v="1"/>
    <s v="BSR06"/>
    <s v="1"/>
    <s v="3"/>
    <x v="0"/>
    <x v="8"/>
    <s v="7:00"/>
    <x v="51"/>
    <s v="0655-SANTA HELENA VI - GARÇA"/>
    <m/>
    <m/>
    <s v="interna"/>
    <x v="29"/>
    <x v="31"/>
    <s v="Não Aderente"/>
    <x v="130"/>
    <s v="Lençóis Paulista"/>
    <s v="0428"/>
    <s v="0655"/>
    <s v="Lençóis Paulista0428"/>
    <s v="04280655"/>
    <s v="Lençóis Paulista0655"/>
    <x v="49"/>
    <x v="64"/>
    <x v="54"/>
    <x v="73"/>
    <n v="3.8942016515837103"/>
    <n v="2"/>
    <n v="5.8942016515837103"/>
    <n v="1.8662408669110286"/>
    <n v="1"/>
    <n v="0.53583651378033725"/>
    <m/>
    <m/>
    <m/>
    <m/>
    <m/>
    <m/>
    <m/>
    <m/>
    <m/>
    <m/>
    <m/>
    <m/>
    <m/>
    <n v="240.37030799999997"/>
  </r>
  <r>
    <n v="2917"/>
    <x v="2"/>
    <x v="130"/>
    <s v="Paulo Sergio barroso da Silva Junior "/>
    <s v="Motoniveladora"/>
    <n v="1"/>
    <s v="BSR06"/>
    <s v="1"/>
    <s v="3"/>
    <x v="0"/>
    <x v="8"/>
    <s v="7:00"/>
    <x v="51"/>
    <s v="0655-SANTA HELENA VI - GARÇA"/>
    <m/>
    <m/>
    <s v="interna"/>
    <x v="29"/>
    <x v="31"/>
    <s v="Não Aderente"/>
    <x v="131"/>
    <s v="Lençóis Paulista"/>
    <s v="0428"/>
    <s v="0655"/>
    <s v="Lençóis Paulista0428"/>
    <s v="04280655"/>
    <s v="Lençóis Paulista0655"/>
    <x v="49"/>
    <x v="64"/>
    <x v="54"/>
    <x v="73"/>
    <n v="3.8942016515837103"/>
    <n v="2"/>
    <n v="5.8942016515837103"/>
    <n v="1.8662408669110286"/>
    <n v="1"/>
    <n v="0.53583651378033725"/>
    <m/>
    <m/>
    <m/>
    <m/>
    <m/>
    <m/>
    <m/>
    <m/>
    <m/>
    <m/>
    <m/>
    <m/>
    <m/>
    <n v="240.37030799999997"/>
  </r>
  <r>
    <n v="2918"/>
    <x v="2"/>
    <x v="131"/>
    <s v="Alexandre Silva "/>
    <s v="Pá Carregadeira"/>
    <n v="1"/>
    <s v="BSR02"/>
    <s v="1"/>
    <s v="3"/>
    <x v="0"/>
    <x v="7"/>
    <s v="8:00"/>
    <x v="14"/>
    <s v="0408-LOBO E ARARAS"/>
    <m/>
    <m/>
    <s v="externa"/>
    <x v="9"/>
    <x v="28"/>
    <s v="Não Aderente"/>
    <x v="132"/>
    <s v="Lençóis Paulista"/>
    <s v="BRLP"/>
    <s v="0408"/>
    <s v="Lençóis PaulistaBRLP"/>
    <s v="BRLP0408"/>
    <s v="Lençóis Paulista0408"/>
    <x v="13"/>
    <x v="65"/>
    <x v="55"/>
    <x v="74"/>
    <n v="4.9515626669683259"/>
    <n v="2"/>
    <n v="6.9515626669683259"/>
    <n v="1.5823780244790995"/>
    <n v="1"/>
    <n v="0.63196024245166604"/>
    <m/>
    <m/>
    <m/>
    <m/>
    <m/>
    <m/>
    <m/>
    <m/>
    <m/>
    <m/>
    <m/>
    <m/>
    <m/>
    <n v="254.335691"/>
  </r>
  <r>
    <n v="2919"/>
    <x v="0"/>
    <x v="132"/>
    <s v="Everton Geremias Luchini "/>
    <s v="Carregador Florestal"/>
    <n v="3"/>
    <s v="MOD 5"/>
    <s v="1"/>
    <s v="3"/>
    <x v="1"/>
    <x v="10"/>
    <s v="6:00"/>
    <x v="22"/>
    <s v="2081-FLECHA AZUL"/>
    <m/>
    <s v="Apoio Transporte"/>
    <s v="interna"/>
    <x v="16"/>
    <x v="10"/>
    <s v="Aderente"/>
    <x v="133"/>
    <s v="Lençóis Paulista"/>
    <s v="2081"/>
    <s v="2081"/>
    <s v="Lençóis Paulista2081"/>
    <s v="20812081"/>
    <s v="Lençóis Paulista2081"/>
    <x v="21"/>
    <x v="5"/>
    <x v="14"/>
    <x v="61"/>
    <n v="3.2849726461538462"/>
    <n v="2"/>
    <n v="5.2849726461538467"/>
    <n v="2.0813731189328446"/>
    <n v="3"/>
    <n v="1.4413561762237763"/>
    <m/>
    <m/>
    <m/>
    <m/>
    <m/>
    <m/>
    <m/>
    <m/>
    <m/>
    <m/>
    <m/>
    <m/>
    <m/>
    <n v="640.56966599999998"/>
  </r>
  <r>
    <n v="2920"/>
    <x v="4"/>
    <x v="133"/>
    <s v="Ivan Ribeiro dos Santos "/>
    <s v="Harvester"/>
    <n v="1"/>
    <s v="MOD 1"/>
    <s v="1"/>
    <s v="3"/>
    <x v="0"/>
    <x v="8"/>
    <s v="7:00"/>
    <x v="52"/>
    <s v="0997-LWART (CORVO BRANCO)"/>
    <s v="(IITATINGA) -Oficiana VS,  para Fábrica "/>
    <m/>
    <s v="externa"/>
    <x v="19"/>
    <x v="26"/>
    <s v="Não Aderente"/>
    <x v="134"/>
    <s v="Lençóis Paulista"/>
    <s v="0587"/>
    <s v="0997"/>
    <s v="Lençóis Paulista0587"/>
    <s v="05870997"/>
    <s v="Lençóis Paulista0997"/>
    <x v="50"/>
    <x v="66"/>
    <x v="56"/>
    <x v="75"/>
    <n v="3.7126979176470587"/>
    <n v="2"/>
    <n v="5.7126979176470591"/>
    <n v="1.9255350376605718"/>
    <n v="1"/>
    <n v="0.51933617433155088"/>
    <m/>
    <m/>
    <m/>
    <m/>
    <m/>
    <m/>
    <m/>
    <m/>
    <m/>
    <m/>
    <m/>
    <m/>
    <m/>
    <n v="191.480311"/>
  </r>
  <r>
    <n v="2921"/>
    <x v="4"/>
    <x v="134"/>
    <s v="Wesllen Dutra Malaquias "/>
    <s v="Fellerller"/>
    <n v="1"/>
    <s v="MOD 11"/>
    <s v="1"/>
    <s v="3"/>
    <x v="0"/>
    <x v="8"/>
    <s v="7:00"/>
    <x v="53"/>
    <s v="1119-RODEIO"/>
    <s v="Prancha precisa ter no minimo 3 eixos e ser longa "/>
    <m/>
    <s v="externa"/>
    <x v="30"/>
    <x v="15"/>
    <s v="Não Aderente"/>
    <x v="135"/>
    <s v="Lençóis Paulista"/>
    <s v="0157"/>
    <s v="1119"/>
    <s v="Lençóis Paulista0157"/>
    <s v="01571119"/>
    <s v="Lençóis Paulista1119"/>
    <x v="51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922"/>
    <x v="1"/>
    <x v="135"/>
    <s v="Allan Paulo "/>
    <s v="Pá Carregadeira"/>
    <n v="1"/>
    <s v="MOD 1"/>
    <s v="1"/>
    <s v="2"/>
    <x v="1"/>
    <x v="7"/>
    <s v="14:00"/>
    <x v="54"/>
    <s v="0438-BOA VISTA VIII - ITAQUERÊ"/>
    <m/>
    <m/>
    <s v="externa"/>
    <x v="1"/>
    <x v="24"/>
    <s v="Não Aderente"/>
    <x v="136"/>
    <s v="Lençóis Paulista"/>
    <s v="0078"/>
    <s v="0438"/>
    <s v="Lençóis Paulista0078"/>
    <s v="00780438"/>
    <s v="Lençóis Paulista0438"/>
    <x v="52"/>
    <x v="67"/>
    <x v="38"/>
    <x v="76"/>
    <n v="5.4730551909502267"/>
    <n v="2"/>
    <n v="7.4730551909502267"/>
    <n v="1.4719548723955442"/>
    <n v="1"/>
    <n v="0.67936865372274791"/>
    <m/>
    <m/>
    <m/>
    <m/>
    <m/>
    <m/>
    <m/>
    <m/>
    <m/>
    <m/>
    <m/>
    <m/>
    <m/>
    <n v="281.402874"/>
  </r>
  <r>
    <n v="2923"/>
    <x v="7"/>
    <x v="136"/>
    <s v="Antônio Araújo "/>
    <s v="Retroescavadeira"/>
    <n v="1"/>
    <s v="MOD 3"/>
    <s v="1"/>
    <s v="3"/>
    <x v="1"/>
    <x v="7"/>
    <s v="7:00"/>
    <x v="29"/>
    <s v="0140-CAMAPUÃ"/>
    <m/>
    <s v="Apoio Colheita"/>
    <s v="externa"/>
    <x v="20"/>
    <x v="0"/>
    <s v="Não Aderente"/>
    <x v="137"/>
    <s v="Lençóis Paulista"/>
    <s v="0137"/>
    <s v="0140"/>
    <s v="Lençóis Paulista0137"/>
    <s v="01370140"/>
    <s v="Lençóis Paulista0140"/>
    <x v="28"/>
    <x v="52"/>
    <x v="18"/>
    <x v="57"/>
    <n v="2.8200822452488685"/>
    <n v="2"/>
    <n v="4.8200822452488685"/>
    <n v="2.2821187358042794"/>
    <n v="1"/>
    <n v="0.43818929502262438"/>
    <m/>
    <m/>
    <m/>
    <m/>
    <m/>
    <m/>
    <m/>
    <m/>
    <m/>
    <m/>
    <m/>
    <m/>
    <m/>
    <n v="172.458439"/>
  </r>
  <r>
    <n v="2924"/>
    <x v="7"/>
    <x v="137"/>
    <s v="Marcelo calandria bencici"/>
    <s v="Escavadeira"/>
    <n v="1"/>
    <s v="MOD 4"/>
    <s v="1"/>
    <s v="2"/>
    <x v="0"/>
    <x v="8"/>
    <s v="7:00"/>
    <x v="55"/>
    <s v="0395-JOAQUIM ÁLVARO"/>
    <m/>
    <m/>
    <s v="externa"/>
    <x v="15"/>
    <x v="21"/>
    <s v="Não Aderente"/>
    <x v="138"/>
    <s v="Lençóis Paulista"/>
    <s v="0392"/>
    <s v="0395"/>
    <s v="Lençóis Paulista0392"/>
    <s v="03920395"/>
    <s v="Lençóis Paulista0395"/>
    <x v="53"/>
    <x v="68"/>
    <x v="57"/>
    <x v="77"/>
    <n v="4.5343260262443437"/>
    <n v="2"/>
    <n v="6.5343260262443437"/>
    <n v="1.6834176862035668"/>
    <n v="1"/>
    <n v="0.59402963874948578"/>
    <m/>
    <m/>
    <m/>
    <m/>
    <m/>
    <m/>
    <m/>
    <m/>
    <m/>
    <m/>
    <m/>
    <m/>
    <m/>
    <n v="291.96519999999998"/>
  </r>
  <r>
    <n v="2925"/>
    <x v="7"/>
    <x v="138"/>
    <s v="Marcelo Calandria Bencici"/>
    <s v="Pá Carregadeira"/>
    <n v="1"/>
    <s v="MOD 4"/>
    <s v="1"/>
    <s v="2"/>
    <x v="0"/>
    <x v="8"/>
    <s v="7:00"/>
    <x v="21"/>
    <s v="0395-JOAQUIM ÁLVARO"/>
    <s v="Levar PC para regularizar ponto de outorga em julio mesquita."/>
    <m/>
    <s v="externa"/>
    <x v="15"/>
    <x v="21"/>
    <s v="Não Aderente"/>
    <x v="139"/>
    <s v="Lençóis Paulista"/>
    <s v="0394"/>
    <s v="0395"/>
    <s v="Lençóis Paulista0394"/>
    <s v="03940395"/>
    <s v="Lençóis Paulista0395"/>
    <x v="20"/>
    <x v="69"/>
    <x v="57"/>
    <x v="78"/>
    <n v="4.5095448914027152"/>
    <n v="2"/>
    <n v="6.5095448914027152"/>
    <n v="1.6898262756476137"/>
    <n v="1"/>
    <n v="0.59177680830933777"/>
    <m/>
    <m/>
    <m/>
    <m/>
    <m/>
    <m/>
    <m/>
    <m/>
    <m/>
    <m/>
    <m/>
    <m/>
    <m/>
    <n v="291.78749200000004"/>
  </r>
  <r>
    <n v="2948"/>
    <x v="4"/>
    <x v="139"/>
    <s v="Ivan Ribeiro dos Santos "/>
    <s v="Harvester"/>
    <n v="7"/>
    <s v="MOD 1"/>
    <s v="7"/>
    <s v="2"/>
    <x v="0"/>
    <x v="2"/>
    <s v="2:00"/>
    <x v="56"/>
    <s v="2079-GLOBO I"/>
    <m/>
    <m/>
    <s v="externa"/>
    <x v="31"/>
    <x v="1"/>
    <s v="Aderente"/>
    <x v="140"/>
    <s v="Lençóis Paulista"/>
    <s v="0458"/>
    <s v="2079"/>
    <s v="Lençóis Paulista0458"/>
    <s v="04582079"/>
    <s v="Lençóis Paulista2079"/>
    <x v="54"/>
    <x v="70"/>
    <x v="58"/>
    <x v="79"/>
    <n v="3.3650139140271493"/>
    <n v="2"/>
    <n v="5.3650139140271493"/>
    <n v="2.0503208707883949"/>
    <n v="7"/>
    <n v="3.4140997634718224"/>
    <m/>
    <m/>
    <m/>
    <m/>
    <m/>
    <m/>
    <m/>
    <m/>
    <m/>
    <m/>
    <m/>
    <m/>
    <m/>
    <n v="1277.939089"/>
  </r>
  <r>
    <n v="2926"/>
    <x v="4"/>
    <x v="139"/>
    <s v="Ivan Ribeiro dos Santos "/>
    <s v="Harvester"/>
    <n v="8"/>
    <s v="MOD 1"/>
    <s v="8"/>
    <s v="3"/>
    <x v="0"/>
    <x v="2"/>
    <s v="1:00"/>
    <x v="56"/>
    <s v="2079-GLOBO I"/>
    <m/>
    <m/>
    <s v="externa"/>
    <x v="31"/>
    <x v="1"/>
    <s v="Aderente"/>
    <x v="141"/>
    <s v="Lençóis Paulista"/>
    <s v="0458"/>
    <s v="2079"/>
    <s v="Lençóis Paulista0458"/>
    <s v="04582079"/>
    <s v="Lençóis Paulista2079"/>
    <x v="54"/>
    <x v="70"/>
    <x v="58"/>
    <x v="79"/>
    <n v="3.3650139140271493"/>
    <n v="2"/>
    <n v="5.3650139140271493"/>
    <n v="2.0503208707883949"/>
    <n v="8"/>
    <n v="3.9018283011106543"/>
    <m/>
    <m/>
    <m/>
    <m/>
    <m/>
    <m/>
    <m/>
    <m/>
    <m/>
    <m/>
    <m/>
    <m/>
    <m/>
    <n v="1460.501816"/>
  </r>
  <r>
    <n v="2940"/>
    <x v="4"/>
    <x v="140"/>
    <s v="Ivan Ribeiro dos Santos "/>
    <s v="Trailler"/>
    <n v="1"/>
    <s v="MOD 1"/>
    <s v="1"/>
    <s v="1"/>
    <x v="2"/>
    <x v="11"/>
    <s v="8:30"/>
    <x v="56"/>
    <s v="2079-GLOBO I"/>
    <m/>
    <m/>
    <s v="externa"/>
    <x v="31"/>
    <x v="1"/>
    <s v="Aderente"/>
    <x v="142"/>
    <s v="Lençóis Paulista"/>
    <s v="0458"/>
    <s v="2079"/>
    <s v="Lençóis Paulista0458"/>
    <s v="04582079"/>
    <s v="Lençóis Paulista2079"/>
    <x v="54"/>
    <x v="70"/>
    <x v="58"/>
    <x v="79"/>
    <n v="3.3650139140271493"/>
    <n v="2"/>
    <n v="5.3650139140271493"/>
    <n v="2.0503208707883949"/>
    <n v="1"/>
    <n v="0.48772853763883178"/>
    <m/>
    <m/>
    <m/>
    <m/>
    <m/>
    <m/>
    <m/>
    <m/>
    <m/>
    <m/>
    <m/>
    <m/>
    <m/>
    <n v="182.562727"/>
  </r>
  <r>
    <n v="2927"/>
    <x v="4"/>
    <x v="140"/>
    <s v="Ivan Ribeiro dos Santos "/>
    <s v="Trailler"/>
    <n v="1"/>
    <s v="MOD 1"/>
    <s v="1"/>
    <s v="1"/>
    <x v="0"/>
    <x v="2"/>
    <s v="8:30"/>
    <x v="56"/>
    <s v="2079-GLOBO I"/>
    <m/>
    <m/>
    <s v="externa"/>
    <x v="31"/>
    <x v="1"/>
    <s v="Aderente"/>
    <x v="143"/>
    <s v="Lençóis Paulista"/>
    <s v="0458"/>
    <s v="2079"/>
    <s v="Lençóis Paulista0458"/>
    <s v="04582079"/>
    <s v="Lençóis Paulista2079"/>
    <x v="54"/>
    <x v="70"/>
    <x v="58"/>
    <x v="79"/>
    <n v="3.3650139140271493"/>
    <n v="2"/>
    <n v="5.3650139140271493"/>
    <n v="2.0503208707883949"/>
    <n v="1"/>
    <n v="0.48772853763883178"/>
    <m/>
    <m/>
    <m/>
    <m/>
    <m/>
    <m/>
    <m/>
    <m/>
    <m/>
    <m/>
    <m/>
    <m/>
    <m/>
    <n v="182.562727"/>
  </r>
  <r>
    <n v="2928"/>
    <x v="4"/>
    <x v="141"/>
    <s v="Andre ryuji narimatu nosse"/>
    <s v="Forwarder"/>
    <n v="4"/>
    <s v="MOD 5"/>
    <s v="4"/>
    <s v="2"/>
    <x v="0"/>
    <x v="8"/>
    <s v="7:00"/>
    <x v="57"/>
    <s v="2006-DOIS IRMÃOS"/>
    <m/>
    <m/>
    <s v="externa"/>
    <x v="3"/>
    <x v="19"/>
    <s v="Não Aderente"/>
    <x v="144"/>
    <s v="Lençóis Paulista"/>
    <s v="0073"/>
    <s v="2006"/>
    <s v="Lençóis Paulista0073"/>
    <s v="00732006"/>
    <s v="Lençóis Paulista2006"/>
    <x v="55"/>
    <x v="71"/>
    <x v="29"/>
    <x v="80"/>
    <n v="5.7580209031674201"/>
    <n v="2"/>
    <n v="7.7580209031674201"/>
    <n v="1.4178873887164902"/>
    <n v="4"/>
    <n v="2.821098510242698"/>
    <m/>
    <m/>
    <m/>
    <m/>
    <m/>
    <m/>
    <m/>
    <m/>
    <m/>
    <m/>
    <m/>
    <m/>
    <m/>
    <n v="1216.4943640000001"/>
  </r>
  <r>
    <n v="2929"/>
    <x v="4"/>
    <x v="142"/>
    <s v="Andre ryuji narimatu nosse"/>
    <s v="Forwarder"/>
    <n v="4"/>
    <s v="MOD 5"/>
    <s v="4"/>
    <s v="2"/>
    <x v="0"/>
    <x v="2"/>
    <s v="7:00"/>
    <x v="30"/>
    <s v="0503-SÍTIO BANDEIRANTES"/>
    <m/>
    <m/>
    <s v="externa"/>
    <x v="21"/>
    <x v="4"/>
    <s v="Aderente"/>
    <x v="145"/>
    <s v="Lençóis Paulista"/>
    <s v="2006"/>
    <s v="0503"/>
    <s v="Lençóis Paulista2006"/>
    <s v="20060503"/>
    <s v="Lençóis Paulista0503"/>
    <x v="29"/>
    <x v="72"/>
    <x v="59"/>
    <x v="81"/>
    <n v="5.8634477683257913"/>
    <n v="2"/>
    <n v="7.8634477683257913"/>
    <n v="1.3988774802203605"/>
    <n v="4"/>
    <n v="2.8594355521184696"/>
    <m/>
    <m/>
    <m/>
    <m/>
    <m/>
    <m/>
    <m/>
    <m/>
    <m/>
    <m/>
    <m/>
    <m/>
    <m/>
    <n v="1238.490104"/>
  </r>
  <r>
    <n v="2930"/>
    <x v="0"/>
    <x v="143"/>
    <s v="Samuel de Sousa Duarte "/>
    <s v="Carregador Florestal"/>
    <n v="4"/>
    <s v="MOD 7"/>
    <s v="2"/>
    <s v="3"/>
    <x v="0"/>
    <x v="8"/>
    <s v="8:00"/>
    <x v="42"/>
    <s v="0130-SANTA ROSA"/>
    <m/>
    <m/>
    <s v="externa"/>
    <x v="12"/>
    <x v="0"/>
    <s v="Não Aderente"/>
    <x v="146"/>
    <s v="Lençóis Paulista"/>
    <s v="0140"/>
    <s v="0130"/>
    <s v="Lençóis Paulista0140"/>
    <s v="01400130"/>
    <s v="Lençóis Paulista0130"/>
    <x v="41"/>
    <x v="16"/>
    <x v="60"/>
    <x v="18"/>
    <n v="2.9134882886877831"/>
    <n v="2"/>
    <n v="4.9134882886877831"/>
    <n v="2.2387353655294264"/>
    <n v="4"/>
    <n v="1.7867230140682848"/>
    <m/>
    <m/>
    <m/>
    <m/>
    <m/>
    <m/>
    <m/>
    <m/>
    <m/>
    <m/>
    <m/>
    <m/>
    <m/>
    <n v="734.30047200000001"/>
  </r>
  <r>
    <n v="2931"/>
    <x v="4"/>
    <x v="144"/>
    <s v="37005900"/>
    <s v="Forwarder"/>
    <n v="2"/>
    <s v="MOD 3"/>
    <s v="2"/>
    <s v="2"/>
    <x v="2"/>
    <x v="8"/>
    <s v="7:00"/>
    <x v="36"/>
    <s v="0438-BOA VISTA VIII - ITAQUERÊ"/>
    <m/>
    <m/>
    <s v="externa"/>
    <x v="4"/>
    <x v="24"/>
    <s v="Não Aderente"/>
    <x v="147"/>
    <s v="Lençóis Paulista"/>
    <s v="0819"/>
    <s v="0438"/>
    <s v="Lençóis Paulista0819"/>
    <s v="08190438"/>
    <s v="Lençóis Paulista0438"/>
    <x v="35"/>
    <x v="41"/>
    <x v="38"/>
    <x v="45"/>
    <n v="3.5911754217194574"/>
    <n v="2"/>
    <n v="5.5911754217194574"/>
    <n v="1.9673859556023667"/>
    <n v="2"/>
    <n v="1.0165773494035377"/>
    <m/>
    <m/>
    <m/>
    <m/>
    <m/>
    <m/>
    <m/>
    <m/>
    <m/>
    <m/>
    <m/>
    <m/>
    <m/>
    <n v="402.84201799999994"/>
  </r>
  <r>
    <n v="2932"/>
    <x v="5"/>
    <x v="145"/>
    <s v="Guilherme Barbosa "/>
    <s v="tratoresteira"/>
    <n v="3"/>
    <s v="SAV1"/>
    <s v="3"/>
    <s v="4"/>
    <x v="0"/>
    <x v="8"/>
    <s v="11:34"/>
    <x v="58"/>
    <s v="0494-ESTÂNCIA SANTA ISABEL"/>
    <m/>
    <m/>
    <s v="interna"/>
    <x v="28"/>
    <x v="7"/>
    <s v="Não Aderente"/>
    <x v="148"/>
    <s v="Lençóis Paulista"/>
    <s v="0397"/>
    <s v="0494"/>
    <s v="Lençóis Paulista0397"/>
    <s v="03970494"/>
    <s v="Lençóis Paulista0494"/>
    <x v="56"/>
    <x v="73"/>
    <x v="61"/>
    <x v="82"/>
    <n v="4.2925253828054295"/>
    <n v="2"/>
    <n v="6.2925253828054295"/>
    <n v="1.7481057811952461"/>
    <n v="3"/>
    <n v="1.7161432862196626"/>
    <m/>
    <m/>
    <m/>
    <m/>
    <m/>
    <m/>
    <m/>
    <m/>
    <m/>
    <m/>
    <m/>
    <m/>
    <m/>
    <n v="797.6352270000001"/>
  </r>
  <r>
    <n v="2933"/>
    <x v="4"/>
    <x v="146"/>
    <s v="Tcharles de Oliveira queiros "/>
    <s v="Harvester"/>
    <n v="7"/>
    <s v="MOD 9"/>
    <s v="2"/>
    <s v="3"/>
    <x v="0"/>
    <x v="8"/>
    <s v="8:10"/>
    <x v="27"/>
    <s v="0011-RECREIO"/>
    <m/>
    <m/>
    <s v="externa"/>
    <x v="0"/>
    <x v="18"/>
    <s v="Não Aderente"/>
    <x v="118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7"/>
    <n v="2.8435971155080217"/>
    <m/>
    <m/>
    <m/>
    <m/>
    <m/>
    <m/>
    <m/>
    <m/>
    <m/>
    <m/>
    <m/>
    <m/>
    <m/>
    <n v="1090.027141"/>
  </r>
  <r>
    <n v="2934"/>
    <x v="4"/>
    <x v="147"/>
    <s v="Tcharles de Oliveira queiros "/>
    <s v="Trailler"/>
    <n v="1"/>
    <s v="MOD 9"/>
    <s v="1"/>
    <s v="2"/>
    <x v="0"/>
    <x v="8"/>
    <s v="8:12"/>
    <x v="27"/>
    <s v="0011-RECREIO"/>
    <m/>
    <m/>
    <s v="externa"/>
    <x v="0"/>
    <x v="18"/>
    <s v="Não Aderente"/>
    <x v="118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1"/>
    <n v="0.40622815935828877"/>
    <m/>
    <m/>
    <m/>
    <m/>
    <m/>
    <m/>
    <m/>
    <m/>
    <m/>
    <m/>
    <m/>
    <m/>
    <m/>
    <n v="155.718163"/>
  </r>
  <r>
    <n v="2935"/>
    <x v="4"/>
    <x v="148"/>
    <s v="Tcharles de Oliveira queiros "/>
    <s v="Harvester"/>
    <n v="4"/>
    <s v="MOD 9"/>
    <s v="2"/>
    <s v="3"/>
    <x v="0"/>
    <x v="2"/>
    <s v="8:13"/>
    <x v="27"/>
    <s v="0011-RECREIO"/>
    <m/>
    <m/>
    <s v="externa"/>
    <x v="0"/>
    <x v="18"/>
    <s v="Aderente"/>
    <x v="149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4"/>
    <n v="1.6249126374331551"/>
    <m/>
    <m/>
    <m/>
    <m/>
    <m/>
    <m/>
    <m/>
    <m/>
    <m/>
    <m/>
    <m/>
    <m/>
    <m/>
    <n v="622.87265200000002"/>
  </r>
  <r>
    <n v="2936"/>
    <x v="2"/>
    <x v="149"/>
    <s v="Matheus Ferreira "/>
    <s v="Motoniveladora"/>
    <n v="1"/>
    <s v="BSR02"/>
    <s v="1"/>
    <s v="3"/>
    <x v="0"/>
    <x v="2"/>
    <s v="6:00"/>
    <x v="59"/>
    <s v="0539-DAS PAINEIRAS"/>
    <m/>
    <m/>
    <s v="externa"/>
    <x v="32"/>
    <x v="32"/>
    <s v="Não Aderente"/>
    <x v="150"/>
    <s v="Lençóis Paulista"/>
    <s v="0426"/>
    <s v="0539"/>
    <s v="Lençóis Paulista0426"/>
    <s v="04260539"/>
    <s v="Lençóis Paulista0539"/>
    <x v="57"/>
    <x v="74"/>
    <x v="62"/>
    <x v="83"/>
    <n v="5.4508692959276024"/>
    <n v="2"/>
    <n v="7.4508692959276024"/>
    <n v="1.4763378020887086"/>
    <n v="1"/>
    <n v="0.67735175417523663"/>
    <m/>
    <m/>
    <m/>
    <m/>
    <m/>
    <m/>
    <m/>
    <m/>
    <m/>
    <m/>
    <m/>
    <m/>
    <m/>
    <n v="332.65614500000004"/>
  </r>
  <r>
    <n v="2937"/>
    <x v="2"/>
    <x v="150"/>
    <s v="Matheus Ferreira "/>
    <s v="Pá Carregadeira"/>
    <n v="2"/>
    <s v="BSR02"/>
    <s v="1"/>
    <s v="3"/>
    <x v="0"/>
    <x v="2"/>
    <s v="6:00"/>
    <x v="59"/>
    <s v="0539-DAS PAINEIRAS"/>
    <m/>
    <m/>
    <s v="externa"/>
    <x v="32"/>
    <x v="32"/>
    <s v="Não Aderente"/>
    <x v="151"/>
    <s v="Lençóis Paulista"/>
    <s v="0426"/>
    <s v="0539"/>
    <s v="Lençóis Paulista0426"/>
    <s v="04260539"/>
    <s v="Lençóis Paulista0539"/>
    <x v="57"/>
    <x v="74"/>
    <x v="62"/>
    <x v="83"/>
    <n v="5.4508692959276024"/>
    <n v="2"/>
    <n v="7.4508692959276024"/>
    <n v="1.4763378020887086"/>
    <n v="2"/>
    <n v="1.3547035083504733"/>
    <m/>
    <m/>
    <m/>
    <m/>
    <m/>
    <m/>
    <m/>
    <m/>
    <m/>
    <m/>
    <m/>
    <m/>
    <m/>
    <n v="665.31229000000008"/>
  </r>
  <r>
    <n v="2938"/>
    <x v="6"/>
    <x v="151"/>
    <s v="Itamar Magela Severiano"/>
    <s v="Carregador Florestal"/>
    <n v="1"/>
    <s v="MOD 11"/>
    <s v="2"/>
    <s v="2"/>
    <x v="0"/>
    <x v="8"/>
    <s v="14:52"/>
    <x v="8"/>
    <s v="5004-SANTO ANTÔNIO"/>
    <m/>
    <m/>
    <m/>
    <x v="7"/>
    <x v="8"/>
    <s v="Não Aderente"/>
    <x v="148"/>
    <s v="Lençóis Paulista"/>
    <s v="5004"/>
    <s v="5004"/>
    <s v="Lençóis Paulista5004"/>
    <s v="50045004"/>
    <s v="Lençóis Paulista5004"/>
    <x v="8"/>
    <x v="5"/>
    <x v="10"/>
    <x v="10"/>
    <n v="25.621811661538462"/>
    <n v="2"/>
    <n v="27.621811661538462"/>
    <n v="0.39823600764452277"/>
    <n v="1"/>
    <n v="2.5110737874125877"/>
    <m/>
    <m/>
    <m/>
    <m/>
    <m/>
    <m/>
    <m/>
    <m/>
    <m/>
    <m/>
    <m/>
    <m/>
    <m/>
    <n v="1665.417758"/>
  </r>
  <r>
    <n v="2939"/>
    <x v="0"/>
    <x v="152"/>
    <s v="Jhon"/>
    <s v="Carregador Florestal"/>
    <n v="1"/>
    <s v="MOD 2"/>
    <s v="1"/>
    <s v="3"/>
    <x v="1"/>
    <x v="6"/>
    <s v="16:00"/>
    <x v="4"/>
    <s v="0035-LAGOA RICA"/>
    <m/>
    <s v="Apoio Transporte"/>
    <s v="externa"/>
    <x v="4"/>
    <x v="30"/>
    <s v="Não Aderente"/>
    <x v="52"/>
    <s v="Lençóis Paulista"/>
    <s v="0486"/>
    <s v="0035"/>
    <s v="Lençóis Paulista0486"/>
    <s v="04860035"/>
    <s v="Lençóis Paulista0035"/>
    <x v="4"/>
    <x v="75"/>
    <x v="51"/>
    <x v="84"/>
    <n v="3.7174615185520365"/>
    <n v="2"/>
    <n v="5.717461518552037"/>
    <n v="1.9239307451929786"/>
    <n v="1"/>
    <n v="0.51976922895927613"/>
    <m/>
    <m/>
    <m/>
    <m/>
    <m/>
    <m/>
    <m/>
    <m/>
    <m/>
    <m/>
    <m/>
    <m/>
    <m/>
    <n v="193.32721600000002"/>
  </r>
  <r>
    <n v="2941"/>
    <x v="4"/>
    <x v="153"/>
    <s v="Jose Rodrigues de Almeida "/>
    <s v="Harvester"/>
    <n v="14"/>
    <s v="MOD 2"/>
    <s v="2"/>
    <s v="1"/>
    <x v="0"/>
    <x v="2"/>
    <s v="7:00"/>
    <x v="60"/>
    <s v="0298-MONJOLÃO"/>
    <m/>
    <m/>
    <s v="interna"/>
    <x v="33"/>
    <x v="33"/>
    <s v="Não Aderente"/>
    <x v="152"/>
    <s v="Lençóis Paulista"/>
    <s v="0298"/>
    <s v="0298"/>
    <s v="Lençóis Paulista0298"/>
    <s v="02980298"/>
    <s v="Lençóis Paulista0298"/>
    <x v="58"/>
    <x v="5"/>
    <x v="63"/>
    <x v="85"/>
    <n v="3.1940238153846154"/>
    <n v="2"/>
    <n v="5.1940238153846154"/>
    <n v="2.1178185528179858"/>
    <n v="14"/>
    <n v="6.6105757650349659"/>
    <m/>
    <m/>
    <m/>
    <m/>
    <m/>
    <m/>
    <m/>
    <m/>
    <m/>
    <m/>
    <m/>
    <m/>
    <m/>
    <n v="2906.5616719999998"/>
  </r>
  <r>
    <n v="2942"/>
    <x v="5"/>
    <x v="154"/>
    <s v="Joao victor da silva "/>
    <s v="tratorpneu"/>
    <n v="3"/>
    <s v="GA1"/>
    <s v="3"/>
    <s v="4"/>
    <x v="0"/>
    <x v="2"/>
    <s v="6:00"/>
    <x v="61"/>
    <s v="0325-SÃO DOMINGOS"/>
    <m/>
    <m/>
    <s v="externa"/>
    <x v="1"/>
    <x v="18"/>
    <s v="Não Aderente"/>
    <x v="153"/>
    <s v="Lençóis Paulista"/>
    <s v="1080"/>
    <s v="0325"/>
    <s v="Lençóis Paulista1080"/>
    <s v="10800325"/>
    <s v="Lençóis Paulista0325"/>
    <x v="59"/>
    <x v="76"/>
    <x v="42"/>
    <x v="86"/>
    <n v="4.593250541176471"/>
    <n v="2"/>
    <n v="6.593250541176471"/>
    <n v="1.6683728202503902"/>
    <n v="3"/>
    <n v="1.7981592385026739"/>
    <m/>
    <m/>
    <m/>
    <m/>
    <m/>
    <m/>
    <m/>
    <m/>
    <m/>
    <m/>
    <m/>
    <m/>
    <m/>
    <n v="728.55638399999998"/>
  </r>
  <r>
    <n v="2943"/>
    <x v="7"/>
    <x v="155"/>
    <s v="Douglas Vicente Nascimento "/>
    <s v="Escavadeira"/>
    <n v="1"/>
    <s v="MOD 5"/>
    <s v="1"/>
    <s v="2"/>
    <x v="1"/>
    <x v="8"/>
    <s v="6:00"/>
    <x v="15"/>
    <s v="0374-SANTO ANTÔNIO VIII"/>
    <m/>
    <s v="Apoio Transporte"/>
    <s v="externa"/>
    <x v="10"/>
    <x v="17"/>
    <s v="Não Aderente"/>
    <x v="154"/>
    <s v="Lençóis Paulista"/>
    <s v="0351"/>
    <s v="0374"/>
    <s v="Lençóis Paulista0351"/>
    <s v="03510374"/>
    <s v="Lençóis Paulista0374"/>
    <x v="14"/>
    <x v="77"/>
    <x v="49"/>
    <x v="87"/>
    <n v="7.142624795475113"/>
    <n v="2"/>
    <n v="9.142624795475113"/>
    <n v="1.2031555757865229"/>
    <n v="1"/>
    <n v="0.83114770867955567"/>
    <m/>
    <m/>
    <m/>
    <m/>
    <m/>
    <m/>
    <m/>
    <m/>
    <m/>
    <m/>
    <m/>
    <m/>
    <m/>
    <n v="427.32807399999996"/>
  </r>
  <r>
    <n v="2944"/>
    <x v="1"/>
    <x v="156"/>
    <s v="Allan Paulo "/>
    <s v="Pá Carregadeira"/>
    <n v="1"/>
    <s v="MOD 1"/>
    <s v="1"/>
    <s v="2"/>
    <x v="0"/>
    <x v="11"/>
    <s v="6:00"/>
    <x v="54"/>
    <s v="0438-BOA VISTA VIII - ITAQUERÊ"/>
    <m/>
    <m/>
    <s v="externa"/>
    <x v="1"/>
    <x v="24"/>
    <s v="Aderente"/>
    <x v="155"/>
    <s v="Lençóis Paulista"/>
    <s v="0078"/>
    <s v="0438"/>
    <s v="Lençóis Paulista0078"/>
    <s v="00780438"/>
    <s v="Lençóis Paulista0438"/>
    <x v="52"/>
    <x v="67"/>
    <x v="38"/>
    <x v="76"/>
    <n v="5.4730551909502267"/>
    <n v="2"/>
    <n v="7.4730551909502267"/>
    <n v="1.4719548723955442"/>
    <n v="1"/>
    <n v="0.67936865372274791"/>
    <m/>
    <m/>
    <m/>
    <m/>
    <m/>
    <m/>
    <m/>
    <m/>
    <m/>
    <m/>
    <m/>
    <m/>
    <m/>
    <n v="281.402874"/>
  </r>
  <r>
    <n v="2945"/>
    <x v="4"/>
    <x v="157"/>
    <s v="Tcharles de Oliveira queiros "/>
    <s v="Harvester"/>
    <n v="5"/>
    <s v="MOD 9"/>
    <s v="2"/>
    <s v="3"/>
    <x v="0"/>
    <x v="2"/>
    <s v="8:00"/>
    <x v="27"/>
    <s v="0011-RECREIO"/>
    <m/>
    <m/>
    <s v="externa"/>
    <x v="0"/>
    <x v="18"/>
    <s v="Não Aderente"/>
    <x v="156"/>
    <s v="Lençóis Paulista"/>
    <s v="0030"/>
    <s v="0011"/>
    <s v="Lençóis Paulista0030"/>
    <s v="00300011"/>
    <s v="Lençóis Paulista0011"/>
    <x v="26"/>
    <x v="33"/>
    <x v="26"/>
    <x v="37"/>
    <n v="2.468509752941177"/>
    <n v="2"/>
    <n v="4.468509752941177"/>
    <n v="2.4616708048493776"/>
    <n v="5"/>
    <n v="2.0311407967914441"/>
    <m/>
    <m/>
    <m/>
    <m/>
    <m/>
    <m/>
    <m/>
    <m/>
    <m/>
    <m/>
    <m/>
    <m/>
    <m/>
    <n v="778.59081500000002"/>
  </r>
  <r>
    <n v="2946"/>
    <x v="7"/>
    <x v="158"/>
    <s v="Leonardo Santos "/>
    <s v="Retroescavadeira"/>
    <n v="1"/>
    <s v="MOD 2"/>
    <s v="1"/>
    <s v="2"/>
    <x v="0"/>
    <x v="2"/>
    <s v="13:00"/>
    <x v="62"/>
    <s v="0347-VALE VERDE"/>
    <m/>
    <m/>
    <s v="externa"/>
    <x v="34"/>
    <x v="13"/>
    <s v="Não Aderente"/>
    <x v="45"/>
    <s v="Lençóis Paulista"/>
    <s v="1106"/>
    <s v="0347"/>
    <s v="Lençóis Paulista1106"/>
    <s v="11060347"/>
    <s v="Lençóis Paulista0347"/>
    <x v="60"/>
    <x v="78"/>
    <x v="20"/>
    <x v="88"/>
    <n v="9.0781856914027141"/>
    <n v="2"/>
    <n v="11.078185691402714"/>
    <n v="0.99294237399690899"/>
    <n v="1"/>
    <n v="1.0071077901275196"/>
    <m/>
    <m/>
    <m/>
    <m/>
    <m/>
    <m/>
    <m/>
    <m/>
    <m/>
    <m/>
    <m/>
    <m/>
    <m/>
    <n v="477.85337600000003"/>
  </r>
  <r>
    <n v="2947"/>
    <x v="7"/>
    <x v="159"/>
    <s v="Wendel Patrick "/>
    <s v="Motoniveladora"/>
    <n v="1"/>
    <s v="MOD 5"/>
    <s v="1"/>
    <s v="2"/>
    <x v="1"/>
    <x v="8"/>
    <s v="10:00"/>
    <x v="15"/>
    <s v="0997-LWART (CORVO BRANCO)"/>
    <s v=" Viveiro bracell (Lenções)"/>
    <s v="Apoio Estradas"/>
    <s v="interna"/>
    <x v="10"/>
    <x v="26"/>
    <s v="Não Aderente"/>
    <x v="157"/>
    <s v="Lençóis Paulista"/>
    <s v="0351"/>
    <s v="0997"/>
    <s v="Lençóis Paulista0351"/>
    <s v="03510997"/>
    <s v="Lençóis Paulista0997"/>
    <x v="14"/>
    <x v="79"/>
    <x v="56"/>
    <x v="89"/>
    <n v="7.341069754751131"/>
    <n v="2"/>
    <n v="9.3410697547511319"/>
    <n v="1.177595317110772"/>
    <n v="1"/>
    <n v="0.84918815952283011"/>
    <m/>
    <m/>
    <m/>
    <m/>
    <m/>
    <m/>
    <m/>
    <m/>
    <m/>
    <m/>
    <m/>
    <m/>
    <m/>
    <n v="379.39255199999997"/>
  </r>
  <r>
    <n v="2949"/>
    <x v="4"/>
    <x v="160"/>
    <s v="Ivan Ribeiro dos Santos "/>
    <s v="Harvester"/>
    <n v="7"/>
    <s v="MOD 1"/>
    <s v="7"/>
    <s v="2"/>
    <x v="0"/>
    <x v="11"/>
    <s v="2:00"/>
    <x v="56"/>
    <s v="2079-GLOBO I"/>
    <m/>
    <m/>
    <s v="externa"/>
    <x v="31"/>
    <x v="1"/>
    <s v="Aderente"/>
    <x v="158"/>
    <s v="Lençóis Paulista"/>
    <s v="0458"/>
    <s v="2079"/>
    <s v="Lençóis Paulista0458"/>
    <s v="04582079"/>
    <s v="Lençóis Paulista2079"/>
    <x v="54"/>
    <x v="70"/>
    <x v="58"/>
    <x v="79"/>
    <n v="3.3650139140271493"/>
    <n v="2"/>
    <n v="5.3650139140271493"/>
    <n v="2.0503208707883949"/>
    <n v="7"/>
    <n v="3.4140997634718224"/>
    <m/>
    <m/>
    <m/>
    <m/>
    <m/>
    <m/>
    <m/>
    <m/>
    <m/>
    <m/>
    <m/>
    <m/>
    <m/>
    <n v="1277.939089"/>
  </r>
  <r>
    <n v="2950"/>
    <x v="3"/>
    <x v="161"/>
    <s v="Richard Anderson Vicente dos Santos "/>
    <s v="subsolador"/>
    <n v="2"/>
    <s v="GA2"/>
    <s v="2"/>
    <s v="4"/>
    <x v="1"/>
    <x v="2"/>
    <s v="10:00"/>
    <x v="63"/>
    <s v="0325-SÃO DOMINGOS"/>
    <m/>
    <m/>
    <m/>
    <x v="5"/>
    <x v="18"/>
    <s v="Não Aderente"/>
    <x v="159"/>
    <s v="Lençóis Paulista"/>
    <s v="2424"/>
    <s v="0325"/>
    <s v="Lençóis Paulista2424"/>
    <s v="24240325"/>
    <s v="Lençóis Paulista0325"/>
    <x v="6"/>
    <x v="8"/>
    <x v="42"/>
    <x v="8"/>
    <e v="#N/A"/>
    <n v="2"/>
    <e v="#N/A"/>
    <e v="#N/A"/>
    <n v="2"/>
    <e v="#N/A"/>
    <m/>
    <m/>
    <m/>
    <m/>
    <m/>
    <m/>
    <m/>
    <m/>
    <m/>
    <m/>
    <m/>
    <m/>
    <m/>
    <n v="400"/>
  </r>
  <r>
    <n v="2951"/>
    <x v="5"/>
    <x v="162"/>
    <s v="André Santos "/>
    <s v="tratoresteira"/>
    <n v="3"/>
    <s v="SAV1"/>
    <s v="3"/>
    <s v="4"/>
    <x v="0"/>
    <x v="2"/>
    <s v="6:25"/>
    <x v="58"/>
    <s v="0494-ESTÂNCIA SANTA ISABEL"/>
    <m/>
    <m/>
    <s v="interna"/>
    <x v="28"/>
    <x v="7"/>
    <s v="Não Aderente"/>
    <x v="110"/>
    <s v="Lençóis Paulista"/>
    <s v="0397"/>
    <s v="0494"/>
    <s v="Lençóis Paulista0397"/>
    <s v="03970494"/>
    <s v="Lençóis Paulista0494"/>
    <x v="56"/>
    <x v="73"/>
    <x v="61"/>
    <x v="82"/>
    <n v="4.2925253828054295"/>
    <n v="2"/>
    <n v="6.2925253828054295"/>
    <n v="1.7481057811952461"/>
    <n v="3"/>
    <n v="1.7161432862196626"/>
    <m/>
    <m/>
    <m/>
    <m/>
    <m/>
    <m/>
    <m/>
    <m/>
    <m/>
    <m/>
    <m/>
    <m/>
    <m/>
    <n v="797.6352270000001"/>
  </r>
  <r>
    <n v="2958"/>
    <x v="5"/>
    <x v="163"/>
    <s v="Murilo Vieira Martins "/>
    <s v="tratorpneu"/>
    <n v="1"/>
    <s v="AUT3"/>
    <s v="1"/>
    <s v="2"/>
    <x v="0"/>
    <x v="11"/>
    <s v="14:00"/>
    <x v="3"/>
    <s v="0275-PRATA"/>
    <s v="Transporte da maquina autopropelido, favor enviar prancha baixa."/>
    <m/>
    <s v="externa"/>
    <x v="3"/>
    <x v="1"/>
    <s v="Aderente"/>
    <x v="160"/>
    <s v="Lençóis Paulista"/>
    <s v="0265"/>
    <s v="0275"/>
    <s v="Lençóis Paulista0265"/>
    <s v="02650275"/>
    <s v="Lençóis Paulista0275"/>
    <x v="3"/>
    <x v="80"/>
    <x v="64"/>
    <x v="90"/>
    <n v="3.0440470171945702"/>
    <n v="2"/>
    <n v="5.0440470171945702"/>
    <n v="2.1807885538144824"/>
    <n v="1"/>
    <n v="0.45854972883586997"/>
    <m/>
    <m/>
    <m/>
    <m/>
    <m/>
    <m/>
    <m/>
    <m/>
    <m/>
    <m/>
    <m/>
    <m/>
    <m/>
    <n v="167.83093600000001"/>
  </r>
  <r>
    <n v="2959"/>
    <x v="5"/>
    <x v="163"/>
    <s v="Murilo Vieira Martins "/>
    <s v="tratorpneu"/>
    <n v="1"/>
    <s v="AUT3"/>
    <s v="1"/>
    <s v="2"/>
    <x v="2"/>
    <x v="2"/>
    <s v="14:00"/>
    <x v="3"/>
    <s v="0275-PRATA"/>
    <s v="Transporte da maquina autopropelido, favor enviar prancha baixa."/>
    <m/>
    <s v="externa"/>
    <x v="3"/>
    <x v="1"/>
    <s v="Não Aderente"/>
    <x v="161"/>
    <s v="Lençóis Paulista"/>
    <s v="0265"/>
    <s v="0275"/>
    <s v="Lençóis Paulista0265"/>
    <s v="02650275"/>
    <s v="Lençóis Paulista0275"/>
    <x v="3"/>
    <x v="80"/>
    <x v="64"/>
    <x v="90"/>
    <n v="3.0440470171945702"/>
    <n v="2"/>
    <n v="5.0440470171945702"/>
    <n v="2.1807885538144824"/>
    <n v="1"/>
    <n v="0.45854972883586997"/>
    <m/>
    <m/>
    <m/>
    <m/>
    <m/>
    <m/>
    <m/>
    <m/>
    <m/>
    <m/>
    <m/>
    <m/>
    <m/>
    <n v="167.83093600000001"/>
  </r>
  <r>
    <n v="2952"/>
    <x v="5"/>
    <x v="163"/>
    <s v="Murilo Vieira Martins "/>
    <s v="tratorpneu"/>
    <n v="1"/>
    <s v="AUT3"/>
    <s v="1"/>
    <s v="2"/>
    <x v="0"/>
    <x v="2"/>
    <s v="14:00"/>
    <x v="3"/>
    <s v="0275-PRATA"/>
    <s v="Transporte da maquina autopropelido, favor enviar prancha baixa."/>
    <m/>
    <s v="externa"/>
    <x v="3"/>
    <x v="1"/>
    <s v="Não Aderente"/>
    <x v="161"/>
    <s v="Lençóis Paulista"/>
    <s v="0265"/>
    <s v="0275"/>
    <s v="Lençóis Paulista0265"/>
    <s v="02650275"/>
    <s v="Lençóis Paulista0275"/>
    <x v="3"/>
    <x v="80"/>
    <x v="64"/>
    <x v="90"/>
    <n v="3.0440470171945702"/>
    <n v="2"/>
    <n v="5.0440470171945702"/>
    <n v="2.1807885538144824"/>
    <n v="1"/>
    <n v="0.45854972883586997"/>
    <m/>
    <m/>
    <m/>
    <m/>
    <m/>
    <m/>
    <m/>
    <m/>
    <m/>
    <m/>
    <m/>
    <m/>
    <m/>
    <n v="167.83093600000001"/>
  </r>
  <r>
    <n v="2953"/>
    <x v="4"/>
    <x v="164"/>
    <s v="Jose Rodrigues de Almeida "/>
    <s v="Harvester"/>
    <n v="14"/>
    <s v="MOD 2"/>
    <s v="2"/>
    <s v="1"/>
    <x v="2"/>
    <x v="2"/>
    <s v="7:00"/>
    <x v="60"/>
    <s v="0298-MONJOLÃO"/>
    <s v="Condições climaticas "/>
    <m/>
    <s v="interna"/>
    <x v="33"/>
    <x v="33"/>
    <s v="Não Aderente"/>
    <x v="162"/>
    <s v="Lençóis Paulista"/>
    <s v="0298"/>
    <s v="0298"/>
    <s v="Lençóis Paulista0298"/>
    <s v="02980298"/>
    <s v="Lençóis Paulista0298"/>
    <x v="58"/>
    <x v="5"/>
    <x v="63"/>
    <x v="85"/>
    <n v="3.1940238153846154"/>
    <n v="2"/>
    <n v="5.1940238153846154"/>
    <n v="2.1178185528179858"/>
    <n v="14"/>
    <n v="6.6105757650349659"/>
    <m/>
    <m/>
    <m/>
    <m/>
    <m/>
    <m/>
    <m/>
    <m/>
    <m/>
    <m/>
    <m/>
    <m/>
    <m/>
    <n v="2906.5616719999998"/>
  </r>
  <r>
    <n v="2954"/>
    <x v="6"/>
    <x v="165"/>
    <s v="Marciano Batista Ferreira"/>
    <s v="Carregador Florestal"/>
    <n v="4"/>
    <s v="MOD 6"/>
    <s v="4"/>
    <s v="3"/>
    <x v="1"/>
    <x v="2"/>
    <s v="1:00"/>
    <x v="45"/>
    <s v="0374-SANTO ANTÔNIO VIII"/>
    <m/>
    <s v="Finalizacao de fazenda"/>
    <s v="externa"/>
    <x v="12"/>
    <x v="17"/>
    <s v="Não Aderente"/>
    <x v="163"/>
    <s v="Lençóis Paulista"/>
    <s v="0425"/>
    <s v="0374"/>
    <s v="Lençóis Paulista0425"/>
    <s v="04250374"/>
    <s v="Lençóis Paulista0374"/>
    <x v="43"/>
    <x v="54"/>
    <x v="49"/>
    <x v="59"/>
    <n v="6.6976407719457018"/>
    <n v="2"/>
    <n v="8.6976407719457018"/>
    <n v="1.2647107748437454"/>
    <n v="4"/>
    <n v="3.1627784625257096"/>
    <m/>
    <m/>
    <m/>
    <m/>
    <m/>
    <m/>
    <m/>
    <m/>
    <m/>
    <m/>
    <m/>
    <m/>
    <m/>
    <n v="1490.641476"/>
  </r>
  <r>
    <n v="2955"/>
    <x v="4"/>
    <x v="166"/>
    <s v="Andre ryuji narimatu nosse"/>
    <s v="Forwarder"/>
    <n v="2"/>
    <s v="MOD 5"/>
    <s v="2"/>
    <s v="2"/>
    <x v="0"/>
    <x v="11"/>
    <s v="6:00"/>
    <x v="30"/>
    <s v="0452-SAN CARLO"/>
    <m/>
    <m/>
    <s v="externa"/>
    <x v="21"/>
    <x v="34"/>
    <s v="Não Aderente"/>
    <x v="164"/>
    <s v="Lençóis Paulista"/>
    <s v="2006"/>
    <s v="0452"/>
    <s v="Lençóis Paulista2006"/>
    <s v="20060452"/>
    <s v="Lençóis Paulista0452"/>
    <x v="29"/>
    <x v="81"/>
    <x v="65"/>
    <x v="91"/>
    <n v="5.608899627149321"/>
    <n v="2"/>
    <n v="7.608899627149321"/>
    <n v="1.4456755298428292"/>
    <n v="2"/>
    <n v="1.383436295845331"/>
    <m/>
    <m/>
    <m/>
    <m/>
    <m/>
    <m/>
    <m/>
    <m/>
    <m/>
    <m/>
    <m/>
    <m/>
    <m/>
    <n v="593.10863999999992"/>
  </r>
  <r>
    <n v="2977"/>
    <x v="4"/>
    <x v="167"/>
    <s v="Júlio Aparecido Silveira "/>
    <s v="Forwarder"/>
    <n v="3"/>
    <s v="MOD 3"/>
    <s v="3"/>
    <s v="3"/>
    <x v="1"/>
    <x v="2"/>
    <s v="8:00"/>
    <x v="64"/>
    <s v="0503-SÍTIO BANDEIRANTES"/>
    <m/>
    <s v="Apoio Colheita"/>
    <s v="externa"/>
    <x v="35"/>
    <x v="4"/>
    <s v="Não Aderente"/>
    <x v="165"/>
    <s v="Lençóis Paulista"/>
    <s v="0438"/>
    <s v="0503"/>
    <s v="Lençóis Paulista0438"/>
    <s v="04380503"/>
    <s v="Lençóis Paulista0503"/>
    <x v="61"/>
    <x v="82"/>
    <x v="59"/>
    <x v="92"/>
    <n v="6.1201669619909493"/>
    <n v="2"/>
    <n v="8.1201669619909502"/>
    <n v="1.3546519488440365"/>
    <n v="3"/>
    <n v="2.2145909896338956"/>
    <m/>
    <m/>
    <m/>
    <m/>
    <m/>
    <m/>
    <m/>
    <m/>
    <m/>
    <m/>
    <m/>
    <m/>
    <m/>
    <n v="948.21742199999994"/>
  </r>
  <r>
    <n v="2956"/>
    <x v="9"/>
    <x v="168"/>
    <s v="Fernando Silva Amaral "/>
    <s v="HV"/>
    <n v="6"/>
    <s v="MOD 15"/>
    <s v="2"/>
    <s v="2"/>
    <x v="0"/>
    <x v="11"/>
    <s v="2:30"/>
    <x v="64"/>
    <s v="0517-BARREIRO RICO II - GLEBA A"/>
    <m/>
    <m/>
    <m/>
    <x v="35"/>
    <x v="24"/>
    <s v="Não Aderente"/>
    <x v="166"/>
    <s v="Lençóis Paulista"/>
    <s v="0438"/>
    <s v="0517"/>
    <s v="Lençóis Paulista0438"/>
    <s v="04380517"/>
    <s v="Lençóis Paulista0517"/>
    <x v="61"/>
    <x v="83"/>
    <x v="66"/>
    <x v="93"/>
    <n v="2.783717635294118"/>
    <n v="2"/>
    <n v="4.783717635294118"/>
    <n v="2.2994668244719016"/>
    <n v="6"/>
    <n v="2.6093005283422461"/>
    <m/>
    <m/>
    <m/>
    <m/>
    <m/>
    <m/>
    <m/>
    <m/>
    <m/>
    <m/>
    <m/>
    <m/>
    <m/>
    <n v="1051.647774"/>
  </r>
  <r>
    <n v="2957"/>
    <x v="5"/>
    <x v="169"/>
    <s v="João Paulo de Assis "/>
    <s v="subsolador"/>
    <n v="4"/>
    <s v="LP2"/>
    <s v="4"/>
    <s v="4"/>
    <x v="1"/>
    <x v="2"/>
    <s v="8:00"/>
    <x v="39"/>
    <s v="0482-QUERÊNCIA II - BOTUCATU"/>
    <m/>
    <s v="Falta de Planejamento Previo"/>
    <s v="externa"/>
    <x v="19"/>
    <x v="3"/>
    <s v="Não Aderente"/>
    <x v="167"/>
    <s v="Lençóis Paulista"/>
    <s v="0036"/>
    <s v="0482"/>
    <s v="Lençóis Paulista0036"/>
    <s v="00360482"/>
    <s v="Lençóis Paulista0482"/>
    <x v="38"/>
    <x v="61"/>
    <x v="53"/>
    <x v="70"/>
    <n v="3.2074798552036197"/>
    <n v="2"/>
    <n v="5.2074798552036192"/>
    <n v="2.1123461455176162"/>
    <n v="4"/>
    <n v="1.8936290382558616"/>
    <m/>
    <m/>
    <m/>
    <m/>
    <m/>
    <m/>
    <m/>
    <m/>
    <m/>
    <m/>
    <m/>
    <m/>
    <m/>
    <n v="724.03283199999998"/>
  </r>
  <r>
    <n v="2960"/>
    <x v="2"/>
    <x v="170"/>
    <s v="Lucimara da silva"/>
    <s v="Escavadeira"/>
    <n v="1"/>
    <s v="BSR03"/>
    <s v="1"/>
    <s v="2"/>
    <x v="1"/>
    <x v="2"/>
    <s v="9:00"/>
    <x v="46"/>
    <s v="0247-DOIS MENINOS"/>
    <s v="A maquina esta na oficina do massaco perdeneiras"/>
    <m/>
    <s v="externa"/>
    <x v="28"/>
    <x v="20"/>
    <s v="Não Aderente"/>
    <x v="168"/>
    <s v="Lençóis Paulista"/>
    <s v="0308"/>
    <s v="0247"/>
    <s v="Lençóis Paulista0308"/>
    <s v="03080247"/>
    <s v="Lençóis Paulista0247"/>
    <x v="44"/>
    <x v="84"/>
    <x v="67"/>
    <x v="94"/>
    <n v="3.6580914009049774"/>
    <n v="2"/>
    <n v="5.6580914009049774"/>
    <n v="1.9441184704511165"/>
    <n v="1"/>
    <n v="0.51437194553681609"/>
    <m/>
    <m/>
    <m/>
    <m/>
    <m/>
    <m/>
    <m/>
    <m/>
    <m/>
    <m/>
    <m/>
    <m/>
    <m/>
    <n v="230.338403"/>
  </r>
  <r>
    <n v="2961"/>
    <x v="2"/>
    <x v="171"/>
    <s v="Matheus Ferreira "/>
    <s v="Motoniveladora"/>
    <n v="1"/>
    <s v="BSR02"/>
    <s v="1"/>
    <s v="3"/>
    <x v="0"/>
    <x v="11"/>
    <s v="6:30"/>
    <x v="65"/>
    <s v="0406-LARANJAL"/>
    <m/>
    <m/>
    <s v="externa"/>
    <x v="32"/>
    <x v="28"/>
    <s v="Não Aderente"/>
    <x v="169"/>
    <s v="Lençóis Paulista"/>
    <s v="0539"/>
    <s v="0406"/>
    <s v="Lençóis Paulista0539"/>
    <s v="05390406"/>
    <s v="Lençóis Paulista0406"/>
    <x v="62"/>
    <x v="85"/>
    <x v="68"/>
    <x v="95"/>
    <n v="6.0094186651583712"/>
    <n v="2"/>
    <n v="8.0094186651583712"/>
    <n v="1.3733830705904915"/>
    <n v="1"/>
    <n v="0.72812896955985196"/>
    <m/>
    <m/>
    <m/>
    <m/>
    <m/>
    <m/>
    <m/>
    <m/>
    <m/>
    <m/>
    <m/>
    <m/>
    <m/>
    <n v="354.61348699999996"/>
  </r>
  <r>
    <n v="2962"/>
    <x v="2"/>
    <x v="172"/>
    <s v="Matheus Ferreira "/>
    <s v="Pá Carregadeira"/>
    <n v="2"/>
    <s v="BSR02"/>
    <s v="1"/>
    <s v="3"/>
    <x v="0"/>
    <x v="11"/>
    <s v="6:30"/>
    <x v="65"/>
    <s v="0406-LARANJAL"/>
    <m/>
    <m/>
    <s v="externa"/>
    <x v="32"/>
    <x v="28"/>
    <s v="Não Aderente"/>
    <x v="170"/>
    <s v="Lençóis Paulista"/>
    <s v="0539"/>
    <s v="0406"/>
    <s v="Lençóis Paulista0539"/>
    <s v="05390406"/>
    <s v="Lençóis Paulista0406"/>
    <x v="62"/>
    <x v="85"/>
    <x v="68"/>
    <x v="95"/>
    <n v="6.0094186651583712"/>
    <n v="2"/>
    <n v="8.0094186651583712"/>
    <n v="1.3733830705904915"/>
    <n v="2"/>
    <n v="1.4562579391197039"/>
    <m/>
    <m/>
    <m/>
    <m/>
    <m/>
    <m/>
    <m/>
    <m/>
    <m/>
    <m/>
    <m/>
    <m/>
    <m/>
    <n v="709.22697399999993"/>
  </r>
  <r>
    <n v="2981"/>
    <x v="7"/>
    <x v="173"/>
    <s v="Leonardo "/>
    <s v="Retroescavadeira"/>
    <n v="1"/>
    <s v="MOD 2"/>
    <s v="1"/>
    <s v="2"/>
    <x v="0"/>
    <x v="11"/>
    <s v="12:00"/>
    <x v="62"/>
    <s v="0347-VALE VERDE"/>
    <m/>
    <m/>
    <s v="externa"/>
    <x v="34"/>
    <x v="13"/>
    <s v="Não Aderente"/>
    <x v="171"/>
    <s v="Lençóis Paulista"/>
    <s v="1106"/>
    <s v="0347"/>
    <s v="Lençóis Paulista1106"/>
    <s v="11060347"/>
    <s v="Lençóis Paulista0347"/>
    <x v="60"/>
    <x v="78"/>
    <x v="20"/>
    <x v="88"/>
    <n v="9.0781856914027141"/>
    <n v="2"/>
    <n v="11.078185691402714"/>
    <n v="0.99294237399690899"/>
    <n v="1"/>
    <n v="1.0071077901275196"/>
    <m/>
    <m/>
    <m/>
    <m/>
    <m/>
    <m/>
    <m/>
    <m/>
    <m/>
    <m/>
    <m/>
    <m/>
    <m/>
    <n v="477.85337600000003"/>
  </r>
  <r>
    <n v="2982"/>
    <x v="7"/>
    <x v="174"/>
    <s v="Leonardo "/>
    <s v="Motoniveladora"/>
    <n v="1"/>
    <s v="MOD 2"/>
    <s v="1"/>
    <s v="3"/>
    <x v="0"/>
    <x v="11"/>
    <s v="17:04"/>
    <x v="19"/>
    <s v="0347-VALE VERDE"/>
    <s v="Buscar MN 28048 que esta no viveiro em levar para vale verde"/>
    <m/>
    <s v="externa"/>
    <x v="13"/>
    <x v="13"/>
    <s v="Aderente"/>
    <x v="172"/>
    <s v="Lençóis Paulista"/>
    <s v="0347"/>
    <s v="0347"/>
    <s v="Lençóis Paulista0347"/>
    <s v="03470347"/>
    <s v="Lençóis Paulista0347"/>
    <x v="18"/>
    <x v="5"/>
    <x v="20"/>
    <x v="20"/>
    <n v="2.7608333230769229"/>
    <n v="2"/>
    <n v="4.7608333230769233"/>
    <n v="2.3105198719476925"/>
    <n v="1"/>
    <n v="0.43280302937062937"/>
    <m/>
    <m/>
    <m/>
    <m/>
    <m/>
    <m/>
    <m/>
    <m/>
    <m/>
    <m/>
    <m/>
    <m/>
    <m/>
    <n v="179.45416599999999"/>
  </r>
  <r>
    <n v="2983"/>
    <x v="7"/>
    <x v="175"/>
    <s v="Leonardo santos"/>
    <s v="Motoniveladora"/>
    <n v="1"/>
    <s v="MOD 2"/>
    <s v="3"/>
    <s v="3"/>
    <x v="0"/>
    <x v="11"/>
    <s v="14:00"/>
    <x v="19"/>
    <s v="0347-VALE VERDE"/>
    <s v="Levar MN FM02762 da vale verde para o viveiro"/>
    <m/>
    <s v="externa"/>
    <x v="13"/>
    <x v="13"/>
    <s v="Não Aderente"/>
    <x v="173"/>
    <s v="Lençóis Paulista"/>
    <s v="0347"/>
    <s v="0347"/>
    <s v="Lençóis Paulista0347"/>
    <s v="03470347"/>
    <s v="Lençóis Paulista0347"/>
    <x v="18"/>
    <x v="5"/>
    <x v="20"/>
    <x v="20"/>
    <n v="2.7608333230769229"/>
    <n v="2"/>
    <n v="4.7608333230769233"/>
    <n v="2.3105198719476925"/>
    <n v="1"/>
    <n v="0.43280302937062937"/>
    <m/>
    <m/>
    <m/>
    <m/>
    <m/>
    <m/>
    <m/>
    <m/>
    <m/>
    <m/>
    <m/>
    <m/>
    <m/>
    <n v="179.45416599999999"/>
  </r>
  <r>
    <n v="2963"/>
    <x v="4"/>
    <x v="176"/>
    <s v="Ivan Ribeiro  dos Santos"/>
    <s v="Harvester"/>
    <n v="5"/>
    <s v="MOD 1"/>
    <s v="5"/>
    <s v="2"/>
    <x v="0"/>
    <x v="12"/>
    <s v="2:00"/>
    <x v="56"/>
    <s v="2079-GLOBO I"/>
    <m/>
    <m/>
    <s v="externa"/>
    <x v="31"/>
    <x v="1"/>
    <s v="Aderente"/>
    <x v="174"/>
    <s v="Lençóis Paulista"/>
    <s v="0458"/>
    <s v="2079"/>
    <s v="Lençóis Paulista0458"/>
    <s v="04582079"/>
    <s v="Lençóis Paulista2079"/>
    <x v="54"/>
    <x v="70"/>
    <x v="58"/>
    <x v="79"/>
    <n v="3.3650139140271493"/>
    <n v="2"/>
    <n v="5.3650139140271493"/>
    <n v="2.0503208707883949"/>
    <n v="5"/>
    <n v="2.4386426881941587"/>
    <m/>
    <m/>
    <m/>
    <m/>
    <m/>
    <m/>
    <m/>
    <m/>
    <m/>
    <m/>
    <m/>
    <m/>
    <m/>
    <n v="912.81363499999998"/>
  </r>
  <r>
    <n v="2964"/>
    <x v="4"/>
    <x v="177"/>
    <s v="Tcharles de Oliveira queiros "/>
    <s v="Harvester"/>
    <n v="8"/>
    <s v="MOD 9"/>
    <s v="3"/>
    <s v="3"/>
    <x v="0"/>
    <x v="11"/>
    <s v="2:30"/>
    <x v="66"/>
    <s v="0281-SÃO SEBASTIÃO IV"/>
    <m/>
    <m/>
    <s v="externa"/>
    <x v="0"/>
    <x v="18"/>
    <s v="Não Aderente"/>
    <x v="175"/>
    <s v="Lençóis Paulista"/>
    <s v="0011"/>
    <s v="0281"/>
    <s v="Lençóis Paulista0011"/>
    <s v="00110281"/>
    <s v="Lençóis Paulista0281"/>
    <x v="63"/>
    <x v="86"/>
    <x v="69"/>
    <x v="96"/>
    <n v="2.7523933113122174"/>
    <n v="2"/>
    <n v="4.7523933113122174"/>
    <n v="2.3146232391617247"/>
    <n v="8"/>
    <n v="3.4562860445907035"/>
    <m/>
    <m/>
    <m/>
    <m/>
    <m/>
    <m/>
    <m/>
    <m/>
    <m/>
    <m/>
    <m/>
    <m/>
    <m/>
    <n v="1372.9794240000001"/>
  </r>
  <r>
    <n v="2965"/>
    <x v="7"/>
    <x v="178"/>
    <s v="Daygo Bentlei Guedes "/>
    <s v="Motoniveladora"/>
    <n v="1"/>
    <s v="MOD 3"/>
    <s v="1"/>
    <s v="3"/>
    <x v="0"/>
    <x v="11"/>
    <s v="10:00"/>
    <x v="67"/>
    <s v="2006-DOIS IRMÃOS"/>
    <m/>
    <m/>
    <s v="externa"/>
    <x v="36"/>
    <x v="19"/>
    <s v="Não Aderente"/>
    <x v="123"/>
    <s v="Lençóis Paulista"/>
    <s v="0341"/>
    <s v="2006"/>
    <s v="Lençóis Paulista0341"/>
    <s v="03412006"/>
    <s v="Lençóis Paulista2006"/>
    <x v="64"/>
    <x v="87"/>
    <x v="29"/>
    <x v="97"/>
    <n v="7.3945092932126695"/>
    <n v="2"/>
    <n v="9.3945092932126695"/>
    <n v="1.1708967074999077"/>
    <n v="1"/>
    <n v="0.85404629938296994"/>
    <m/>
    <m/>
    <m/>
    <m/>
    <m/>
    <m/>
    <m/>
    <m/>
    <m/>
    <m/>
    <m/>
    <m/>
    <m/>
    <n v="402.90567500000003"/>
  </r>
  <r>
    <n v="2966"/>
    <x v="7"/>
    <x v="179"/>
    <s v="Daygo Bentlei"/>
    <s v="Rolo Compactador"/>
    <n v="1"/>
    <s v="MOD 3"/>
    <s v="1"/>
    <s v="2"/>
    <x v="0"/>
    <x v="11"/>
    <s v="10:00"/>
    <x v="67"/>
    <s v="2006-DOIS IRMÃOS"/>
    <m/>
    <m/>
    <s v="externa"/>
    <x v="36"/>
    <x v="19"/>
    <s v="Não Aderente"/>
    <x v="176"/>
    <s v="Lençóis Paulista"/>
    <s v="0341"/>
    <s v="2006"/>
    <s v="Lençóis Paulista0341"/>
    <s v="03412006"/>
    <s v="Lençóis Paulista2006"/>
    <x v="64"/>
    <x v="87"/>
    <x v="29"/>
    <x v="97"/>
    <n v="7.3945092932126695"/>
    <n v="2"/>
    <n v="9.3945092932126695"/>
    <n v="1.1708967074999077"/>
    <n v="1"/>
    <n v="0.85404629938296994"/>
    <m/>
    <m/>
    <m/>
    <m/>
    <m/>
    <m/>
    <m/>
    <m/>
    <m/>
    <m/>
    <m/>
    <m/>
    <m/>
    <n v="402.90567500000003"/>
  </r>
  <r>
    <n v="2967"/>
    <x v="7"/>
    <x v="180"/>
    <s v="Daygo Bentley "/>
    <s v="Escavadeira"/>
    <n v="1"/>
    <s v="MOD 3"/>
    <s v="1"/>
    <s v="3"/>
    <x v="0"/>
    <x v="11"/>
    <s v="10:00"/>
    <x v="67"/>
    <s v="2006-DOIS IRMÃOS"/>
    <m/>
    <m/>
    <s v="externa"/>
    <x v="36"/>
    <x v="19"/>
    <s v="Não Aderente"/>
    <x v="177"/>
    <s v="Lençóis Paulista"/>
    <s v="0341"/>
    <s v="2006"/>
    <s v="Lençóis Paulista0341"/>
    <s v="03412006"/>
    <s v="Lençóis Paulista2006"/>
    <x v="64"/>
    <x v="87"/>
    <x v="29"/>
    <x v="97"/>
    <n v="7.3945092932126695"/>
    <n v="2"/>
    <n v="9.3945092932126695"/>
    <n v="1.1708967074999077"/>
    <n v="1"/>
    <n v="0.85404629938296994"/>
    <m/>
    <m/>
    <m/>
    <m/>
    <m/>
    <m/>
    <m/>
    <m/>
    <m/>
    <m/>
    <m/>
    <m/>
    <m/>
    <n v="402.90567500000003"/>
  </r>
  <r>
    <n v="2968"/>
    <x v="7"/>
    <x v="181"/>
    <s v="Daygo Bentley "/>
    <s v="Pá Carregadeira"/>
    <n v="1"/>
    <s v="MOD 3"/>
    <s v="1"/>
    <s v="2"/>
    <x v="0"/>
    <x v="11"/>
    <s v="10:00"/>
    <x v="67"/>
    <s v="2006-DOIS IRMÃOS"/>
    <m/>
    <m/>
    <s v="externa"/>
    <x v="36"/>
    <x v="19"/>
    <s v="Não Aderente"/>
    <x v="178"/>
    <s v="Lençóis Paulista"/>
    <s v="0341"/>
    <s v="2006"/>
    <s v="Lençóis Paulista0341"/>
    <s v="03412006"/>
    <s v="Lençóis Paulista2006"/>
    <x v="64"/>
    <x v="87"/>
    <x v="29"/>
    <x v="97"/>
    <n v="7.3945092932126695"/>
    <n v="2"/>
    <n v="9.3945092932126695"/>
    <n v="1.1708967074999077"/>
    <n v="1"/>
    <n v="0.85404629938296994"/>
    <m/>
    <m/>
    <m/>
    <m/>
    <m/>
    <m/>
    <m/>
    <m/>
    <m/>
    <m/>
    <m/>
    <m/>
    <m/>
    <n v="402.90567500000003"/>
  </r>
  <r>
    <n v="2969"/>
    <x v="7"/>
    <x v="182"/>
    <s v="Daygo Bentley "/>
    <s v="Trator"/>
    <n v="2"/>
    <s v="MOD 3"/>
    <s v="1"/>
    <s v="3"/>
    <x v="0"/>
    <x v="11"/>
    <s v="10:00"/>
    <x v="67"/>
    <s v="2006-DOIS IRMÃOS"/>
    <s v="Trator com grade."/>
    <m/>
    <s v="externa"/>
    <x v="36"/>
    <x v="19"/>
    <s v="Não Aderente"/>
    <x v="179"/>
    <s v="Lençóis Paulista"/>
    <s v="0341"/>
    <s v="2006"/>
    <s v="Lençóis Paulista0341"/>
    <s v="03412006"/>
    <s v="Lençóis Paulista2006"/>
    <x v="64"/>
    <x v="87"/>
    <x v="29"/>
    <x v="97"/>
    <n v="7.3945092932126695"/>
    <n v="2"/>
    <n v="9.3945092932126695"/>
    <n v="1.1708967074999077"/>
    <n v="2"/>
    <n v="1.7080925987659399"/>
    <m/>
    <m/>
    <m/>
    <m/>
    <m/>
    <m/>
    <m/>
    <m/>
    <m/>
    <m/>
    <m/>
    <m/>
    <m/>
    <n v="805.81135000000006"/>
  </r>
  <r>
    <n v="2970"/>
    <x v="5"/>
    <x v="183"/>
    <s v="Vinicius Guilhem Giacometti "/>
    <s v="adubadeiraconjug"/>
    <n v="4"/>
    <s v="ADH1"/>
    <s v="1"/>
    <s v="4"/>
    <x v="1"/>
    <x v="2"/>
    <s v="11:00"/>
    <x v="68"/>
    <s v="0259-SANTO ANTÔNIO V"/>
    <m/>
    <s v="Apoio Transporte"/>
    <s v="interna"/>
    <x v="28"/>
    <x v="7"/>
    <s v="Não Aderente"/>
    <x v="180"/>
    <s v="Lençóis Paulista"/>
    <s v="0259"/>
    <s v="0259"/>
    <s v="Lençóis Paulista0259"/>
    <s v="02590259"/>
    <s v="Lençóis Paulista0259"/>
    <x v="65"/>
    <x v="5"/>
    <x v="52"/>
    <x v="98"/>
    <n v="3.4009317538461539"/>
    <n v="2"/>
    <n v="5.4009317538461534"/>
    <n v="2.0366856130271587"/>
    <n v="4"/>
    <n v="1.9639751832167831"/>
    <m/>
    <m/>
    <m/>
    <m/>
    <m/>
    <m/>
    <m/>
    <m/>
    <m/>
    <m/>
    <m/>
    <m/>
    <m/>
    <n v="884.242256"/>
  </r>
  <r>
    <n v="3003"/>
    <x v="4"/>
    <x v="184"/>
    <s v="37010361"/>
    <s v="Harvester"/>
    <n v="7"/>
    <s v="MOD 12"/>
    <s v="4"/>
    <s v="2"/>
    <x v="2"/>
    <x v="12"/>
    <s v="1:30"/>
    <x v="69"/>
    <s v="0464-SANTA MARIA VII - PONGAÍ"/>
    <m/>
    <m/>
    <s v="externa"/>
    <x v="28"/>
    <x v="35"/>
    <s v="Aderente"/>
    <x v="181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7"/>
    <n v="4.2477981964623615"/>
    <m/>
    <m/>
    <m/>
    <m/>
    <m/>
    <m/>
    <m/>
    <m/>
    <m/>
    <m/>
    <m/>
    <m/>
    <m/>
    <n v="1966.115284"/>
  </r>
  <r>
    <n v="3006"/>
    <x v="4"/>
    <x v="184"/>
    <s v="37010361"/>
    <s v="Trailler"/>
    <n v="1"/>
    <s v="MOD 12"/>
    <s v="1"/>
    <s v="2"/>
    <x v="0"/>
    <x v="9"/>
    <s v="9:30"/>
    <x v="69"/>
    <s v="0464-SANTA MARIA VII - PONGAÍ"/>
    <m/>
    <m/>
    <s v="externa"/>
    <x v="28"/>
    <x v="35"/>
    <s v="Aderente"/>
    <x v="182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1"/>
    <n v="0.6068283137803373"/>
    <m/>
    <m/>
    <m/>
    <m/>
    <m/>
    <m/>
    <m/>
    <m/>
    <m/>
    <m/>
    <m/>
    <m/>
    <m/>
    <n v="280.87361199999998"/>
  </r>
  <r>
    <n v="3002"/>
    <x v="4"/>
    <x v="184"/>
    <s v="37010361"/>
    <s v="Trailler"/>
    <n v="1"/>
    <s v="MOD 12"/>
    <s v="1"/>
    <s v="2"/>
    <x v="2"/>
    <x v="12"/>
    <s v="9:30"/>
    <x v="69"/>
    <s v="0464-SANTA MARIA VII - PONGAÍ"/>
    <m/>
    <m/>
    <s v="externa"/>
    <x v="28"/>
    <x v="35"/>
    <s v="Aderente"/>
    <x v="183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1"/>
    <n v="0.6068283137803373"/>
    <m/>
    <m/>
    <m/>
    <m/>
    <m/>
    <m/>
    <m/>
    <m/>
    <m/>
    <m/>
    <m/>
    <m/>
    <m/>
    <n v="280.87361199999998"/>
  </r>
  <r>
    <n v="3005"/>
    <x v="4"/>
    <x v="184"/>
    <s v="37010361"/>
    <s v="Harvester"/>
    <n v="8"/>
    <s v="MOD 12"/>
    <s v="4"/>
    <s v="2"/>
    <x v="2"/>
    <x v="9"/>
    <s v="1:30"/>
    <x v="69"/>
    <s v="0464-SANTA MARIA VII - PONGAÍ"/>
    <m/>
    <m/>
    <s v="externa"/>
    <x v="28"/>
    <x v="35"/>
    <s v="Aderente"/>
    <x v="184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8"/>
    <n v="4.8546265102426984"/>
    <m/>
    <m/>
    <m/>
    <m/>
    <m/>
    <m/>
    <m/>
    <m/>
    <m/>
    <m/>
    <m/>
    <m/>
    <m/>
    <n v="2246.9888959999998"/>
  </r>
  <r>
    <n v="3004"/>
    <x v="4"/>
    <x v="184"/>
    <s v="37010361"/>
    <s v="Harvester"/>
    <n v="10"/>
    <s v="MOD 12"/>
    <s v="5"/>
    <s v="2"/>
    <x v="0"/>
    <x v="9"/>
    <s v="1:30"/>
    <x v="69"/>
    <s v="0464-SANTA MARIA VII - PONGAÍ"/>
    <m/>
    <m/>
    <s v="externa"/>
    <x v="28"/>
    <x v="35"/>
    <s v="Aderente"/>
    <x v="184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10"/>
    <n v="6.0682831378033733"/>
    <m/>
    <m/>
    <m/>
    <m/>
    <m/>
    <m/>
    <m/>
    <m/>
    <m/>
    <m/>
    <m/>
    <m/>
    <m/>
    <n v="2808.7361199999996"/>
  </r>
  <r>
    <n v="3007"/>
    <x v="4"/>
    <x v="184"/>
    <s v="37010361"/>
    <s v="Harvester"/>
    <n v="5"/>
    <s v="MOD 12"/>
    <s v="3"/>
    <s v="2"/>
    <x v="0"/>
    <x v="13"/>
    <s v="1:30"/>
    <x v="69"/>
    <s v="0464-SANTA MARIA VII - PONGAÍ"/>
    <m/>
    <m/>
    <s v="externa"/>
    <x v="28"/>
    <x v="35"/>
    <s v="Aderente"/>
    <x v="185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5"/>
    <n v="3.0341415689016866"/>
    <m/>
    <m/>
    <m/>
    <m/>
    <m/>
    <m/>
    <m/>
    <m/>
    <m/>
    <m/>
    <m/>
    <m/>
    <m/>
    <n v="1404.3680599999998"/>
  </r>
  <r>
    <n v="2971"/>
    <x v="4"/>
    <x v="184"/>
    <s v="37010361"/>
    <s v="Harvester"/>
    <n v="7"/>
    <s v="MOD 12"/>
    <s v="4"/>
    <s v="2"/>
    <x v="0"/>
    <x v="12"/>
    <s v="1:30"/>
    <x v="69"/>
    <s v="0464-SANTA MARIA VII - PONGAÍ"/>
    <m/>
    <m/>
    <s v="externa"/>
    <x v="28"/>
    <x v="35"/>
    <s v="Aderente"/>
    <x v="181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7"/>
    <n v="4.2477981964623615"/>
    <m/>
    <m/>
    <m/>
    <m/>
    <m/>
    <m/>
    <m/>
    <m/>
    <m/>
    <m/>
    <m/>
    <m/>
    <m/>
    <n v="1966.115284"/>
  </r>
  <r>
    <n v="2972"/>
    <x v="4"/>
    <x v="184"/>
    <s v="37010361"/>
    <s v="Harvester"/>
    <n v="8"/>
    <s v="MOD 12"/>
    <s v="4"/>
    <s v="2"/>
    <x v="0"/>
    <x v="9"/>
    <s v="1:30"/>
    <x v="69"/>
    <s v="0464-SANTA MARIA VII - PONGAÍ"/>
    <m/>
    <m/>
    <s v="externa"/>
    <x v="28"/>
    <x v="35"/>
    <s v="Aderente"/>
    <x v="184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8"/>
    <n v="4.8546265102426984"/>
    <m/>
    <m/>
    <m/>
    <m/>
    <m/>
    <m/>
    <m/>
    <m/>
    <m/>
    <m/>
    <m/>
    <m/>
    <m/>
    <n v="2246.9888959999998"/>
  </r>
  <r>
    <n v="2973"/>
    <x v="4"/>
    <x v="184"/>
    <s v="37010361"/>
    <s v="Trailler"/>
    <n v="1"/>
    <s v="MOD 12"/>
    <s v="1"/>
    <s v="2"/>
    <x v="0"/>
    <x v="12"/>
    <s v="9:30"/>
    <x v="69"/>
    <s v="0464-SANTA MARIA VII - PONGAÍ"/>
    <m/>
    <m/>
    <s v="externa"/>
    <x v="28"/>
    <x v="35"/>
    <s v="Aderente"/>
    <x v="183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1"/>
    <n v="0.6068283137803373"/>
    <m/>
    <m/>
    <m/>
    <m/>
    <m/>
    <m/>
    <m/>
    <m/>
    <m/>
    <m/>
    <m/>
    <m/>
    <m/>
    <n v="280.87361199999998"/>
  </r>
  <r>
    <n v="2974"/>
    <x v="2"/>
    <x v="185"/>
    <s v="Rogerio/Diego"/>
    <s v="Motoniveladora"/>
    <n v="1"/>
    <s v="BSR04"/>
    <s v="1"/>
    <s v="3"/>
    <x v="0"/>
    <x v="12"/>
    <s v="9:00"/>
    <x v="5"/>
    <s v="0348-SÃO JOÃO VII"/>
    <m/>
    <m/>
    <s v="interna"/>
    <x v="1"/>
    <x v="18"/>
    <s v="Aderente"/>
    <x v="186"/>
    <s v="Lençóis Paulista"/>
    <s v="0057"/>
    <s v="0348"/>
    <s v="Lençóis Paulista0057"/>
    <s v="00570348"/>
    <s v="Lençóis Paulista0348"/>
    <x v="5"/>
    <x v="89"/>
    <x v="71"/>
    <x v="100"/>
    <n v="4.2856691466063346"/>
    <n v="2"/>
    <n v="6.2856691466063346"/>
    <n v="1.7500125672282572"/>
    <n v="1"/>
    <n v="0.57142446787330314"/>
    <m/>
    <m/>
    <m/>
    <m/>
    <m/>
    <m/>
    <m/>
    <m/>
    <m/>
    <m/>
    <m/>
    <m/>
    <m/>
    <n v="229.50911600000001"/>
  </r>
  <r>
    <n v="2975"/>
    <x v="0"/>
    <x v="186"/>
    <s v="Rafael Henrique de Lima "/>
    <s v="Carregador Florestal"/>
    <n v="2"/>
    <s v="MOD 11"/>
    <s v="2"/>
    <s v="3"/>
    <x v="0"/>
    <x v="12"/>
    <s v="7:00"/>
    <x v="8"/>
    <s v="5002-TRÊS IRMÃOS"/>
    <s v="1 maquina na fazenda e outra no patio em Guaicui"/>
    <m/>
    <s v="externa"/>
    <x v="7"/>
    <x v="36"/>
    <s v="Não Aderente"/>
    <x v="187"/>
    <s v="Lençóis Paulista"/>
    <s v="5004"/>
    <s v="5002"/>
    <s v="Lençóis Paulista5004"/>
    <s v="50045002"/>
    <s v="Lençóis Paulista5002"/>
    <x v="8"/>
    <x v="90"/>
    <x v="72"/>
    <x v="101"/>
    <n v="36.151767847963804"/>
    <n v="2"/>
    <n v="38.151767847963804"/>
    <n v="0.28832215701865782"/>
    <n v="2"/>
    <n v="6.9366850632661459"/>
    <m/>
    <m/>
    <m/>
    <m/>
    <m/>
    <m/>
    <m/>
    <m/>
    <m/>
    <m/>
    <m/>
    <m/>
    <m/>
    <n v="4431.7925080000005"/>
  </r>
  <r>
    <n v="2976"/>
    <x v="0"/>
    <x v="187"/>
    <s v="Rafael Henrique de Lima "/>
    <s v="Carregador Florestal"/>
    <n v="2"/>
    <s v="MOD 11"/>
    <s v="1"/>
    <s v="2"/>
    <x v="0"/>
    <x v="2"/>
    <s v="8:25"/>
    <x v="8"/>
    <s v="5004-SANTO ANTÔNIO"/>
    <s v="Movimentacao interna"/>
    <m/>
    <s v="interna"/>
    <x v="7"/>
    <x v="8"/>
    <s v="Não Aderente"/>
    <x v="52"/>
    <s v="Lençóis Paulista"/>
    <s v="5004"/>
    <s v="5004"/>
    <s v="Lençóis Paulista5004"/>
    <s v="50045004"/>
    <s v="Lençóis Paulista5004"/>
    <x v="8"/>
    <x v="5"/>
    <x v="10"/>
    <x v="10"/>
    <n v="25.621811661538462"/>
    <n v="2"/>
    <n v="27.621811661538462"/>
    <n v="0.39823600764452277"/>
    <n v="2"/>
    <n v="5.0221475748251754"/>
    <m/>
    <m/>
    <m/>
    <m/>
    <m/>
    <m/>
    <m/>
    <m/>
    <m/>
    <m/>
    <m/>
    <m/>
    <m/>
    <n v="3330.8355160000001"/>
  </r>
  <r>
    <n v="2978"/>
    <x v="0"/>
    <x v="188"/>
    <s v="Everton Geremias Luchini "/>
    <s v="Carregador Florestal"/>
    <n v="3"/>
    <s v="MOD 5"/>
    <s v="1"/>
    <s v="3"/>
    <x v="1"/>
    <x v="11"/>
    <s v="6:00"/>
    <x v="22"/>
    <s v="2081-FLECHA AZUL"/>
    <s v="Ok"/>
    <s v="Apoio Transporte"/>
    <s v="interna"/>
    <x v="16"/>
    <x v="10"/>
    <s v="Não Aderente"/>
    <x v="188"/>
    <s v="Lençóis Paulista"/>
    <s v="2081"/>
    <s v="2081"/>
    <s v="Lençóis Paulista2081"/>
    <s v="20812081"/>
    <s v="Lençóis Paulista2081"/>
    <x v="21"/>
    <x v="5"/>
    <x v="14"/>
    <x v="61"/>
    <n v="3.2849726461538462"/>
    <n v="2"/>
    <n v="5.2849726461538467"/>
    <n v="2.0813731189328446"/>
    <n v="3"/>
    <n v="1.4413561762237763"/>
    <m/>
    <m/>
    <m/>
    <m/>
    <m/>
    <m/>
    <m/>
    <m/>
    <m/>
    <m/>
    <m/>
    <m/>
    <m/>
    <n v="640.56966599999998"/>
  </r>
  <r>
    <n v="2979"/>
    <x v="4"/>
    <x v="189"/>
    <s v="Júlio Aparecido Silveira "/>
    <s v="Forwarder"/>
    <n v="1"/>
    <s v="MOD 3"/>
    <s v="1"/>
    <s v="2"/>
    <x v="0"/>
    <x v="2"/>
    <s v="10:00"/>
    <x v="36"/>
    <s v="0438-BOA VISTA VIII - ITAQUERÊ"/>
    <m/>
    <m/>
    <s v="externa"/>
    <x v="4"/>
    <x v="24"/>
    <s v="Não Aderente"/>
    <x v="52"/>
    <s v="Lençóis Paulista"/>
    <s v="0819"/>
    <s v="0438"/>
    <s v="Lençóis Paulista0819"/>
    <s v="08190438"/>
    <s v="Lençóis Paulista0438"/>
    <x v="35"/>
    <x v="41"/>
    <x v="38"/>
    <x v="45"/>
    <n v="3.5911754217194574"/>
    <n v="2"/>
    <n v="5.5911754217194574"/>
    <n v="1.9673859556023667"/>
    <n v="1"/>
    <n v="0.50828867470176886"/>
    <m/>
    <m/>
    <m/>
    <m/>
    <m/>
    <m/>
    <m/>
    <m/>
    <m/>
    <m/>
    <m/>
    <m/>
    <m/>
    <n v="201.42100899999997"/>
  </r>
  <r>
    <n v="2980"/>
    <x v="4"/>
    <x v="190"/>
    <s v="Jaime Aparecido Teixeira "/>
    <s v="Harvester"/>
    <n v="8"/>
    <s v="MOD 2"/>
    <s v="3"/>
    <s v="1"/>
    <x v="0"/>
    <x v="11"/>
    <s v="10:00"/>
    <x v="60"/>
    <s v="0298-MONJOLÃO"/>
    <m/>
    <m/>
    <s v="interna"/>
    <x v="33"/>
    <x v="33"/>
    <s v="Não Aderente"/>
    <x v="189"/>
    <s v="Lençóis Paulista"/>
    <s v="0298"/>
    <s v="0298"/>
    <s v="Lençóis Paulista0298"/>
    <s v="02980298"/>
    <s v="Lençóis Paulista0298"/>
    <x v="58"/>
    <x v="5"/>
    <x v="63"/>
    <x v="85"/>
    <n v="3.1940238153846154"/>
    <n v="2"/>
    <n v="5.1940238153846154"/>
    <n v="2.1178185528179858"/>
    <n v="8"/>
    <n v="3.7774718657342659"/>
    <m/>
    <m/>
    <m/>
    <m/>
    <m/>
    <m/>
    <m/>
    <m/>
    <m/>
    <m/>
    <m/>
    <m/>
    <m/>
    <n v="1660.892384"/>
  </r>
  <r>
    <n v="2984"/>
    <x v="5"/>
    <x v="191"/>
    <s v="Fernando de Jesus dos Santos"/>
    <s v="tratorpneu"/>
    <n v="4"/>
    <s v="PLT1"/>
    <s v="4"/>
    <s v="4"/>
    <x v="0"/>
    <x v="12"/>
    <s v="8:00"/>
    <x v="3"/>
    <s v="BRLP"/>
    <s v="Sede da Empresa Sollum"/>
    <m/>
    <s v="interna"/>
    <x v="3"/>
    <x v="26"/>
    <s v="Não Aderente"/>
    <x v="190"/>
    <s v="Lençóis Paulista"/>
    <s v="0265"/>
    <s v="BRLP"/>
    <s v="Lençóis Paulista0265"/>
    <s v="0265BRLP"/>
    <s v="Lençóis PaulistaBRLP"/>
    <x v="3"/>
    <x v="91"/>
    <x v="41"/>
    <x v="102"/>
    <n v="3.2308056787330317"/>
    <n v="2"/>
    <n v="5.2308056787330317"/>
    <n v="2.1029265232931271"/>
    <n v="4"/>
    <n v="1.9021111559029205"/>
    <m/>
    <m/>
    <m/>
    <m/>
    <m/>
    <m/>
    <m/>
    <m/>
    <m/>
    <m/>
    <m/>
    <m/>
    <m/>
    <n v="659.98829999999998"/>
  </r>
  <r>
    <n v="2985"/>
    <x v="5"/>
    <x v="192"/>
    <s v="Fernando de jesus dos Santos"/>
    <s v="tratorpneu"/>
    <n v="2"/>
    <s v="PLT1"/>
    <s v="2"/>
    <s v="4"/>
    <x v="0"/>
    <x v="12"/>
    <s v="8:30"/>
    <x v="3"/>
    <s v="0325-SÃO DOMINGOS"/>
    <s v="Maquinas com tanque de irrigação"/>
    <m/>
    <s v="interna"/>
    <x v="3"/>
    <x v="18"/>
    <s v="Não Aderente"/>
    <x v="191"/>
    <s v="Lençóis Paulista"/>
    <s v="0265"/>
    <s v="0325"/>
    <s v="Lençóis Paulista0265"/>
    <s v="02650325"/>
    <s v="Lençóis Paulista0325"/>
    <x v="3"/>
    <x v="48"/>
    <x v="42"/>
    <x v="53"/>
    <n v="4.2867553683257924"/>
    <n v="2"/>
    <n v="6.2867553683257924"/>
    <n v="1.7497102011350218"/>
    <n v="2"/>
    <n v="1.1430464306046895"/>
    <m/>
    <m/>
    <m/>
    <m/>
    <m/>
    <m/>
    <m/>
    <m/>
    <m/>
    <m/>
    <m/>
    <m/>
    <m/>
    <n v="489.016728"/>
  </r>
  <r>
    <n v="2986"/>
    <x v="2"/>
    <x v="193"/>
    <s v="Rogerio/Diego "/>
    <s v="Motoniveladora"/>
    <n v="1"/>
    <s v="BSR04"/>
    <s v="1"/>
    <s v="3"/>
    <x v="2"/>
    <x v="12"/>
    <s v="9:00"/>
    <x v="5"/>
    <s v="0348-SÃO JOÃO VII"/>
    <s v="A maquina sera levada para outro destino"/>
    <m/>
    <s v="interna"/>
    <x v="1"/>
    <x v="18"/>
    <s v="Não Aderente"/>
    <x v="192"/>
    <s v="Lençóis Paulista"/>
    <s v="0057"/>
    <s v="0348"/>
    <s v="Lençóis Paulista0057"/>
    <s v="00570348"/>
    <s v="Lençóis Paulista0348"/>
    <x v="5"/>
    <x v="89"/>
    <x v="71"/>
    <x v="100"/>
    <n v="4.2856691466063346"/>
    <n v="2"/>
    <n v="6.2856691466063346"/>
    <n v="1.7500125672282572"/>
    <n v="1"/>
    <n v="0.57142446787330314"/>
    <m/>
    <m/>
    <m/>
    <m/>
    <m/>
    <m/>
    <m/>
    <m/>
    <m/>
    <m/>
    <m/>
    <m/>
    <m/>
    <n v="229.50911600000001"/>
  </r>
  <r>
    <n v="2987"/>
    <x v="2"/>
    <x v="194"/>
    <s v="Jonatas"/>
    <s v="Motoniveladora"/>
    <n v="1"/>
    <s v="BSR02"/>
    <s v="1"/>
    <s v="2"/>
    <x v="1"/>
    <x v="11"/>
    <s v="7:00"/>
    <x v="65"/>
    <s v="0405-NOSSA SENHORA DE FÁTIMA IV"/>
    <m/>
    <s v="Apoio Transporte"/>
    <s v="externa"/>
    <x v="32"/>
    <x v="23"/>
    <s v="Não Aderente"/>
    <x v="193"/>
    <s v="Lençóis Paulista"/>
    <s v="0539"/>
    <s v="0405"/>
    <s v="Lençóis Paulista0539"/>
    <s v="05390405"/>
    <s v="Lençóis Paulista0405"/>
    <x v="62"/>
    <x v="92"/>
    <x v="37"/>
    <x v="103"/>
    <n v="6.0873073122171952"/>
    <n v="2"/>
    <n v="8.0873073122171952"/>
    <n v="1.360156053842879"/>
    <n v="1"/>
    <n v="0.73520975565610869"/>
    <m/>
    <m/>
    <m/>
    <m/>
    <m/>
    <m/>
    <m/>
    <m/>
    <m/>
    <m/>
    <m/>
    <m/>
    <m/>
    <n v="357.58823900000004"/>
  </r>
  <r>
    <n v="2988"/>
    <x v="7"/>
    <x v="195"/>
    <s v="Jonatas"/>
    <s v="Rolo Compactador"/>
    <n v="1"/>
    <s v="MOD 1"/>
    <s v="1"/>
    <s v="2"/>
    <x v="1"/>
    <x v="11"/>
    <s v="7:00"/>
    <x v="54"/>
    <s v="0405-NOSSA SENHORA DE FÁTIMA IV"/>
    <m/>
    <s v="Apoio Transporte"/>
    <s v="externa"/>
    <x v="1"/>
    <x v="23"/>
    <s v="Não Aderente"/>
    <x v="194"/>
    <s v="Lençóis Paulista"/>
    <s v="0078"/>
    <s v="0405"/>
    <s v="Lençóis Paulista0078"/>
    <s v="00780405"/>
    <s v="Lençóis Paulista0405"/>
    <x v="52"/>
    <x v="93"/>
    <x v="37"/>
    <x v="104"/>
    <n v="7.597887242533937"/>
    <n v="2"/>
    <n v="9.5978872425339361"/>
    <n v="1.1460855625863648"/>
    <n v="1"/>
    <n v="0.87253520386672145"/>
    <m/>
    <m/>
    <m/>
    <m/>
    <m/>
    <m/>
    <m/>
    <m/>
    <m/>
    <m/>
    <m/>
    <m/>
    <m/>
    <n v="390.52542199999999"/>
  </r>
  <r>
    <n v="2991"/>
    <x v="7"/>
    <x v="196"/>
    <s v="Nilson Camilo "/>
    <s v="Escavadeira"/>
    <n v="1"/>
    <s v="MOD 5"/>
    <s v="1"/>
    <s v="2"/>
    <x v="1"/>
    <x v="11"/>
    <s v="7:00"/>
    <x v="70"/>
    <s v="0351-SANTA MARIANA II"/>
    <m/>
    <s v="Apoio Estradas"/>
    <s v="externa"/>
    <x v="23"/>
    <x v="27"/>
    <s v="Não Aderente"/>
    <x v="195"/>
    <s v="Lençóis Paulista"/>
    <s v="0374"/>
    <s v="0351"/>
    <s v="Lençóis Paulista0374"/>
    <s v="03740351"/>
    <s v="Lençóis Paulista0351"/>
    <x v="67"/>
    <x v="94"/>
    <x v="44"/>
    <x v="105"/>
    <n v="7.1356119013574659"/>
    <n v="2"/>
    <n v="9.1356119013574659"/>
    <n v="1.204079170478499"/>
    <n v="1"/>
    <n v="0.83051017285067863"/>
    <m/>
    <m/>
    <m/>
    <m/>
    <m/>
    <m/>
    <m/>
    <m/>
    <m/>
    <m/>
    <m/>
    <m/>
    <m/>
    <n v="427.03002600000002"/>
  </r>
  <r>
    <n v="2989"/>
    <x v="2"/>
    <x v="197"/>
    <s v="Diego dos Santos Xavier "/>
    <s v="Motoniveladora"/>
    <n v="1"/>
    <s v="BSR04"/>
    <s v="1"/>
    <s v="3"/>
    <x v="0"/>
    <x v="12"/>
    <s v="12:10"/>
    <x v="5"/>
    <s v="1119-RODEIO"/>
    <s v="Tomazina PR"/>
    <m/>
    <s v="interna"/>
    <x v="1"/>
    <x v="15"/>
    <s v="Aderente"/>
    <x v="75"/>
    <s v="Lençóis Paulista"/>
    <s v="0057"/>
    <s v="1119"/>
    <s v="Lençóis Paulista0057"/>
    <s v="00571119"/>
    <s v="Lençóis Paulista1119"/>
    <x v="5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3028"/>
    <x v="4"/>
    <x v="198"/>
    <s v="Ramon Camargo"/>
    <s v="Harvester"/>
    <n v="6"/>
    <s v="MOD 15"/>
    <s v="3"/>
    <s v="3"/>
    <x v="2"/>
    <x v="12"/>
    <s v="2:33"/>
    <x v="64"/>
    <s v="0517-BARREIRO RICO II - GLEBA A"/>
    <m/>
    <m/>
    <s v="interna"/>
    <x v="35"/>
    <x v="24"/>
    <s v="Não Aderente"/>
    <x v="196"/>
    <s v="Lençóis Paulista"/>
    <s v="0438"/>
    <s v="0517"/>
    <s v="Lençóis Paulista0438"/>
    <s v="04380517"/>
    <s v="Lençóis Paulista0517"/>
    <x v="61"/>
    <x v="83"/>
    <x v="66"/>
    <x v="93"/>
    <n v="2.783717635294118"/>
    <n v="2"/>
    <n v="4.783717635294118"/>
    <n v="2.2994668244719016"/>
    <n v="6"/>
    <n v="2.6093005283422461"/>
    <m/>
    <m/>
    <m/>
    <m/>
    <m/>
    <m/>
    <m/>
    <m/>
    <m/>
    <m/>
    <m/>
    <m/>
    <m/>
    <n v="1051.647774"/>
  </r>
  <r>
    <n v="2990"/>
    <x v="5"/>
    <x v="199"/>
    <s v="Fernando de Jesus dos Santos"/>
    <s v="tratorpneu"/>
    <n v="2"/>
    <s v="PLT1"/>
    <s v="2"/>
    <s v="2"/>
    <x v="0"/>
    <x v="9"/>
    <s v="8:00"/>
    <x v="14"/>
    <s v="0325-SÃO DOMINGOS"/>
    <s v="Levar 2 maquinas que estao na oficina em Lençois Paulista para a fazenda São Domingos e na volta trazer outras 2 maquinas que estarão na Fazenda São Domingos e deixar na base da Sollum Florestal."/>
    <m/>
    <s v="interna"/>
    <x v="9"/>
    <x v="18"/>
    <s v="Aderente"/>
    <x v="197"/>
    <s v="Lençóis Paulista"/>
    <s v="BRLP"/>
    <s v="0325"/>
    <s v="Lençóis PaulistaBRLP"/>
    <s v="BRLP0325"/>
    <s v="Lençóis Paulista0325"/>
    <x v="13"/>
    <x v="95"/>
    <x v="42"/>
    <x v="106"/>
    <n v="4.2425575484162898"/>
    <n v="2"/>
    <n v="6.2425575484162898"/>
    <n v="1.762098292997019"/>
    <n v="2"/>
    <n v="1.1350104633484164"/>
    <m/>
    <m/>
    <m/>
    <m/>
    <m/>
    <m/>
    <m/>
    <m/>
    <m/>
    <m/>
    <m/>
    <m/>
    <m/>
    <n v="429.88424599999996"/>
  </r>
  <r>
    <n v="2992"/>
    <x v="2"/>
    <x v="200"/>
    <s v="Lucimara da silva "/>
    <s v="Escavadeira"/>
    <n v="1"/>
    <s v="BSR03"/>
    <s v="1"/>
    <s v="2"/>
    <x v="1"/>
    <x v="2"/>
    <s v="14:54"/>
    <x v="46"/>
    <s v="0429-PASTO DO LONTRA"/>
    <s v="Oficina do massoca - Perdeneiras"/>
    <s v="Finalizacao de fazenda"/>
    <s v="externa"/>
    <x v="28"/>
    <x v="7"/>
    <s v="Não Aderente"/>
    <x v="52"/>
    <s v="Lençóis Paulista"/>
    <s v="0308"/>
    <s v="0429"/>
    <s v="Lençóis Paulista0308"/>
    <s v="03080429"/>
    <s v="Lençóis Paulista0429"/>
    <x v="44"/>
    <x v="55"/>
    <x v="50"/>
    <x v="60"/>
    <n v="4.0350589918552036"/>
    <n v="2"/>
    <n v="6.0350589918552036"/>
    <n v="1.8226830947046886"/>
    <n v="1"/>
    <n v="0.54864172653229126"/>
    <m/>
    <m/>
    <m/>
    <m/>
    <m/>
    <m/>
    <m/>
    <m/>
    <m/>
    <m/>
    <m/>
    <m/>
    <m/>
    <n v="252.22326099999998"/>
  </r>
  <r>
    <n v="2993"/>
    <x v="0"/>
    <x v="201"/>
    <s v="Vitor Hugo "/>
    <s v="Carregador Florestal"/>
    <n v="1"/>
    <s v="MOD 1"/>
    <s v="1"/>
    <s v="2"/>
    <x v="1"/>
    <x v="2"/>
    <s v="16:30"/>
    <x v="11"/>
    <s v="0487-MORRO DE OURO"/>
    <m/>
    <s v="Apoio Transporte"/>
    <s v="externa"/>
    <x v="4"/>
    <x v="3"/>
    <s v="Não Aderente"/>
    <x v="198"/>
    <s v="Lençóis Paulista"/>
    <s v="0487"/>
    <s v="0487"/>
    <s v="Lençóis Paulista0487"/>
    <s v="04870487"/>
    <s v="Lençóis Paulista0487"/>
    <x v="11"/>
    <x v="5"/>
    <x v="13"/>
    <x v="13"/>
    <n v="2.2289430461538458"/>
    <n v="2"/>
    <n v="4.2289430461538462"/>
    <n v="2.6011227580859284"/>
    <n v="1"/>
    <n v="0.38444936783216782"/>
    <m/>
    <m/>
    <m/>
    <m/>
    <m/>
    <m/>
    <m/>
    <m/>
    <m/>
    <m/>
    <m/>
    <m/>
    <m/>
    <n v="144.88129799999999"/>
  </r>
  <r>
    <n v="2994"/>
    <x v="4"/>
    <x v="202"/>
    <s v="Jaime Aparecido Teixeira "/>
    <s v="Harvester"/>
    <n v="3"/>
    <s v="MOD 2"/>
    <s v="1"/>
    <s v="2"/>
    <x v="0"/>
    <x v="11"/>
    <s v="16:00"/>
    <x v="60"/>
    <s v="0298-MONJOLÃO"/>
    <s v="2 Harverter e o trailler"/>
    <m/>
    <s v="interna"/>
    <x v="33"/>
    <x v="33"/>
    <s v="Não Aderente"/>
    <x v="199"/>
    <s v="Lençóis Paulista"/>
    <s v="0298"/>
    <s v="0298"/>
    <s v="Lençóis Paulista0298"/>
    <s v="02980298"/>
    <s v="Lençóis Paulista0298"/>
    <x v="58"/>
    <x v="5"/>
    <x v="63"/>
    <x v="85"/>
    <n v="3.1940238153846154"/>
    <n v="2"/>
    <n v="5.1940238153846154"/>
    <n v="2.1178185528179858"/>
    <n v="3"/>
    <n v="1.4165519496503498"/>
    <m/>
    <m/>
    <m/>
    <m/>
    <m/>
    <m/>
    <m/>
    <m/>
    <m/>
    <m/>
    <m/>
    <m/>
    <m/>
    <n v="622.83464400000003"/>
  </r>
  <r>
    <n v="2995"/>
    <x v="4"/>
    <x v="203"/>
    <s v="Tcharles de Oliveira queiros "/>
    <s v="Harvester"/>
    <n v="5"/>
    <s v="MOD 9"/>
    <s v="2"/>
    <s v="3"/>
    <x v="0"/>
    <x v="12"/>
    <s v="3:00"/>
    <x v="66"/>
    <s v="0281-SÃO SEBASTIÃO IV"/>
    <m/>
    <m/>
    <s v="externa"/>
    <x v="0"/>
    <x v="18"/>
    <s v="Não Aderente"/>
    <x v="200"/>
    <s v="Lençóis Paulista"/>
    <s v="0011"/>
    <s v="0281"/>
    <s v="Lençóis Paulista0011"/>
    <s v="00110281"/>
    <s v="Lençóis Paulista0281"/>
    <x v="63"/>
    <x v="86"/>
    <x v="69"/>
    <x v="96"/>
    <n v="2.7523933113122174"/>
    <n v="2"/>
    <n v="4.7523933113122174"/>
    <n v="2.3146232391617247"/>
    <n v="5"/>
    <n v="2.1601787778691897"/>
    <m/>
    <m/>
    <m/>
    <m/>
    <m/>
    <m/>
    <m/>
    <m/>
    <m/>
    <m/>
    <m/>
    <m/>
    <m/>
    <n v="858.11214000000007"/>
  </r>
  <r>
    <n v="2996"/>
    <x v="0"/>
    <x v="204"/>
    <s v="Wanderley Rodrigues da Silva Junior "/>
    <s v="Carregador Florestal"/>
    <n v="3"/>
    <s v="MOD 8"/>
    <s v="3"/>
    <s v="2"/>
    <x v="1"/>
    <x v="11"/>
    <s v="6:00"/>
    <x v="23"/>
    <s v="0262-JEQUITIBÁ BRANCO"/>
    <s v="Estradas sem condicoes para rodar com chuva"/>
    <s v="Apoio Transporte"/>
    <s v="externa"/>
    <x v="17"/>
    <x v="1"/>
    <s v="Não Aderente"/>
    <x v="201"/>
    <s v="Lençóis Paulista"/>
    <s v="1115"/>
    <s v="0262"/>
    <s v="Lençóis Paulista1115"/>
    <s v="11150262"/>
    <s v="Lençóis Paulista0262"/>
    <x v="22"/>
    <x v="8"/>
    <x v="48"/>
    <x v="8"/>
    <e v="#N/A"/>
    <n v="2"/>
    <e v="#N/A"/>
    <e v="#N/A"/>
    <n v="3"/>
    <e v="#N/A"/>
    <m/>
    <m/>
    <m/>
    <m/>
    <m/>
    <m/>
    <m/>
    <m/>
    <m/>
    <m/>
    <m/>
    <m/>
    <m/>
    <n v="600"/>
  </r>
  <r>
    <n v="2997"/>
    <x v="0"/>
    <x v="205"/>
    <s v="Wanderley Rodrigues da Silva Junior "/>
    <s v="Pá Carregadeira"/>
    <n v="1"/>
    <s v="MOD 8"/>
    <s v="1"/>
    <s v="2"/>
    <x v="1"/>
    <x v="11"/>
    <s v="6:00"/>
    <x v="23"/>
    <s v="0262-JEQUITIBÁ BRANCO"/>
    <s v="Estrada sem condicoes para rodar na chuva"/>
    <s v="Apoio Transporte"/>
    <s v="externa"/>
    <x v="17"/>
    <x v="1"/>
    <s v="Não Aderente"/>
    <x v="202"/>
    <s v="Lençóis Paulista"/>
    <s v="1115"/>
    <s v="0262"/>
    <s v="Lençóis Paulista1115"/>
    <s v="11150262"/>
    <s v="Lençóis Paulista0262"/>
    <x v="22"/>
    <x v="8"/>
    <x v="48"/>
    <x v="8"/>
    <e v="#N/A"/>
    <n v="2"/>
    <e v="#N/A"/>
    <e v="#N/A"/>
    <n v="1"/>
    <e v="#N/A"/>
    <m/>
    <m/>
    <m/>
    <m/>
    <m/>
    <m/>
    <m/>
    <m/>
    <m/>
    <m/>
    <m/>
    <m/>
    <m/>
    <n v="200"/>
  </r>
  <r>
    <n v="2998"/>
    <x v="2"/>
    <x v="206"/>
    <s v="Diego dos Santos Xavier "/>
    <s v="Escavadeira"/>
    <n v="1"/>
    <s v="BSR03"/>
    <s v="1"/>
    <s v="3"/>
    <x v="1"/>
    <x v="11"/>
    <s v="9:00"/>
    <x v="46"/>
    <s v="1119-RODEIO"/>
    <m/>
    <s v="Apoio Colheita"/>
    <s v="interna"/>
    <x v="28"/>
    <x v="15"/>
    <s v="Não Aderente"/>
    <x v="203"/>
    <s v="Lençóis Paulista"/>
    <s v="0308"/>
    <s v="1119"/>
    <s v="Lençóis Paulista0308"/>
    <s v="03081119"/>
    <s v="Lençóis Paulista1119"/>
    <x v="44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2999"/>
    <x v="2"/>
    <x v="207"/>
    <s v="Matheus Ferreira "/>
    <s v="Motoniveladora"/>
    <n v="1"/>
    <s v="BSR02"/>
    <s v="1"/>
    <s v="3"/>
    <x v="2"/>
    <x v="11"/>
    <s v="6:30"/>
    <x v="65"/>
    <s v="0406-LARANJAL"/>
    <m/>
    <m/>
    <s v="externa"/>
    <x v="32"/>
    <x v="28"/>
    <s v="Não Aderente"/>
    <x v="204"/>
    <s v="Lençóis Paulista"/>
    <s v="0539"/>
    <s v="0406"/>
    <s v="Lençóis Paulista0539"/>
    <s v="05390406"/>
    <s v="Lençóis Paulista0406"/>
    <x v="62"/>
    <x v="85"/>
    <x v="68"/>
    <x v="95"/>
    <n v="6.0094186651583712"/>
    <n v="2"/>
    <n v="8.0094186651583712"/>
    <n v="1.3733830705904915"/>
    <n v="1"/>
    <n v="0.72812896955985196"/>
    <m/>
    <m/>
    <m/>
    <m/>
    <m/>
    <m/>
    <m/>
    <m/>
    <m/>
    <m/>
    <m/>
    <m/>
    <m/>
    <n v="354.61348699999996"/>
  </r>
  <r>
    <n v="3000"/>
    <x v="2"/>
    <x v="208"/>
    <s v="Matheus Ferreira "/>
    <s v="Pá Carregadeira"/>
    <n v="2"/>
    <s v="BSR02"/>
    <s v="1"/>
    <s v="3"/>
    <x v="0"/>
    <x v="12"/>
    <s v="6:30"/>
    <x v="65"/>
    <s v="0406-LARANJAL"/>
    <m/>
    <m/>
    <s v="externa"/>
    <x v="32"/>
    <x v="28"/>
    <s v="Não Aderente"/>
    <x v="205"/>
    <s v="Lençóis Paulista"/>
    <s v="0539"/>
    <s v="0406"/>
    <s v="Lençóis Paulista0539"/>
    <s v="05390406"/>
    <s v="Lençóis Paulista0406"/>
    <x v="62"/>
    <x v="85"/>
    <x v="68"/>
    <x v="95"/>
    <n v="6.0094186651583712"/>
    <n v="2"/>
    <n v="8.0094186651583712"/>
    <n v="1.3733830705904915"/>
    <n v="2"/>
    <n v="1.4562579391197039"/>
    <m/>
    <m/>
    <m/>
    <m/>
    <m/>
    <m/>
    <m/>
    <m/>
    <m/>
    <m/>
    <m/>
    <m/>
    <m/>
    <n v="709.22697399999993"/>
  </r>
  <r>
    <n v="3001"/>
    <x v="7"/>
    <x v="209"/>
    <s v="Marcelo Calandria Bencici"/>
    <s v="Pá Carregadeira"/>
    <n v="1"/>
    <s v="MOD 4"/>
    <s v="1"/>
    <s v="2"/>
    <x v="0"/>
    <x v="12"/>
    <s v="7:00"/>
    <x v="55"/>
    <s v="0549-MARÍLIA II"/>
    <m/>
    <m/>
    <s v="externa"/>
    <x v="15"/>
    <x v="27"/>
    <s v="Não Aderente"/>
    <x v="206"/>
    <s v="Lençóis Paulista"/>
    <s v="0392"/>
    <s v="0549"/>
    <s v="Lençóis Paulista0392"/>
    <s v="03920549"/>
    <s v="Lençóis Paulista0549"/>
    <x v="53"/>
    <x v="96"/>
    <x v="73"/>
    <x v="107"/>
    <n v="6.0538358977375566"/>
    <n v="2"/>
    <n v="8.0538358977375566"/>
    <n v="1.3658088070915457"/>
    <n v="1"/>
    <n v="0.73216689979432326"/>
    <m/>
    <m/>
    <m/>
    <m/>
    <m/>
    <m/>
    <m/>
    <m/>
    <m/>
    <m/>
    <m/>
    <m/>
    <m/>
    <n v="368.171491"/>
  </r>
  <r>
    <n v="3008"/>
    <x v="4"/>
    <x v="210"/>
    <s v="Adalberto Botelho Freire"/>
    <s v="Forwarder"/>
    <n v="1"/>
    <s v="MOD 5"/>
    <s v="1"/>
    <s v="2"/>
    <x v="1"/>
    <x v="12"/>
    <s v="9:00"/>
    <x v="30"/>
    <s v="0452-SAN CARLO"/>
    <m/>
    <s v="Finalizacao de fazenda"/>
    <s v="externa"/>
    <x v="21"/>
    <x v="34"/>
    <s v="Não Aderente"/>
    <x v="207"/>
    <s v="Lençóis Paulista"/>
    <s v="2006"/>
    <s v="0452"/>
    <s v="Lençóis Paulista2006"/>
    <s v="20060452"/>
    <s v="Lençóis Paulista0452"/>
    <x v="29"/>
    <x v="81"/>
    <x v="65"/>
    <x v="91"/>
    <n v="5.608899627149321"/>
    <n v="2"/>
    <n v="7.608899627149321"/>
    <n v="1.4456755298428292"/>
    <n v="1"/>
    <n v="0.6917181479226655"/>
    <m/>
    <m/>
    <m/>
    <m/>
    <m/>
    <m/>
    <m/>
    <m/>
    <m/>
    <m/>
    <m/>
    <m/>
    <m/>
    <n v="296.55431999999996"/>
  </r>
  <r>
    <n v="3009"/>
    <x v="4"/>
    <x v="211"/>
    <s v="Adalberto Botelho Freire"/>
    <s v="Forwarder"/>
    <n v="1"/>
    <s v="MOD 5"/>
    <s v="1"/>
    <s v="2"/>
    <x v="2"/>
    <x v="11"/>
    <s v="6:00"/>
    <x v="30"/>
    <s v="0452-SAN CARLO"/>
    <m/>
    <m/>
    <s v="externa"/>
    <x v="21"/>
    <x v="34"/>
    <s v="Não Aderente"/>
    <x v="52"/>
    <s v="Lençóis Paulista"/>
    <s v="2006"/>
    <s v="0452"/>
    <s v="Lençóis Paulista2006"/>
    <s v="20060452"/>
    <s v="Lençóis Paulista0452"/>
    <x v="29"/>
    <x v="81"/>
    <x v="65"/>
    <x v="91"/>
    <n v="5.608899627149321"/>
    <n v="2"/>
    <n v="7.608899627149321"/>
    <n v="1.4456755298428292"/>
    <n v="1"/>
    <n v="0.6917181479226655"/>
    <m/>
    <m/>
    <m/>
    <m/>
    <m/>
    <m/>
    <m/>
    <m/>
    <m/>
    <m/>
    <m/>
    <m/>
    <m/>
    <n v="296.55431999999996"/>
  </r>
  <r>
    <n v="3010"/>
    <x v="4"/>
    <x v="212"/>
    <s v="Adalberto Botelho Freire"/>
    <s v="Trailler"/>
    <n v="1"/>
    <s v="MOD 5"/>
    <s v="1"/>
    <s v="1"/>
    <x v="0"/>
    <x v="9"/>
    <s v="9:30"/>
    <x v="57"/>
    <s v="0078-SANTA ADELAIDE"/>
    <m/>
    <m/>
    <s v="externa"/>
    <x v="3"/>
    <x v="1"/>
    <s v="Aderente"/>
    <x v="208"/>
    <s v="Lençóis Paulista"/>
    <s v="0073"/>
    <s v="0078"/>
    <s v="Lençóis Paulista0073"/>
    <s v="00730078"/>
    <s v="Lençóis Paulista0078"/>
    <x v="55"/>
    <x v="97"/>
    <x v="1"/>
    <x v="108"/>
    <n v="2.8463124588235296"/>
    <n v="2"/>
    <n v="4.8463124588235296"/>
    <n v="2.26976698127927"/>
    <n v="1"/>
    <n v="0.44057385989304815"/>
    <m/>
    <m/>
    <m/>
    <m/>
    <m/>
    <m/>
    <m/>
    <m/>
    <m/>
    <m/>
    <m/>
    <m/>
    <m/>
    <n v="171.451615"/>
  </r>
  <r>
    <n v="3013"/>
    <x v="4"/>
    <x v="213"/>
    <s v="Adalberto Botelho"/>
    <s v="Forwarder"/>
    <n v="6"/>
    <s v="MOD 5"/>
    <s v="3"/>
    <s v="2"/>
    <x v="0"/>
    <x v="9"/>
    <s v="9:30"/>
    <x v="71"/>
    <s v="0078-SANTA ADELAIDE"/>
    <m/>
    <m/>
    <s v="externa"/>
    <x v="3"/>
    <x v="1"/>
    <s v="Não Aderente"/>
    <x v="52"/>
    <s v="Lençóis Paulista"/>
    <s v="0503"/>
    <s v="0078"/>
    <s v="Lençóis Paulista0503"/>
    <s v="05030078"/>
    <s v="Lençóis Paulista0078"/>
    <x v="68"/>
    <x v="98"/>
    <x v="1"/>
    <x v="109"/>
    <n v="2.9577581945701357"/>
    <n v="2"/>
    <n v="4.9577581945701361"/>
    <n v="2.2187447568635923"/>
    <n v="6"/>
    <n v="2.704231742492802"/>
    <m/>
    <m/>
    <m/>
    <m/>
    <m/>
    <m/>
    <m/>
    <m/>
    <m/>
    <m/>
    <m/>
    <m/>
    <m/>
    <n v="1063.238112"/>
  </r>
  <r>
    <n v="3011"/>
    <x v="7"/>
    <x v="213"/>
    <s v="Jonatas "/>
    <s v="Motoniveladora"/>
    <n v="1"/>
    <s v="MOD 1"/>
    <s v="1"/>
    <s v="3"/>
    <x v="1"/>
    <x v="11"/>
    <s v="9:00"/>
    <x v="54"/>
    <s v="0486-SANTA CATARINA II - BOTUCATU"/>
    <m/>
    <s v="Apoio Transporte"/>
    <s v="externa"/>
    <x v="1"/>
    <x v="3"/>
    <s v="Não Aderente"/>
    <x v="209"/>
    <s v="Lençóis Paulista"/>
    <s v="0078"/>
    <s v="0486"/>
    <s v="Lençóis Paulista0078"/>
    <s v="00780486"/>
    <s v="Lençóis Paulista0486"/>
    <x v="52"/>
    <x v="99"/>
    <x v="28"/>
    <x v="110"/>
    <n v="3.9736581429864253"/>
    <n v="2"/>
    <n v="5.9736581429864248"/>
    <n v="1.8414177270781593"/>
    <n v="1"/>
    <n v="0.5430598311805841"/>
    <m/>
    <m/>
    <m/>
    <m/>
    <m/>
    <m/>
    <m/>
    <m/>
    <m/>
    <m/>
    <m/>
    <m/>
    <m/>
    <n v="208.62491899999998"/>
  </r>
  <r>
    <n v="3012"/>
    <x v="7"/>
    <x v="214"/>
    <s v="Jonatas "/>
    <s v="Pá Carregadeira"/>
    <n v="1"/>
    <s v="MOD 1"/>
    <s v="1"/>
    <s v="3"/>
    <x v="1"/>
    <x v="11"/>
    <s v="9:00"/>
    <x v="54"/>
    <s v="0480-PITANGUEIRAS"/>
    <m/>
    <s v="Apoio Transporte"/>
    <s v="externa"/>
    <x v="1"/>
    <x v="37"/>
    <s v="Não Aderente"/>
    <x v="52"/>
    <s v="Lençóis Paulista"/>
    <s v="0078"/>
    <s v="0480"/>
    <s v="Lençóis Paulista0078"/>
    <s v="00780480"/>
    <s v="Lençóis Paulista0480"/>
    <x v="52"/>
    <x v="100"/>
    <x v="74"/>
    <x v="111"/>
    <n v="4.1092580443438909"/>
    <n v="2"/>
    <n v="6.1092580443438909"/>
    <n v="1.8005459779496602"/>
    <n v="1"/>
    <n v="0.55538709494035376"/>
    <m/>
    <m/>
    <m/>
    <m/>
    <m/>
    <m/>
    <m/>
    <m/>
    <m/>
    <m/>
    <m/>
    <m/>
    <m/>
    <n v="223.149204"/>
  </r>
  <r>
    <n v="3014"/>
    <x v="4"/>
    <x v="215"/>
    <s v="Adalberto Botelho Freire"/>
    <s v="Forwarder"/>
    <n v="3"/>
    <s v="MOD 5"/>
    <s v="1"/>
    <s v="2"/>
    <x v="0"/>
    <x v="12"/>
    <s v="9:30"/>
    <x v="71"/>
    <s v="0452-SAN CARLO"/>
    <m/>
    <m/>
    <s v="externa"/>
    <x v="3"/>
    <x v="34"/>
    <s v="Não Aderente"/>
    <x v="210"/>
    <s v="Lençóis Paulista"/>
    <s v="0503"/>
    <s v="0452"/>
    <s v="Lençóis Paulista0503"/>
    <s v="05030452"/>
    <s v="Lençóis Paulista0452"/>
    <x v="68"/>
    <x v="101"/>
    <x v="65"/>
    <x v="112"/>
    <n v="2.8479508126696831"/>
    <n v="2"/>
    <n v="4.8479508126696835"/>
    <n v="2.2689999187393752"/>
    <n v="3"/>
    <n v="1.3221684034553682"/>
    <m/>
    <m/>
    <m/>
    <m/>
    <m/>
    <m/>
    <m/>
    <m/>
    <m/>
    <m/>
    <m/>
    <m/>
    <m/>
    <n v="532.37093400000003"/>
  </r>
  <r>
    <n v="3015"/>
    <x v="7"/>
    <x v="216"/>
    <s v="Marcelo Calandria Bencici"/>
    <s v="Motoniveladora"/>
    <n v="1"/>
    <s v="MOD 4"/>
    <s v="1"/>
    <s v="2"/>
    <x v="1"/>
    <x v="12"/>
    <s v="7:00"/>
    <x v="55"/>
    <s v="0392-JOSÉ AUGUSTO"/>
    <m/>
    <s v="Apoio Estradas"/>
    <s v="interna"/>
    <x v="15"/>
    <x v="21"/>
    <s v="Não Aderente"/>
    <x v="211"/>
    <s v="Lençóis Paulista"/>
    <s v="0392"/>
    <s v="0392"/>
    <s v="Lençóis Paulista0392"/>
    <s v="03920392"/>
    <s v="Lençóis Paulista0392"/>
    <x v="53"/>
    <x v="5"/>
    <x v="75"/>
    <x v="113"/>
    <n v="4.3375269230769229"/>
    <n v="2"/>
    <n v="6.3375269230769229"/>
    <n v="1.735692823638437"/>
    <n v="1"/>
    <n v="0.57613881118881116"/>
    <m/>
    <m/>
    <m/>
    <m/>
    <m/>
    <m/>
    <m/>
    <m/>
    <m/>
    <m/>
    <m/>
    <m/>
    <m/>
    <n v="281.93925000000002"/>
  </r>
  <r>
    <n v="3016"/>
    <x v="0"/>
    <x v="217"/>
    <s v="Everton Geremias Luchini "/>
    <s v="Carregador Florestal"/>
    <n v="3"/>
    <s v="MOD 5"/>
    <s v="1"/>
    <s v="3"/>
    <x v="1"/>
    <x v="11"/>
    <s v="18:00"/>
    <x v="22"/>
    <s v="2081-FLECHA AZUL"/>
    <m/>
    <s v="Apoio Transporte"/>
    <s v="interna"/>
    <x v="16"/>
    <x v="10"/>
    <s v="Não Aderente"/>
    <x v="212"/>
    <s v="Lençóis Paulista"/>
    <s v="2081"/>
    <s v="2081"/>
    <s v="Lençóis Paulista2081"/>
    <s v="20812081"/>
    <s v="Lençóis Paulista2081"/>
    <x v="21"/>
    <x v="5"/>
    <x v="14"/>
    <x v="61"/>
    <n v="3.2849726461538462"/>
    <n v="2"/>
    <n v="5.2849726461538467"/>
    <n v="2.0813731189328446"/>
    <n v="3"/>
    <n v="1.4413561762237763"/>
    <m/>
    <m/>
    <m/>
    <m/>
    <m/>
    <m/>
    <m/>
    <m/>
    <m/>
    <m/>
    <m/>
    <m/>
    <m/>
    <n v="640.56966599999998"/>
  </r>
  <r>
    <n v="3017"/>
    <x v="7"/>
    <x v="218"/>
    <s v="Vandeni Felix"/>
    <s v="Trator"/>
    <n v="1"/>
    <s v="MOD 3"/>
    <s v="1"/>
    <s v="3"/>
    <x v="0"/>
    <x v="9"/>
    <s v="10:00"/>
    <x v="30"/>
    <s v="0458-SÃO FRANCISCO VI - PEDERNEIRAS"/>
    <m/>
    <m/>
    <s v="externa"/>
    <x v="21"/>
    <x v="38"/>
    <s v="Não Aderente"/>
    <x v="213"/>
    <s v="Lençóis Paulista"/>
    <s v="2006"/>
    <s v="0458"/>
    <s v="Lençóis Paulista2006"/>
    <s v="20060458"/>
    <s v="Lençóis Paulista0458"/>
    <x v="29"/>
    <x v="102"/>
    <x v="76"/>
    <x v="114"/>
    <n v="4.507598010859728"/>
    <n v="2"/>
    <n v="6.507598010859728"/>
    <n v="1.6903318216096717"/>
    <n v="1"/>
    <n v="0.59159981916906623"/>
    <m/>
    <m/>
    <m/>
    <m/>
    <m/>
    <m/>
    <m/>
    <m/>
    <m/>
    <m/>
    <m/>
    <m/>
    <m/>
    <n v="242.099065"/>
  </r>
  <r>
    <n v="3018"/>
    <x v="7"/>
    <x v="219"/>
    <s v="Vandeni Felix"/>
    <s v="Pá Carregadeira"/>
    <n v="1"/>
    <s v="MOD 3"/>
    <s v="1"/>
    <s v="3"/>
    <x v="0"/>
    <x v="9"/>
    <s v="10:00"/>
    <x v="30"/>
    <s v="0458-SÃO FRANCISCO VI - PEDERNEIRAS"/>
    <m/>
    <m/>
    <s v="externa"/>
    <x v="21"/>
    <x v="38"/>
    <s v="Não Aderente"/>
    <x v="214"/>
    <s v="Lençóis Paulista"/>
    <s v="2006"/>
    <s v="0458"/>
    <s v="Lençóis Paulista2006"/>
    <s v="20060458"/>
    <s v="Lençóis Paulista0458"/>
    <x v="29"/>
    <x v="102"/>
    <x v="76"/>
    <x v="114"/>
    <n v="4.507598010859728"/>
    <n v="2"/>
    <n v="6.507598010859728"/>
    <n v="1.6903318216096717"/>
    <n v="1"/>
    <n v="0.59159981916906623"/>
    <m/>
    <m/>
    <m/>
    <m/>
    <m/>
    <m/>
    <m/>
    <m/>
    <m/>
    <m/>
    <m/>
    <m/>
    <m/>
    <n v="242.099065"/>
  </r>
  <r>
    <n v="3019"/>
    <x v="7"/>
    <x v="220"/>
    <s v="Vandeni Felix"/>
    <s v="Escavadeira"/>
    <n v="1"/>
    <s v="MOD 3"/>
    <s v="1"/>
    <s v="3"/>
    <x v="0"/>
    <x v="9"/>
    <s v="10:00"/>
    <x v="30"/>
    <s v="0458-SÃO FRANCISCO VI - PEDERNEIRAS"/>
    <m/>
    <m/>
    <s v="externa"/>
    <x v="21"/>
    <x v="38"/>
    <s v="Não Aderente"/>
    <x v="215"/>
    <s v="Lençóis Paulista"/>
    <s v="2006"/>
    <s v="0458"/>
    <s v="Lençóis Paulista2006"/>
    <s v="20060458"/>
    <s v="Lençóis Paulista0458"/>
    <x v="29"/>
    <x v="102"/>
    <x v="76"/>
    <x v="114"/>
    <n v="4.507598010859728"/>
    <n v="2"/>
    <n v="6.507598010859728"/>
    <n v="1.6903318216096717"/>
    <n v="1"/>
    <n v="0.59159981916906623"/>
    <m/>
    <m/>
    <m/>
    <m/>
    <m/>
    <m/>
    <m/>
    <m/>
    <m/>
    <m/>
    <m/>
    <m/>
    <m/>
    <n v="242.099065"/>
  </r>
  <r>
    <n v="3020"/>
    <x v="7"/>
    <x v="221"/>
    <s v="Vandeni Felix"/>
    <s v="Rolo Compactador"/>
    <n v="1"/>
    <s v="MOD 3"/>
    <s v="1"/>
    <s v="3"/>
    <x v="0"/>
    <x v="9"/>
    <s v="10:00"/>
    <x v="30"/>
    <s v="0458-SÃO FRANCISCO VI - PEDERNEIRAS"/>
    <m/>
    <m/>
    <s v="externa"/>
    <x v="21"/>
    <x v="38"/>
    <s v="Não Aderente"/>
    <x v="216"/>
    <s v="Lençóis Paulista"/>
    <s v="2006"/>
    <s v="0458"/>
    <s v="Lençóis Paulista2006"/>
    <s v="20060458"/>
    <s v="Lençóis Paulista0458"/>
    <x v="29"/>
    <x v="102"/>
    <x v="76"/>
    <x v="114"/>
    <n v="4.507598010859728"/>
    <n v="2"/>
    <n v="6.507598010859728"/>
    <n v="1.6903318216096717"/>
    <n v="1"/>
    <n v="0.59159981916906623"/>
    <m/>
    <m/>
    <m/>
    <m/>
    <m/>
    <m/>
    <m/>
    <m/>
    <m/>
    <m/>
    <m/>
    <m/>
    <m/>
    <n v="242.099065"/>
  </r>
  <r>
    <n v="3021"/>
    <x v="7"/>
    <x v="222"/>
    <s v="Vandeni Felix"/>
    <s v="Motoniveladora"/>
    <n v="1"/>
    <s v="MOD 3"/>
    <s v="1"/>
    <s v="3"/>
    <x v="0"/>
    <x v="9"/>
    <s v="10:00"/>
    <x v="30"/>
    <s v="0458-SÃO FRANCISCO VI - PEDERNEIRAS"/>
    <m/>
    <m/>
    <s v="externa"/>
    <x v="21"/>
    <x v="38"/>
    <s v="Não Aderente"/>
    <x v="217"/>
    <s v="Lençóis Paulista"/>
    <s v="2006"/>
    <s v="0458"/>
    <s v="Lençóis Paulista2006"/>
    <s v="20060458"/>
    <s v="Lençóis Paulista0458"/>
    <x v="29"/>
    <x v="102"/>
    <x v="76"/>
    <x v="114"/>
    <n v="4.507598010859728"/>
    <n v="2"/>
    <n v="6.507598010859728"/>
    <n v="1.6903318216096717"/>
    <n v="1"/>
    <n v="0.59159981916906623"/>
    <m/>
    <m/>
    <m/>
    <m/>
    <m/>
    <m/>
    <m/>
    <m/>
    <m/>
    <m/>
    <m/>
    <m/>
    <m/>
    <n v="242.099065"/>
  </r>
  <r>
    <n v="3022"/>
    <x v="8"/>
    <x v="223"/>
    <s v="Arthur Bonfante Furlam"/>
    <s v="Forwarder"/>
    <n v="1"/>
    <s v="MOD 01"/>
    <s v="1"/>
    <s v="2"/>
    <x v="0"/>
    <x v="12"/>
    <s v="8:00"/>
    <x v="44"/>
    <s v="0035-LAGOA RICA"/>
    <s v="Transporte de um Forwarder que está no patio da linha 1 para a fazenda Lagoa Rica "/>
    <m/>
    <s v="externa"/>
    <x v="27"/>
    <x v="30"/>
    <s v="Não Aderente"/>
    <x v="218"/>
    <s v="Lençóis Paulista"/>
    <s v="0035"/>
    <s v="0035"/>
    <s v="Lençóis Paulista0035"/>
    <s v="00350035"/>
    <s v="Lençóis Paulista0035"/>
    <x v="42"/>
    <x v="5"/>
    <x v="51"/>
    <x v="65"/>
    <n v="1.5784704923076924"/>
    <n v="2"/>
    <n v="3.5784704923076927"/>
    <n v="3.0739389981405978"/>
    <n v="1"/>
    <n v="0.32531549930069931"/>
    <m/>
    <m/>
    <m/>
    <m/>
    <m/>
    <m/>
    <m/>
    <m/>
    <m/>
    <m/>
    <m/>
    <m/>
    <m/>
    <n v="102.600582"/>
  </r>
  <r>
    <n v="3023"/>
    <x v="0"/>
    <x v="224"/>
    <s v="Samuel de Sousa Duarte "/>
    <s v="Carregador Florestal"/>
    <n v="4"/>
    <s v="MOD 7"/>
    <s v="2"/>
    <s v="3"/>
    <x v="1"/>
    <x v="12"/>
    <s v="9:00"/>
    <x v="72"/>
    <s v="0308-ÁGUA BRANCA II"/>
    <m/>
    <s v="Apoio Transporte"/>
    <s v="externa"/>
    <x v="5"/>
    <x v="7"/>
    <s v="Não Aderente"/>
    <x v="219"/>
    <s v="Lençóis Paulista"/>
    <s v="2418"/>
    <s v="0308"/>
    <s v="Lençóis Paulista2418"/>
    <s v="24180308"/>
    <s v="Lençóis Paulista0308"/>
    <x v="69"/>
    <x v="8"/>
    <x v="17"/>
    <x v="8"/>
    <e v="#N/A"/>
    <n v="2"/>
    <e v="#N/A"/>
    <e v="#N/A"/>
    <n v="4"/>
    <e v="#N/A"/>
    <m/>
    <m/>
    <m/>
    <m/>
    <m/>
    <m/>
    <m/>
    <m/>
    <m/>
    <m/>
    <m/>
    <m/>
    <m/>
    <n v="800"/>
  </r>
  <r>
    <n v="3024"/>
    <x v="7"/>
    <x v="225"/>
    <s v="Wendel Patrick "/>
    <s v="Trator"/>
    <n v="1"/>
    <s v="MOD 5"/>
    <s v="1"/>
    <s v="2"/>
    <x v="0"/>
    <x v="9"/>
    <s v="7:00"/>
    <x v="21"/>
    <s v="0457-JAMAICA II - PIRAJUÍ"/>
    <s v="Sede da propriedade"/>
    <m/>
    <s v="interna"/>
    <x v="15"/>
    <x v="20"/>
    <s v="Não Aderente"/>
    <x v="220"/>
    <s v="Lençóis Paulista"/>
    <s v="0394"/>
    <s v="0457"/>
    <s v="Lençóis Paulista0394"/>
    <s v="03940457"/>
    <s v="Lençóis Paulista0457"/>
    <x v="20"/>
    <x v="103"/>
    <x v="77"/>
    <x v="115"/>
    <n v="4.9653593656108601"/>
    <n v="2"/>
    <n v="6.9653593656108601"/>
    <n v="1.5792437148769141"/>
    <n v="1"/>
    <n v="0.63321448778280542"/>
    <m/>
    <m/>
    <m/>
    <m/>
    <m/>
    <m/>
    <m/>
    <m/>
    <m/>
    <m/>
    <m/>
    <m/>
    <m/>
    <n v="296.730164"/>
  </r>
  <r>
    <n v="3025"/>
    <x v="4"/>
    <x v="226"/>
    <s v="37005900"/>
    <s v="Forwarder"/>
    <n v="10"/>
    <s v="MOD 3"/>
    <s v="10"/>
    <s v="2"/>
    <x v="0"/>
    <x v="9"/>
    <s v="7:00"/>
    <x v="64"/>
    <s v="0347-VALE VERDE"/>
    <m/>
    <m/>
    <s v="externa"/>
    <x v="35"/>
    <x v="13"/>
    <s v="Não Aderente"/>
    <x v="221"/>
    <s v="Lençóis Paulista"/>
    <s v="0438"/>
    <s v="0347"/>
    <s v="Lençóis Paulista0438"/>
    <s v="04380347"/>
    <s v="Lençóis Paulista0347"/>
    <x v="61"/>
    <x v="104"/>
    <x v="20"/>
    <x v="116"/>
    <n v="6.4727277230769236"/>
    <n v="2"/>
    <n v="8.4727277230769236"/>
    <n v="1.2982831927951157"/>
    <n v="10"/>
    <n v="7.7024797482517489"/>
    <m/>
    <m/>
    <m/>
    <m/>
    <m/>
    <m/>
    <m/>
    <m/>
    <m/>
    <m/>
    <m/>
    <m/>
    <m/>
    <n v="3327.8119199999996"/>
  </r>
  <r>
    <n v="3026"/>
    <x v="4"/>
    <x v="227"/>
    <s v="37005900"/>
    <s v="Trailler"/>
    <n v="1"/>
    <s v="MOD 3"/>
    <s v="1"/>
    <s v="1"/>
    <x v="0"/>
    <x v="9"/>
    <s v="7:00"/>
    <x v="64"/>
    <s v="0347-VALE VERDE"/>
    <m/>
    <m/>
    <s v="externa"/>
    <x v="35"/>
    <x v="13"/>
    <s v="Não Aderente"/>
    <x v="222"/>
    <s v="Lençóis Paulista"/>
    <s v="0438"/>
    <s v="0347"/>
    <s v="Lençóis Paulista0438"/>
    <s v="04380347"/>
    <s v="Lençóis Paulista0347"/>
    <x v="61"/>
    <x v="104"/>
    <x v="20"/>
    <x v="116"/>
    <n v="6.4727277230769236"/>
    <n v="2"/>
    <n v="8.4727277230769236"/>
    <n v="1.2982831927951157"/>
    <n v="1"/>
    <n v="0.77024797482517493"/>
    <m/>
    <m/>
    <m/>
    <m/>
    <m/>
    <m/>
    <m/>
    <m/>
    <m/>
    <m/>
    <m/>
    <m/>
    <m/>
    <n v="332.78119199999998"/>
  </r>
  <r>
    <n v="3027"/>
    <x v="0"/>
    <x v="228"/>
    <s v="Teste"/>
    <s v="Carregador Florestal"/>
    <n v="1"/>
    <s v="MOD 11"/>
    <s v="1"/>
    <s v="1"/>
    <x v="0"/>
    <x v="11"/>
    <s v="12:50"/>
    <x v="18"/>
    <s v="0003-UNIÃO"/>
    <s v="Teste"/>
    <m/>
    <s v="interna"/>
    <x v="1"/>
    <x v="4"/>
    <s v="Não Aderente"/>
    <x v="52"/>
    <s v="Lençóis Paulista"/>
    <s v="0001"/>
    <s v="0003"/>
    <s v="Lençóis Paulista0001"/>
    <s v="00010003"/>
    <s v="Lençóis Paulista0003"/>
    <x v="17"/>
    <x v="44"/>
    <x v="40"/>
    <x v="48"/>
    <n v="2.43939252760181"/>
    <n v="2"/>
    <n v="4.43939252760181"/>
    <n v="2.4778164876405455"/>
    <n v="1"/>
    <n v="0.40358113887289182"/>
    <m/>
    <m/>
    <m/>
    <m/>
    <m/>
    <m/>
    <m/>
    <m/>
    <m/>
    <m/>
    <m/>
    <m/>
    <m/>
    <n v="131.33540099999999"/>
  </r>
  <r>
    <n v="3029"/>
    <x v="4"/>
    <x v="229"/>
    <s v="Ramon Camargo "/>
    <s v="Harvester"/>
    <n v="4"/>
    <s v="MOD 15"/>
    <s v="2"/>
    <s v="4"/>
    <x v="0"/>
    <x v="12"/>
    <s v="22:00"/>
    <x v="64"/>
    <s v="0517-BARREIRO RICO II - GLEBA A"/>
    <m/>
    <m/>
    <s v="interna"/>
    <x v="35"/>
    <x v="24"/>
    <s v="Não Aderente"/>
    <x v="223"/>
    <s v="Lençóis Paulista"/>
    <s v="0438"/>
    <s v="0517"/>
    <s v="Lençóis Paulista0438"/>
    <s v="04380517"/>
    <s v="Lençóis Paulista0517"/>
    <x v="61"/>
    <x v="83"/>
    <x v="66"/>
    <x v="93"/>
    <n v="2.783717635294118"/>
    <n v="2"/>
    <n v="4.783717635294118"/>
    <n v="2.2994668244719016"/>
    <n v="4"/>
    <n v="1.7395336855614973"/>
    <m/>
    <m/>
    <m/>
    <m/>
    <m/>
    <m/>
    <m/>
    <m/>
    <m/>
    <m/>
    <m/>
    <m/>
    <m/>
    <n v="701.09851600000002"/>
  </r>
  <r>
    <n v="3030"/>
    <x v="4"/>
    <x v="230"/>
    <s v="Tcharles de Oliveira queiros"/>
    <s v="Harvester"/>
    <n v="6"/>
    <s v="MOD 9"/>
    <s v="3"/>
    <s v="3"/>
    <x v="0"/>
    <x v="9"/>
    <s v="3:00"/>
    <x v="66"/>
    <s v="0352-JAMAICA"/>
    <m/>
    <m/>
    <s v="externa"/>
    <x v="0"/>
    <x v="39"/>
    <s v="Não Aderente"/>
    <x v="224"/>
    <s v="Lençóis Paulista"/>
    <s v="0011"/>
    <s v="0352"/>
    <s v="Lençóis Paulista0011"/>
    <s v="00110352"/>
    <s v="Lençóis Paulista0352"/>
    <x v="63"/>
    <x v="105"/>
    <x v="78"/>
    <x v="117"/>
    <n v="4.4233864325791856"/>
    <n v="2"/>
    <n v="6.4233864325791856"/>
    <n v="1.7124923302463004"/>
    <n v="6"/>
    <n v="3.5036653268613738"/>
    <m/>
    <m/>
    <m/>
    <m/>
    <m/>
    <m/>
    <m/>
    <m/>
    <m/>
    <m/>
    <m/>
    <m/>
    <m/>
    <n v="1519.2831180000001"/>
  </r>
  <r>
    <n v="3031"/>
    <x v="4"/>
    <x v="231"/>
    <s v="Tcharles de Oliveira queiros "/>
    <s v="Trailler"/>
    <n v="1"/>
    <s v="MOD 9"/>
    <s v="1"/>
    <s v="2"/>
    <x v="0"/>
    <x v="9"/>
    <s v="8:00"/>
    <x v="66"/>
    <s v="0352-JAMAICA"/>
    <m/>
    <m/>
    <s v="externa"/>
    <x v="0"/>
    <x v="39"/>
    <s v="Não Aderente"/>
    <x v="225"/>
    <s v="Lençóis Paulista"/>
    <s v="0011"/>
    <s v="0352"/>
    <s v="Lençóis Paulista0011"/>
    <s v="00110352"/>
    <s v="Lençóis Paulista0352"/>
    <x v="63"/>
    <x v="105"/>
    <x v="78"/>
    <x v="117"/>
    <n v="4.4233864325791856"/>
    <n v="2"/>
    <n v="6.4233864325791856"/>
    <n v="1.7124923302463004"/>
    <n v="1"/>
    <n v="0.58394422114356226"/>
    <m/>
    <m/>
    <m/>
    <m/>
    <m/>
    <m/>
    <m/>
    <m/>
    <m/>
    <m/>
    <m/>
    <m/>
    <m/>
    <n v="253.213853"/>
  </r>
  <r>
    <n v="3032"/>
    <x v="6"/>
    <x v="232"/>
    <s v="Itamar Magela Severiano"/>
    <s v="Carregador Florestal"/>
    <n v="1"/>
    <s v="MOD 11"/>
    <s v="1"/>
    <s v="2"/>
    <x v="1"/>
    <x v="12"/>
    <s v="7:00"/>
    <x v="8"/>
    <s v="5002-TRÊS IRMÃOS"/>
    <s v="Prancha mais reforçada levar maquina GT24"/>
    <s v="Apoio Transporte"/>
    <m/>
    <x v="7"/>
    <x v="36"/>
    <s v="Não Aderente"/>
    <x v="226"/>
    <s v="Lençóis Paulista"/>
    <s v="5004"/>
    <s v="5002"/>
    <s v="Lençóis Paulista5004"/>
    <s v="50045002"/>
    <s v="Lençóis Paulista5002"/>
    <x v="8"/>
    <x v="90"/>
    <x v="72"/>
    <x v="101"/>
    <n v="36.151767847963804"/>
    <n v="2"/>
    <n v="38.151767847963804"/>
    <n v="0.28832215701865782"/>
    <n v="1"/>
    <n v="3.4683425316330729"/>
    <m/>
    <m/>
    <m/>
    <m/>
    <m/>
    <m/>
    <m/>
    <m/>
    <m/>
    <m/>
    <m/>
    <m/>
    <m/>
    <n v="2215.8962540000002"/>
  </r>
  <r>
    <n v="3033"/>
    <x v="0"/>
    <x v="233"/>
    <s v="Itamar Magela Severiano"/>
    <s v="Trailler"/>
    <n v="1"/>
    <s v="MOD 11"/>
    <s v="1"/>
    <s v="1"/>
    <x v="1"/>
    <x v="12"/>
    <s v="7:00"/>
    <x v="8"/>
    <s v="5002-TRÊS IRMÃOS"/>
    <s v="Levar are de vivencia e banheiro cjr pegar na fazenda santo antonio"/>
    <s v="Apoio Transporte"/>
    <s v="externa"/>
    <x v="7"/>
    <x v="36"/>
    <s v="Não Aderente"/>
    <x v="227"/>
    <s v="Lençóis Paulista"/>
    <s v="5004"/>
    <s v="5002"/>
    <s v="Lençóis Paulista5004"/>
    <s v="50045002"/>
    <s v="Lençóis Paulista5002"/>
    <x v="8"/>
    <x v="90"/>
    <x v="72"/>
    <x v="101"/>
    <n v="36.151767847963804"/>
    <n v="2"/>
    <n v="38.151767847963804"/>
    <n v="0.28832215701865782"/>
    <n v="1"/>
    <n v="3.4683425316330729"/>
    <m/>
    <m/>
    <m/>
    <m/>
    <m/>
    <m/>
    <m/>
    <m/>
    <m/>
    <m/>
    <m/>
    <m/>
    <m/>
    <n v="2215.8962540000002"/>
  </r>
  <r>
    <n v="3034"/>
    <x v="7"/>
    <x v="234"/>
    <s v="Claudemir Mendonça "/>
    <s v="Escavadeira"/>
    <n v="1"/>
    <s v="MOD 6"/>
    <s v="1"/>
    <s v="2"/>
    <x v="1"/>
    <x v="12"/>
    <s v="7:00"/>
    <x v="73"/>
    <s v="5016-JACURUTU"/>
    <s v="Distancia emtre talhao muito longe"/>
    <s v="Apoio Estradas"/>
    <s v="interna"/>
    <x v="5"/>
    <x v="15"/>
    <s v="Não Aderente"/>
    <x v="228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3035"/>
    <x v="4"/>
    <x v="235"/>
    <s v="Fagner Martins Turibio "/>
    <s v="Harvester"/>
    <n v="2"/>
    <s v="MOD 13"/>
    <s v="2"/>
    <s v="3"/>
    <x v="0"/>
    <x v="9"/>
    <s v="7:00"/>
    <x v="15"/>
    <s v="5014-NOVA ERA"/>
    <s v="Do modulo 10 para o modulo 13"/>
    <m/>
    <s v="externa"/>
    <x v="10"/>
    <x v="15"/>
    <s v="Não Aderente"/>
    <x v="229"/>
    <s v="Lençóis Paulista"/>
    <s v="0351"/>
    <s v="5014"/>
    <s v="Lençóis Paulista0351"/>
    <s v="03515014"/>
    <s v="Lençóis Paulista5014"/>
    <x v="14"/>
    <x v="8"/>
    <x v="23"/>
    <x v="8"/>
    <e v="#N/A"/>
    <n v="2"/>
    <e v="#N/A"/>
    <e v="#N/A"/>
    <n v="2"/>
    <e v="#N/A"/>
    <m/>
    <m/>
    <m/>
    <m/>
    <m/>
    <m/>
    <m/>
    <m/>
    <m/>
    <m/>
    <m/>
    <m/>
    <m/>
    <n v="400"/>
  </r>
  <r>
    <n v="3036"/>
    <x v="4"/>
    <x v="236"/>
    <s v="Tcharles de Oliveira queiros "/>
    <s v="Harvester"/>
    <n v="4"/>
    <s v="MOD 9"/>
    <s v="2"/>
    <s v="3"/>
    <x v="1"/>
    <x v="12"/>
    <s v="7:00"/>
    <x v="66"/>
    <s v="0352-JAMAICA"/>
    <m/>
    <s v="Apoio Colheita"/>
    <s v="externa"/>
    <x v="0"/>
    <x v="39"/>
    <s v="Não Aderente"/>
    <x v="230"/>
    <s v="Lençóis Paulista"/>
    <s v="0011"/>
    <s v="0352"/>
    <s v="Lençóis Paulista0011"/>
    <s v="00110352"/>
    <s v="Lençóis Paulista0352"/>
    <x v="63"/>
    <x v="105"/>
    <x v="78"/>
    <x v="117"/>
    <n v="4.4233864325791856"/>
    <n v="2"/>
    <n v="6.4233864325791856"/>
    <n v="1.7124923302463004"/>
    <n v="4"/>
    <n v="2.335776884574249"/>
    <m/>
    <m/>
    <m/>
    <m/>
    <m/>
    <m/>
    <m/>
    <m/>
    <m/>
    <m/>
    <m/>
    <m/>
    <m/>
    <n v="1012.855412"/>
  </r>
  <r>
    <n v="3037"/>
    <x v="0"/>
    <x v="237"/>
    <s v="Jefferson. Barbosa"/>
    <s v="Carregador Florestal"/>
    <n v="3"/>
    <s v="MOD 6"/>
    <s v="2"/>
    <s v="2"/>
    <x v="1"/>
    <x v="12"/>
    <s v="10:30"/>
    <x v="70"/>
    <s v="0367-SANTA CATARINA"/>
    <m/>
    <s v="Falta de Planejamento Previo"/>
    <s v="externa"/>
    <x v="23"/>
    <x v="17"/>
    <s v="Não Aderente"/>
    <x v="231"/>
    <s v="Lençóis Paulista"/>
    <s v="0374"/>
    <s v="0367"/>
    <s v="Lençóis Paulista0374"/>
    <s v="03740367"/>
    <s v="Lençóis Paulista0367"/>
    <x v="67"/>
    <x v="106"/>
    <x v="79"/>
    <x v="118"/>
    <n v="5.5263038678733025"/>
    <n v="2"/>
    <n v="7.5263038678733025"/>
    <n v="1.4615407766027728"/>
    <n v="3"/>
    <n v="2.05262832760181"/>
    <m/>
    <m/>
    <m/>
    <m/>
    <m/>
    <m/>
    <m/>
    <m/>
    <m/>
    <m/>
    <m/>
    <m/>
    <m/>
    <n v="1065.454608"/>
  </r>
  <r>
    <n v="3038"/>
    <x v="7"/>
    <x v="238"/>
    <s v="Matheus Pimentel Santos "/>
    <s v="Escavadeira"/>
    <n v="1"/>
    <s v="MOD 6"/>
    <s v="1"/>
    <s v="3"/>
    <x v="0"/>
    <x v="9"/>
    <s v="7:00"/>
    <x v="73"/>
    <s v="5016-JACURUTU"/>
    <m/>
    <m/>
    <s v="interna"/>
    <x v="5"/>
    <x v="15"/>
    <s v="Não Aderente"/>
    <x v="232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3039"/>
    <x v="4"/>
    <x v="239"/>
    <s v="Tcharles de Oliveira queiros"/>
    <s v="Harvester"/>
    <n v="2"/>
    <s v="MOD 9"/>
    <s v="1"/>
    <s v="3"/>
    <x v="1"/>
    <x v="11"/>
    <s v="23:00"/>
    <x v="66"/>
    <s v="0011-RECREIO"/>
    <m/>
    <s v="Apoio Colheita"/>
    <s v="interna"/>
    <x v="0"/>
    <x v="18"/>
    <s v="Não Aderente"/>
    <x v="233"/>
    <s v="Lençóis Paulista"/>
    <s v="0011"/>
    <s v="0011"/>
    <s v="Lençóis Paulista0011"/>
    <s v="00110011"/>
    <s v="Lençóis Paulista0011"/>
    <x v="63"/>
    <x v="5"/>
    <x v="26"/>
    <x v="119"/>
    <n v="2.3763558461538463"/>
    <n v="2"/>
    <n v="4.3763558461538459"/>
    <n v="2.5135067592063689"/>
    <n v="2"/>
    <n v="0.79570106293706289"/>
    <m/>
    <m/>
    <m/>
    <m/>
    <m/>
    <m/>
    <m/>
    <m/>
    <m/>
    <m/>
    <m/>
    <m/>
    <m/>
    <n v="308.92626000000001"/>
  </r>
  <r>
    <n v="3040"/>
    <x v="0"/>
    <x v="240"/>
    <s v="Samuel de Sousa Duarte "/>
    <s v="Carregador Florestal"/>
    <n v="3"/>
    <s v="MOD 7"/>
    <s v="2"/>
    <s v="3"/>
    <x v="0"/>
    <x v="13"/>
    <s v="7:20"/>
    <x v="45"/>
    <s v="2418-SANTA ROSA IX"/>
    <m/>
    <m/>
    <s v="externa"/>
    <x v="12"/>
    <x v="15"/>
    <s v="Não Aderente"/>
    <x v="234"/>
    <s v="Lençóis Paulista"/>
    <s v="0425"/>
    <s v="2418"/>
    <s v="Lençóis Paulista0425"/>
    <s v="04252418"/>
    <s v="Lençóis Paulista2418"/>
    <x v="43"/>
    <x v="8"/>
    <x v="80"/>
    <x v="8"/>
    <e v="#N/A"/>
    <n v="2"/>
    <e v="#N/A"/>
    <e v="#N/A"/>
    <n v="3"/>
    <e v="#N/A"/>
    <m/>
    <m/>
    <m/>
    <m/>
    <m/>
    <m/>
    <m/>
    <m/>
    <m/>
    <m/>
    <m/>
    <m/>
    <m/>
    <n v="600"/>
  </r>
  <r>
    <n v="3041"/>
    <x v="2"/>
    <x v="241"/>
    <s v="Giovani Oliveira de Mello "/>
    <s v="Escavadeira"/>
    <n v="1"/>
    <s v="BSR06"/>
    <s v="1"/>
    <s v="2"/>
    <x v="1"/>
    <x v="9"/>
    <s v="8:00"/>
    <x v="74"/>
    <s v="0175-PARAÍSO III"/>
    <s v="Retirar a maquina na oficina do Massoca"/>
    <s v="Apoio Estradas"/>
    <s v="interna"/>
    <x v="6"/>
    <x v="20"/>
    <s v="Não Aderente"/>
    <x v="235"/>
    <s v="Lençóis Paulista"/>
    <s v="0175"/>
    <s v="0175"/>
    <s v="Lençóis Paulista0175"/>
    <s v="01750175"/>
    <s v="Lençóis Paulista0175"/>
    <x v="70"/>
    <x v="5"/>
    <x v="81"/>
    <x v="120"/>
    <n v="3.4003966769230769"/>
    <n v="2"/>
    <n v="5.4003966769230765"/>
    <n v="2.0368874099573269"/>
    <n v="1"/>
    <n v="0.49094515244755238"/>
    <m/>
    <m/>
    <m/>
    <m/>
    <m/>
    <m/>
    <m/>
    <m/>
    <m/>
    <m/>
    <m/>
    <m/>
    <m/>
    <n v="221.02578399999999"/>
  </r>
  <r>
    <n v="3042"/>
    <x v="7"/>
    <x v="242"/>
    <s v="Marcelo Calandria Bencici"/>
    <s v="Rolo Compactador"/>
    <n v="1"/>
    <s v="MOD 4"/>
    <s v="1"/>
    <s v="2"/>
    <x v="1"/>
    <x v="9"/>
    <s v="7:00"/>
    <x v="55"/>
    <s v="0392-JOSÉ AUGUSTO"/>
    <m/>
    <s v="Falta de Planejamento Previo"/>
    <s v="interna"/>
    <x v="15"/>
    <x v="21"/>
    <s v="Não Aderente"/>
    <x v="236"/>
    <s v="Lençóis Paulista"/>
    <s v="0392"/>
    <s v="0392"/>
    <s v="Lençóis Paulista0392"/>
    <s v="03920392"/>
    <s v="Lençóis Paulista0392"/>
    <x v="53"/>
    <x v="5"/>
    <x v="75"/>
    <x v="113"/>
    <n v="4.3375269230769229"/>
    <n v="2"/>
    <n v="6.3375269230769229"/>
    <n v="1.735692823638437"/>
    <n v="1"/>
    <n v="0.57613881118881116"/>
    <m/>
    <m/>
    <m/>
    <m/>
    <m/>
    <m/>
    <m/>
    <m/>
    <m/>
    <m/>
    <m/>
    <m/>
    <m/>
    <n v="281.93925000000002"/>
  </r>
  <r>
    <n v="3043"/>
    <x v="7"/>
    <x v="243"/>
    <s v="Marcelo Calandria Bencici"/>
    <s v="Motoniveladora"/>
    <n v="1"/>
    <s v="MOD 4"/>
    <s v="1"/>
    <s v="2"/>
    <x v="1"/>
    <x v="9"/>
    <s v="7:00"/>
    <x v="55"/>
    <s v="0394-SÃO JOÃO DO INHEMA"/>
    <m/>
    <s v="Falta de Planejamento Previo"/>
    <s v="externa"/>
    <x v="15"/>
    <x v="21"/>
    <s v="Não Aderente"/>
    <x v="237"/>
    <s v="Lençóis Paulista"/>
    <s v="0392"/>
    <s v="0394"/>
    <s v="Lençóis Paulista0392"/>
    <s v="03920394"/>
    <s v="Lençóis Paulista0394"/>
    <x v="53"/>
    <x v="107"/>
    <x v="34"/>
    <x v="121"/>
    <n v="4.4459247764705889"/>
    <n v="2"/>
    <n v="6.4459247764705889"/>
    <n v="1.7065045562047276"/>
    <n v="1"/>
    <n v="0.58599316149732628"/>
    <m/>
    <m/>
    <m/>
    <m/>
    <m/>
    <m/>
    <m/>
    <m/>
    <m/>
    <m/>
    <m/>
    <m/>
    <m/>
    <n v="287.421649"/>
  </r>
  <r>
    <n v="3044"/>
    <x v="0"/>
    <x v="244"/>
    <s v="Everton Geremias Luchini "/>
    <s v="Carregador Florestal"/>
    <n v="3"/>
    <s v="MOD 5"/>
    <s v="1"/>
    <s v="3"/>
    <x v="1"/>
    <x v="9"/>
    <s v="12:00"/>
    <x v="22"/>
    <s v="2081-FLECHA AZUL"/>
    <s v="Mudanca interna no projeto"/>
    <s v="Apoio Transporte"/>
    <s v="interna"/>
    <x v="16"/>
    <x v="10"/>
    <s v="Não Aderente"/>
    <x v="238"/>
    <s v="Lençóis Paulista"/>
    <s v="2081"/>
    <s v="2081"/>
    <s v="Lençóis Paulista2081"/>
    <s v="20812081"/>
    <s v="Lençóis Paulista2081"/>
    <x v="21"/>
    <x v="5"/>
    <x v="14"/>
    <x v="61"/>
    <n v="3.2849726461538462"/>
    <n v="2"/>
    <n v="5.2849726461538467"/>
    <n v="2.0813731189328446"/>
    <n v="3"/>
    <n v="1.4413561762237763"/>
    <m/>
    <m/>
    <m/>
    <m/>
    <m/>
    <m/>
    <m/>
    <m/>
    <m/>
    <m/>
    <m/>
    <m/>
    <m/>
    <n v="640.56966599999998"/>
  </r>
  <r>
    <n v="3045"/>
    <x v="8"/>
    <x v="245"/>
    <s v="Tcharles de Oliveira queiros "/>
    <s v="Harvester"/>
    <n v="2"/>
    <s v="MOD 01"/>
    <s v="2"/>
    <s v="3"/>
    <x v="0"/>
    <x v="13"/>
    <s v="9:30"/>
    <x v="66"/>
    <s v="0352-JAMAICA"/>
    <m/>
    <m/>
    <s v="externa"/>
    <x v="0"/>
    <x v="39"/>
    <s v="Aderente"/>
    <x v="172"/>
    <s v="Lençóis Paulista"/>
    <s v="0011"/>
    <s v="0352"/>
    <s v="Lençóis Paulista0011"/>
    <s v="00110352"/>
    <s v="Lençóis Paulista0352"/>
    <x v="63"/>
    <x v="105"/>
    <x v="78"/>
    <x v="117"/>
    <n v="4.4233864325791856"/>
    <n v="2"/>
    <n v="6.4233864325791856"/>
    <n v="1.7124923302463004"/>
    <n v="2"/>
    <n v="1.1678884422871245"/>
    <m/>
    <m/>
    <m/>
    <m/>
    <m/>
    <m/>
    <m/>
    <m/>
    <m/>
    <m/>
    <m/>
    <m/>
    <m/>
    <n v="506.427706"/>
  </r>
  <r>
    <n v="3046"/>
    <x v="8"/>
    <x v="246"/>
    <s v="Tcharles de Oliveira queiros "/>
    <s v="Forwarder"/>
    <n v="2"/>
    <s v="MOD 01"/>
    <s v="2"/>
    <s v="3"/>
    <x v="0"/>
    <x v="13"/>
    <s v="9:31"/>
    <x v="66"/>
    <s v="0352-JAMAICA"/>
    <m/>
    <m/>
    <s v="externa"/>
    <x v="0"/>
    <x v="39"/>
    <s v="Aderente"/>
    <x v="172"/>
    <s v="Lençóis Paulista"/>
    <s v="0011"/>
    <s v="0352"/>
    <s v="Lençóis Paulista0011"/>
    <s v="00110352"/>
    <s v="Lençóis Paulista0352"/>
    <x v="63"/>
    <x v="105"/>
    <x v="78"/>
    <x v="117"/>
    <n v="4.4233864325791856"/>
    <n v="2"/>
    <n v="6.4233864325791856"/>
    <n v="1.7124923302463004"/>
    <n v="2"/>
    <n v="1.1678884422871245"/>
    <m/>
    <m/>
    <m/>
    <m/>
    <m/>
    <m/>
    <m/>
    <m/>
    <m/>
    <m/>
    <m/>
    <m/>
    <m/>
    <n v="506.427706"/>
  </r>
  <r>
    <n v="3047"/>
    <x v="8"/>
    <x v="247"/>
    <s v="Tcharles de Oliveira queiros "/>
    <s v="Trailler"/>
    <n v="1"/>
    <s v="MOD 01"/>
    <s v="1"/>
    <s v="2"/>
    <x v="0"/>
    <x v="13"/>
    <s v="9:32"/>
    <x v="66"/>
    <s v="0352-JAMAICA"/>
    <m/>
    <m/>
    <s v="externa"/>
    <x v="0"/>
    <x v="39"/>
    <s v="Aderente"/>
    <x v="172"/>
    <s v="Lençóis Paulista"/>
    <s v="0011"/>
    <s v="0352"/>
    <s v="Lençóis Paulista0011"/>
    <s v="00110352"/>
    <s v="Lençóis Paulista0352"/>
    <x v="63"/>
    <x v="105"/>
    <x v="78"/>
    <x v="117"/>
    <n v="4.4233864325791856"/>
    <n v="2"/>
    <n v="6.4233864325791856"/>
    <n v="1.7124923302463004"/>
    <n v="1"/>
    <n v="0.58394422114356226"/>
    <m/>
    <m/>
    <m/>
    <m/>
    <m/>
    <m/>
    <m/>
    <m/>
    <m/>
    <m/>
    <m/>
    <m/>
    <m/>
    <n v="253.213853"/>
  </r>
  <r>
    <n v="3048"/>
    <x v="2"/>
    <x v="248"/>
    <s v="Giovani Oliveira de Mello "/>
    <s v="Escavadeira"/>
    <n v="1"/>
    <s v="BSR06"/>
    <s v="1"/>
    <s v="2"/>
    <x v="0"/>
    <x v="13"/>
    <s v="10:25"/>
    <x v="74"/>
    <s v="0245-SÃO PAULO"/>
    <m/>
    <m/>
    <s v="interna"/>
    <x v="6"/>
    <x v="40"/>
    <s v="Aderente"/>
    <x v="239"/>
    <s v="Lençóis Paulista"/>
    <s v="0175"/>
    <s v="0245"/>
    <s v="Lençóis Paulista0175"/>
    <s v="01750245"/>
    <s v="Lençóis Paulista0245"/>
    <x v="70"/>
    <x v="108"/>
    <x v="82"/>
    <x v="122"/>
    <n v="4.8000263800904976"/>
    <n v="2"/>
    <n v="6.8000263800904976"/>
    <n v="1.6176407833073152"/>
    <n v="1"/>
    <n v="0.61818421637186349"/>
    <m/>
    <m/>
    <m/>
    <m/>
    <m/>
    <m/>
    <m/>
    <m/>
    <m/>
    <m/>
    <m/>
    <m/>
    <m/>
    <n v="280.38346899999999"/>
  </r>
  <r>
    <n v="3049"/>
    <x v="5"/>
    <x v="249"/>
    <s v="Lucas Raphael da Silva"/>
    <s v="tratorpneu"/>
    <n v="3"/>
    <s v="APS1"/>
    <s v="3"/>
    <s v="3"/>
    <x v="0"/>
    <x v="13"/>
    <s v="7:00"/>
    <x v="75"/>
    <s v="0397-RETIRO SANTO ANTÔNIO"/>
    <m/>
    <m/>
    <s v="interna"/>
    <x v="20"/>
    <x v="7"/>
    <s v="Não Aderente"/>
    <x v="240"/>
    <s v="Lençóis Paulista"/>
    <s v="0376"/>
    <s v="0397"/>
    <s v="Lençóis Paulista0376"/>
    <s v="03760397"/>
    <s v="Lençóis Paulista0397"/>
    <x v="71"/>
    <x v="109"/>
    <x v="83"/>
    <x v="123"/>
    <n v="4.4007702805429867"/>
    <n v="2"/>
    <n v="6.4007702805429867"/>
    <n v="1.7185431624437011"/>
    <n v="3"/>
    <n v="1.745664621966269"/>
    <m/>
    <m/>
    <m/>
    <m/>
    <m/>
    <m/>
    <m/>
    <m/>
    <m/>
    <m/>
    <m/>
    <m/>
    <m/>
    <n v="749.55195300000014"/>
  </r>
  <r>
    <n v="3050"/>
    <x v="7"/>
    <x v="250"/>
    <s v="Antônio Araújo "/>
    <s v="Retroescavadeira"/>
    <n v="1"/>
    <s v="MOD 3"/>
    <s v="1"/>
    <s v="3"/>
    <x v="1"/>
    <x v="12"/>
    <s v="14:00"/>
    <x v="17"/>
    <s v="0352-JAMAICA"/>
    <m/>
    <s v="Apoio Colheita"/>
    <s v="externa"/>
    <x v="12"/>
    <x v="39"/>
    <s v="Não Aderente"/>
    <x v="241"/>
    <s v="Lençóis Paulista"/>
    <s v="0130"/>
    <s v="0352"/>
    <s v="Lençóis Paulista0130"/>
    <s v="01300352"/>
    <s v="Lençóis Paulista0352"/>
    <x v="16"/>
    <x v="110"/>
    <x v="78"/>
    <x v="124"/>
    <n v="5.2102646144796383"/>
    <n v="2"/>
    <n v="7.2102646144796383"/>
    <n v="1.5256028160062007"/>
    <n v="1"/>
    <n v="0.65547860131633073"/>
    <m/>
    <m/>
    <m/>
    <m/>
    <m/>
    <m/>
    <m/>
    <m/>
    <m/>
    <m/>
    <m/>
    <m/>
    <m/>
    <n v="291.38746500000002"/>
  </r>
  <r>
    <n v="3051"/>
    <x v="2"/>
    <x v="251"/>
    <s v="Giovani Oliveira de Mello "/>
    <s v="Motoniveladora"/>
    <n v="1"/>
    <s v="BSR06"/>
    <s v="1"/>
    <s v="2"/>
    <x v="0"/>
    <x v="13"/>
    <s v="12:30"/>
    <x v="76"/>
    <s v="0245-SÃO PAULO"/>
    <m/>
    <m/>
    <s v="interna"/>
    <x v="6"/>
    <x v="40"/>
    <s v="Aderente"/>
    <x v="208"/>
    <s v="Lençóis Paulista"/>
    <s v="0247"/>
    <s v="0245"/>
    <s v="Lençóis Paulista0247"/>
    <s v="02470245"/>
    <s v="Lençóis Paulista0245"/>
    <x v="72"/>
    <x v="111"/>
    <x v="82"/>
    <x v="125"/>
    <n v="4.7085249674208143"/>
    <n v="2"/>
    <n v="6.7085249674208143"/>
    <n v="1.6397047120522386"/>
    <n v="1"/>
    <n v="0.60986590612916503"/>
    <m/>
    <m/>
    <m/>
    <m/>
    <m/>
    <m/>
    <m/>
    <m/>
    <m/>
    <m/>
    <m/>
    <m/>
    <m/>
    <n v="273.40635499999996"/>
  </r>
  <r>
    <n v="3052"/>
    <x v="2"/>
    <x v="252"/>
    <s v="Giovani Oliveira de Mello "/>
    <s v="Pá Carregadeira"/>
    <n v="1"/>
    <s v="BSR06"/>
    <s v="1"/>
    <s v="2"/>
    <x v="0"/>
    <x v="13"/>
    <s v="12:30"/>
    <x v="76"/>
    <s v="0245-SÃO PAULO"/>
    <m/>
    <m/>
    <s v="interna"/>
    <x v="6"/>
    <x v="40"/>
    <s v="Aderente"/>
    <x v="3"/>
    <s v="Lençóis Paulista"/>
    <s v="0247"/>
    <s v="0245"/>
    <s v="Lençóis Paulista0247"/>
    <s v="02470245"/>
    <s v="Lençóis Paulista0245"/>
    <x v="72"/>
    <x v="111"/>
    <x v="82"/>
    <x v="125"/>
    <n v="4.7085249674208143"/>
    <n v="2"/>
    <n v="6.7085249674208143"/>
    <n v="1.6397047120522386"/>
    <n v="1"/>
    <n v="0.60986590612916503"/>
    <m/>
    <m/>
    <m/>
    <m/>
    <m/>
    <m/>
    <m/>
    <m/>
    <m/>
    <m/>
    <m/>
    <m/>
    <m/>
    <n v="273.40635499999996"/>
  </r>
  <r>
    <n v="3058"/>
    <x v="7"/>
    <x v="253"/>
    <s v="Douglas Vicente Nascimento "/>
    <s v="Retroescavadeira"/>
    <n v="1"/>
    <s v="MOD 5"/>
    <s v="1"/>
    <s v="2"/>
    <x v="0"/>
    <x v="9"/>
    <s v="12:00"/>
    <x v="77"/>
    <s v="0464-SANTA MARIA VII - PONGAÍ"/>
    <m/>
    <m/>
    <s v="externa"/>
    <x v="24"/>
    <x v="35"/>
    <s v="Não Aderente"/>
    <x v="242"/>
    <s v="Lençóis Paulista"/>
    <s v="0390"/>
    <s v="0464"/>
    <s v="Lençóis Paulista0390"/>
    <s v="03900464"/>
    <s v="Lençóis Paulista0464"/>
    <x v="73"/>
    <x v="112"/>
    <x v="70"/>
    <x v="126"/>
    <n v="5.2818378859728501"/>
    <n v="2"/>
    <n v="7.2818378859728501"/>
    <n v="1.5106076477189254"/>
    <n v="1"/>
    <n v="0.66198526236116817"/>
    <m/>
    <m/>
    <m/>
    <m/>
    <m/>
    <m/>
    <m/>
    <m/>
    <m/>
    <m/>
    <m/>
    <m/>
    <m/>
    <n v="312.05546800000002"/>
  </r>
  <r>
    <n v="3053"/>
    <x v="0"/>
    <x v="254"/>
    <s v="Jhon felipe senoski "/>
    <s v="Carregador Florestal"/>
    <n v="1"/>
    <s v="MOD 3"/>
    <s v="1"/>
    <s v="3"/>
    <x v="1"/>
    <x v="9"/>
    <s v="7:00"/>
    <x v="47"/>
    <s v="0476-JEQUITIBÁ"/>
    <m/>
    <s v="Apoio Transporte"/>
    <s v="interna"/>
    <x v="19"/>
    <x v="37"/>
    <s v="Não Aderente"/>
    <x v="243"/>
    <s v="Lençóis Paulista"/>
    <s v="0480"/>
    <s v="0476"/>
    <s v="Lençóis Paulista0480"/>
    <s v="04800476"/>
    <s v="Lençóis Paulista0476"/>
    <x v="45"/>
    <x v="113"/>
    <x v="84"/>
    <x v="127"/>
    <n v="2.3852213366515835"/>
    <n v="2"/>
    <n v="4.3852213366515835"/>
    <n v="2.5084252664882025"/>
    <n v="1"/>
    <n v="0.39865648515014396"/>
    <m/>
    <m/>
    <m/>
    <m/>
    <m/>
    <m/>
    <m/>
    <m/>
    <m/>
    <m/>
    <m/>
    <m/>
    <m/>
    <n v="152.53839699999997"/>
  </r>
  <r>
    <n v="3054"/>
    <x v="7"/>
    <x v="255"/>
    <s v="Antonio Araujo "/>
    <s v="Pá Carregadeira"/>
    <n v="1"/>
    <s v="MOD 3"/>
    <s v="1"/>
    <s v="3"/>
    <x v="0"/>
    <x v="13"/>
    <s v="8:00"/>
    <x v="67"/>
    <s v="2006-DOIS IRMÃOS"/>
    <m/>
    <m/>
    <s v="externa"/>
    <x v="36"/>
    <x v="19"/>
    <s v="Não Aderente"/>
    <x v="244"/>
    <s v="Lençóis Paulista"/>
    <s v="0341"/>
    <s v="2006"/>
    <s v="Lençóis Paulista0341"/>
    <s v="03412006"/>
    <s v="Lençóis Paulista2006"/>
    <x v="64"/>
    <x v="87"/>
    <x v="29"/>
    <x v="97"/>
    <n v="7.3945092932126695"/>
    <n v="2"/>
    <n v="9.3945092932126695"/>
    <n v="1.1708967074999077"/>
    <n v="1"/>
    <n v="0.85404629938296994"/>
    <m/>
    <m/>
    <m/>
    <m/>
    <m/>
    <m/>
    <m/>
    <m/>
    <m/>
    <m/>
    <m/>
    <m/>
    <m/>
    <n v="402.90567500000003"/>
  </r>
  <r>
    <n v="3055"/>
    <x v="7"/>
    <x v="256"/>
    <s v="Antônio Araújo "/>
    <s v="Retroescavadeira"/>
    <n v="1"/>
    <s v="MOD 3"/>
    <s v="1"/>
    <s v="3"/>
    <x v="0"/>
    <x v="13"/>
    <s v="8:00"/>
    <x v="17"/>
    <s v="0352-JAMAICA"/>
    <m/>
    <m/>
    <s v="externa"/>
    <x v="12"/>
    <x v="39"/>
    <s v="Não Aderente"/>
    <x v="245"/>
    <s v="Lençóis Paulista"/>
    <s v="0130"/>
    <s v="0352"/>
    <s v="Lençóis Paulista0130"/>
    <s v="01300352"/>
    <s v="Lençóis Paulista0352"/>
    <x v="16"/>
    <x v="110"/>
    <x v="78"/>
    <x v="124"/>
    <n v="5.2102646144796383"/>
    <n v="2"/>
    <n v="7.2102646144796383"/>
    <n v="1.5256028160062007"/>
    <n v="1"/>
    <n v="0.65547860131633073"/>
    <m/>
    <m/>
    <m/>
    <m/>
    <m/>
    <m/>
    <m/>
    <m/>
    <m/>
    <m/>
    <m/>
    <m/>
    <m/>
    <n v="291.38746500000002"/>
  </r>
  <r>
    <n v="3057"/>
    <x v="4"/>
    <x v="257"/>
    <s v="Adalberto Botelho Freire"/>
    <s v="Trailler"/>
    <n v="1"/>
    <s v="MOD 5"/>
    <s v="1"/>
    <s v="1"/>
    <x v="0"/>
    <x v="10"/>
    <s v="10:00"/>
    <x v="54"/>
    <s v="0250-SANTA LUZIA II"/>
    <m/>
    <m/>
    <s v="externa"/>
    <x v="1"/>
    <x v="29"/>
    <s v="Aderente"/>
    <x v="246"/>
    <s v="Lençóis Paulista"/>
    <s v="0078"/>
    <s v="0250"/>
    <s v="Lençóis Paulista0078"/>
    <s v="00780250"/>
    <s v="Lençóis Paulista0250"/>
    <x v="52"/>
    <x v="114"/>
    <x v="85"/>
    <x v="128"/>
    <n v="4.0866395221719456"/>
    <n v="2"/>
    <n v="6.0866395221719456"/>
    <n v="1.8072369753342612"/>
    <n v="1"/>
    <n v="0.55333086565199507"/>
    <m/>
    <m/>
    <m/>
    <m/>
    <m/>
    <m/>
    <m/>
    <m/>
    <m/>
    <m/>
    <m/>
    <m/>
    <m/>
    <n v="224.01555200000001"/>
  </r>
  <r>
    <n v="3067"/>
    <x v="4"/>
    <x v="257"/>
    <s v="Adalberto Botelho Freire"/>
    <s v="Forwarder"/>
    <n v="6"/>
    <s v="MOD 5"/>
    <s v="3"/>
    <s v="1"/>
    <x v="0"/>
    <x v="10"/>
    <s v="10:00"/>
    <x v="54"/>
    <s v="0250-SANTA LUZIA II"/>
    <m/>
    <m/>
    <s v="externa"/>
    <x v="1"/>
    <x v="29"/>
    <s v="Aderente"/>
    <x v="246"/>
    <s v="Lençóis Paulista"/>
    <s v="0078"/>
    <s v="0250"/>
    <s v="Lençóis Paulista0078"/>
    <s v="00780250"/>
    <s v="Lençóis Paulista0250"/>
    <x v="52"/>
    <x v="114"/>
    <x v="85"/>
    <x v="128"/>
    <n v="4.0866395221719456"/>
    <n v="2"/>
    <n v="6.0866395221719456"/>
    <n v="1.8072369753342612"/>
    <n v="6"/>
    <n v="3.3199851939119704"/>
    <m/>
    <m/>
    <m/>
    <m/>
    <m/>
    <m/>
    <m/>
    <m/>
    <m/>
    <m/>
    <m/>
    <m/>
    <m/>
    <n v="1344.093312"/>
  </r>
  <r>
    <n v="3056"/>
    <x v="7"/>
    <x v="258"/>
    <s v="Jonatas"/>
    <s v="Motoniveladora"/>
    <n v="1"/>
    <s v="MOD 1"/>
    <s v="1"/>
    <s v="2"/>
    <x v="1"/>
    <x v="9"/>
    <s v="7:00"/>
    <x v="41"/>
    <s v="0539-DAS PAINEIRAS"/>
    <m/>
    <s v="Finalizacao de fazenda"/>
    <s v="externa"/>
    <x v="26"/>
    <x v="32"/>
    <s v="Não Aderente"/>
    <x v="247"/>
    <s v="Lençóis Paulista"/>
    <s v="0405"/>
    <s v="0539"/>
    <s v="Lençóis Paulista0405"/>
    <s v="04050539"/>
    <s v="Lençóis Paulista0539"/>
    <x v="40"/>
    <x v="115"/>
    <x v="62"/>
    <x v="129"/>
    <n v="6.0851592886877839"/>
    <n v="2"/>
    <n v="8.0851592886877839"/>
    <n v="1.3605174131065627"/>
    <n v="1"/>
    <n v="0.73501448078979847"/>
    <m/>
    <m/>
    <m/>
    <m/>
    <m/>
    <m/>
    <m/>
    <m/>
    <m/>
    <m/>
    <m/>
    <m/>
    <m/>
    <n v="357.49694800000003"/>
  </r>
  <r>
    <n v="3059"/>
    <x v="2"/>
    <x v="259"/>
    <s v="Marcio Donizete Ramos "/>
    <s v="Escavadeira"/>
    <n v="2"/>
    <s v="BSR01"/>
    <s v="1"/>
    <s v="4"/>
    <x v="0"/>
    <x v="10"/>
    <s v="7:00"/>
    <x v="78"/>
    <s v="0486-SANTA CATARINA II - BOTUCATU"/>
    <m/>
    <m/>
    <s v="externa"/>
    <x v="23"/>
    <x v="3"/>
    <s v="Aderente"/>
    <x v="248"/>
    <s v="Lençóis Paulista"/>
    <s v="0317"/>
    <s v="0486"/>
    <s v="Lençóis Paulista0317"/>
    <s v="03170486"/>
    <s v="Lençóis Paulista0486"/>
    <x v="74"/>
    <x v="116"/>
    <x v="28"/>
    <x v="130"/>
    <n v="8.7844389782805443"/>
    <n v="2"/>
    <n v="10.784438978280544"/>
    <n v="1.0199881535009458"/>
    <n v="2"/>
    <n v="1.9608070869600991"/>
    <m/>
    <m/>
    <m/>
    <m/>
    <m/>
    <m/>
    <m/>
    <m/>
    <m/>
    <m/>
    <m/>
    <m/>
    <m/>
    <n v="904.05218200000002"/>
  </r>
  <r>
    <n v="3060"/>
    <x v="5"/>
    <x v="260"/>
    <s v="Vinicius Guilhem Giacometti "/>
    <s v="adubadeiraconjug"/>
    <n v="3"/>
    <s v="ADH2"/>
    <s v="2"/>
    <s v="4"/>
    <x v="1"/>
    <x v="9"/>
    <s v="13:00"/>
    <x v="79"/>
    <s v="2070-TURVO I"/>
    <m/>
    <s v="Finalizacao de fazenda"/>
    <s v="interna"/>
    <x v="19"/>
    <x v="41"/>
    <s v="Não Aderente"/>
    <x v="249"/>
    <s v="Lençóis Paulista"/>
    <s v="0478"/>
    <s v="2070"/>
    <s v="Lençóis Paulista0478"/>
    <s v="04782070"/>
    <s v="Lençóis Paulista2070"/>
    <x v="75"/>
    <x v="117"/>
    <x v="86"/>
    <x v="131"/>
    <n v="3.6964730859728503"/>
    <n v="2"/>
    <n v="5.6964730859728503"/>
    <n v="1.9310193928742854"/>
    <n v="3"/>
    <n v="1.5535835689016864"/>
    <m/>
    <m/>
    <m/>
    <m/>
    <m/>
    <m/>
    <m/>
    <m/>
    <m/>
    <m/>
    <m/>
    <m/>
    <m/>
    <n v="581.94900600000005"/>
  </r>
  <r>
    <n v="3061"/>
    <x v="2"/>
    <x v="261"/>
    <s v="MarcioDonizete Ramos"/>
    <s v="Trator de esteira"/>
    <n v="1"/>
    <s v="BSR01"/>
    <s v="1"/>
    <s v="3"/>
    <x v="0"/>
    <x v="10"/>
    <s v="7:00"/>
    <x v="78"/>
    <s v="0486-SANTA CATARINA II - BOTUCATU"/>
    <m/>
    <m/>
    <s v="externa"/>
    <x v="23"/>
    <x v="3"/>
    <s v="Aderente"/>
    <x v="250"/>
    <s v="Lençóis Paulista"/>
    <s v="0317"/>
    <s v="0486"/>
    <s v="Lençóis Paulista0317"/>
    <s v="03170486"/>
    <s v="Lençóis Paulista0486"/>
    <x v="74"/>
    <x v="116"/>
    <x v="28"/>
    <x v="130"/>
    <n v="8.7844389782805443"/>
    <n v="2"/>
    <n v="10.784438978280544"/>
    <n v="1.0199881535009458"/>
    <n v="1"/>
    <n v="0.98040354348004954"/>
    <m/>
    <m/>
    <m/>
    <m/>
    <m/>
    <m/>
    <m/>
    <m/>
    <m/>
    <m/>
    <m/>
    <m/>
    <m/>
    <n v="452.02609100000001"/>
  </r>
  <r>
    <n v="3062"/>
    <x v="5"/>
    <x v="262"/>
    <s v="Luan marques"/>
    <s v="tratorpneu"/>
    <n v="2"/>
    <s v="AUT2"/>
    <s v="2"/>
    <s v="2"/>
    <x v="0"/>
    <x v="13"/>
    <s v="7:00"/>
    <x v="18"/>
    <s v="0322-SANTA MADALENA I"/>
    <m/>
    <m/>
    <s v="interna"/>
    <x v="1"/>
    <x v="42"/>
    <s v="Não Aderente"/>
    <x v="251"/>
    <s v="Lençóis Paulista"/>
    <s v="0001"/>
    <s v="0322"/>
    <s v="Lençóis Paulista0001"/>
    <s v="00010322"/>
    <s v="Lençóis Paulista0322"/>
    <x v="17"/>
    <x v="118"/>
    <x v="87"/>
    <x v="132"/>
    <n v="1.7482017475113121"/>
    <n v="2"/>
    <n v="3.7482017475113123"/>
    <n v="2.9347406412431383"/>
    <n v="2"/>
    <n v="0.68149122682023855"/>
    <m/>
    <m/>
    <m/>
    <m/>
    <m/>
    <m/>
    <m/>
    <m/>
    <m/>
    <m/>
    <m/>
    <m/>
    <m/>
    <n v="190.157892"/>
  </r>
  <r>
    <n v="3063"/>
    <x v="7"/>
    <x v="263"/>
    <s v="Jonatas"/>
    <s v="Rolo Compactador"/>
    <n v="1"/>
    <s v="MOD 1"/>
    <s v="1"/>
    <s v="2"/>
    <x v="1"/>
    <x v="9"/>
    <s v="7:00"/>
    <x v="41"/>
    <s v="0486-SANTA CATARINA II - BOTUCATU"/>
    <m/>
    <s v="Apoio Transporte"/>
    <s v="externa"/>
    <x v="26"/>
    <x v="3"/>
    <s v="Não Aderente"/>
    <x v="252"/>
    <s v="Lençóis Paulista"/>
    <s v="0405"/>
    <s v="0486"/>
    <s v="Lençóis Paulista0405"/>
    <s v="04050486"/>
    <s v="Lençóis Paulista0486"/>
    <x v="40"/>
    <x v="119"/>
    <x v="28"/>
    <x v="133"/>
    <n v="5.8772350561085975"/>
    <n v="2"/>
    <n v="7.8772350561085975"/>
    <n v="1.3964290670074364"/>
    <n v="1"/>
    <n v="0.71611227782805431"/>
    <m/>
    <m/>
    <m/>
    <m/>
    <m/>
    <m/>
    <m/>
    <m/>
    <m/>
    <m/>
    <m/>
    <m/>
    <m/>
    <n v="312.80787300000003"/>
  </r>
  <r>
    <n v="3064"/>
    <x v="2"/>
    <x v="264"/>
    <s v="Regina de Cassia da Silveira Pereira "/>
    <s v="Escavadeira"/>
    <n v="1"/>
    <s v="BSR03"/>
    <s v="1"/>
    <s v="2"/>
    <x v="0"/>
    <x v="13"/>
    <s v="9:00"/>
    <x v="80"/>
    <s v="0429-PASTO DO LONTRA"/>
    <s v="Oficina massoca"/>
    <m/>
    <s v="externa"/>
    <x v="1"/>
    <x v="7"/>
    <s v="Não Aderente"/>
    <x v="253"/>
    <s v="Lençóis Paulista"/>
    <s v="0787"/>
    <s v="0429"/>
    <s v="Lençóis Paulista0787"/>
    <s v="07870429"/>
    <s v="Lençóis Paulista0429"/>
    <x v="76"/>
    <x v="120"/>
    <x v="50"/>
    <x v="134"/>
    <n v="5.3829047574660631"/>
    <n v="2"/>
    <n v="7.3829047574660631"/>
    <n v="1.4899284714293652"/>
    <n v="1"/>
    <n v="0.67117315976964209"/>
    <m/>
    <m/>
    <m/>
    <m/>
    <m/>
    <m/>
    <m/>
    <m/>
    <m/>
    <m/>
    <m/>
    <m/>
    <m/>
    <n v="281.95354700000001"/>
  </r>
  <r>
    <n v="3065"/>
    <x v="2"/>
    <x v="265"/>
    <s v="Regina de Cassia da Silveira Pereira "/>
    <s v="Escavadeira"/>
    <n v="1"/>
    <s v="BSR03"/>
    <s v="1"/>
    <s v="2"/>
    <x v="0"/>
    <x v="10"/>
    <s v="15:00"/>
    <x v="46"/>
    <s v="0429-PASTO DO LONTRA"/>
    <m/>
    <m/>
    <s v="externa"/>
    <x v="28"/>
    <x v="7"/>
    <s v="Aderente"/>
    <x v="254"/>
    <s v="Lençóis Paulista"/>
    <s v="0308"/>
    <s v="0429"/>
    <s v="Lençóis Paulista0308"/>
    <s v="03080429"/>
    <s v="Lençóis Paulista0429"/>
    <x v="44"/>
    <x v="55"/>
    <x v="50"/>
    <x v="60"/>
    <n v="4.0350589918552036"/>
    <n v="2"/>
    <n v="6.0350589918552036"/>
    <n v="1.8226830947046886"/>
    <n v="1"/>
    <n v="0.54864172653229126"/>
    <m/>
    <m/>
    <m/>
    <m/>
    <m/>
    <m/>
    <m/>
    <m/>
    <m/>
    <m/>
    <m/>
    <m/>
    <m/>
    <n v="252.22326099999998"/>
  </r>
  <r>
    <n v="3066"/>
    <x v="2"/>
    <x v="266"/>
    <s v="Regina de Cassia da silveira Pereira "/>
    <s v="Trator de esteira"/>
    <n v="1"/>
    <s v="BSR03"/>
    <s v="1"/>
    <s v="2"/>
    <x v="0"/>
    <x v="10"/>
    <s v="15:00"/>
    <x v="46"/>
    <s v="0429-PASTO DO LONTRA"/>
    <m/>
    <m/>
    <s v="externa"/>
    <x v="28"/>
    <x v="7"/>
    <s v="Aderente"/>
    <x v="255"/>
    <s v="Lençóis Paulista"/>
    <s v="0308"/>
    <s v="0429"/>
    <s v="Lençóis Paulista0308"/>
    <s v="03080429"/>
    <s v="Lençóis Paulista0429"/>
    <x v="44"/>
    <x v="55"/>
    <x v="50"/>
    <x v="60"/>
    <n v="4.0350589918552036"/>
    <n v="2"/>
    <n v="6.0350589918552036"/>
    <n v="1.8226830947046886"/>
    <n v="1"/>
    <n v="0.54864172653229126"/>
    <m/>
    <m/>
    <m/>
    <m/>
    <m/>
    <m/>
    <m/>
    <m/>
    <m/>
    <m/>
    <m/>
    <m/>
    <m/>
    <n v="252.22326099999998"/>
  </r>
  <r>
    <n v="3068"/>
    <x v="4"/>
    <x v="267"/>
    <s v="Daniel zeni "/>
    <s v="Forwarder"/>
    <n v="5"/>
    <s v="MOD 14"/>
    <s v="2"/>
    <s v="2"/>
    <x v="0"/>
    <x v="13"/>
    <s v="6:00"/>
    <x v="81"/>
    <s v="0392-JOSÉ AUGUSTO"/>
    <m/>
    <m/>
    <s v="externa"/>
    <x v="15"/>
    <x v="21"/>
    <s v="Não Aderente"/>
    <x v="256"/>
    <s v="Lençóis Paulista"/>
    <s v="0395"/>
    <s v="0392"/>
    <s v="Lençóis Paulista0395"/>
    <s v="03950392"/>
    <s v="Lençóis Paulista0392"/>
    <x v="77"/>
    <x v="68"/>
    <x v="75"/>
    <x v="77"/>
    <n v="4.5343260262443437"/>
    <n v="2"/>
    <n v="6.5343260262443437"/>
    <n v="1.6834176862035668"/>
    <n v="5"/>
    <n v="2.9701481937474288"/>
    <m/>
    <m/>
    <m/>
    <m/>
    <m/>
    <m/>
    <m/>
    <m/>
    <m/>
    <m/>
    <m/>
    <m/>
    <m/>
    <n v="1459.826"/>
  </r>
  <r>
    <n v="3069"/>
    <x v="0"/>
    <x v="268"/>
    <s v="Samuel de Sousa Duarte "/>
    <s v="Carregador Florestal"/>
    <n v="4"/>
    <s v="MOD 7"/>
    <s v="4"/>
    <s v="3"/>
    <x v="0"/>
    <x v="10"/>
    <s v="12:00"/>
    <x v="72"/>
    <s v="0394-SÃO JOÃO DO INHEMA"/>
    <m/>
    <m/>
    <s v="externa"/>
    <x v="5"/>
    <x v="21"/>
    <s v="Aderente"/>
    <x v="257"/>
    <s v="Lençóis Paulista"/>
    <s v="2418"/>
    <s v="0394"/>
    <s v="Lençóis Paulista2418"/>
    <s v="24180394"/>
    <s v="Lençóis Paulista0394"/>
    <x v="69"/>
    <x v="8"/>
    <x v="34"/>
    <x v="8"/>
    <e v="#N/A"/>
    <n v="2"/>
    <e v="#N/A"/>
    <e v="#N/A"/>
    <n v="4"/>
    <e v="#N/A"/>
    <m/>
    <m/>
    <m/>
    <m/>
    <m/>
    <m/>
    <m/>
    <m/>
    <m/>
    <m/>
    <m/>
    <m/>
    <m/>
    <n v="800"/>
  </r>
  <r>
    <n v="3070"/>
    <x v="7"/>
    <x v="269"/>
    <s v="Marcelo Calandria Bencici"/>
    <s v="Motoniveladora"/>
    <n v="1"/>
    <s v="MOD 4"/>
    <s v="1"/>
    <s v="2"/>
    <x v="1"/>
    <x v="13"/>
    <s v="7:00"/>
    <x v="55"/>
    <s v="0392-JOSÉ AUGUSTO"/>
    <s v="Cruzar a rodovia"/>
    <s v="Finalizacao de fazenda"/>
    <s v="interna"/>
    <x v="15"/>
    <x v="21"/>
    <s v="Não Aderente"/>
    <x v="258"/>
    <s v="Lençóis Paulista"/>
    <s v="0392"/>
    <s v="0392"/>
    <s v="Lençóis Paulista0392"/>
    <s v="03920392"/>
    <s v="Lençóis Paulista0392"/>
    <x v="53"/>
    <x v="5"/>
    <x v="75"/>
    <x v="113"/>
    <n v="4.3375269230769229"/>
    <n v="2"/>
    <n v="6.3375269230769229"/>
    <n v="1.735692823638437"/>
    <n v="1"/>
    <n v="0.57613881118881116"/>
    <m/>
    <m/>
    <m/>
    <m/>
    <m/>
    <m/>
    <m/>
    <m/>
    <m/>
    <m/>
    <m/>
    <m/>
    <m/>
    <n v="281.93925000000002"/>
  </r>
  <r>
    <n v="3071"/>
    <x v="7"/>
    <x v="270"/>
    <s v="Marcelo Calandria Bencici"/>
    <s v="Escavadeira"/>
    <n v="1"/>
    <s v="MOD 4"/>
    <s v="1"/>
    <s v="2"/>
    <x v="1"/>
    <x v="13"/>
    <s v="7:00"/>
    <x v="55"/>
    <s v="0392-JOSÉ AUGUSTO"/>
    <s v="Cruzar a estrada"/>
    <s v="Finalizacao de fazenda"/>
    <s v="interna"/>
    <x v="15"/>
    <x v="21"/>
    <s v="Não Aderente"/>
    <x v="259"/>
    <s v="Lençóis Paulista"/>
    <s v="0392"/>
    <s v="0392"/>
    <s v="Lençóis Paulista0392"/>
    <s v="03920392"/>
    <s v="Lençóis Paulista0392"/>
    <x v="53"/>
    <x v="5"/>
    <x v="75"/>
    <x v="113"/>
    <n v="4.3375269230769229"/>
    <n v="2"/>
    <n v="6.3375269230769229"/>
    <n v="1.735692823638437"/>
    <n v="1"/>
    <n v="0.57613881118881116"/>
    <m/>
    <m/>
    <m/>
    <m/>
    <m/>
    <m/>
    <m/>
    <m/>
    <m/>
    <m/>
    <m/>
    <m/>
    <m/>
    <n v="281.93925000000002"/>
  </r>
  <r>
    <n v="3072"/>
    <x v="7"/>
    <x v="271"/>
    <s v="Marcelo Calandria Bencici"/>
    <s v="Pá Carregadeira"/>
    <n v="1"/>
    <s v="MOD 4"/>
    <s v="1"/>
    <s v="2"/>
    <x v="1"/>
    <x v="13"/>
    <s v="12:00"/>
    <x v="82"/>
    <s v="0392-JOSÉ AUGUSTO"/>
    <s v="Retorno PC"/>
    <s v="Falta de Planejamento Previo"/>
    <s v="externa"/>
    <x v="10"/>
    <x v="21"/>
    <s v="Não Aderente"/>
    <x v="260"/>
    <s v="Lençóis Paulista"/>
    <s v="0549"/>
    <s v="0392"/>
    <s v="Lençóis Paulista0549"/>
    <s v="05490392"/>
    <s v="Lençóis Paulista0392"/>
    <x v="78"/>
    <x v="121"/>
    <x v="75"/>
    <x v="135"/>
    <n v="6.0535638977375568"/>
    <n v="2"/>
    <n v="8.0535638977375577"/>
    <n v="1.3658549357372292"/>
    <n v="1"/>
    <n v="0.73214217252159608"/>
    <m/>
    <m/>
    <m/>
    <m/>
    <m/>
    <m/>
    <m/>
    <m/>
    <m/>
    <m/>
    <m/>
    <m/>
    <m/>
    <n v="368.15993100000003"/>
  </r>
  <r>
    <n v="3073"/>
    <x v="0"/>
    <x v="272"/>
    <s v="Marcio Cavalheiro "/>
    <s v="Carregador Florestal"/>
    <n v="3"/>
    <s v="MOD 4"/>
    <s v="3"/>
    <s v="3"/>
    <x v="0"/>
    <x v="10"/>
    <s v="14:00"/>
    <x v="44"/>
    <s v="0484-SÃO BERNARDINO"/>
    <s v="Ok"/>
    <m/>
    <s v="externa"/>
    <x v="27"/>
    <x v="3"/>
    <s v="Aderente"/>
    <x v="261"/>
    <s v="Lençóis Paulista"/>
    <s v="0035"/>
    <s v="0484"/>
    <s v="Lençóis Paulista0035"/>
    <s v="00350484"/>
    <s v="Lençóis Paulista0484"/>
    <x v="42"/>
    <x v="122"/>
    <x v="19"/>
    <x v="136"/>
    <n v="4.0768958054298645"/>
    <n v="2"/>
    <n v="6.0768958054298645"/>
    <n v="1.8101347056454735"/>
    <n v="3"/>
    <n v="1.6573352196626903"/>
    <m/>
    <m/>
    <m/>
    <m/>
    <m/>
    <m/>
    <m/>
    <m/>
    <m/>
    <m/>
    <m/>
    <m/>
    <m/>
    <n v="634.53004499999997"/>
  </r>
  <r>
    <n v="3074"/>
    <x v="2"/>
    <x v="273"/>
    <s v="Willian ferreira "/>
    <s v="Motoniveladora"/>
    <n v="1"/>
    <s v="BSR02"/>
    <s v="1"/>
    <s v="2"/>
    <x v="0"/>
    <x v="13"/>
    <s v="10:00"/>
    <x v="83"/>
    <s v="0545-BOA VISTA X - RIBEIRÃO BONITO"/>
    <m/>
    <m/>
    <s v="externa"/>
    <x v="37"/>
    <x v="12"/>
    <s v="Não Aderente"/>
    <x v="50"/>
    <s v="Lençóis Paulista"/>
    <s v="0668"/>
    <s v="0545"/>
    <s v="Lençóis Paulista0668"/>
    <s v="06680545"/>
    <s v="Lençóis Paulista0545"/>
    <x v="79"/>
    <x v="123"/>
    <x v="88"/>
    <x v="137"/>
    <n v="5.9423356895927606"/>
    <n v="2"/>
    <n v="7.9423356895927606"/>
    <n v="1.3849830112839288"/>
    <n v="1"/>
    <n v="0.72203051723570544"/>
    <m/>
    <m/>
    <m/>
    <m/>
    <m/>
    <m/>
    <m/>
    <m/>
    <m/>
    <m/>
    <m/>
    <m/>
    <m/>
    <n v="330.21666200000004"/>
  </r>
  <r>
    <n v="3075"/>
    <x v="2"/>
    <x v="274"/>
    <s v="Willian ferreira "/>
    <s v="Pá Carregadeira"/>
    <n v="2"/>
    <s v="BSR02"/>
    <s v="1"/>
    <s v="4"/>
    <x v="0"/>
    <x v="13"/>
    <s v="10:00"/>
    <x v="83"/>
    <s v="0545-BOA VISTA X - RIBEIRÃO BONITO"/>
    <m/>
    <m/>
    <s v="externa"/>
    <x v="37"/>
    <x v="12"/>
    <s v="Não Aderente"/>
    <x v="262"/>
    <s v="Lençóis Paulista"/>
    <s v="0668"/>
    <s v="0545"/>
    <s v="Lençóis Paulista0668"/>
    <s v="06680545"/>
    <s v="Lençóis Paulista0545"/>
    <x v="79"/>
    <x v="123"/>
    <x v="88"/>
    <x v="137"/>
    <n v="5.9423356895927606"/>
    <n v="2"/>
    <n v="7.9423356895927606"/>
    <n v="1.3849830112839288"/>
    <n v="2"/>
    <n v="1.4440610344714109"/>
    <m/>
    <m/>
    <m/>
    <m/>
    <m/>
    <m/>
    <m/>
    <m/>
    <m/>
    <m/>
    <m/>
    <m/>
    <m/>
    <n v="660.43332400000008"/>
  </r>
  <r>
    <n v="3078"/>
    <x v="9"/>
    <x v="275"/>
    <s v="Fernando Silva Amaral"/>
    <s v="HV"/>
    <n v="2"/>
    <s v="MOD 15"/>
    <s v="2"/>
    <s v="2"/>
    <x v="0"/>
    <x v="14"/>
    <s v="7:00"/>
    <x v="84"/>
    <s v="0435-ANCHIETA"/>
    <m/>
    <m/>
    <m/>
    <x v="38"/>
    <x v="43"/>
    <s v="Aderente"/>
    <x v="263"/>
    <s v="Lençóis Paulista"/>
    <s v="0352"/>
    <s v="0435"/>
    <s v="Lençóis Paulista0352"/>
    <s v="03520435"/>
    <s v="Lençóis Paulista0435"/>
    <x v="80"/>
    <x v="124"/>
    <x v="89"/>
    <x v="138"/>
    <n v="5.8713015257918553"/>
    <n v="2"/>
    <n v="7.8713015257918553"/>
    <n v="1.3974817206476404"/>
    <n v="2"/>
    <n v="1.4311457319621557"/>
    <m/>
    <m/>
    <m/>
    <m/>
    <m/>
    <m/>
    <m/>
    <m/>
    <m/>
    <m/>
    <m/>
    <m/>
    <m/>
    <n v="604.86715800000002"/>
  </r>
  <r>
    <n v="3076"/>
    <x v="0"/>
    <x v="276"/>
    <s v="Marcio Cavalheiro "/>
    <s v="Motoniveladora"/>
    <n v="1"/>
    <s v="MOD 4"/>
    <s v="1"/>
    <s v="3"/>
    <x v="0"/>
    <x v="15"/>
    <s v="9:00"/>
    <x v="79"/>
    <s v="0245-SÃO PAULO"/>
    <m/>
    <m/>
    <s v="externa"/>
    <x v="19"/>
    <x v="40"/>
    <s v="Aderente"/>
    <x v="264"/>
    <s v="Lençóis Paulista"/>
    <s v="0478"/>
    <s v="0245"/>
    <s v="Lençóis Paulista0478"/>
    <s v="04780245"/>
    <s v="Lençóis Paulista0245"/>
    <x v="75"/>
    <x v="125"/>
    <x v="82"/>
    <x v="139"/>
    <n v="6.6985069728506783"/>
    <n v="2"/>
    <n v="8.6985069728506783"/>
    <n v="1.2645848344241857"/>
    <n v="1"/>
    <n v="0.79077336116824348"/>
    <m/>
    <m/>
    <m/>
    <m/>
    <m/>
    <m/>
    <m/>
    <m/>
    <m/>
    <m/>
    <m/>
    <m/>
    <m/>
    <n v="346.67275899999999"/>
  </r>
  <r>
    <n v="3077"/>
    <x v="5"/>
    <x v="277"/>
    <s v="Flavio Augusto Mendes "/>
    <s v="adubadeiraconjug"/>
    <n v="3"/>
    <s v="ADH2"/>
    <s v="2"/>
    <s v="4"/>
    <x v="1"/>
    <x v="13"/>
    <s v="6:00"/>
    <x v="79"/>
    <s v="2070-TURVO I"/>
    <m/>
    <s v="Apoio Transporte"/>
    <s v="interna"/>
    <x v="19"/>
    <x v="41"/>
    <s v="Não Aderente"/>
    <x v="265"/>
    <s v="Lençóis Paulista"/>
    <s v="0478"/>
    <s v="2070"/>
    <s v="Lençóis Paulista0478"/>
    <s v="04782070"/>
    <s v="Lençóis Paulista2070"/>
    <x v="75"/>
    <x v="117"/>
    <x v="86"/>
    <x v="131"/>
    <n v="3.6964730859728503"/>
    <n v="2"/>
    <n v="5.6964730859728503"/>
    <n v="1.9310193928742854"/>
    <n v="3"/>
    <n v="1.5535835689016864"/>
    <m/>
    <m/>
    <m/>
    <m/>
    <m/>
    <m/>
    <m/>
    <m/>
    <m/>
    <m/>
    <m/>
    <m/>
    <m/>
    <n v="581.94900600000005"/>
  </r>
  <r>
    <n v="3079"/>
    <x v="0"/>
    <x v="278"/>
    <s v="Rafael Henrique de Lima "/>
    <s v="Carregador Florestal"/>
    <n v="1"/>
    <s v="MOD 11"/>
    <s v="1"/>
    <s v="2"/>
    <x v="0"/>
    <x v="9"/>
    <s v="12:10"/>
    <x v="8"/>
    <s v="5002-TRÊS IRMÃOS"/>
    <m/>
    <m/>
    <s v="externa"/>
    <x v="7"/>
    <x v="36"/>
    <s v="Não Aderente"/>
    <x v="266"/>
    <s v="Lençóis Paulista"/>
    <s v="5004"/>
    <s v="5002"/>
    <s v="Lençóis Paulista5004"/>
    <s v="50045002"/>
    <s v="Lençóis Paulista5002"/>
    <x v="8"/>
    <x v="90"/>
    <x v="72"/>
    <x v="101"/>
    <n v="36.151767847963804"/>
    <n v="2"/>
    <n v="38.151767847963804"/>
    <n v="0.28832215701865782"/>
    <n v="1"/>
    <n v="3.4683425316330729"/>
    <m/>
    <m/>
    <m/>
    <m/>
    <m/>
    <m/>
    <m/>
    <m/>
    <m/>
    <m/>
    <m/>
    <m/>
    <m/>
    <n v="2215.8962540000002"/>
  </r>
  <r>
    <n v="3080"/>
    <x v="0"/>
    <x v="279"/>
    <s v="Rafael Henrique de Lima "/>
    <s v="Carregador Florestal"/>
    <n v="1"/>
    <s v="MOD 11"/>
    <s v="1"/>
    <s v="2"/>
    <x v="0"/>
    <x v="9"/>
    <s v="11:11"/>
    <x v="8"/>
    <s v="5004-SANTO ANTÔNIO"/>
    <s v="Mudança de talhao 80 para 27"/>
    <m/>
    <s v="interna"/>
    <x v="7"/>
    <x v="8"/>
    <s v="Não Aderente"/>
    <x v="52"/>
    <s v="Lençóis Paulista"/>
    <s v="5004"/>
    <s v="5004"/>
    <s v="Lençóis Paulista5004"/>
    <s v="50045004"/>
    <s v="Lençóis Paulista5004"/>
    <x v="8"/>
    <x v="5"/>
    <x v="10"/>
    <x v="10"/>
    <n v="25.621811661538462"/>
    <n v="2"/>
    <n v="27.621811661538462"/>
    <n v="0.39823600764452277"/>
    <n v="1"/>
    <n v="2.5110737874125877"/>
    <m/>
    <m/>
    <m/>
    <m/>
    <m/>
    <m/>
    <m/>
    <m/>
    <m/>
    <m/>
    <m/>
    <m/>
    <m/>
    <n v="1665.417758"/>
  </r>
  <r>
    <n v="3081"/>
    <x v="4"/>
    <x v="280"/>
    <s v="37005900"/>
    <s v="Forwarder"/>
    <n v="5"/>
    <s v="MOD 3"/>
    <s v="3"/>
    <s v="2"/>
    <x v="1"/>
    <x v="13"/>
    <s v="7:00"/>
    <x v="64"/>
    <s v="0347-VALE VERDE"/>
    <m/>
    <s v="Finalizacao de fazenda"/>
    <s v="externa"/>
    <x v="35"/>
    <x v="13"/>
    <s v="Não Aderente"/>
    <x v="267"/>
    <s v="Lençóis Paulista"/>
    <s v="0438"/>
    <s v="0347"/>
    <s v="Lençóis Paulista0438"/>
    <s v="04380347"/>
    <s v="Lençóis Paulista0347"/>
    <x v="61"/>
    <x v="104"/>
    <x v="20"/>
    <x v="116"/>
    <n v="6.4727277230769236"/>
    <n v="2"/>
    <n v="8.4727277230769236"/>
    <n v="1.2982831927951157"/>
    <n v="5"/>
    <n v="3.8512398741258744"/>
    <m/>
    <m/>
    <m/>
    <m/>
    <m/>
    <m/>
    <m/>
    <m/>
    <m/>
    <m/>
    <m/>
    <m/>
    <m/>
    <n v="1663.9059599999998"/>
  </r>
  <r>
    <n v="3084"/>
    <x v="4"/>
    <x v="281"/>
    <s v="Marcelo Ferreira "/>
    <s v="Forwarder"/>
    <n v="6"/>
    <s v="MOD 14"/>
    <s v="6"/>
    <s v="2"/>
    <x v="0"/>
    <x v="16"/>
    <s v="6:00"/>
    <x v="55"/>
    <s v="0457-JAMAICA II - PIRAJUÍ"/>
    <s v="So essa solicitacao esta correta para o modulo 14,  total de 06 pranchas."/>
    <m/>
    <s v="externa"/>
    <x v="15"/>
    <x v="20"/>
    <s v="Aderente"/>
    <x v="268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6"/>
    <n v="3.7377256077334433"/>
    <m/>
    <m/>
    <m/>
    <m/>
    <m/>
    <m/>
    <m/>
    <m/>
    <m/>
    <m/>
    <m/>
    <m/>
    <m/>
    <n v="1746.3481259999999"/>
  </r>
  <r>
    <n v="3083"/>
    <x v="4"/>
    <x v="281"/>
    <s v="Marcelo Ferreira "/>
    <s v="Forwarder"/>
    <n v="6"/>
    <s v="MOD 14"/>
    <s v="6"/>
    <s v="2"/>
    <x v="0"/>
    <x v="16"/>
    <s v="8:00"/>
    <x v="55"/>
    <s v="0457-JAMAICA II - PIRAJUÍ"/>
    <m/>
    <m/>
    <s v="externa"/>
    <x v="15"/>
    <x v="20"/>
    <s v="Aderente"/>
    <x v="269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6"/>
    <n v="3.7377256077334433"/>
    <m/>
    <m/>
    <m/>
    <m/>
    <m/>
    <m/>
    <m/>
    <m/>
    <m/>
    <m/>
    <m/>
    <m/>
    <m/>
    <n v="1746.3481259999999"/>
  </r>
  <r>
    <n v="3082"/>
    <x v="4"/>
    <x v="281"/>
    <s v="Marcelo Ferreira "/>
    <s v="Forwarder"/>
    <n v="4"/>
    <s v="MOD 14"/>
    <s v="4"/>
    <s v="2"/>
    <x v="0"/>
    <x v="16"/>
    <s v="8:00"/>
    <x v="55"/>
    <s v="0457-JAMAICA II - PIRAJUÍ"/>
    <m/>
    <m/>
    <s v="externa"/>
    <x v="15"/>
    <x v="20"/>
    <s v="Aderente"/>
    <x v="269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4"/>
    <n v="2.4918170718222954"/>
    <m/>
    <m/>
    <m/>
    <m/>
    <m/>
    <m/>
    <m/>
    <m/>
    <m/>
    <m/>
    <m/>
    <m/>
    <m/>
    <n v="1164.232084"/>
  </r>
  <r>
    <n v="3085"/>
    <x v="5"/>
    <x v="282"/>
    <s v="João Paulo de Assis "/>
    <s v="subsolador"/>
    <n v="3"/>
    <s v="LP1"/>
    <s v="3"/>
    <s v="4"/>
    <x v="0"/>
    <x v="10"/>
    <s v="6:00"/>
    <x v="48"/>
    <s v="0617-MAGNÓLIA II"/>
    <m/>
    <m/>
    <s v="externa"/>
    <x v="9"/>
    <x v="9"/>
    <s v="Não Aderente"/>
    <x v="225"/>
    <s v="Lençóis Paulista"/>
    <s v="0009"/>
    <s v="0617"/>
    <s v="Lençóis Paulista0009"/>
    <s v="00090617"/>
    <s v="Lençóis Paulista0617"/>
    <x v="46"/>
    <x v="127"/>
    <x v="12"/>
    <x v="141"/>
    <n v="9.1037059122171939"/>
    <n v="2"/>
    <n v="11.103705912217194"/>
    <n v="0.99066024325238222"/>
    <n v="3"/>
    <n v="3.0282834306046893"/>
    <m/>
    <m/>
    <m/>
    <m/>
    <m/>
    <m/>
    <m/>
    <m/>
    <m/>
    <m/>
    <m/>
    <m/>
    <m/>
    <n v="1405.6825199999998"/>
  </r>
  <r>
    <n v="3086"/>
    <x v="4"/>
    <x v="283"/>
    <s v="Marcelo Ferreira "/>
    <s v="Forwarder"/>
    <n v="4"/>
    <s v="MOD 14"/>
    <s v="4"/>
    <s v="2"/>
    <x v="2"/>
    <x v="16"/>
    <s v="8:00"/>
    <x v="55"/>
    <s v="0457-JAMAICA II - PIRAJUÍ"/>
    <s v="Cancelar"/>
    <m/>
    <s v="externa"/>
    <x v="15"/>
    <x v="20"/>
    <s v="Aderente"/>
    <x v="270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4"/>
    <n v="2.4918170718222954"/>
    <m/>
    <m/>
    <m/>
    <m/>
    <m/>
    <m/>
    <m/>
    <m/>
    <m/>
    <m/>
    <m/>
    <m/>
    <m/>
    <n v="1164.232084"/>
  </r>
  <r>
    <n v="3087"/>
    <x v="5"/>
    <x v="284"/>
    <s v="João Paulo de Assis "/>
    <s v="subsolador"/>
    <n v="3"/>
    <s v="LP1"/>
    <s v="3"/>
    <s v="4"/>
    <x v="2"/>
    <x v="10"/>
    <s v="6:00"/>
    <x v="48"/>
    <s v="0617-MAGNÓLIA II"/>
    <m/>
    <m/>
    <s v="externa"/>
    <x v="9"/>
    <x v="9"/>
    <s v="Não Aderente"/>
    <x v="271"/>
    <s v="Lençóis Paulista"/>
    <s v="0009"/>
    <s v="0617"/>
    <s v="Lençóis Paulista0009"/>
    <s v="00090617"/>
    <s v="Lençóis Paulista0617"/>
    <x v="46"/>
    <x v="127"/>
    <x v="12"/>
    <x v="141"/>
    <n v="9.1037059122171939"/>
    <n v="2"/>
    <n v="11.103705912217194"/>
    <n v="0.99066024325238222"/>
    <n v="3"/>
    <n v="3.0282834306046893"/>
    <m/>
    <m/>
    <m/>
    <m/>
    <m/>
    <m/>
    <m/>
    <m/>
    <m/>
    <m/>
    <m/>
    <m/>
    <m/>
    <n v="1405.6825199999998"/>
  </r>
  <r>
    <n v="3088"/>
    <x v="4"/>
    <x v="285"/>
    <s v="Marcelo Ferreira "/>
    <s v="Forwarder"/>
    <n v="6"/>
    <s v="MOD 14"/>
    <s v="6"/>
    <s v="2"/>
    <x v="2"/>
    <x v="16"/>
    <s v="8:00"/>
    <x v="55"/>
    <s v="0457-JAMAICA II - PIRAJUÍ"/>
    <s v="Cancelar"/>
    <m/>
    <s v="externa"/>
    <x v="15"/>
    <x v="20"/>
    <s v="Aderente"/>
    <x v="272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6"/>
    <n v="3.7377256077334433"/>
    <m/>
    <m/>
    <m/>
    <m/>
    <m/>
    <m/>
    <m/>
    <m/>
    <m/>
    <m/>
    <m/>
    <m/>
    <m/>
    <n v="1746.3481259999999"/>
  </r>
  <r>
    <n v="3089"/>
    <x v="4"/>
    <x v="286"/>
    <s v="Marcelo "/>
    <s v="Forwarder"/>
    <n v="4"/>
    <s v="MOD 14"/>
    <s v="4"/>
    <s v="2"/>
    <x v="0"/>
    <x v="15"/>
    <s v="6:00"/>
    <x v="55"/>
    <s v="0457-JAMAICA II - PIRAJUÍ"/>
    <m/>
    <m/>
    <s v="externa"/>
    <x v="15"/>
    <x v="20"/>
    <s v="Aderente"/>
    <x v="273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4"/>
    <n v="2.4918170718222954"/>
    <m/>
    <m/>
    <m/>
    <m/>
    <m/>
    <m/>
    <m/>
    <m/>
    <m/>
    <m/>
    <m/>
    <m/>
    <m/>
    <n v="1164.232084"/>
  </r>
  <r>
    <n v="3090"/>
    <x v="4"/>
    <x v="287"/>
    <s v="Marcelo Ferreira "/>
    <s v="Trailler"/>
    <n v="1"/>
    <s v="MOD 14"/>
    <s v="1"/>
    <s v="1"/>
    <x v="0"/>
    <x v="16"/>
    <s v="8:00"/>
    <x v="55"/>
    <s v="0457-JAMAICA II - PIRAJUÍ"/>
    <m/>
    <m/>
    <s v="externa"/>
    <x v="15"/>
    <x v="20"/>
    <s v="Aderente"/>
    <x v="274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1"/>
    <n v="0.62295426795557385"/>
    <m/>
    <m/>
    <m/>
    <m/>
    <m/>
    <m/>
    <m/>
    <m/>
    <m/>
    <m/>
    <m/>
    <m/>
    <m/>
    <n v="291.058021"/>
  </r>
  <r>
    <n v="3091"/>
    <x v="8"/>
    <x v="288"/>
    <s v="Luis Fernando Fantti"/>
    <s v="tratorpneu"/>
    <n v="3"/>
    <s v="MOD 01"/>
    <s v="1"/>
    <s v="4"/>
    <x v="0"/>
    <x v="14"/>
    <s v="8:00"/>
    <x v="14"/>
    <s v="BRLP"/>
    <s v="VS OFICINA Itatinga para Herbicat implementos Catanduvas"/>
    <m/>
    <s v="externa"/>
    <x v="9"/>
    <x v="26"/>
    <s v="Aderente"/>
    <x v="275"/>
    <s v="Lençóis Paulista"/>
    <s v="BRLP"/>
    <s v="BRLP"/>
    <s v="Lençóis PaulistaBRLP"/>
    <s v="BRLPBRLP"/>
    <s v="Lençóis PaulistaBRLP"/>
    <x v="13"/>
    <x v="5"/>
    <x v="41"/>
    <x v="49"/>
    <n v="0"/>
    <n v="2"/>
    <n v="2"/>
    <n v="5.5"/>
    <n v="3"/>
    <n v="0.54545454545454541"/>
    <m/>
    <m/>
    <m/>
    <m/>
    <m/>
    <m/>
    <m/>
    <m/>
    <m/>
    <m/>
    <m/>
    <m/>
    <m/>
    <n v="0"/>
  </r>
  <r>
    <n v="3092"/>
    <x v="0"/>
    <x v="289"/>
    <s v="Rafael Henrique de Lima "/>
    <s v="Motoniveladora"/>
    <n v="1"/>
    <s v="MOD 11"/>
    <s v="1"/>
    <s v="2"/>
    <x v="0"/>
    <x v="13"/>
    <s v="7:00"/>
    <x v="8"/>
    <s v="5002-TRÊS IRMÃOS"/>
    <m/>
    <m/>
    <s v="externa"/>
    <x v="7"/>
    <x v="36"/>
    <s v="Não Aderente"/>
    <x v="276"/>
    <s v="Lençóis Paulista"/>
    <s v="5004"/>
    <s v="5002"/>
    <s v="Lençóis Paulista5004"/>
    <s v="50045002"/>
    <s v="Lençóis Paulista5002"/>
    <x v="8"/>
    <x v="90"/>
    <x v="72"/>
    <x v="101"/>
    <n v="36.151767847963804"/>
    <n v="2"/>
    <n v="38.151767847963804"/>
    <n v="0.28832215701865782"/>
    <n v="1"/>
    <n v="3.4683425316330729"/>
    <m/>
    <m/>
    <m/>
    <m/>
    <m/>
    <m/>
    <m/>
    <m/>
    <m/>
    <m/>
    <m/>
    <m/>
    <m/>
    <n v="2215.8962540000002"/>
  </r>
  <r>
    <n v="3093"/>
    <x v="7"/>
    <x v="290"/>
    <s v="Antônio Araújo "/>
    <s v="Retroescavadeira"/>
    <n v="1"/>
    <s v="MOD 3"/>
    <s v="1"/>
    <s v="3"/>
    <x v="0"/>
    <x v="10"/>
    <s v="13:00"/>
    <x v="84"/>
    <s v="0458-SÃO FRANCISCO VI - PEDERNEIRAS"/>
    <m/>
    <m/>
    <s v="externa"/>
    <x v="38"/>
    <x v="38"/>
    <s v="Não Aderente"/>
    <x v="151"/>
    <s v="Lençóis Paulista"/>
    <s v="0352"/>
    <s v="0458"/>
    <s v="Lençóis Paulista0352"/>
    <s v="03520458"/>
    <s v="Lençóis Paulista0458"/>
    <x v="80"/>
    <x v="128"/>
    <x v="76"/>
    <x v="142"/>
    <n v="4.5049112642533933"/>
    <n v="2"/>
    <n v="6.5049112642533933"/>
    <n v="1.6910299853663775"/>
    <n v="1"/>
    <n v="0.59135556947758117"/>
    <m/>
    <m/>
    <m/>
    <m/>
    <m/>
    <m/>
    <m/>
    <m/>
    <m/>
    <m/>
    <m/>
    <m/>
    <m/>
    <n v="249.37929800000001"/>
  </r>
  <r>
    <n v="3096"/>
    <x v="7"/>
    <x v="291"/>
    <s v="Jonatas"/>
    <s v="Pá Carregadeira"/>
    <n v="1"/>
    <s v="MOD 1"/>
    <s v="1"/>
    <s v="2"/>
    <x v="1"/>
    <x v="13"/>
    <s v="12:00"/>
    <x v="47"/>
    <s v="0078-SANTA ADELAIDE"/>
    <m/>
    <s v="Finalizacao de fazenda"/>
    <s v="externa"/>
    <x v="19"/>
    <x v="1"/>
    <s v="Não Aderente"/>
    <x v="277"/>
    <s v="Lençóis Paulista"/>
    <s v="0480"/>
    <s v="0078"/>
    <s v="Lençóis Paulista0480"/>
    <s v="04800078"/>
    <s v="Lençóis Paulista0078"/>
    <x v="45"/>
    <x v="129"/>
    <x v="1"/>
    <x v="143"/>
    <n v="4.817712373755656"/>
    <n v="2"/>
    <n v="6.817712373755656"/>
    <n v="1.6134444219653195"/>
    <n v="1"/>
    <n v="0.61979203397778693"/>
    <m/>
    <m/>
    <m/>
    <m/>
    <m/>
    <m/>
    <m/>
    <m/>
    <m/>
    <m/>
    <m/>
    <m/>
    <m/>
    <n v="253.25851299999999"/>
  </r>
  <r>
    <n v="3095"/>
    <x v="7"/>
    <x v="291"/>
    <s v="Jonatas"/>
    <s v="Rolo Compactador"/>
    <n v="1"/>
    <s v="MOD 1"/>
    <s v="1"/>
    <s v="2"/>
    <x v="1"/>
    <x v="13"/>
    <s v="12:00"/>
    <x v="4"/>
    <s v="0078-SANTA ADELAIDE"/>
    <m/>
    <s v="Finalizacao de fazenda"/>
    <s v="externa"/>
    <x v="4"/>
    <x v="1"/>
    <s v="Não Aderente"/>
    <x v="277"/>
    <s v="Lençóis Paulista"/>
    <s v="0486"/>
    <s v="0078"/>
    <s v="Lençóis Paulista0486"/>
    <s v="04860078"/>
    <s v="Lençóis Paulista0078"/>
    <x v="4"/>
    <x v="130"/>
    <x v="1"/>
    <x v="144"/>
    <n v="4.3112781665158373"/>
    <n v="2"/>
    <n v="6.3112781665158373"/>
    <n v="1.7429116115274297"/>
    <n v="1"/>
    <n v="0.57375256059234891"/>
    <m/>
    <m/>
    <m/>
    <m/>
    <m/>
    <m/>
    <m/>
    <m/>
    <m/>
    <m/>
    <m/>
    <m/>
    <m/>
    <n v="222.97377"/>
  </r>
  <r>
    <n v="3094"/>
    <x v="7"/>
    <x v="291"/>
    <s v="Jonatas"/>
    <s v="Motoniveladora"/>
    <n v="1"/>
    <s v="MOD 1"/>
    <s v="1"/>
    <s v="2"/>
    <x v="1"/>
    <x v="13"/>
    <s v="12:00"/>
    <x v="4"/>
    <s v="0078-SANTA ADELAIDE"/>
    <m/>
    <s v="Finalizacao de fazenda"/>
    <s v="externa"/>
    <x v="4"/>
    <x v="1"/>
    <s v="Não Aderente"/>
    <x v="277"/>
    <s v="Lençóis Paulista"/>
    <s v="0486"/>
    <s v="0078"/>
    <s v="Lençóis Paulista0486"/>
    <s v="04860078"/>
    <s v="Lençóis Paulista0078"/>
    <x v="4"/>
    <x v="130"/>
    <x v="1"/>
    <x v="144"/>
    <n v="4.3112781665158373"/>
    <n v="2"/>
    <n v="6.3112781665158373"/>
    <n v="1.7429116115274297"/>
    <n v="1"/>
    <n v="0.57375256059234891"/>
    <m/>
    <m/>
    <m/>
    <m/>
    <m/>
    <m/>
    <m/>
    <m/>
    <m/>
    <m/>
    <m/>
    <m/>
    <m/>
    <n v="222.97377"/>
  </r>
  <r>
    <n v="3112"/>
    <x v="4"/>
    <x v="292"/>
    <s v="Adalberto Botelho Freire"/>
    <s v="Forwarder"/>
    <n v="2"/>
    <s v="MOD 5"/>
    <s v="2"/>
    <s v="2"/>
    <x v="2"/>
    <x v="10"/>
    <s v="8:00"/>
    <x v="85"/>
    <s v="0250-SANTA LUZIA II"/>
    <s v="Reprogramaçao para 16/12 devido a ser final de semana, dificil a retirada do equipamento na base"/>
    <m/>
    <s v="externa"/>
    <x v="20"/>
    <x v="29"/>
    <s v="Não Aderente"/>
    <x v="169"/>
    <s v="Lençóis Paulista"/>
    <s v="0250"/>
    <s v="0250"/>
    <s v="Lençóis Paulista0250"/>
    <s v="02500250"/>
    <s v="Lençóis Paulista0250"/>
    <x v="81"/>
    <x v="5"/>
    <x v="85"/>
    <x v="145"/>
    <n v="2.5036651384615385"/>
    <n v="2"/>
    <n v="4.5036651384615389"/>
    <n v="2.4424551252843862"/>
    <n v="2"/>
    <n v="0.81884820699300698"/>
    <m/>
    <m/>
    <m/>
    <m/>
    <m/>
    <m/>
    <m/>
    <m/>
    <m/>
    <m/>
    <m/>
    <m/>
    <m/>
    <n v="325.47646800000001"/>
  </r>
  <r>
    <n v="3113"/>
    <x v="4"/>
    <x v="292"/>
    <s v="Adalberto Botelho Freire"/>
    <s v="Forwarder"/>
    <n v="2"/>
    <s v="MOD 5"/>
    <s v="2"/>
    <s v="2"/>
    <x v="0"/>
    <x v="14"/>
    <s v="7:00"/>
    <x v="85"/>
    <s v="0250-SANTA LUZIA II"/>
    <s v="Retirada da Patio Bracell para fazenda Santa luiza 2"/>
    <m/>
    <s v="externa"/>
    <x v="20"/>
    <x v="29"/>
    <s v="Aderente"/>
    <x v="278"/>
    <s v="Lençóis Paulista"/>
    <s v="0250"/>
    <s v="0250"/>
    <s v="Lençóis Paulista0250"/>
    <s v="02500250"/>
    <s v="Lençóis Paulista0250"/>
    <x v="81"/>
    <x v="5"/>
    <x v="85"/>
    <x v="145"/>
    <n v="2.5036651384615385"/>
    <n v="2"/>
    <n v="4.5036651384615389"/>
    <n v="2.4424551252843862"/>
    <n v="2"/>
    <n v="0.81884820699300698"/>
    <m/>
    <m/>
    <m/>
    <m/>
    <m/>
    <m/>
    <m/>
    <m/>
    <m/>
    <m/>
    <m/>
    <m/>
    <m/>
    <n v="325.47646800000001"/>
  </r>
  <r>
    <n v="3097"/>
    <x v="4"/>
    <x v="292"/>
    <s v="Adalberto Botelho Freire"/>
    <s v="Forwarder"/>
    <n v="2"/>
    <s v="MOD 5"/>
    <s v="2"/>
    <s v="2"/>
    <x v="0"/>
    <x v="10"/>
    <s v="8:00"/>
    <x v="85"/>
    <s v="0250-SANTA LUZIA II"/>
    <s v="Retirada da Patio Bracell para fazenda Santa luiza 2"/>
    <m/>
    <s v="externa"/>
    <x v="20"/>
    <x v="29"/>
    <s v="Não Aderente"/>
    <x v="169"/>
    <s v="Lençóis Paulista"/>
    <s v="0250"/>
    <s v="0250"/>
    <s v="Lençóis Paulista0250"/>
    <s v="02500250"/>
    <s v="Lençóis Paulista0250"/>
    <x v="81"/>
    <x v="5"/>
    <x v="85"/>
    <x v="145"/>
    <n v="2.5036651384615385"/>
    <n v="2"/>
    <n v="4.5036651384615389"/>
    <n v="2.4424551252843862"/>
    <n v="2"/>
    <n v="0.81884820699300698"/>
    <m/>
    <m/>
    <m/>
    <m/>
    <m/>
    <m/>
    <m/>
    <m/>
    <m/>
    <m/>
    <m/>
    <m/>
    <m/>
    <n v="325.47646800000001"/>
  </r>
  <r>
    <n v="3098"/>
    <x v="3"/>
    <x v="293"/>
    <s v="Richard Anderson Vicente dos Santos "/>
    <s v="limpatrilhos"/>
    <n v="4"/>
    <s v="LT1"/>
    <s v="2"/>
    <s v="4"/>
    <x v="0"/>
    <x v="14"/>
    <s v="6:00"/>
    <x v="0"/>
    <s v="0262-JEQUITIBÁ BRANCO"/>
    <m/>
    <m/>
    <m/>
    <x v="0"/>
    <x v="1"/>
    <s v="Aderente"/>
    <x v="279"/>
    <s v="Lençóis Paulista"/>
    <s v="0325"/>
    <s v="0262"/>
    <s v="Lençóis Paulista0325"/>
    <s v="03250262"/>
    <s v="Lençóis Paulista0262"/>
    <x v="0"/>
    <x v="131"/>
    <x v="48"/>
    <x v="146"/>
    <n v="4.4080250289592762"/>
    <n v="2"/>
    <n v="6.4080250289592762"/>
    <n v="1.7165975398486395"/>
    <n v="4"/>
    <n v="2.3301909196215549"/>
    <m/>
    <m/>
    <m/>
    <m/>
    <m/>
    <m/>
    <m/>
    <m/>
    <m/>
    <m/>
    <m/>
    <m/>
    <m/>
    <n v="965.65811599999995"/>
  </r>
  <r>
    <n v="3099"/>
    <x v="2"/>
    <x v="294"/>
    <s v="Willian ferreira "/>
    <s v="Motoniveladora"/>
    <n v="1"/>
    <s v="BSR02"/>
    <s v="1"/>
    <s v="2"/>
    <x v="2"/>
    <x v="13"/>
    <s v="10:00"/>
    <x v="83"/>
    <s v="0545-BOA VISTA X - RIBEIRÃO BONITO"/>
    <m/>
    <m/>
    <s v="externa"/>
    <x v="37"/>
    <x v="12"/>
    <s v="Não Aderente"/>
    <x v="280"/>
    <s v="Lençóis Paulista"/>
    <s v="0668"/>
    <s v="0545"/>
    <s v="Lençóis Paulista0668"/>
    <s v="06680545"/>
    <s v="Lençóis Paulista0545"/>
    <x v="79"/>
    <x v="123"/>
    <x v="88"/>
    <x v="137"/>
    <n v="5.9423356895927606"/>
    <n v="2"/>
    <n v="7.9423356895927606"/>
    <n v="1.3849830112839288"/>
    <n v="1"/>
    <n v="0.72203051723570544"/>
    <m/>
    <m/>
    <m/>
    <m/>
    <m/>
    <m/>
    <m/>
    <m/>
    <m/>
    <m/>
    <m/>
    <m/>
    <m/>
    <n v="330.21666200000004"/>
  </r>
  <r>
    <n v="3100"/>
    <x v="2"/>
    <x v="295"/>
    <s v="Willian ferreira "/>
    <s v="Pá Carregadeira"/>
    <n v="2"/>
    <s v="BSR02"/>
    <s v="1"/>
    <s v="4"/>
    <x v="2"/>
    <x v="13"/>
    <s v="10:00"/>
    <x v="83"/>
    <s v="0545-BOA VISTA X - RIBEIRÃO BONITO"/>
    <m/>
    <m/>
    <s v="externa"/>
    <x v="37"/>
    <x v="12"/>
    <s v="Não Aderente"/>
    <x v="281"/>
    <s v="Lençóis Paulista"/>
    <s v="0668"/>
    <s v="0545"/>
    <s v="Lençóis Paulista0668"/>
    <s v="06680545"/>
    <s v="Lençóis Paulista0545"/>
    <x v="79"/>
    <x v="123"/>
    <x v="88"/>
    <x v="137"/>
    <n v="5.9423356895927606"/>
    <n v="2"/>
    <n v="7.9423356895927606"/>
    <n v="1.3849830112839288"/>
    <n v="2"/>
    <n v="1.4440610344714109"/>
    <m/>
    <m/>
    <m/>
    <m/>
    <m/>
    <m/>
    <m/>
    <m/>
    <m/>
    <m/>
    <m/>
    <m/>
    <m/>
    <n v="660.43332400000008"/>
  </r>
  <r>
    <n v="3101"/>
    <x v="2"/>
    <x v="296"/>
    <s v="Willian ferreira "/>
    <s v="Pá Carregadeira"/>
    <n v="2"/>
    <s v="BSR02"/>
    <s v="1"/>
    <s v="4"/>
    <x v="0"/>
    <x v="10"/>
    <s v="7:00"/>
    <x v="83"/>
    <s v="0545-BOA VISTA X - RIBEIRÃO BONITO"/>
    <m/>
    <m/>
    <s v="externa"/>
    <x v="37"/>
    <x v="12"/>
    <s v="Não Aderente"/>
    <x v="282"/>
    <s v="Lençóis Paulista"/>
    <s v="0668"/>
    <s v="0545"/>
    <s v="Lençóis Paulista0668"/>
    <s v="06680545"/>
    <s v="Lençóis Paulista0545"/>
    <x v="79"/>
    <x v="123"/>
    <x v="88"/>
    <x v="137"/>
    <n v="5.9423356895927606"/>
    <n v="2"/>
    <n v="7.9423356895927606"/>
    <n v="1.3849830112839288"/>
    <n v="2"/>
    <n v="1.4440610344714109"/>
    <m/>
    <m/>
    <m/>
    <m/>
    <m/>
    <m/>
    <m/>
    <m/>
    <m/>
    <m/>
    <m/>
    <m/>
    <m/>
    <n v="660.43332400000008"/>
  </r>
  <r>
    <n v="3102"/>
    <x v="2"/>
    <x v="297"/>
    <s v="Willian ferreira "/>
    <s v="Motoniveladora"/>
    <n v="1"/>
    <s v="BSR02"/>
    <s v="1"/>
    <s v="2"/>
    <x v="0"/>
    <x v="10"/>
    <s v="7:00"/>
    <x v="83"/>
    <s v="0545-BOA VISTA X - RIBEIRÃO BONITO"/>
    <m/>
    <m/>
    <s v="externa"/>
    <x v="37"/>
    <x v="12"/>
    <s v="Não Aderente"/>
    <x v="283"/>
    <s v="Lençóis Paulista"/>
    <s v="0668"/>
    <s v="0545"/>
    <s v="Lençóis Paulista0668"/>
    <s v="06680545"/>
    <s v="Lençóis Paulista0545"/>
    <x v="79"/>
    <x v="123"/>
    <x v="88"/>
    <x v="137"/>
    <n v="5.9423356895927606"/>
    <n v="2"/>
    <n v="7.9423356895927606"/>
    <n v="1.3849830112839288"/>
    <n v="1"/>
    <n v="0.72203051723570544"/>
    <m/>
    <m/>
    <m/>
    <m/>
    <m/>
    <m/>
    <m/>
    <m/>
    <m/>
    <m/>
    <m/>
    <m/>
    <m/>
    <n v="330.21666200000004"/>
  </r>
  <r>
    <n v="3103"/>
    <x v="1"/>
    <x v="298"/>
    <s v="Allan Paulo "/>
    <s v="Pá Carregadeira"/>
    <n v="1"/>
    <s v="MOD 1"/>
    <s v="1"/>
    <s v="2"/>
    <x v="1"/>
    <x v="10"/>
    <s v="6:00"/>
    <x v="47"/>
    <s v="0078-SANTA ADELAIDE"/>
    <m/>
    <m/>
    <s v="externa"/>
    <x v="19"/>
    <x v="1"/>
    <s v="Não Aderente"/>
    <x v="284"/>
    <s v="Lençóis Paulista"/>
    <s v="0480"/>
    <s v="0078"/>
    <s v="Lençóis Paulista0480"/>
    <s v="04800078"/>
    <s v="Lençóis Paulista0078"/>
    <x v="45"/>
    <x v="129"/>
    <x v="1"/>
    <x v="143"/>
    <n v="4.817712373755656"/>
    <n v="2"/>
    <n v="6.817712373755656"/>
    <n v="1.6134444219653195"/>
    <n v="1"/>
    <n v="0.61979203397778693"/>
    <m/>
    <m/>
    <m/>
    <m/>
    <m/>
    <m/>
    <m/>
    <m/>
    <m/>
    <m/>
    <m/>
    <m/>
    <m/>
    <n v="253.25851299999999"/>
  </r>
  <r>
    <n v="3105"/>
    <x v="1"/>
    <x v="299"/>
    <s v="Allan Paulo "/>
    <s v="Motoniveladora"/>
    <n v="2"/>
    <s v="MOD 1"/>
    <s v="1"/>
    <s v="4"/>
    <x v="1"/>
    <x v="10"/>
    <s v="6:00"/>
    <x v="4"/>
    <s v="0078-SANTA ADELAIDE"/>
    <m/>
    <m/>
    <s v="externa"/>
    <x v="4"/>
    <x v="1"/>
    <s v="Não Aderente"/>
    <x v="285"/>
    <s v="Lençóis Paulista"/>
    <s v="0486"/>
    <s v="0078"/>
    <s v="Lençóis Paulista0486"/>
    <s v="04860078"/>
    <s v="Lençóis Paulista0078"/>
    <x v="4"/>
    <x v="130"/>
    <x v="1"/>
    <x v="144"/>
    <n v="4.3112781665158373"/>
    <n v="2"/>
    <n v="6.3112781665158373"/>
    <n v="1.7429116115274297"/>
    <n v="2"/>
    <n v="1.1475051211846978"/>
    <m/>
    <m/>
    <m/>
    <m/>
    <m/>
    <m/>
    <m/>
    <m/>
    <m/>
    <m/>
    <m/>
    <m/>
    <m/>
    <n v="445.94754"/>
  </r>
  <r>
    <n v="3104"/>
    <x v="4"/>
    <x v="300"/>
    <s v="Cicero jonas de lima "/>
    <s v="Forwarder"/>
    <n v="4"/>
    <s v="MOD 2"/>
    <s v="2"/>
    <s v="2"/>
    <x v="0"/>
    <x v="14"/>
    <s v="9:00"/>
    <x v="60"/>
    <s v="0298-MONJOLÃO"/>
    <m/>
    <m/>
    <s v="interna"/>
    <x v="33"/>
    <x v="33"/>
    <s v="Aderente"/>
    <x v="286"/>
    <s v="Lençóis Paulista"/>
    <s v="0298"/>
    <s v="0298"/>
    <s v="Lençóis Paulista0298"/>
    <s v="02980298"/>
    <s v="Lençóis Paulista0298"/>
    <x v="58"/>
    <x v="5"/>
    <x v="63"/>
    <x v="85"/>
    <n v="3.1940238153846154"/>
    <n v="2"/>
    <n v="5.1940238153846154"/>
    <n v="2.1178185528179858"/>
    <n v="4"/>
    <n v="1.8887359328671329"/>
    <m/>
    <m/>
    <m/>
    <m/>
    <m/>
    <m/>
    <m/>
    <m/>
    <m/>
    <m/>
    <m/>
    <m/>
    <m/>
    <n v="830.446192"/>
  </r>
  <r>
    <n v="3106"/>
    <x v="0"/>
    <x v="301"/>
    <s v="Rafael Henrique de Lima "/>
    <s v="Carregador Florestal"/>
    <n v="2"/>
    <s v="MOD 11"/>
    <s v="2"/>
    <s v="2"/>
    <x v="0"/>
    <x v="10"/>
    <s v="7:00"/>
    <x v="8"/>
    <s v="5002-TRÊS IRMÃOS"/>
    <m/>
    <m/>
    <s v="externa"/>
    <x v="7"/>
    <x v="36"/>
    <s v="Não Aderente"/>
    <x v="287"/>
    <s v="Lençóis Paulista"/>
    <s v="5004"/>
    <s v="5002"/>
    <s v="Lençóis Paulista5004"/>
    <s v="50045002"/>
    <s v="Lençóis Paulista5002"/>
    <x v="8"/>
    <x v="90"/>
    <x v="72"/>
    <x v="101"/>
    <n v="36.151767847963804"/>
    <n v="2"/>
    <n v="38.151767847963804"/>
    <n v="0.28832215701865782"/>
    <n v="2"/>
    <n v="6.9366850632661459"/>
    <m/>
    <m/>
    <m/>
    <m/>
    <m/>
    <m/>
    <m/>
    <m/>
    <m/>
    <m/>
    <m/>
    <m/>
    <m/>
    <n v="4431.7925080000005"/>
  </r>
  <r>
    <n v="3107"/>
    <x v="4"/>
    <x v="302"/>
    <s v="Tcharles de Oliveira queiros "/>
    <s v="Harvester"/>
    <n v="6"/>
    <s v="MOD 9"/>
    <s v="1"/>
    <s v="2"/>
    <x v="0"/>
    <x v="14"/>
    <s v="9:40"/>
    <x v="84"/>
    <s v="0352-JAMAICA"/>
    <m/>
    <m/>
    <s v="interna"/>
    <x v="38"/>
    <x v="39"/>
    <s v="Aderente"/>
    <x v="288"/>
    <s v="Lençóis Paulista"/>
    <s v="0352"/>
    <s v="0352"/>
    <s v="Lençóis Paulista0352"/>
    <s v="03520352"/>
    <s v="Lençóis Paulista0352"/>
    <x v="80"/>
    <x v="5"/>
    <x v="78"/>
    <x v="147"/>
    <n v="3.420971230769231"/>
    <n v="2"/>
    <n v="5.420971230769231"/>
    <n v="2.0291566827664402"/>
    <n v="6"/>
    <n v="2.956893398601399"/>
    <m/>
    <m/>
    <m/>
    <m/>
    <m/>
    <m/>
    <m/>
    <m/>
    <m/>
    <m/>
    <m/>
    <m/>
    <m/>
    <n v="1334.1787800000002"/>
  </r>
  <r>
    <n v="3108"/>
    <x v="7"/>
    <x v="303"/>
    <s v="Nilson Camilo "/>
    <s v="Retroescavadeira"/>
    <n v="1"/>
    <s v="MOD 5"/>
    <s v="1"/>
    <s v="2"/>
    <x v="1"/>
    <x v="10"/>
    <s v="15:40"/>
    <x v="86"/>
    <s v="0390-TORRÃO DE OURO"/>
    <s v="Estavamos atendendo a colheita e precisamos devolver a RE para BRC-04"/>
    <s v="Apoio Colheita"/>
    <s v="externa"/>
    <x v="39"/>
    <x v="6"/>
    <s v="Não Aderente"/>
    <x v="289"/>
    <s v="Lençóis Paulista"/>
    <s v="0464"/>
    <s v="0390"/>
    <s v="Lençóis Paulista0464"/>
    <s v="04640390"/>
    <s v="Lençóis Paulista0390"/>
    <x v="82"/>
    <x v="132"/>
    <x v="21"/>
    <x v="148"/>
    <n v="5.3503410859728504"/>
    <n v="2"/>
    <n v="7.3503410859728504"/>
    <n v="1.4965291911408083"/>
    <n v="1"/>
    <n v="0.66821282599753185"/>
    <m/>
    <m/>
    <m/>
    <m/>
    <m/>
    <m/>
    <m/>
    <m/>
    <m/>
    <m/>
    <m/>
    <m/>
    <m/>
    <n v="314.96685400000001"/>
  </r>
  <r>
    <n v="3109"/>
    <x v="4"/>
    <x v="304"/>
    <s v="Andre ryuji narimatu nosse"/>
    <s v="Forwarder"/>
    <n v="3"/>
    <s v="MOD 5"/>
    <s v="3"/>
    <s v="2"/>
    <x v="0"/>
    <x v="14"/>
    <s v="7:00"/>
    <x v="54"/>
    <s v="0250-SANTA LUZIA II"/>
    <m/>
    <m/>
    <s v="externa"/>
    <x v="1"/>
    <x v="29"/>
    <s v="Não Aderente"/>
    <x v="290"/>
    <s v="Lençóis Paulista"/>
    <s v="0078"/>
    <s v="0250"/>
    <s v="Lençóis Paulista0078"/>
    <s v="00780250"/>
    <s v="Lençóis Paulista0250"/>
    <x v="52"/>
    <x v="114"/>
    <x v="85"/>
    <x v="128"/>
    <n v="4.0866395221719456"/>
    <n v="2"/>
    <n v="6.0866395221719456"/>
    <n v="1.8072369753342612"/>
    <n v="3"/>
    <n v="1.6599925969559852"/>
    <m/>
    <m/>
    <m/>
    <m/>
    <m/>
    <m/>
    <m/>
    <m/>
    <m/>
    <m/>
    <m/>
    <m/>
    <m/>
    <n v="672.04665599999998"/>
  </r>
  <r>
    <n v="3110"/>
    <x v="7"/>
    <x v="305"/>
    <s v="Marcelo Calandria Bencici"/>
    <s v="Rolo Compactador"/>
    <n v="1"/>
    <s v="MOD 4"/>
    <s v="1"/>
    <s v="2"/>
    <x v="1"/>
    <x v="13"/>
    <s v="10:00"/>
    <x v="55"/>
    <s v="0392-JOSÉ AUGUSTO"/>
    <s v="Atravessar rodovia"/>
    <s v="Finalizacao de fazenda"/>
    <s v="interna"/>
    <x v="15"/>
    <x v="21"/>
    <s v="Não Aderente"/>
    <x v="52"/>
    <s v="Lençóis Paulista"/>
    <s v="0392"/>
    <s v="0392"/>
    <s v="Lençóis Paulista0392"/>
    <s v="03920392"/>
    <s v="Lençóis Paulista0392"/>
    <x v="53"/>
    <x v="5"/>
    <x v="75"/>
    <x v="113"/>
    <n v="4.3375269230769229"/>
    <n v="2"/>
    <n v="6.3375269230769229"/>
    <n v="1.735692823638437"/>
    <n v="1"/>
    <n v="0.57613881118881116"/>
    <m/>
    <m/>
    <m/>
    <m/>
    <m/>
    <m/>
    <m/>
    <m/>
    <m/>
    <m/>
    <m/>
    <m/>
    <m/>
    <n v="281.93925000000002"/>
  </r>
  <r>
    <n v="3111"/>
    <x v="7"/>
    <x v="306"/>
    <s v="Marcelo Calandria Bencici"/>
    <s v="Pá Carregadeira"/>
    <n v="1"/>
    <s v="MOD 4"/>
    <s v="1"/>
    <s v="2"/>
    <x v="0"/>
    <x v="14"/>
    <s v="8:00"/>
    <x v="82"/>
    <s v="0392-JOSÉ AUGUSTO"/>
    <m/>
    <m/>
    <s v="externa"/>
    <x v="10"/>
    <x v="21"/>
    <s v="Não Aderente"/>
    <x v="291"/>
    <s v="Lençóis Paulista"/>
    <s v="0549"/>
    <s v="0392"/>
    <s v="Lençóis Paulista0549"/>
    <s v="05490392"/>
    <s v="Lençóis Paulista0392"/>
    <x v="78"/>
    <x v="121"/>
    <x v="75"/>
    <x v="135"/>
    <n v="6.0535638977375568"/>
    <n v="2"/>
    <n v="8.0535638977375577"/>
    <n v="1.3658549357372292"/>
    <n v="1"/>
    <n v="0.73214217252159608"/>
    <m/>
    <m/>
    <m/>
    <m/>
    <m/>
    <m/>
    <m/>
    <m/>
    <m/>
    <m/>
    <m/>
    <m/>
    <m/>
    <n v="368.15993100000003"/>
  </r>
  <r>
    <n v="3127"/>
    <x v="0"/>
    <x v="307"/>
    <s v="Vitor Hugo "/>
    <s v="Carregador Florestal"/>
    <n v="2"/>
    <s v="MOD 4"/>
    <s v="2"/>
    <s v="2"/>
    <x v="0"/>
    <x v="14"/>
    <s v="9:00"/>
    <x v="44"/>
    <s v="0132-SANTA HELENA"/>
    <m/>
    <m/>
    <s v="externa"/>
    <x v="27"/>
    <x v="18"/>
    <s v="Não Aderente"/>
    <x v="150"/>
    <s v="Lençóis Paulista"/>
    <s v="0035"/>
    <s v="0132"/>
    <s v="Lençóis Paulista0035"/>
    <s v="00350132"/>
    <s v="Lençóis Paulista0132"/>
    <x v="42"/>
    <x v="133"/>
    <x v="90"/>
    <x v="149"/>
    <n v="4.2029615040723982"/>
    <n v="2"/>
    <n v="6.2029615040723982"/>
    <n v="1.7733464882505279"/>
    <n v="2"/>
    <n v="1.1278111825586179"/>
    <m/>
    <m/>
    <m/>
    <m/>
    <m/>
    <m/>
    <m/>
    <m/>
    <m/>
    <m/>
    <m/>
    <m/>
    <m/>
    <n v="442.27496600000001"/>
  </r>
  <r>
    <n v="3114"/>
    <x v="4"/>
    <x v="308"/>
    <s v="Fagner Martins Turibio "/>
    <s v="Trailler"/>
    <n v="1"/>
    <s v="MOD 13"/>
    <s v="1"/>
    <s v="2"/>
    <x v="0"/>
    <x v="14"/>
    <s v="7:00"/>
    <x v="43"/>
    <s v="5014-NOVA ERA"/>
    <m/>
    <m/>
    <s v="interna"/>
    <x v="5"/>
    <x v="15"/>
    <s v="Não Aderente"/>
    <x v="292"/>
    <s v="Lençóis Paulista"/>
    <s v="5014"/>
    <s v="5014"/>
    <s v="Lençóis Paulista5014"/>
    <s v="50145014"/>
    <s v="Lençóis Paulista5014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n v="200"/>
  </r>
  <r>
    <n v="3115"/>
    <x v="4"/>
    <x v="309"/>
    <s v="Andre ryuji narimatu nosse"/>
    <s v="Forwarder"/>
    <n v="3"/>
    <s v="MOD 5"/>
    <s v="2"/>
    <s v="2"/>
    <x v="0"/>
    <x v="10"/>
    <s v="7:00"/>
    <x v="87"/>
    <s v="0250-SANTA LUZIA II"/>
    <m/>
    <m/>
    <s v="externa"/>
    <x v="8"/>
    <x v="29"/>
    <s v="Não Aderente"/>
    <x v="293"/>
    <s v="Lençóis Paulista"/>
    <s v="0452"/>
    <s v="0250"/>
    <s v="Lençóis Paulista0452"/>
    <s v="04520250"/>
    <s v="Lençóis Paulista0250"/>
    <x v="83"/>
    <x v="134"/>
    <x v="85"/>
    <x v="150"/>
    <n v="3.5050620226244344"/>
    <n v="2"/>
    <n v="5.5050620226244344"/>
    <n v="1.9981609570959853"/>
    <n v="3"/>
    <n v="1.5013805516248457"/>
    <m/>
    <m/>
    <m/>
    <m/>
    <m/>
    <m/>
    <m/>
    <m/>
    <m/>
    <m/>
    <m/>
    <m/>
    <m/>
    <n v="612.64784399999996"/>
  </r>
  <r>
    <n v="3116"/>
    <x v="4"/>
    <x v="310"/>
    <s v="Andre ryuji narimatu nosse"/>
    <s v="Forwarder"/>
    <n v="1"/>
    <s v="MOD 5"/>
    <s v="1"/>
    <s v="2"/>
    <x v="0"/>
    <x v="10"/>
    <s v="8:00"/>
    <x v="71"/>
    <s v="0250-SANTA LUZIA II"/>
    <m/>
    <m/>
    <s v="externa"/>
    <x v="3"/>
    <x v="29"/>
    <s v="Não Aderente"/>
    <x v="294"/>
    <s v="Lençóis Paulista"/>
    <s v="0503"/>
    <s v="0250"/>
    <s v="Lençóis Paulista0503"/>
    <s v="05030250"/>
    <s v="Lençóis Paulista0250"/>
    <x v="68"/>
    <x v="135"/>
    <x v="85"/>
    <x v="151"/>
    <n v="3.8439967520361993"/>
    <n v="2"/>
    <n v="5.8439967520361993"/>
    <n v="1.8822734622785879"/>
    <n v="1"/>
    <n v="0.53127243200329088"/>
    <m/>
    <m/>
    <m/>
    <m/>
    <m/>
    <m/>
    <m/>
    <m/>
    <m/>
    <m/>
    <m/>
    <m/>
    <m/>
    <n v="220.87058400000001"/>
  </r>
  <r>
    <n v="3118"/>
    <x v="2"/>
    <x v="311"/>
    <s v="Regina de Cassia da silveira Pereira "/>
    <s v="Escavadeira"/>
    <n v="1"/>
    <s v="BSR03"/>
    <s v="1"/>
    <s v="2"/>
    <x v="0"/>
    <x v="14"/>
    <s v="8:00"/>
    <x v="80"/>
    <s v="0429-PASTO DO LONTRA"/>
    <s v="Oficina massoca"/>
    <m/>
    <s v="externa"/>
    <x v="1"/>
    <x v="7"/>
    <s v="Não Aderente"/>
    <x v="295"/>
    <s v="Lençóis Paulista"/>
    <s v="0787"/>
    <s v="0429"/>
    <s v="Lençóis Paulista0787"/>
    <s v="07870429"/>
    <s v="Lençóis Paulista0429"/>
    <x v="76"/>
    <x v="120"/>
    <x v="50"/>
    <x v="134"/>
    <n v="5.3829047574660631"/>
    <n v="2"/>
    <n v="7.3829047574660631"/>
    <n v="1.4899284714293652"/>
    <n v="1"/>
    <n v="0.67117315976964209"/>
    <m/>
    <m/>
    <m/>
    <m/>
    <m/>
    <m/>
    <m/>
    <m/>
    <m/>
    <m/>
    <m/>
    <m/>
    <m/>
    <n v="281.95354700000001"/>
  </r>
  <r>
    <n v="3117"/>
    <x v="4"/>
    <x v="311"/>
    <s v="Andre ryuji narimatu nosse"/>
    <s v="Forwarder"/>
    <n v="2"/>
    <s v="MOD 5"/>
    <s v="2"/>
    <s v="2"/>
    <x v="0"/>
    <x v="10"/>
    <s v="6:30"/>
    <x v="85"/>
    <s v="0250-SANTA LUZIA II"/>
    <s v="Retirada de 2 equipamento FW do patio da bracell"/>
    <m/>
    <s v="externa"/>
    <x v="20"/>
    <x v="29"/>
    <s v="Não Aderente"/>
    <x v="296"/>
    <s v="Lençóis Paulista"/>
    <s v="0250"/>
    <s v="0250"/>
    <s v="Lençóis Paulista0250"/>
    <s v="02500250"/>
    <s v="Lençóis Paulista0250"/>
    <x v="81"/>
    <x v="5"/>
    <x v="85"/>
    <x v="145"/>
    <n v="2.5036651384615385"/>
    <n v="2"/>
    <n v="4.5036651384615389"/>
    <n v="2.4424551252843862"/>
    <n v="2"/>
    <n v="0.81884820699300698"/>
    <m/>
    <m/>
    <m/>
    <m/>
    <m/>
    <m/>
    <m/>
    <m/>
    <m/>
    <m/>
    <m/>
    <m/>
    <m/>
    <n v="325.47646800000001"/>
  </r>
  <r>
    <n v="3119"/>
    <x v="2"/>
    <x v="312"/>
    <s v="Regina de Cassia da Silveira Pereira "/>
    <s v="Escavadeira"/>
    <n v="1"/>
    <s v="BSR03"/>
    <s v="1"/>
    <s v="2"/>
    <x v="0"/>
    <x v="14"/>
    <s v="15:00"/>
    <x v="46"/>
    <s v="0429-PASTO DO LONTRA"/>
    <m/>
    <m/>
    <s v="externa"/>
    <x v="28"/>
    <x v="7"/>
    <s v="Não Aderente"/>
    <x v="297"/>
    <s v="Lençóis Paulista"/>
    <s v="0308"/>
    <s v="0429"/>
    <s v="Lençóis Paulista0308"/>
    <s v="03080429"/>
    <s v="Lençóis Paulista0429"/>
    <x v="44"/>
    <x v="55"/>
    <x v="50"/>
    <x v="60"/>
    <n v="4.0350589918552036"/>
    <n v="2"/>
    <n v="6.0350589918552036"/>
    <n v="1.8226830947046886"/>
    <n v="1"/>
    <n v="0.54864172653229126"/>
    <m/>
    <m/>
    <m/>
    <m/>
    <m/>
    <m/>
    <m/>
    <m/>
    <m/>
    <m/>
    <m/>
    <m/>
    <m/>
    <n v="252.22326099999998"/>
  </r>
  <r>
    <n v="3120"/>
    <x v="2"/>
    <x v="313"/>
    <s v="Regina de Cassia da Silveira 6"/>
    <s v="Trator de esteira"/>
    <n v="1"/>
    <s v="BSR03"/>
    <s v="1"/>
    <s v="2"/>
    <x v="0"/>
    <x v="14"/>
    <s v="15:00"/>
    <x v="46"/>
    <s v="0429-PASTO DO LONTRA"/>
    <m/>
    <m/>
    <s v="externa"/>
    <x v="28"/>
    <x v="7"/>
    <s v="Não Aderente"/>
    <x v="298"/>
    <s v="Lençóis Paulista"/>
    <s v="0308"/>
    <s v="0429"/>
    <s v="Lençóis Paulista0308"/>
    <s v="03080429"/>
    <s v="Lençóis Paulista0429"/>
    <x v="44"/>
    <x v="55"/>
    <x v="50"/>
    <x v="60"/>
    <n v="4.0350589918552036"/>
    <n v="2"/>
    <n v="6.0350589918552036"/>
    <n v="1.8226830947046886"/>
    <n v="1"/>
    <n v="0.54864172653229126"/>
    <m/>
    <m/>
    <m/>
    <m/>
    <m/>
    <m/>
    <m/>
    <m/>
    <m/>
    <m/>
    <m/>
    <m/>
    <m/>
    <n v="252.22326099999998"/>
  </r>
  <r>
    <n v="3121"/>
    <x v="1"/>
    <x v="314"/>
    <s v="Allan Paulo "/>
    <s v="Rolo Compactador"/>
    <n v="1"/>
    <s v="MOD 1"/>
    <s v="1"/>
    <s v="2"/>
    <x v="1"/>
    <x v="10"/>
    <s v="6:00"/>
    <x v="4"/>
    <s v="0078-SANTA ADELAIDE"/>
    <s v="Fazer bate volta com prancha ja solicitado anteriomente"/>
    <m/>
    <s v="externa"/>
    <x v="4"/>
    <x v="1"/>
    <s v="Não Aderente"/>
    <x v="299"/>
    <s v="Lençóis Paulista"/>
    <s v="0486"/>
    <s v="0078"/>
    <s v="Lençóis Paulista0486"/>
    <s v="04860078"/>
    <s v="Lençóis Paulista0078"/>
    <x v="4"/>
    <x v="130"/>
    <x v="1"/>
    <x v="144"/>
    <n v="4.3112781665158373"/>
    <n v="2"/>
    <n v="6.3112781665158373"/>
    <n v="1.7429116115274297"/>
    <n v="1"/>
    <n v="0.57375256059234891"/>
    <m/>
    <m/>
    <m/>
    <m/>
    <m/>
    <m/>
    <m/>
    <m/>
    <m/>
    <m/>
    <m/>
    <m/>
    <m/>
    <n v="222.97377"/>
  </r>
  <r>
    <n v="3122"/>
    <x v="2"/>
    <x v="315"/>
    <s v="Alexandre Silva "/>
    <s v="Motoniveladora"/>
    <n v="1"/>
    <s v="BSR02"/>
    <s v="1"/>
    <s v="2"/>
    <x v="0"/>
    <x v="14"/>
    <s v="6:00"/>
    <x v="88"/>
    <s v="0545-BOA VISTA X - RIBEIRÃO BONITO"/>
    <m/>
    <m/>
    <s v="externa"/>
    <x v="40"/>
    <x v="12"/>
    <s v="Não Aderente"/>
    <x v="300"/>
    <s v="Lençóis Paulista"/>
    <s v="2276"/>
    <s v="0545"/>
    <s v="Lençóis Paulista2276"/>
    <s v="22760545"/>
    <s v="Lençóis Paulista0545"/>
    <x v="84"/>
    <x v="136"/>
    <x v="88"/>
    <x v="152"/>
    <n v="4.9400848986425343"/>
    <n v="2"/>
    <n v="6.9400848986425343"/>
    <n v="1.584995019607264"/>
    <n v="1"/>
    <n v="0.63091680896750313"/>
    <m/>
    <m/>
    <m/>
    <m/>
    <m/>
    <m/>
    <m/>
    <m/>
    <m/>
    <m/>
    <m/>
    <m/>
    <m/>
    <n v="267.373828"/>
  </r>
  <r>
    <n v="3123"/>
    <x v="2"/>
    <x v="316"/>
    <s v="Alexandre Silva "/>
    <s v="Pá Carregadeira"/>
    <n v="1"/>
    <s v="BSR02"/>
    <s v="1"/>
    <s v="2"/>
    <x v="0"/>
    <x v="14"/>
    <s v="6:00"/>
    <x v="88"/>
    <s v="0545-BOA VISTA X - RIBEIRÃO BONITO"/>
    <m/>
    <m/>
    <s v="externa"/>
    <x v="40"/>
    <x v="12"/>
    <s v="Não Aderente"/>
    <x v="301"/>
    <s v="Lençóis Paulista"/>
    <s v="2276"/>
    <s v="0545"/>
    <s v="Lençóis Paulista2276"/>
    <s v="22760545"/>
    <s v="Lençóis Paulista0545"/>
    <x v="84"/>
    <x v="136"/>
    <x v="88"/>
    <x v="152"/>
    <n v="4.9400848986425343"/>
    <n v="2"/>
    <n v="6.9400848986425343"/>
    <n v="1.584995019607264"/>
    <n v="1"/>
    <n v="0.63091680896750313"/>
    <m/>
    <m/>
    <m/>
    <m/>
    <m/>
    <m/>
    <m/>
    <m/>
    <m/>
    <m/>
    <m/>
    <m/>
    <m/>
    <n v="267.373828"/>
  </r>
  <r>
    <n v="3154"/>
    <x v="5"/>
    <x v="317"/>
    <s v="Murilo Vieira Martins "/>
    <s v="tratorpneu"/>
    <n v="1"/>
    <s v="AUT1"/>
    <s v="1"/>
    <s v="2"/>
    <x v="0"/>
    <x v="16"/>
    <s v="6:00"/>
    <x v="3"/>
    <s v="0265-ITAMARATI"/>
    <s v="Favor enviar para baixa e com os ganchos no centro da prancha  para transporte do Autopropelido "/>
    <m/>
    <s v="externa"/>
    <x v="3"/>
    <x v="4"/>
    <s v="Não Aderente"/>
    <x v="302"/>
    <s v="Lençóis Paulista"/>
    <s v="0265"/>
    <s v="0265"/>
    <s v="Lençóis Paulista0265"/>
    <s v="02650265"/>
    <s v="Lençóis Paulista0265"/>
    <x v="3"/>
    <x v="5"/>
    <x v="5"/>
    <x v="5"/>
    <n v="2.4611407692307692"/>
    <n v="2"/>
    <n v="4.4611407692307692"/>
    <n v="2.4657370320768246"/>
    <n v="1"/>
    <n v="0.40555825174825177"/>
    <m/>
    <m/>
    <m/>
    <m/>
    <m/>
    <m/>
    <m/>
    <m/>
    <m/>
    <m/>
    <m/>
    <m/>
    <m/>
    <n v="159.97415000000001"/>
  </r>
  <r>
    <n v="3185"/>
    <x v="5"/>
    <x v="318"/>
    <s v="Murilo Vieira Martins "/>
    <s v="tratorpneu"/>
    <n v="1"/>
    <s v="AUT1"/>
    <s v="1"/>
    <s v="2"/>
    <x v="2"/>
    <x v="15"/>
    <s v="6:00"/>
    <x v="3"/>
    <s v="0265-ITAMARATI"/>
    <s v="Enviar prancha baixa com ganchos no centro para transporte do autopropelido"/>
    <m/>
    <s v="interna"/>
    <x v="3"/>
    <x v="4"/>
    <s v="Aderente"/>
    <x v="303"/>
    <s v="Lençóis Paulista"/>
    <s v="0265"/>
    <s v="0265"/>
    <s v="Lençóis Paulista0265"/>
    <s v="02650265"/>
    <s v="Lençóis Paulista0265"/>
    <x v="3"/>
    <x v="5"/>
    <x v="5"/>
    <x v="5"/>
    <n v="2.4611407692307692"/>
    <n v="2"/>
    <n v="4.4611407692307692"/>
    <n v="2.4657370320768246"/>
    <n v="1"/>
    <n v="0.40555825174825177"/>
    <m/>
    <m/>
    <m/>
    <m/>
    <m/>
    <m/>
    <m/>
    <m/>
    <m/>
    <m/>
    <m/>
    <m/>
    <m/>
    <m/>
  </r>
  <r>
    <n v="3155"/>
    <x v="5"/>
    <x v="318"/>
    <s v="Murilo Vieira Martins "/>
    <s v="tratorpneu"/>
    <n v="1"/>
    <s v="AUT1"/>
    <s v="1"/>
    <s v="2"/>
    <x v="1"/>
    <x v="15"/>
    <s v="6:00"/>
    <x v="3"/>
    <s v="0265-ITAMARATI"/>
    <s v="Enviar prancha baixa com ganchos no centro para transporte do autopropelido"/>
    <s v="Finalizacao de fazenda"/>
    <s v="interna"/>
    <x v="3"/>
    <x v="4"/>
    <s v="Aderente"/>
    <x v="303"/>
    <s v="Lençóis Paulista"/>
    <s v="0265"/>
    <s v="0265"/>
    <s v="Lençóis Paulista0265"/>
    <s v="02650265"/>
    <s v="Lençóis Paulista0265"/>
    <x v="3"/>
    <x v="5"/>
    <x v="5"/>
    <x v="5"/>
    <n v="2.4611407692307692"/>
    <n v="2"/>
    <n v="4.4611407692307692"/>
    <n v="2.4657370320768246"/>
    <n v="1"/>
    <n v="0.40555825174825177"/>
    <m/>
    <m/>
    <m/>
    <m/>
    <m/>
    <m/>
    <m/>
    <m/>
    <m/>
    <m/>
    <m/>
    <m/>
    <m/>
    <m/>
  </r>
  <r>
    <n v="3148"/>
    <x v="4"/>
    <x v="319"/>
    <s v="Wesllen Dutra Malaquias "/>
    <s v="Fellerller"/>
    <n v="1"/>
    <s v="MOD 11"/>
    <s v="1"/>
    <s v="3"/>
    <x v="0"/>
    <x v="16"/>
    <s v="8:00"/>
    <x v="13"/>
    <s v="0157-SÃO JOÃO III"/>
    <s v="Sokicitacao para o centro de custo do Modulo 16"/>
    <m/>
    <s v="externa"/>
    <x v="5"/>
    <x v="42"/>
    <s v="Não Aderente"/>
    <x v="304"/>
    <s v="Lençóis Paulista"/>
    <s v="1119"/>
    <s v="0157"/>
    <s v="Lençóis Paulista1119"/>
    <s v="11190157"/>
    <s v="Lençóis Paulista0157"/>
    <x v="6"/>
    <x v="8"/>
    <x v="91"/>
    <x v="8"/>
    <e v="#N/A"/>
    <n v="2"/>
    <e v="#N/A"/>
    <e v="#N/A"/>
    <n v="1"/>
    <e v="#N/A"/>
    <m/>
    <m/>
    <m/>
    <m/>
    <m/>
    <m/>
    <m/>
    <m/>
    <m/>
    <m/>
    <m/>
    <m/>
    <m/>
    <m/>
  </r>
  <r>
    <n v="3149"/>
    <x v="4"/>
    <x v="320"/>
    <s v="Wesllen Dutra Malaquias "/>
    <s v="Fellerller"/>
    <n v="1"/>
    <s v="MOD 11"/>
    <s v="1"/>
    <s v="3"/>
    <x v="0"/>
    <x v="16"/>
    <s v="8:00"/>
    <x v="13"/>
    <s v="0157-SÃO JOÃO III"/>
    <s v="Movimentacao para o centro de custo do moduko 16"/>
    <m/>
    <s v="externa"/>
    <x v="5"/>
    <x v="42"/>
    <s v="Não Aderente"/>
    <x v="305"/>
    <s v="Lençóis Paulista"/>
    <s v="1119"/>
    <s v="0157"/>
    <s v="Lençóis Paulista1119"/>
    <s v="11190157"/>
    <s v="Lençóis Paulista0157"/>
    <x v="6"/>
    <x v="8"/>
    <x v="91"/>
    <x v="8"/>
    <e v="#N/A"/>
    <n v="2"/>
    <e v="#N/A"/>
    <e v="#N/A"/>
    <n v="1"/>
    <e v="#N/A"/>
    <m/>
    <m/>
    <m/>
    <m/>
    <m/>
    <m/>
    <m/>
    <m/>
    <m/>
    <m/>
    <m/>
    <m/>
    <m/>
    <m/>
  </r>
  <r>
    <n v="3124"/>
    <x v="5"/>
    <x v="321"/>
    <s v="Guilherme Barbosa "/>
    <s v="tratoresteira"/>
    <n v="1"/>
    <s v="SAV2"/>
    <s v="1"/>
    <s v="4"/>
    <x v="0"/>
    <x v="14"/>
    <s v="10:29"/>
    <x v="4"/>
    <s v="2081-FLECHA AZUL"/>
    <m/>
    <m/>
    <s v="interna"/>
    <x v="4"/>
    <x v="10"/>
    <s v="Não Aderente"/>
    <x v="119"/>
    <s v="Lençóis Paulista"/>
    <s v="0486"/>
    <s v="2081"/>
    <s v="Lençóis Paulista0486"/>
    <s v="04862081"/>
    <s v="Lençóis Paulista2081"/>
    <x v="4"/>
    <x v="137"/>
    <x v="14"/>
    <x v="153"/>
    <n v="5.4684616072398189"/>
    <n v="2"/>
    <n v="7.4684616072398189"/>
    <n v="1.4728602192099052"/>
    <n v="1"/>
    <n v="0.67895105520361987"/>
    <m/>
    <m/>
    <m/>
    <m/>
    <m/>
    <m/>
    <m/>
    <m/>
    <m/>
    <m/>
    <m/>
    <m/>
    <m/>
    <m/>
  </r>
  <r>
    <n v="3142"/>
    <x v="5"/>
    <x v="322"/>
    <s v="Guilherme Aparecido Barbosa"/>
    <s v="tratoresteira"/>
    <n v="1"/>
    <s v="SAV2"/>
    <s v="1"/>
    <s v="4"/>
    <x v="0"/>
    <x v="14"/>
    <s v="9:00"/>
    <x v="4"/>
    <s v="2081-FLECHA AZUL"/>
    <m/>
    <m/>
    <s v="interna"/>
    <x v="4"/>
    <x v="10"/>
    <s v="Não Aderente"/>
    <x v="306"/>
    <s v="Lençóis Paulista"/>
    <s v="0486"/>
    <s v="2081"/>
    <s v="Lençóis Paulista0486"/>
    <s v="04862081"/>
    <s v="Lençóis Paulista2081"/>
    <x v="4"/>
    <x v="137"/>
    <x v="14"/>
    <x v="153"/>
    <n v="5.4684616072398189"/>
    <n v="2"/>
    <n v="7.4684616072398189"/>
    <n v="1.4728602192099052"/>
    <n v="1"/>
    <n v="0.67895105520361987"/>
    <m/>
    <m/>
    <m/>
    <m/>
    <m/>
    <m/>
    <m/>
    <m/>
    <m/>
    <m/>
    <m/>
    <m/>
    <m/>
    <m/>
  </r>
  <r>
    <n v="3130"/>
    <x v="0"/>
    <x v="323"/>
    <s v="Jhon felipe senoski "/>
    <s v="Carregador Florestal"/>
    <n v="4"/>
    <s v="MOD 2"/>
    <s v="4"/>
    <s v="3"/>
    <x v="0"/>
    <x v="16"/>
    <s v="10:40"/>
    <x v="4"/>
    <s v="1114-SÃO JOAQUIM VII"/>
    <m/>
    <m/>
    <s v="externa"/>
    <x v="4"/>
    <x v="44"/>
    <s v="Aderente"/>
    <x v="172"/>
    <s v="Lençóis Paulista"/>
    <s v="0486"/>
    <s v="1114"/>
    <s v="Lençóis Paulista0486"/>
    <s v="04861114"/>
    <s v="Lençóis Paulista1114"/>
    <x v="4"/>
    <x v="8"/>
    <x v="92"/>
    <x v="8"/>
    <e v="#N/A"/>
    <n v="2"/>
    <e v="#N/A"/>
    <e v="#N/A"/>
    <n v="4"/>
    <e v="#N/A"/>
    <m/>
    <m/>
    <m/>
    <m/>
    <m/>
    <m/>
    <m/>
    <m/>
    <m/>
    <m/>
    <m/>
    <m/>
    <m/>
    <m/>
  </r>
  <r>
    <n v="3125"/>
    <x v="5"/>
    <x v="324"/>
    <s v="Guilherme Barbosa "/>
    <s v="tratoresteira"/>
    <n v="1"/>
    <s v="SAV2"/>
    <s v="1"/>
    <s v="4"/>
    <x v="0"/>
    <x v="14"/>
    <s v="10:27"/>
    <x v="4"/>
    <s v="2081-FLECHA AZUL"/>
    <m/>
    <m/>
    <s v="interna"/>
    <x v="4"/>
    <x v="10"/>
    <s v="Não Aderente"/>
    <x v="307"/>
    <s v="Lençóis Paulista"/>
    <s v="0486"/>
    <s v="2081"/>
    <s v="Lençóis Paulista0486"/>
    <s v="04862081"/>
    <s v="Lençóis Paulista2081"/>
    <x v="4"/>
    <x v="137"/>
    <x v="14"/>
    <x v="153"/>
    <n v="5.4684616072398189"/>
    <n v="2"/>
    <n v="7.4684616072398189"/>
    <n v="1.4728602192099052"/>
    <n v="1"/>
    <n v="0.67895105520361987"/>
    <m/>
    <m/>
    <m/>
    <m/>
    <m/>
    <m/>
    <m/>
    <m/>
    <m/>
    <m/>
    <m/>
    <m/>
    <m/>
    <m/>
  </r>
  <r>
    <n v="3126"/>
    <x v="4"/>
    <x v="325"/>
    <s v="Andre ryuji narimatu nosse"/>
    <s v="Forwarder"/>
    <n v="1"/>
    <s v="MOD 5"/>
    <s v="1"/>
    <s v="1"/>
    <x v="0"/>
    <x v="14"/>
    <s v="8:00"/>
    <x v="71"/>
    <s v="0452-SAN CARLO"/>
    <m/>
    <m/>
    <s v="externa"/>
    <x v="3"/>
    <x v="34"/>
    <s v="Não Aderente"/>
    <x v="308"/>
    <s v="Lençóis Paulista"/>
    <s v="0503"/>
    <s v="0452"/>
    <s v="Lençóis Paulista0503"/>
    <s v="05030452"/>
    <s v="Lençóis Paulista0452"/>
    <x v="68"/>
    <x v="101"/>
    <x v="65"/>
    <x v="112"/>
    <n v="2.8479508126696831"/>
    <n v="2"/>
    <n v="4.8479508126696835"/>
    <n v="2.2689999187393752"/>
    <n v="1"/>
    <n v="0.44072280115178941"/>
    <m/>
    <m/>
    <m/>
    <m/>
    <m/>
    <m/>
    <m/>
    <m/>
    <m/>
    <m/>
    <m/>
    <m/>
    <m/>
    <m/>
  </r>
  <r>
    <n v="3128"/>
    <x v="0"/>
    <x v="326"/>
    <s v="Marciano Batista Ferreira"/>
    <s v="Carregador Florestal"/>
    <n v="4"/>
    <s v="MOD 6"/>
    <s v="4"/>
    <s v="3"/>
    <x v="1"/>
    <x v="14"/>
    <s v="8:00"/>
    <x v="33"/>
    <s v="0325-SÃO DOMINGOS"/>
    <m/>
    <s v="Finalizacao de fazenda"/>
    <s v="externa"/>
    <x v="23"/>
    <x v="18"/>
    <s v="Não Aderente"/>
    <x v="91"/>
    <s v="Lençóis Paulista"/>
    <s v="0367"/>
    <s v="0325"/>
    <s v="Lençóis Paulista0367"/>
    <s v="03670325"/>
    <s v="Lençóis Paulista0325"/>
    <x v="32"/>
    <x v="138"/>
    <x v="42"/>
    <x v="154"/>
    <n v="6.8398983918552032"/>
    <n v="2"/>
    <n v="8.8398983918552041"/>
    <n v="1.2443581942225765"/>
    <n v="4"/>
    <n v="3.2145085061291652"/>
    <m/>
    <m/>
    <m/>
    <m/>
    <m/>
    <m/>
    <m/>
    <m/>
    <m/>
    <m/>
    <m/>
    <m/>
    <m/>
    <m/>
  </r>
  <r>
    <n v="3129"/>
    <x v="0"/>
    <x v="327"/>
    <s v="Vitor Hugo "/>
    <s v="Carregador Florestal"/>
    <n v="3"/>
    <s v="MOD 1"/>
    <s v="3"/>
    <s v="2"/>
    <x v="0"/>
    <x v="16"/>
    <s v="8:00"/>
    <x v="11"/>
    <s v="0382-BOM JESUS II"/>
    <m/>
    <m/>
    <s v="externa"/>
    <x v="4"/>
    <x v="25"/>
    <s v="Não Aderente"/>
    <x v="309"/>
    <s v="Lençóis Paulista"/>
    <s v="0487"/>
    <s v="0382"/>
    <s v="Lençóis Paulista0487"/>
    <s v="04870382"/>
    <s v="Lençóis Paulista0382"/>
    <x v="11"/>
    <x v="139"/>
    <x v="39"/>
    <x v="155"/>
    <n v="7.3420664524886883"/>
    <n v="2"/>
    <n v="9.3420664524886874"/>
    <n v="1.1774696803906426"/>
    <n v="3"/>
    <n v="2.5478363052241879"/>
    <m/>
    <m/>
    <m/>
    <m/>
    <m/>
    <m/>
    <m/>
    <m/>
    <m/>
    <m/>
    <m/>
    <m/>
    <m/>
    <m/>
  </r>
  <r>
    <n v="3131"/>
    <x v="0"/>
    <x v="328"/>
    <s v="Jhon felipe senoski "/>
    <s v="Carregador Florestal"/>
    <n v="3"/>
    <s v="MOD 3"/>
    <s v="3"/>
    <s v="3"/>
    <x v="1"/>
    <x v="14"/>
    <s v="13:00"/>
    <x v="47"/>
    <s v="0405-NOSSA SENHORA DE FÁTIMA IV"/>
    <m/>
    <s v="Apoio Transporte"/>
    <s v="externa"/>
    <x v="19"/>
    <x v="23"/>
    <s v="Não Aderente"/>
    <x v="310"/>
    <s v="Lençóis Paulista"/>
    <s v="0480"/>
    <s v="0405"/>
    <s v="Lençóis Paulista0480"/>
    <s v="04800405"/>
    <s v="Lençóis Paulista0405"/>
    <x v="45"/>
    <x v="140"/>
    <x v="37"/>
    <x v="156"/>
    <n v="6.8840168162895923"/>
    <n v="2"/>
    <n v="8.8840168162895914"/>
    <n v="1.2381786558339889"/>
    <n v="3"/>
    <n v="2.4229136771698885"/>
    <m/>
    <m/>
    <m/>
    <m/>
    <m/>
    <m/>
    <m/>
    <m/>
    <m/>
    <m/>
    <m/>
    <m/>
    <m/>
    <m/>
  </r>
  <r>
    <n v="3132"/>
    <x v="4"/>
    <x v="329"/>
    <s v="Adalberto Botelho"/>
    <s v="Forwarder"/>
    <n v="2"/>
    <s v="MOD 5"/>
    <s v="2"/>
    <s v="2"/>
    <x v="2"/>
    <x v="14"/>
    <s v="8:00"/>
    <x v="85"/>
    <s v="0250-SANTA LUZIA II"/>
    <s v="Cancelamento devido a movimentaçao do patio ter sido antecipada"/>
    <m/>
    <s v="externa"/>
    <x v="20"/>
    <x v="29"/>
    <s v="Não Aderente"/>
    <x v="311"/>
    <s v="Lençóis Paulista"/>
    <s v="0250"/>
    <s v="0250"/>
    <s v="Lençóis Paulista0250"/>
    <s v="02500250"/>
    <s v="Lençóis Paulista0250"/>
    <x v="81"/>
    <x v="5"/>
    <x v="85"/>
    <x v="145"/>
    <n v="2.5036651384615385"/>
    <n v="2"/>
    <n v="4.5036651384615389"/>
    <n v="2.4424551252843862"/>
    <n v="2"/>
    <n v="0.81884820699300698"/>
    <m/>
    <m/>
    <m/>
    <m/>
    <m/>
    <m/>
    <m/>
    <m/>
    <m/>
    <m/>
    <m/>
    <m/>
    <m/>
    <m/>
  </r>
  <r>
    <n v="3133"/>
    <x v="1"/>
    <x v="330"/>
    <s v="Allan Paulo "/>
    <s v="Escavadeira"/>
    <n v="1"/>
    <s v="MOD 1"/>
    <s v="1"/>
    <s v="2"/>
    <x v="0"/>
    <x v="16"/>
    <s v="6:00"/>
    <x v="64"/>
    <s v="0078-SANTA ADELAIDE"/>
    <m/>
    <m/>
    <s v="externa"/>
    <x v="35"/>
    <x v="1"/>
    <s v="Não Aderente"/>
    <x v="312"/>
    <s v="Lençóis Paulista"/>
    <s v="0438"/>
    <s v="0078"/>
    <s v="Lençóis Paulista0438"/>
    <s v="04380078"/>
    <s v="Lençóis Paulista0078"/>
    <x v="61"/>
    <x v="141"/>
    <x v="1"/>
    <x v="157"/>
    <n v="5.4856684615384621"/>
    <n v="2"/>
    <n v="7.4856684615384621"/>
    <n v="1.4694746443177726"/>
    <n v="1"/>
    <n v="0.68051531468531479"/>
    <m/>
    <m/>
    <m/>
    <m/>
    <m/>
    <m/>
    <m/>
    <m/>
    <m/>
    <m/>
    <m/>
    <m/>
    <m/>
    <m/>
  </r>
  <r>
    <n v="3134"/>
    <x v="2"/>
    <x v="331"/>
    <s v="Willian ferreira "/>
    <s v="Pá Carregadeira"/>
    <n v="2"/>
    <s v="BSR02"/>
    <s v="1"/>
    <s v="4"/>
    <x v="2"/>
    <x v="10"/>
    <s v="7:00"/>
    <x v="83"/>
    <s v="0545-BOA VISTA X - RIBEIRÃO BONITO"/>
    <m/>
    <m/>
    <s v="externa"/>
    <x v="37"/>
    <x v="12"/>
    <s v="Não Aderente"/>
    <x v="52"/>
    <s v="Lençóis Paulista"/>
    <s v="0668"/>
    <s v="0545"/>
    <s v="Lençóis Paulista0668"/>
    <s v="06680545"/>
    <s v="Lençóis Paulista0545"/>
    <x v="79"/>
    <x v="123"/>
    <x v="88"/>
    <x v="137"/>
    <n v="5.9423356895927606"/>
    <n v="2"/>
    <n v="7.9423356895927606"/>
    <n v="1.3849830112839288"/>
    <n v="2"/>
    <n v="1.4440610344714109"/>
    <m/>
    <m/>
    <m/>
    <m/>
    <m/>
    <m/>
    <m/>
    <m/>
    <m/>
    <m/>
    <m/>
    <m/>
    <m/>
    <m/>
  </r>
  <r>
    <n v="3135"/>
    <x v="2"/>
    <x v="332"/>
    <s v="Willian ferreira "/>
    <s v="Motoniveladora"/>
    <n v="1"/>
    <s v="BSR02"/>
    <s v="1"/>
    <s v="2"/>
    <x v="2"/>
    <x v="10"/>
    <s v="7:00"/>
    <x v="83"/>
    <s v="0545-BOA VISTA X - RIBEIRÃO BONITO"/>
    <m/>
    <m/>
    <s v="externa"/>
    <x v="37"/>
    <x v="12"/>
    <s v="Não Aderente"/>
    <x v="52"/>
    <s v="Lençóis Paulista"/>
    <s v="0668"/>
    <s v="0545"/>
    <s v="Lençóis Paulista0668"/>
    <s v="06680545"/>
    <s v="Lençóis Paulista0545"/>
    <x v="79"/>
    <x v="123"/>
    <x v="88"/>
    <x v="137"/>
    <n v="5.9423356895927606"/>
    <n v="2"/>
    <n v="7.9423356895927606"/>
    <n v="1.3849830112839288"/>
    <n v="1"/>
    <n v="0.72203051723570544"/>
    <m/>
    <m/>
    <m/>
    <m/>
    <m/>
    <m/>
    <m/>
    <m/>
    <m/>
    <m/>
    <m/>
    <m/>
    <m/>
    <m/>
  </r>
  <r>
    <n v="3136"/>
    <x v="2"/>
    <x v="333"/>
    <s v="Willian ferreira "/>
    <s v="Pá Carregadeira"/>
    <n v="2"/>
    <s v="BSR02"/>
    <s v="1"/>
    <s v="4"/>
    <x v="2"/>
    <x v="10"/>
    <s v="7:00"/>
    <x v="83"/>
    <s v="0545-BOA VISTA X - RIBEIRÃO BONITO"/>
    <m/>
    <m/>
    <s v="externa"/>
    <x v="37"/>
    <x v="12"/>
    <s v="Não Aderente"/>
    <x v="52"/>
    <s v="Lençóis Paulista"/>
    <s v="0668"/>
    <s v="0545"/>
    <s v="Lençóis Paulista0668"/>
    <s v="06680545"/>
    <s v="Lençóis Paulista0545"/>
    <x v="79"/>
    <x v="123"/>
    <x v="88"/>
    <x v="137"/>
    <n v="5.9423356895927606"/>
    <n v="2"/>
    <n v="7.9423356895927606"/>
    <n v="1.3849830112839288"/>
    <n v="2"/>
    <n v="1.4440610344714109"/>
    <m/>
    <m/>
    <m/>
    <m/>
    <m/>
    <m/>
    <m/>
    <m/>
    <m/>
    <m/>
    <m/>
    <m/>
    <m/>
    <m/>
  </r>
  <r>
    <n v="3137"/>
    <x v="2"/>
    <x v="334"/>
    <s v="Matheus Ferreira "/>
    <s v="Motoniveladora"/>
    <n v="1"/>
    <s v="BSR02"/>
    <s v="1"/>
    <s v="3"/>
    <x v="0"/>
    <x v="16"/>
    <s v="14:00"/>
    <x v="89"/>
    <s v="2037-CACHOEIRA - GLEBA A"/>
    <m/>
    <m/>
    <s v="externa"/>
    <x v="41"/>
    <x v="3"/>
    <s v="Não Aderente"/>
    <x v="313"/>
    <s v="Lençóis Paulista"/>
    <s v="0545"/>
    <s v="2037"/>
    <s v="Lençóis Paulista0545"/>
    <s v="05452037"/>
    <s v="Lençóis Paulista2037"/>
    <x v="85"/>
    <x v="142"/>
    <x v="93"/>
    <x v="158"/>
    <n v="6.4111935819004531"/>
    <n v="2"/>
    <n v="8.4111935819004522"/>
    <n v="1.3077811006121944"/>
    <n v="1"/>
    <n v="0.76465396199095026"/>
    <m/>
    <m/>
    <m/>
    <m/>
    <m/>
    <m/>
    <m/>
    <m/>
    <m/>
    <m/>
    <m/>
    <m/>
    <m/>
    <m/>
  </r>
  <r>
    <n v="3138"/>
    <x v="2"/>
    <x v="335"/>
    <s v="Matheus Ferreira "/>
    <s v="Pá Carregadeira"/>
    <n v="2"/>
    <s v="BSR02"/>
    <s v="1"/>
    <s v="3"/>
    <x v="0"/>
    <x v="16"/>
    <s v="14:00"/>
    <x v="89"/>
    <s v="2037-CACHOEIRA - GLEBA A"/>
    <m/>
    <m/>
    <s v="externa"/>
    <x v="41"/>
    <x v="3"/>
    <s v="Não Aderente"/>
    <x v="314"/>
    <s v="Lençóis Paulista"/>
    <s v="0545"/>
    <s v="2037"/>
    <s v="Lençóis Paulista0545"/>
    <s v="05452037"/>
    <s v="Lençóis Paulista2037"/>
    <x v="85"/>
    <x v="142"/>
    <x v="93"/>
    <x v="158"/>
    <n v="6.4111935819004531"/>
    <n v="2"/>
    <n v="8.4111935819004522"/>
    <n v="1.3077811006121944"/>
    <n v="2"/>
    <n v="1.5293079239819005"/>
    <m/>
    <m/>
    <m/>
    <m/>
    <m/>
    <m/>
    <m/>
    <m/>
    <m/>
    <m/>
    <m/>
    <m/>
    <m/>
    <m/>
  </r>
  <r>
    <n v="3139"/>
    <x v="4"/>
    <x v="336"/>
    <s v="Andre ryuji narimatu nosse"/>
    <s v="Forwarder"/>
    <n v="1"/>
    <s v="MOD 5"/>
    <s v="1"/>
    <s v="2"/>
    <x v="0"/>
    <x v="15"/>
    <s v="7:00"/>
    <x v="87"/>
    <s v="0250-SANTA LUZIA II"/>
    <m/>
    <m/>
    <s v="externa"/>
    <x v="8"/>
    <x v="29"/>
    <s v="Não Aderente"/>
    <x v="315"/>
    <s v="Lençóis Paulista"/>
    <s v="0452"/>
    <s v="0250"/>
    <s v="Lençóis Paulista0452"/>
    <s v="04520250"/>
    <s v="Lençóis Paulista0250"/>
    <x v="83"/>
    <x v="134"/>
    <x v="85"/>
    <x v="150"/>
    <n v="3.5050620226244344"/>
    <n v="2"/>
    <n v="5.5050620226244344"/>
    <n v="1.9981609570959853"/>
    <n v="1"/>
    <n v="0.50046018387494851"/>
    <m/>
    <m/>
    <m/>
    <m/>
    <m/>
    <m/>
    <m/>
    <m/>
    <m/>
    <m/>
    <m/>
    <m/>
    <m/>
    <m/>
  </r>
  <r>
    <n v="3140"/>
    <x v="5"/>
    <x v="337"/>
    <s v="Vinicius Guilhem Giacometti "/>
    <s v="adubadeiraconjug"/>
    <n v="4"/>
    <s v="ADH1"/>
    <s v="2"/>
    <s v="4"/>
    <x v="1"/>
    <x v="16"/>
    <s v="8:00"/>
    <x v="68"/>
    <s v="0118-QUILOMBO II"/>
    <m/>
    <s v="Finalizacao de fazenda"/>
    <s v="interna"/>
    <x v="28"/>
    <x v="45"/>
    <s v="Não Aderente"/>
    <x v="316"/>
    <s v="Lençóis Paulista"/>
    <s v="0259"/>
    <s v="0118"/>
    <s v="Lençóis Paulista0259"/>
    <s v="02590118"/>
    <s v="Lençóis Paulista0118"/>
    <x v="65"/>
    <x v="143"/>
    <x v="94"/>
    <x v="159"/>
    <n v="4.4150067981900456"/>
    <n v="2"/>
    <n v="6.4150067981900456"/>
    <n v="1.7147292818307818"/>
    <n v="4"/>
    <n v="2.3327297447963802"/>
    <m/>
    <m/>
    <m/>
    <m/>
    <m/>
    <m/>
    <m/>
    <m/>
    <m/>
    <m/>
    <m/>
    <m/>
    <m/>
    <m/>
  </r>
  <r>
    <n v="3141"/>
    <x v="7"/>
    <x v="338"/>
    <s v="Marcelo calandria bencici"/>
    <s v="Escavadeira"/>
    <n v="1"/>
    <s v="MOD 4"/>
    <s v="1"/>
    <s v="2"/>
    <x v="1"/>
    <x v="16"/>
    <s v="7:00"/>
    <x v="55"/>
    <s v="0395-JOAQUIM ÁLVARO"/>
    <m/>
    <s v="Finalizacao de fazenda"/>
    <s v="externa"/>
    <x v="15"/>
    <x v="21"/>
    <s v="Não Aderente"/>
    <x v="307"/>
    <s v="Lençóis Paulista"/>
    <s v="0392"/>
    <s v="0395"/>
    <s v="Lençóis Paulista0392"/>
    <s v="03920395"/>
    <s v="Lençóis Paulista0395"/>
    <x v="53"/>
    <x v="68"/>
    <x v="57"/>
    <x v="77"/>
    <n v="4.5343260262443437"/>
    <n v="2"/>
    <n v="6.5343260262443437"/>
    <n v="1.6834176862035668"/>
    <n v="1"/>
    <n v="0.59402963874948578"/>
    <m/>
    <m/>
    <m/>
    <m/>
    <m/>
    <m/>
    <m/>
    <m/>
    <m/>
    <m/>
    <m/>
    <m/>
    <m/>
    <m/>
  </r>
  <r>
    <n v="3143"/>
    <x v="5"/>
    <x v="339"/>
    <s v="Lucas Raphael da Silva"/>
    <s v="tratorpneu"/>
    <n v="3"/>
    <s v="APS1"/>
    <s v="3"/>
    <s v="3"/>
    <x v="0"/>
    <x v="16"/>
    <s v="7:00"/>
    <x v="58"/>
    <s v="0486-SANTA CATARINA II - BOTUCATU"/>
    <m/>
    <m/>
    <s v="interna"/>
    <x v="28"/>
    <x v="3"/>
    <s v="Não Aderente"/>
    <x v="317"/>
    <s v="Lençóis Paulista"/>
    <s v="0397"/>
    <s v="0486"/>
    <s v="Lençóis Paulista0397"/>
    <s v="03970486"/>
    <s v="Lençóis Paulista0486"/>
    <x v="56"/>
    <x v="144"/>
    <x v="28"/>
    <x v="160"/>
    <n v="6.2112662280542983"/>
    <n v="2"/>
    <n v="8.2112662280542992"/>
    <n v="1.339622866253906"/>
    <n v="3"/>
    <n v="2.2394362440148088"/>
    <m/>
    <m/>
    <m/>
    <m/>
    <m/>
    <m/>
    <m/>
    <m/>
    <m/>
    <m/>
    <m/>
    <m/>
    <m/>
    <m/>
  </r>
  <r>
    <n v="3144"/>
    <x v="0"/>
    <x v="340"/>
    <s v="Jefferson Barbosa"/>
    <s v="Carregador Florestal"/>
    <n v="2"/>
    <s v="MOD 6"/>
    <s v="2"/>
    <s v="3"/>
    <x v="1"/>
    <x v="16"/>
    <s v="7:00"/>
    <x v="33"/>
    <s v="0342-MONTE AZUL"/>
    <s v="Mudança adiada devido a umidade do projeto ainda esta alta para entrar com trasnporte."/>
    <s v="Falta de Planejamento Previo"/>
    <s v="externa"/>
    <x v="23"/>
    <x v="2"/>
    <s v="Não Aderente"/>
    <x v="318"/>
    <s v="Lençóis Paulista"/>
    <s v="0367"/>
    <s v="0342"/>
    <s v="Lençóis Paulista0367"/>
    <s v="03670342"/>
    <s v="Lençóis Paulista0342"/>
    <x v="32"/>
    <x v="145"/>
    <x v="2"/>
    <x v="161"/>
    <n v="8.5660684850678734"/>
    <n v="2"/>
    <n v="10.566068485067873"/>
    <n v="1.0410683988605001"/>
    <n v="2"/>
    <n v="1.9211033609214314"/>
    <m/>
    <m/>
    <m/>
    <m/>
    <m/>
    <m/>
    <m/>
    <m/>
    <m/>
    <m/>
    <m/>
    <m/>
    <m/>
    <m/>
  </r>
  <r>
    <n v="3145"/>
    <x v="0"/>
    <x v="341"/>
    <s v="Marciano Batista Ferreira"/>
    <s v="Carregador Florestal"/>
    <n v="1"/>
    <s v="MOD 7"/>
    <s v="1"/>
    <s v="3"/>
    <x v="1"/>
    <x v="14"/>
    <s v="10:46"/>
    <x v="45"/>
    <s v="0130-SANTA ROSA"/>
    <m/>
    <s v="Finalizacao de fazenda"/>
    <s v="interna"/>
    <x v="12"/>
    <x v="0"/>
    <s v="Não Aderente"/>
    <x v="52"/>
    <s v="Lençóis Paulista"/>
    <s v="0425"/>
    <s v="0130"/>
    <s v="Lençóis Paulista0425"/>
    <s v="04250130"/>
    <s v="Lençóis Paulista0130"/>
    <x v="43"/>
    <x v="146"/>
    <x v="60"/>
    <x v="162"/>
    <n v="2.860044064253394"/>
    <n v="2"/>
    <n v="4.860044064253394"/>
    <n v="2.2633539644027558"/>
    <n v="1"/>
    <n v="0.4418221876593994"/>
    <m/>
    <m/>
    <m/>
    <m/>
    <m/>
    <m/>
    <m/>
    <m/>
    <m/>
    <m/>
    <m/>
    <m/>
    <m/>
    <m/>
  </r>
  <r>
    <n v="3146"/>
    <x v="2"/>
    <x v="342"/>
    <s v="Matheus Ferreira "/>
    <s v="Pá Carregadeira"/>
    <n v="1"/>
    <s v="BSR02"/>
    <s v="1"/>
    <s v="2"/>
    <x v="0"/>
    <x v="16"/>
    <s v="11:00"/>
    <x v="90"/>
    <s v="BRLP"/>
    <m/>
    <m/>
    <s v="externa"/>
    <x v="37"/>
    <x v="26"/>
    <s v="Não Aderente"/>
    <x v="66"/>
    <s v="Lençóis Paulista"/>
    <s v="0406"/>
    <s v="BRLP"/>
    <s v="Lençóis Paulista0406"/>
    <s v="0406BRLP"/>
    <s v="Lençóis PaulistaBRLP"/>
    <x v="86"/>
    <x v="147"/>
    <x v="41"/>
    <x v="163"/>
    <n v="5.0317674072398191"/>
    <n v="2"/>
    <n v="7.0317674072398191"/>
    <n v="1.5643293304432309"/>
    <n v="1"/>
    <n v="0.63925158247634717"/>
    <m/>
    <m/>
    <m/>
    <m/>
    <m/>
    <m/>
    <m/>
    <m/>
    <m/>
    <m/>
    <m/>
    <m/>
    <m/>
    <m/>
  </r>
  <r>
    <n v="3147"/>
    <x v="0"/>
    <x v="343"/>
    <s v="Vanderlei José Honório "/>
    <s v="Carregador Florestal"/>
    <n v="1"/>
    <s v="MOD 4"/>
    <s v="1"/>
    <s v="2"/>
    <x v="1"/>
    <x v="14"/>
    <s v="14:00"/>
    <x v="18"/>
    <s v="0003-UNIÃO"/>
    <m/>
    <s v="Apoio Transporte"/>
    <s v="externa"/>
    <x v="1"/>
    <x v="4"/>
    <s v="Não Aderente"/>
    <x v="319"/>
    <s v="Lençóis Paulista"/>
    <s v="0001"/>
    <s v="0003"/>
    <s v="Lençóis Paulista0001"/>
    <s v="00010003"/>
    <s v="Lençóis Paulista0003"/>
    <x v="17"/>
    <x v="44"/>
    <x v="40"/>
    <x v="48"/>
    <n v="2.43939252760181"/>
    <n v="2"/>
    <n v="4.43939252760181"/>
    <n v="2.4778164876405455"/>
    <n v="1"/>
    <n v="0.40358113887289182"/>
    <m/>
    <m/>
    <m/>
    <m/>
    <m/>
    <m/>
    <m/>
    <m/>
    <m/>
    <m/>
    <m/>
    <m/>
    <m/>
    <m/>
  </r>
  <r>
    <n v="3150"/>
    <x v="4"/>
    <x v="344"/>
    <s v="Andre ryuji narimatu nosse"/>
    <s v="Forwarder"/>
    <n v="1"/>
    <s v="MOD 5"/>
    <s v="1"/>
    <s v="2"/>
    <x v="1"/>
    <x v="16"/>
    <s v="7:00"/>
    <x v="71"/>
    <s v="0452-SAN CARLO"/>
    <m/>
    <s v="Finalizacao de fazenda"/>
    <s v="externa"/>
    <x v="3"/>
    <x v="34"/>
    <s v="Não Aderente"/>
    <x v="320"/>
    <s v="Lençóis Paulista"/>
    <s v="0503"/>
    <s v="0452"/>
    <s v="Lençóis Paulista0503"/>
    <s v="05030452"/>
    <s v="Lençóis Paulista0452"/>
    <x v="68"/>
    <x v="101"/>
    <x v="65"/>
    <x v="112"/>
    <n v="2.8479508126696831"/>
    <n v="2"/>
    <n v="4.8479508126696835"/>
    <n v="2.2689999187393752"/>
    <n v="1"/>
    <n v="0.44072280115178941"/>
    <m/>
    <m/>
    <m/>
    <m/>
    <m/>
    <m/>
    <m/>
    <m/>
    <m/>
    <m/>
    <m/>
    <m/>
    <m/>
    <m/>
  </r>
  <r>
    <n v="3151"/>
    <x v="3"/>
    <x v="345"/>
    <s v="Richard Anderson Vicente dos santos"/>
    <s v="subsolador"/>
    <n v="3"/>
    <s v="GA1"/>
    <s v="3"/>
    <s v="4"/>
    <x v="0"/>
    <x v="15"/>
    <s v="6:00"/>
    <x v="0"/>
    <s v="0057-CABREÚVA"/>
    <m/>
    <m/>
    <m/>
    <x v="0"/>
    <x v="1"/>
    <s v="Não Aderente"/>
    <x v="64"/>
    <s v="Lençóis Paulista"/>
    <s v="0325"/>
    <s v="0057"/>
    <s v="Lençóis Paulista0325"/>
    <s v="03250057"/>
    <s v="Lençóis Paulista0057"/>
    <x v="0"/>
    <x v="148"/>
    <x v="95"/>
    <x v="164"/>
    <n v="4.1895582642533933"/>
    <n v="2"/>
    <n v="6.1895582642533933"/>
    <n v="1.7771865988447657"/>
    <n v="3"/>
    <n v="1.6880613447963801"/>
    <m/>
    <m/>
    <m/>
    <m/>
    <m/>
    <m/>
    <m/>
    <m/>
    <m/>
    <m/>
    <m/>
    <m/>
    <m/>
    <m/>
  </r>
  <r>
    <n v="3152"/>
    <x v="5"/>
    <x v="346"/>
    <s v="Luan marques"/>
    <s v="tratorpneu"/>
    <n v="2"/>
    <s v="AUT2"/>
    <s v="2"/>
    <s v="2"/>
    <x v="0"/>
    <x v="15"/>
    <s v="7:00"/>
    <x v="91"/>
    <s v="2075-QUERÊNCIA IV"/>
    <m/>
    <m/>
    <s v="interna"/>
    <x v="30"/>
    <x v="1"/>
    <s v="Não Aderente"/>
    <x v="321"/>
    <s v="Lençóis Paulista"/>
    <s v="0322"/>
    <s v="2075"/>
    <s v="Lençóis Paulista0322"/>
    <s v="03222075"/>
    <s v="Lençóis Paulista2075"/>
    <x v="87"/>
    <x v="149"/>
    <x v="96"/>
    <x v="165"/>
    <n v="2.7116717185520365"/>
    <n v="2"/>
    <n v="4.7116717185520365"/>
    <n v="2.3346278469885537"/>
    <n v="2"/>
    <n v="0.85666758519127939"/>
    <m/>
    <m/>
    <m/>
    <m/>
    <m/>
    <m/>
    <m/>
    <m/>
    <m/>
    <m/>
    <m/>
    <m/>
    <m/>
    <m/>
  </r>
  <r>
    <n v="3153"/>
    <x v="0"/>
    <x v="347"/>
    <s v="Ricardo "/>
    <s v="Carregador Florestal"/>
    <n v="3"/>
    <s v="MOD 5"/>
    <s v="3"/>
    <s v="3"/>
    <x v="0"/>
    <x v="16"/>
    <s v="7:00"/>
    <x v="22"/>
    <s v="2081-FLECHA AZUL"/>
    <m/>
    <m/>
    <s v="interna"/>
    <x v="16"/>
    <x v="10"/>
    <s v="Não Aderente"/>
    <x v="322"/>
    <s v="Lençóis Paulista"/>
    <s v="2081"/>
    <s v="2081"/>
    <s v="Lençóis Paulista2081"/>
    <s v="20812081"/>
    <s v="Lençóis Paulista2081"/>
    <x v="21"/>
    <x v="5"/>
    <x v="14"/>
    <x v="61"/>
    <n v="3.2849726461538462"/>
    <n v="2"/>
    <n v="5.2849726461538467"/>
    <n v="2.0813731189328446"/>
    <n v="3"/>
    <n v="1.4413561762237763"/>
    <m/>
    <m/>
    <m/>
    <m/>
    <m/>
    <m/>
    <m/>
    <m/>
    <m/>
    <m/>
    <m/>
    <m/>
    <m/>
    <m/>
  </r>
  <r>
    <n v="3156"/>
    <x v="0"/>
    <x v="348"/>
    <s v="Marciano Batista Ferreira"/>
    <s v="Carregador Florestal"/>
    <n v="3"/>
    <s v="MOD 7"/>
    <s v="1"/>
    <s v="2"/>
    <x v="1"/>
    <x v="14"/>
    <s v="16:10"/>
    <x v="72"/>
    <s v="0425-PLANALTO"/>
    <m/>
    <s v="Finalizacao de fazenda"/>
    <s v="externa"/>
    <x v="5"/>
    <x v="0"/>
    <s v="Não Aderente"/>
    <x v="52"/>
    <s v="Lençóis Paulista"/>
    <s v="2418"/>
    <s v="0425"/>
    <s v="Lençóis Paulista2418"/>
    <s v="24180425"/>
    <s v="Lençóis Paulista0425"/>
    <x v="69"/>
    <x v="8"/>
    <x v="0"/>
    <x v="8"/>
    <e v="#N/A"/>
    <n v="2"/>
    <e v="#N/A"/>
    <e v="#N/A"/>
    <n v="3"/>
    <e v="#N/A"/>
    <m/>
    <m/>
    <m/>
    <m/>
    <m/>
    <m/>
    <m/>
    <m/>
    <m/>
    <m/>
    <m/>
    <m/>
    <m/>
    <m/>
  </r>
  <r>
    <n v="3157"/>
    <x v="4"/>
    <x v="349"/>
    <s v="Andre ryuji narimatu noss3"/>
    <s v="Forwarder"/>
    <n v="1"/>
    <s v="MOD 5"/>
    <s v="1"/>
    <s v="2"/>
    <x v="1"/>
    <x v="16"/>
    <s v="7:00"/>
    <x v="54"/>
    <s v="0250-SANTA LUZIA II"/>
    <s v="Equipamento em manutençao"/>
    <s v="Finalizacao de fazenda"/>
    <s v="externa"/>
    <x v="1"/>
    <x v="29"/>
    <s v="Não Aderente"/>
    <x v="323"/>
    <s v="Lençóis Paulista"/>
    <s v="0078"/>
    <s v="0250"/>
    <s v="Lençóis Paulista0078"/>
    <s v="00780250"/>
    <s v="Lençóis Paulista0250"/>
    <x v="52"/>
    <x v="114"/>
    <x v="85"/>
    <x v="128"/>
    <n v="4.0866395221719456"/>
    <n v="2"/>
    <n v="6.0866395221719456"/>
    <n v="1.8072369753342612"/>
    <n v="1"/>
    <n v="0.55333086565199507"/>
    <m/>
    <m/>
    <m/>
    <m/>
    <m/>
    <m/>
    <m/>
    <m/>
    <m/>
    <m/>
    <m/>
    <m/>
    <m/>
    <m/>
  </r>
  <r>
    <n v="3159"/>
    <x v="4"/>
    <x v="350"/>
    <s v="Fernando Silva Amaral"/>
    <s v="Harvester"/>
    <n v="2"/>
    <s v="MOD 15"/>
    <s v="2"/>
    <s v="2"/>
    <x v="0"/>
    <x v="15"/>
    <s v="7:00"/>
    <x v="92"/>
    <s v="0517-BARREIRO RICO II - GLEBA A"/>
    <m/>
    <m/>
    <s v="externa"/>
    <x v="42"/>
    <x v="24"/>
    <s v="Não Aderente"/>
    <x v="324"/>
    <s v="Lençóis Paulista"/>
    <s v="0435"/>
    <s v="0517"/>
    <s v="Lençóis Paulista0435"/>
    <s v="04350517"/>
    <s v="Lençóis Paulista0517"/>
    <x v="88"/>
    <x v="150"/>
    <x v="66"/>
    <x v="166"/>
    <n v="3.4648936371040726"/>
    <n v="2"/>
    <n v="5.4648936371040726"/>
    <n v="2.0128479583417951"/>
    <n v="2"/>
    <n v="0.99361702492801329"/>
    <m/>
    <m/>
    <m/>
    <m/>
    <m/>
    <m/>
    <m/>
    <m/>
    <m/>
    <m/>
    <m/>
    <m/>
    <m/>
    <m/>
  </r>
  <r>
    <n v="3158"/>
    <x v="0"/>
    <x v="350"/>
    <s v="Vitor Hugo "/>
    <s v="Carregador Florestal"/>
    <n v="2"/>
    <s v="MOD 4"/>
    <s v="2"/>
    <s v="2"/>
    <x v="0"/>
    <x v="16"/>
    <s v="7:00"/>
    <x v="44"/>
    <s v="0245-SÃO PAULO"/>
    <m/>
    <m/>
    <s v="externa"/>
    <x v="27"/>
    <x v="40"/>
    <s v="Não Aderente"/>
    <x v="325"/>
    <s v="Lençóis Paulista"/>
    <s v="0035"/>
    <s v="0245"/>
    <s v="Lençóis Paulista0035"/>
    <s v="00350245"/>
    <s v="Lençóis Paulista0245"/>
    <x v="42"/>
    <x v="151"/>
    <x v="82"/>
    <x v="167"/>
    <n v="4.356383123076923"/>
    <n v="2"/>
    <n v="6.356383123076923"/>
    <n v="1.7305438937537247"/>
    <n v="2"/>
    <n v="1.1557060223776223"/>
    <m/>
    <m/>
    <m/>
    <m/>
    <m/>
    <m/>
    <m/>
    <m/>
    <m/>
    <m/>
    <m/>
    <m/>
    <m/>
    <m/>
  </r>
  <r>
    <n v="3160"/>
    <x v="0"/>
    <x v="351"/>
    <s v="Vitor Hugo "/>
    <s v="Motoniveladora"/>
    <n v="1"/>
    <s v="MOD 4"/>
    <s v="1"/>
    <s v="2"/>
    <x v="0"/>
    <x v="16"/>
    <s v="7:00"/>
    <x v="44"/>
    <s v="0382-BOM JESUS II"/>
    <m/>
    <m/>
    <s v="externa"/>
    <x v="27"/>
    <x v="25"/>
    <s v="Não Aderente"/>
    <x v="326"/>
    <s v="Lençóis Paulista"/>
    <s v="0035"/>
    <s v="0382"/>
    <s v="Lençóis Paulista0035"/>
    <s v="00350382"/>
    <s v="Lençóis Paulista0382"/>
    <x v="42"/>
    <x v="152"/>
    <x v="39"/>
    <x v="168"/>
    <n v="4.8793072579185521"/>
    <n v="2"/>
    <n v="6.8793072579185521"/>
    <n v="1.5989982112426"/>
    <n v="1"/>
    <n v="0.62539156890168657"/>
    <m/>
    <m/>
    <m/>
    <m/>
    <m/>
    <m/>
    <m/>
    <m/>
    <m/>
    <m/>
    <m/>
    <m/>
    <m/>
    <m/>
  </r>
  <r>
    <n v="3161"/>
    <x v="0"/>
    <x v="352"/>
    <s v="Vitor Hugo "/>
    <s v="Pá Carregadeira"/>
    <n v="1"/>
    <s v="MOD 4"/>
    <s v="1"/>
    <s v="2"/>
    <x v="0"/>
    <x v="16"/>
    <s v="7:00"/>
    <x v="44"/>
    <s v="0245-SÃO PAULO"/>
    <m/>
    <m/>
    <s v="externa"/>
    <x v="27"/>
    <x v="40"/>
    <s v="Não Aderente"/>
    <x v="327"/>
    <s v="Lençóis Paulista"/>
    <s v="0035"/>
    <s v="0245"/>
    <s v="Lençóis Paulista0035"/>
    <s v="00350245"/>
    <s v="Lençóis Paulista0245"/>
    <x v="42"/>
    <x v="151"/>
    <x v="82"/>
    <x v="167"/>
    <n v="4.356383123076923"/>
    <n v="2"/>
    <n v="6.356383123076923"/>
    <n v="1.7305438937537247"/>
    <n v="1"/>
    <n v="0.57785301118881116"/>
    <m/>
    <m/>
    <m/>
    <m/>
    <m/>
    <m/>
    <m/>
    <m/>
    <m/>
    <m/>
    <m/>
    <m/>
    <m/>
    <m/>
  </r>
  <r>
    <n v="3162"/>
    <x v="7"/>
    <x v="353"/>
    <s v="Matheus Pimentel Santos "/>
    <s v="Escavadeira"/>
    <n v="1"/>
    <s v="MOD 6"/>
    <s v="1"/>
    <s v="3"/>
    <x v="0"/>
    <x v="17"/>
    <s v="7:00"/>
    <x v="73"/>
    <s v="5016-JACURUTU"/>
    <s v="Carregar no talhão 165 e descarregar ponto de módulo"/>
    <m/>
    <s v="interna"/>
    <x v="5"/>
    <x v="15"/>
    <s v="Aderente"/>
    <x v="328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163"/>
    <x v="0"/>
    <x v="354"/>
    <s v="Wanderley Rodrigues da Silva Junior "/>
    <s v="Carregador Florestal"/>
    <n v="4"/>
    <s v="MOD 8"/>
    <s v="4"/>
    <s v="3"/>
    <x v="0"/>
    <x v="15"/>
    <s v="6:00"/>
    <x v="93"/>
    <s v="1115-NOSSA SENHORA APARECIDA XV"/>
    <s v="Destino Patio em Platina km 158 posto Juninho sentido Curitiba"/>
    <m/>
    <s v="externa"/>
    <x v="1"/>
    <x v="16"/>
    <s v="Não Aderente"/>
    <x v="329"/>
    <s v="Lençóis Paulista"/>
    <s v="0262"/>
    <s v="1115"/>
    <s v="Lençóis Paulista0262"/>
    <s v="02621115"/>
    <s v="Lençóis Paulista1115"/>
    <x v="89"/>
    <x v="8"/>
    <x v="24"/>
    <x v="8"/>
    <e v="#N/A"/>
    <n v="2"/>
    <e v="#N/A"/>
    <e v="#N/A"/>
    <n v="4"/>
    <e v="#N/A"/>
    <m/>
    <m/>
    <m/>
    <m/>
    <m/>
    <m/>
    <m/>
    <m/>
    <m/>
    <m/>
    <m/>
    <m/>
    <m/>
    <m/>
  </r>
  <r>
    <n v="3168"/>
    <x v="2"/>
    <x v="355"/>
    <s v="Lucimara da silva"/>
    <s v="Escavadeira"/>
    <n v="1"/>
    <s v="BSR03"/>
    <s v="1"/>
    <s v="2"/>
    <x v="0"/>
    <x v="15"/>
    <s v="6:00"/>
    <x v="46"/>
    <s v="0429-PASTO DO LONTRA"/>
    <m/>
    <m/>
    <s v="interna"/>
    <x v="28"/>
    <x v="7"/>
    <s v="Não Aderente"/>
    <x v="330"/>
    <s v="Lençóis Paulista"/>
    <s v="0308"/>
    <s v="0429"/>
    <s v="Lençóis Paulista0308"/>
    <s v="03080429"/>
    <s v="Lençóis Paulista0429"/>
    <x v="44"/>
    <x v="55"/>
    <x v="50"/>
    <x v="60"/>
    <n v="4.0350589918552036"/>
    <n v="2"/>
    <n v="6.0350589918552036"/>
    <n v="1.8226830947046886"/>
    <n v="1"/>
    <n v="0.54864172653229126"/>
    <m/>
    <m/>
    <m/>
    <m/>
    <m/>
    <m/>
    <m/>
    <m/>
    <m/>
    <m/>
    <m/>
    <m/>
    <m/>
    <m/>
  </r>
  <r>
    <n v="3164"/>
    <x v="7"/>
    <x v="356"/>
    <s v="Matheus Pimentel Santos "/>
    <s v="Rolo Compactador"/>
    <n v="1"/>
    <s v="MOD 6"/>
    <s v="1"/>
    <s v="2"/>
    <x v="0"/>
    <x v="15"/>
    <s v="12:00"/>
    <x v="73"/>
    <s v="5016-JACURUTU"/>
    <m/>
    <m/>
    <s v="interna"/>
    <x v="5"/>
    <x v="15"/>
    <s v="Não Aderente"/>
    <x v="331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165"/>
    <x v="0"/>
    <x v="357"/>
    <s v="Wanderley Rodrigues da Silva Jr"/>
    <s v="Carregador Florestal"/>
    <n v="1"/>
    <s v="MOD 10"/>
    <s v="1"/>
    <s v="2"/>
    <x v="0"/>
    <x v="16"/>
    <s v="6:00"/>
    <x v="23"/>
    <s v="1115-NOSSA SENHORA APARECIDA XV"/>
    <m/>
    <m/>
    <s v="externa"/>
    <x v="17"/>
    <x v="16"/>
    <s v="Não Aderente"/>
    <x v="332"/>
    <s v="Lençóis Paulista"/>
    <s v="1115"/>
    <s v="1115"/>
    <s v="Lençóis Paulista1115"/>
    <s v="11151115"/>
    <s v="Lençóis Paulista1115"/>
    <x v="22"/>
    <x v="8"/>
    <x v="24"/>
    <x v="8"/>
    <e v="#N/A"/>
    <n v="2"/>
    <e v="#N/A"/>
    <e v="#N/A"/>
    <n v="1"/>
    <e v="#N/A"/>
    <m/>
    <m/>
    <m/>
    <m/>
    <m/>
    <m/>
    <m/>
    <m/>
    <m/>
    <m/>
    <m/>
    <m/>
    <m/>
    <m/>
  </r>
  <r>
    <n v="3166"/>
    <x v="7"/>
    <x v="358"/>
    <s v="Wendel Patrick "/>
    <s v="Trator"/>
    <n v="1"/>
    <s v="MOD 5"/>
    <s v="1"/>
    <s v="2"/>
    <x v="0"/>
    <x v="15"/>
    <s v="8:00"/>
    <x v="7"/>
    <s v="0394-SÃO JOÃO DO INHEMA"/>
    <m/>
    <m/>
    <s v="interna"/>
    <x v="6"/>
    <x v="21"/>
    <s v="Não Aderente"/>
    <x v="333"/>
    <s v="Lençóis Paulista"/>
    <s v="0457"/>
    <s v="0394"/>
    <s v="Lençóis Paulista0457"/>
    <s v="04570394"/>
    <s v="Lençóis Paulista0394"/>
    <x v="7"/>
    <x v="153"/>
    <x v="34"/>
    <x v="169"/>
    <n v="4.9653948714932135"/>
    <n v="2"/>
    <n v="6.9653948714932135"/>
    <n v="1.5792356647315049"/>
    <n v="1"/>
    <n v="0.63321771559029216"/>
    <m/>
    <m/>
    <m/>
    <m/>
    <m/>
    <m/>
    <m/>
    <m/>
    <m/>
    <m/>
    <m/>
    <m/>
    <m/>
    <m/>
  </r>
  <r>
    <n v="3167"/>
    <x v="7"/>
    <x v="359"/>
    <s v="Douglas  Vicente Nascimento "/>
    <s v="Motoniveladora"/>
    <n v="1"/>
    <s v="MOD 5"/>
    <s v="1"/>
    <s v="2"/>
    <x v="1"/>
    <x v="16"/>
    <s v="6:00"/>
    <x v="18"/>
    <s v="0351-SANTA MARIANA II"/>
    <s v="Motoniveladora esta no viveiro em lencois paulista"/>
    <s v="Apoio Estradas"/>
    <s v="externa"/>
    <x v="1"/>
    <x v="27"/>
    <s v="Não Aderente"/>
    <x v="334"/>
    <s v="Lençóis Paulista"/>
    <s v="0001"/>
    <s v="0351"/>
    <s v="Lençóis Paulista0001"/>
    <s v="00010351"/>
    <s v="Lençóis Paulista0351"/>
    <x v="17"/>
    <x v="154"/>
    <x v="44"/>
    <x v="170"/>
    <n v="7.2358458425339371"/>
    <n v="2"/>
    <n v="9.2358458425339371"/>
    <n v="1.1910116504263839"/>
    <n v="1"/>
    <n v="0.839622349321267"/>
    <m/>
    <m/>
    <m/>
    <m/>
    <m/>
    <m/>
    <m/>
    <m/>
    <m/>
    <m/>
    <m/>
    <m/>
    <m/>
    <m/>
  </r>
  <r>
    <n v="3173"/>
    <x v="7"/>
    <x v="360"/>
    <s v="Douglas Vicente Nascimento "/>
    <s v="Pá Carregadeira"/>
    <n v="1"/>
    <s v="MOD 5"/>
    <s v="1"/>
    <s v="2"/>
    <x v="0"/>
    <x v="18"/>
    <s v="7:00"/>
    <x v="15"/>
    <s v="0422-EBENÉZIA"/>
    <m/>
    <m/>
    <s v="externa"/>
    <x v="10"/>
    <x v="14"/>
    <s v="Aderente"/>
    <x v="335"/>
    <s v="Lençóis Paulista"/>
    <s v="0351"/>
    <s v="0422"/>
    <s v="Lençóis Paulista0351"/>
    <s v="03510422"/>
    <s v="Lençóis Paulista0422"/>
    <x v="14"/>
    <x v="26"/>
    <x v="22"/>
    <x v="30"/>
    <n v="7.016884641628959"/>
    <n v="2"/>
    <n v="9.016884641628959"/>
    <n v="1.2199335399296822"/>
    <n v="1"/>
    <n v="0.81971678560263261"/>
    <m/>
    <m/>
    <m/>
    <m/>
    <m/>
    <m/>
    <m/>
    <m/>
    <m/>
    <m/>
    <m/>
    <m/>
    <m/>
    <m/>
  </r>
  <r>
    <n v="3175"/>
    <x v="7"/>
    <x v="360"/>
    <s v="Douglas Vicente Nascimento "/>
    <s v="Motoniveladora"/>
    <n v="1"/>
    <s v="MOD 5"/>
    <s v="1"/>
    <s v="2"/>
    <x v="0"/>
    <x v="18"/>
    <s v="7:00"/>
    <x v="15"/>
    <s v="0422-EBENÉZIA"/>
    <m/>
    <m/>
    <s v="externa"/>
    <x v="10"/>
    <x v="14"/>
    <s v="Aderente"/>
    <x v="335"/>
    <s v="Lençóis Paulista"/>
    <s v="0351"/>
    <s v="0422"/>
    <s v="Lençóis Paulista0351"/>
    <s v="03510422"/>
    <s v="Lençóis Paulista0422"/>
    <x v="14"/>
    <x v="26"/>
    <x v="22"/>
    <x v="30"/>
    <n v="7.016884641628959"/>
    <n v="2"/>
    <n v="9.016884641628959"/>
    <n v="1.2199335399296822"/>
    <n v="1"/>
    <n v="0.81971678560263261"/>
    <m/>
    <m/>
    <m/>
    <m/>
    <m/>
    <m/>
    <m/>
    <m/>
    <m/>
    <m/>
    <m/>
    <m/>
    <m/>
    <m/>
  </r>
  <r>
    <n v="3172"/>
    <x v="4"/>
    <x v="360"/>
    <s v="Marcelo Ferreira da Cruz "/>
    <s v="Trailler"/>
    <n v="1"/>
    <s v="MOD 14"/>
    <s v="1"/>
    <s v="1"/>
    <x v="2"/>
    <x v="16"/>
    <s v="8:00"/>
    <x v="55"/>
    <s v="0457-JAMAICA II - PIRAJUÍ"/>
    <s v="Para cancelar essa movimentacao para amanha."/>
    <m/>
    <s v="externa"/>
    <x v="15"/>
    <x v="20"/>
    <s v="Não Aderente"/>
    <x v="336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1"/>
    <n v="0.62295426795557385"/>
    <m/>
    <m/>
    <m/>
    <m/>
    <m/>
    <m/>
    <m/>
    <m/>
    <m/>
    <m/>
    <m/>
    <m/>
    <m/>
    <m/>
  </r>
  <r>
    <n v="3170"/>
    <x v="7"/>
    <x v="360"/>
    <s v="Douglas Vicente Nascimento "/>
    <s v="Escavadeira"/>
    <n v="1"/>
    <s v="MOD 5"/>
    <s v="1"/>
    <s v="2"/>
    <x v="0"/>
    <x v="18"/>
    <s v="7:00"/>
    <x v="15"/>
    <s v="0422-EBENÉZIA"/>
    <m/>
    <m/>
    <s v="externa"/>
    <x v="10"/>
    <x v="14"/>
    <s v="Aderente"/>
    <x v="335"/>
    <s v="Lençóis Paulista"/>
    <s v="0351"/>
    <s v="0422"/>
    <s v="Lençóis Paulista0351"/>
    <s v="03510422"/>
    <s v="Lençóis Paulista0422"/>
    <x v="14"/>
    <x v="26"/>
    <x v="22"/>
    <x v="30"/>
    <n v="7.016884641628959"/>
    <n v="2"/>
    <n v="9.016884641628959"/>
    <n v="1.2199335399296822"/>
    <n v="1"/>
    <n v="0.81971678560263261"/>
    <m/>
    <m/>
    <m/>
    <m/>
    <m/>
    <m/>
    <m/>
    <m/>
    <m/>
    <m/>
    <m/>
    <m/>
    <m/>
    <m/>
  </r>
  <r>
    <n v="3169"/>
    <x v="7"/>
    <x v="360"/>
    <s v="Douglas Vicente Nascimento "/>
    <s v="Rolo Compactador"/>
    <n v="1"/>
    <s v="MOD 5"/>
    <s v="1"/>
    <s v="2"/>
    <x v="0"/>
    <x v="18"/>
    <s v="7:00"/>
    <x v="15"/>
    <s v="0422-EBENÉZIA"/>
    <m/>
    <m/>
    <s v="externa"/>
    <x v="10"/>
    <x v="14"/>
    <s v="Aderente"/>
    <x v="335"/>
    <s v="Lençóis Paulista"/>
    <s v="0351"/>
    <s v="0422"/>
    <s v="Lençóis Paulista0351"/>
    <s v="03510422"/>
    <s v="Lençóis Paulista0422"/>
    <x v="14"/>
    <x v="26"/>
    <x v="22"/>
    <x v="30"/>
    <n v="7.016884641628959"/>
    <n v="2"/>
    <n v="9.016884641628959"/>
    <n v="1.2199335399296822"/>
    <n v="1"/>
    <n v="0.81971678560263261"/>
    <m/>
    <m/>
    <m/>
    <m/>
    <m/>
    <m/>
    <m/>
    <m/>
    <m/>
    <m/>
    <m/>
    <m/>
    <m/>
    <m/>
  </r>
  <r>
    <n v="3171"/>
    <x v="7"/>
    <x v="360"/>
    <s v="Douglas Vicente Nascimento "/>
    <s v="Motoniveladora"/>
    <n v="1"/>
    <s v="MOD 5"/>
    <s v="1"/>
    <s v="2"/>
    <x v="0"/>
    <x v="18"/>
    <s v="7:00"/>
    <x v="15"/>
    <s v="0422-EBENÉZIA"/>
    <m/>
    <m/>
    <s v="externa"/>
    <x v="10"/>
    <x v="14"/>
    <s v="Aderente"/>
    <x v="335"/>
    <s v="Lençóis Paulista"/>
    <s v="0351"/>
    <s v="0422"/>
    <s v="Lençóis Paulista0351"/>
    <s v="03510422"/>
    <s v="Lençóis Paulista0422"/>
    <x v="14"/>
    <x v="26"/>
    <x v="22"/>
    <x v="30"/>
    <n v="7.016884641628959"/>
    <n v="2"/>
    <n v="9.016884641628959"/>
    <n v="1.2199335399296822"/>
    <n v="1"/>
    <n v="0.81971678560263261"/>
    <m/>
    <m/>
    <m/>
    <m/>
    <m/>
    <m/>
    <m/>
    <m/>
    <m/>
    <m/>
    <m/>
    <m/>
    <m/>
    <m/>
  </r>
  <r>
    <n v="3174"/>
    <x v="4"/>
    <x v="361"/>
    <s v="Marcelo Ferreira da Cruz "/>
    <s v="Forwarder"/>
    <n v="6"/>
    <s v="MOD 14"/>
    <s v="6"/>
    <s v="2"/>
    <x v="2"/>
    <x v="16"/>
    <s v="6:00"/>
    <x v="55"/>
    <s v="0457-JAMAICA II - PIRAJUÍ"/>
    <s v="Cancelar essa movimentacao para amanha."/>
    <m/>
    <s v="externa"/>
    <x v="15"/>
    <x v="20"/>
    <s v="Não Aderente"/>
    <x v="337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6"/>
    <n v="3.7377256077334433"/>
    <m/>
    <m/>
    <m/>
    <m/>
    <m/>
    <m/>
    <m/>
    <m/>
    <m/>
    <m/>
    <m/>
    <m/>
    <m/>
    <m/>
  </r>
  <r>
    <n v="3176"/>
    <x v="2"/>
    <x v="362"/>
    <s v="Carlos nunes"/>
    <s v="Trator de esteira"/>
    <n v="2"/>
    <s v="BSR05"/>
    <s v="1"/>
    <s v="3"/>
    <x v="0"/>
    <x v="15"/>
    <s v="14:00"/>
    <x v="94"/>
    <s v="0342-MONTE AZUL"/>
    <s v="1 prancha pra 2 tratores"/>
    <m/>
    <s v="interna"/>
    <x v="43"/>
    <x v="2"/>
    <s v="Não Aderente"/>
    <x v="338"/>
    <s v="Lençóis Paulista"/>
    <s v="0245"/>
    <s v="0342"/>
    <s v="Lençóis Paulista0245"/>
    <s v="02450342"/>
    <s v="Lençóis Paulista0342"/>
    <x v="90"/>
    <x v="155"/>
    <x v="2"/>
    <x v="171"/>
    <n v="7.3406681303167423"/>
    <n v="2"/>
    <n v="9.3406681303167431"/>
    <n v="1.1776459506464649"/>
    <n v="2"/>
    <n v="1.6983032964212261"/>
    <m/>
    <m/>
    <m/>
    <m/>
    <m/>
    <m/>
    <m/>
    <m/>
    <m/>
    <m/>
    <m/>
    <m/>
    <m/>
    <m/>
  </r>
  <r>
    <n v="3177"/>
    <x v="2"/>
    <x v="363"/>
    <s v="Carlos nunes"/>
    <s v="Escavadeira"/>
    <n v="2"/>
    <s v="BSR05"/>
    <s v="2"/>
    <s v="2"/>
    <x v="0"/>
    <x v="15"/>
    <s v="14:00"/>
    <x v="94"/>
    <s v="0342-MONTE AZUL"/>
    <m/>
    <m/>
    <s v="interna"/>
    <x v="43"/>
    <x v="2"/>
    <s v="Não Aderente"/>
    <x v="339"/>
    <s v="Lençóis Paulista"/>
    <s v="0245"/>
    <s v="0342"/>
    <s v="Lençóis Paulista0245"/>
    <s v="02450342"/>
    <s v="Lençóis Paulista0342"/>
    <x v="90"/>
    <x v="155"/>
    <x v="2"/>
    <x v="171"/>
    <n v="7.3406681303167423"/>
    <n v="2"/>
    <n v="9.3406681303167431"/>
    <n v="1.1776459506464649"/>
    <n v="2"/>
    <n v="1.6983032964212261"/>
    <m/>
    <m/>
    <m/>
    <m/>
    <m/>
    <m/>
    <m/>
    <m/>
    <m/>
    <m/>
    <m/>
    <m/>
    <m/>
    <m/>
  </r>
  <r>
    <n v="3178"/>
    <x v="4"/>
    <x v="364"/>
    <s v="Marcelo Ferreira da Cruz "/>
    <s v="Forwarder"/>
    <n v="2"/>
    <s v="MOD 14"/>
    <s v="2"/>
    <s v="2"/>
    <x v="0"/>
    <x v="15"/>
    <s v="6:00"/>
    <x v="55"/>
    <s v="0457-JAMAICA II - PIRAJUÍ"/>
    <m/>
    <m/>
    <s v="externa"/>
    <x v="15"/>
    <x v="20"/>
    <s v="Não Aderente"/>
    <x v="340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2"/>
    <n v="1.2459085359111477"/>
    <m/>
    <m/>
    <m/>
    <m/>
    <m/>
    <m/>
    <m/>
    <m/>
    <m/>
    <m/>
    <m/>
    <m/>
    <m/>
    <m/>
  </r>
  <r>
    <n v="3179"/>
    <x v="4"/>
    <x v="365"/>
    <s v="Marcelo Ferreira da Cruz "/>
    <s v="Trailler"/>
    <n v="1"/>
    <s v="MOD 14"/>
    <s v="1"/>
    <s v="1"/>
    <x v="0"/>
    <x v="17"/>
    <s v="8:00"/>
    <x v="55"/>
    <s v="0457-JAMAICA II - PIRAJUÍ"/>
    <m/>
    <m/>
    <s v="externa"/>
    <x v="15"/>
    <x v="20"/>
    <s v="Aderente"/>
    <x v="341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1"/>
    <n v="0.62295426795557385"/>
    <m/>
    <m/>
    <m/>
    <m/>
    <m/>
    <m/>
    <m/>
    <m/>
    <m/>
    <m/>
    <m/>
    <m/>
    <m/>
    <m/>
  </r>
  <r>
    <n v="3180"/>
    <x v="5"/>
    <x v="366"/>
    <s v="Fernando de Jesus dos Santos"/>
    <s v="tratorpneu"/>
    <n v="2"/>
    <s v="PLT1"/>
    <s v="2"/>
    <s v="2"/>
    <x v="0"/>
    <x v="15"/>
    <s v="10:00"/>
    <x v="14"/>
    <s v="0325-SÃO DOMINGOS"/>
    <s v="Levar uma maquina da oficina para Sao Domingos, voltar com outras 2 maquinas da São Domingos para Lencois Paulista, e levar uma maquina da Sao Domingos para Itamarati."/>
    <m/>
    <s v="interna"/>
    <x v="9"/>
    <x v="18"/>
    <s v="Não Aderente"/>
    <x v="342"/>
    <s v="Lençóis Paulista"/>
    <s v="BRLP"/>
    <s v="0325"/>
    <s v="Lençóis PaulistaBRLP"/>
    <s v="BRLP0325"/>
    <s v="Lençóis Paulista0325"/>
    <x v="13"/>
    <x v="95"/>
    <x v="42"/>
    <x v="106"/>
    <n v="4.2425575484162898"/>
    <n v="2"/>
    <n v="6.2425575484162898"/>
    <n v="1.762098292997019"/>
    <n v="2"/>
    <n v="1.1350104633484164"/>
    <m/>
    <m/>
    <m/>
    <m/>
    <m/>
    <m/>
    <m/>
    <m/>
    <m/>
    <m/>
    <m/>
    <m/>
    <m/>
    <m/>
  </r>
  <r>
    <n v="3181"/>
    <x v="0"/>
    <x v="367"/>
    <s v="Itamar Magela Severiano"/>
    <s v="Carregador Florestal"/>
    <n v="2"/>
    <s v="MOD 11"/>
    <s v="1"/>
    <s v="2"/>
    <x v="0"/>
    <x v="15"/>
    <s v="9:07"/>
    <x v="95"/>
    <s v="5002-TRÊS IRMÃOS"/>
    <m/>
    <m/>
    <s v="interna"/>
    <x v="44"/>
    <x v="36"/>
    <s v="Não Aderente"/>
    <x v="343"/>
    <s v="Lençóis Paulista"/>
    <s v="5002"/>
    <s v="5002"/>
    <s v="Lençóis Paulista5002"/>
    <s v="50025002"/>
    <s v="Lençóis Paulista5002"/>
    <x v="91"/>
    <x v="5"/>
    <x v="72"/>
    <x v="172"/>
    <n v="34.773399046153848"/>
    <n v="2"/>
    <n v="36.773399046153848"/>
    <n v="0.29912926967110204"/>
    <n v="2"/>
    <n v="6.6860725538461541"/>
    <m/>
    <m/>
    <m/>
    <m/>
    <m/>
    <m/>
    <m/>
    <m/>
    <m/>
    <m/>
    <m/>
    <m/>
    <m/>
    <m/>
  </r>
  <r>
    <n v="3182"/>
    <x v="4"/>
    <x v="368"/>
    <s v="Cicero jonas de lima "/>
    <s v="Forwarder"/>
    <n v="1"/>
    <s v="MOD 2"/>
    <s v="1"/>
    <s v="2"/>
    <x v="0"/>
    <x v="15"/>
    <s v="9:20"/>
    <x v="60"/>
    <s v="0298-MONJOLÃO"/>
    <m/>
    <m/>
    <s v="interna"/>
    <x v="33"/>
    <x v="33"/>
    <s v="Não Aderente"/>
    <x v="210"/>
    <s v="Lençóis Paulista"/>
    <s v="0298"/>
    <s v="0298"/>
    <s v="Lençóis Paulista0298"/>
    <s v="02980298"/>
    <s v="Lençóis Paulista0298"/>
    <x v="58"/>
    <x v="5"/>
    <x v="63"/>
    <x v="85"/>
    <n v="3.1940238153846154"/>
    <n v="2"/>
    <n v="5.1940238153846154"/>
    <n v="2.1178185528179858"/>
    <n v="1"/>
    <n v="0.47218398321678323"/>
    <m/>
    <m/>
    <m/>
    <m/>
    <m/>
    <m/>
    <m/>
    <m/>
    <m/>
    <m/>
    <m/>
    <m/>
    <m/>
    <m/>
  </r>
  <r>
    <n v="3183"/>
    <x v="0"/>
    <x v="369"/>
    <s v="Marciano Batista Ferreira"/>
    <s v="Motoniveladora"/>
    <n v="1"/>
    <s v="MOD 7"/>
    <s v="1"/>
    <s v="2"/>
    <x v="1"/>
    <x v="16"/>
    <s v="11:05"/>
    <x v="72"/>
    <s v="0425-PLANALTO"/>
    <m/>
    <s v="Finalizacao de fazenda"/>
    <s v="externa"/>
    <x v="5"/>
    <x v="0"/>
    <s v="Não Aderente"/>
    <x v="344"/>
    <s v="Lençóis Paulista"/>
    <s v="2418"/>
    <s v="0425"/>
    <s v="Lençóis Paulista2418"/>
    <s v="24180425"/>
    <s v="Lençóis Paulista0425"/>
    <x v="69"/>
    <x v="8"/>
    <x v="0"/>
    <x v="8"/>
    <e v="#N/A"/>
    <n v="2"/>
    <e v="#N/A"/>
    <e v="#N/A"/>
    <n v="1"/>
    <e v="#N/A"/>
    <m/>
    <m/>
    <m/>
    <m/>
    <m/>
    <m/>
    <m/>
    <m/>
    <m/>
    <m/>
    <m/>
    <m/>
    <m/>
    <m/>
  </r>
  <r>
    <n v="3184"/>
    <x v="5"/>
    <x v="370"/>
    <s v="Murilo Vieira Martins "/>
    <s v="tratorpneu"/>
    <n v="1"/>
    <s v="AUT1"/>
    <s v="1"/>
    <s v="2"/>
    <x v="0"/>
    <x v="17"/>
    <s v="8:00"/>
    <x v="3"/>
    <s v="0265-ITAMARATI"/>
    <s v="Transporte de Autopropelido"/>
    <m/>
    <s v="interna"/>
    <x v="3"/>
    <x v="4"/>
    <s v="Não Aderente"/>
    <x v="345"/>
    <s v="Lençóis Paulista"/>
    <s v="0265"/>
    <s v="0265"/>
    <s v="Lençóis Paulista0265"/>
    <s v="02650265"/>
    <s v="Lençóis Paulista0265"/>
    <x v="3"/>
    <x v="5"/>
    <x v="5"/>
    <x v="5"/>
    <n v="2.4611407692307692"/>
    <n v="2"/>
    <n v="4.4611407692307692"/>
    <n v="2.4657370320768246"/>
    <n v="1"/>
    <n v="0.40555825174825177"/>
    <m/>
    <m/>
    <m/>
    <m/>
    <m/>
    <m/>
    <m/>
    <m/>
    <m/>
    <m/>
    <m/>
    <m/>
    <m/>
    <m/>
  </r>
  <r>
    <n v="3186"/>
    <x v="0"/>
    <x v="371"/>
    <s v="Jefferson Barbosa"/>
    <s v="Carregador Florestal"/>
    <n v="1"/>
    <s v="MOD 6"/>
    <s v="1"/>
    <s v="3"/>
    <x v="0"/>
    <x v="17"/>
    <s v="16:00"/>
    <x v="96"/>
    <s v="0374-SANTO ANTÔNIO VIII"/>
    <m/>
    <m/>
    <s v="externa"/>
    <x v="11"/>
    <x v="17"/>
    <s v="Aderente"/>
    <x v="346"/>
    <s v="Lençóis Paulista"/>
    <s v="0342"/>
    <s v="0374"/>
    <s v="Lençóis Paulista0342"/>
    <s v="03420374"/>
    <s v="Lençóis Paulista0374"/>
    <x v="92"/>
    <x v="156"/>
    <x v="49"/>
    <x v="173"/>
    <n v="7.9243090895927608"/>
    <n v="2"/>
    <n v="9.9243090895927608"/>
    <n v="1.1083895010419693"/>
    <n v="1"/>
    <n v="0.90220991723570543"/>
    <m/>
    <m/>
    <m/>
    <m/>
    <m/>
    <m/>
    <m/>
    <m/>
    <m/>
    <m/>
    <m/>
    <m/>
    <m/>
    <m/>
  </r>
  <r>
    <n v="3187"/>
    <x v="2"/>
    <x v="372"/>
    <s v="Carlos Nunes"/>
    <s v="Trator de esteira"/>
    <n v="2"/>
    <s v="BSR05"/>
    <s v="1"/>
    <s v="3"/>
    <x v="2"/>
    <x v="18"/>
    <s v="7:00"/>
    <x v="94"/>
    <s v="0342-MONTE AZUL"/>
    <s v="Um prancha só para dois trator."/>
    <m/>
    <s v="externa"/>
    <x v="43"/>
    <x v="2"/>
    <s v="Aderente"/>
    <x v="347"/>
    <s v="Lençóis Paulista"/>
    <s v="0245"/>
    <s v="0342"/>
    <s v="Lençóis Paulista0245"/>
    <s v="02450342"/>
    <s v="Lençóis Paulista0342"/>
    <x v="90"/>
    <x v="155"/>
    <x v="2"/>
    <x v="171"/>
    <n v="7.3406681303167423"/>
    <n v="2"/>
    <n v="9.3406681303167431"/>
    <n v="1.1776459506464649"/>
    <n v="2"/>
    <n v="1.6983032964212261"/>
    <m/>
    <m/>
    <m/>
    <m/>
    <m/>
    <m/>
    <m/>
    <m/>
    <m/>
    <m/>
    <m/>
    <m/>
    <m/>
    <m/>
  </r>
  <r>
    <n v="3191"/>
    <x v="0"/>
    <x v="373"/>
    <s v="Wanderley Rodrigues da Silva Junior "/>
    <s v="Carregador Florestal"/>
    <n v="1"/>
    <s v="MOD 10"/>
    <s v="1"/>
    <s v="3"/>
    <x v="1"/>
    <x v="15"/>
    <s v="15:00"/>
    <x v="23"/>
    <s v="1115-NOSSA SENHORA APARECIDA XV"/>
    <s v="Vamos levar a cf do M10 que esta no patio para o projeto novamente (Nossa senhora Aparecida XV)"/>
    <s v="Apoio Transporte"/>
    <s v="externa"/>
    <x v="17"/>
    <x v="16"/>
    <s v="Não Aderente"/>
    <x v="348"/>
    <s v="Lençóis Paulista"/>
    <s v="1115"/>
    <s v="1115"/>
    <s v="Lençóis Paulista1115"/>
    <s v="11151115"/>
    <s v="Lençóis Paulista1115"/>
    <x v="22"/>
    <x v="8"/>
    <x v="24"/>
    <x v="8"/>
    <e v="#N/A"/>
    <n v="2"/>
    <e v="#N/A"/>
    <e v="#N/A"/>
    <n v="1"/>
    <e v="#N/A"/>
    <m/>
    <m/>
    <m/>
    <m/>
    <m/>
    <m/>
    <m/>
    <m/>
    <m/>
    <m/>
    <m/>
    <m/>
    <m/>
    <m/>
  </r>
  <r>
    <n v="3188"/>
    <x v="2"/>
    <x v="374"/>
    <s v="Carlos Nunes"/>
    <s v="Escavadeira"/>
    <n v="2"/>
    <s v="BSR05"/>
    <s v="2"/>
    <s v="2"/>
    <x v="2"/>
    <x v="18"/>
    <s v="7:00"/>
    <x v="94"/>
    <s v="0342-MONTE AZUL"/>
    <m/>
    <m/>
    <s v="externa"/>
    <x v="43"/>
    <x v="2"/>
    <s v="Aderente"/>
    <x v="349"/>
    <s v="Lençóis Paulista"/>
    <s v="0245"/>
    <s v="0342"/>
    <s v="Lençóis Paulista0245"/>
    <s v="02450342"/>
    <s v="Lençóis Paulista0342"/>
    <x v="90"/>
    <x v="155"/>
    <x v="2"/>
    <x v="171"/>
    <n v="7.3406681303167423"/>
    <n v="2"/>
    <n v="9.3406681303167431"/>
    <n v="1.1776459506464649"/>
    <n v="2"/>
    <n v="1.6983032964212261"/>
    <m/>
    <m/>
    <m/>
    <m/>
    <m/>
    <m/>
    <m/>
    <m/>
    <m/>
    <m/>
    <m/>
    <m/>
    <m/>
    <m/>
  </r>
  <r>
    <n v="3189"/>
    <x v="0"/>
    <x v="374"/>
    <s v="Jefferson Barbosa"/>
    <s v="Carregador Florestal"/>
    <n v="2"/>
    <s v="MOD 6"/>
    <s v="2"/>
    <s v="2"/>
    <x v="0"/>
    <x v="18"/>
    <s v="7:00"/>
    <x v="96"/>
    <s v="0374-SANTO ANTÔNIO VIII"/>
    <m/>
    <m/>
    <s v="externa"/>
    <x v="11"/>
    <x v="17"/>
    <s v="Aderente"/>
    <x v="349"/>
    <s v="Lençóis Paulista"/>
    <s v="0342"/>
    <s v="0374"/>
    <s v="Lençóis Paulista0342"/>
    <s v="03420374"/>
    <s v="Lençóis Paulista0374"/>
    <x v="92"/>
    <x v="156"/>
    <x v="49"/>
    <x v="173"/>
    <n v="7.9243090895927608"/>
    <n v="2"/>
    <n v="9.9243090895927608"/>
    <n v="1.1083895010419693"/>
    <n v="2"/>
    <n v="1.8044198344714109"/>
    <m/>
    <m/>
    <m/>
    <m/>
    <m/>
    <m/>
    <m/>
    <m/>
    <m/>
    <m/>
    <m/>
    <m/>
    <m/>
    <m/>
  </r>
  <r>
    <n v="3192"/>
    <x v="0"/>
    <x v="375"/>
    <s v="Marciano Batista Ferreira"/>
    <s v="Carregador Florestal"/>
    <n v="4"/>
    <s v="MOD 7"/>
    <s v="2"/>
    <s v="3"/>
    <x v="1"/>
    <x v="15"/>
    <s v="8:00"/>
    <x v="45"/>
    <s v="0308-ÁGUA BRANCA II"/>
    <m/>
    <s v="Finalizacao de fazenda"/>
    <s v="externa"/>
    <x v="12"/>
    <x v="7"/>
    <s v="Não Aderente"/>
    <x v="350"/>
    <s v="Lençóis Paulista"/>
    <s v="0425"/>
    <s v="0308"/>
    <s v="Lençóis Paulista0425"/>
    <s v="04250308"/>
    <s v="Lençóis Paulista0308"/>
    <x v="43"/>
    <x v="157"/>
    <x v="17"/>
    <x v="174"/>
    <n v="4.5054537285067875"/>
    <n v="2"/>
    <n v="6.5054537285067875"/>
    <n v="1.6908889770129618"/>
    <n v="4"/>
    <n v="2.3656195376388318"/>
    <m/>
    <m/>
    <m/>
    <m/>
    <m/>
    <m/>
    <m/>
    <m/>
    <m/>
    <m/>
    <m/>
    <m/>
    <m/>
    <m/>
  </r>
  <r>
    <n v="3190"/>
    <x v="0"/>
    <x v="376"/>
    <s v="Jefferson Barbosa"/>
    <s v="Motoniveladora"/>
    <n v="1"/>
    <s v="MOD 6"/>
    <s v="1"/>
    <s v="2"/>
    <x v="0"/>
    <x v="18"/>
    <s v="7:00"/>
    <x v="96"/>
    <s v="0374-SANTO ANTÔNIO VIII"/>
    <m/>
    <m/>
    <s v="externa"/>
    <x v="11"/>
    <x v="17"/>
    <s v="Aderente"/>
    <x v="351"/>
    <s v="Lençóis Paulista"/>
    <s v="0342"/>
    <s v="0374"/>
    <s v="Lençóis Paulista0342"/>
    <s v="03420374"/>
    <s v="Lençóis Paulista0374"/>
    <x v="92"/>
    <x v="156"/>
    <x v="49"/>
    <x v="173"/>
    <n v="7.9243090895927608"/>
    <n v="2"/>
    <n v="9.9243090895927608"/>
    <n v="1.1083895010419693"/>
    <n v="1"/>
    <n v="0.90220991723570543"/>
    <m/>
    <m/>
    <m/>
    <m/>
    <m/>
    <m/>
    <m/>
    <m/>
    <m/>
    <m/>
    <m/>
    <m/>
    <m/>
    <m/>
  </r>
  <r>
    <n v="3193"/>
    <x v="7"/>
    <x v="377"/>
    <s v="Paulo César Firmino "/>
    <s v="Escavadeira"/>
    <n v="1"/>
    <s v="MOD 1"/>
    <s v="1"/>
    <s v="3"/>
    <x v="0"/>
    <x v="17"/>
    <s v="7:00"/>
    <x v="97"/>
    <s v="0656-GRAMADO DE FORA"/>
    <m/>
    <m/>
    <s v="externa"/>
    <x v="27"/>
    <x v="28"/>
    <s v="Não Aderente"/>
    <x v="352"/>
    <s v="Lençóis Paulista"/>
    <s v="0018"/>
    <s v="0656"/>
    <s v="Lençóis Paulista0018"/>
    <s v="00180656"/>
    <s v="Lençóis Paulista0656"/>
    <x v="93"/>
    <x v="158"/>
    <x v="97"/>
    <x v="175"/>
    <n v="6.5340283095022631"/>
    <n v="2"/>
    <n v="8.5340283095022631"/>
    <n v="1.2889575240513307"/>
    <n v="1"/>
    <n v="0.77582075540929663"/>
    <m/>
    <m/>
    <m/>
    <m/>
    <m/>
    <m/>
    <m/>
    <m/>
    <m/>
    <m/>
    <m/>
    <m/>
    <m/>
    <m/>
  </r>
  <r>
    <n v="3194"/>
    <x v="7"/>
    <x v="378"/>
    <s v="Paulo César Firmino "/>
    <s v="Pá Carregadeira"/>
    <n v="1"/>
    <s v="MOD 1"/>
    <s v="1"/>
    <s v="4"/>
    <x v="0"/>
    <x v="17"/>
    <s v="7:00"/>
    <x v="97"/>
    <s v="0656-GRAMADO DE FORA"/>
    <m/>
    <m/>
    <s v="externa"/>
    <x v="27"/>
    <x v="28"/>
    <s v="Não Aderente"/>
    <x v="353"/>
    <s v="Lençóis Paulista"/>
    <s v="0018"/>
    <s v="0656"/>
    <s v="Lençóis Paulista0018"/>
    <s v="00180656"/>
    <s v="Lençóis Paulista0656"/>
    <x v="93"/>
    <x v="158"/>
    <x v="97"/>
    <x v="175"/>
    <n v="6.5340283095022631"/>
    <n v="2"/>
    <n v="8.5340283095022631"/>
    <n v="1.2889575240513307"/>
    <n v="1"/>
    <n v="0.77582075540929663"/>
    <m/>
    <m/>
    <m/>
    <m/>
    <m/>
    <m/>
    <m/>
    <m/>
    <m/>
    <m/>
    <m/>
    <m/>
    <m/>
    <m/>
  </r>
  <r>
    <n v="3195"/>
    <x v="7"/>
    <x v="379"/>
    <s v="Paulo César Firmino "/>
    <s v="Motoniveladora"/>
    <n v="1"/>
    <s v="MOD 1"/>
    <s v="1"/>
    <s v="4"/>
    <x v="0"/>
    <x v="17"/>
    <s v="7:00"/>
    <x v="97"/>
    <s v="0656-GRAMADO DE FORA"/>
    <m/>
    <m/>
    <s v="externa"/>
    <x v="27"/>
    <x v="28"/>
    <s v="Não Aderente"/>
    <x v="354"/>
    <s v="Lençóis Paulista"/>
    <s v="0018"/>
    <s v="0656"/>
    <s v="Lençóis Paulista0018"/>
    <s v="00180656"/>
    <s v="Lençóis Paulista0656"/>
    <x v="93"/>
    <x v="158"/>
    <x v="97"/>
    <x v="175"/>
    <n v="6.5340283095022631"/>
    <n v="2"/>
    <n v="8.5340283095022631"/>
    <n v="1.2889575240513307"/>
    <n v="1"/>
    <n v="0.77582075540929663"/>
    <m/>
    <m/>
    <m/>
    <m/>
    <m/>
    <m/>
    <m/>
    <m/>
    <m/>
    <m/>
    <m/>
    <m/>
    <m/>
    <m/>
  </r>
  <r>
    <n v="3196"/>
    <x v="7"/>
    <x v="380"/>
    <s v="Paulo César Firmino "/>
    <s v="Trator"/>
    <n v="1"/>
    <s v="MOD 1"/>
    <s v="1"/>
    <s v="4"/>
    <x v="0"/>
    <x v="17"/>
    <s v="7:00"/>
    <x v="97"/>
    <s v="0656-GRAMADO DE FORA"/>
    <m/>
    <m/>
    <s v="externa"/>
    <x v="27"/>
    <x v="28"/>
    <s v="Não Aderente"/>
    <x v="355"/>
    <s v="Lençóis Paulista"/>
    <s v="0018"/>
    <s v="0656"/>
    <s v="Lençóis Paulista0018"/>
    <s v="00180656"/>
    <s v="Lençóis Paulista0656"/>
    <x v="93"/>
    <x v="158"/>
    <x v="97"/>
    <x v="175"/>
    <n v="6.5340283095022631"/>
    <n v="2"/>
    <n v="8.5340283095022631"/>
    <n v="1.2889575240513307"/>
    <n v="1"/>
    <n v="0.77582075540929663"/>
    <m/>
    <m/>
    <m/>
    <m/>
    <m/>
    <m/>
    <m/>
    <m/>
    <m/>
    <m/>
    <m/>
    <m/>
    <m/>
    <m/>
  </r>
  <r>
    <n v="3197"/>
    <x v="7"/>
    <x v="381"/>
    <s v="Paulo César Firmino "/>
    <s v="Rolo Compactador"/>
    <n v="1"/>
    <s v="MOD 1"/>
    <s v="1"/>
    <s v="3"/>
    <x v="0"/>
    <x v="17"/>
    <s v="7:00"/>
    <x v="97"/>
    <s v="0656-GRAMADO DE FORA"/>
    <m/>
    <m/>
    <s v="externa"/>
    <x v="27"/>
    <x v="28"/>
    <s v="Não Aderente"/>
    <x v="356"/>
    <s v="Lençóis Paulista"/>
    <s v="0018"/>
    <s v="0656"/>
    <s v="Lençóis Paulista0018"/>
    <s v="00180656"/>
    <s v="Lençóis Paulista0656"/>
    <x v="93"/>
    <x v="158"/>
    <x v="97"/>
    <x v="175"/>
    <n v="6.5340283095022631"/>
    <n v="2"/>
    <n v="8.5340283095022631"/>
    <n v="1.2889575240513307"/>
    <n v="1"/>
    <n v="0.77582075540929663"/>
    <m/>
    <m/>
    <m/>
    <m/>
    <m/>
    <m/>
    <m/>
    <m/>
    <m/>
    <m/>
    <m/>
    <m/>
    <m/>
    <m/>
  </r>
  <r>
    <n v="3198"/>
    <x v="7"/>
    <x v="382"/>
    <s v="Marcelo calandria Bencici"/>
    <s v="Escavadeira"/>
    <n v="1"/>
    <s v="MOD 4"/>
    <s v="1"/>
    <s v="2"/>
    <x v="0"/>
    <x v="17"/>
    <s v="8:00"/>
    <x v="98"/>
    <s v="0392-JOSÉ AUGUSTO"/>
    <m/>
    <m/>
    <s v="externa"/>
    <x v="15"/>
    <x v="21"/>
    <s v="Não Aderente"/>
    <x v="357"/>
    <s v="Lençóis Paulista"/>
    <s v="0396"/>
    <s v="0392"/>
    <s v="Lençóis Paulista0396"/>
    <s v="03960392"/>
    <s v="Lençóis Paulista0392"/>
    <x v="94"/>
    <x v="159"/>
    <x v="75"/>
    <x v="176"/>
    <n v="4.4031455773755654"/>
    <n v="2"/>
    <n v="6.4031455773755654"/>
    <n v="1.7179056554432628"/>
    <n v="1"/>
    <n v="0.58210414339777872"/>
    <m/>
    <m/>
    <m/>
    <m/>
    <m/>
    <m/>
    <m/>
    <m/>
    <m/>
    <m/>
    <m/>
    <m/>
    <m/>
    <m/>
  </r>
  <r>
    <n v="3199"/>
    <x v="7"/>
    <x v="383"/>
    <s v="Marcelo Calandria Bencici"/>
    <s v="Rolo Compactador"/>
    <n v="1"/>
    <s v="MOD 4"/>
    <s v="1"/>
    <s v="2"/>
    <x v="0"/>
    <x v="17"/>
    <s v="8:00"/>
    <x v="55"/>
    <s v="0396-JOSÉ ALVARO"/>
    <m/>
    <m/>
    <s v="externa"/>
    <x v="15"/>
    <x v="21"/>
    <s v="Não Aderente"/>
    <x v="358"/>
    <s v="Lençóis Paulista"/>
    <s v="0392"/>
    <s v="0396"/>
    <s v="Lençóis Paulista0392"/>
    <s v="03920396"/>
    <s v="Lençóis Paulista0396"/>
    <x v="53"/>
    <x v="159"/>
    <x v="98"/>
    <x v="176"/>
    <n v="4.4031455773755654"/>
    <n v="2"/>
    <n v="6.4031455773755654"/>
    <n v="1.7179056554432628"/>
    <n v="1"/>
    <n v="0.58210414339777872"/>
    <m/>
    <m/>
    <m/>
    <m/>
    <m/>
    <m/>
    <m/>
    <m/>
    <m/>
    <m/>
    <m/>
    <m/>
    <m/>
    <m/>
  </r>
  <r>
    <n v="3200"/>
    <x v="7"/>
    <x v="384"/>
    <s v="Matheus Pimentel Santos "/>
    <s v="Escavadeira"/>
    <n v="1"/>
    <s v="MOD 6"/>
    <s v="1"/>
    <s v="3"/>
    <x v="0"/>
    <x v="16"/>
    <s v="8:00"/>
    <x v="73"/>
    <s v="5016-JACURUTU"/>
    <s v="Carregar escavadeira talhão 165 e trazer para o 108 ponto de módulo"/>
    <m/>
    <s v="interna"/>
    <x v="5"/>
    <x v="15"/>
    <s v="Não Aderente"/>
    <x v="52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201"/>
    <x v="2"/>
    <x v="385"/>
    <s v="Diego/Rogerio"/>
    <s v="Motoniveladora"/>
    <n v="1"/>
    <s v="BSR04"/>
    <s v="1"/>
    <s v="3"/>
    <x v="0"/>
    <x v="18"/>
    <s v="8:00"/>
    <x v="13"/>
    <s v="0165-FLOR DA NOROESTE"/>
    <m/>
    <m/>
    <s v="interna"/>
    <x v="5"/>
    <x v="11"/>
    <s v="Aderente"/>
    <x v="359"/>
    <s v="Lençóis Paulista"/>
    <s v="1119"/>
    <s v="0165"/>
    <s v="Lençóis Paulista1119"/>
    <s v="11190165"/>
    <s v="Lençóis Paulista0165"/>
    <x v="6"/>
    <x v="8"/>
    <x v="99"/>
    <x v="8"/>
    <e v="#N/A"/>
    <n v="2"/>
    <e v="#N/A"/>
    <e v="#N/A"/>
    <n v="1"/>
    <e v="#N/A"/>
    <m/>
    <m/>
    <m/>
    <m/>
    <m/>
    <m/>
    <m/>
    <m/>
    <m/>
    <m/>
    <m/>
    <m/>
    <m/>
    <m/>
  </r>
  <r>
    <n v="3202"/>
    <x v="2"/>
    <x v="386"/>
    <s v="Diego/Rogério "/>
    <s v="Escavadeira"/>
    <n v="1"/>
    <s v="BSR04"/>
    <s v="1"/>
    <s v="3"/>
    <x v="0"/>
    <x v="18"/>
    <s v="8:00"/>
    <x v="13"/>
    <s v="0019-TAPERA QUEIMADA"/>
    <m/>
    <m/>
    <s v="interna"/>
    <x v="5"/>
    <x v="46"/>
    <s v="Aderente"/>
    <x v="360"/>
    <s v="Lençóis Paulista"/>
    <s v="1119"/>
    <s v="0019"/>
    <s v="Lençóis Paulista1119"/>
    <s v="11190019"/>
    <s v="Lençóis Paulista0019"/>
    <x v="6"/>
    <x v="8"/>
    <x v="100"/>
    <x v="8"/>
    <e v="#N/A"/>
    <n v="2"/>
    <e v="#N/A"/>
    <e v="#N/A"/>
    <n v="1"/>
    <e v="#N/A"/>
    <m/>
    <m/>
    <m/>
    <m/>
    <m/>
    <m/>
    <m/>
    <m/>
    <m/>
    <m/>
    <m/>
    <m/>
    <m/>
    <m/>
  </r>
  <r>
    <n v="3203"/>
    <x v="7"/>
    <x v="387"/>
    <s v="Matheus Pimentel Santos "/>
    <s v="Escavadeira"/>
    <n v="1"/>
    <s v="MOD 6"/>
    <s v="1"/>
    <s v="3"/>
    <x v="2"/>
    <x v="16"/>
    <s v="8:00"/>
    <x v="73"/>
    <s v="5016-JACURUTU"/>
    <m/>
    <m/>
    <s v="interna"/>
    <x v="5"/>
    <x v="15"/>
    <s v="Não Aderente"/>
    <x v="52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204"/>
    <x v="7"/>
    <x v="388"/>
    <s v="Matheus Pimentel Santos "/>
    <s v="Escavadeira"/>
    <n v="1"/>
    <s v="MOD 6"/>
    <s v="1"/>
    <s v="3"/>
    <x v="0"/>
    <x v="15"/>
    <s v="8:00"/>
    <x v="73"/>
    <s v="5016-JACURUTU"/>
    <m/>
    <m/>
    <s v="interna"/>
    <x v="5"/>
    <x v="15"/>
    <s v="Não Aderente"/>
    <x v="361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205"/>
    <x v="5"/>
    <x v="389"/>
    <s v="Fernando de Jesus dos Santos"/>
    <s v="tratorpneu"/>
    <n v="1"/>
    <s v="PLT1"/>
    <s v="1"/>
    <s v="2"/>
    <x v="1"/>
    <x v="15"/>
    <s v="9:00"/>
    <x v="87"/>
    <s v="0325-SÃO DOMINGOS"/>
    <m/>
    <s v="Aumento frota na fazenda"/>
    <s v="interna"/>
    <x v="8"/>
    <x v="18"/>
    <s v="Não Aderente"/>
    <x v="362"/>
    <s v="Lençóis Paulista"/>
    <s v="0452"/>
    <s v="0325"/>
    <s v="Lençóis Paulista0452"/>
    <s v="04520325"/>
    <s v="Lençóis Paulista0325"/>
    <x v="83"/>
    <x v="160"/>
    <x v="42"/>
    <x v="177"/>
    <n v="3.9258815194570138"/>
    <n v="2"/>
    <n v="5.9258815194570138"/>
    <n v="1.8562639100836977"/>
    <n v="1"/>
    <n v="0.53871650176881947"/>
    <m/>
    <m/>
    <m/>
    <m/>
    <m/>
    <m/>
    <m/>
    <m/>
    <m/>
    <m/>
    <m/>
    <m/>
    <m/>
    <m/>
  </r>
  <r>
    <n v="3206"/>
    <x v="4"/>
    <x v="390"/>
    <s v="Jose Rodrigues de Almeida "/>
    <s v="Harvester"/>
    <n v="1"/>
    <s v="MOD 2"/>
    <s v="1"/>
    <s v="2"/>
    <x v="0"/>
    <x v="17"/>
    <s v="7:00"/>
    <x v="60"/>
    <s v="BRLP"/>
    <s v="Origem: Manjolão / Destino: Oficina ponsse em Lençóis Paulista"/>
    <m/>
    <s v="externa"/>
    <x v="33"/>
    <x v="26"/>
    <s v="Não Aderente"/>
    <x v="363"/>
    <s v="Lençóis Paulista"/>
    <s v="0298"/>
    <s v="BRLP"/>
    <s v="Lençóis Paulista0298"/>
    <s v="0298BRLP"/>
    <s v="Lençóis PaulistaBRLP"/>
    <x v="58"/>
    <x v="161"/>
    <x v="41"/>
    <x v="178"/>
    <n v="4.4021883782805435"/>
    <n v="2"/>
    <n v="6.4021883782805435"/>
    <n v="1.7181625016404634"/>
    <n v="1"/>
    <n v="0.58201712529823124"/>
    <m/>
    <m/>
    <m/>
    <m/>
    <m/>
    <m/>
    <m/>
    <m/>
    <m/>
    <m/>
    <m/>
    <m/>
    <m/>
    <m/>
  </r>
  <r>
    <n v="3207"/>
    <x v="5"/>
    <x v="391"/>
    <s v="Fernando de Jesus dos Santos"/>
    <s v="tratorpneu"/>
    <n v="1"/>
    <s v="PLT1"/>
    <s v="1"/>
    <s v="3"/>
    <x v="1"/>
    <x v="15"/>
    <s v="11:00"/>
    <x v="0"/>
    <s v="0265-ITAMARATI"/>
    <m/>
    <s v="Aumento frota na fazenda"/>
    <s v="interna"/>
    <x v="0"/>
    <x v="4"/>
    <s v="Não Aderente"/>
    <x v="364"/>
    <s v="Lençóis Paulista"/>
    <s v="0325"/>
    <s v="0265"/>
    <s v="Lençóis Paulista0325"/>
    <s v="03250265"/>
    <s v="Lençóis Paulista0265"/>
    <x v="0"/>
    <x v="162"/>
    <x v="5"/>
    <x v="179"/>
    <n v="4.2525955800904978"/>
    <n v="2"/>
    <n v="6.2525955800904978"/>
    <n v="1.7592693880644028"/>
    <n v="1"/>
    <n v="0.56841778000822707"/>
    <m/>
    <m/>
    <m/>
    <m/>
    <m/>
    <m/>
    <m/>
    <m/>
    <m/>
    <m/>
    <m/>
    <m/>
    <m/>
    <m/>
  </r>
  <r>
    <n v="3208"/>
    <x v="4"/>
    <x v="392"/>
    <s v="Rogerio Prestes Ferreira "/>
    <s v="Trailler"/>
    <n v="1"/>
    <s v="MOD 3"/>
    <s v="1"/>
    <s v="2"/>
    <x v="0"/>
    <x v="17"/>
    <s v="8:00"/>
    <x v="19"/>
    <s v="0347-VALE VERDE"/>
    <m/>
    <m/>
    <s v="interna"/>
    <x v="13"/>
    <x v="13"/>
    <s v="Não Aderente"/>
    <x v="365"/>
    <s v="Lençóis Paulista"/>
    <s v="0347"/>
    <s v="0347"/>
    <s v="Lençóis Paulista0347"/>
    <s v="03470347"/>
    <s v="Lençóis Paulista0347"/>
    <x v="18"/>
    <x v="5"/>
    <x v="20"/>
    <x v="20"/>
    <n v="2.7608333230769229"/>
    <n v="2"/>
    <n v="4.7608333230769233"/>
    <n v="2.3105198719476925"/>
    <n v="1"/>
    <n v="0.43280302937062937"/>
    <m/>
    <m/>
    <m/>
    <m/>
    <m/>
    <m/>
    <m/>
    <m/>
    <m/>
    <m/>
    <m/>
    <m/>
    <m/>
    <m/>
  </r>
  <r>
    <n v="3209"/>
    <x v="0"/>
    <x v="393"/>
    <s v="Itamar magela severiano"/>
    <s v="Carregador Florestal"/>
    <n v="2"/>
    <s v="MOD 11"/>
    <s v="1"/>
    <s v="2"/>
    <x v="0"/>
    <x v="17"/>
    <s v="9:30"/>
    <x v="95"/>
    <s v="5002-TRÊS IRMÃOS"/>
    <m/>
    <m/>
    <s v="interna"/>
    <x v="44"/>
    <x v="36"/>
    <s v="Não Aderente"/>
    <x v="366"/>
    <s v="Lençóis Paulista"/>
    <s v="5002"/>
    <s v="5002"/>
    <s v="Lençóis Paulista5002"/>
    <s v="50025002"/>
    <s v="Lençóis Paulista5002"/>
    <x v="91"/>
    <x v="5"/>
    <x v="72"/>
    <x v="172"/>
    <n v="34.773399046153848"/>
    <n v="2"/>
    <n v="36.773399046153848"/>
    <n v="0.29912926967110204"/>
    <n v="2"/>
    <n v="6.6860725538461541"/>
    <m/>
    <m/>
    <m/>
    <m/>
    <m/>
    <m/>
    <m/>
    <m/>
    <m/>
    <m/>
    <m/>
    <m/>
    <m/>
    <m/>
  </r>
  <r>
    <n v="3210"/>
    <x v="0"/>
    <x v="394"/>
    <s v="Rafael Depetris Macedo "/>
    <s v="Carregador Florestal"/>
    <n v="3"/>
    <s v="MOD 5"/>
    <s v="1"/>
    <s v="2"/>
    <x v="0"/>
    <x v="17"/>
    <s v="7:00"/>
    <x v="22"/>
    <s v="2081-FLECHA AZUL"/>
    <m/>
    <m/>
    <s v="interna"/>
    <x v="16"/>
    <x v="10"/>
    <s v="Não Aderente"/>
    <x v="367"/>
    <s v="Lençóis Paulista"/>
    <s v="2081"/>
    <s v="2081"/>
    <s v="Lençóis Paulista2081"/>
    <s v="20812081"/>
    <s v="Lençóis Paulista2081"/>
    <x v="21"/>
    <x v="5"/>
    <x v="14"/>
    <x v="61"/>
    <n v="3.2849726461538462"/>
    <n v="2"/>
    <n v="5.2849726461538467"/>
    <n v="2.0813731189328446"/>
    <n v="3"/>
    <n v="1.4413561762237763"/>
    <m/>
    <m/>
    <m/>
    <m/>
    <m/>
    <m/>
    <m/>
    <m/>
    <m/>
    <m/>
    <m/>
    <m/>
    <m/>
    <m/>
  </r>
  <r>
    <n v="3211"/>
    <x v="5"/>
    <x v="395"/>
    <s v="João Paulo de Assis "/>
    <s v="subsolador"/>
    <n v="3"/>
    <s v="LP1"/>
    <s v="3"/>
    <s v="4"/>
    <x v="1"/>
    <x v="17"/>
    <s v="8:00"/>
    <x v="99"/>
    <s v="0618-MAGNÓLIA III"/>
    <s v="Técnic Rogerio"/>
    <s v="Finalizacao de fazenda"/>
    <s v="externa"/>
    <x v="45"/>
    <x v="9"/>
    <s v="Não Aderente"/>
    <x v="368"/>
    <s v="Lençóis Paulista"/>
    <s v="0617"/>
    <s v="0618"/>
    <s v="Lençóis Paulista0617"/>
    <s v="06170618"/>
    <s v="Lençóis Paulista0618"/>
    <x v="95"/>
    <x v="163"/>
    <x v="101"/>
    <x v="180"/>
    <n v="7.3941366099547512"/>
    <n v="2"/>
    <n v="9.3941366099547512"/>
    <n v="1.1709431591982122"/>
    <n v="3"/>
    <n v="2.5620372572603869"/>
    <m/>
    <m/>
    <m/>
    <m/>
    <m/>
    <m/>
    <m/>
    <m/>
    <m/>
    <m/>
    <m/>
    <m/>
    <m/>
    <m/>
  </r>
  <r>
    <n v="3212"/>
    <x v="3"/>
    <x v="396"/>
    <s v="Richardvsantos Anderson Vicente dos santos"/>
    <s v="subsolador"/>
    <n v="4"/>
    <s v="GA2"/>
    <s v="4"/>
    <s v="4"/>
    <x v="1"/>
    <x v="17"/>
    <s v="7:00"/>
    <x v="0"/>
    <s v="0332-SANTA BRANCA"/>
    <m/>
    <m/>
    <m/>
    <x v="0"/>
    <x v="2"/>
    <s v="Não Aderente"/>
    <x v="369"/>
    <s v="Lençóis Paulista"/>
    <s v="0325"/>
    <s v="0332"/>
    <s v="Lençóis Paulista0325"/>
    <s v="03250332"/>
    <s v="Lençóis Paulista0332"/>
    <x v="0"/>
    <x v="164"/>
    <x v="102"/>
    <x v="181"/>
    <n v="7.0964646796380091"/>
    <n v="2"/>
    <n v="9.0964646796380091"/>
    <n v="1.2092610027523067"/>
    <n v="4"/>
    <n v="3.3078053380501853"/>
    <m/>
    <m/>
    <m/>
    <m/>
    <m/>
    <m/>
    <m/>
    <m/>
    <m/>
    <m/>
    <m/>
    <m/>
    <m/>
    <m/>
  </r>
  <r>
    <n v="3213"/>
    <x v="0"/>
    <x v="397"/>
    <s v="Samuel de Sousa Duarte "/>
    <s v="Carregador Florestal"/>
    <n v="4"/>
    <s v="MOD 7"/>
    <s v="2"/>
    <s v="3"/>
    <x v="1"/>
    <x v="17"/>
    <s v="13:08"/>
    <x v="46"/>
    <s v="0394-SÃO JOÃO DO INHEMA"/>
    <m/>
    <s v="Apoio Transporte"/>
    <s v="externa"/>
    <x v="28"/>
    <x v="21"/>
    <s v="Não Aderente"/>
    <x v="148"/>
    <s v="Lençóis Paulista"/>
    <s v="0308"/>
    <s v="0394"/>
    <s v="Lençóis Paulista0308"/>
    <s v="03080394"/>
    <s v="Lençóis Paulista0394"/>
    <x v="44"/>
    <x v="165"/>
    <x v="34"/>
    <x v="182"/>
    <n v="5.0569316253393666"/>
    <n v="2"/>
    <n v="7.0569316253393666"/>
    <n v="1.5587511094059965"/>
    <n v="4"/>
    <n v="2.5661569546688607"/>
    <m/>
    <m/>
    <m/>
    <m/>
    <m/>
    <m/>
    <m/>
    <m/>
    <m/>
    <m/>
    <m/>
    <m/>
    <m/>
    <m/>
  </r>
  <r>
    <n v="3214"/>
    <x v="4"/>
    <x v="398"/>
    <s v="Andre ryuji narimatu nosse"/>
    <s v="Forwarder"/>
    <n v="1"/>
    <s v="MOD 5"/>
    <s v="1"/>
    <s v="2"/>
    <x v="0"/>
    <x v="17"/>
    <s v="6:00"/>
    <x v="87"/>
    <s v="0250-SANTA LUZIA II"/>
    <m/>
    <m/>
    <s v="externa"/>
    <x v="8"/>
    <x v="29"/>
    <s v="Não Aderente"/>
    <x v="211"/>
    <s v="Lençóis Paulista"/>
    <s v="0452"/>
    <s v="0250"/>
    <s v="Lençóis Paulista0452"/>
    <s v="04520250"/>
    <s v="Lençóis Paulista0250"/>
    <x v="83"/>
    <x v="134"/>
    <x v="85"/>
    <x v="150"/>
    <n v="3.5050620226244344"/>
    <n v="2"/>
    <n v="5.5050620226244344"/>
    <n v="1.9981609570959853"/>
    <n v="1"/>
    <n v="0.50046018387494851"/>
    <m/>
    <m/>
    <m/>
    <m/>
    <m/>
    <m/>
    <m/>
    <m/>
    <m/>
    <m/>
    <m/>
    <m/>
    <m/>
    <m/>
  </r>
  <r>
    <n v="3215"/>
    <x v="0"/>
    <x v="399"/>
    <s v="Jhon felipe senoski"/>
    <s v="Carregador Florestal"/>
    <n v="5"/>
    <s v="MOD 2"/>
    <s v="2"/>
    <s v="3"/>
    <x v="1"/>
    <x v="17"/>
    <s v="8:00"/>
    <x v="100"/>
    <s v="0480-PITANGUEIRAS"/>
    <m/>
    <s v="Apoio Transporte"/>
    <s v="externa"/>
    <x v="46"/>
    <x v="37"/>
    <s v="Não Aderente"/>
    <x v="370"/>
    <s v="Lençóis Paulista"/>
    <s v="0640"/>
    <s v="0480"/>
    <s v="Lençóis Paulista0640"/>
    <s v="06400480"/>
    <s v="Lençóis Paulista0480"/>
    <x v="96"/>
    <x v="166"/>
    <x v="74"/>
    <x v="183"/>
    <n v="6.0119975565610861"/>
    <n v="2"/>
    <n v="8.0119975565610861"/>
    <n v="1.3729410078254474"/>
    <n v="5"/>
    <n v="3.6418170711641302"/>
    <m/>
    <m/>
    <m/>
    <m/>
    <m/>
    <m/>
    <m/>
    <m/>
    <m/>
    <m/>
    <m/>
    <m/>
    <m/>
    <m/>
  </r>
  <r>
    <n v="3216"/>
    <x v="4"/>
    <x v="400"/>
    <s v="Andre ryuji narimatu nosse"/>
    <s v="Forwarder"/>
    <n v="4"/>
    <s v="MOD 5"/>
    <s v="4"/>
    <s v="2"/>
    <x v="0"/>
    <x v="18"/>
    <s v="7:00"/>
    <x v="85"/>
    <s v="0349-BOA VISTA DO ALAMBARI II"/>
    <m/>
    <m/>
    <s v="externa"/>
    <x v="20"/>
    <x v="34"/>
    <s v="Não Aderente"/>
    <x v="371"/>
    <s v="Lençóis Paulista"/>
    <s v="0250"/>
    <s v="0349"/>
    <s v="Lençóis Paulista0250"/>
    <s v="02500349"/>
    <s v="Lençóis Paulista0349"/>
    <x v="81"/>
    <x v="167"/>
    <x v="103"/>
    <x v="184"/>
    <n v="3.9917150352941175"/>
    <n v="2"/>
    <n v="5.9917150352941171"/>
    <n v="1.835868350748433"/>
    <n v="4"/>
    <n v="2.1788054673796791"/>
    <m/>
    <m/>
    <m/>
    <m/>
    <m/>
    <m/>
    <m/>
    <m/>
    <m/>
    <m/>
    <m/>
    <m/>
    <m/>
    <m/>
  </r>
  <r>
    <n v="3217"/>
    <x v="4"/>
    <x v="401"/>
    <s v="Andre ryuji narimatu nosse"/>
    <s v="Forwarder"/>
    <n v="7"/>
    <s v="MOD 5"/>
    <s v="4"/>
    <s v="2"/>
    <x v="0"/>
    <x v="18"/>
    <s v="8:00"/>
    <x v="85"/>
    <s v="0029-SOSSEGO I"/>
    <m/>
    <m/>
    <s v="externa"/>
    <x v="20"/>
    <x v="18"/>
    <s v="Não Aderente"/>
    <x v="372"/>
    <s v="Lençóis Paulista"/>
    <s v="0250"/>
    <s v="0029"/>
    <s v="Lençóis Paulista0250"/>
    <s v="02500029"/>
    <s v="Lençóis Paulista0029"/>
    <x v="81"/>
    <x v="168"/>
    <x v="104"/>
    <x v="185"/>
    <n v="3.2603317692307696"/>
    <n v="2"/>
    <n v="5.2603317692307696"/>
    <n v="2.0911228573722749"/>
    <n v="7"/>
    <n v="3.3474838531468531"/>
    <m/>
    <m/>
    <m/>
    <m/>
    <m/>
    <m/>
    <m/>
    <m/>
    <m/>
    <m/>
    <m/>
    <m/>
    <m/>
    <m/>
  </r>
  <r>
    <n v="3218"/>
    <x v="4"/>
    <x v="402"/>
    <s v="Andre ryuji narimatu nosse"/>
    <s v="Trailler"/>
    <n v="1"/>
    <s v="MOD 5"/>
    <s v="1"/>
    <s v="2"/>
    <x v="0"/>
    <x v="18"/>
    <s v="7:00"/>
    <x v="85"/>
    <s v="0029-SOSSEGO I"/>
    <m/>
    <m/>
    <s v="externa"/>
    <x v="20"/>
    <x v="18"/>
    <s v="Não Aderente"/>
    <x v="373"/>
    <s v="Lençóis Paulista"/>
    <s v="0250"/>
    <s v="0029"/>
    <s v="Lençóis Paulista0250"/>
    <s v="02500029"/>
    <s v="Lençóis Paulista0029"/>
    <x v="81"/>
    <x v="168"/>
    <x v="104"/>
    <x v="185"/>
    <n v="3.2603317692307696"/>
    <n v="2"/>
    <n v="5.2603317692307696"/>
    <n v="2.0911228573722749"/>
    <n v="1"/>
    <n v="0.47821197902097901"/>
    <m/>
    <m/>
    <m/>
    <m/>
    <m/>
    <m/>
    <m/>
    <m/>
    <m/>
    <m/>
    <m/>
    <m/>
    <m/>
    <m/>
  </r>
  <r>
    <n v="3222"/>
    <x v="7"/>
    <x v="403"/>
    <s v="Matheus Pimentel Santos "/>
    <s v="Escavadeira"/>
    <n v="1"/>
    <s v="MOD 6"/>
    <s v="1"/>
    <s v="3"/>
    <x v="0"/>
    <x v="18"/>
    <s v="7:00"/>
    <x v="73"/>
    <s v="5016-JACURUTU"/>
    <m/>
    <m/>
    <s v="interna"/>
    <x v="5"/>
    <x v="15"/>
    <s v="Não Aderente"/>
    <x v="374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219"/>
    <x v="4"/>
    <x v="404"/>
    <s v="Marcelo Ferreira da cruz"/>
    <s v="Forwarder"/>
    <n v="3"/>
    <s v="MOD 14"/>
    <s v="3"/>
    <s v="2"/>
    <x v="0"/>
    <x v="18"/>
    <s v="6:00"/>
    <x v="55"/>
    <s v="0457-JAMAICA II - PIRAJUÍ"/>
    <m/>
    <m/>
    <s v="externa"/>
    <x v="15"/>
    <x v="20"/>
    <s v="Não Aderente"/>
    <x v="375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3"/>
    <n v="1.8688628038667217"/>
    <m/>
    <m/>
    <m/>
    <m/>
    <m/>
    <m/>
    <m/>
    <m/>
    <m/>
    <m/>
    <m/>
    <m/>
    <m/>
    <m/>
  </r>
  <r>
    <n v="3220"/>
    <x v="4"/>
    <x v="405"/>
    <s v="Marcelo Ferreira da cruz"/>
    <s v="Forwarder"/>
    <n v="3"/>
    <s v="MOD 14"/>
    <s v="3"/>
    <s v="2"/>
    <x v="1"/>
    <x v="17"/>
    <s v="6:00"/>
    <x v="55"/>
    <s v="0457-JAMAICA II - PIRAJUÍ"/>
    <m/>
    <s v="Finalizacao de fazenda"/>
    <s v="externa"/>
    <x v="15"/>
    <x v="20"/>
    <s v="Não Aderente"/>
    <x v="350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3"/>
    <n v="1.8688628038667217"/>
    <m/>
    <m/>
    <m/>
    <m/>
    <m/>
    <m/>
    <m/>
    <m/>
    <m/>
    <m/>
    <m/>
    <m/>
    <m/>
    <m/>
  </r>
  <r>
    <n v="3221"/>
    <x v="4"/>
    <x v="406"/>
    <s v="Edilson Rodrigues Teodoro dos santos"/>
    <s v="Trailler"/>
    <n v="1"/>
    <s v="MOD 6"/>
    <s v="1"/>
    <s v="3"/>
    <x v="0"/>
    <x v="18"/>
    <s v="8:00"/>
    <x v="77"/>
    <s v="0521-ARARIBÁ"/>
    <m/>
    <m/>
    <s v="interna"/>
    <x v="24"/>
    <x v="6"/>
    <s v="Não Aderente"/>
    <x v="376"/>
    <s v="Lençóis Paulista"/>
    <s v="0390"/>
    <s v="0521"/>
    <s v="Lençóis Paulista0390"/>
    <s v="03900521"/>
    <s v="Lençóis Paulista0521"/>
    <x v="73"/>
    <x v="169"/>
    <x v="105"/>
    <x v="186"/>
    <n v="4.1301841565610857"/>
    <n v="2"/>
    <n v="6.1301841565610857"/>
    <n v="1.7943996002512894"/>
    <n v="1"/>
    <n v="0.55728946877828056"/>
    <m/>
    <m/>
    <m/>
    <m/>
    <m/>
    <m/>
    <m/>
    <m/>
    <m/>
    <m/>
    <m/>
    <m/>
    <m/>
    <m/>
  </r>
  <r>
    <n v="3223"/>
    <x v="7"/>
    <x v="407"/>
    <s v="Jonatas "/>
    <s v="Escavadeira"/>
    <n v="1"/>
    <s v="MOD 1"/>
    <s v="1"/>
    <s v="2"/>
    <x v="1"/>
    <x v="17"/>
    <s v="9:00"/>
    <x v="54"/>
    <s v="0656-GRAMADO DE FORA"/>
    <m/>
    <s v="Finalizacao de fazenda"/>
    <s v="externa"/>
    <x v="47"/>
    <x v="28"/>
    <s v="Não Aderente"/>
    <x v="377"/>
    <s v="Lençóis Paulista"/>
    <s v="0078"/>
    <s v="0656"/>
    <s v="Lençóis Paulista0078"/>
    <s v="00780656"/>
    <s v="Lençóis Paulista0656"/>
    <x v="52"/>
    <x v="170"/>
    <x v="97"/>
    <x v="187"/>
    <n v="6.9317956180995477"/>
    <n v="2"/>
    <n v="8.9317956180995477"/>
    <n v="1.2315552740268045"/>
    <n v="1"/>
    <n v="0.8119814198272316"/>
    <m/>
    <m/>
    <m/>
    <m/>
    <m/>
    <m/>
    <m/>
    <m/>
    <m/>
    <m/>
    <m/>
    <m/>
    <m/>
    <m/>
  </r>
  <r>
    <n v="3224"/>
    <x v="0"/>
    <x v="408"/>
    <s v="Jefferson barbosa"/>
    <s v="Motoniveladora"/>
    <n v="1"/>
    <s v="MOD 6"/>
    <s v="1"/>
    <s v="2"/>
    <x v="1"/>
    <x v="17"/>
    <s v="7:00"/>
    <x v="96"/>
    <s v="0374-SANTO ANTÔNIO VIII"/>
    <m/>
    <s v="Falta de Planejamento Previo"/>
    <s v="externa"/>
    <x v="47"/>
    <x v="17"/>
    <s v="Não Aderente"/>
    <x v="378"/>
    <s v="Lençóis Paulista"/>
    <s v="0342"/>
    <s v="0374"/>
    <s v="Lençóis Paulista0342"/>
    <s v="03420374"/>
    <s v="Lençóis Paulista0374"/>
    <x v="92"/>
    <x v="156"/>
    <x v="49"/>
    <x v="173"/>
    <n v="7.9243090895927608"/>
    <n v="2"/>
    <n v="9.9243090895927608"/>
    <n v="1.1083895010419693"/>
    <n v="1"/>
    <n v="0.90220991723570543"/>
    <m/>
    <m/>
    <m/>
    <m/>
    <m/>
    <m/>
    <m/>
    <m/>
    <m/>
    <m/>
    <m/>
    <m/>
    <m/>
    <m/>
  </r>
  <r>
    <n v="3225"/>
    <x v="0"/>
    <x v="409"/>
    <s v="Jefferson Barbosa"/>
    <s v="Carregador Florestal"/>
    <n v="2"/>
    <s v="MOD 6"/>
    <s v="2"/>
    <s v="3"/>
    <x v="1"/>
    <x v="17"/>
    <s v="12:00"/>
    <x v="96"/>
    <s v="0374-SANTO ANTÔNIO VIII"/>
    <m/>
    <s v="Falta de Planejamento Previo"/>
    <s v="externa"/>
    <x v="47"/>
    <x v="17"/>
    <s v="Não Aderente"/>
    <x v="379"/>
    <s v="Lençóis Paulista"/>
    <s v="0342"/>
    <s v="0374"/>
    <s v="Lençóis Paulista0342"/>
    <s v="03420374"/>
    <s v="Lençóis Paulista0374"/>
    <x v="92"/>
    <x v="156"/>
    <x v="49"/>
    <x v="173"/>
    <n v="7.9243090895927608"/>
    <n v="2"/>
    <n v="9.9243090895927608"/>
    <n v="1.1083895010419693"/>
    <n v="2"/>
    <n v="1.8044198344714109"/>
    <m/>
    <m/>
    <m/>
    <m/>
    <m/>
    <m/>
    <m/>
    <m/>
    <m/>
    <m/>
    <m/>
    <m/>
    <m/>
    <m/>
  </r>
  <r>
    <n v="3226"/>
    <x v="0"/>
    <x v="410"/>
    <s v="Vitor Hugo "/>
    <s v="Carregador Florestal"/>
    <n v="3"/>
    <s v="MOD 1"/>
    <s v="3"/>
    <s v="2"/>
    <x v="0"/>
    <x v="18"/>
    <s v="9:00"/>
    <x v="50"/>
    <s v="0487-MORRO DE OURO"/>
    <m/>
    <m/>
    <s v="externa"/>
    <x v="2"/>
    <x v="3"/>
    <s v="Não Aderente"/>
    <x v="380"/>
    <s v="Lençóis Paulista"/>
    <s v="0382"/>
    <s v="0487"/>
    <s v="Lençóis Paulista0382"/>
    <s v="03820487"/>
    <s v="Lençóis Paulista0487"/>
    <x v="48"/>
    <x v="171"/>
    <x v="13"/>
    <x v="188"/>
    <n v="7.0495032054298639"/>
    <n v="2"/>
    <n v="9.0495032054298647"/>
    <n v="1.2155363394312964"/>
    <n v="3"/>
    <n v="2.4680463287535992"/>
    <m/>
    <m/>
    <m/>
    <m/>
    <m/>
    <m/>
    <m/>
    <m/>
    <m/>
    <m/>
    <m/>
    <m/>
    <m/>
    <m/>
  </r>
  <r>
    <n v="3227"/>
    <x v="0"/>
    <x v="411"/>
    <s v="Vitor Hugo "/>
    <s v="Motoniveladora"/>
    <n v="1"/>
    <s v="MOD 1"/>
    <s v="1"/>
    <s v="2"/>
    <x v="0"/>
    <x v="18"/>
    <s v="9:00"/>
    <x v="50"/>
    <s v="0487-MORRO DE OURO"/>
    <m/>
    <m/>
    <s v="externa"/>
    <x v="2"/>
    <x v="3"/>
    <s v="Não Aderente"/>
    <x v="381"/>
    <s v="Lençóis Paulista"/>
    <s v="0382"/>
    <s v="0487"/>
    <s v="Lençóis Paulista0382"/>
    <s v="03820487"/>
    <s v="Lençóis Paulista0487"/>
    <x v="48"/>
    <x v="171"/>
    <x v="13"/>
    <x v="188"/>
    <n v="7.0495032054298639"/>
    <n v="2"/>
    <n v="9.0495032054298647"/>
    <n v="1.2155363394312964"/>
    <n v="1"/>
    <n v="0.82268210958453314"/>
    <m/>
    <m/>
    <m/>
    <m/>
    <m/>
    <m/>
    <m/>
    <m/>
    <m/>
    <m/>
    <m/>
    <m/>
    <m/>
    <m/>
  </r>
  <r>
    <n v="3228"/>
    <x v="0"/>
    <x v="412"/>
    <s v="Rafael Depetris Macedo "/>
    <s v="Carregador Florestal"/>
    <n v="4"/>
    <s v="MOD 5"/>
    <s v="4"/>
    <s v="3"/>
    <x v="0"/>
    <x v="18"/>
    <s v="12:00"/>
    <x v="22"/>
    <s v="0341-SANTA MARIA V"/>
    <m/>
    <m/>
    <s v="externa"/>
    <x v="16"/>
    <x v="47"/>
    <s v="Não Aderente"/>
    <x v="382"/>
    <s v="Lençóis Paulista"/>
    <s v="2081"/>
    <s v="0341"/>
    <s v="Lençóis Paulista2081"/>
    <s v="20810341"/>
    <s v="Lençóis Paulista0341"/>
    <x v="21"/>
    <x v="172"/>
    <x v="106"/>
    <x v="189"/>
    <n v="6.3693291366515838"/>
    <n v="2"/>
    <n v="8.369329136651583"/>
    <n v="1.3143227874535355"/>
    <n v="4"/>
    <n v="3.0433924133278483"/>
    <m/>
    <m/>
    <m/>
    <m/>
    <m/>
    <m/>
    <m/>
    <m/>
    <m/>
    <m/>
    <m/>
    <m/>
    <m/>
    <m/>
  </r>
  <r>
    <n v="3229"/>
    <x v="7"/>
    <x v="413"/>
    <s v="Wendel Patrick "/>
    <s v="Retroescavadeira"/>
    <n v="1"/>
    <s v="MOD 5"/>
    <s v="1"/>
    <s v="2"/>
    <x v="1"/>
    <x v="17"/>
    <s v="7:00"/>
    <x v="19"/>
    <s v="0422-EBENÉZIA"/>
    <m/>
    <s v="Apoio Estradas"/>
    <s v="interna"/>
    <x v="47"/>
    <x v="14"/>
    <s v="Não Aderente"/>
    <x v="383"/>
    <s v="Lençóis Paulista"/>
    <s v="0347"/>
    <s v="0422"/>
    <s v="Lençóis Paulista0347"/>
    <s v="03470422"/>
    <s v="Lençóis Paulista0422"/>
    <x v="18"/>
    <x v="173"/>
    <x v="22"/>
    <x v="190"/>
    <n v="7.9967455321266971"/>
    <n v="2"/>
    <n v="9.9967455321266971"/>
    <n v="1.1003581080111651"/>
    <n v="1"/>
    <n v="0.90879504837515424"/>
    <m/>
    <m/>
    <m/>
    <m/>
    <m/>
    <m/>
    <m/>
    <m/>
    <m/>
    <m/>
    <m/>
    <m/>
    <m/>
    <m/>
  </r>
  <r>
    <n v="3230"/>
    <x v="0"/>
    <x v="414"/>
    <s v="Marcio "/>
    <s v="Carregador Florestal"/>
    <n v="3"/>
    <s v="MOD 4"/>
    <s v="3"/>
    <s v="3"/>
    <x v="0"/>
    <x v="17"/>
    <s v="19:00"/>
    <x v="94"/>
    <s v="0137-BARRA GRANDE"/>
    <m/>
    <m/>
    <s v="externa"/>
    <x v="47"/>
    <x v="29"/>
    <s v="Não Aderente"/>
    <x v="384"/>
    <s v="Lençóis Paulista"/>
    <s v="0245"/>
    <s v="0137"/>
    <s v="Lençóis Paulista0245"/>
    <s v="02450137"/>
    <s v="Lençóis Paulista0137"/>
    <x v="90"/>
    <x v="174"/>
    <x v="47"/>
    <x v="191"/>
    <n v="4.9274860561085969"/>
    <n v="2"/>
    <n v="6.9274860561085969"/>
    <n v="1.5878776096994516"/>
    <n v="3"/>
    <n v="1.8893143789387083"/>
    <m/>
    <m/>
    <m/>
    <m/>
    <m/>
    <m/>
    <m/>
    <m/>
    <m/>
    <m/>
    <m/>
    <m/>
    <m/>
    <m/>
  </r>
  <r>
    <n v="3231"/>
    <x v="7"/>
    <x v="415"/>
    <s v="Leonardo Santos de jesus"/>
    <s v="Motoniveladora"/>
    <n v="1"/>
    <s v="MOD 2"/>
    <s v="1"/>
    <s v="3"/>
    <x v="0"/>
    <x v="18"/>
    <s v="6:00"/>
    <x v="19"/>
    <s v="1106-ALVORADA VIII"/>
    <m/>
    <m/>
    <s v="externa"/>
    <x v="13"/>
    <x v="22"/>
    <s v="Não Aderente"/>
    <x v="385"/>
    <s v="Lençóis Paulista"/>
    <s v="0347"/>
    <s v="1106"/>
    <s v="Lençóis Paulista0347"/>
    <s v="03471106"/>
    <s v="Lençóis Paulista1106"/>
    <x v="18"/>
    <x v="39"/>
    <x v="36"/>
    <x v="43"/>
    <n v="8.9034029149321263"/>
    <n v="2"/>
    <n v="10.903402914932126"/>
    <n v="1.0088593520593085"/>
    <n v="1"/>
    <n v="0.99121844681201143"/>
    <m/>
    <m/>
    <m/>
    <m/>
    <m/>
    <m/>
    <m/>
    <m/>
    <m/>
    <m/>
    <m/>
    <m/>
    <m/>
    <m/>
  </r>
  <r>
    <n v="3232"/>
    <x v="7"/>
    <x v="416"/>
    <s v="Leonardo santos"/>
    <s v="Motoniveladora"/>
    <n v="1"/>
    <s v="MOD 2"/>
    <s v="1"/>
    <s v="3"/>
    <x v="0"/>
    <x v="19"/>
    <s v="12:00"/>
    <x v="62"/>
    <s v="0347-VALE VERDE"/>
    <m/>
    <m/>
    <s v="externa"/>
    <x v="34"/>
    <x v="13"/>
    <s v="Aderente"/>
    <x v="386"/>
    <s v="Lençóis Paulista"/>
    <s v="1106"/>
    <s v="0347"/>
    <s v="Lençóis Paulista1106"/>
    <s v="11060347"/>
    <s v="Lençóis Paulista0347"/>
    <x v="60"/>
    <x v="78"/>
    <x v="20"/>
    <x v="88"/>
    <n v="9.0781856914027141"/>
    <n v="2"/>
    <n v="11.078185691402714"/>
    <n v="0.99294237399690899"/>
    <n v="1"/>
    <n v="1.0071077901275196"/>
    <m/>
    <m/>
    <m/>
    <m/>
    <m/>
    <m/>
    <m/>
    <m/>
    <m/>
    <m/>
    <m/>
    <m/>
    <m/>
    <m/>
  </r>
  <r>
    <n v="3233"/>
    <x v="4"/>
    <x v="417"/>
    <s v="Cicero jonas de lima "/>
    <s v="Harvester"/>
    <n v="6"/>
    <s v="MOD 2"/>
    <s v="6"/>
    <s v="2"/>
    <x v="0"/>
    <x v="18"/>
    <s v="8:30"/>
    <x v="60"/>
    <s v="1122-CACHOEIRINHA III"/>
    <m/>
    <m/>
    <s v="externa"/>
    <x v="33"/>
    <x v="15"/>
    <s v="Não Aderente"/>
    <x v="387"/>
    <s v="Lençóis Paulista"/>
    <s v="0298"/>
    <s v="1122"/>
    <s v="Lençóis Paulista0298"/>
    <s v="02981122"/>
    <s v="Lençóis Paulista1122"/>
    <x v="58"/>
    <x v="8"/>
    <x v="23"/>
    <x v="8"/>
    <e v="#N/A"/>
    <n v="2"/>
    <e v="#N/A"/>
    <e v="#N/A"/>
    <n v="6"/>
    <e v="#N/A"/>
    <m/>
    <m/>
    <m/>
    <m/>
    <m/>
    <m/>
    <m/>
    <m/>
    <m/>
    <m/>
    <m/>
    <m/>
    <m/>
    <m/>
  </r>
  <r>
    <n v="3234"/>
    <x v="4"/>
    <x v="418"/>
    <s v="Cicero jonas de lima "/>
    <s v="Harvester"/>
    <n v="7"/>
    <s v="MOD 2"/>
    <s v="7"/>
    <s v="2"/>
    <x v="0"/>
    <x v="19"/>
    <s v="7:00"/>
    <x v="60"/>
    <s v="1122-CACHOEIRINHA III"/>
    <m/>
    <m/>
    <s v="externa"/>
    <x v="33"/>
    <x v="15"/>
    <s v="Não Aderente"/>
    <x v="388"/>
    <s v="Lençóis Paulista"/>
    <s v="0298"/>
    <s v="1122"/>
    <s v="Lençóis Paulista0298"/>
    <s v="02981122"/>
    <s v="Lençóis Paulista1122"/>
    <x v="58"/>
    <x v="8"/>
    <x v="23"/>
    <x v="8"/>
    <e v="#N/A"/>
    <n v="2"/>
    <e v="#N/A"/>
    <e v="#N/A"/>
    <n v="7"/>
    <e v="#N/A"/>
    <m/>
    <m/>
    <m/>
    <m/>
    <m/>
    <m/>
    <m/>
    <m/>
    <m/>
    <m/>
    <m/>
    <m/>
    <m/>
    <m/>
  </r>
  <r>
    <n v="3255"/>
    <x v="7"/>
    <x v="419"/>
    <s v="Jonatas "/>
    <s v="Pá Carregadeira"/>
    <n v="1"/>
    <s v="MOD 1"/>
    <s v="1"/>
    <s v="2"/>
    <x v="1"/>
    <x v="18"/>
    <s v="7:00"/>
    <x v="97"/>
    <s v="0656-GRAMADO DE FORA"/>
    <m/>
    <s v="Finalizacao de fazenda"/>
    <s v="externa"/>
    <x v="27"/>
    <x v="28"/>
    <s v="Não Aderente"/>
    <x v="389"/>
    <s v="Lençóis Paulista"/>
    <s v="0018"/>
    <s v="0656"/>
    <s v="Lençóis Paulista0018"/>
    <s v="00180656"/>
    <s v="Lençóis Paulista0656"/>
    <x v="93"/>
    <x v="158"/>
    <x v="97"/>
    <x v="175"/>
    <n v="6.5340283095022631"/>
    <n v="2"/>
    <n v="8.5340283095022631"/>
    <n v="1.2889575240513307"/>
    <n v="1"/>
    <n v="0.77582075540929663"/>
    <m/>
    <m/>
    <m/>
    <m/>
    <m/>
    <m/>
    <m/>
    <m/>
    <m/>
    <m/>
    <m/>
    <m/>
    <m/>
    <m/>
  </r>
  <r>
    <n v="3239"/>
    <x v="2"/>
    <x v="420"/>
    <s v="Lucimara da silva "/>
    <s v="Escavadeira"/>
    <n v="3"/>
    <s v="BSR03"/>
    <s v="3"/>
    <s v="2"/>
    <x v="0"/>
    <x v="19"/>
    <s v="6:00"/>
    <x v="101"/>
    <s v="0308-ÁGUA BRANCA II"/>
    <m/>
    <m/>
    <s v="interna"/>
    <x v="28"/>
    <x v="7"/>
    <s v="Não Aderente"/>
    <x v="390"/>
    <s v="Lençóis Paulista"/>
    <s v="0429"/>
    <s v="0308"/>
    <s v="Lençóis Paulista0429"/>
    <s v="04290308"/>
    <s v="Lençóis Paulista0308"/>
    <x v="97"/>
    <x v="55"/>
    <x v="17"/>
    <x v="60"/>
    <n v="4.0350589918552036"/>
    <n v="2"/>
    <n v="6.0350589918552036"/>
    <n v="1.8226830947046886"/>
    <n v="3"/>
    <n v="1.6459251795968737"/>
    <m/>
    <m/>
    <m/>
    <m/>
    <m/>
    <m/>
    <m/>
    <m/>
    <m/>
    <m/>
    <m/>
    <m/>
    <m/>
    <m/>
  </r>
  <r>
    <n v="3235"/>
    <x v="0"/>
    <x v="421"/>
    <s v="Samuel de Sousa Duarte "/>
    <s v="Carregador Florestal"/>
    <n v="3"/>
    <s v="MOD 7"/>
    <s v="3"/>
    <s v="3"/>
    <x v="1"/>
    <x v="18"/>
    <s v="6:00"/>
    <x v="46"/>
    <s v="0394-SÃO JOÃO DO INHEMA"/>
    <m/>
    <s v="Apoio Transporte"/>
    <s v="externa"/>
    <x v="28"/>
    <x v="21"/>
    <s v="Não Aderente"/>
    <x v="391"/>
    <s v="Lençóis Paulista"/>
    <s v="0308"/>
    <s v="0394"/>
    <s v="Lençóis Paulista0308"/>
    <s v="03080394"/>
    <s v="Lençóis Paulista0394"/>
    <x v="44"/>
    <x v="165"/>
    <x v="34"/>
    <x v="182"/>
    <n v="5.0569316253393666"/>
    <n v="2"/>
    <n v="7.0569316253393666"/>
    <n v="1.5587511094059965"/>
    <n v="3"/>
    <n v="1.9246177160016456"/>
    <m/>
    <m/>
    <m/>
    <m/>
    <m/>
    <m/>
    <m/>
    <m/>
    <m/>
    <m/>
    <m/>
    <m/>
    <m/>
    <m/>
  </r>
  <r>
    <n v="3236"/>
    <x v="4"/>
    <x v="422"/>
    <s v="Ramon Camargo"/>
    <s v="Trailler"/>
    <n v="1"/>
    <s v="MOD 15"/>
    <s v="1"/>
    <s v="1"/>
    <x v="1"/>
    <x v="18"/>
    <s v="7:00"/>
    <x v="102"/>
    <s v="0520-BARREIRO RICO II - GLEBA D"/>
    <m/>
    <s v="Apoio Colheita"/>
    <s v="interna"/>
    <x v="35"/>
    <x v="24"/>
    <s v="Não Aderente"/>
    <x v="392"/>
    <s v="Lençóis Paulista"/>
    <s v="0517"/>
    <s v="0520"/>
    <s v="Lençóis Paulista0517"/>
    <s v="05170520"/>
    <s v="Lençóis Paulista0520"/>
    <x v="98"/>
    <x v="175"/>
    <x v="107"/>
    <x v="192"/>
    <n v="2.7367410941176473"/>
    <n v="2"/>
    <n v="4.7367410941176473"/>
    <n v="2.3222717436805702"/>
    <n v="1"/>
    <n v="0.43061282673796791"/>
    <m/>
    <m/>
    <m/>
    <m/>
    <m/>
    <m/>
    <m/>
    <m/>
    <m/>
    <m/>
    <m/>
    <m/>
    <m/>
    <m/>
  </r>
  <r>
    <n v="3237"/>
    <x v="3"/>
    <x v="423"/>
    <s v="Richard Anderson Vicente dos Santos "/>
    <s v="subsolador"/>
    <n v="3"/>
    <s v="GA1"/>
    <s v="3"/>
    <s v="4"/>
    <x v="0"/>
    <x v="19"/>
    <s v="8:30"/>
    <x v="5"/>
    <s v="0425-PLANALTO"/>
    <m/>
    <m/>
    <m/>
    <x v="1"/>
    <x v="0"/>
    <s v="Não Aderente"/>
    <x v="393"/>
    <s v="Lençóis Paulista"/>
    <s v="0057"/>
    <s v="0425"/>
    <s v="Lençóis Paulista0057"/>
    <s v="00570425"/>
    <s v="Lençóis Paulista0425"/>
    <x v="5"/>
    <x v="176"/>
    <x v="0"/>
    <x v="193"/>
    <n v="3.5076262751131217"/>
    <n v="2"/>
    <n v="5.5076262751131217"/>
    <n v="1.9972306490193128"/>
    <n v="3"/>
    <n v="1.5020798932126695"/>
    <m/>
    <m/>
    <m/>
    <m/>
    <m/>
    <m/>
    <m/>
    <m/>
    <m/>
    <m/>
    <m/>
    <m/>
    <m/>
    <m/>
  </r>
  <r>
    <n v="3238"/>
    <x v="0"/>
    <x v="423"/>
    <s v="Márcio Cavalheiro "/>
    <s v="Carregador Florestal"/>
    <n v="1"/>
    <s v="MOD 4"/>
    <s v="1"/>
    <s v="3"/>
    <x v="0"/>
    <x v="17"/>
    <s v="12:30"/>
    <x v="79"/>
    <s v="0137-BARRA GRANDE"/>
    <s v="Maquina sera retirada na Vs, foi colocado Macedonia fazenda mais proxixa de Itatinga "/>
    <m/>
    <s v="externa"/>
    <x v="19"/>
    <x v="29"/>
    <s v="Não Aderente"/>
    <x v="52"/>
    <s v="Lençóis Paulista"/>
    <s v="0478"/>
    <s v="0137"/>
    <s v="Lençóis Paulista0478"/>
    <s v="04780137"/>
    <s v="Lençóis Paulista0137"/>
    <x v="75"/>
    <x v="177"/>
    <x v="47"/>
    <x v="194"/>
    <n v="5.3816402398190046"/>
    <n v="2"/>
    <n v="7.3816402398190046"/>
    <n v="1.490183704789942"/>
    <n v="1"/>
    <n v="0.67105820361990953"/>
    <m/>
    <m/>
    <m/>
    <m/>
    <m/>
    <m/>
    <m/>
    <m/>
    <m/>
    <m/>
    <m/>
    <m/>
    <m/>
    <m/>
  </r>
  <r>
    <n v="3240"/>
    <x v="4"/>
    <x v="424"/>
    <s v="Ramon Camargo"/>
    <s v="Trailler"/>
    <n v="1"/>
    <s v="MOD 15"/>
    <s v="1"/>
    <s v="1"/>
    <x v="0"/>
    <x v="19"/>
    <s v="7:00"/>
    <x v="102"/>
    <s v="0520-BARREIRO RICO II - GLEBA D"/>
    <m/>
    <m/>
    <s v="interna"/>
    <x v="35"/>
    <x v="24"/>
    <s v="Não Aderente"/>
    <x v="394"/>
    <s v="Lençóis Paulista"/>
    <s v="0517"/>
    <s v="0520"/>
    <s v="Lençóis Paulista0517"/>
    <s v="05170520"/>
    <s v="Lençóis Paulista0520"/>
    <x v="98"/>
    <x v="175"/>
    <x v="107"/>
    <x v="192"/>
    <n v="2.7367410941176473"/>
    <n v="2"/>
    <n v="4.7367410941176473"/>
    <n v="2.3222717436805702"/>
    <n v="1"/>
    <n v="0.43061282673796791"/>
    <m/>
    <m/>
    <m/>
    <m/>
    <m/>
    <m/>
    <m/>
    <m/>
    <m/>
    <m/>
    <m/>
    <m/>
    <m/>
    <m/>
  </r>
  <r>
    <n v="3241"/>
    <x v="2"/>
    <x v="425"/>
    <s v="Giovani Oliveira de Mello "/>
    <s v="Motoniveladora"/>
    <n v="1"/>
    <s v="BSR06"/>
    <s v="1"/>
    <s v="2"/>
    <x v="0"/>
    <x v="19"/>
    <s v="14:15"/>
    <x v="103"/>
    <s v="0332-SANTA BRANCA"/>
    <m/>
    <m/>
    <s v="interna"/>
    <x v="2"/>
    <x v="2"/>
    <s v="Aderente"/>
    <x v="9"/>
    <s v="Lençóis Paulista"/>
    <s v="0355"/>
    <s v="0332"/>
    <s v="Lençóis Paulista0355"/>
    <s v="03550332"/>
    <s v="Lençóis Paulista0332"/>
    <x v="99"/>
    <x v="178"/>
    <x v="102"/>
    <x v="195"/>
    <n v="7.0116640941176467"/>
    <n v="2"/>
    <n v="9.0116640941176467"/>
    <n v="1.2206402596808106"/>
    <n v="1"/>
    <n v="0.81924219037433144"/>
    <m/>
    <m/>
    <m/>
    <m/>
    <m/>
    <m/>
    <m/>
    <m/>
    <m/>
    <m/>
    <m/>
    <m/>
    <m/>
    <m/>
  </r>
  <r>
    <n v="3242"/>
    <x v="2"/>
    <x v="426"/>
    <s v="Giovani Oliveira de Mello "/>
    <s v="Pá Carregadeira"/>
    <n v="1"/>
    <s v="BSR06"/>
    <s v="1"/>
    <s v="2"/>
    <x v="0"/>
    <x v="19"/>
    <s v="14:15"/>
    <x v="103"/>
    <s v="0332-SANTA BRANCA"/>
    <m/>
    <m/>
    <s v="interna"/>
    <x v="2"/>
    <x v="2"/>
    <s v="Aderente"/>
    <x v="395"/>
    <s v="Lençóis Paulista"/>
    <s v="0355"/>
    <s v="0332"/>
    <s v="Lençóis Paulista0355"/>
    <s v="03550332"/>
    <s v="Lençóis Paulista0332"/>
    <x v="99"/>
    <x v="178"/>
    <x v="102"/>
    <x v="195"/>
    <n v="7.0116640941176467"/>
    <n v="2"/>
    <n v="9.0116640941176467"/>
    <n v="1.2206402596808106"/>
    <n v="1"/>
    <n v="0.81924219037433144"/>
    <m/>
    <m/>
    <m/>
    <m/>
    <m/>
    <m/>
    <m/>
    <m/>
    <m/>
    <m/>
    <m/>
    <m/>
    <m/>
    <m/>
  </r>
  <r>
    <n v="3243"/>
    <x v="2"/>
    <x v="427"/>
    <s v="Giovani Oliveira de Mello "/>
    <s v="Escavadeira"/>
    <n v="1"/>
    <s v="BSR06"/>
    <s v="1"/>
    <s v="2"/>
    <x v="0"/>
    <x v="19"/>
    <s v="14:15"/>
    <x v="96"/>
    <s v="0332-SANTA BRANCA"/>
    <m/>
    <m/>
    <s v="interna"/>
    <x v="11"/>
    <x v="2"/>
    <s v="Aderente"/>
    <x v="10"/>
    <s v="Lençóis Paulista"/>
    <s v="0342"/>
    <s v="0332"/>
    <s v="Lençóis Paulista0342"/>
    <s v="03420332"/>
    <s v="Lençóis Paulista0332"/>
    <x v="92"/>
    <x v="179"/>
    <x v="102"/>
    <x v="196"/>
    <n v="6.9592478787330316"/>
    <n v="2"/>
    <n v="8.9592478787330307"/>
    <n v="1.2277816340042556"/>
    <n v="1"/>
    <n v="0.81447707988482088"/>
    <m/>
    <m/>
    <m/>
    <m/>
    <m/>
    <m/>
    <m/>
    <m/>
    <m/>
    <m/>
    <m/>
    <m/>
    <m/>
    <m/>
  </r>
  <r>
    <n v="3244"/>
    <x v="7"/>
    <x v="428"/>
    <s v="Matheus Pimentel Santos "/>
    <s v="Escavadeira"/>
    <n v="1"/>
    <s v="MOD 6"/>
    <s v="1"/>
    <s v="3"/>
    <x v="0"/>
    <x v="17"/>
    <s v="14:43"/>
    <x v="73"/>
    <s v="5016-JACURUTU"/>
    <m/>
    <m/>
    <s v="interna"/>
    <x v="5"/>
    <x v="15"/>
    <s v="Não Aderente"/>
    <x v="52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245"/>
    <x v="7"/>
    <x v="429"/>
    <s v="Regiane Câmara Pereira Oliveira "/>
    <s v="Escavadeira"/>
    <n v="1"/>
    <s v="MOD 7"/>
    <s v="1"/>
    <s v="3"/>
    <x v="0"/>
    <x v="20"/>
    <s v="10:00"/>
    <x v="77"/>
    <s v="0366-NEROLÂNDIA"/>
    <m/>
    <m/>
    <s v="externa"/>
    <x v="24"/>
    <x v="17"/>
    <s v="Aderente"/>
    <x v="396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250"/>
    <x v="0"/>
    <x v="430"/>
    <s v="Jefferson Barbosa"/>
    <s v="Motoniveladora"/>
    <n v="1"/>
    <s v="MOD 6"/>
    <s v="1"/>
    <s v="2"/>
    <x v="1"/>
    <x v="18"/>
    <s v="8:00"/>
    <x v="70"/>
    <s v="0486-SANTA CATARINA II - BOTUCATU"/>
    <m/>
    <s v="Apoio Estradas"/>
    <s v="externa"/>
    <x v="23"/>
    <x v="3"/>
    <s v="Não Aderente"/>
    <x v="397"/>
    <s v="Lençóis Paulista"/>
    <s v="0374"/>
    <s v="0486"/>
    <s v="Lençóis Paulista0374"/>
    <s v="03740486"/>
    <s v="Lençóis Paulista0486"/>
    <x v="67"/>
    <x v="181"/>
    <x v="28"/>
    <x v="198"/>
    <n v="8.5693798615384615"/>
    <n v="2"/>
    <n v="10.569379861538462"/>
    <n v="1.0407422331397651"/>
    <n v="1"/>
    <n v="0.96085271468531475"/>
    <m/>
    <m/>
    <m/>
    <m/>
    <m/>
    <m/>
    <m/>
    <m/>
    <m/>
    <m/>
    <m/>
    <m/>
    <m/>
    <m/>
  </r>
  <r>
    <n v="3246"/>
    <x v="7"/>
    <x v="431"/>
    <s v="Regiane Câmara Pereira Oliveira"/>
    <s v="Rolo Compactador"/>
    <n v="1"/>
    <s v="MOD 7"/>
    <s v="1"/>
    <s v="3"/>
    <x v="0"/>
    <x v="20"/>
    <s v="10:00"/>
    <x v="77"/>
    <s v="0366-NEROLÂNDIA"/>
    <m/>
    <m/>
    <s v="externa"/>
    <x v="24"/>
    <x v="17"/>
    <s v="Aderente"/>
    <x v="398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247"/>
    <x v="7"/>
    <x v="432"/>
    <s v="Regiane Câmara Pereira Oliveira"/>
    <s v="Motoniveladora"/>
    <n v="1"/>
    <s v="MOD 7"/>
    <s v="1"/>
    <s v="3"/>
    <x v="0"/>
    <x v="20"/>
    <s v="10:00"/>
    <x v="77"/>
    <s v="0366-NEROLÂNDIA"/>
    <m/>
    <m/>
    <s v="externa"/>
    <x v="24"/>
    <x v="17"/>
    <s v="Aderente"/>
    <x v="399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248"/>
    <x v="7"/>
    <x v="433"/>
    <s v="Regaine Câmara Pererira Oliveira "/>
    <s v="Pá Carregadeira"/>
    <n v="1"/>
    <s v="MOD 7"/>
    <s v="1"/>
    <s v="3"/>
    <x v="0"/>
    <x v="20"/>
    <s v="10:00"/>
    <x v="77"/>
    <s v="0366-NEROLÂNDIA"/>
    <m/>
    <m/>
    <s v="externa"/>
    <x v="24"/>
    <x v="17"/>
    <s v="Aderente"/>
    <x v="400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249"/>
    <x v="7"/>
    <x v="434"/>
    <s v="Regiane Câmara Pereira Oliveira "/>
    <s v="Retroescavadeira"/>
    <n v="1"/>
    <s v="MOD 7"/>
    <s v="1"/>
    <s v="3"/>
    <x v="0"/>
    <x v="20"/>
    <s v="10:00"/>
    <x v="77"/>
    <s v="0366-NEROLÂNDIA"/>
    <m/>
    <m/>
    <s v="externa"/>
    <x v="24"/>
    <x v="17"/>
    <s v="Aderente"/>
    <x v="401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251"/>
    <x v="0"/>
    <x v="435"/>
    <s v="Jefferson Barbosa"/>
    <s v="Pá Carregadeira"/>
    <n v="1"/>
    <s v="MOD 6"/>
    <s v="1"/>
    <s v="3"/>
    <x v="1"/>
    <x v="18"/>
    <s v="8:00"/>
    <x v="4"/>
    <s v="0374-SANTO ANTÔNIO VIII"/>
    <m/>
    <s v="Falta de Planejamento Previo"/>
    <s v="externa"/>
    <x v="4"/>
    <x v="17"/>
    <s v="Não Aderente"/>
    <x v="322"/>
    <s v="Lençóis Paulista"/>
    <s v="0486"/>
    <s v="0374"/>
    <s v="Lençóis Paulista0486"/>
    <s v="04860374"/>
    <s v="Lençóis Paulista0374"/>
    <x v="4"/>
    <x v="182"/>
    <x v="49"/>
    <x v="199"/>
    <n v="8.5772576968325787"/>
    <n v="2"/>
    <n v="10.577257696832579"/>
    <n v="1.0399670987777876"/>
    <n v="1"/>
    <n v="0.96156888153023434"/>
    <m/>
    <m/>
    <m/>
    <m/>
    <m/>
    <m/>
    <m/>
    <m/>
    <m/>
    <m/>
    <m/>
    <m/>
    <m/>
    <m/>
  </r>
  <r>
    <n v="3261"/>
    <x v="4"/>
    <x v="436"/>
    <s v="Adalberto Botelho Freire"/>
    <s v="Forwarder"/>
    <n v="3"/>
    <s v="MOD 5"/>
    <s v="3"/>
    <s v="2"/>
    <x v="0"/>
    <x v="19"/>
    <s v="8:00"/>
    <x v="104"/>
    <s v="0077-MATÃO"/>
    <s v="Prancha de 2 eixo devido ao trajeto"/>
    <m/>
    <s v="externa"/>
    <x v="0"/>
    <x v="4"/>
    <s v="Não Aderente"/>
    <x v="402"/>
    <s v="Lençóis Paulista"/>
    <s v="0095"/>
    <s v="0077"/>
    <s v="Lençóis Paulista0095"/>
    <s v="00950077"/>
    <s v="Lençóis Paulista0077"/>
    <x v="100"/>
    <x v="183"/>
    <x v="109"/>
    <x v="200"/>
    <n v="3.9823785583710403"/>
    <n v="2"/>
    <n v="5.9823785583710407"/>
    <n v="1.8387335225732058"/>
    <n v="3"/>
    <n v="1.6315577886466475"/>
    <m/>
    <m/>
    <m/>
    <m/>
    <m/>
    <m/>
    <m/>
    <m/>
    <m/>
    <m/>
    <m/>
    <m/>
    <m/>
    <m/>
  </r>
  <r>
    <n v="3252"/>
    <x v="0"/>
    <x v="437"/>
    <s v="Itamar Magela Severiano"/>
    <s v="Carregador Florestal"/>
    <n v="2"/>
    <s v="MOD 11"/>
    <s v="1"/>
    <s v="2"/>
    <x v="1"/>
    <x v="17"/>
    <s v="18:50"/>
    <x v="95"/>
    <s v="5002-TRÊS IRMÃOS"/>
    <m/>
    <s v="Apoio Transporte"/>
    <s v="interna"/>
    <x v="44"/>
    <x v="36"/>
    <s v="Não Aderente"/>
    <x v="344"/>
    <s v="Lençóis Paulista"/>
    <s v="5002"/>
    <s v="5002"/>
    <s v="Lençóis Paulista5002"/>
    <s v="50025002"/>
    <s v="Lençóis Paulista5002"/>
    <x v="91"/>
    <x v="5"/>
    <x v="72"/>
    <x v="172"/>
    <n v="34.773399046153848"/>
    <n v="2"/>
    <n v="36.773399046153848"/>
    <n v="0.29912926967110204"/>
    <n v="2"/>
    <n v="6.6860725538461541"/>
    <m/>
    <m/>
    <m/>
    <m/>
    <m/>
    <m/>
    <m/>
    <m/>
    <m/>
    <m/>
    <m/>
    <m/>
    <m/>
    <m/>
  </r>
  <r>
    <n v="3253"/>
    <x v="0"/>
    <x v="438"/>
    <s v="Itamar magela severiano"/>
    <s v="Motoniveladora"/>
    <n v="2"/>
    <s v="MOD 11"/>
    <s v="1"/>
    <s v="2"/>
    <x v="1"/>
    <x v="17"/>
    <s v="18:54"/>
    <x v="95"/>
    <s v="5002-TRÊS IRMÃOS"/>
    <m/>
    <s v="Apoio Transporte"/>
    <s v="interna"/>
    <x v="44"/>
    <x v="36"/>
    <s v="Não Aderente"/>
    <x v="344"/>
    <s v="Lençóis Paulista"/>
    <s v="5002"/>
    <s v="5002"/>
    <s v="Lençóis Paulista5002"/>
    <s v="50025002"/>
    <s v="Lençóis Paulista5002"/>
    <x v="91"/>
    <x v="5"/>
    <x v="72"/>
    <x v="172"/>
    <n v="34.773399046153848"/>
    <n v="2"/>
    <n v="36.773399046153848"/>
    <n v="0.29912926967110204"/>
    <n v="2"/>
    <n v="6.6860725538461541"/>
    <m/>
    <m/>
    <m/>
    <m/>
    <m/>
    <m/>
    <m/>
    <m/>
    <m/>
    <m/>
    <m/>
    <m/>
    <m/>
    <m/>
  </r>
  <r>
    <n v="3254"/>
    <x v="8"/>
    <x v="439"/>
    <s v="Arthur Bonfante Furlam "/>
    <s v="Forwarder"/>
    <n v="1"/>
    <s v="MOD 01"/>
    <s v="1"/>
    <s v="2"/>
    <x v="0"/>
    <x v="18"/>
    <s v="8:00"/>
    <x v="44"/>
    <s v="0035-LAGOA RICA"/>
    <s v="Embarcar o Forwarder 14019 na fazenda Lagoa Rica e descarregar no patio da linha 1 da fabrica "/>
    <m/>
    <s v="externa"/>
    <x v="27"/>
    <x v="30"/>
    <s v="Não Aderente"/>
    <x v="403"/>
    <s v="Lençóis Paulista"/>
    <s v="0035"/>
    <s v="0035"/>
    <s v="Lençóis Paulista0035"/>
    <s v="00350035"/>
    <s v="Lençóis Paulista0035"/>
    <x v="42"/>
    <x v="5"/>
    <x v="51"/>
    <x v="65"/>
    <n v="1.5784704923076924"/>
    <n v="2"/>
    <n v="3.5784704923076927"/>
    <n v="3.0739389981405978"/>
    <n v="1"/>
    <n v="0.32531549930069931"/>
    <m/>
    <m/>
    <m/>
    <m/>
    <m/>
    <m/>
    <m/>
    <m/>
    <m/>
    <m/>
    <m/>
    <m/>
    <m/>
    <m/>
  </r>
  <r>
    <n v="3256"/>
    <x v="7"/>
    <x v="440"/>
    <s v="Elieser Prado "/>
    <s v="Trailler"/>
    <n v="1"/>
    <s v="MOD 6"/>
    <s v="1"/>
    <s v="3"/>
    <x v="0"/>
    <x v="19"/>
    <s v="8:00"/>
    <x v="73"/>
    <s v="5016-JACURUTU"/>
    <s v="Area de vivencia que ira para Alagoinhas na  Bahia."/>
    <m/>
    <s v="externa"/>
    <x v="5"/>
    <x v="15"/>
    <s v="Não Aderente"/>
    <x v="170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257"/>
    <x v="7"/>
    <x v="441"/>
    <s v="Elieser Prado "/>
    <s v="Escavadeira"/>
    <n v="1"/>
    <s v="MOD 6"/>
    <s v="1"/>
    <s v="3"/>
    <x v="0"/>
    <x v="19"/>
    <s v="8:00"/>
    <x v="73"/>
    <s v="5016-JACURUTU"/>
    <s v="EH que vai para Bracell em Alagoinhas Na Bahia"/>
    <m/>
    <s v="externa"/>
    <x v="5"/>
    <x v="15"/>
    <s v="Não Aderente"/>
    <x v="404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258"/>
    <x v="7"/>
    <x v="442"/>
    <s v="Elieser Prado "/>
    <s v="Motoniveladora"/>
    <n v="1"/>
    <s v="MOD 6"/>
    <s v="1"/>
    <s v="2"/>
    <x v="0"/>
    <x v="19"/>
    <s v="12:00"/>
    <x v="73"/>
    <s v="5016-JACURUTU"/>
    <s v="MN que vai para Bracell em Alagoinhas."/>
    <m/>
    <s v="externa"/>
    <x v="5"/>
    <x v="15"/>
    <s v="Não Aderente"/>
    <x v="405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259"/>
    <x v="7"/>
    <x v="443"/>
    <s v="Elieser Prado "/>
    <s v="Rolo Compactador"/>
    <n v="1"/>
    <s v="MOD 6"/>
    <s v="1"/>
    <s v="2"/>
    <x v="0"/>
    <x v="19"/>
    <s v="8:00"/>
    <x v="105"/>
    <s v="5003-CHAPADA A"/>
    <s v="RC vai estar no patio de madeira em Pirapora e vai para a Bracell em Alagoinhas."/>
    <m/>
    <s v="externa"/>
    <x v="48"/>
    <x v="48"/>
    <s v="Não Aderente"/>
    <x v="406"/>
    <s v="Lençóis Paulista"/>
    <s v="5003"/>
    <s v="5003"/>
    <s v="Lençóis Paulista5003"/>
    <s v="50035003"/>
    <s v="Lençóis Paulista5003"/>
    <x v="101"/>
    <x v="5"/>
    <x v="110"/>
    <x v="201"/>
    <n v="34.618255230769229"/>
    <n v="2"/>
    <n v="36.618255230769229"/>
    <n v="0.3003966172248706"/>
    <n v="1"/>
    <n v="3.3289322937062935"/>
    <m/>
    <m/>
    <m/>
    <m/>
    <m/>
    <m/>
    <m/>
    <m/>
    <m/>
    <m/>
    <m/>
    <m/>
    <m/>
    <m/>
  </r>
  <r>
    <n v="3260"/>
    <x v="7"/>
    <x v="444"/>
    <s v="Elieser Prado "/>
    <s v="Pá Carregadeira"/>
    <n v="1"/>
    <s v="MOD 6"/>
    <s v="1"/>
    <s v="2"/>
    <x v="0"/>
    <x v="19"/>
    <s v="8:00"/>
    <x v="73"/>
    <s v="5016-JACURUTU"/>
    <s v="PC vai para a Bracell em Alagoinhas."/>
    <m/>
    <s v="externa"/>
    <x v="5"/>
    <x v="15"/>
    <s v="Não Aderente"/>
    <x v="407"/>
    <s v="Lençóis Paulista"/>
    <s v="5016"/>
    <s v="5016"/>
    <s v="Lençóis Paulista5016"/>
    <s v="50165016"/>
    <s v="Lençóis Paulista5016"/>
    <x v="6"/>
    <x v="8"/>
    <x v="23"/>
    <x v="8"/>
    <e v="#N/A"/>
    <n v="2"/>
    <e v="#N/A"/>
    <e v="#N/A"/>
    <n v="1"/>
    <e v="#N/A"/>
    <m/>
    <m/>
    <m/>
    <m/>
    <m/>
    <m/>
    <m/>
    <m/>
    <m/>
    <m/>
    <m/>
    <m/>
    <m/>
    <m/>
  </r>
  <r>
    <n v="3262"/>
    <x v="4"/>
    <x v="445"/>
    <s v="Adalberto botelho freire"/>
    <s v="Forwarder"/>
    <n v="1"/>
    <s v="MOD 5"/>
    <s v="1"/>
    <s v="2"/>
    <x v="0"/>
    <x v="19"/>
    <s v="8:00"/>
    <x v="104"/>
    <s v="0077-MATÃO"/>
    <m/>
    <m/>
    <s v="externa"/>
    <x v="0"/>
    <x v="4"/>
    <s v="Não Aderente"/>
    <x v="408"/>
    <s v="Lençóis Paulista"/>
    <s v="0095"/>
    <s v="0077"/>
    <s v="Lençóis Paulista0095"/>
    <s v="00950077"/>
    <s v="Lençóis Paulista0077"/>
    <x v="100"/>
    <x v="183"/>
    <x v="109"/>
    <x v="200"/>
    <n v="3.9823785583710403"/>
    <n v="2"/>
    <n v="5.9823785583710407"/>
    <n v="1.8387335225732058"/>
    <n v="1"/>
    <n v="0.54385259621554916"/>
    <m/>
    <m/>
    <m/>
    <m/>
    <m/>
    <m/>
    <m/>
    <m/>
    <m/>
    <m/>
    <m/>
    <m/>
    <m/>
    <m/>
  </r>
  <r>
    <n v="3263"/>
    <x v="0"/>
    <x v="446"/>
    <s v="Ricardo "/>
    <s v="Carregador Florestal"/>
    <n v="4"/>
    <s v="MOD 5"/>
    <s v="3"/>
    <s v="3"/>
    <x v="0"/>
    <x v="19"/>
    <s v="6:00"/>
    <x v="22"/>
    <s v="0341-SANTA MARIA V"/>
    <m/>
    <m/>
    <s v="externa"/>
    <x v="16"/>
    <x v="47"/>
    <s v="Não Aderente"/>
    <x v="409"/>
    <s v="Lençóis Paulista"/>
    <s v="2081"/>
    <s v="0341"/>
    <s v="Lençóis Paulista2081"/>
    <s v="20810341"/>
    <s v="Lençóis Paulista0341"/>
    <x v="21"/>
    <x v="172"/>
    <x v="106"/>
    <x v="189"/>
    <n v="6.3693291366515838"/>
    <n v="2"/>
    <n v="8.369329136651583"/>
    <n v="1.3143227874535355"/>
    <n v="4"/>
    <n v="3.0433924133278483"/>
    <m/>
    <m/>
    <m/>
    <m/>
    <m/>
    <m/>
    <m/>
    <m/>
    <m/>
    <m/>
    <m/>
    <m/>
    <m/>
    <m/>
  </r>
  <r>
    <n v="3264"/>
    <x v="3"/>
    <x v="447"/>
    <s v="Richard Anderson Vicente dos Santos "/>
    <s v="subsolador"/>
    <n v="3"/>
    <s v="GA1"/>
    <s v="1"/>
    <s v="4"/>
    <x v="1"/>
    <x v="18"/>
    <s v="6:00"/>
    <x v="5"/>
    <s v="0057-CABREÚVA"/>
    <m/>
    <m/>
    <m/>
    <x v="1"/>
    <x v="1"/>
    <s v="Não Aderente"/>
    <x v="410"/>
    <s v="Lençóis Paulista"/>
    <s v="0057"/>
    <s v="0057"/>
    <s v="Lençóis Paulista0057"/>
    <s v="00570057"/>
    <s v="Lençóis Paulista0057"/>
    <x v="5"/>
    <x v="5"/>
    <x v="95"/>
    <x v="202"/>
    <n v="1.0384213846153845"/>
    <n v="2"/>
    <n v="3.0384213846153845"/>
    <n v="3.6203010075221753"/>
    <n v="3"/>
    <n v="0.82866037762237765"/>
    <m/>
    <m/>
    <m/>
    <m/>
    <m/>
    <m/>
    <m/>
    <m/>
    <m/>
    <m/>
    <m/>
    <m/>
    <m/>
    <m/>
  </r>
  <r>
    <n v="3265"/>
    <x v="4"/>
    <x v="448"/>
    <s v="Marcelo Ferreira da Cruz "/>
    <s v="Trailler"/>
    <n v="1"/>
    <s v="MOD 14"/>
    <s v="1"/>
    <s v="1"/>
    <x v="0"/>
    <x v="19"/>
    <s v="8:00"/>
    <x v="106"/>
    <s v="0457-JAMAICA II - PIRAJUÍ"/>
    <m/>
    <m/>
    <s v="externa"/>
    <x v="6"/>
    <x v="20"/>
    <s v="Não Aderente"/>
    <x v="411"/>
    <s v="Lençóis Paulista"/>
    <s v="0460"/>
    <s v="0457"/>
    <s v="Lençóis Paulista0460"/>
    <s v="04600457"/>
    <s v="Lençóis Paulista0457"/>
    <x v="102"/>
    <x v="184"/>
    <x v="77"/>
    <x v="203"/>
    <n v="3.5994102877828054"/>
    <n v="2"/>
    <n v="5.5994102877828054"/>
    <n v="1.9644925866569536"/>
    <n v="1"/>
    <n v="0.5090372988893459"/>
    <m/>
    <m/>
    <m/>
    <m/>
    <m/>
    <m/>
    <m/>
    <m/>
    <m/>
    <m/>
    <m/>
    <m/>
    <m/>
    <m/>
  </r>
  <r>
    <n v="3267"/>
    <x v="4"/>
    <x v="449"/>
    <s v="Marcelo Ferreira da Cruz "/>
    <s v="Forwarder"/>
    <n v="4"/>
    <s v="MOD 14"/>
    <s v="2"/>
    <s v="2"/>
    <x v="0"/>
    <x v="19"/>
    <s v="7:00"/>
    <x v="106"/>
    <s v="0457-JAMAICA II - PIRAJUÍ"/>
    <m/>
    <m/>
    <s v="interna"/>
    <x v="6"/>
    <x v="20"/>
    <s v="Não Aderente"/>
    <x v="412"/>
    <s v="Lençóis Paulista"/>
    <s v="0460"/>
    <s v="0457"/>
    <s v="Lençóis Paulista0460"/>
    <s v="04600457"/>
    <s v="Lençóis Paulista0457"/>
    <x v="102"/>
    <x v="184"/>
    <x v="77"/>
    <x v="203"/>
    <n v="3.5994102877828054"/>
    <n v="2"/>
    <n v="5.5994102877828054"/>
    <n v="1.9644925866569536"/>
    <n v="4"/>
    <n v="2.0361491955573836"/>
    <m/>
    <m/>
    <m/>
    <m/>
    <m/>
    <m/>
    <m/>
    <m/>
    <m/>
    <m/>
    <m/>
    <m/>
    <m/>
    <m/>
  </r>
  <r>
    <n v="3266"/>
    <x v="4"/>
    <x v="450"/>
    <s v="Ramon Camargo"/>
    <s v="Harvester"/>
    <n v="1"/>
    <s v="MOD 15"/>
    <s v="1"/>
    <s v="3"/>
    <x v="1"/>
    <x v="18"/>
    <s v="7:00"/>
    <x v="107"/>
    <s v="0520-BARREIRO RICO II - GLEBA D"/>
    <m/>
    <s v="Finalizacao de fazenda"/>
    <s v="externa"/>
    <x v="49"/>
    <x v="24"/>
    <s v="Não Aderente"/>
    <x v="413"/>
    <s v="Lençóis Paulista"/>
    <s v="2047"/>
    <s v="0520"/>
    <s v="Lençóis Paulista2047"/>
    <s v="20470520"/>
    <s v="Lençóis Paulista0520"/>
    <x v="103"/>
    <x v="185"/>
    <x v="107"/>
    <x v="204"/>
    <n v="3.3756550615384615"/>
    <n v="2"/>
    <n v="5.3756550615384615"/>
    <n v="2.0462622460102389"/>
    <n v="1"/>
    <n v="0.48869591468531465"/>
    <m/>
    <m/>
    <m/>
    <m/>
    <m/>
    <m/>
    <m/>
    <m/>
    <m/>
    <m/>
    <m/>
    <m/>
    <m/>
    <m/>
  </r>
  <r>
    <n v="3268"/>
    <x v="2"/>
    <x v="451"/>
    <s v="Willian ferreira "/>
    <s v="Pá Carregadeira"/>
    <n v="1"/>
    <s v="BSR02"/>
    <s v="1"/>
    <s v="2"/>
    <x v="0"/>
    <x v="19"/>
    <s v="6:00"/>
    <x v="108"/>
    <s v="0642-SÃO JOSÉ DA BELA VISTA II"/>
    <m/>
    <m/>
    <s v="externa"/>
    <x v="4"/>
    <x v="49"/>
    <s v="Não Aderente"/>
    <x v="414"/>
    <s v="Lençóis Paulista"/>
    <s v="0407"/>
    <s v="0642"/>
    <s v="Lençóis Paulista0407"/>
    <s v="04070642"/>
    <s v="Lençóis Paulista0642"/>
    <x v="104"/>
    <x v="186"/>
    <x v="111"/>
    <x v="205"/>
    <n v="5.9404759529411768"/>
    <n v="2"/>
    <n v="7.9404759529411768"/>
    <n v="1.3853073877675515"/>
    <n v="1"/>
    <n v="0.72186145026737969"/>
    <m/>
    <m/>
    <m/>
    <m/>
    <m/>
    <m/>
    <m/>
    <m/>
    <m/>
    <m/>
    <m/>
    <m/>
    <m/>
    <m/>
  </r>
  <r>
    <n v="3269"/>
    <x v="2"/>
    <x v="452"/>
    <s v="Willian ferreira "/>
    <s v="Motoniveladora"/>
    <n v="1"/>
    <s v="BSR02"/>
    <s v="1"/>
    <s v="2"/>
    <x v="0"/>
    <x v="19"/>
    <s v="6:00"/>
    <x v="108"/>
    <s v="0642-SÃO JOSÉ DA BELA VISTA II"/>
    <m/>
    <m/>
    <s v="externa"/>
    <x v="4"/>
    <x v="49"/>
    <s v="Não Aderente"/>
    <x v="415"/>
    <s v="Lençóis Paulista"/>
    <s v="0407"/>
    <s v="0642"/>
    <s v="Lençóis Paulista0407"/>
    <s v="04070642"/>
    <s v="Lençóis Paulista0642"/>
    <x v="104"/>
    <x v="186"/>
    <x v="111"/>
    <x v="205"/>
    <n v="5.9404759529411768"/>
    <n v="2"/>
    <n v="7.9404759529411768"/>
    <n v="1.3853073877675515"/>
    <n v="1"/>
    <n v="0.72186145026737969"/>
    <m/>
    <m/>
    <m/>
    <m/>
    <m/>
    <m/>
    <m/>
    <m/>
    <m/>
    <m/>
    <m/>
    <m/>
    <m/>
    <m/>
  </r>
  <r>
    <n v="3270"/>
    <x v="7"/>
    <x v="453"/>
    <s v="Jonatas"/>
    <s v="Rolo Compactador"/>
    <n v="1"/>
    <s v="MOD 1"/>
    <s v="1"/>
    <s v="2"/>
    <x v="1"/>
    <x v="18"/>
    <s v="14:00"/>
    <x v="109"/>
    <s v="0656-GRAMADO DE FORA"/>
    <m/>
    <s v="Finalizacao de fazenda"/>
    <s v="externa"/>
    <x v="1"/>
    <x v="28"/>
    <s v="Não Aderente"/>
    <x v="416"/>
    <s v="Lençóis Paulista"/>
    <s v="0526"/>
    <s v="0656"/>
    <s v="Lençóis Paulista0526"/>
    <s v="05260656"/>
    <s v="Lençóis Paulista0656"/>
    <x v="105"/>
    <x v="187"/>
    <x v="97"/>
    <x v="206"/>
    <n v="5.9816698968325799"/>
    <n v="2"/>
    <n v="7.9816698968325799"/>
    <n v="1.3781577216523579"/>
    <n v="1"/>
    <n v="0.7256063542575073"/>
    <m/>
    <m/>
    <m/>
    <m/>
    <m/>
    <m/>
    <m/>
    <m/>
    <m/>
    <m/>
    <m/>
    <m/>
    <m/>
    <m/>
  </r>
  <r>
    <n v="3271"/>
    <x v="7"/>
    <x v="454"/>
    <s v="Jonatas "/>
    <s v="Pá Carregadeira"/>
    <n v="1"/>
    <s v="MOD 1"/>
    <s v="1"/>
    <s v="4"/>
    <x v="1"/>
    <x v="18"/>
    <s v="14:00"/>
    <x v="97"/>
    <s v="0656-GRAMADO DE FORA"/>
    <m/>
    <s v="Finalizacao de fazenda"/>
    <s v="externa"/>
    <x v="27"/>
    <x v="28"/>
    <s v="Não Aderente"/>
    <x v="417"/>
    <s v="Lençóis Paulista"/>
    <s v="0018"/>
    <s v="0656"/>
    <s v="Lençóis Paulista0018"/>
    <s v="00180656"/>
    <s v="Lençóis Paulista0656"/>
    <x v="93"/>
    <x v="158"/>
    <x v="97"/>
    <x v="175"/>
    <n v="6.5340283095022631"/>
    <n v="2"/>
    <n v="8.5340283095022631"/>
    <n v="1.2889575240513307"/>
    <n v="1"/>
    <n v="0.77582075540929663"/>
    <m/>
    <m/>
    <m/>
    <m/>
    <m/>
    <m/>
    <m/>
    <m/>
    <m/>
    <m/>
    <m/>
    <m/>
    <m/>
    <m/>
  </r>
  <r>
    <n v="3272"/>
    <x v="7"/>
    <x v="455"/>
    <s v="Jonatas "/>
    <s v="Trator"/>
    <n v="1"/>
    <s v="MOD 1"/>
    <s v="1"/>
    <s v="2"/>
    <x v="1"/>
    <x v="18"/>
    <s v="14:00"/>
    <x v="97"/>
    <s v="0656-GRAMADO DE FORA"/>
    <m/>
    <s v="Finalizacao de fazenda"/>
    <s v="externa"/>
    <x v="27"/>
    <x v="28"/>
    <s v="Não Aderente"/>
    <x v="418"/>
    <s v="Lençóis Paulista"/>
    <s v="0018"/>
    <s v="0656"/>
    <s v="Lençóis Paulista0018"/>
    <s v="00180656"/>
    <s v="Lençóis Paulista0656"/>
    <x v="93"/>
    <x v="158"/>
    <x v="97"/>
    <x v="175"/>
    <n v="6.5340283095022631"/>
    <n v="2"/>
    <n v="8.5340283095022631"/>
    <n v="1.2889575240513307"/>
    <n v="1"/>
    <n v="0.77582075540929663"/>
    <m/>
    <m/>
    <m/>
    <m/>
    <m/>
    <m/>
    <m/>
    <m/>
    <m/>
    <m/>
    <m/>
    <m/>
    <m/>
    <m/>
  </r>
  <r>
    <n v="3273"/>
    <x v="4"/>
    <x v="456"/>
    <s v="Marcelo Ferreira da Cruz "/>
    <s v="Forwarder"/>
    <n v="3"/>
    <s v="MOD 14"/>
    <s v="3"/>
    <s v="2"/>
    <x v="1"/>
    <x v="18"/>
    <s v="12:00"/>
    <x v="106"/>
    <s v="0457-JAMAICA II - PIRAJUÍ"/>
    <s v="Devido falta de acesso"/>
    <s v="Apoio Colheita"/>
    <s v="externa"/>
    <x v="6"/>
    <x v="20"/>
    <s v="Não Aderente"/>
    <x v="419"/>
    <s v="Lençóis Paulista"/>
    <s v="0460"/>
    <s v="0457"/>
    <s v="Lençóis Paulista0460"/>
    <s v="04600457"/>
    <s v="Lençóis Paulista0457"/>
    <x v="102"/>
    <x v="184"/>
    <x v="77"/>
    <x v="203"/>
    <n v="3.5994102877828054"/>
    <n v="2"/>
    <n v="5.5994102877828054"/>
    <n v="1.9644925866569536"/>
    <n v="3"/>
    <n v="1.5271118966680377"/>
    <m/>
    <m/>
    <m/>
    <m/>
    <m/>
    <m/>
    <m/>
    <m/>
    <m/>
    <m/>
    <m/>
    <m/>
    <m/>
    <m/>
  </r>
  <r>
    <n v="3281"/>
    <x v="0"/>
    <x v="457"/>
    <s v="Jefferson barbosa"/>
    <s v="Motoniveladora"/>
    <n v="1"/>
    <s v="MOD 6"/>
    <s v="1"/>
    <s v="3"/>
    <x v="1"/>
    <x v="19"/>
    <s v="7:00"/>
    <x v="70"/>
    <s v="0486-SANTA CATARINA II - BOTUCATU"/>
    <m/>
    <s v="Falta de Planejamento Previo"/>
    <s v="externa"/>
    <x v="23"/>
    <x v="3"/>
    <s v="Não Aderente"/>
    <x v="420"/>
    <s v="Lençóis Paulista"/>
    <s v="0374"/>
    <s v="0486"/>
    <s v="Lençóis Paulista0374"/>
    <s v="03740486"/>
    <s v="Lençóis Paulista0486"/>
    <x v="67"/>
    <x v="181"/>
    <x v="28"/>
    <x v="198"/>
    <n v="8.5693798615384615"/>
    <n v="2"/>
    <n v="10.569379861538462"/>
    <n v="1.0407422331397651"/>
    <n v="1"/>
    <n v="0.96085271468531475"/>
    <m/>
    <m/>
    <m/>
    <m/>
    <m/>
    <m/>
    <m/>
    <m/>
    <m/>
    <m/>
    <m/>
    <m/>
    <m/>
    <m/>
  </r>
  <r>
    <n v="3274"/>
    <x v="0"/>
    <x v="458"/>
    <s v="Vitor Hugo "/>
    <s v="Motoniveladora"/>
    <n v="1"/>
    <s v="MOD 1"/>
    <s v="1"/>
    <s v="2"/>
    <x v="1"/>
    <x v="18"/>
    <s v="14:00"/>
    <x v="50"/>
    <s v="0137-BARRA GRANDE"/>
    <m/>
    <s v="Apoio Transporte"/>
    <s v="externa"/>
    <x v="2"/>
    <x v="29"/>
    <s v="Não Aderente"/>
    <x v="421"/>
    <s v="Lençóis Paulista"/>
    <s v="0382"/>
    <s v="0137"/>
    <s v="Lençóis Paulista0382"/>
    <s v="03820137"/>
    <s v="Lençóis Paulista0137"/>
    <x v="48"/>
    <x v="188"/>
    <x v="47"/>
    <x v="207"/>
    <n v="5.3200424733031673"/>
    <n v="2"/>
    <n v="7.3200424733031673"/>
    <n v="1.5027235210885672"/>
    <n v="1"/>
    <n v="0.66545840666392431"/>
    <m/>
    <m/>
    <m/>
    <m/>
    <m/>
    <m/>
    <m/>
    <m/>
    <m/>
    <m/>
    <m/>
    <m/>
    <m/>
    <m/>
  </r>
  <r>
    <n v="3275"/>
    <x v="4"/>
    <x v="459"/>
    <s v="Marcelo Ferreira da cruz"/>
    <s v="Forwarder"/>
    <n v="1"/>
    <s v="MOD 14"/>
    <s v="1"/>
    <s v="2"/>
    <x v="0"/>
    <x v="19"/>
    <s v="6:00"/>
    <x v="55"/>
    <s v="0457-JAMAICA II - PIRAJUÍ"/>
    <s v="Finalizando a fazenda"/>
    <m/>
    <s v="externa"/>
    <x v="15"/>
    <x v="20"/>
    <s v="Não Aderente"/>
    <x v="422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1"/>
    <n v="0.62295426795557385"/>
    <m/>
    <m/>
    <m/>
    <m/>
    <m/>
    <m/>
    <m/>
    <m/>
    <m/>
    <m/>
    <m/>
    <m/>
    <m/>
    <m/>
  </r>
  <r>
    <n v="3278"/>
    <x v="4"/>
    <x v="460"/>
    <s v="Marcelo Ferreira "/>
    <s v="Forwarder"/>
    <n v="1"/>
    <s v="MOD 14"/>
    <s v="1"/>
    <s v="2"/>
    <x v="2"/>
    <x v="19"/>
    <s v="6:00"/>
    <x v="55"/>
    <s v="0457-JAMAICA II - PIRAJUÍ"/>
    <s v="Solicitei sem ser emergencial, esse foi o motivo do cancelamento"/>
    <m/>
    <s v="externa"/>
    <x v="15"/>
    <x v="20"/>
    <s v="Não Aderente"/>
    <x v="423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1"/>
    <n v="0.62295426795557385"/>
    <m/>
    <m/>
    <m/>
    <m/>
    <m/>
    <m/>
    <m/>
    <m/>
    <m/>
    <m/>
    <m/>
    <m/>
    <m/>
    <m/>
  </r>
  <r>
    <n v="3276"/>
    <x v="0"/>
    <x v="461"/>
    <s v="Jhon felipe senoski"/>
    <s v="Carregador Florestal"/>
    <n v="4"/>
    <s v="MOD 2"/>
    <s v="3"/>
    <s v="3"/>
    <x v="0"/>
    <x v="19"/>
    <s v="8:01"/>
    <x v="47"/>
    <s v="0640-MARIA CECÍLIA"/>
    <m/>
    <m/>
    <s v="externa"/>
    <x v="19"/>
    <x v="50"/>
    <s v="Não Aderente"/>
    <x v="424"/>
    <s v="Lençóis Paulista"/>
    <s v="0480"/>
    <s v="0640"/>
    <s v="Lençóis Paulista0480"/>
    <s v="04800640"/>
    <s v="Lençóis Paulista0640"/>
    <x v="45"/>
    <x v="189"/>
    <x v="112"/>
    <x v="208"/>
    <n v="6.088948756561086"/>
    <n v="2"/>
    <n v="8.088948756561086"/>
    <n v="1.3598800451143556"/>
    <n v="4"/>
    <n v="2.9414359114767588"/>
    <m/>
    <m/>
    <m/>
    <m/>
    <m/>
    <m/>
    <m/>
    <m/>
    <m/>
    <m/>
    <m/>
    <m/>
    <m/>
    <m/>
  </r>
  <r>
    <n v="3277"/>
    <x v="4"/>
    <x v="462"/>
    <s v="Marcelo Ferreira "/>
    <s v="Forwarder"/>
    <n v="1"/>
    <s v="MOD 14"/>
    <s v="1"/>
    <s v="2"/>
    <x v="1"/>
    <x v="19"/>
    <s v="6:00"/>
    <x v="55"/>
    <s v="0457-JAMAICA II - PIRAJUÍ"/>
    <s v="Finalizando a fazenda"/>
    <s v="Finalizacao de fazenda"/>
    <s v="externa"/>
    <x v="15"/>
    <x v="20"/>
    <s v="Não Aderente"/>
    <x v="425"/>
    <s v="Lençóis Paulista"/>
    <s v="0392"/>
    <s v="0457"/>
    <s v="Lençóis Paulista0392"/>
    <s v="03920457"/>
    <s v="Lençóis Paulista0457"/>
    <x v="53"/>
    <x v="126"/>
    <x v="77"/>
    <x v="140"/>
    <n v="4.8524969475113124"/>
    <n v="2"/>
    <n v="6.8524969475113124"/>
    <n v="1.6052542721664365"/>
    <n v="1"/>
    <n v="0.62295426795557385"/>
    <m/>
    <m/>
    <m/>
    <m/>
    <m/>
    <m/>
    <m/>
    <m/>
    <m/>
    <m/>
    <m/>
    <m/>
    <m/>
    <m/>
  </r>
  <r>
    <n v="3279"/>
    <x v="2"/>
    <x v="463"/>
    <s v="Diego "/>
    <s v="Escavadeira"/>
    <n v="1"/>
    <s v="BSR04"/>
    <s v="1"/>
    <s v="3"/>
    <x v="0"/>
    <x v="21"/>
    <s v="7:00"/>
    <x v="110"/>
    <s v="2313-ÁGUA DA PEDRA II"/>
    <m/>
    <m/>
    <s v="interna"/>
    <x v="50"/>
    <x v="45"/>
    <s v="Aderente"/>
    <x v="426"/>
    <s v="Lençóis Paulista"/>
    <s v="0019"/>
    <s v="2313"/>
    <s v="Lençóis Paulista0019"/>
    <s v="00192313"/>
    <s v="Lençóis Paulista2313"/>
    <x v="106"/>
    <x v="190"/>
    <x v="113"/>
    <x v="209"/>
    <n v="3.9604526389140267"/>
    <n v="2"/>
    <n v="5.9604526389140267"/>
    <n v="1.8454974255116572"/>
    <n v="1"/>
    <n v="0.54185933081036608"/>
    <m/>
    <m/>
    <m/>
    <m/>
    <m/>
    <m/>
    <m/>
    <m/>
    <m/>
    <m/>
    <m/>
    <m/>
    <m/>
    <m/>
  </r>
  <r>
    <n v="3280"/>
    <x v="2"/>
    <x v="464"/>
    <s v="Diego"/>
    <s v="Grade"/>
    <n v="1"/>
    <s v="BSR04"/>
    <s v="1"/>
    <s v="3"/>
    <x v="0"/>
    <x v="21"/>
    <s v="7:00"/>
    <x v="110"/>
    <s v="2313-ÁGUA DA PEDRA II"/>
    <s v="Irá carregar toras de madeira para ponte"/>
    <m/>
    <s v="interna"/>
    <x v="50"/>
    <x v="45"/>
    <s v="Aderente"/>
    <x v="427"/>
    <s v="Lençóis Paulista"/>
    <s v="0019"/>
    <s v="2313"/>
    <s v="Lençóis Paulista0019"/>
    <s v="00192313"/>
    <s v="Lençóis Paulista2313"/>
    <x v="106"/>
    <x v="190"/>
    <x v="113"/>
    <x v="209"/>
    <n v="3.9604526389140267"/>
    <n v="2"/>
    <n v="5.9604526389140267"/>
    <n v="1.8454974255116572"/>
    <n v="1"/>
    <n v="0.54185933081036608"/>
    <m/>
    <m/>
    <m/>
    <m/>
    <m/>
    <m/>
    <m/>
    <m/>
    <m/>
    <m/>
    <m/>
    <m/>
    <m/>
    <m/>
  </r>
  <r>
    <n v="3282"/>
    <x v="0"/>
    <x v="465"/>
    <s v="Jefferson barbosa"/>
    <s v="Pá Carregadeira"/>
    <n v="1"/>
    <s v="MOD 6"/>
    <s v="1"/>
    <s v="3"/>
    <x v="1"/>
    <x v="19"/>
    <s v="7:00"/>
    <x v="4"/>
    <s v="0374-SANTO ANTÔNIO VIII"/>
    <m/>
    <s v="Falta de Planejamento Previo"/>
    <s v="externa"/>
    <x v="4"/>
    <x v="17"/>
    <s v="Não Aderente"/>
    <x v="322"/>
    <s v="Lençóis Paulista"/>
    <s v="0486"/>
    <s v="0374"/>
    <s v="Lençóis Paulista0486"/>
    <s v="04860374"/>
    <s v="Lençóis Paulista0374"/>
    <x v="4"/>
    <x v="182"/>
    <x v="49"/>
    <x v="199"/>
    <n v="8.5772576968325787"/>
    <n v="2"/>
    <n v="10.577257696832579"/>
    <n v="1.0399670987777876"/>
    <n v="1"/>
    <n v="0.96156888153023434"/>
    <m/>
    <m/>
    <m/>
    <m/>
    <m/>
    <m/>
    <m/>
    <m/>
    <m/>
    <m/>
    <m/>
    <m/>
    <m/>
    <m/>
  </r>
  <r>
    <n v="3283"/>
    <x v="8"/>
    <x v="466"/>
    <s v="Arthur Bonfante Furlam "/>
    <s v="Forwarder"/>
    <n v="1"/>
    <s v="MOD 01"/>
    <s v="1"/>
    <s v="2"/>
    <x v="0"/>
    <x v="21"/>
    <s v="8:00"/>
    <x v="44"/>
    <s v="0035-LAGOA RICA"/>
    <s v="Embarcar Forwarder na fazenda Lagoa Rica e desenbarcar no patio da linha 1 "/>
    <m/>
    <s v="externa"/>
    <x v="27"/>
    <x v="30"/>
    <s v="Aderente"/>
    <x v="428"/>
    <s v="Lençóis Paulista"/>
    <s v="0035"/>
    <s v="0035"/>
    <s v="Lençóis Paulista0035"/>
    <s v="00350035"/>
    <s v="Lençóis Paulista0035"/>
    <x v="42"/>
    <x v="5"/>
    <x v="51"/>
    <x v="65"/>
    <n v="1.5784704923076924"/>
    <n v="2"/>
    <n v="3.5784704923076927"/>
    <n v="3.0739389981405978"/>
    <n v="1"/>
    <n v="0.32531549930069931"/>
    <m/>
    <m/>
    <m/>
    <m/>
    <m/>
    <m/>
    <m/>
    <m/>
    <m/>
    <m/>
    <m/>
    <m/>
    <m/>
    <m/>
  </r>
  <r>
    <n v="3284"/>
    <x v="0"/>
    <x v="467"/>
    <s v="Vitor Hugo "/>
    <s v="Carregador Florestal"/>
    <n v="3"/>
    <s v="MOD 1"/>
    <s v="3"/>
    <s v="2"/>
    <x v="0"/>
    <x v="20"/>
    <s v="9:00"/>
    <x v="11"/>
    <s v="0481-PRIMAVERA II - ITATINGA"/>
    <m/>
    <m/>
    <s v="externa"/>
    <x v="4"/>
    <x v="37"/>
    <s v="Não Aderente"/>
    <x v="429"/>
    <s v="Lençóis Paulista"/>
    <s v="0487"/>
    <s v="0481"/>
    <s v="Lençóis Paulista0487"/>
    <s v="04870481"/>
    <s v="Lençóis Paulista0481"/>
    <x v="11"/>
    <x v="191"/>
    <x v="114"/>
    <x v="210"/>
    <n v="2.8654721149321265"/>
    <n v="2"/>
    <n v="4.8654721149321265"/>
    <n v="2.2608289062516702"/>
    <n v="3"/>
    <n v="1.3269469404360346"/>
    <m/>
    <m/>
    <m/>
    <m/>
    <m/>
    <m/>
    <m/>
    <m/>
    <m/>
    <m/>
    <m/>
    <m/>
    <m/>
    <m/>
  </r>
  <r>
    <n v="3285"/>
    <x v="0"/>
    <x v="468"/>
    <s v="Vitor Hugo "/>
    <s v="Motoniveladora"/>
    <n v="1"/>
    <s v="MOD 1"/>
    <s v="1"/>
    <s v="2"/>
    <x v="0"/>
    <x v="20"/>
    <s v="9:00"/>
    <x v="11"/>
    <s v="0481-PRIMAVERA II - ITATINGA"/>
    <m/>
    <m/>
    <s v="externa"/>
    <x v="4"/>
    <x v="37"/>
    <s v="Não Aderente"/>
    <x v="430"/>
    <s v="Lençóis Paulista"/>
    <s v="0487"/>
    <s v="0481"/>
    <s v="Lençóis Paulista0487"/>
    <s v="04870481"/>
    <s v="Lençóis Paulista0481"/>
    <x v="11"/>
    <x v="191"/>
    <x v="114"/>
    <x v="210"/>
    <n v="2.8654721149321265"/>
    <n v="2"/>
    <n v="4.8654721149321265"/>
    <n v="2.2608289062516702"/>
    <n v="1"/>
    <n v="0.44231564681201146"/>
    <m/>
    <m/>
    <m/>
    <m/>
    <m/>
    <m/>
    <m/>
    <m/>
    <m/>
    <m/>
    <m/>
    <m/>
    <m/>
    <m/>
  </r>
  <r>
    <n v="3286"/>
    <x v="4"/>
    <x v="469"/>
    <s v="Felipe manuel valesi"/>
    <s v="Forwarder"/>
    <n v="2"/>
    <s v="MOD 14"/>
    <s v="1"/>
    <s v="especial"/>
    <x v="0"/>
    <x v="20"/>
    <s v="7:00"/>
    <x v="106"/>
    <s v="0457-JAMAICA II - PIRAJUÍ"/>
    <m/>
    <m/>
    <s v="externa"/>
    <x v="6"/>
    <x v="20"/>
    <s v="Não Aderente"/>
    <x v="8"/>
    <s v="Lençóis Paulista"/>
    <s v="0460"/>
    <s v="0457"/>
    <s v="Lençóis Paulista0460"/>
    <s v="04600457"/>
    <s v="Lençóis Paulista0457"/>
    <x v="102"/>
    <x v="184"/>
    <x v="77"/>
    <x v="203"/>
    <n v="3.5994102877828054"/>
    <n v="2"/>
    <n v="5.5994102877828054"/>
    <n v="1.9644925866569536"/>
    <n v="2"/>
    <n v="1.0180745977786918"/>
    <m/>
    <m/>
    <m/>
    <m/>
    <m/>
    <m/>
    <m/>
    <m/>
    <m/>
    <m/>
    <m/>
    <m/>
    <m/>
    <m/>
  </r>
  <r>
    <n v="3287"/>
    <x v="2"/>
    <x v="470"/>
    <s v="Leandro Moretti "/>
    <s v="Motoniveladora"/>
    <n v="1"/>
    <s v="BSR04"/>
    <s v="1"/>
    <s v="2"/>
    <x v="0"/>
    <x v="21"/>
    <s v="6:00"/>
    <x v="111"/>
    <s v="0157-SÃO JOÃO III"/>
    <m/>
    <m/>
    <s v="externa"/>
    <x v="29"/>
    <x v="42"/>
    <s v="Não Aderente"/>
    <x v="431"/>
    <s v="Lençóis Paulista"/>
    <s v="0165"/>
    <s v="0157"/>
    <s v="Lençóis Paulista0165"/>
    <s v="01650157"/>
    <s v="Lençóis Paulista0157"/>
    <x v="107"/>
    <x v="192"/>
    <x v="91"/>
    <x v="211"/>
    <n v="3.6660590805429862"/>
    <n v="2"/>
    <n v="5.6660590805429862"/>
    <n v="1.9413846279459999"/>
    <n v="1"/>
    <n v="0.51509628004936237"/>
    <m/>
    <m/>
    <m/>
    <m/>
    <m/>
    <m/>
    <m/>
    <m/>
    <m/>
    <m/>
    <m/>
    <m/>
    <m/>
    <m/>
  </r>
  <r>
    <n v="3288"/>
    <x v="2"/>
    <x v="471"/>
    <s v="Leandro Moretti "/>
    <s v="Pá Carregadeira"/>
    <n v="2"/>
    <s v="BSR04"/>
    <s v="2"/>
    <s v="2"/>
    <x v="0"/>
    <x v="21"/>
    <s v="6:00"/>
    <x v="111"/>
    <s v="0157-SÃO JOÃO III"/>
    <m/>
    <m/>
    <s v="externa"/>
    <x v="29"/>
    <x v="42"/>
    <s v="Não Aderente"/>
    <x v="432"/>
    <s v="Lençóis Paulista"/>
    <s v="0165"/>
    <s v="0157"/>
    <s v="Lençóis Paulista0165"/>
    <s v="01650157"/>
    <s v="Lençóis Paulista0157"/>
    <x v="107"/>
    <x v="192"/>
    <x v="91"/>
    <x v="211"/>
    <n v="3.6660590805429862"/>
    <n v="2"/>
    <n v="5.6660590805429862"/>
    <n v="1.9413846279459999"/>
    <n v="2"/>
    <n v="1.0301925600987247"/>
    <m/>
    <m/>
    <m/>
    <m/>
    <m/>
    <m/>
    <m/>
    <m/>
    <m/>
    <m/>
    <m/>
    <m/>
    <m/>
    <m/>
  </r>
  <r>
    <n v="3289"/>
    <x v="4"/>
    <x v="472"/>
    <s v="Adalberto Botelho Freire"/>
    <s v="Forwarder"/>
    <n v="2"/>
    <s v="MOD 5"/>
    <s v="1"/>
    <s v="2"/>
    <x v="2"/>
    <x v="19"/>
    <s v="8:00"/>
    <x v="104"/>
    <s v="0077-MATÃO"/>
    <s v="Cancelamento Antes de sair da base"/>
    <m/>
    <s v="externa"/>
    <x v="0"/>
    <x v="4"/>
    <s v="Não Aderente"/>
    <x v="52"/>
    <s v="Lençóis Paulista"/>
    <s v="0095"/>
    <s v="0077"/>
    <s v="Lençóis Paulista0095"/>
    <s v="00950077"/>
    <s v="Lençóis Paulista0077"/>
    <x v="100"/>
    <x v="183"/>
    <x v="109"/>
    <x v="200"/>
    <n v="3.9823785583710403"/>
    <n v="2"/>
    <n v="5.9823785583710407"/>
    <n v="1.8387335225732058"/>
    <n v="2"/>
    <n v="1.0877051924310983"/>
    <m/>
    <m/>
    <m/>
    <m/>
    <m/>
    <m/>
    <m/>
    <m/>
    <m/>
    <m/>
    <m/>
    <m/>
    <m/>
    <m/>
  </r>
  <r>
    <n v="3290"/>
    <x v="4"/>
    <x v="473"/>
    <s v="Adalberto Botelho Freire"/>
    <s v="Forwarder"/>
    <n v="2"/>
    <s v="MOD 5"/>
    <s v="1"/>
    <s v="2"/>
    <x v="1"/>
    <x v="20"/>
    <s v="9:00"/>
    <x v="104"/>
    <s v="0077-MATÃO"/>
    <m/>
    <s v="Finalizacao de fazenda"/>
    <s v="interna"/>
    <x v="0"/>
    <x v="4"/>
    <s v="Não Aderente"/>
    <x v="433"/>
    <s v="Lençóis Paulista"/>
    <s v="0095"/>
    <s v="0077"/>
    <s v="Lençóis Paulista0095"/>
    <s v="00950077"/>
    <s v="Lençóis Paulista0077"/>
    <x v="100"/>
    <x v="183"/>
    <x v="109"/>
    <x v="200"/>
    <n v="3.9823785583710403"/>
    <n v="2"/>
    <n v="5.9823785583710407"/>
    <n v="1.8387335225732058"/>
    <n v="2"/>
    <n v="1.0877051924310983"/>
    <m/>
    <m/>
    <m/>
    <m/>
    <m/>
    <m/>
    <m/>
    <m/>
    <m/>
    <m/>
    <m/>
    <m/>
    <m/>
    <m/>
  </r>
  <r>
    <n v="3291"/>
    <x v="0"/>
    <x v="474"/>
    <s v="Jefferson barbosa"/>
    <s v="Pá Carregadeira"/>
    <n v="1"/>
    <s v="MOD 6"/>
    <s v="1"/>
    <s v="3"/>
    <x v="0"/>
    <x v="21"/>
    <s v="9:00"/>
    <x v="70"/>
    <s v="0486-SANTA CATARINA II - BOTUCATU"/>
    <m/>
    <m/>
    <s v="externa"/>
    <x v="23"/>
    <x v="3"/>
    <s v="Aderente"/>
    <x v="434"/>
    <s v="Lençóis Paulista"/>
    <s v="0374"/>
    <s v="0486"/>
    <s v="Lençóis Paulista0374"/>
    <s v="03740486"/>
    <s v="Lençóis Paulista0486"/>
    <x v="67"/>
    <x v="181"/>
    <x v="28"/>
    <x v="198"/>
    <n v="8.5693798615384615"/>
    <n v="2"/>
    <n v="10.569379861538462"/>
    <n v="1.0407422331397651"/>
    <n v="1"/>
    <n v="0.96085271468531475"/>
    <m/>
    <m/>
    <m/>
    <m/>
    <m/>
    <m/>
    <m/>
    <m/>
    <m/>
    <m/>
    <m/>
    <m/>
    <m/>
    <m/>
  </r>
  <r>
    <n v="3301"/>
    <x v="4"/>
    <x v="475"/>
    <s v="Adalberto Botelho Freire "/>
    <s v="Forwarder"/>
    <n v="2"/>
    <s v="MOD 5"/>
    <s v="1"/>
    <s v="2"/>
    <x v="1"/>
    <x v="20"/>
    <s v="8:00"/>
    <x v="25"/>
    <s v="0077-MATÃO"/>
    <m/>
    <s v="Aumento frota na fazenda"/>
    <s v="externa"/>
    <x v="0"/>
    <x v="4"/>
    <s v="Não Aderente"/>
    <x v="435"/>
    <s v="Lençóis Paulista"/>
    <s v="0029"/>
    <s v="0077"/>
    <s v="Lençóis Paulista0029"/>
    <s v="00290077"/>
    <s v="Lençóis Paulista0077"/>
    <x v="24"/>
    <x v="193"/>
    <x v="109"/>
    <x v="212"/>
    <n v="3.9458491728506786"/>
    <n v="2"/>
    <n v="5.9458491728506786"/>
    <n v="1.8500301101190157"/>
    <n v="2"/>
    <n v="1.0810634859728507"/>
    <m/>
    <m/>
    <m/>
    <m/>
    <m/>
    <m/>
    <m/>
    <m/>
    <m/>
    <m/>
    <m/>
    <m/>
    <m/>
    <m/>
  </r>
  <r>
    <n v="3292"/>
    <x v="0"/>
    <x v="476"/>
    <s v="Jefferson barbosa"/>
    <s v="Motoniveladora"/>
    <n v="1"/>
    <s v="MOD 6"/>
    <s v="1"/>
    <s v="3"/>
    <x v="0"/>
    <x v="21"/>
    <s v="9:00"/>
    <x v="4"/>
    <s v="0374-SANTO ANTÔNIO VIII"/>
    <m/>
    <m/>
    <s v="externa"/>
    <x v="4"/>
    <x v="17"/>
    <s v="Aderente"/>
    <x v="395"/>
    <s v="Lençóis Paulista"/>
    <s v="0486"/>
    <s v="0374"/>
    <s v="Lençóis Paulista0486"/>
    <s v="04860374"/>
    <s v="Lençóis Paulista0374"/>
    <x v="4"/>
    <x v="182"/>
    <x v="49"/>
    <x v="199"/>
    <n v="8.5772576968325787"/>
    <n v="2"/>
    <n v="10.577257696832579"/>
    <n v="1.0399670987777876"/>
    <n v="1"/>
    <n v="0.96156888153023434"/>
    <m/>
    <m/>
    <m/>
    <m/>
    <m/>
    <m/>
    <m/>
    <m/>
    <m/>
    <m/>
    <m/>
    <m/>
    <m/>
    <m/>
  </r>
  <r>
    <n v="3293"/>
    <x v="5"/>
    <x v="477"/>
    <s v="Vinicius Guilhem Giacometti "/>
    <s v="adubadeiraconjug"/>
    <n v="1"/>
    <s v="ADH2"/>
    <s v="1"/>
    <s v="3"/>
    <x v="0"/>
    <x v="21"/>
    <s v="8:00"/>
    <x v="112"/>
    <s v="0109-RECANTO TRANQUILO"/>
    <s v="Descarregar trator + implemento na Divisao Floreatal de Lencois"/>
    <m/>
    <s v="interna"/>
    <x v="51"/>
    <x v="26"/>
    <s v="Não Aderente"/>
    <x v="436"/>
    <s v="Lençóis Paulista"/>
    <s v="2070"/>
    <s v="0109"/>
    <s v="Lençóis Paulista2070"/>
    <s v="20700109"/>
    <s v="Lençóis Paulista0109"/>
    <x v="108"/>
    <x v="194"/>
    <x v="115"/>
    <x v="213"/>
    <n v="1.6964027556561088"/>
    <n v="2"/>
    <n v="3.6964027556561088"/>
    <n v="2.9758661940093454"/>
    <n v="1"/>
    <n v="0.3360366141505553"/>
    <m/>
    <m/>
    <m/>
    <m/>
    <m/>
    <m/>
    <m/>
    <m/>
    <m/>
    <m/>
    <m/>
    <m/>
    <m/>
    <m/>
  </r>
  <r>
    <n v="3294"/>
    <x v="7"/>
    <x v="478"/>
    <s v="Regiane Câmara Pereira Oliveira "/>
    <s v="Retroescavadeira"/>
    <n v="1"/>
    <s v="MOD 7"/>
    <s v="1"/>
    <s v="3"/>
    <x v="2"/>
    <x v="20"/>
    <s v="10:00"/>
    <x v="77"/>
    <s v="0366-NEROLÂNDIA"/>
    <m/>
    <m/>
    <s v="externa"/>
    <x v="24"/>
    <x v="17"/>
    <s v="Não Aderente"/>
    <x v="437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295"/>
    <x v="7"/>
    <x v="479"/>
    <s v="Regiane Câmara Pereira Oliveira "/>
    <s v="Motoniveladora"/>
    <n v="1"/>
    <s v="MOD 7"/>
    <s v="1"/>
    <s v="2"/>
    <x v="2"/>
    <x v="20"/>
    <s v="10:00"/>
    <x v="77"/>
    <s v="0366-NEROLÂNDIA"/>
    <m/>
    <m/>
    <s v="externa"/>
    <x v="24"/>
    <x v="17"/>
    <s v="Não Aderente"/>
    <x v="438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297"/>
    <x v="7"/>
    <x v="480"/>
    <s v="Regiane Câmara Pereira Oliveira"/>
    <s v="Rolo Compactador"/>
    <n v="1"/>
    <s v="MOD 7"/>
    <s v="1"/>
    <s v="2"/>
    <x v="2"/>
    <x v="20"/>
    <s v="10:00"/>
    <x v="77"/>
    <s v="0366-NEROLÂNDIA"/>
    <m/>
    <m/>
    <s v="externa"/>
    <x v="24"/>
    <x v="17"/>
    <s v="Não Aderente"/>
    <x v="439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296"/>
    <x v="4"/>
    <x v="481"/>
    <s v="Ido Camargo Júnior "/>
    <s v="Harvester"/>
    <n v="1"/>
    <s v="MOD 10"/>
    <s v="1"/>
    <s v="3"/>
    <x v="0"/>
    <x v="21"/>
    <s v="7:00"/>
    <x v="15"/>
    <s v="0351-SANTA MARIANA II"/>
    <m/>
    <m/>
    <s v="interna"/>
    <x v="10"/>
    <x v="27"/>
    <s v="Não Aderente"/>
    <x v="440"/>
    <s v="Lençóis Paulista"/>
    <s v="0351"/>
    <s v="0351"/>
    <s v="Lençóis Paulista0351"/>
    <s v="03510351"/>
    <s v="Lençóis Paulista0351"/>
    <x v="14"/>
    <x v="5"/>
    <x v="44"/>
    <x v="69"/>
    <n v="5.739527353846154"/>
    <n v="2"/>
    <n v="7.739527353846154"/>
    <n v="1.4212754212353234"/>
    <n v="1"/>
    <n v="0.70359339580419578"/>
    <m/>
    <m/>
    <m/>
    <m/>
    <m/>
    <m/>
    <m/>
    <m/>
    <m/>
    <m/>
    <m/>
    <m/>
    <m/>
    <m/>
  </r>
  <r>
    <n v="3298"/>
    <x v="7"/>
    <x v="482"/>
    <s v="Regiane Câmara Pereira Oliveira "/>
    <s v="Pá Carregadeira"/>
    <n v="1"/>
    <s v="MOD 7"/>
    <s v="1"/>
    <s v="2"/>
    <x v="2"/>
    <x v="20"/>
    <s v="10:00"/>
    <x v="77"/>
    <s v="0366-NEROLÂNDIA"/>
    <m/>
    <m/>
    <s v="externa"/>
    <x v="24"/>
    <x v="17"/>
    <s v="Não Aderente"/>
    <x v="441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299"/>
    <x v="7"/>
    <x v="483"/>
    <s v="Regiane Câmara Pereira Oliveira "/>
    <s v="Escavadeira"/>
    <n v="1"/>
    <s v="MOD 7"/>
    <s v="1"/>
    <s v="2"/>
    <x v="2"/>
    <x v="20"/>
    <s v="10:00"/>
    <x v="77"/>
    <s v="0366-NEROLÂNDIA"/>
    <m/>
    <m/>
    <s v="externa"/>
    <x v="24"/>
    <x v="17"/>
    <s v="Não Aderente"/>
    <x v="442"/>
    <s v="Lençóis Paulista"/>
    <s v="0390"/>
    <s v="0366"/>
    <s v="Lençóis Paulista0390"/>
    <s v="03900366"/>
    <s v="Lençóis Paulista0366"/>
    <x v="73"/>
    <x v="180"/>
    <x v="108"/>
    <x v="197"/>
    <n v="5.9867305457013575"/>
    <n v="2"/>
    <n v="7.9867305457013575"/>
    <n v="1.3772844766774377"/>
    <n v="1"/>
    <n v="0.72606641324557797"/>
    <m/>
    <m/>
    <m/>
    <m/>
    <m/>
    <m/>
    <m/>
    <m/>
    <m/>
    <m/>
    <m/>
    <m/>
    <m/>
    <m/>
  </r>
  <r>
    <n v="3300"/>
    <x v="4"/>
    <x v="484"/>
    <s v="37003904"/>
    <s v="Harvester"/>
    <n v="2"/>
    <s v="MOD 2"/>
    <s v="2"/>
    <s v="3"/>
    <x v="1"/>
    <x v="20"/>
    <s v="12:00"/>
    <x v="60"/>
    <s v="1106-ALVORADA VIII"/>
    <m/>
    <s v="Finalizacao de fazenda"/>
    <s v="externa"/>
    <x v="33"/>
    <x v="22"/>
    <s v="Não Aderente"/>
    <x v="443"/>
    <s v="Lençóis Paulista"/>
    <s v="0298"/>
    <s v="1106"/>
    <s v="Lençóis Paulista0298"/>
    <s v="02981106"/>
    <s v="Lençóis Paulista1106"/>
    <x v="58"/>
    <x v="195"/>
    <x v="36"/>
    <x v="214"/>
    <n v="6.936199925791855"/>
    <n v="2"/>
    <n v="8.9361999257918541"/>
    <n v="1.230948288013517"/>
    <n v="2"/>
    <n v="1.6247636228712461"/>
    <m/>
    <m/>
    <m/>
    <m/>
    <m/>
    <m/>
    <m/>
    <m/>
    <m/>
    <m/>
    <m/>
    <m/>
    <m/>
    <m/>
  </r>
  <r>
    <n v="3302"/>
    <x v="7"/>
    <x v="485"/>
    <s v="Antonio Araujo "/>
    <s v="Retroescavadeira"/>
    <n v="1"/>
    <s v="MOD 3"/>
    <s v="1"/>
    <s v="3"/>
    <x v="0"/>
    <x v="21"/>
    <s v="14:00"/>
    <x v="56"/>
    <s v="0358-SÃO JOSÉ IV - GLEBA I"/>
    <m/>
    <m/>
    <s v="externa"/>
    <x v="31"/>
    <x v="18"/>
    <s v="Aderente"/>
    <x v="444"/>
    <s v="Lençóis Paulista"/>
    <s v="0458"/>
    <s v="0358"/>
    <s v="Lençóis Paulista0458"/>
    <s v="04580358"/>
    <s v="Lençóis Paulista0358"/>
    <x v="54"/>
    <x v="196"/>
    <x v="116"/>
    <x v="215"/>
    <n v="2.9643629819004529"/>
    <n v="2"/>
    <n v="4.9643629819004529"/>
    <n v="2.2157928499799162"/>
    <n v="1"/>
    <n v="0.45130572562731391"/>
    <m/>
    <m/>
    <m/>
    <m/>
    <m/>
    <m/>
    <m/>
    <m/>
    <m/>
    <m/>
    <m/>
    <m/>
    <m/>
    <m/>
  </r>
  <r>
    <n v="3303"/>
    <x v="0"/>
    <x v="486"/>
    <s v="Itamar magela Severiano"/>
    <s v="Motoniveladora"/>
    <n v="1"/>
    <s v="MOD 11"/>
    <s v="1"/>
    <s v="2"/>
    <x v="0"/>
    <x v="20"/>
    <s v="15:59"/>
    <x v="95"/>
    <s v="5002-TRÊS IRMÃOS"/>
    <m/>
    <m/>
    <s v="interna"/>
    <x v="44"/>
    <x v="36"/>
    <s v="Não Aderente"/>
    <x v="445"/>
    <s v="Lençóis Paulista"/>
    <s v="5002"/>
    <s v="5002"/>
    <s v="Lençóis Paulista5002"/>
    <s v="50025002"/>
    <s v="Lençóis Paulista5002"/>
    <x v="91"/>
    <x v="5"/>
    <x v="72"/>
    <x v="172"/>
    <n v="34.773399046153848"/>
    <n v="2"/>
    <n v="36.773399046153848"/>
    <n v="0.29912926967110204"/>
    <n v="1"/>
    <n v="3.343036276923077"/>
    <m/>
    <m/>
    <m/>
    <m/>
    <m/>
    <m/>
    <m/>
    <m/>
    <m/>
    <m/>
    <m/>
    <m/>
    <m/>
    <m/>
  </r>
  <r>
    <n v="3304"/>
    <x v="2"/>
    <x v="487"/>
    <s v="Rogério Panqueca "/>
    <s v="Escavadeira"/>
    <n v="2"/>
    <s v="BSR03"/>
    <s v="2"/>
    <s v="2"/>
    <x v="0"/>
    <x v="21"/>
    <s v="12:00"/>
    <x v="46"/>
    <s v="0425-PLANALTO"/>
    <m/>
    <m/>
    <s v="externa"/>
    <x v="28"/>
    <x v="0"/>
    <s v="Não Aderente"/>
    <x v="446"/>
    <s v="Lençóis Paulista"/>
    <s v="0308"/>
    <s v="0425"/>
    <s v="Lençóis Paulista0308"/>
    <s v="03080425"/>
    <s v="Lençóis Paulista0425"/>
    <x v="44"/>
    <x v="197"/>
    <x v="0"/>
    <x v="216"/>
    <n v="4.5051851873303166"/>
    <n v="2"/>
    <n v="6.5051851873303166"/>
    <n v="1.6909587787637332"/>
    <n v="2"/>
    <n v="1.1827609431509667"/>
    <m/>
    <m/>
    <m/>
    <m/>
    <m/>
    <m/>
    <m/>
    <m/>
    <m/>
    <m/>
    <m/>
    <m/>
    <m/>
    <m/>
  </r>
  <r>
    <n v="3305"/>
    <x v="2"/>
    <x v="488"/>
    <s v="Rogério Panqueca "/>
    <s v="Escavadeira"/>
    <n v="1"/>
    <s v="BSR03"/>
    <s v="1"/>
    <s v="2"/>
    <x v="0"/>
    <x v="21"/>
    <s v="12:00"/>
    <x v="58"/>
    <s v="0425-PLANALTO"/>
    <m/>
    <m/>
    <s v="externa"/>
    <x v="28"/>
    <x v="0"/>
    <s v="Não Aderente"/>
    <x v="4"/>
    <s v="Lençóis Paulista"/>
    <s v="0397"/>
    <s v="0425"/>
    <s v="Lençóis Paulista0397"/>
    <s v="03970425"/>
    <s v="Lençóis Paulista0425"/>
    <x v="56"/>
    <x v="198"/>
    <x v="0"/>
    <x v="217"/>
    <n v="4.3384024796380096"/>
    <n v="2"/>
    <n v="6.3384024796380096"/>
    <n v="1.7354530633447904"/>
    <n v="1"/>
    <n v="0.5762184072398191"/>
    <m/>
    <m/>
    <m/>
    <m/>
    <m/>
    <m/>
    <m/>
    <m/>
    <m/>
    <m/>
    <m/>
    <m/>
    <m/>
    <m/>
  </r>
  <r>
    <n v="3306"/>
    <x v="2"/>
    <x v="489"/>
    <s v="Márcio Donizete Ramos "/>
    <s v="Escavadeira"/>
    <n v="2"/>
    <s v="BSR01"/>
    <s v="1"/>
    <s v="4"/>
    <x v="0"/>
    <x v="21"/>
    <s v="7:00"/>
    <x v="4"/>
    <s v="0035-LAGOA RICA"/>
    <m/>
    <m/>
    <s v="externa"/>
    <x v="4"/>
    <x v="30"/>
    <s v="Não Aderente"/>
    <x v="447"/>
    <s v="Lençóis Paulista"/>
    <s v="0486"/>
    <s v="0035"/>
    <s v="Lençóis Paulista0486"/>
    <s v="04860035"/>
    <s v="Lençóis Paulista0035"/>
    <x v="4"/>
    <x v="75"/>
    <x v="51"/>
    <x v="84"/>
    <n v="3.7174615185520365"/>
    <n v="2"/>
    <n v="5.717461518552037"/>
    <n v="1.9239307451929786"/>
    <n v="2"/>
    <n v="1.0395384579185523"/>
    <m/>
    <m/>
    <m/>
    <m/>
    <m/>
    <m/>
    <m/>
    <m/>
    <m/>
    <m/>
    <m/>
    <m/>
    <m/>
    <m/>
  </r>
  <r>
    <n v="3307"/>
    <x v="2"/>
    <x v="490"/>
    <s v="MarcioDonizete de "/>
    <s v="Trator de esteira"/>
    <n v="1"/>
    <s v="BSR01"/>
    <s v="1"/>
    <s v="3"/>
    <x v="0"/>
    <x v="21"/>
    <s v="7:00"/>
    <x v="4"/>
    <s v="0035-LAGOA RICA"/>
    <m/>
    <m/>
    <s v="externa"/>
    <x v="4"/>
    <x v="30"/>
    <s v="Não Aderente"/>
    <x v="448"/>
    <s v="Lençóis Paulista"/>
    <s v="0486"/>
    <s v="0035"/>
    <s v="Lençóis Paulista0486"/>
    <s v="04860035"/>
    <s v="Lençóis Paulista0035"/>
    <x v="4"/>
    <x v="75"/>
    <x v="51"/>
    <x v="84"/>
    <n v="3.7174615185520365"/>
    <n v="2"/>
    <n v="5.717461518552037"/>
    <n v="1.9239307451929786"/>
    <n v="1"/>
    <n v="0.51976922895927613"/>
    <m/>
    <m/>
    <m/>
    <m/>
    <m/>
    <m/>
    <m/>
    <m/>
    <m/>
    <m/>
    <m/>
    <m/>
    <m/>
    <m/>
  </r>
  <r>
    <n v="3308"/>
    <x v="7"/>
    <x v="491"/>
    <s v="Nilson Ferreira Camilo "/>
    <s v="Motoniveladora"/>
    <n v="1"/>
    <s v="MOD 5"/>
    <s v="1"/>
    <s v="2"/>
    <x v="1"/>
    <x v="20"/>
    <s v="15:00"/>
    <x v="7"/>
    <s v="BRLP"/>
    <s v="Foi finalizado operação da fazenda jamaica 2"/>
    <s v="Finalizacao de fazenda"/>
    <s v="externa"/>
    <x v="6"/>
    <x v="26"/>
    <s v="Não Aderente"/>
    <x v="449"/>
    <s v="Lençóis Paulista"/>
    <s v="0457"/>
    <s v="BRLP"/>
    <s v="Lençóis Paulista0457"/>
    <s v="0457BRLP"/>
    <s v="Lençóis PaulistaBRLP"/>
    <x v="7"/>
    <x v="199"/>
    <x v="41"/>
    <x v="218"/>
    <n v="4.2846151330316742"/>
    <n v="2"/>
    <n v="6.2846151330316742"/>
    <n v="1.7503060676197115"/>
    <n v="1"/>
    <n v="0.57132864845742493"/>
    <m/>
    <m/>
    <m/>
    <m/>
    <m/>
    <m/>
    <m/>
    <m/>
    <m/>
    <m/>
    <m/>
    <m/>
    <m/>
    <m/>
  </r>
  <r>
    <n v="3309"/>
    <x v="4"/>
    <x v="492"/>
    <s v="Felipe manuel valesi"/>
    <s v="Forwarder"/>
    <n v="2"/>
    <s v="MOD 14"/>
    <s v="1"/>
    <s v="especial"/>
    <x v="2"/>
    <x v="20"/>
    <s v="7:00"/>
    <x v="106"/>
    <s v="0457-JAMAICA II - PIRAJUÍ"/>
    <m/>
    <m/>
    <s v="interna"/>
    <x v="6"/>
    <x v="20"/>
    <s v="Não Aderente"/>
    <x v="450"/>
    <s v="Lençóis Paulista"/>
    <s v="0460"/>
    <s v="0457"/>
    <s v="Lençóis Paulista0460"/>
    <s v="04600457"/>
    <s v="Lençóis Paulista0457"/>
    <x v="102"/>
    <x v="184"/>
    <x v="77"/>
    <x v="203"/>
    <n v="3.5994102877828054"/>
    <n v="2"/>
    <n v="5.5994102877828054"/>
    <n v="1.9644925866569536"/>
    <n v="2"/>
    <n v="1.0180745977786918"/>
    <m/>
    <m/>
    <m/>
    <m/>
    <m/>
    <m/>
    <m/>
    <m/>
    <m/>
    <m/>
    <m/>
    <m/>
    <m/>
    <m/>
  </r>
  <r>
    <n v="3310"/>
    <x v="4"/>
    <x v="493"/>
    <s v="Leoni casturino machado "/>
    <s v="Harvester"/>
    <n v="8"/>
    <s v="MOD 1"/>
    <s v="8"/>
    <s v="2"/>
    <x v="0"/>
    <x v="22"/>
    <s v="2:00"/>
    <x v="113"/>
    <s v="0014-TURVINHO II"/>
    <m/>
    <m/>
    <s v="externa"/>
    <x v="1"/>
    <x v="46"/>
    <s v="Não Aderente"/>
    <x v="451"/>
    <s v="Lençóis Paulista"/>
    <s v="2079"/>
    <s v="0014"/>
    <s v="Lençóis Paulista2079"/>
    <s v="20790014"/>
    <s v="Lençóis Paulista0014"/>
    <x v="109"/>
    <x v="200"/>
    <x v="117"/>
    <x v="219"/>
    <n v="2.0792320380090499"/>
    <n v="2"/>
    <n v="4.0792320380090494"/>
    <n v="2.6965859989099248"/>
    <n v="8"/>
    <n v="2.9667142094611267"/>
    <m/>
    <m/>
    <m/>
    <m/>
    <m/>
    <m/>
    <m/>
    <m/>
    <m/>
    <m/>
    <m/>
    <m/>
    <m/>
    <m/>
  </r>
  <r>
    <n v="3349"/>
    <x v="4"/>
    <x v="494"/>
    <s v="Igor Darwin "/>
    <s v="Harvester"/>
    <n v="1"/>
    <s v="MOD 12"/>
    <s v="1"/>
    <s v="2"/>
    <x v="2"/>
    <x v="22"/>
    <s v="7:45"/>
    <x v="69"/>
    <s v="0464-SANTA MARIA VII - PONGAÍ"/>
    <m/>
    <m/>
    <s v="externa"/>
    <x v="28"/>
    <x v="35"/>
    <s v="Aderente"/>
    <x v="33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1"/>
    <n v="0.6068283137803373"/>
    <m/>
    <m/>
    <m/>
    <m/>
    <m/>
    <m/>
    <m/>
    <m/>
    <m/>
    <m/>
    <m/>
    <m/>
    <m/>
    <m/>
  </r>
  <r>
    <n v="3311"/>
    <x v="4"/>
    <x v="494"/>
    <s v="Igor Darwin "/>
    <s v="Harvester"/>
    <n v="1"/>
    <s v="MOD 12"/>
    <s v="1"/>
    <s v="2"/>
    <x v="0"/>
    <x v="22"/>
    <s v="7:45"/>
    <x v="69"/>
    <s v="0464-SANTA MARIA VII - PONGAÍ"/>
    <m/>
    <m/>
    <s v="externa"/>
    <x v="28"/>
    <x v="35"/>
    <s v="Aderente"/>
    <x v="33"/>
    <s v="Lençóis Paulista"/>
    <s v="0459"/>
    <s v="0464"/>
    <s v="Lençóis Paulista0459"/>
    <s v="04590464"/>
    <s v="Lençóis Paulista0464"/>
    <x v="66"/>
    <x v="88"/>
    <x v="70"/>
    <x v="99"/>
    <n v="4.6751114515837102"/>
    <n v="2"/>
    <n v="6.6751114515837102"/>
    <n v="1.6479125599303939"/>
    <n v="1"/>
    <n v="0.6068283137803373"/>
    <m/>
    <m/>
    <m/>
    <m/>
    <m/>
    <m/>
    <m/>
    <m/>
    <m/>
    <m/>
    <m/>
    <m/>
    <m/>
    <m/>
  </r>
  <r>
    <n v="3312"/>
    <x v="7"/>
    <x v="495"/>
    <s v="Antonio Araujo "/>
    <s v="Pá Carregadeira"/>
    <n v="1"/>
    <s v="MOD 3"/>
    <s v="1"/>
    <s v="3"/>
    <x v="0"/>
    <x v="22"/>
    <s v="8:00"/>
    <x v="56"/>
    <s v="0458-SÃO FRANCISCO VI - PEDERNEIRAS"/>
    <s v="Embarcar a PC-28051 na Sotreq, em Sumaré."/>
    <m/>
    <s v="externa"/>
    <x v="31"/>
    <x v="38"/>
    <s v="Aderente"/>
    <x v="172"/>
    <s v="Lençóis Paulista"/>
    <s v="0458"/>
    <s v="0458"/>
    <s v="Lençóis Paulista0458"/>
    <s v="04580458"/>
    <s v="Lençóis Paulista0458"/>
    <x v="54"/>
    <x v="5"/>
    <x v="76"/>
    <x v="220"/>
    <n v="1.7275238153846153"/>
    <n v="2"/>
    <n v="3.7275238153846155"/>
    <n v="2.9510207163800484"/>
    <n v="1"/>
    <n v="0.33886580139860145"/>
    <m/>
    <m/>
    <m/>
    <m/>
    <m/>
    <m/>
    <m/>
    <m/>
    <m/>
    <m/>
    <m/>
    <m/>
    <m/>
    <m/>
  </r>
  <r>
    <n v="3313"/>
    <x v="7"/>
    <x v="496"/>
    <s v="Marcelo Calandria Bencici"/>
    <s v="Rolo Compactador"/>
    <n v="1"/>
    <s v="MOD 4"/>
    <s v="1"/>
    <s v="2"/>
    <x v="1"/>
    <x v="21"/>
    <s v="8:00"/>
    <x v="98"/>
    <s v="0392-JOSÉ AUGUSTO"/>
    <m/>
    <s v="Finalizacao de fazenda"/>
    <s v="externa"/>
    <x v="15"/>
    <x v="21"/>
    <s v="Não Aderente"/>
    <x v="452"/>
    <s v="Lençóis Paulista"/>
    <s v="0396"/>
    <s v="0392"/>
    <s v="Lençóis Paulista0396"/>
    <s v="03960392"/>
    <s v="Lençóis Paulista0392"/>
    <x v="94"/>
    <x v="159"/>
    <x v="75"/>
    <x v="176"/>
    <n v="4.4031455773755654"/>
    <n v="2"/>
    <n v="6.4031455773755654"/>
    <n v="1.7179056554432628"/>
    <n v="1"/>
    <n v="0.58210414339777872"/>
    <m/>
    <m/>
    <m/>
    <m/>
    <m/>
    <m/>
    <m/>
    <m/>
    <m/>
    <m/>
    <m/>
    <m/>
    <m/>
    <m/>
  </r>
  <r>
    <n v="3314"/>
    <x v="4"/>
    <x v="497"/>
    <s v="Daniel de Oliveira Avelino "/>
    <s v="Forwarder"/>
    <n v="2"/>
    <s v="MOD 14"/>
    <s v="1"/>
    <s v="2"/>
    <x v="0"/>
    <x v="21"/>
    <s v="20:00"/>
    <x v="106"/>
    <s v="0460-BOA VISTA IX - PIRAJUÍ"/>
    <m/>
    <m/>
    <s v="interna"/>
    <x v="6"/>
    <x v="20"/>
    <s v="Não Aderente"/>
    <x v="453"/>
    <s v="Lençóis Paulista"/>
    <s v="0460"/>
    <s v="0460"/>
    <s v="Lençóis Paulista0460"/>
    <s v="04600460"/>
    <s v="Lençóis Paulista0460"/>
    <x v="102"/>
    <x v="5"/>
    <x v="118"/>
    <x v="221"/>
    <n v="3.0470086153846156"/>
    <n v="2"/>
    <n v="5.0470086153846161"/>
    <n v="2.1795088612428941"/>
    <n v="2"/>
    <n v="0.91763793006993022"/>
    <m/>
    <m/>
    <m/>
    <m/>
    <m/>
    <m/>
    <m/>
    <m/>
    <m/>
    <m/>
    <m/>
    <m/>
    <m/>
    <m/>
  </r>
  <r>
    <n v="3315"/>
    <x v="2"/>
    <x v="498"/>
    <s v="Leandro Moretti "/>
    <s v="Motoniveladora"/>
    <n v="1"/>
    <s v="BSR04"/>
    <s v="1"/>
    <s v="2"/>
    <x v="2"/>
    <x v="21"/>
    <s v="6:00"/>
    <x v="111"/>
    <s v="0157-SÃO JOÃO III"/>
    <m/>
    <m/>
    <s v="externa"/>
    <x v="29"/>
    <x v="42"/>
    <s v="Não Aderente"/>
    <x v="454"/>
    <s v="Lençóis Paulista"/>
    <s v="0165"/>
    <s v="0157"/>
    <s v="Lençóis Paulista0165"/>
    <s v="01650157"/>
    <s v="Lençóis Paulista0157"/>
    <x v="107"/>
    <x v="192"/>
    <x v="91"/>
    <x v="211"/>
    <n v="3.6660590805429862"/>
    <n v="2"/>
    <n v="5.6660590805429862"/>
    <n v="1.9413846279459999"/>
    <n v="1"/>
    <n v="0.51509628004936237"/>
    <m/>
    <m/>
    <m/>
    <m/>
    <m/>
    <m/>
    <m/>
    <m/>
    <m/>
    <m/>
    <m/>
    <m/>
    <m/>
    <m/>
  </r>
  <r>
    <n v="3316"/>
    <x v="2"/>
    <x v="499"/>
    <s v="Leandro Moretti "/>
    <s v="Pá Carregadeira"/>
    <n v="2"/>
    <s v="BSR04"/>
    <s v="2"/>
    <s v="2"/>
    <x v="2"/>
    <x v="21"/>
    <s v="6:00"/>
    <x v="111"/>
    <s v="0157-SÃO JOÃO III"/>
    <m/>
    <m/>
    <s v="externa"/>
    <x v="29"/>
    <x v="42"/>
    <s v="Não Aderente"/>
    <x v="455"/>
    <s v="Lençóis Paulista"/>
    <s v="0165"/>
    <s v="0157"/>
    <s v="Lençóis Paulista0165"/>
    <s v="01650157"/>
    <s v="Lençóis Paulista0157"/>
    <x v="107"/>
    <x v="192"/>
    <x v="91"/>
    <x v="211"/>
    <n v="3.6660590805429862"/>
    <n v="2"/>
    <n v="5.6660590805429862"/>
    <n v="1.9413846279459999"/>
    <n v="2"/>
    <n v="1.0301925600987247"/>
    <m/>
    <m/>
    <m/>
    <m/>
    <m/>
    <m/>
    <m/>
    <m/>
    <m/>
    <m/>
    <m/>
    <m/>
    <m/>
    <m/>
  </r>
  <r>
    <n v="3317"/>
    <x v="7"/>
    <x v="500"/>
    <s v="Marcelo Calandria Bencici"/>
    <s v="Motoniveladora"/>
    <n v="1"/>
    <s v="MOD 4"/>
    <s v="1"/>
    <s v="2"/>
    <x v="0"/>
    <x v="22"/>
    <s v="7:00"/>
    <x v="98"/>
    <s v="0351-SANTA MARIANA II"/>
    <m/>
    <m/>
    <s v="externa"/>
    <x v="15"/>
    <x v="27"/>
    <s v="Não Aderente"/>
    <x v="70"/>
    <s v="Lençóis Paulista"/>
    <s v="0396"/>
    <s v="0351"/>
    <s v="Lençóis Paulista0396"/>
    <s v="03960351"/>
    <s v="Lençóis Paulista0351"/>
    <x v="94"/>
    <x v="201"/>
    <x v="44"/>
    <x v="222"/>
    <n v="6.0747154633484168"/>
    <n v="2"/>
    <n v="8.0747154633484168"/>
    <n v="1.3622771043672823"/>
    <n v="1"/>
    <n v="0.73406504212258339"/>
    <m/>
    <m/>
    <m/>
    <m/>
    <m/>
    <m/>
    <m/>
    <m/>
    <m/>
    <m/>
    <m/>
    <m/>
    <m/>
    <m/>
  </r>
  <r>
    <n v="3318"/>
    <x v="7"/>
    <x v="501"/>
    <s v="Marcelo Calandria Bencici"/>
    <s v="Rolo Compactador"/>
    <n v="1"/>
    <s v="MOD 4"/>
    <s v="1"/>
    <s v="2"/>
    <x v="0"/>
    <x v="22"/>
    <s v="7:00"/>
    <x v="98"/>
    <s v="0351-SANTA MARIANA II"/>
    <m/>
    <m/>
    <s v="externa"/>
    <x v="15"/>
    <x v="27"/>
    <s v="Não Aderente"/>
    <x v="456"/>
    <s v="Lençóis Paulista"/>
    <s v="0396"/>
    <s v="0351"/>
    <s v="Lençóis Paulista0396"/>
    <s v="03960351"/>
    <s v="Lençóis Paulista0351"/>
    <x v="94"/>
    <x v="201"/>
    <x v="44"/>
    <x v="222"/>
    <n v="6.0747154633484168"/>
    <n v="2"/>
    <n v="8.0747154633484168"/>
    <n v="1.3622771043672823"/>
    <n v="1"/>
    <n v="0.73406504212258339"/>
    <m/>
    <m/>
    <m/>
    <m/>
    <m/>
    <m/>
    <m/>
    <m/>
    <m/>
    <m/>
    <m/>
    <m/>
    <m/>
    <m/>
  </r>
  <r>
    <n v="3319"/>
    <x v="7"/>
    <x v="502"/>
    <s v="Marcelo Calandria Bencici"/>
    <s v="Pá Carregadeira"/>
    <n v="1"/>
    <s v="MOD 4"/>
    <s v="1"/>
    <s v="2"/>
    <x v="0"/>
    <x v="22"/>
    <s v="7:00"/>
    <x v="98"/>
    <s v="0351-SANTA MARIANA II"/>
    <m/>
    <m/>
    <s v="externa"/>
    <x v="15"/>
    <x v="27"/>
    <s v="Não Aderente"/>
    <x v="457"/>
    <s v="Lençóis Paulista"/>
    <s v="0396"/>
    <s v="0351"/>
    <s v="Lençóis Paulista0396"/>
    <s v="03960351"/>
    <s v="Lençóis Paulista0351"/>
    <x v="94"/>
    <x v="201"/>
    <x v="44"/>
    <x v="222"/>
    <n v="6.0747154633484168"/>
    <n v="2"/>
    <n v="8.0747154633484168"/>
    <n v="1.3622771043672823"/>
    <n v="1"/>
    <n v="0.73406504212258339"/>
    <m/>
    <m/>
    <m/>
    <m/>
    <m/>
    <m/>
    <m/>
    <m/>
    <m/>
    <m/>
    <m/>
    <m/>
    <m/>
    <m/>
  </r>
  <r>
    <n v="3320"/>
    <x v="7"/>
    <x v="503"/>
    <s v="Marcelo Calandria Bencici"/>
    <s v="Trator"/>
    <n v="1"/>
    <s v="MOD 4"/>
    <s v="1"/>
    <s v="2"/>
    <x v="0"/>
    <x v="22"/>
    <s v="7:00"/>
    <x v="98"/>
    <s v="0351-SANTA MARIANA II"/>
    <m/>
    <m/>
    <s v="externa"/>
    <x v="15"/>
    <x v="27"/>
    <s v="Não Aderente"/>
    <x v="458"/>
    <s v="Lençóis Paulista"/>
    <s v="0396"/>
    <s v="0351"/>
    <s v="Lençóis Paulista0396"/>
    <s v="03960351"/>
    <s v="Lençóis Paulista0351"/>
    <x v="94"/>
    <x v="201"/>
    <x v="44"/>
    <x v="222"/>
    <n v="6.0747154633484168"/>
    <n v="2"/>
    <n v="8.0747154633484168"/>
    <n v="1.3622771043672823"/>
    <n v="1"/>
    <n v="0.73406504212258339"/>
    <m/>
    <m/>
    <m/>
    <m/>
    <m/>
    <m/>
    <m/>
    <m/>
    <m/>
    <m/>
    <m/>
    <m/>
    <m/>
    <m/>
  </r>
  <r>
    <n v="3321"/>
    <x v="4"/>
    <x v="504"/>
    <s v="Daniel de Oliveira Avelino "/>
    <s v="Forwarder"/>
    <n v="8"/>
    <s v="MOD 14"/>
    <s v="5"/>
    <s v="2"/>
    <x v="0"/>
    <x v="23"/>
    <s v="8:00"/>
    <x v="7"/>
    <s v="0422-EBENÉZIA"/>
    <m/>
    <m/>
    <s v="externa"/>
    <x v="6"/>
    <x v="14"/>
    <s v="Aderente"/>
    <x v="459"/>
    <s v="Lençóis Paulista"/>
    <s v="0457"/>
    <s v="0422"/>
    <s v="Lençóis Paulista0457"/>
    <s v="04570422"/>
    <s v="Lençóis Paulista0422"/>
    <x v="7"/>
    <x v="202"/>
    <x v="22"/>
    <x v="223"/>
    <n v="5.4708861918552039"/>
    <n v="2"/>
    <n v="7.4708861918552039"/>
    <n v="1.4723822204643209"/>
    <n v="8"/>
    <n v="5.4333717758946944"/>
    <m/>
    <m/>
    <m/>
    <m/>
    <m/>
    <m/>
    <m/>
    <m/>
    <m/>
    <m/>
    <m/>
    <m/>
    <m/>
    <m/>
  </r>
  <r>
    <n v="3322"/>
    <x v="4"/>
    <x v="505"/>
    <s v="Daniel de Oliveira Avelino "/>
    <s v="Forwarder"/>
    <n v="2"/>
    <s v="MOD 14"/>
    <s v="2"/>
    <s v="2"/>
    <x v="0"/>
    <x v="23"/>
    <s v="8:00"/>
    <x v="114"/>
    <s v="0422-EBENÉZIA"/>
    <m/>
    <m/>
    <s v="externa"/>
    <x v="29"/>
    <x v="14"/>
    <s v="Aderente"/>
    <x v="460"/>
    <s v="Lençóis Paulista"/>
    <s v="0641"/>
    <s v="0422"/>
    <s v="Lençóis Paulista0641"/>
    <s v="06410422"/>
    <s v="Lençóis Paulista0422"/>
    <x v="110"/>
    <x v="203"/>
    <x v="22"/>
    <x v="224"/>
    <n v="6.0576481158371038"/>
    <n v="2"/>
    <n v="8.0576481158371038"/>
    <n v="1.3651626184047152"/>
    <n v="2"/>
    <n v="1.4650269301522005"/>
    <m/>
    <m/>
    <m/>
    <m/>
    <m/>
    <m/>
    <m/>
    <m/>
    <m/>
    <m/>
    <m/>
    <m/>
    <m/>
    <m/>
  </r>
  <r>
    <n v="3323"/>
    <x v="4"/>
    <x v="506"/>
    <s v="Daniel de Oliveira Avelino "/>
    <s v="Trailler"/>
    <n v="1"/>
    <s v="MOD 14"/>
    <s v="1"/>
    <s v="2"/>
    <x v="0"/>
    <x v="23"/>
    <s v="9:00"/>
    <x v="7"/>
    <s v="0422-EBENÉZIA"/>
    <m/>
    <m/>
    <s v="externa"/>
    <x v="6"/>
    <x v="14"/>
    <s v="Aderente"/>
    <x v="461"/>
    <s v="Lençóis Paulista"/>
    <s v="0457"/>
    <s v="0422"/>
    <s v="Lençóis Paulista0457"/>
    <s v="04570422"/>
    <s v="Lençóis Paulista0422"/>
    <x v="7"/>
    <x v="202"/>
    <x v="22"/>
    <x v="223"/>
    <n v="5.4708861918552039"/>
    <n v="2"/>
    <n v="7.4708861918552039"/>
    <n v="1.4723822204643209"/>
    <n v="1"/>
    <n v="0.67917147198683681"/>
    <m/>
    <m/>
    <m/>
    <m/>
    <m/>
    <m/>
    <m/>
    <m/>
    <m/>
    <m/>
    <m/>
    <m/>
    <m/>
    <m/>
  </r>
  <r>
    <n v="3324"/>
    <x v="0"/>
    <x v="507"/>
    <s v="Jhon felipe senoski "/>
    <s v="Carregador Florestal"/>
    <n v="4"/>
    <s v="MOD 2"/>
    <s v="3"/>
    <s v="3"/>
    <x v="0"/>
    <x v="22"/>
    <s v="17:25"/>
    <x v="47"/>
    <s v="0640-MARIA CECÍLIA"/>
    <m/>
    <m/>
    <s v="externa"/>
    <x v="19"/>
    <x v="50"/>
    <s v="Aderente"/>
    <x v="149"/>
    <s v="Lençóis Paulista"/>
    <s v="0480"/>
    <s v="0640"/>
    <s v="Lençóis Paulista0480"/>
    <s v="04800640"/>
    <s v="Lençóis Paulista0640"/>
    <x v="45"/>
    <x v="189"/>
    <x v="112"/>
    <x v="208"/>
    <n v="6.088948756561086"/>
    <n v="2"/>
    <n v="8.088948756561086"/>
    <n v="1.3598800451143556"/>
    <n v="4"/>
    <n v="2.9414359114767588"/>
    <m/>
    <m/>
    <m/>
    <m/>
    <m/>
    <m/>
    <m/>
    <m/>
    <m/>
    <m/>
    <m/>
    <m/>
    <m/>
    <m/>
  </r>
  <r>
    <n v="3325"/>
    <x v="2"/>
    <x v="508"/>
    <s v="Alexandre Ferreira "/>
    <s v="Pá Carregadeira"/>
    <n v="1"/>
    <s v="BSR02"/>
    <s v="1"/>
    <s v="2"/>
    <x v="0"/>
    <x v="22"/>
    <s v="17:25"/>
    <x v="108"/>
    <s v="0642-SÃO JOSÉ DA BELA VISTA II"/>
    <m/>
    <m/>
    <s v="externa"/>
    <x v="4"/>
    <x v="49"/>
    <s v="Aderente"/>
    <x v="172"/>
    <s v="Lençóis Paulista"/>
    <s v="0407"/>
    <s v="0642"/>
    <s v="Lençóis Paulista0407"/>
    <s v="04070642"/>
    <s v="Lençóis Paulista0642"/>
    <x v="104"/>
    <x v="186"/>
    <x v="111"/>
    <x v="205"/>
    <n v="5.9404759529411768"/>
    <n v="2"/>
    <n v="7.9404759529411768"/>
    <n v="1.3853073877675515"/>
    <n v="1"/>
    <n v="0.72186145026737969"/>
    <m/>
    <m/>
    <m/>
    <m/>
    <m/>
    <m/>
    <m/>
    <m/>
    <m/>
    <m/>
    <m/>
    <m/>
    <m/>
    <m/>
  </r>
  <r>
    <n v="3326"/>
    <x v="2"/>
    <x v="509"/>
    <s v="Alexandre Ferreira "/>
    <s v="Motoniveladora"/>
    <n v="1"/>
    <s v="BSR02"/>
    <s v="1"/>
    <s v="2"/>
    <x v="0"/>
    <x v="22"/>
    <s v="6:00"/>
    <x v="108"/>
    <s v="0642-SÃO JOSÉ DA BELA VISTA II"/>
    <m/>
    <m/>
    <s v="externa"/>
    <x v="4"/>
    <x v="49"/>
    <s v="Não Aderente"/>
    <x v="462"/>
    <s v="Lençóis Paulista"/>
    <s v="0407"/>
    <s v="0642"/>
    <s v="Lençóis Paulista0407"/>
    <s v="04070642"/>
    <s v="Lençóis Paulista0642"/>
    <x v="104"/>
    <x v="186"/>
    <x v="111"/>
    <x v="205"/>
    <n v="5.9404759529411768"/>
    <n v="2"/>
    <n v="7.9404759529411768"/>
    <n v="1.3853073877675515"/>
    <n v="1"/>
    <n v="0.72186145026737969"/>
    <m/>
    <m/>
    <m/>
    <m/>
    <m/>
    <m/>
    <m/>
    <m/>
    <m/>
    <m/>
    <m/>
    <m/>
    <m/>
    <m/>
  </r>
  <r>
    <n v="3327"/>
    <x v="2"/>
    <x v="510"/>
    <s v="Alexandre Ferreira "/>
    <s v="Pá Carregadeira"/>
    <n v="1"/>
    <s v="BSR02"/>
    <s v="1"/>
    <s v="2"/>
    <x v="2"/>
    <x v="22"/>
    <s v="17:25"/>
    <x v="108"/>
    <s v="0642-SÃO JOSÉ DA BELA VISTA II"/>
    <m/>
    <m/>
    <s v="externa"/>
    <x v="4"/>
    <x v="49"/>
    <s v="Não Aderente"/>
    <x v="463"/>
    <s v="Lençóis Paulista"/>
    <s v="0407"/>
    <s v="0642"/>
    <s v="Lençóis Paulista0407"/>
    <s v="04070642"/>
    <s v="Lençóis Paulista0642"/>
    <x v="104"/>
    <x v="186"/>
    <x v="111"/>
    <x v="205"/>
    <n v="5.9404759529411768"/>
    <n v="2"/>
    <n v="7.9404759529411768"/>
    <n v="1.3853073877675515"/>
    <n v="1"/>
    <n v="0.72186145026737969"/>
    <m/>
    <m/>
    <m/>
    <m/>
    <m/>
    <m/>
    <m/>
    <m/>
    <m/>
    <m/>
    <m/>
    <m/>
    <m/>
    <m/>
  </r>
  <r>
    <n v="3328"/>
    <x v="2"/>
    <x v="511"/>
    <s v="Alexandre Ferreira "/>
    <s v="Pá Carregadeira"/>
    <n v="1"/>
    <s v="BSR02"/>
    <s v="1"/>
    <s v="2"/>
    <x v="0"/>
    <x v="22"/>
    <s v="6:00"/>
    <x v="108"/>
    <s v="0642-SÃO JOSÉ DA BELA VISTA II"/>
    <m/>
    <m/>
    <s v="externa"/>
    <x v="4"/>
    <x v="49"/>
    <s v="Não Aderente"/>
    <x v="464"/>
    <s v="Lençóis Paulista"/>
    <s v="0407"/>
    <s v="0642"/>
    <s v="Lençóis Paulista0407"/>
    <s v="04070642"/>
    <s v="Lençóis Paulista0642"/>
    <x v="104"/>
    <x v="186"/>
    <x v="111"/>
    <x v="205"/>
    <n v="5.9404759529411768"/>
    <n v="2"/>
    <n v="7.9404759529411768"/>
    <n v="1.3853073877675515"/>
    <n v="1"/>
    <n v="0.72186145026737969"/>
    <m/>
    <m/>
    <m/>
    <m/>
    <m/>
    <m/>
    <m/>
    <m/>
    <m/>
    <m/>
    <m/>
    <m/>
    <m/>
    <m/>
  </r>
  <r>
    <n v="3329"/>
    <x v="2"/>
    <x v="512"/>
    <s v="Alexandre Silva "/>
    <s v="Motoniveladora"/>
    <n v="1"/>
    <s v="BSR02"/>
    <s v="1"/>
    <s v="3"/>
    <x v="0"/>
    <x v="21"/>
    <s v="18:00"/>
    <x v="108"/>
    <s v="0642-SÃO JOSÉ DA BELA VISTA II"/>
    <m/>
    <m/>
    <s v="externa"/>
    <x v="4"/>
    <x v="49"/>
    <s v="Não Aderente"/>
    <x v="465"/>
    <s v="Lençóis Paulista"/>
    <s v="0407"/>
    <s v="0642"/>
    <s v="Lençóis Paulista0407"/>
    <s v="04070642"/>
    <s v="Lençóis Paulista0642"/>
    <x v="104"/>
    <x v="186"/>
    <x v="111"/>
    <x v="205"/>
    <n v="5.9404759529411768"/>
    <n v="2"/>
    <n v="7.9404759529411768"/>
    <n v="1.3853073877675515"/>
    <n v="1"/>
    <n v="0.72186145026737969"/>
    <m/>
    <m/>
    <m/>
    <m/>
    <m/>
    <m/>
    <m/>
    <m/>
    <m/>
    <m/>
    <m/>
    <m/>
    <m/>
    <m/>
  </r>
  <r>
    <n v="3330"/>
    <x v="2"/>
    <x v="513"/>
    <s v="Alexandre Silva "/>
    <s v="Pá Carregadeira"/>
    <n v="1"/>
    <s v="BSR02"/>
    <s v="1"/>
    <s v="3"/>
    <x v="0"/>
    <x v="21"/>
    <s v="18:00"/>
    <x v="108"/>
    <s v="0642-SÃO JOSÉ DA BELA VISTA II"/>
    <m/>
    <m/>
    <s v="externa"/>
    <x v="4"/>
    <x v="49"/>
    <s v="Não Aderente"/>
    <x v="466"/>
    <s v="Lençóis Paulista"/>
    <s v="0407"/>
    <s v="0642"/>
    <s v="Lençóis Paulista0407"/>
    <s v="04070642"/>
    <s v="Lençóis Paulista0642"/>
    <x v="104"/>
    <x v="186"/>
    <x v="111"/>
    <x v="205"/>
    <n v="5.9404759529411768"/>
    <n v="2"/>
    <n v="7.9404759529411768"/>
    <n v="1.3853073877675515"/>
    <n v="1"/>
    <n v="0.72186145026737969"/>
    <m/>
    <m/>
    <m/>
    <m/>
    <m/>
    <m/>
    <m/>
    <m/>
    <m/>
    <m/>
    <m/>
    <m/>
    <m/>
    <m/>
  </r>
  <r>
    <n v="3331"/>
    <x v="4"/>
    <x v="514"/>
    <s v="Daniel Avelino "/>
    <s v="Forwarder"/>
    <n v="1"/>
    <s v="MOD 14"/>
    <s v="1"/>
    <s v="2"/>
    <x v="0"/>
    <x v="22"/>
    <s v="8:31"/>
    <x v="106"/>
    <s v="0460-BOA VISTA IX - PIRAJUÍ"/>
    <m/>
    <m/>
    <s v="interna"/>
    <x v="6"/>
    <x v="20"/>
    <s v="Não Aderente"/>
    <x v="467"/>
    <s v="Lençóis Paulista"/>
    <s v="0460"/>
    <s v="0460"/>
    <s v="Lençóis Paulista0460"/>
    <s v="04600460"/>
    <s v="Lençóis Paulista0460"/>
    <x v="102"/>
    <x v="5"/>
    <x v="118"/>
    <x v="221"/>
    <n v="3.0470086153846156"/>
    <n v="2"/>
    <n v="5.0470086153846161"/>
    <n v="2.1795088612428941"/>
    <n v="1"/>
    <n v="0.45881896503496511"/>
    <m/>
    <m/>
    <m/>
    <m/>
    <m/>
    <m/>
    <m/>
    <m/>
    <m/>
    <m/>
    <m/>
    <m/>
    <m/>
    <m/>
  </r>
  <r>
    <n v="3332"/>
    <x v="7"/>
    <x v="515"/>
    <s v="Wendel Patrick "/>
    <s v="Escavadeira"/>
    <n v="2"/>
    <s v="MOD 5"/>
    <s v="1"/>
    <s v="2"/>
    <x v="1"/>
    <x v="21"/>
    <s v="20:29"/>
    <x v="86"/>
    <s v="0422-EBENÉZIA"/>
    <m/>
    <s v="Apoio Colheita"/>
    <s v="interna"/>
    <x v="39"/>
    <x v="14"/>
    <s v="Não Aderente"/>
    <x v="118"/>
    <s v="Lençóis Paulista"/>
    <s v="0464"/>
    <s v="0422"/>
    <s v="Lençóis Paulista0464"/>
    <s v="04640422"/>
    <s v="Lençóis Paulista0422"/>
    <x v="82"/>
    <x v="204"/>
    <x v="22"/>
    <x v="225"/>
    <n v="6.2640353095022618"/>
    <n v="2"/>
    <n v="8.2640353095022618"/>
    <n v="1.3310688529309447"/>
    <n v="2"/>
    <n v="1.5025518744549566"/>
    <m/>
    <m/>
    <m/>
    <m/>
    <m/>
    <m/>
    <m/>
    <m/>
    <m/>
    <m/>
    <m/>
    <m/>
    <m/>
    <m/>
  </r>
  <r>
    <n v="3333"/>
    <x v="7"/>
    <x v="516"/>
    <s v="Antonio Araujo "/>
    <s v="Retroescavadeira"/>
    <n v="1"/>
    <s v="MOD 3"/>
    <s v="1"/>
    <s v="3"/>
    <x v="2"/>
    <x v="22"/>
    <s v="14:00"/>
    <x v="56"/>
    <s v="0358-SÃO JOSÉ IV - GLEBA I"/>
    <m/>
    <m/>
    <s v="externa"/>
    <x v="31"/>
    <x v="18"/>
    <s v="Não Aderente"/>
    <x v="468"/>
    <s v="Lençóis Paulista"/>
    <s v="0458"/>
    <s v="0358"/>
    <s v="Lençóis Paulista0458"/>
    <s v="04580358"/>
    <s v="Lençóis Paulista0358"/>
    <x v="54"/>
    <x v="196"/>
    <x v="116"/>
    <x v="215"/>
    <n v="2.9643629819004529"/>
    <n v="2"/>
    <n v="4.9643629819004529"/>
    <n v="2.2157928499799162"/>
    <n v="1"/>
    <n v="0.45130572562731391"/>
    <m/>
    <m/>
    <m/>
    <m/>
    <m/>
    <m/>
    <m/>
    <m/>
    <m/>
    <m/>
    <m/>
    <m/>
    <m/>
    <m/>
  </r>
  <r>
    <n v="3334"/>
    <x v="0"/>
    <x v="517"/>
    <s v="Jefferson barbosa"/>
    <s v="Carregador Florestal"/>
    <n v="1"/>
    <s v="MOD 6"/>
    <s v="1"/>
    <s v="3"/>
    <x v="1"/>
    <x v="21"/>
    <s v="10:00"/>
    <x v="115"/>
    <s v="0342-MONTE AZUL"/>
    <m/>
    <s v="Falta de Planejamento Previo"/>
    <s v="externa"/>
    <x v="23"/>
    <x v="2"/>
    <s v="Não Aderente"/>
    <x v="469"/>
    <s v="Lençóis Paulista"/>
    <s v="0338"/>
    <s v="0342"/>
    <s v="Lençóis Paulista0338"/>
    <s v="03380342"/>
    <s v="Lençóis Paulista0342"/>
    <x v="111"/>
    <x v="205"/>
    <x v="2"/>
    <x v="226"/>
    <n v="8.7435966941176471"/>
    <n v="2"/>
    <n v="10.743596694117647"/>
    <n v="1.0238656860623536"/>
    <n v="1"/>
    <n v="0.97669060855614986"/>
    <m/>
    <m/>
    <m/>
    <m/>
    <m/>
    <m/>
    <m/>
    <m/>
    <m/>
    <m/>
    <m/>
    <m/>
    <m/>
    <m/>
  </r>
  <r>
    <n v="3335"/>
    <x v="2"/>
    <x v="518"/>
    <s v="Rogerio Panqueca "/>
    <s v="Escavadeira"/>
    <n v="2"/>
    <s v="BSR03"/>
    <s v="2"/>
    <s v="2"/>
    <x v="2"/>
    <x v="21"/>
    <s v="12:00"/>
    <x v="46"/>
    <s v="0425-PLANALTO"/>
    <m/>
    <m/>
    <s v="externa"/>
    <x v="28"/>
    <x v="0"/>
    <s v="Não Aderente"/>
    <x v="470"/>
    <s v="Lençóis Paulista"/>
    <s v="0308"/>
    <s v="0425"/>
    <s v="Lençóis Paulista0308"/>
    <s v="03080425"/>
    <s v="Lençóis Paulista0425"/>
    <x v="44"/>
    <x v="197"/>
    <x v="0"/>
    <x v="216"/>
    <n v="4.5051851873303166"/>
    <n v="2"/>
    <n v="6.5051851873303166"/>
    <n v="1.6909587787637332"/>
    <n v="2"/>
    <n v="1.1827609431509667"/>
    <m/>
    <m/>
    <m/>
    <m/>
    <m/>
    <m/>
    <m/>
    <m/>
    <m/>
    <m/>
    <m/>
    <m/>
    <m/>
    <m/>
  </r>
  <r>
    <n v="3336"/>
    <x v="2"/>
    <x v="519"/>
    <s v="Rogério Panqueca "/>
    <s v="Escavadeira"/>
    <n v="1"/>
    <s v="BSR03"/>
    <s v="1"/>
    <s v="2"/>
    <x v="2"/>
    <x v="21"/>
    <s v="12:00"/>
    <x v="58"/>
    <s v="0425-PLANALTO"/>
    <m/>
    <m/>
    <s v="externa"/>
    <x v="28"/>
    <x v="0"/>
    <s v="Não Aderente"/>
    <x v="471"/>
    <s v="Lençóis Paulista"/>
    <s v="0397"/>
    <s v="0425"/>
    <s v="Lençóis Paulista0397"/>
    <s v="03970425"/>
    <s v="Lençóis Paulista0425"/>
    <x v="56"/>
    <x v="198"/>
    <x v="0"/>
    <x v="217"/>
    <n v="4.3384024796380096"/>
    <n v="2"/>
    <n v="6.3384024796380096"/>
    <n v="1.7354530633447904"/>
    <n v="1"/>
    <n v="0.5762184072398191"/>
    <m/>
    <m/>
    <m/>
    <m/>
    <m/>
    <m/>
    <m/>
    <m/>
    <m/>
    <m/>
    <m/>
    <m/>
    <m/>
    <m/>
  </r>
  <r>
    <n v="3337"/>
    <x v="2"/>
    <x v="520"/>
    <s v="Rogério Panqueca "/>
    <s v="Trator de esteira"/>
    <n v="1"/>
    <s v="BSR03"/>
    <s v="1"/>
    <s v="2"/>
    <x v="1"/>
    <x v="22"/>
    <s v="6:00"/>
    <x v="46"/>
    <s v="0425-PLANALTO"/>
    <m/>
    <s v="Finalizacao de fazenda"/>
    <s v="externa"/>
    <x v="28"/>
    <x v="0"/>
    <s v="Não Aderente"/>
    <x v="472"/>
    <s v="Lençóis Paulista"/>
    <s v="0308"/>
    <s v="0425"/>
    <s v="Lençóis Paulista0308"/>
    <s v="03080425"/>
    <s v="Lençóis Paulista0425"/>
    <x v="44"/>
    <x v="197"/>
    <x v="0"/>
    <x v="216"/>
    <n v="4.5051851873303166"/>
    <n v="2"/>
    <n v="6.5051851873303166"/>
    <n v="1.6909587787637332"/>
    <n v="1"/>
    <n v="0.59138047157548335"/>
    <m/>
    <m/>
    <m/>
    <m/>
    <m/>
    <m/>
    <m/>
    <m/>
    <m/>
    <m/>
    <m/>
    <m/>
    <m/>
    <m/>
  </r>
  <r>
    <n v="3338"/>
    <x v="2"/>
    <x v="521"/>
    <s v="Rogério Panqueca "/>
    <s v="Escavadeira"/>
    <n v="1"/>
    <s v="BSR03"/>
    <s v="1"/>
    <s v="2"/>
    <x v="1"/>
    <x v="22"/>
    <s v="6:00"/>
    <x v="46"/>
    <s v="0425-PLANALTO"/>
    <m/>
    <s v="Finalizacao de fazenda"/>
    <s v="externa"/>
    <x v="28"/>
    <x v="0"/>
    <s v="Não Aderente"/>
    <x v="452"/>
    <s v="Lençóis Paulista"/>
    <s v="0308"/>
    <s v="0425"/>
    <s v="Lençóis Paulista0308"/>
    <s v="03080425"/>
    <s v="Lençóis Paulista0425"/>
    <x v="44"/>
    <x v="197"/>
    <x v="0"/>
    <x v="216"/>
    <n v="4.5051851873303166"/>
    <n v="2"/>
    <n v="6.5051851873303166"/>
    <n v="1.6909587787637332"/>
    <n v="1"/>
    <n v="0.59138047157548335"/>
    <m/>
    <m/>
    <m/>
    <m/>
    <m/>
    <m/>
    <m/>
    <m/>
    <m/>
    <m/>
    <m/>
    <m/>
    <m/>
    <m/>
  </r>
  <r>
    <n v="3339"/>
    <x v="2"/>
    <x v="522"/>
    <s v="Rogério Panqueca "/>
    <s v="Escavadeira"/>
    <n v="1"/>
    <s v="BSR03"/>
    <s v="1"/>
    <s v="2"/>
    <x v="1"/>
    <x v="22"/>
    <s v="6:00"/>
    <x v="58"/>
    <s v="0425-PLANALTO"/>
    <m/>
    <s v="Finalizacao de fazenda"/>
    <s v="externa"/>
    <x v="28"/>
    <x v="0"/>
    <s v="Não Aderente"/>
    <x v="473"/>
    <s v="Lençóis Paulista"/>
    <s v="0397"/>
    <s v="0425"/>
    <s v="Lençóis Paulista0397"/>
    <s v="03970425"/>
    <s v="Lençóis Paulista0425"/>
    <x v="56"/>
    <x v="198"/>
    <x v="0"/>
    <x v="217"/>
    <n v="4.3384024796380096"/>
    <n v="2"/>
    <n v="6.3384024796380096"/>
    <n v="1.7354530633447904"/>
    <n v="1"/>
    <n v="0.5762184072398191"/>
    <m/>
    <m/>
    <m/>
    <m/>
    <m/>
    <m/>
    <m/>
    <m/>
    <m/>
    <m/>
    <m/>
    <m/>
    <m/>
    <m/>
  </r>
  <r>
    <n v="3340"/>
    <x v="5"/>
    <x v="523"/>
    <s v="Murilo Vieira Martins "/>
    <s v="tratorpneu"/>
    <n v="1"/>
    <s v="AUT3"/>
    <s v="1"/>
    <s v="2"/>
    <x v="0"/>
    <x v="23"/>
    <s v="12:00"/>
    <x v="116"/>
    <s v="0265-ITAMARATI"/>
    <s v="Favor enviar prancha do fornecedor KTha para testar, enviar a prancha que realiza o embarque pela frente do implemento."/>
    <m/>
    <s v="externa"/>
    <x v="1"/>
    <x v="4"/>
    <s v="Aderente"/>
    <x v="474"/>
    <s v="Lençóis Paulista"/>
    <s v="0275"/>
    <s v="0265"/>
    <s v="Lençóis Paulista0275"/>
    <s v="02750265"/>
    <s v="Lençóis Paulista0265"/>
    <x v="112"/>
    <x v="206"/>
    <x v="5"/>
    <x v="227"/>
    <n v="3.0638438642533936"/>
    <n v="2"/>
    <n v="5.0638438642533936"/>
    <n v="2.1722628688556189"/>
    <n v="1"/>
    <n v="0.46034944220485396"/>
    <m/>
    <m/>
    <m/>
    <m/>
    <m/>
    <m/>
    <m/>
    <m/>
    <m/>
    <m/>
    <m/>
    <m/>
    <m/>
    <m/>
  </r>
  <r>
    <n v="3341"/>
    <x v="4"/>
    <x v="524"/>
    <s v="Ido Camargo Junior"/>
    <s v="Trailler"/>
    <n v="1"/>
    <s v="MOD 10"/>
    <s v="1"/>
    <s v="3"/>
    <x v="1"/>
    <x v="21"/>
    <s v="10:30"/>
    <x v="15"/>
    <s v="0351-SANTA MARIANA II"/>
    <s v="0351"/>
    <s v="Finalizacao de fazenda"/>
    <s v="interna"/>
    <x v="10"/>
    <x v="27"/>
    <s v="Não Aderente"/>
    <x v="475"/>
    <s v="Lençóis Paulista"/>
    <s v="0351"/>
    <s v="0351"/>
    <s v="Lençóis Paulista0351"/>
    <s v="03510351"/>
    <s v="Lençóis Paulista0351"/>
    <x v="14"/>
    <x v="5"/>
    <x v="44"/>
    <x v="69"/>
    <n v="5.739527353846154"/>
    <n v="2"/>
    <n v="7.739527353846154"/>
    <n v="1.4212754212353234"/>
    <n v="1"/>
    <n v="0.70359339580419578"/>
    <m/>
    <m/>
    <m/>
    <m/>
    <m/>
    <m/>
    <m/>
    <m/>
    <m/>
    <m/>
    <m/>
    <m/>
    <m/>
    <m/>
  </r>
  <r>
    <n v="3342"/>
    <x v="7"/>
    <x v="525"/>
    <s v="Wendel Patrick "/>
    <s v="Motoniveladora"/>
    <n v="1"/>
    <s v="MOD 5"/>
    <s v="1"/>
    <s v="2"/>
    <x v="1"/>
    <x v="21"/>
    <s v="12:30"/>
    <x v="86"/>
    <s v="0422-EBENÉZIA"/>
    <m/>
    <s v="Apoio Colheita"/>
    <s v="interna"/>
    <x v="39"/>
    <x v="14"/>
    <s v="Não Aderente"/>
    <x v="476"/>
    <s v="Lençóis Paulista"/>
    <s v="0464"/>
    <s v="0422"/>
    <s v="Lençóis Paulista0464"/>
    <s v="04640422"/>
    <s v="Lençóis Paulista0422"/>
    <x v="82"/>
    <x v="204"/>
    <x v="22"/>
    <x v="225"/>
    <n v="6.2640353095022618"/>
    <n v="2"/>
    <n v="8.2640353095022618"/>
    <n v="1.3310688529309447"/>
    <n v="1"/>
    <n v="0.75127593722747832"/>
    <m/>
    <m/>
    <m/>
    <m/>
    <m/>
    <m/>
    <m/>
    <m/>
    <m/>
    <m/>
    <m/>
    <m/>
    <m/>
    <m/>
  </r>
  <r>
    <n v="3348"/>
    <x v="7"/>
    <x v="526"/>
    <s v="Wendel Patrick "/>
    <s v="Motoniveladora"/>
    <n v="1"/>
    <s v="MOD 5"/>
    <s v="1"/>
    <s v="2"/>
    <x v="1"/>
    <x v="21"/>
    <s v="15:30"/>
    <x v="7"/>
    <s v="BRLP"/>
    <m/>
    <s v="Apoio Colheita"/>
    <s v="interna"/>
    <x v="6"/>
    <x v="26"/>
    <s v="Não Aderente"/>
    <x v="477"/>
    <s v="Lençóis Paulista"/>
    <s v="0457"/>
    <s v="BRLP"/>
    <s v="Lençóis Paulista0457"/>
    <s v="0457BRLP"/>
    <s v="Lençóis PaulistaBRLP"/>
    <x v="7"/>
    <x v="199"/>
    <x v="41"/>
    <x v="218"/>
    <n v="4.2846151330316742"/>
    <n v="2"/>
    <n v="6.2846151330316742"/>
    <n v="1.7503060676197115"/>
    <n v="1"/>
    <n v="0.57132864845742493"/>
    <m/>
    <m/>
    <m/>
    <m/>
    <m/>
    <m/>
    <m/>
    <m/>
    <m/>
    <m/>
    <m/>
    <m/>
    <m/>
    <m/>
  </r>
  <r>
    <n v="3343"/>
    <x v="7"/>
    <x v="527"/>
    <s v="Marcelo Calandria Bencici"/>
    <s v="Motoniveladora"/>
    <n v="1"/>
    <s v="MOD 4"/>
    <s v="1"/>
    <s v="2"/>
    <x v="2"/>
    <x v="23"/>
    <s v="7:00"/>
    <x v="55"/>
    <s v="0351-SANTA MARIANA II"/>
    <m/>
    <m/>
    <s v="externa"/>
    <x v="15"/>
    <x v="27"/>
    <s v="Aderente"/>
    <x v="478"/>
    <s v="Lençóis Paulista"/>
    <s v="0392"/>
    <s v="0351"/>
    <s v="Lençóis Paulista0392"/>
    <s v="03920351"/>
    <s v="Lençóis Paulista0351"/>
    <x v="53"/>
    <x v="207"/>
    <x v="44"/>
    <x v="228"/>
    <n v="6.0865474914027153"/>
    <n v="2"/>
    <n v="8.0865474914027153"/>
    <n v="1.3602838555879067"/>
    <n v="1"/>
    <n v="0.73514068103661045"/>
    <m/>
    <m/>
    <m/>
    <m/>
    <m/>
    <m/>
    <m/>
    <m/>
    <m/>
    <m/>
    <m/>
    <m/>
    <m/>
    <m/>
  </r>
  <r>
    <n v="3344"/>
    <x v="7"/>
    <x v="528"/>
    <s v="Marcelo Calandria Bencici"/>
    <s v="Rolo Compactador"/>
    <n v="1"/>
    <s v="MOD 4"/>
    <s v="1"/>
    <s v="2"/>
    <x v="2"/>
    <x v="23"/>
    <s v="7:00"/>
    <x v="55"/>
    <s v="0351-SANTA MARIANA II"/>
    <m/>
    <m/>
    <s v="externa"/>
    <x v="15"/>
    <x v="27"/>
    <s v="Aderente"/>
    <x v="479"/>
    <s v="Lençóis Paulista"/>
    <s v="0392"/>
    <s v="0351"/>
    <s v="Lençóis Paulista0392"/>
    <s v="03920351"/>
    <s v="Lençóis Paulista0351"/>
    <x v="53"/>
    <x v="207"/>
    <x v="44"/>
    <x v="228"/>
    <n v="6.0865474914027153"/>
    <n v="2"/>
    <n v="8.0865474914027153"/>
    <n v="1.3602838555879067"/>
    <n v="1"/>
    <n v="0.73514068103661045"/>
    <m/>
    <m/>
    <m/>
    <m/>
    <m/>
    <m/>
    <m/>
    <m/>
    <m/>
    <m/>
    <m/>
    <m/>
    <m/>
    <m/>
  </r>
  <r>
    <n v="3345"/>
    <x v="7"/>
    <x v="529"/>
    <s v="Marcelo Calandria Bencici"/>
    <s v="Pá Carregadeira"/>
    <n v="1"/>
    <s v="MOD 4"/>
    <s v="1"/>
    <s v="2"/>
    <x v="2"/>
    <x v="23"/>
    <s v="7:00"/>
    <x v="55"/>
    <s v="0351-SANTA MARIANA II"/>
    <m/>
    <m/>
    <s v="externa"/>
    <x v="15"/>
    <x v="27"/>
    <s v="Aderente"/>
    <x v="480"/>
    <s v="Lençóis Paulista"/>
    <s v="0392"/>
    <s v="0351"/>
    <s v="Lençóis Paulista0392"/>
    <s v="03920351"/>
    <s v="Lençóis Paulista0351"/>
    <x v="53"/>
    <x v="207"/>
    <x v="44"/>
    <x v="228"/>
    <n v="6.0865474914027153"/>
    <n v="2"/>
    <n v="8.0865474914027153"/>
    <n v="1.3602838555879067"/>
    <n v="1"/>
    <n v="0.73514068103661045"/>
    <m/>
    <m/>
    <m/>
    <m/>
    <m/>
    <m/>
    <m/>
    <m/>
    <m/>
    <m/>
    <m/>
    <m/>
    <m/>
    <m/>
  </r>
  <r>
    <n v="3346"/>
    <x v="7"/>
    <x v="530"/>
    <s v="Marcelo Calandria Bencici"/>
    <s v="Trator"/>
    <n v="1"/>
    <s v="MOD 4"/>
    <s v="1"/>
    <s v="2"/>
    <x v="2"/>
    <x v="23"/>
    <s v="7:00"/>
    <x v="55"/>
    <s v="0351-SANTA MARIANA II"/>
    <m/>
    <m/>
    <s v="externa"/>
    <x v="15"/>
    <x v="27"/>
    <s v="Aderente"/>
    <x v="481"/>
    <s v="Lençóis Paulista"/>
    <s v="0392"/>
    <s v="0351"/>
    <s v="Lençóis Paulista0392"/>
    <s v="03920351"/>
    <s v="Lençóis Paulista0351"/>
    <x v="53"/>
    <x v="207"/>
    <x v="44"/>
    <x v="228"/>
    <n v="6.0865474914027153"/>
    <n v="2"/>
    <n v="8.0865474914027153"/>
    <n v="1.3602838555879067"/>
    <n v="1"/>
    <n v="0.73514068103661045"/>
    <m/>
    <m/>
    <m/>
    <m/>
    <m/>
    <m/>
    <m/>
    <m/>
    <m/>
    <m/>
    <m/>
    <m/>
    <m/>
    <m/>
  </r>
  <r>
    <n v="3347"/>
    <x v="7"/>
    <x v="531"/>
    <s v="Marcelo Calandria Bencici"/>
    <s v="Escavadeira"/>
    <n v="1"/>
    <s v="MOD 4"/>
    <s v="1"/>
    <s v="2"/>
    <x v="1"/>
    <x v="22"/>
    <s v="7:00"/>
    <x v="55"/>
    <s v="0396-JOSÉ ALVARO"/>
    <m/>
    <s v="Finalizacao de fazenda"/>
    <s v="externa"/>
    <x v="15"/>
    <x v="21"/>
    <s v="Não Aderente"/>
    <x v="482"/>
    <s v="Lençóis Paulista"/>
    <s v="0392"/>
    <s v="0396"/>
    <s v="Lençóis Paulista0392"/>
    <s v="03920396"/>
    <s v="Lençóis Paulista0396"/>
    <x v="53"/>
    <x v="159"/>
    <x v="98"/>
    <x v="176"/>
    <n v="4.4031455773755654"/>
    <n v="2"/>
    <n v="6.4031455773755654"/>
    <n v="1.7179056554432628"/>
    <n v="1"/>
    <n v="0.58210414339777872"/>
    <m/>
    <m/>
    <m/>
    <m/>
    <m/>
    <m/>
    <m/>
    <m/>
    <m/>
    <m/>
    <m/>
    <m/>
    <m/>
    <m/>
  </r>
  <r>
    <n v="3351"/>
    <x v="2"/>
    <x v="532"/>
    <s v="Willian ferreira "/>
    <s v="Pá Carregadeira"/>
    <n v="1"/>
    <s v="BSR02"/>
    <s v="1"/>
    <s v="2"/>
    <x v="0"/>
    <x v="23"/>
    <s v="6:00"/>
    <x v="117"/>
    <s v="2149-2 L"/>
    <m/>
    <m/>
    <s v="externa"/>
    <x v="52"/>
    <x v="3"/>
    <s v="Aderente"/>
    <x v="483"/>
    <s v="Lençóis Paulista"/>
    <s v="0642"/>
    <s v="2149"/>
    <s v="Lençóis Paulista0642"/>
    <s v="06422149"/>
    <s v="Lençóis Paulista2149"/>
    <x v="113"/>
    <x v="208"/>
    <x v="119"/>
    <x v="229"/>
    <n v="4.8144319294117643"/>
    <n v="2"/>
    <n v="6.8144319294117643"/>
    <n v="1.614221128620114"/>
    <n v="1"/>
    <n v="0.61949381176470586"/>
    <m/>
    <m/>
    <m/>
    <m/>
    <m/>
    <m/>
    <m/>
    <m/>
    <m/>
    <m/>
    <m/>
    <m/>
    <m/>
    <m/>
  </r>
  <r>
    <n v="3350"/>
    <x v="0"/>
    <x v="533"/>
    <s v="Jefferson barbosa"/>
    <s v="Motoniveladora"/>
    <n v="1"/>
    <s v="MOD 6"/>
    <s v="1"/>
    <s v="3"/>
    <x v="1"/>
    <x v="22"/>
    <s v="9:00"/>
    <x v="4"/>
    <s v="0374-SANTO ANTÔNIO VIII"/>
    <m/>
    <s v="Falta de Planejamento Previo"/>
    <s v="externa"/>
    <x v="4"/>
    <x v="17"/>
    <s v="Não Aderente"/>
    <x v="484"/>
    <s v="Lençóis Paulista"/>
    <s v="0486"/>
    <s v="0374"/>
    <s v="Lençóis Paulista0486"/>
    <s v="04860374"/>
    <s v="Lençóis Paulista0374"/>
    <x v="4"/>
    <x v="182"/>
    <x v="49"/>
    <x v="199"/>
    <n v="8.5772576968325787"/>
    <n v="2"/>
    <n v="10.577257696832579"/>
    <n v="1.0399670987777876"/>
    <n v="1"/>
    <n v="0.96156888153023434"/>
    <m/>
    <m/>
    <m/>
    <m/>
    <m/>
    <m/>
    <m/>
    <m/>
    <m/>
    <m/>
    <m/>
    <m/>
    <m/>
    <m/>
  </r>
  <r>
    <n v="3353"/>
    <x v="0"/>
    <x v="534"/>
    <s v="Jefferson barbosa"/>
    <s v="Carregador Florestal"/>
    <n v="2"/>
    <s v="MOD 7"/>
    <s v="1"/>
    <s v="3"/>
    <x v="1"/>
    <x v="22"/>
    <s v="8:00"/>
    <x v="118"/>
    <s v="0395-JOAQUIM ÁLVARO"/>
    <m/>
    <s v="Falta de Planejamento Previo"/>
    <s v="interna"/>
    <x v="15"/>
    <x v="21"/>
    <s v="Não Aderente"/>
    <x v="485"/>
    <s v="Lençóis Paulista"/>
    <s v="0393"/>
    <s v="0395"/>
    <s v="Lençóis Paulista0393"/>
    <s v="03930395"/>
    <s v="Lençóis Paulista0395"/>
    <x v="114"/>
    <x v="209"/>
    <x v="57"/>
    <x v="230"/>
    <n v="4.5167884533936657"/>
    <n v="2"/>
    <n v="6.5167884533936657"/>
    <n v="1.6879479944253322"/>
    <n v="2"/>
    <n v="1.1848706278897574"/>
    <m/>
    <m/>
    <m/>
    <m/>
    <m/>
    <m/>
    <m/>
    <m/>
    <m/>
    <m/>
    <m/>
    <m/>
    <m/>
    <m/>
  </r>
  <r>
    <n v="3352"/>
    <x v="2"/>
    <x v="534"/>
    <s v="Willian ferreira "/>
    <s v="Motoniveladora"/>
    <n v="1"/>
    <s v="BSR02"/>
    <s v="1"/>
    <s v="2"/>
    <x v="0"/>
    <x v="23"/>
    <s v="6:00"/>
    <x v="117"/>
    <s v="2149-2 L"/>
    <m/>
    <m/>
    <s v="externa"/>
    <x v="52"/>
    <x v="3"/>
    <s v="Aderente"/>
    <x v="486"/>
    <s v="Lençóis Paulista"/>
    <s v="0642"/>
    <s v="2149"/>
    <s v="Lençóis Paulista0642"/>
    <s v="06422149"/>
    <s v="Lençóis Paulista2149"/>
    <x v="113"/>
    <x v="208"/>
    <x v="119"/>
    <x v="229"/>
    <n v="4.8144319294117643"/>
    <n v="3"/>
    <n v="7.8144319294117643"/>
    <n v="1.4076519060327948"/>
    <n v="1"/>
    <n v="0.7104029026737968"/>
    <m/>
    <m/>
    <m/>
    <m/>
    <m/>
    <m/>
    <m/>
    <m/>
    <m/>
    <m/>
    <m/>
    <m/>
    <m/>
    <m/>
  </r>
  <r>
    <n v="3354"/>
    <x v="7"/>
    <x v="535"/>
    <s v="Wendel Patrick "/>
    <s v="Rolo Compactador"/>
    <n v="1"/>
    <s v="MOD 5"/>
    <s v="1"/>
    <s v="2"/>
    <x v="1"/>
    <x v="22"/>
    <s v="7:00"/>
    <x v="86"/>
    <s v="0422-EBENÉZIA"/>
    <m/>
    <s v="Apoio Colheita"/>
    <s v="interna"/>
    <x v="39"/>
    <x v="14"/>
    <s v="Não Aderente"/>
    <x v="487"/>
    <s v="Lençóis Paulista"/>
    <s v="0464"/>
    <s v="0422"/>
    <s v="Lençóis Paulista0464"/>
    <s v="04640422"/>
    <s v="Lençóis Paulista0422"/>
    <x v="82"/>
    <x v="204"/>
    <x v="22"/>
    <x v="225"/>
    <n v="6.2640353095022618"/>
    <n v="4"/>
    <n v="10.264035309502262"/>
    <n v="1.0717032500673878"/>
    <n v="1"/>
    <n v="0.9330941190456602"/>
    <m/>
    <m/>
    <m/>
    <m/>
    <m/>
    <m/>
    <m/>
    <m/>
    <m/>
    <m/>
    <m/>
    <m/>
    <m/>
    <m/>
  </r>
  <r>
    <n v="3355"/>
    <x v="2"/>
    <x v="536"/>
    <s v="Giovani Oliveira de Mello "/>
    <s v="Escavadeira"/>
    <n v="1"/>
    <s v="BSR06"/>
    <s v="1"/>
    <s v="3"/>
    <x v="1"/>
    <x v="22"/>
    <s v="10:00"/>
    <x v="110"/>
    <s v="0291-CONQUISTA II"/>
    <m/>
    <s v="Apoio Estradas"/>
    <s v="interna"/>
    <x v="50"/>
    <x v="20"/>
    <s v="Não Aderente"/>
    <x v="488"/>
    <s v="Lençóis Paulista"/>
    <s v="0019"/>
    <s v="0291"/>
    <s v="Lençóis Paulista0019"/>
    <s v="00190291"/>
    <s v="Lençóis Paulista0291"/>
    <x v="106"/>
    <x v="210"/>
    <x v="120"/>
    <x v="231"/>
    <n v="4.4853991013574666"/>
    <n v="5"/>
    <n v="9.4853991013574657"/>
    <n v="1.1596770871165325"/>
    <n v="1"/>
    <n v="0.86230900921431497"/>
    <m/>
    <m/>
    <m/>
    <m/>
    <m/>
    <m/>
    <m/>
    <m/>
    <m/>
    <m/>
    <m/>
    <m/>
    <m/>
    <m/>
  </r>
  <r>
    <n v="3356"/>
    <x v="2"/>
    <x v="537"/>
    <s v="Rogerio Panqueca "/>
    <s v="Escavadeira"/>
    <n v="1"/>
    <s v="BSR03"/>
    <s v="1"/>
    <s v="2"/>
    <x v="2"/>
    <x v="22"/>
    <s v="6:00"/>
    <x v="46"/>
    <s v="0425-PLANALTO"/>
    <m/>
    <m/>
    <s v="externa"/>
    <x v="28"/>
    <x v="0"/>
    <s v="Não Aderente"/>
    <x v="489"/>
    <s v="Lençóis Paulista"/>
    <s v="0308"/>
    <s v="0425"/>
    <s v="Lençóis Paulista0308"/>
    <s v="03080425"/>
    <s v="Lençóis Paulista0425"/>
    <x v="44"/>
    <x v="197"/>
    <x v="0"/>
    <x v="216"/>
    <n v="4.5051851873303166"/>
    <n v="6"/>
    <n v="10.505185187330316"/>
    <n v="1.0471019600174636"/>
    <n v="1"/>
    <n v="0.95501683521184699"/>
    <m/>
    <m/>
    <m/>
    <m/>
    <m/>
    <m/>
    <m/>
    <m/>
    <m/>
    <m/>
    <m/>
    <m/>
    <m/>
    <m/>
  </r>
  <r>
    <n v="3357"/>
    <x v="2"/>
    <x v="538"/>
    <s v="Rogerio Panqueca "/>
    <s v="Trator de esteira"/>
    <n v="1"/>
    <s v="BSR03"/>
    <s v="1"/>
    <s v="2"/>
    <x v="2"/>
    <x v="22"/>
    <s v="6:00"/>
    <x v="46"/>
    <s v="0425-PLANALTO"/>
    <m/>
    <m/>
    <s v="externa"/>
    <x v="28"/>
    <x v="0"/>
    <s v="Não Aderente"/>
    <x v="490"/>
    <s v="Lençóis Paulista"/>
    <s v="0308"/>
    <s v="0425"/>
    <s v="Lençóis Paulista0308"/>
    <s v="03080425"/>
    <s v="Lençóis Paulista0425"/>
    <x v="44"/>
    <x v="197"/>
    <x v="0"/>
    <x v="216"/>
    <n v="4.5051851873303166"/>
    <n v="7"/>
    <n v="11.505185187330316"/>
    <n v="0.95609065137981153"/>
    <n v="1"/>
    <n v="1.0459259261209377"/>
    <m/>
    <m/>
    <m/>
    <m/>
    <m/>
    <m/>
    <m/>
    <m/>
    <m/>
    <m/>
    <m/>
    <m/>
    <m/>
    <m/>
  </r>
  <r>
    <n v="3358"/>
    <x v="2"/>
    <x v="539"/>
    <s v="Rogério Panqueca "/>
    <s v="Escavadeira"/>
    <n v="1"/>
    <s v="BSR03"/>
    <s v="1"/>
    <s v="2"/>
    <x v="1"/>
    <x v="24"/>
    <s v="14:00"/>
    <x v="46"/>
    <s v="0425-PLANALTO"/>
    <m/>
    <s v="Finalizacao de fazenda"/>
    <s v="externa"/>
    <x v="28"/>
    <x v="0"/>
    <s v="Não Aderente"/>
    <x v="73"/>
    <s v="Lençóis Paulista"/>
    <s v="0308"/>
    <s v="0425"/>
    <s v="Lençóis Paulista0308"/>
    <s v="03080425"/>
    <s v="Lençóis Paulista0425"/>
    <x v="44"/>
    <x v="197"/>
    <x v="0"/>
    <x v="216"/>
    <n v="4.5051851873303166"/>
    <n v="8"/>
    <n v="12.505185187330316"/>
    <n v="0.87963511417205553"/>
    <n v="1"/>
    <n v="1.1368350170300288"/>
    <m/>
    <m/>
    <m/>
    <m/>
    <m/>
    <m/>
    <m/>
    <m/>
    <m/>
    <m/>
    <m/>
    <m/>
    <m/>
    <m/>
  </r>
  <r>
    <n v="3359"/>
    <x v="2"/>
    <x v="540"/>
    <s v="Rogério Panqueca "/>
    <s v="Trator de esteira"/>
    <n v="1"/>
    <s v="BSR03"/>
    <s v="1"/>
    <s v="2"/>
    <x v="1"/>
    <x v="24"/>
    <s v="14:00"/>
    <x v="46"/>
    <s v="0425-PLANALTO"/>
    <m/>
    <s v="Finalizacao de fazenda"/>
    <s v="externa"/>
    <x v="28"/>
    <x v="0"/>
    <s v="Não Aderente"/>
    <x v="491"/>
    <s v="Lençóis Paulista"/>
    <s v="0308"/>
    <s v="0425"/>
    <s v="Lençóis Paulista0308"/>
    <s v="03080425"/>
    <s v="Lençóis Paulista0425"/>
    <x v="44"/>
    <x v="197"/>
    <x v="0"/>
    <x v="216"/>
    <n v="4.5051851873303166"/>
    <n v="9"/>
    <n v="13.505185187330316"/>
    <n v="0.8145019744208678"/>
    <n v="1"/>
    <n v="1.2277441079391196"/>
    <m/>
    <m/>
    <m/>
    <m/>
    <m/>
    <m/>
    <m/>
    <m/>
    <m/>
    <m/>
    <m/>
    <m/>
    <m/>
    <m/>
  </r>
  <r>
    <n v="3360"/>
    <x v="7"/>
    <x v="541"/>
    <s v="Regiane Câmara Pereira Oliveira "/>
    <s v="Retroescavadeira"/>
    <n v="1"/>
    <s v="MOD 7"/>
    <s v="1"/>
    <s v="2"/>
    <x v="0"/>
    <x v="23"/>
    <s v="6:00"/>
    <x v="77"/>
    <s v="0366-NEROLÂNDIA"/>
    <m/>
    <m/>
    <s v="externa"/>
    <x v="24"/>
    <x v="17"/>
    <s v="Aderente"/>
    <x v="492"/>
    <s v="Lençóis Paulista"/>
    <s v="0390"/>
    <s v="0366"/>
    <s v="Lençóis Paulista0390"/>
    <s v="03900366"/>
    <s v="Lençóis Paulista0366"/>
    <x v="73"/>
    <x v="180"/>
    <x v="108"/>
    <x v="197"/>
    <n v="5.9867305457013575"/>
    <n v="10"/>
    <n v="15.986730545701358"/>
    <n v="0.68807064512373173"/>
    <n v="1"/>
    <n v="1.4533391405183052"/>
    <m/>
    <m/>
    <m/>
    <m/>
    <m/>
    <m/>
    <m/>
    <m/>
    <m/>
    <m/>
    <m/>
    <m/>
    <m/>
    <m/>
  </r>
  <r>
    <n v="3361"/>
    <x v="4"/>
    <x v="542"/>
    <s v="Ivan Ribeiro dos Santos "/>
    <s v="Harvester"/>
    <n v="8"/>
    <s v="MOD 1"/>
    <s v="8"/>
    <s v="2"/>
    <x v="0"/>
    <x v="23"/>
    <s v="1:00"/>
    <x v="113"/>
    <s v="0014-TURVINHO II"/>
    <m/>
    <m/>
    <s v="externa"/>
    <x v="1"/>
    <x v="46"/>
    <s v="Não Aderente"/>
    <x v="493"/>
    <s v="Lençóis Paulista"/>
    <s v="2079"/>
    <s v="0014"/>
    <s v="Lençóis Paulista2079"/>
    <s v="20790014"/>
    <s v="Lençóis Paulista0014"/>
    <x v="109"/>
    <x v="200"/>
    <x v="117"/>
    <x v="219"/>
    <n v="2.0792320380090499"/>
    <n v="11"/>
    <n v="13.079232038009049"/>
    <n v="0.8410279722871592"/>
    <n v="8"/>
    <n v="9.5121687549156722"/>
    <m/>
    <m/>
    <m/>
    <m/>
    <m/>
    <m/>
    <m/>
    <m/>
    <m/>
    <m/>
    <m/>
    <m/>
    <m/>
    <m/>
  </r>
  <r>
    <n v="3362"/>
    <x v="7"/>
    <x v="543"/>
    <s v="Douglas Vicente Nascimento "/>
    <s v="Rolo Compactador"/>
    <n v="1"/>
    <s v="MOD 5"/>
    <s v="1"/>
    <s v="2"/>
    <x v="0"/>
    <x v="24"/>
    <s v="15:00"/>
    <x v="86"/>
    <s v="0422-EBENÉZIA"/>
    <m/>
    <m/>
    <s v="externa"/>
    <x v="39"/>
    <x v="14"/>
    <s v="Não Aderente"/>
    <x v="494"/>
    <s v="Lençóis Paulista"/>
    <s v="0464"/>
    <s v="0422"/>
    <s v="Lençóis Paulista0464"/>
    <s v="04640422"/>
    <s v="Lençóis Paulista0422"/>
    <x v="82"/>
    <x v="204"/>
    <x v="22"/>
    <x v="225"/>
    <n v="6.2640353095022618"/>
    <n v="12"/>
    <n v="18.264035309502262"/>
    <n v="0.60227654040271217"/>
    <n v="1"/>
    <n v="1.6603668463183874"/>
    <m/>
    <m/>
    <m/>
    <m/>
    <m/>
    <m/>
    <m/>
    <m/>
    <m/>
    <m/>
    <m/>
    <m/>
    <m/>
    <m/>
  </r>
  <r>
    <n v="3363"/>
    <x v="0"/>
    <x v="544"/>
    <s v="Ricardo "/>
    <s v="Carregador Florestal"/>
    <n v="1"/>
    <s v="MOD 5"/>
    <s v="1"/>
    <s v="3"/>
    <x v="0"/>
    <x v="24"/>
    <s v="12:00"/>
    <x v="67"/>
    <s v="0262-JEQUITIBÁ BRANCO"/>
    <m/>
    <m/>
    <s v="externa"/>
    <x v="36"/>
    <x v="1"/>
    <s v="Não Aderente"/>
    <x v="495"/>
    <s v="Lençóis Paulista"/>
    <s v="0341"/>
    <s v="0262"/>
    <s v="Lençóis Paulista0341"/>
    <s v="03410262"/>
    <s v="Lençóis Paulista0262"/>
    <x v="64"/>
    <x v="211"/>
    <x v="48"/>
    <x v="232"/>
    <n v="8.3116012117647067"/>
    <n v="13"/>
    <n v="21.311601211764707"/>
    <n v="0.51615079930867125"/>
    <n v="1"/>
    <n v="1.9374182919786096"/>
    <m/>
    <m/>
    <m/>
    <m/>
    <m/>
    <m/>
    <m/>
    <m/>
    <m/>
    <m/>
    <m/>
    <m/>
    <m/>
    <m/>
  </r>
  <r>
    <n v="3365"/>
    <x v="0"/>
    <x v="545"/>
    <s v="Ricardo "/>
    <s v="Carregador Florestal"/>
    <n v="3"/>
    <s v="MOD 5"/>
    <s v="3"/>
    <s v="3"/>
    <x v="0"/>
    <x v="23"/>
    <s v="6:00"/>
    <x v="67"/>
    <s v="0262-JEQUITIBÁ BRANCO"/>
    <m/>
    <m/>
    <s v="externa"/>
    <x v="36"/>
    <x v="1"/>
    <s v="Não Aderente"/>
    <x v="496"/>
    <s v="Lençóis Paulista"/>
    <s v="0341"/>
    <s v="0262"/>
    <s v="Lençóis Paulista0341"/>
    <s v="03410262"/>
    <s v="Lençóis Paulista0262"/>
    <x v="64"/>
    <x v="211"/>
    <x v="48"/>
    <x v="232"/>
    <n v="8.3116012117647067"/>
    <n v="14"/>
    <n v="22.311601211764707"/>
    <n v="0.49301705850675565"/>
    <n v="3"/>
    <n v="6.0849821486631015"/>
    <m/>
    <m/>
    <m/>
    <m/>
    <m/>
    <m/>
    <m/>
    <m/>
    <m/>
    <m/>
    <m/>
    <m/>
    <m/>
    <m/>
  </r>
  <r>
    <n v="3364"/>
    <x v="0"/>
    <x v="546"/>
    <s v="Jhon felipe senoski "/>
    <s v="Carregador Florestal"/>
    <n v="3"/>
    <s v="MOD 3"/>
    <s v="3"/>
    <s v="3"/>
    <x v="0"/>
    <x v="23"/>
    <s v="9:51"/>
    <x v="100"/>
    <s v="0480-PITANGUEIRAS"/>
    <m/>
    <m/>
    <s v="externa"/>
    <x v="46"/>
    <x v="37"/>
    <s v="Aderente"/>
    <x v="172"/>
    <s v="Lençóis Paulista"/>
    <s v="0640"/>
    <s v="0480"/>
    <s v="Lençóis Paulista0640"/>
    <s v="06400480"/>
    <s v="Lençóis Paulista0480"/>
    <x v="96"/>
    <x v="166"/>
    <x v="74"/>
    <x v="183"/>
    <n v="6.0119975565610861"/>
    <n v="15"/>
    <n v="21.011997556561084"/>
    <n v="0.52351043590166435"/>
    <n v="3"/>
    <n v="5.7305447881530229"/>
    <m/>
    <m/>
    <m/>
    <m/>
    <m/>
    <m/>
    <m/>
    <m/>
    <m/>
    <m/>
    <m/>
    <m/>
    <m/>
    <m/>
  </r>
  <r>
    <n v="3366"/>
    <x v="7"/>
    <x v="547"/>
    <s v="Elieser Prado "/>
    <s v="Rolo Compactador"/>
    <n v="1"/>
    <s v="MOD 6"/>
    <s v="1"/>
    <s v="2"/>
    <x v="0"/>
    <x v="18"/>
    <s v="8:00"/>
    <x v="73"/>
    <s v="5016-JACURUTU"/>
    <s v="Movimentacao realizada de RC para o patio de madeira em minas gerais"/>
    <m/>
    <s v="interna"/>
    <x v="5"/>
    <x v="15"/>
    <s v="Não Aderente"/>
    <x v="497"/>
    <s v="Lençóis Paulista"/>
    <s v="5016"/>
    <s v="5016"/>
    <s v="Lençóis Paulista5016"/>
    <s v="50165016"/>
    <s v="Lençóis Paulista5016"/>
    <x v="6"/>
    <x v="8"/>
    <x v="23"/>
    <x v="8"/>
    <e v="#N/A"/>
    <n v="16"/>
    <e v="#N/A"/>
    <e v="#N/A"/>
    <n v="1"/>
    <e v="#N/A"/>
    <m/>
    <m/>
    <m/>
    <m/>
    <m/>
    <m/>
    <m/>
    <m/>
    <m/>
    <m/>
    <m/>
    <m/>
    <m/>
    <m/>
  </r>
  <r>
    <n v="3367"/>
    <x v="2"/>
    <x v="548"/>
    <s v="Rogerio Panqueca "/>
    <s v="Trator de esteira"/>
    <n v="1"/>
    <s v="BSR03"/>
    <s v="1"/>
    <s v="2"/>
    <x v="2"/>
    <x v="24"/>
    <s v="14:00"/>
    <x v="46"/>
    <s v="0425-PLANALTO"/>
    <m/>
    <m/>
    <s v="externa"/>
    <x v="28"/>
    <x v="0"/>
    <s v="Não Aderente"/>
    <x v="498"/>
    <s v="Lençóis Paulista"/>
    <s v="0308"/>
    <s v="0425"/>
    <s v="Lençóis Paulista0308"/>
    <s v="03080425"/>
    <s v="Lençóis Paulista0425"/>
    <x v="44"/>
    <x v="197"/>
    <x v="0"/>
    <x v="216"/>
    <n v="4.5051851873303166"/>
    <n v="17"/>
    <n v="21.505185187330316"/>
    <n v="0.51150454665605949"/>
    <n v="1"/>
    <n v="1.9550168352118471"/>
    <m/>
    <m/>
    <m/>
    <m/>
    <m/>
    <m/>
    <m/>
    <m/>
    <m/>
    <m/>
    <m/>
    <m/>
    <m/>
    <m/>
  </r>
  <r>
    <n v="3368"/>
    <x v="2"/>
    <x v="549"/>
    <s v="Rogério Panqueca "/>
    <s v="Escavadeira"/>
    <n v="1"/>
    <s v="BSR03"/>
    <s v="1"/>
    <s v="2"/>
    <x v="2"/>
    <x v="24"/>
    <s v="14:00"/>
    <x v="46"/>
    <s v="0425-PLANALTO"/>
    <m/>
    <m/>
    <s v="externa"/>
    <x v="28"/>
    <x v="0"/>
    <s v="Não Aderente"/>
    <x v="499"/>
    <s v="Lençóis Paulista"/>
    <s v="0308"/>
    <s v="0425"/>
    <s v="Lençóis Paulista0308"/>
    <s v="03080425"/>
    <s v="Lençóis Paulista0425"/>
    <x v="44"/>
    <x v="197"/>
    <x v="0"/>
    <x v="216"/>
    <n v="4.5051851873303166"/>
    <n v="18"/>
    <n v="22.505185187330316"/>
    <n v="0.48877624904827005"/>
    <n v="1"/>
    <n v="2.0459259261209377"/>
    <m/>
    <m/>
    <m/>
    <m/>
    <m/>
    <m/>
    <m/>
    <m/>
    <m/>
    <m/>
    <m/>
    <m/>
    <m/>
    <m/>
  </r>
  <r>
    <n v="3369"/>
    <x v="0"/>
    <x v="550"/>
    <s v="Antonio Jose "/>
    <s v="Carregador Florestal"/>
    <n v="3"/>
    <s v="MOD 4"/>
    <s v="3"/>
    <s v="2"/>
    <x v="0"/>
    <x v="23"/>
    <s v="10:44"/>
    <x v="29"/>
    <s v="0630-SANTA HELENA V - GETULINA"/>
    <m/>
    <m/>
    <s v="externa"/>
    <x v="20"/>
    <x v="17"/>
    <s v="Aderente"/>
    <x v="500"/>
    <s v="Lençóis Paulista"/>
    <s v="0137"/>
    <s v="0630"/>
    <s v="Lençóis Paulista0137"/>
    <s v="01370630"/>
    <s v="Lençóis Paulista0630"/>
    <x v="28"/>
    <x v="212"/>
    <x v="121"/>
    <x v="233"/>
    <n v="6.8407036371040721"/>
    <n v="19"/>
    <n v="25.84070363710407"/>
    <n v="0.42568500279556448"/>
    <n v="3"/>
    <n v="7.0474646283011104"/>
    <m/>
    <m/>
    <m/>
    <m/>
    <m/>
    <m/>
    <m/>
    <m/>
    <m/>
    <m/>
    <m/>
    <m/>
    <m/>
    <m/>
  </r>
  <r>
    <n v="3370"/>
    <x v="0"/>
    <x v="551"/>
    <s v="Antonio JF "/>
    <s v="Pá Carregadeira"/>
    <n v="1"/>
    <s v="MOD 4"/>
    <s v="1"/>
    <s v="2"/>
    <x v="0"/>
    <x v="23"/>
    <s v="10:47"/>
    <x v="29"/>
    <s v="0630-SANTA HELENA V - GETULINA"/>
    <m/>
    <m/>
    <s v="externa"/>
    <x v="20"/>
    <x v="17"/>
    <s v="Aderente"/>
    <x v="239"/>
    <s v="Lençóis Paulista"/>
    <s v="0137"/>
    <s v="0630"/>
    <s v="Lençóis Paulista0137"/>
    <s v="01370630"/>
    <s v="Lençóis Paulista0630"/>
    <x v="28"/>
    <x v="212"/>
    <x v="121"/>
    <x v="233"/>
    <n v="6.8407036371040721"/>
    <n v="20"/>
    <n v="26.84070363710407"/>
    <n v="0.40982532159826884"/>
    <n v="1"/>
    <n v="2.4400639670094608"/>
    <m/>
    <m/>
    <m/>
    <m/>
    <m/>
    <m/>
    <m/>
    <m/>
    <m/>
    <m/>
    <m/>
    <m/>
    <m/>
    <m/>
  </r>
  <r>
    <n v="3371"/>
    <x v="0"/>
    <x v="552"/>
    <s v="Antonio JF "/>
    <s v="Motoniveladora"/>
    <n v="1"/>
    <s v="MOD 4"/>
    <s v="1"/>
    <s v="2"/>
    <x v="0"/>
    <x v="23"/>
    <s v="10:50"/>
    <x v="29"/>
    <s v="0630-SANTA HELENA V - GETULINA"/>
    <m/>
    <m/>
    <s v="externa"/>
    <x v="20"/>
    <x v="17"/>
    <s v="Aderente"/>
    <x v="149"/>
    <s v="Lençóis Paulista"/>
    <s v="0137"/>
    <s v="0630"/>
    <s v="Lençóis Paulista0137"/>
    <s v="01370630"/>
    <s v="Lençóis Paulista0630"/>
    <x v="28"/>
    <x v="212"/>
    <x v="121"/>
    <x v="233"/>
    <n v="6.8407036371040721"/>
    <n v="21"/>
    <n v="27.84070363710407"/>
    <n v="0.39510495651913041"/>
    <n v="1"/>
    <n v="2.5309730579185521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G8:I25" firstHeaderRow="1" firstDataRow="1" firstDataCol="0"/>
  <pivotFields count="54">
    <pivotField compact="0" outline="0" showAll="0"/>
    <pivotField compact="0" outline="0" showAll="0"/>
    <pivotField compact="0" numFmtId="14" outline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Data Movimentação2"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81">
        <item x="44"/>
        <item x="48"/>
        <item x="7"/>
        <item m="1" x="73"/>
        <item x="17"/>
        <item x="27"/>
        <item x="1"/>
        <item m="1" x="60"/>
        <item m="1" x="67"/>
        <item m="1" x="54"/>
        <item x="35"/>
        <item x="22"/>
        <item x="0"/>
        <item m="1" x="65"/>
        <item x="20"/>
        <item x="16"/>
        <item x="33"/>
        <item x="50"/>
        <item x="4"/>
        <item x="37"/>
        <item m="1" x="72"/>
        <item x="8"/>
        <item x="24"/>
        <item m="1" x="59"/>
        <item m="1" x="61"/>
        <item x="18"/>
        <item x="11"/>
        <item m="1" x="68"/>
        <item x="43"/>
        <item x="2"/>
        <item m="1" x="69"/>
        <item x="23"/>
        <item m="1" x="58"/>
        <item x="28"/>
        <item m="1" x="56"/>
        <item x="51"/>
        <item m="1" x="55"/>
        <item m="1" x="79"/>
        <item m="1" x="78"/>
        <item x="34"/>
        <item m="1" x="53"/>
        <item m="1" x="64"/>
        <item x="19"/>
        <item x="32"/>
        <item x="15"/>
        <item x="9"/>
        <item x="14"/>
        <item x="38"/>
        <item x="10"/>
        <item m="1" x="57"/>
        <item m="1" x="63"/>
        <item x="3"/>
        <item m="1" x="70"/>
        <item x="6"/>
        <item x="30"/>
        <item m="1" x="62"/>
        <item x="29"/>
        <item x="12"/>
        <item x="41"/>
        <item m="1" x="75"/>
        <item x="13"/>
        <item m="1" x="71"/>
        <item x="45"/>
        <item x="26"/>
        <item x="46"/>
        <item m="1" x="80"/>
        <item m="1" x="76"/>
        <item m="1" x="77"/>
        <item x="5"/>
        <item x="47"/>
        <item m="1" x="66"/>
        <item x="21"/>
        <item x="36"/>
        <item m="1" x="74"/>
        <item x="31"/>
        <item x="25"/>
        <item x="39"/>
        <item x="40"/>
        <item x="42"/>
        <item x="49"/>
        <item x="52"/>
      </items>
    </pivotField>
    <pivotField compact="0" outline="0" showAll="0" defaultSubtotal="0">
      <items count="85">
        <item x="36"/>
        <item x="8"/>
        <item m="1" x="75"/>
        <item m="1" x="60"/>
        <item m="1" x="70"/>
        <item x="16"/>
        <item x="30"/>
        <item x="1"/>
        <item m="1" x="58"/>
        <item m="1" x="68"/>
        <item m="1" x="53"/>
        <item x="24"/>
        <item m="1" x="79"/>
        <item x="18"/>
        <item m="1" x="65"/>
        <item m="1" x="78"/>
        <item x="29"/>
        <item x="10"/>
        <item x="33"/>
        <item x="46"/>
        <item x="3"/>
        <item x="28"/>
        <item m="1" x="74"/>
        <item x="34"/>
        <item x="6"/>
        <item m="1" x="57"/>
        <item m="1" x="59"/>
        <item x="5"/>
        <item x="2"/>
        <item m="1" x="69"/>
        <item x="40"/>
        <item x="25"/>
        <item x="31"/>
        <item x="17"/>
        <item m="1" x="56"/>
        <item x="7"/>
        <item x="45"/>
        <item x="41"/>
        <item m="1" x="54"/>
        <item m="1" x="82"/>
        <item m="1" x="81"/>
        <item x="22"/>
        <item m="1" x="52"/>
        <item m="1" x="64"/>
        <item x="37"/>
        <item x="32"/>
        <item x="21"/>
        <item x="26"/>
        <item x="14"/>
        <item x="39"/>
        <item m="1" x="63"/>
        <item x="27"/>
        <item m="1" x="55"/>
        <item m="1" x="62"/>
        <item m="1" x="77"/>
        <item x="4"/>
        <item x="38"/>
        <item m="1" x="72"/>
        <item m="1" x="66"/>
        <item x="20"/>
        <item x="42"/>
        <item m="1" x="61"/>
        <item x="11"/>
        <item x="0"/>
        <item x="12"/>
        <item x="44"/>
        <item x="13"/>
        <item m="1" x="73"/>
        <item x="9"/>
        <item x="23"/>
        <item x="50"/>
        <item m="1" x="83"/>
        <item m="1" x="80"/>
        <item x="15"/>
        <item m="1" x="51"/>
        <item m="1" x="71"/>
        <item m="1" x="84"/>
        <item x="19"/>
        <item m="1" x="67"/>
        <item x="48"/>
        <item x="47"/>
        <item m="1" x="76"/>
        <item x="35"/>
        <item x="43"/>
        <item x="4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7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formats count="24">
    <format dxfId="23">
      <pivotArea type="all" dataOnly="0" outline="0" fieldPosition="0"/>
    </format>
    <format dxfId="22">
      <pivotArea field="17" type="button" dataOnly="0" labelOnly="1" outline="0"/>
    </format>
    <format dxfId="21">
      <pivotArea field="18" type="button" dataOnly="0" labelOnly="1" outline="0"/>
    </format>
    <format dxfId="20">
      <pivotArea dataOnly="0" labelOnly="1" grandRow="1" outline="0" fieldPosition="0"/>
    </format>
    <format dxfId="19">
      <pivotArea type="origin" dataOnly="0" labelOnly="1" outline="0" fieldPosition="0"/>
    </format>
    <format dxfId="18">
      <pivotArea dataOnly="0" labelOnly="1" grandRow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type="topRight" dataOnly="0" labelOnly="1" outline="0" fieldPosition="0"/>
    </format>
    <format dxfId="13">
      <pivotArea dataOnly="0" labelOnly="1" grandRow="1" outline="0" fieldPosition="0"/>
    </format>
    <format dxfId="12">
      <pivotArea dataOnly="0" labelOnly="1" grandCol="1" outline="0" fieldPosition="0"/>
    </format>
    <format dxfId="11">
      <pivotArea type="origin" dataOnly="0" labelOnly="1" outline="0" fieldPosition="0"/>
    </format>
    <format dxfId="10">
      <pivotArea type="topRight" dataOnly="0" labelOnly="1" outline="0" fieldPosition="0"/>
    </format>
    <format dxfId="9">
      <pivotArea dataOnly="0" labelOnly="1" grandCol="1" outline="0" fieldPosition="0"/>
    </format>
    <format dxfId="8">
      <pivotArea grandRow="1" outline="0" collapsedLevelsAreSubtotals="1" fieldPosition="0"/>
    </format>
    <format dxfId="7">
      <pivotArea dataOnly="0" labelOnly="1" grandRow="1" outline="0" fieldPosition="0"/>
    </format>
    <format dxfId="6">
      <pivotArea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type="origin" dataOnly="0" labelOnly="1" outline="0" fieldPosition="0"/>
    </format>
    <format dxfId="2">
      <pivotArea type="topRight" dataOnly="0" labelOnly="1" outline="0" fieldPosition="0"/>
    </format>
    <format dxfId="1">
      <pivotArea dataOnly="0" labelOnly="1" grandRow="1" outline="0" fieldPosition="0"/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8:C25" firstHeaderRow="1" firstDataRow="1" firstDataCol="0"/>
  <pivotFields count="54">
    <pivotField compact="0" outline="0" showAll="0"/>
    <pivotField compact="0" outline="0" showAll="0"/>
    <pivotField compact="0" numFmtId="14" outline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Data Movimentação2"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81">
        <item x="44"/>
        <item x="48"/>
        <item x="7"/>
        <item m="1" x="73"/>
        <item x="17"/>
        <item x="27"/>
        <item x="1"/>
        <item m="1" x="60"/>
        <item m="1" x="67"/>
        <item m="1" x="54"/>
        <item x="35"/>
        <item x="22"/>
        <item x="0"/>
        <item m="1" x="65"/>
        <item x="20"/>
        <item x="16"/>
        <item x="33"/>
        <item x="50"/>
        <item x="4"/>
        <item x="37"/>
        <item m="1" x="72"/>
        <item x="8"/>
        <item x="24"/>
        <item m="1" x="59"/>
        <item m="1" x="61"/>
        <item x="18"/>
        <item x="11"/>
        <item m="1" x="68"/>
        <item x="43"/>
        <item x="2"/>
        <item m="1" x="69"/>
        <item x="23"/>
        <item m="1" x="58"/>
        <item x="28"/>
        <item m="1" x="56"/>
        <item x="51"/>
        <item m="1" x="55"/>
        <item m="1" x="79"/>
        <item m="1" x="78"/>
        <item x="34"/>
        <item m="1" x="53"/>
        <item m="1" x="64"/>
        <item x="19"/>
        <item x="32"/>
        <item x="15"/>
        <item x="9"/>
        <item x="14"/>
        <item x="38"/>
        <item x="10"/>
        <item m="1" x="57"/>
        <item m="1" x="63"/>
        <item x="3"/>
        <item m="1" x="70"/>
        <item x="6"/>
        <item x="30"/>
        <item m="1" x="62"/>
        <item x="29"/>
        <item x="12"/>
        <item x="41"/>
        <item m="1" x="75"/>
        <item x="13"/>
        <item m="1" x="71"/>
        <item x="45"/>
        <item x="26"/>
        <item x="46"/>
        <item m="1" x="80"/>
        <item m="1" x="76"/>
        <item m="1" x="77"/>
        <item x="5"/>
        <item x="47"/>
        <item m="1" x="66"/>
        <item x="21"/>
        <item x="36"/>
        <item m="1" x="74"/>
        <item x="31"/>
        <item x="25"/>
        <item x="39"/>
        <item x="40"/>
        <item x="42"/>
        <item x="49"/>
        <item x="52"/>
      </items>
    </pivotField>
    <pivotField compact="0" outline="0" showAll="0" defaultSubtotal="0">
      <items count="85">
        <item x="36"/>
        <item x="8"/>
        <item m="1" x="75"/>
        <item m="1" x="60"/>
        <item m="1" x="70"/>
        <item x="16"/>
        <item x="30"/>
        <item x="1"/>
        <item m="1" x="58"/>
        <item m="1" x="68"/>
        <item m="1" x="53"/>
        <item x="24"/>
        <item m="1" x="79"/>
        <item x="18"/>
        <item m="1" x="65"/>
        <item m="1" x="78"/>
        <item x="29"/>
        <item x="10"/>
        <item x="33"/>
        <item x="46"/>
        <item x="3"/>
        <item x="28"/>
        <item m="1" x="74"/>
        <item x="34"/>
        <item x="6"/>
        <item m="1" x="57"/>
        <item m="1" x="59"/>
        <item x="5"/>
        <item x="2"/>
        <item m="1" x="69"/>
        <item x="40"/>
        <item x="25"/>
        <item x="31"/>
        <item x="17"/>
        <item m="1" x="56"/>
        <item x="7"/>
        <item x="45"/>
        <item x="41"/>
        <item m="1" x="54"/>
        <item m="1" x="82"/>
        <item m="1" x="81"/>
        <item x="22"/>
        <item m="1" x="52"/>
        <item m="1" x="64"/>
        <item x="37"/>
        <item x="32"/>
        <item x="21"/>
        <item x="26"/>
        <item x="14"/>
        <item x="39"/>
        <item m="1" x="63"/>
        <item x="27"/>
        <item m="1" x="55"/>
        <item m="1" x="62"/>
        <item m="1" x="77"/>
        <item x="4"/>
        <item x="38"/>
        <item m="1" x="72"/>
        <item m="1" x="66"/>
        <item x="20"/>
        <item x="42"/>
        <item m="1" x="61"/>
        <item x="11"/>
        <item x="0"/>
        <item x="12"/>
        <item x="44"/>
        <item x="13"/>
        <item m="1" x="73"/>
        <item x="9"/>
        <item x="23"/>
        <item x="50"/>
        <item m="1" x="83"/>
        <item m="1" x="80"/>
        <item x="15"/>
        <item m="1" x="51"/>
        <item m="1" x="71"/>
        <item m="1" x="84"/>
        <item x="19"/>
        <item m="1" x="67"/>
        <item x="48"/>
        <item x="47"/>
        <item m="1" x="76"/>
        <item x="35"/>
        <item x="43"/>
        <item x="4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7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formats count="24">
    <format dxfId="47">
      <pivotArea type="all" dataOnly="0" outline="0" fieldPosition="0"/>
    </format>
    <format dxfId="46">
      <pivotArea field="17" type="button" dataOnly="0" labelOnly="1" outline="0"/>
    </format>
    <format dxfId="45">
      <pivotArea field="18" type="button" dataOnly="0" labelOnly="1" outline="0"/>
    </format>
    <format dxfId="44">
      <pivotArea dataOnly="0" labelOnly="1" grandRow="1" outline="0" fieldPosition="0"/>
    </format>
    <format dxfId="43">
      <pivotArea type="origin" dataOnly="0" labelOnly="1" outline="0" fieldPosition="0"/>
    </format>
    <format dxfId="42">
      <pivotArea dataOnly="0" labelOnly="1" grandRow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type="topRight" dataOnly="0" labelOnly="1" outline="0" fieldPosition="0"/>
    </format>
    <format dxfId="37">
      <pivotArea dataOnly="0" labelOnly="1" grandRow="1" outline="0" fieldPosition="0"/>
    </format>
    <format dxfId="36">
      <pivotArea dataOnly="0" labelOnly="1" grandCol="1" outline="0" fieldPosition="0"/>
    </format>
    <format dxfId="35">
      <pivotArea type="origin" dataOnly="0" labelOnly="1" outline="0" fieldPosition="0"/>
    </format>
    <format dxfId="34">
      <pivotArea type="topRight" dataOnly="0" labelOnly="1" outline="0" fieldPosition="0"/>
    </format>
    <format dxfId="33">
      <pivotArea dataOnly="0" labelOnly="1" grandCol="1" outline="0" fieldPosition="0"/>
    </format>
    <format dxfId="32">
      <pivotArea grandRow="1" outline="0" collapsedLevelsAreSubtotals="1" fieldPosition="0"/>
    </format>
    <format dxfId="31">
      <pivotArea dataOnly="0" labelOnly="1" grandRow="1" outline="0" fieldPosition="0"/>
    </format>
    <format dxfId="30">
      <pivotArea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type="topRight" dataOnly="0" labelOnly="1" outline="0" fieldPosition="0"/>
    </format>
    <format dxfId="25">
      <pivotArea dataOnly="0" labelOnly="1" grandRow="1" outline="0" fieldPosition="0"/>
    </format>
    <format dxfId="2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50" unboundColumnsRight="32">
    <queryTableFields count="49">
      <queryTableField id="1" name="ID SOLICITAÇÃO" tableColumnId="197"/>
      <queryTableField id="2" name="CLIENTE" tableColumnId="198"/>
      <queryTableField id="3" name="DATA SOLICITAÇÃO" tableColumnId="199"/>
      <queryTableField id="4" name="SOLICITANTE" tableColumnId="200"/>
      <queryTableField id="5" name="EQUIPAMENTO" tableColumnId="201"/>
      <queryTableField id="6" name="QUANT EQUIP" tableColumnId="202"/>
      <queryTableField id="7" name="MÓDULO" tableColumnId="203"/>
      <queryTableField id="8" name="QUANT PRANCHAS" tableColumnId="204"/>
      <queryTableField id="9" name="QUANT EIXOS" tableColumnId="205"/>
      <queryTableField id="10" name="TIPO SOLICITAÇÃO" tableColumnId="206"/>
      <queryTableField id="11" name="DATA MOVIMENTAÇÃO" tableColumnId="207"/>
      <queryTableField id="12" name="HORA MOVIMENTAÇÃO" tableColumnId="208"/>
      <queryTableField id="13" name="ORIGEM" tableColumnId="209"/>
      <queryTableField id="14" name="DESTINO" tableColumnId="210"/>
      <queryTableField id="15" name="OBS" tableColumnId="211"/>
      <queryTableField id="16" name="JUSTIFICATIVA EMERGENCIAL" tableColumnId="212"/>
      <queryTableField id="17" name="TIPO MOVIMENTAÇÃO" tableColumnId="213"/>
      <queryTableField id="18" dataBound="0" tableColumnId="214"/>
      <queryTableField id="19" dataBound="0" tableColumnId="215"/>
      <queryTableField id="20" dataBound="0" tableColumnId="216"/>
      <queryTableField id="21" dataBound="0" tableColumnId="217"/>
      <queryTableField id="22" dataBound="0" tableColumnId="218"/>
      <queryTableField id="23" dataBound="0" tableColumnId="219"/>
      <queryTableField id="24" dataBound="0" tableColumnId="220"/>
      <queryTableField id="25" dataBound="0" tableColumnId="221"/>
      <queryTableField id="26" dataBound="0" tableColumnId="222"/>
      <queryTableField id="27" dataBound="0" tableColumnId="223"/>
      <queryTableField id="28" dataBound="0" tableColumnId="224"/>
      <queryTableField id="29" dataBound="0" tableColumnId="225"/>
      <queryTableField id="30" dataBound="0" tableColumnId="226"/>
      <queryTableField id="31" dataBound="0" tableColumnId="227"/>
      <queryTableField id="32" dataBound="0" tableColumnId="228"/>
      <queryTableField id="33" dataBound="0" tableColumnId="229"/>
      <queryTableField id="34" dataBound="0" tableColumnId="230"/>
      <queryTableField id="35" dataBound="0" tableColumnId="231"/>
      <queryTableField id="36" dataBound="0" tableColumnId="232"/>
      <queryTableField id="37" dataBound="0" tableColumnId="233"/>
      <queryTableField id="38" dataBound="0" tableColumnId="234"/>
      <queryTableField id="39" dataBound="0" tableColumnId="235"/>
      <queryTableField id="40" dataBound="0" tableColumnId="236"/>
      <queryTableField id="41" dataBound="0" tableColumnId="237"/>
      <queryTableField id="42" dataBound="0" tableColumnId="238"/>
      <queryTableField id="43" dataBound="0" tableColumnId="239"/>
      <queryTableField id="44" dataBound="0" tableColumnId="240"/>
      <queryTableField id="45" dataBound="0" tableColumnId="241"/>
      <queryTableField id="46" dataBound="0" tableColumnId="242"/>
      <queryTableField id="47" dataBound="0" tableColumnId="243"/>
      <queryTableField id="48" dataBound="0" tableColumnId="244"/>
      <queryTableField id="49" dataBound="0" tableColumnId="24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olicitacao_Prancha" displayName="Solicitacao_Prancha" ref="A1:AW1925" tableType="queryTable" totalsRowShown="0" headerRowDxfId="98" dataDxfId="97">
  <autoFilter ref="A1:AW1925" xr:uid="{80E4CBBB-3E68-405A-9963-D1346909B1D7}">
    <filterColumn colId="10">
      <filters>
        <filter val="08/02/2025"/>
      </filters>
    </filterColumn>
  </autoFilter>
  <tableColumns count="49">
    <tableColumn id="197" xr3:uid="{76C9F84D-DBF0-411F-8467-41CC95C201AB}" uniqueName="197" name="ID SOLICITAÇÃO" queryTableFieldId="1" dataDxfId="96"/>
    <tableColumn id="198" xr3:uid="{63A762AF-6424-420F-A94F-DBA704D37FDF}" uniqueName="198" name="CLIENTE" queryTableFieldId="2" dataDxfId="95"/>
    <tableColumn id="199" xr3:uid="{735396CF-8B3D-4BF4-B3E4-1745835B716A}" uniqueName="199" name="DATA SOLICITAÇÃO" queryTableFieldId="3" dataDxfId="94"/>
    <tableColumn id="200" xr3:uid="{4DDBC5D1-E217-4520-A8AA-3001F88EB80F}" uniqueName="200" name="SOLICITANTE" queryTableFieldId="4" dataDxfId="93"/>
    <tableColumn id="201" xr3:uid="{46F4100B-A434-4E03-BFCB-E4A07ED52CEF}" uniqueName="201" name="EQUIPAMENTO" queryTableFieldId="5" dataDxfId="92"/>
    <tableColumn id="202" xr3:uid="{7E1E3B34-785E-4E92-B240-B20D2555D931}" uniqueName="202" name="QUANT EQUIP" queryTableFieldId="6" dataDxfId="91"/>
    <tableColumn id="203" xr3:uid="{4E7A422E-D55B-4993-8F20-2B89AFA4C414}" uniqueName="203" name="MÓDULO" queryTableFieldId="7" dataDxfId="90"/>
    <tableColumn id="204" xr3:uid="{AF8FDDE2-F484-4657-9633-BFC83BC06DE5}" uniqueName="204" name="QUANT PRANCHAS" queryTableFieldId="8" dataDxfId="89"/>
    <tableColumn id="205" xr3:uid="{7910FC3C-5560-432B-8172-30278DF590C2}" uniqueName="205" name="QUANT EIXOS" queryTableFieldId="9" dataDxfId="88"/>
    <tableColumn id="206" xr3:uid="{CEA62A2C-BDBA-4B87-AFBE-8EACBB89F245}" uniqueName="206" name="TIPO SOLICITAÇÃO" queryTableFieldId="10" dataDxfId="87"/>
    <tableColumn id="207" xr3:uid="{9D292EF8-3201-4FD7-9D23-AE9D78BAEE75}" uniqueName="207" name="DATA MOVIMENTAÇÃO" queryTableFieldId="11" dataDxfId="86"/>
    <tableColumn id="208" xr3:uid="{0321E491-BEA9-4CBF-85A6-8EE7DFEE33E9}" uniqueName="208" name="HORA MOVIMENTAÇÃO" queryTableFieldId="12" dataDxfId="85"/>
    <tableColumn id="209" xr3:uid="{30B96642-CB50-4020-9227-4B9D766F3B3B}" uniqueName="209" name="ORIGEM" queryTableFieldId="13" dataDxfId="84"/>
    <tableColumn id="210" xr3:uid="{853BC8C6-B216-4F0E-8C02-15D0553287D2}" uniqueName="210" name="DESTINO" queryTableFieldId="14" dataDxfId="83"/>
    <tableColumn id="211" xr3:uid="{4919BBE4-20CD-476D-AA87-C8E004EC2430}" uniqueName="211" name="OBS" queryTableFieldId="15" dataDxfId="82"/>
    <tableColumn id="212" xr3:uid="{9BAB647E-045A-474F-9BA9-17CED32BF9B5}" uniqueName="212" name="JUSTIFICATIVA EMERGENCIAL" queryTableFieldId="16" dataDxfId="81"/>
    <tableColumn id="213" xr3:uid="{9D0C4925-1837-4B6D-AF11-B2836DDA9D38}" uniqueName="213" name="TIPO MOVIMENTAÇÃO" queryTableFieldId="17" dataDxfId="80"/>
    <tableColumn id="214" xr3:uid="{61A2C37F-475E-4FDD-96C2-2703267C0D18}" uniqueName="214" name="Município Origem" queryTableFieldId="18" dataDxfId="79"/>
    <tableColumn id="215" xr3:uid="{4720A86D-5E86-48FB-86F5-983541872182}" uniqueName="215" name="Município Destino" queryTableFieldId="19" dataDxfId="78"/>
    <tableColumn id="216" xr3:uid="{9FB9D447-7E3A-4710-ABDC-0A537A93F29A}" uniqueName="216" name="Aderência Solicitação" queryTableFieldId="20" dataDxfId="77"/>
    <tableColumn id="217" xr3:uid="{2C922841-3577-40E7-8AAA-8A647C0D313A}" uniqueName="217" name="Horas Antecedência" queryTableFieldId="21" dataDxfId="76"/>
    <tableColumn id="218" xr3:uid="{652845F5-451A-4C00-B482-F13DC0410291}" uniqueName="218" name="Ponto A" queryTableFieldId="22" dataDxfId="75"/>
    <tableColumn id="219" xr3:uid="{78B8FF17-6758-4E69-8F0F-D464B6E80EB2}" uniqueName="219" name="Origem Ponto B" queryTableFieldId="23" dataDxfId="74"/>
    <tableColumn id="220" xr3:uid="{146FCAB6-BE98-4490-9CC8-D59B9A94FB59}" uniqueName="220" name="Destino Ponto C" queryTableFieldId="24" dataDxfId="73"/>
    <tableColumn id="221" xr3:uid="{5753DBFF-415E-4E94-9391-4404496ECCB7}" uniqueName="221" name="A/B" queryTableFieldId="25" dataDxfId="72"/>
    <tableColumn id="222" xr3:uid="{AEDEF0FF-F3B1-4D23-A828-146E5BA2C82F}" uniqueName="222" name="B/C" queryTableFieldId="26" dataDxfId="71"/>
    <tableColumn id="223" xr3:uid="{B313E991-4FE2-4878-A566-FAE212DAD804}" uniqueName="223" name="C/A" queryTableFieldId="27" dataDxfId="70"/>
    <tableColumn id="224" xr3:uid="{CF050736-7724-4C70-8E4E-64DDA646E9DF}" uniqueName="224" name="Distância (A/B) (Km)" queryTableFieldId="28" dataDxfId="69"/>
    <tableColumn id="225" xr3:uid="{FFAE4787-F03D-478B-8072-16401E60E340}" uniqueName="225" name="Distância (B/C) (Km)" queryTableFieldId="29" dataDxfId="68"/>
    <tableColumn id="226" xr3:uid="{C81752EA-8B65-422F-8526-3D9895AB5CD7}" uniqueName="226" name="Distância (C/A) (Km)" queryTableFieldId="30" dataDxfId="67"/>
    <tableColumn id="227" xr3:uid="{6EF0E9AA-7EDB-4612-88CE-27A03DB58423}" uniqueName="227" name="KM total" queryTableFieldId="31" dataDxfId="66"/>
    <tableColumn id="228" xr3:uid="{D5026DB8-D420-4A85-85C8-CFF69B3F1BC3}" uniqueName="228" name="Horas Deslocamento" queryTableFieldId="32" dataDxfId="65"/>
    <tableColumn id="229" xr3:uid="{EA799ABE-07DB-496B-B5A6-21CB30C65804}" uniqueName="229" name="Horas Adicionais" queryTableFieldId="33" dataDxfId="64"/>
    <tableColumn id="230" xr3:uid="{09F4D825-3C3F-4187-BD8C-D445058CBE91}" uniqueName="230" name="Horas Total" queryTableFieldId="34" dataDxfId="63"/>
    <tableColumn id="231" xr3:uid="{D747347E-A3D4-4B8B-B3BB-C8F18668411B}" uniqueName="231" name="Movimentações" queryTableFieldId="35" dataDxfId="62"/>
    <tableColumn id="232" xr3:uid="{EA40DB89-EB08-4AEC-B4AE-B4CBA1EF4FBB}" uniqueName="232" name="Número de Máquinas" queryTableFieldId="36" dataDxfId="61"/>
    <tableColumn id="233" xr3:uid="{B6538B9A-106D-4EB5-855D-524C6E30351E}" uniqueName="233" name="Quantidade de Pranchas" queryTableFieldId="37" dataDxfId="60"/>
    <tableColumn id="234" xr3:uid="{32B65F0B-E6E3-491A-8307-2992473BDBF6}" uniqueName="234" name="Fornecedor" queryTableFieldId="38" dataDxfId="59"/>
    <tableColumn id="235" xr3:uid="{A3E82012-A562-4D7D-8C63-C45AFBC57E1D}" uniqueName="235" name="Frota 1" queryTableFieldId="39" dataDxfId="58"/>
    <tableColumn id="236" xr3:uid="{D60A25DF-A05F-45E4-A64F-AEF348B7BDDA}" uniqueName="236" name="Frota 2" queryTableFieldId="40" dataDxfId="57"/>
    <tableColumn id="237" xr3:uid="{A89E00D0-9695-456D-954F-058866510DD7}" uniqueName="237" name="Frota 3" queryTableFieldId="41" dataDxfId="56"/>
    <tableColumn id="238" xr3:uid="{C5E8B73C-CEE0-406A-8405-B23A7968C642}" uniqueName="238" name="Frota 4" queryTableFieldId="42" dataDxfId="55"/>
    <tableColumn id="239" xr3:uid="{CD9A816B-52B6-4F96-9018-E42D5154C9BE}" uniqueName="239" name="Frota 5" queryTableFieldId="43" dataDxfId="54"/>
    <tableColumn id="240" xr3:uid="{3C42E8FB-A059-430F-AE72-03E3636130E4}" uniqueName="240" name="Frota 6" queryTableFieldId="44" dataDxfId="53"/>
    <tableColumn id="241" xr3:uid="{B52DFDE7-C68C-467C-B66A-D5144473C8F3}" uniqueName="241" name="Motorista 1" queryTableFieldId="45" dataDxfId="52"/>
    <tableColumn id="242" xr3:uid="{D06E6CB2-C574-4C21-BCB7-5C22AEF10742}" uniqueName="242" name="Motorista 2" queryTableFieldId="46" dataDxfId="51"/>
    <tableColumn id="243" xr3:uid="{0E4B992B-613D-4047-9E8E-AFB8656B4AC8}" uniqueName="243" name="Motorista 3" queryTableFieldId="47" dataDxfId="50"/>
    <tableColumn id="244" xr3:uid="{6ACFE258-DE5F-43B9-A6E3-116DB0C9E096}" uniqueName="244" name="Motorista 4" queryTableFieldId="48" dataDxfId="49"/>
    <tableColumn id="245" xr3:uid="{F6D6BDBF-2D66-4B16-90D5-DF48E21B73F8}" uniqueName="245" name="Motorista 5" queryTableFieldId="49" dataDxfId="4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25"/>
  <sheetViews>
    <sheetView tabSelected="1" zoomScaleNormal="100" workbookViewId="0">
      <pane xSplit="2" topLeftCell="C1" activePane="topRight" state="frozen"/>
      <selection pane="topRight" activeCell="A1875" sqref="A1875:AW1875"/>
    </sheetView>
  </sheetViews>
  <sheetFormatPr defaultColWidth="9.140625" defaultRowHeight="11.25" x14ac:dyDescent="0.2"/>
  <cols>
    <col min="1" max="1" width="13.7109375" style="18" bestFit="1" customWidth="1"/>
    <col min="2" max="2" width="21.85546875" style="18" bestFit="1" customWidth="1"/>
    <col min="3" max="3" width="16.140625" style="20" bestFit="1" customWidth="1"/>
    <col min="4" max="4" width="26" style="22" bestFit="1" customWidth="1"/>
    <col min="5" max="5" width="15" style="18" bestFit="1" customWidth="1"/>
    <col min="6" max="6" width="14.85546875" style="24" bestFit="1" customWidth="1"/>
    <col min="7" max="7" width="9.42578125" style="18" bestFit="1" customWidth="1"/>
    <col min="8" max="8" width="15.85546875" style="18" bestFit="1" customWidth="1"/>
    <col min="9" max="9" width="12.140625" style="18" bestFit="1" customWidth="1"/>
    <col min="10" max="10" width="15.42578125" style="18" bestFit="1" customWidth="1"/>
    <col min="11" max="11" width="19" style="18" bestFit="1" customWidth="1"/>
    <col min="12" max="12" width="19.140625" style="18" bestFit="1" customWidth="1"/>
    <col min="13" max="14" width="26" style="22" bestFit="1" customWidth="1"/>
    <col min="15" max="15" width="26" style="23" bestFit="1" customWidth="1"/>
    <col min="16" max="16" width="22.85546875" style="18" bestFit="1" customWidth="1"/>
    <col min="17" max="17" width="18.28515625" style="18" customWidth="1"/>
    <col min="18" max="19" width="25" style="18" bestFit="1" customWidth="1"/>
    <col min="20" max="20" width="20" style="24" bestFit="1" customWidth="1"/>
    <col min="21" max="21" width="19" style="26" bestFit="1" customWidth="1"/>
    <col min="22" max="22" width="10.85546875" style="18" bestFit="1" customWidth="1"/>
    <col min="23" max="23" width="15.85546875" style="18" bestFit="1" customWidth="1"/>
    <col min="24" max="24" width="16.140625" style="18" bestFit="1" customWidth="1"/>
    <col min="25" max="25" width="8.140625" style="18" bestFit="1" customWidth="1"/>
    <col min="26" max="26" width="8" style="18" bestFit="1" customWidth="1"/>
    <col min="27" max="27" width="8.140625" style="18" bestFit="1" customWidth="1"/>
    <col min="28" max="28" width="18.7109375" style="18" bestFit="1" customWidth="1"/>
    <col min="29" max="29" width="18.5703125" style="18" bestFit="1" customWidth="1"/>
    <col min="30" max="30" width="18.7109375" style="18" bestFit="1" customWidth="1"/>
    <col min="31" max="31" width="11.28515625" style="18" bestFit="1" customWidth="1"/>
    <col min="32" max="32" width="19.28515625" style="18" bestFit="1" customWidth="1"/>
    <col min="33" max="33" width="16.42578125" style="18" bestFit="1" customWidth="1"/>
    <col min="34" max="34" width="12.85546875" style="18" bestFit="1" customWidth="1"/>
    <col min="35" max="35" width="16.28515625" style="18" bestFit="1" customWidth="1"/>
    <col min="36" max="36" width="19.85546875" style="18" bestFit="1" customWidth="1"/>
    <col min="37" max="37" width="21.85546875" style="18" bestFit="1" customWidth="1"/>
    <col min="38" max="38" width="13.28515625" style="18" bestFit="1" customWidth="1"/>
    <col min="39" max="44" width="7.85546875" style="18" bestFit="1" customWidth="1"/>
    <col min="45" max="50" width="11" style="18" bestFit="1" customWidth="1"/>
    <col min="51" max="51" width="12.85546875" style="18" bestFit="1" customWidth="1"/>
    <col min="52" max="16384" width="9.140625" style="18"/>
  </cols>
  <sheetData>
    <row r="1" spans="1:51" ht="15" x14ac:dyDescent="0.25">
      <c r="A1" s="21" t="s">
        <v>732</v>
      </c>
      <c r="B1" s="21" t="s">
        <v>733</v>
      </c>
      <c r="C1" s="20" t="s">
        <v>734</v>
      </c>
      <c r="D1" s="22" t="s">
        <v>735</v>
      </c>
      <c r="E1" s="21" t="s">
        <v>736</v>
      </c>
      <c r="F1" s="25" t="s">
        <v>737</v>
      </c>
      <c r="G1" s="21" t="s">
        <v>738</v>
      </c>
      <c r="H1" s="21" t="s">
        <v>739</v>
      </c>
      <c r="I1" s="21" t="s">
        <v>740</v>
      </c>
      <c r="J1" s="21" t="s">
        <v>741</v>
      </c>
      <c r="K1" s="21" t="s">
        <v>746</v>
      </c>
      <c r="L1" s="21" t="s">
        <v>747</v>
      </c>
      <c r="M1" s="22" t="s">
        <v>748</v>
      </c>
      <c r="N1" s="22" t="s">
        <v>749</v>
      </c>
      <c r="O1" s="23" t="s">
        <v>750</v>
      </c>
      <c r="P1" s="21" t="s">
        <v>752</v>
      </c>
      <c r="Q1" s="21" t="s">
        <v>751</v>
      </c>
      <c r="R1" s="21" t="s">
        <v>628</v>
      </c>
      <c r="S1" s="18" t="s">
        <v>629</v>
      </c>
      <c r="T1" s="24" t="s">
        <v>691</v>
      </c>
      <c r="U1" s="26" t="s">
        <v>623</v>
      </c>
      <c r="V1" s="27" t="s">
        <v>698</v>
      </c>
      <c r="W1" s="28" t="s">
        <v>711</v>
      </c>
      <c r="X1" s="28" t="s">
        <v>712</v>
      </c>
      <c r="Y1" s="28" t="s">
        <v>699</v>
      </c>
      <c r="Z1" s="28" t="s">
        <v>700</v>
      </c>
      <c r="AA1" s="28" t="s">
        <v>714</v>
      </c>
      <c r="AB1" s="28" t="s">
        <v>701</v>
      </c>
      <c r="AC1" s="28" t="s">
        <v>702</v>
      </c>
      <c r="AD1" s="28" t="s">
        <v>715</v>
      </c>
      <c r="AE1" s="28" t="s">
        <v>703</v>
      </c>
      <c r="AF1" s="28" t="s">
        <v>704</v>
      </c>
      <c r="AG1" s="28" t="s">
        <v>705</v>
      </c>
      <c r="AH1" s="28" t="s">
        <v>706</v>
      </c>
      <c r="AI1" s="28" t="s">
        <v>707</v>
      </c>
      <c r="AJ1" s="28" t="s">
        <v>708</v>
      </c>
      <c r="AK1" s="28" t="s">
        <v>709</v>
      </c>
      <c r="AL1" s="28" t="s">
        <v>861</v>
      </c>
      <c r="AM1" s="18" t="s">
        <v>723</v>
      </c>
      <c r="AN1" s="18" t="s">
        <v>724</v>
      </c>
      <c r="AO1" s="18" t="s">
        <v>725</v>
      </c>
      <c r="AP1" s="18" t="s">
        <v>726</v>
      </c>
      <c r="AQ1" s="18" t="s">
        <v>728</v>
      </c>
      <c r="AR1" s="18" t="s">
        <v>729</v>
      </c>
      <c r="AS1" s="18" t="s">
        <v>720</v>
      </c>
      <c r="AT1" s="18" t="s">
        <v>721</v>
      </c>
      <c r="AU1" s="18" t="s">
        <v>722</v>
      </c>
      <c r="AV1" s="18" t="s">
        <v>727</v>
      </c>
      <c r="AW1" s="18" t="s">
        <v>730</v>
      </c>
      <c r="AX1"/>
      <c r="AY1"/>
    </row>
    <row r="2" spans="1:51" ht="15" hidden="1" x14ac:dyDescent="0.25">
      <c r="A2" s="208">
        <v>2771</v>
      </c>
      <c r="B2" s="208" t="s">
        <v>717</v>
      </c>
      <c r="C2" s="210">
        <v>45627.353472222225</v>
      </c>
      <c r="D2" s="211" t="s">
        <v>569</v>
      </c>
      <c r="E2" s="208" t="s">
        <v>500</v>
      </c>
      <c r="F2" s="208">
        <v>2</v>
      </c>
      <c r="G2" s="208" t="s">
        <v>6</v>
      </c>
      <c r="H2" s="208" t="s">
        <v>621</v>
      </c>
      <c r="I2" s="208" t="s">
        <v>624</v>
      </c>
      <c r="J2" s="208" t="s">
        <v>1</v>
      </c>
      <c r="K2" s="208" t="s">
        <v>763</v>
      </c>
      <c r="L2" s="208" t="s">
        <v>604</v>
      </c>
      <c r="M2" s="211" t="s">
        <v>546</v>
      </c>
      <c r="N2" s="211" t="s">
        <v>490</v>
      </c>
      <c r="O2" s="217"/>
      <c r="P2" s="208"/>
      <c r="Q2" s="208" t="s">
        <v>688</v>
      </c>
      <c r="R2" s="208" t="e">
        <f>VLOOKUP(LEFT(Solicitacao_Prancha[[#This Row],[ORIGEM]],4),#REF!,2,0)</f>
        <v>#REF!</v>
      </c>
      <c r="S2" s="208" t="e">
        <f>VLOOKUP(LEFT(Solicitacao_Prancha[[#This Row],[DESTINO]],4),#REF!,2,0)</f>
        <v>#REF!</v>
      </c>
      <c r="T2" s="219" t="str">
        <f t="shared" ref="T2" si="0">IF(U2&gt;=48,"Aderente","Não Aderente")</f>
        <v>Não Aderente</v>
      </c>
      <c r="U2" s="221">
        <f>((CONCATENATE(Solicitacao_Prancha[[#This Row],[DATA MOVIMENTAÇÃO]]," ",Solicitacao_Prancha[[#This Row],[HORA MOVIMENTAÇÃO]])-Solicitacao_Prancha[[#This Row],[DATA SOLICITAÇÃO]])*24)+3</f>
        <v>25.516666666546371</v>
      </c>
      <c r="V2" s="224" t="s">
        <v>410</v>
      </c>
      <c r="W2" s="225" t="str">
        <f>LEFT(Solicitacao_Prancha[[#This Row],[ORIGEM]],4)</f>
        <v>0325</v>
      </c>
      <c r="X2" s="225" t="str">
        <f>LEFT(Solicitacao_Prancha[[#This Row],[DESTINO]],4)</f>
        <v>0425</v>
      </c>
      <c r="Y2" s="225" t="str">
        <f t="shared" ref="Y2" si="1">CONCATENATE(V2,W2)</f>
        <v>BRLP0325</v>
      </c>
      <c r="Z2" s="225" t="str">
        <f t="shared" ref="Z2" si="2">CONCATENATE(W2,X2)</f>
        <v>03250425</v>
      </c>
      <c r="AA2" s="225" t="str">
        <f>CONCATENATE(V2,X2)</f>
        <v>BRLP0425</v>
      </c>
      <c r="AB2" s="226" t="e">
        <f>VLOOKUP(Y2,#REF!,2,0)</f>
        <v>#REF!</v>
      </c>
      <c r="AC2" s="226" t="e">
        <f>VLOOKUP(Z2,#REF!,2,0)</f>
        <v>#REF!</v>
      </c>
      <c r="AD2" s="226" t="e">
        <f>VLOOKUP(AA2,#REF!,2,0)</f>
        <v>#REF!</v>
      </c>
      <c r="AE2" s="227" t="e">
        <f>SUM(AB2:AD2)</f>
        <v>#REF!</v>
      </c>
      <c r="AF2" s="229" t="e">
        <f t="shared" ref="AF2" si="3">(AB2/65)+(AC2/42.5)+(AD2/65)</f>
        <v>#REF!</v>
      </c>
      <c r="AG2" s="229">
        <v>2</v>
      </c>
      <c r="AH2" s="229" t="e">
        <f t="shared" ref="AH2" si="4">(AF2+AG2)</f>
        <v>#REF!</v>
      </c>
      <c r="AI2" s="227" t="e">
        <f t="shared" ref="AI2" si="5">11/AH2</f>
        <v>#REF!</v>
      </c>
      <c r="AJ2" s="225">
        <f>Solicitacao_Prancha[[#This Row],[QUANT EQUIP]]</f>
        <v>2</v>
      </c>
      <c r="AK2" s="229" t="e">
        <f t="shared" ref="AK2" si="6">AJ2/AI2</f>
        <v>#REF!</v>
      </c>
      <c r="AL2" s="229"/>
      <c r="AM2" s="230"/>
      <c r="AN2" s="230"/>
      <c r="AO2" s="230"/>
      <c r="AP2" s="230"/>
      <c r="AQ2" s="230"/>
      <c r="AR2" s="230"/>
      <c r="AS2" s="230"/>
      <c r="AT2" s="230"/>
      <c r="AU2" s="230"/>
      <c r="AV2" s="230"/>
      <c r="AW2" s="230"/>
      <c r="AX2"/>
      <c r="AY2"/>
    </row>
    <row r="3" spans="1:51" ht="15" hidden="1" x14ac:dyDescent="0.25">
      <c r="A3" s="208">
        <v>2776</v>
      </c>
      <c r="B3" s="208" t="s">
        <v>1591</v>
      </c>
      <c r="C3" s="210">
        <v>45627.44027777778</v>
      </c>
      <c r="D3" s="211" t="s">
        <v>774</v>
      </c>
      <c r="E3" s="208" t="s">
        <v>489</v>
      </c>
      <c r="F3" s="208">
        <v>1</v>
      </c>
      <c r="G3" s="208" t="s">
        <v>501</v>
      </c>
      <c r="H3" s="208" t="s">
        <v>620</v>
      </c>
      <c r="I3" s="208" t="s">
        <v>621</v>
      </c>
      <c r="J3" s="208" t="s">
        <v>531</v>
      </c>
      <c r="K3" s="208" t="s">
        <v>763</v>
      </c>
      <c r="L3" s="208" t="s">
        <v>600</v>
      </c>
      <c r="M3" s="211" t="s">
        <v>663</v>
      </c>
      <c r="N3" s="211" t="s">
        <v>660</v>
      </c>
      <c r="O3" s="217"/>
      <c r="P3" s="208"/>
      <c r="Q3" s="208" t="s">
        <v>688</v>
      </c>
      <c r="R3" s="208" t="e">
        <f>VLOOKUP(LEFT(Solicitacao_Prancha[[#This Row],[ORIGEM]],4),#REF!,2,0)</f>
        <v>#REF!</v>
      </c>
      <c r="S3" s="208" t="e">
        <f>VLOOKUP(LEFT(Solicitacao_Prancha[[#This Row],[DESTINO]],4),#REF!,2,0)</f>
        <v>#REF!</v>
      </c>
      <c r="T3" s="219" t="str">
        <f t="shared" ref="T3:T66" si="7">IF(U3&gt;=48,"Aderente","Não Aderente")</f>
        <v>Não Aderente</v>
      </c>
      <c r="U3" s="221">
        <f>((CONCATENATE(Solicitacao_Prancha[[#This Row],[DATA MOVIMENTAÇÃO]]," ",Solicitacao_Prancha[[#This Row],[HORA MOVIMENTAÇÃO]])-Solicitacao_Prancha[[#This Row],[DATA SOLICITAÇÃO]])*24)+3</f>
        <v>22.433333333290648</v>
      </c>
      <c r="V3" s="224" t="s">
        <v>410</v>
      </c>
      <c r="W3" s="225" t="str">
        <f>LEFT(Solicitacao_Prancha[[#This Row],[ORIGEM]],4)</f>
        <v>0508</v>
      </c>
      <c r="X3" s="225" t="str">
        <f>LEFT(Solicitacao_Prancha[[#This Row],[DESTINO]],4)</f>
        <v>0078</v>
      </c>
      <c r="Y3" s="225" t="str">
        <f t="shared" ref="Y3:Y66" si="8">CONCATENATE(V3,W3)</f>
        <v>BRLP0508</v>
      </c>
      <c r="Z3" s="225" t="str">
        <f t="shared" ref="Z3:Z66" si="9">CONCATENATE(W3,X3)</f>
        <v>05080078</v>
      </c>
      <c r="AA3" s="225" t="str">
        <f t="shared" ref="AA3:AA66" si="10">CONCATENATE(V3,X3)</f>
        <v>BRLP0078</v>
      </c>
      <c r="AB3" s="226" t="e">
        <f>VLOOKUP(Y3,#REF!,2,0)</f>
        <v>#REF!</v>
      </c>
      <c r="AC3" s="226" t="e">
        <f>VLOOKUP(Z3,#REF!,2,0)</f>
        <v>#REF!</v>
      </c>
      <c r="AD3" s="226" t="e">
        <f>VLOOKUP(AA3,#REF!,2,0)</f>
        <v>#REF!</v>
      </c>
      <c r="AE3" s="227" t="e">
        <f t="shared" ref="AE3:AE66" si="11">SUM(AB3:AD3)</f>
        <v>#REF!</v>
      </c>
      <c r="AF3" s="229" t="e">
        <f t="shared" ref="AF3:AF66" si="12">(AB3/65)+(AC3/42.5)+(AD3/65)</f>
        <v>#REF!</v>
      </c>
      <c r="AG3" s="229">
        <v>2</v>
      </c>
      <c r="AH3" s="229" t="e">
        <f t="shared" ref="AH3:AH66" si="13">(AF3+AG3)</f>
        <v>#REF!</v>
      </c>
      <c r="AI3" s="227" t="e">
        <f t="shared" ref="AI3:AI66" si="14">11/AH3</f>
        <v>#REF!</v>
      </c>
      <c r="AJ3" s="225">
        <f>Solicitacao_Prancha[[#This Row],[QUANT EQUIP]]</f>
        <v>1</v>
      </c>
      <c r="AK3" s="229" t="e">
        <f t="shared" ref="AK3:AK66" si="15">AJ3/AI3</f>
        <v>#REF!</v>
      </c>
      <c r="AL3" s="229"/>
      <c r="AM3" s="230"/>
      <c r="AN3" s="230"/>
      <c r="AO3" s="230"/>
      <c r="AP3" s="230"/>
      <c r="AQ3" s="230"/>
      <c r="AR3" s="230"/>
      <c r="AS3" s="230"/>
      <c r="AT3" s="230"/>
      <c r="AU3" s="230"/>
      <c r="AV3" s="230"/>
      <c r="AW3" s="230"/>
      <c r="AX3"/>
      <c r="AY3"/>
    </row>
    <row r="4" spans="1:51" ht="15" hidden="1" x14ac:dyDescent="0.25">
      <c r="A4" s="208">
        <v>2772</v>
      </c>
      <c r="B4" s="208" t="s">
        <v>742</v>
      </c>
      <c r="C4" s="210">
        <v>45627.448611111111</v>
      </c>
      <c r="D4" s="211" t="s">
        <v>770</v>
      </c>
      <c r="E4" s="208" t="s">
        <v>496</v>
      </c>
      <c r="F4" s="208">
        <v>2</v>
      </c>
      <c r="G4" s="208" t="s">
        <v>771</v>
      </c>
      <c r="H4" s="208" t="s">
        <v>620</v>
      </c>
      <c r="I4" s="208" t="s">
        <v>624</v>
      </c>
      <c r="J4" s="208" t="s">
        <v>1</v>
      </c>
      <c r="K4" s="208" t="s">
        <v>761</v>
      </c>
      <c r="L4" s="208" t="s">
        <v>593</v>
      </c>
      <c r="M4" s="211" t="s">
        <v>530</v>
      </c>
      <c r="N4" s="211" t="s">
        <v>517</v>
      </c>
      <c r="O4" s="217" t="s">
        <v>772</v>
      </c>
      <c r="P4" s="208"/>
      <c r="Q4" s="208" t="s">
        <v>688</v>
      </c>
      <c r="R4" s="208" t="e">
        <f>VLOOKUP(LEFT(Solicitacao_Prancha[[#This Row],[ORIGEM]],4),#REF!,2,0)</f>
        <v>#REF!</v>
      </c>
      <c r="S4" s="208" t="e">
        <f>VLOOKUP(LEFT(Solicitacao_Prancha[[#This Row],[DESTINO]],4),#REF!,2,0)</f>
        <v>#REF!</v>
      </c>
      <c r="T4" s="219" t="str">
        <f t="shared" si="7"/>
        <v>Aderente</v>
      </c>
      <c r="U4" s="221">
        <f>((CONCATENATE(Solicitacao_Prancha[[#This Row],[DATA MOVIMENTAÇÃO]]," ",Solicitacao_Prancha[[#This Row],[HORA MOVIMENTAÇÃO]])-Solicitacao_Prancha[[#This Row],[DATA SOLICITAÇÃO]])*24)+3</f>
        <v>48.233333333395422</v>
      </c>
      <c r="V4" s="224" t="s">
        <v>410</v>
      </c>
      <c r="W4" s="225" t="str">
        <f>LEFT(Solicitacao_Prancha[[#This Row],[ORIGEM]],4)</f>
        <v>0324</v>
      </c>
      <c r="X4" s="225" t="str">
        <f>LEFT(Solicitacao_Prancha[[#This Row],[DESTINO]],4)</f>
        <v>0342</v>
      </c>
      <c r="Y4" s="225" t="str">
        <f t="shared" si="8"/>
        <v>BRLP0324</v>
      </c>
      <c r="Z4" s="225" t="str">
        <f t="shared" si="9"/>
        <v>03240342</v>
      </c>
      <c r="AA4" s="225" t="str">
        <f t="shared" si="10"/>
        <v>BRLP0342</v>
      </c>
      <c r="AB4" s="226" t="e">
        <f>VLOOKUP(Y4,#REF!,2,0)</f>
        <v>#REF!</v>
      </c>
      <c r="AC4" s="226" t="e">
        <f>VLOOKUP(Z4,#REF!,2,0)</f>
        <v>#REF!</v>
      </c>
      <c r="AD4" s="226" t="e">
        <f>VLOOKUP(AA4,#REF!,2,0)</f>
        <v>#REF!</v>
      </c>
      <c r="AE4" s="227" t="e">
        <f t="shared" si="11"/>
        <v>#REF!</v>
      </c>
      <c r="AF4" s="229" t="e">
        <f t="shared" si="12"/>
        <v>#REF!</v>
      </c>
      <c r="AG4" s="229">
        <v>2</v>
      </c>
      <c r="AH4" s="229" t="e">
        <f t="shared" si="13"/>
        <v>#REF!</v>
      </c>
      <c r="AI4" s="227" t="e">
        <f t="shared" si="14"/>
        <v>#REF!</v>
      </c>
      <c r="AJ4" s="225">
        <f>Solicitacao_Prancha[[#This Row],[QUANT EQUIP]]</f>
        <v>2</v>
      </c>
      <c r="AK4" s="229" t="e">
        <f t="shared" si="15"/>
        <v>#REF!</v>
      </c>
      <c r="AL4" s="229"/>
      <c r="AM4" s="230"/>
      <c r="AN4" s="230"/>
      <c r="AO4" s="230"/>
      <c r="AP4" s="230"/>
      <c r="AQ4" s="230"/>
      <c r="AR4" s="230"/>
      <c r="AS4" s="230"/>
      <c r="AT4" s="230"/>
      <c r="AU4" s="230"/>
      <c r="AV4" s="230"/>
      <c r="AW4" s="230"/>
      <c r="AX4"/>
      <c r="AY4"/>
    </row>
    <row r="5" spans="1:51" ht="15" hidden="1" x14ac:dyDescent="0.25">
      <c r="A5" s="208">
        <v>2773</v>
      </c>
      <c r="B5" s="208" t="s">
        <v>742</v>
      </c>
      <c r="C5" s="210">
        <v>45627.45</v>
      </c>
      <c r="D5" s="211" t="s">
        <v>770</v>
      </c>
      <c r="E5" s="208" t="s">
        <v>489</v>
      </c>
      <c r="F5" s="208">
        <v>2</v>
      </c>
      <c r="G5" s="208" t="s">
        <v>771</v>
      </c>
      <c r="H5" s="208" t="s">
        <v>621</v>
      </c>
      <c r="I5" s="208" t="s">
        <v>621</v>
      </c>
      <c r="J5" s="208" t="s">
        <v>1</v>
      </c>
      <c r="K5" s="208" t="s">
        <v>761</v>
      </c>
      <c r="L5" s="208" t="s">
        <v>593</v>
      </c>
      <c r="M5" s="211" t="s">
        <v>530</v>
      </c>
      <c r="N5" s="211" t="s">
        <v>517</v>
      </c>
      <c r="O5" s="217"/>
      <c r="P5" s="208"/>
      <c r="Q5" s="208" t="s">
        <v>688</v>
      </c>
      <c r="R5" s="208" t="e">
        <f>VLOOKUP(LEFT(Solicitacao_Prancha[[#This Row],[ORIGEM]],4),#REF!,2,0)</f>
        <v>#REF!</v>
      </c>
      <c r="S5" s="208" t="e">
        <f>VLOOKUP(LEFT(Solicitacao_Prancha[[#This Row],[DESTINO]],4),#REF!,2,0)</f>
        <v>#REF!</v>
      </c>
      <c r="T5" s="219" t="str">
        <f t="shared" si="7"/>
        <v>Aderente</v>
      </c>
      <c r="U5" s="221">
        <f>((CONCATENATE(Solicitacao_Prancha[[#This Row],[DATA MOVIMENTAÇÃO]]," ",Solicitacao_Prancha[[#This Row],[HORA MOVIMENTAÇÃO]])-Solicitacao_Prancha[[#This Row],[DATA SOLICITAÇÃO]])*24)+3</f>
        <v>48.200000000128057</v>
      </c>
      <c r="V5" s="224" t="s">
        <v>410</v>
      </c>
      <c r="W5" s="225" t="str">
        <f>LEFT(Solicitacao_Prancha[[#This Row],[ORIGEM]],4)</f>
        <v>0324</v>
      </c>
      <c r="X5" s="225" t="str">
        <f>LEFT(Solicitacao_Prancha[[#This Row],[DESTINO]],4)</f>
        <v>0342</v>
      </c>
      <c r="Y5" s="225" t="str">
        <f t="shared" si="8"/>
        <v>BRLP0324</v>
      </c>
      <c r="Z5" s="225" t="str">
        <f t="shared" si="9"/>
        <v>03240342</v>
      </c>
      <c r="AA5" s="225" t="str">
        <f t="shared" si="10"/>
        <v>BRLP0342</v>
      </c>
      <c r="AB5" s="226" t="e">
        <f>VLOOKUP(Y5,#REF!,2,0)</f>
        <v>#REF!</v>
      </c>
      <c r="AC5" s="226" t="e">
        <f>VLOOKUP(Z5,#REF!,2,0)</f>
        <v>#REF!</v>
      </c>
      <c r="AD5" s="226" t="e">
        <f>VLOOKUP(AA5,#REF!,2,0)</f>
        <v>#REF!</v>
      </c>
      <c r="AE5" s="227" t="e">
        <f t="shared" si="11"/>
        <v>#REF!</v>
      </c>
      <c r="AF5" s="229" t="e">
        <f t="shared" si="12"/>
        <v>#REF!</v>
      </c>
      <c r="AG5" s="229">
        <v>2</v>
      </c>
      <c r="AH5" s="229" t="e">
        <f t="shared" si="13"/>
        <v>#REF!</v>
      </c>
      <c r="AI5" s="227" t="e">
        <f t="shared" si="14"/>
        <v>#REF!</v>
      </c>
      <c r="AJ5" s="225">
        <f>Solicitacao_Prancha[[#This Row],[QUANT EQUIP]]</f>
        <v>2</v>
      </c>
      <c r="AK5" s="229" t="e">
        <f t="shared" si="15"/>
        <v>#REF!</v>
      </c>
      <c r="AL5" s="229"/>
      <c r="AM5" s="230"/>
      <c r="AN5" s="230"/>
      <c r="AO5" s="230"/>
      <c r="AP5" s="230"/>
      <c r="AQ5" s="230"/>
      <c r="AR5" s="230"/>
      <c r="AS5" s="230"/>
      <c r="AT5" s="230"/>
      <c r="AU5" s="230"/>
      <c r="AV5" s="230"/>
      <c r="AW5" s="230"/>
      <c r="AX5"/>
      <c r="AY5"/>
    </row>
    <row r="6" spans="1:51" ht="15" hidden="1" x14ac:dyDescent="0.25">
      <c r="A6" s="208">
        <v>2774</v>
      </c>
      <c r="B6" s="208" t="s">
        <v>483</v>
      </c>
      <c r="C6" s="210">
        <v>45627.527777777781</v>
      </c>
      <c r="D6" s="211" t="s">
        <v>484</v>
      </c>
      <c r="E6" s="208" t="s">
        <v>497</v>
      </c>
      <c r="F6" s="208">
        <v>4</v>
      </c>
      <c r="G6" s="208" t="s">
        <v>486</v>
      </c>
      <c r="H6" s="208" t="s">
        <v>622</v>
      </c>
      <c r="I6" s="208" t="s">
        <v>622</v>
      </c>
      <c r="J6" s="208" t="s">
        <v>1</v>
      </c>
      <c r="K6" s="208" t="s">
        <v>761</v>
      </c>
      <c r="L6" s="208" t="s">
        <v>600</v>
      </c>
      <c r="M6" s="211" t="s">
        <v>561</v>
      </c>
      <c r="N6" s="211" t="s">
        <v>773</v>
      </c>
      <c r="O6" s="217"/>
      <c r="P6" s="208"/>
      <c r="Q6" s="208"/>
      <c r="R6" s="208" t="e">
        <f>VLOOKUP(LEFT(Solicitacao_Prancha[[#This Row],[ORIGEM]],4),#REF!,2,0)</f>
        <v>#REF!</v>
      </c>
      <c r="S6" s="208" t="e">
        <f>VLOOKUP(LEFT(Solicitacao_Prancha[[#This Row],[DESTINO]],4),#REF!,2,0)</f>
        <v>#REF!</v>
      </c>
      <c r="T6" s="219" t="str">
        <f t="shared" si="7"/>
        <v>Não Aderente</v>
      </c>
      <c r="U6" s="221">
        <f>((CONCATENATE(Solicitacao_Prancha[[#This Row],[DATA MOVIMENTAÇÃO]]," ",Solicitacao_Prancha[[#This Row],[HORA MOVIMENTAÇÃO]])-Solicitacao_Prancha[[#This Row],[DATA SOLICITAÇÃO]])*24)+3</f>
        <v>44.333333333255723</v>
      </c>
      <c r="V6" s="224" t="s">
        <v>410</v>
      </c>
      <c r="W6" s="225" t="str">
        <f>LEFT(Solicitacao_Prancha[[#This Row],[ORIGEM]],4)</f>
        <v>0265</v>
      </c>
      <c r="X6" s="225" t="str">
        <f>LEFT(Solicitacao_Prancha[[#This Row],[DESTINO]],4)</f>
        <v>0293</v>
      </c>
      <c r="Y6" s="225" t="str">
        <f t="shared" si="8"/>
        <v>BRLP0265</v>
      </c>
      <c r="Z6" s="225" t="str">
        <f t="shared" si="9"/>
        <v>02650293</v>
      </c>
      <c r="AA6" s="225" t="str">
        <f t="shared" si="10"/>
        <v>BRLP0293</v>
      </c>
      <c r="AB6" s="226" t="e">
        <f>VLOOKUP(Y6,#REF!,2,0)</f>
        <v>#REF!</v>
      </c>
      <c r="AC6" s="226" t="e">
        <f>VLOOKUP(Z6,#REF!,2,0)</f>
        <v>#REF!</v>
      </c>
      <c r="AD6" s="226" t="e">
        <f>VLOOKUP(AA6,#REF!,2,0)</f>
        <v>#REF!</v>
      </c>
      <c r="AE6" s="227" t="e">
        <f t="shared" si="11"/>
        <v>#REF!</v>
      </c>
      <c r="AF6" s="229" t="e">
        <f t="shared" si="12"/>
        <v>#REF!</v>
      </c>
      <c r="AG6" s="229">
        <v>2</v>
      </c>
      <c r="AH6" s="229" t="e">
        <f t="shared" si="13"/>
        <v>#REF!</v>
      </c>
      <c r="AI6" s="227" t="e">
        <f t="shared" si="14"/>
        <v>#REF!</v>
      </c>
      <c r="AJ6" s="225">
        <f>Solicitacao_Prancha[[#This Row],[QUANT EQUIP]]</f>
        <v>4</v>
      </c>
      <c r="AK6" s="229" t="e">
        <f t="shared" si="15"/>
        <v>#REF!</v>
      </c>
      <c r="AL6" s="229"/>
      <c r="AM6" s="230"/>
      <c r="AN6" s="230"/>
      <c r="AO6" s="230"/>
      <c r="AP6" s="230"/>
      <c r="AQ6" s="230"/>
      <c r="AR6" s="230"/>
      <c r="AS6" s="230"/>
      <c r="AT6" s="230"/>
      <c r="AU6" s="230"/>
      <c r="AV6" s="230"/>
      <c r="AW6" s="230"/>
      <c r="AX6"/>
      <c r="AY6"/>
    </row>
    <row r="7" spans="1:51" ht="15" hidden="1" x14ac:dyDescent="0.25">
      <c r="A7" s="208">
        <v>2775</v>
      </c>
      <c r="B7" s="208" t="s">
        <v>718</v>
      </c>
      <c r="C7" s="210">
        <v>45627.670138888891</v>
      </c>
      <c r="D7" s="211" t="s">
        <v>775</v>
      </c>
      <c r="E7" s="208" t="s">
        <v>719</v>
      </c>
      <c r="F7" s="208">
        <v>5</v>
      </c>
      <c r="G7" s="208" t="s">
        <v>487</v>
      </c>
      <c r="H7" s="208" t="s">
        <v>622</v>
      </c>
      <c r="I7" s="208" t="s">
        <v>621</v>
      </c>
      <c r="J7" s="208" t="s">
        <v>1</v>
      </c>
      <c r="K7" s="208" t="s">
        <v>761</v>
      </c>
      <c r="L7" s="208" t="s">
        <v>593</v>
      </c>
      <c r="M7" s="211" t="s">
        <v>639</v>
      </c>
      <c r="N7" s="211" t="s">
        <v>776</v>
      </c>
      <c r="O7" s="217"/>
      <c r="P7" s="208"/>
      <c r="Q7" s="208" t="s">
        <v>688</v>
      </c>
      <c r="R7" s="208" t="e">
        <f>VLOOKUP(LEFT(Solicitacao_Prancha[[#This Row],[ORIGEM]],4),#REF!,2,0)</f>
        <v>#REF!</v>
      </c>
      <c r="S7" s="208" t="e">
        <f>VLOOKUP(LEFT(Solicitacao_Prancha[[#This Row],[DESTINO]],4),#REF!,2,0)</f>
        <v>#REF!</v>
      </c>
      <c r="T7" s="219" t="str">
        <f t="shared" si="7"/>
        <v>Não Aderente</v>
      </c>
      <c r="U7" s="221">
        <f>((CONCATENATE(Solicitacao_Prancha[[#This Row],[DATA MOVIMENTAÇÃO]]," ",Solicitacao_Prancha[[#This Row],[HORA MOVIMENTAÇÃO]])-Solicitacao_Prancha[[#This Row],[DATA SOLICITAÇÃO]])*24)+3</f>
        <v>42.916666666686069</v>
      </c>
      <c r="V7" s="224" t="s">
        <v>410</v>
      </c>
      <c r="W7" s="225" t="str">
        <f>LEFT(Solicitacao_Prancha[[#This Row],[ORIGEM]],4)</f>
        <v>0486</v>
      </c>
      <c r="X7" s="225" t="str">
        <f>LEFT(Solicitacao_Prancha[[#This Row],[DESTINO]],4)</f>
        <v>0817</v>
      </c>
      <c r="Y7" s="225" t="str">
        <f t="shared" si="8"/>
        <v>BRLP0486</v>
      </c>
      <c r="Z7" s="225" t="str">
        <f t="shared" si="9"/>
        <v>04860817</v>
      </c>
      <c r="AA7" s="225" t="str">
        <f t="shared" si="10"/>
        <v>BRLP0817</v>
      </c>
      <c r="AB7" s="226" t="e">
        <f>VLOOKUP(Y7,#REF!,2,0)</f>
        <v>#REF!</v>
      </c>
      <c r="AC7" s="226" t="e">
        <f>VLOOKUP(Z7,#REF!,2,0)</f>
        <v>#REF!</v>
      </c>
      <c r="AD7" s="226" t="e">
        <f>VLOOKUP(AA7,#REF!,2,0)</f>
        <v>#REF!</v>
      </c>
      <c r="AE7" s="227" t="e">
        <f t="shared" si="11"/>
        <v>#REF!</v>
      </c>
      <c r="AF7" s="229" t="e">
        <f t="shared" si="12"/>
        <v>#REF!</v>
      </c>
      <c r="AG7" s="229">
        <v>2</v>
      </c>
      <c r="AH7" s="229" t="e">
        <f t="shared" si="13"/>
        <v>#REF!</v>
      </c>
      <c r="AI7" s="227" t="e">
        <f t="shared" si="14"/>
        <v>#REF!</v>
      </c>
      <c r="AJ7" s="225">
        <f>Solicitacao_Prancha[[#This Row],[QUANT EQUIP]]</f>
        <v>5</v>
      </c>
      <c r="AK7" s="229" t="e">
        <f t="shared" si="15"/>
        <v>#REF!</v>
      </c>
      <c r="AL7" s="229"/>
      <c r="AM7" s="230"/>
      <c r="AN7" s="230"/>
      <c r="AO7" s="230"/>
      <c r="AP7" s="230"/>
      <c r="AQ7" s="230"/>
      <c r="AR7" s="230"/>
      <c r="AS7" s="230"/>
      <c r="AT7" s="230"/>
      <c r="AU7" s="230"/>
      <c r="AV7" s="230"/>
      <c r="AW7" s="230"/>
      <c r="AX7"/>
      <c r="AY7"/>
    </row>
    <row r="8" spans="1:51" ht="15" hidden="1" x14ac:dyDescent="0.25">
      <c r="A8" s="208">
        <v>2777</v>
      </c>
      <c r="B8" s="208" t="s">
        <v>742</v>
      </c>
      <c r="C8" s="210">
        <v>45627.869444444441</v>
      </c>
      <c r="D8" s="211" t="s">
        <v>777</v>
      </c>
      <c r="E8" s="208" t="s">
        <v>489</v>
      </c>
      <c r="F8" s="208">
        <v>1</v>
      </c>
      <c r="G8" s="208" t="s">
        <v>536</v>
      </c>
      <c r="H8" s="208" t="s">
        <v>620</v>
      </c>
      <c r="I8" s="208" t="s">
        <v>621</v>
      </c>
      <c r="J8" s="208" t="s">
        <v>1</v>
      </c>
      <c r="K8" s="208" t="s">
        <v>763</v>
      </c>
      <c r="L8" s="208" t="s">
        <v>599</v>
      </c>
      <c r="M8" s="211" t="s">
        <v>561</v>
      </c>
      <c r="N8" s="211" t="s">
        <v>561</v>
      </c>
      <c r="O8" s="217" t="s">
        <v>778</v>
      </c>
      <c r="P8" s="208"/>
      <c r="Q8" s="208" t="s">
        <v>687</v>
      </c>
      <c r="R8" s="208" t="e">
        <f>VLOOKUP(LEFT(Solicitacao_Prancha[[#This Row],[ORIGEM]],4),#REF!,2,0)</f>
        <v>#REF!</v>
      </c>
      <c r="S8" s="208" t="e">
        <f>VLOOKUP(LEFT(Solicitacao_Prancha[[#This Row],[DESTINO]],4),#REF!,2,0)</f>
        <v>#REF!</v>
      </c>
      <c r="T8" s="219" t="str">
        <f t="shared" si="7"/>
        <v>Não Aderente</v>
      </c>
      <c r="U8" s="221">
        <f>((CONCATENATE(Solicitacao_Prancha[[#This Row],[DATA MOVIMENTAÇÃO]]," ",Solicitacao_Prancha[[#This Row],[HORA MOVIMENTAÇÃO]])-Solicitacao_Prancha[[#This Row],[DATA SOLICITAÇÃO]])*24)+3</f>
        <v>17.133333333476912</v>
      </c>
      <c r="V8" s="224" t="s">
        <v>410</v>
      </c>
      <c r="W8" s="225" t="str">
        <f>LEFT(Solicitacao_Prancha[[#This Row],[ORIGEM]],4)</f>
        <v>0265</v>
      </c>
      <c r="X8" s="225" t="str">
        <f>LEFT(Solicitacao_Prancha[[#This Row],[DESTINO]],4)</f>
        <v>0265</v>
      </c>
      <c r="Y8" s="225" t="str">
        <f t="shared" si="8"/>
        <v>BRLP0265</v>
      </c>
      <c r="Z8" s="225" t="str">
        <f t="shared" si="9"/>
        <v>02650265</v>
      </c>
      <c r="AA8" s="225" t="str">
        <f t="shared" si="10"/>
        <v>BRLP0265</v>
      </c>
      <c r="AB8" s="226" t="e">
        <f>VLOOKUP(Y8,#REF!,2,0)</f>
        <v>#REF!</v>
      </c>
      <c r="AC8" s="226" t="e">
        <f>VLOOKUP(Z8,#REF!,2,0)</f>
        <v>#REF!</v>
      </c>
      <c r="AD8" s="226" t="e">
        <f>VLOOKUP(AA8,#REF!,2,0)</f>
        <v>#REF!</v>
      </c>
      <c r="AE8" s="227" t="e">
        <f t="shared" si="11"/>
        <v>#REF!</v>
      </c>
      <c r="AF8" s="229" t="e">
        <f t="shared" si="12"/>
        <v>#REF!</v>
      </c>
      <c r="AG8" s="229">
        <v>2</v>
      </c>
      <c r="AH8" s="229" t="e">
        <f t="shared" si="13"/>
        <v>#REF!</v>
      </c>
      <c r="AI8" s="227" t="e">
        <f t="shared" si="14"/>
        <v>#REF!</v>
      </c>
      <c r="AJ8" s="225">
        <f>Solicitacao_Prancha[[#This Row],[QUANT EQUIP]]</f>
        <v>1</v>
      </c>
      <c r="AK8" s="229" t="e">
        <f t="shared" si="15"/>
        <v>#REF!</v>
      </c>
      <c r="AL8" s="229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/>
      <c r="AY8"/>
    </row>
    <row r="9" spans="1:51" ht="15" hidden="1" x14ac:dyDescent="0.25">
      <c r="A9" s="208">
        <v>2778</v>
      </c>
      <c r="B9" s="208" t="s">
        <v>742</v>
      </c>
      <c r="C9" s="210">
        <v>45627.87222222222</v>
      </c>
      <c r="D9" s="211" t="s">
        <v>779</v>
      </c>
      <c r="E9" s="208" t="s">
        <v>489</v>
      </c>
      <c r="F9" s="208">
        <v>3</v>
      </c>
      <c r="G9" s="208" t="s">
        <v>536</v>
      </c>
      <c r="H9" s="208" t="s">
        <v>624</v>
      </c>
      <c r="I9" s="208" t="s">
        <v>621</v>
      </c>
      <c r="J9" s="208" t="s">
        <v>1</v>
      </c>
      <c r="K9" s="208" t="s">
        <v>780</v>
      </c>
      <c r="L9" s="208" t="s">
        <v>604</v>
      </c>
      <c r="M9" s="211" t="s">
        <v>561</v>
      </c>
      <c r="N9" s="211" t="s">
        <v>781</v>
      </c>
      <c r="O9" s="217"/>
      <c r="P9" s="208"/>
      <c r="Q9" s="208" t="s">
        <v>688</v>
      </c>
      <c r="R9" s="208" t="e">
        <f>VLOOKUP(LEFT(Solicitacao_Prancha[[#This Row],[ORIGEM]],4),#REF!,2,0)</f>
        <v>#REF!</v>
      </c>
      <c r="S9" s="208" t="e">
        <f>VLOOKUP(LEFT(Solicitacao_Prancha[[#This Row],[DESTINO]],4),#REF!,2,0)</f>
        <v>#REF!</v>
      </c>
      <c r="T9" s="219" t="str">
        <f t="shared" si="7"/>
        <v>Aderente</v>
      </c>
      <c r="U9" s="221">
        <f>((CONCATENATE(Solicitacao_Prancha[[#This Row],[DATA MOVIMENTAÇÃO]]," ",Solicitacao_Prancha[[#This Row],[HORA MOVIMENTAÇÃO]])-Solicitacao_Prancha[[#This Row],[DATA SOLICITAÇÃO]])*24)+3</f>
        <v>205.06666666665114</v>
      </c>
      <c r="V9" s="224" t="s">
        <v>410</v>
      </c>
      <c r="W9" s="225" t="str">
        <f>LEFT(Solicitacao_Prancha[[#This Row],[ORIGEM]],4)</f>
        <v>0265</v>
      </c>
      <c r="X9" s="225" t="str">
        <f>LEFT(Solicitacao_Prancha[[#This Row],[DESTINO]],4)</f>
        <v>0263</v>
      </c>
      <c r="Y9" s="225" t="str">
        <f t="shared" si="8"/>
        <v>BRLP0265</v>
      </c>
      <c r="Z9" s="225" t="str">
        <f t="shared" si="9"/>
        <v>02650263</v>
      </c>
      <c r="AA9" s="225" t="str">
        <f t="shared" si="10"/>
        <v>BRLP0263</v>
      </c>
      <c r="AB9" s="226" t="e">
        <f>VLOOKUP(Y9,#REF!,2,0)</f>
        <v>#REF!</v>
      </c>
      <c r="AC9" s="226" t="e">
        <f>VLOOKUP(Z9,#REF!,2,0)</f>
        <v>#REF!</v>
      </c>
      <c r="AD9" s="226" t="e">
        <f>VLOOKUP(AA9,#REF!,2,0)</f>
        <v>#REF!</v>
      </c>
      <c r="AE9" s="227" t="e">
        <f t="shared" si="11"/>
        <v>#REF!</v>
      </c>
      <c r="AF9" s="229" t="e">
        <f t="shared" si="12"/>
        <v>#REF!</v>
      </c>
      <c r="AG9" s="229">
        <v>2</v>
      </c>
      <c r="AH9" s="229" t="e">
        <f t="shared" si="13"/>
        <v>#REF!</v>
      </c>
      <c r="AI9" s="227" t="e">
        <f t="shared" si="14"/>
        <v>#REF!</v>
      </c>
      <c r="AJ9" s="225">
        <f>Solicitacao_Prancha[[#This Row],[QUANT EQUIP]]</f>
        <v>3</v>
      </c>
      <c r="AK9" s="229" t="e">
        <f t="shared" si="15"/>
        <v>#REF!</v>
      </c>
      <c r="AL9" s="229"/>
      <c r="AM9" s="230"/>
      <c r="AN9" s="230"/>
      <c r="AO9" s="230"/>
      <c r="AP9" s="230"/>
      <c r="AQ9" s="230"/>
      <c r="AR9" s="230"/>
      <c r="AS9" s="230"/>
      <c r="AT9" s="230"/>
      <c r="AU9" s="230"/>
      <c r="AV9" s="230"/>
      <c r="AW9" s="230"/>
      <c r="AX9"/>
      <c r="AY9"/>
    </row>
    <row r="10" spans="1:51" ht="15" hidden="1" x14ac:dyDescent="0.25">
      <c r="A10" s="208">
        <v>2779</v>
      </c>
      <c r="B10" s="208" t="s">
        <v>745</v>
      </c>
      <c r="C10" s="210">
        <v>45628.122916666667</v>
      </c>
      <c r="D10" s="211" t="s">
        <v>782</v>
      </c>
      <c r="E10" s="208" t="s">
        <v>497</v>
      </c>
      <c r="F10" s="208">
        <v>2</v>
      </c>
      <c r="G10" s="208" t="s">
        <v>498</v>
      </c>
      <c r="H10" s="208" t="s">
        <v>621</v>
      </c>
      <c r="I10" s="208" t="s">
        <v>622</v>
      </c>
      <c r="J10" s="208" t="s">
        <v>1</v>
      </c>
      <c r="K10" s="208" t="s">
        <v>761</v>
      </c>
      <c r="L10" s="208" t="s">
        <v>597</v>
      </c>
      <c r="M10" s="211" t="s">
        <v>755</v>
      </c>
      <c r="N10" s="211" t="s">
        <v>783</v>
      </c>
      <c r="O10" s="217"/>
      <c r="P10" s="208"/>
      <c r="Q10" s="208" t="s">
        <v>687</v>
      </c>
      <c r="R10" s="208" t="e">
        <f>VLOOKUP(LEFT(Solicitacao_Prancha[[#This Row],[ORIGEM]],4),#REF!,2,0)</f>
        <v>#REF!</v>
      </c>
      <c r="S10" s="208" t="e">
        <f>VLOOKUP(LEFT(Solicitacao_Prancha[[#This Row],[DESTINO]],4),#REF!,2,0)</f>
        <v>#REF!</v>
      </c>
      <c r="T10" s="219" t="str">
        <f t="shared" si="7"/>
        <v>Não Aderente</v>
      </c>
      <c r="U10" s="221">
        <f>((CONCATENATE(Solicitacao_Prancha[[#This Row],[DATA MOVIMENTAÇÃO]]," ",Solicitacao_Prancha[[#This Row],[HORA MOVIMENTAÇÃO]])-Solicitacao_Prancha[[#This Row],[DATA SOLICITAÇÃO]])*24)+3</f>
        <v>33.049999999988358</v>
      </c>
      <c r="V10" s="224" t="s">
        <v>410</v>
      </c>
      <c r="W10" s="225" t="str">
        <f>LEFT(Solicitacao_Prancha[[#This Row],[ORIGEM]],4)</f>
        <v>0057</v>
      </c>
      <c r="X10" s="225" t="str">
        <f>LEFT(Solicitacao_Prancha[[#This Row],[DESTINO]],4)</f>
        <v>1080</v>
      </c>
      <c r="Y10" s="225" t="str">
        <f t="shared" si="8"/>
        <v>BRLP0057</v>
      </c>
      <c r="Z10" s="225" t="str">
        <f t="shared" si="9"/>
        <v>00571080</v>
      </c>
      <c r="AA10" s="225" t="str">
        <f t="shared" si="10"/>
        <v>BRLP1080</v>
      </c>
      <c r="AB10" s="226" t="e">
        <f>VLOOKUP(Y10,#REF!,2,0)</f>
        <v>#REF!</v>
      </c>
      <c r="AC10" s="226" t="e">
        <f>VLOOKUP(Z10,#REF!,2,0)</f>
        <v>#REF!</v>
      </c>
      <c r="AD10" s="226" t="e">
        <f>VLOOKUP(AA10,#REF!,2,0)</f>
        <v>#REF!</v>
      </c>
      <c r="AE10" s="227" t="e">
        <f t="shared" si="11"/>
        <v>#REF!</v>
      </c>
      <c r="AF10" s="229" t="e">
        <f t="shared" si="12"/>
        <v>#REF!</v>
      </c>
      <c r="AG10" s="229">
        <v>2</v>
      </c>
      <c r="AH10" s="229" t="e">
        <f t="shared" si="13"/>
        <v>#REF!</v>
      </c>
      <c r="AI10" s="227" t="e">
        <f t="shared" si="14"/>
        <v>#REF!</v>
      </c>
      <c r="AJ10" s="225">
        <f>Solicitacao_Prancha[[#This Row],[QUANT EQUIP]]</f>
        <v>2</v>
      </c>
      <c r="AK10" s="229" t="e">
        <f t="shared" si="15"/>
        <v>#REF!</v>
      </c>
      <c r="AL10" s="229"/>
      <c r="AM10" s="230"/>
      <c r="AN10" s="230"/>
      <c r="AO10" s="230"/>
      <c r="AP10" s="230"/>
      <c r="AQ10" s="230"/>
      <c r="AR10" s="230"/>
      <c r="AS10" s="230"/>
      <c r="AT10" s="230"/>
      <c r="AU10" s="230"/>
      <c r="AV10" s="230"/>
      <c r="AW10" s="230"/>
      <c r="AX10"/>
      <c r="AY10"/>
    </row>
    <row r="11" spans="1:51" ht="15" hidden="1" x14ac:dyDescent="0.25">
      <c r="A11" s="208">
        <v>2781</v>
      </c>
      <c r="B11" s="208" t="s">
        <v>742</v>
      </c>
      <c r="C11" s="210">
        <v>45628.424305555556</v>
      </c>
      <c r="D11" s="211" t="s">
        <v>585</v>
      </c>
      <c r="E11" s="208" t="s">
        <v>493</v>
      </c>
      <c r="F11" s="208">
        <v>1</v>
      </c>
      <c r="G11" s="208" t="s">
        <v>532</v>
      </c>
      <c r="H11" s="208" t="s">
        <v>620</v>
      </c>
      <c r="I11" s="208" t="s">
        <v>624</v>
      </c>
      <c r="J11" s="208" t="s">
        <v>1</v>
      </c>
      <c r="K11" s="208" t="s">
        <v>760</v>
      </c>
      <c r="L11" s="208" t="s">
        <v>611</v>
      </c>
      <c r="M11" s="211" t="s">
        <v>764</v>
      </c>
      <c r="N11" s="211" t="s">
        <v>784</v>
      </c>
      <c r="O11" s="217"/>
      <c r="P11" s="208"/>
      <c r="Q11" s="208" t="s">
        <v>687</v>
      </c>
      <c r="R11" s="208" t="e">
        <f>VLOOKUP(LEFT(Solicitacao_Prancha[[#This Row],[ORIGEM]],4),#REF!,2,0)</f>
        <v>#REF!</v>
      </c>
      <c r="S11" s="208" t="e">
        <f>VLOOKUP(LEFT(Solicitacao_Prancha[[#This Row],[DESTINO]],4),#REF!,2,0)</f>
        <v>#REF!</v>
      </c>
      <c r="T11" s="219" t="str">
        <f t="shared" si="7"/>
        <v>Aderente</v>
      </c>
      <c r="U11" s="221">
        <f>((CONCATENATE(Solicitacao_Prancha[[#This Row],[DATA MOVIMENTAÇÃO]]," ",Solicitacao_Prancha[[#This Row],[HORA MOVIMENTAÇÃO]])-Solicitacao_Prancha[[#This Row],[DATA SOLICITAÇÃO]])*24)+3</f>
        <v>48.149999999965075</v>
      </c>
      <c r="V11" s="224" t="s">
        <v>410</v>
      </c>
      <c r="W11" s="225" t="str">
        <f>LEFT(Solicitacao_Prancha[[#This Row],[ORIGEM]],4)</f>
        <v>2427</v>
      </c>
      <c r="X11" s="225" t="str">
        <f>LEFT(Solicitacao_Prancha[[#This Row],[DESTINO]],4)</f>
        <v>0412</v>
      </c>
      <c r="Y11" s="225" t="str">
        <f t="shared" si="8"/>
        <v>BRLP2427</v>
      </c>
      <c r="Z11" s="225" t="str">
        <f t="shared" si="9"/>
        <v>24270412</v>
      </c>
      <c r="AA11" s="225" t="str">
        <f t="shared" si="10"/>
        <v>BRLP0412</v>
      </c>
      <c r="AB11" s="226" t="e">
        <f>VLOOKUP(Y11,#REF!,2,0)</f>
        <v>#REF!</v>
      </c>
      <c r="AC11" s="226" t="e">
        <f>VLOOKUP(Z11,#REF!,2,0)</f>
        <v>#REF!</v>
      </c>
      <c r="AD11" s="226" t="e">
        <f>VLOOKUP(AA11,#REF!,2,0)</f>
        <v>#REF!</v>
      </c>
      <c r="AE11" s="227" t="e">
        <f t="shared" si="11"/>
        <v>#REF!</v>
      </c>
      <c r="AF11" s="229" t="e">
        <f t="shared" si="12"/>
        <v>#REF!</v>
      </c>
      <c r="AG11" s="229">
        <v>2</v>
      </c>
      <c r="AH11" s="229" t="e">
        <f t="shared" si="13"/>
        <v>#REF!</v>
      </c>
      <c r="AI11" s="227" t="e">
        <f t="shared" si="14"/>
        <v>#REF!</v>
      </c>
      <c r="AJ11" s="225">
        <f>Solicitacao_Prancha[[#This Row],[QUANT EQUIP]]</f>
        <v>1</v>
      </c>
      <c r="AK11" s="229" t="e">
        <f t="shared" si="15"/>
        <v>#REF!</v>
      </c>
      <c r="AL11" s="229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/>
      <c r="AY11"/>
    </row>
    <row r="12" spans="1:51" ht="15" hidden="1" x14ac:dyDescent="0.25">
      <c r="A12" s="208">
        <v>2782</v>
      </c>
      <c r="B12" s="208" t="s">
        <v>742</v>
      </c>
      <c r="C12" s="210">
        <v>45628.427777777775</v>
      </c>
      <c r="D12" s="211" t="s">
        <v>585</v>
      </c>
      <c r="E12" s="208" t="s">
        <v>491</v>
      </c>
      <c r="F12" s="208">
        <v>1</v>
      </c>
      <c r="G12" s="208" t="s">
        <v>532</v>
      </c>
      <c r="H12" s="208" t="s">
        <v>620</v>
      </c>
      <c r="I12" s="208" t="s">
        <v>624</v>
      </c>
      <c r="J12" s="208" t="s">
        <v>1</v>
      </c>
      <c r="K12" s="208" t="s">
        <v>760</v>
      </c>
      <c r="L12" s="208" t="s">
        <v>611</v>
      </c>
      <c r="M12" s="211" t="s">
        <v>764</v>
      </c>
      <c r="N12" s="211" t="s">
        <v>784</v>
      </c>
      <c r="O12" s="217"/>
      <c r="P12" s="208"/>
      <c r="Q12" s="208" t="s">
        <v>687</v>
      </c>
      <c r="R12" s="208" t="e">
        <f>VLOOKUP(LEFT(Solicitacao_Prancha[[#This Row],[ORIGEM]],4),#REF!,2,0)</f>
        <v>#REF!</v>
      </c>
      <c r="S12" s="208" t="e">
        <f>VLOOKUP(LEFT(Solicitacao_Prancha[[#This Row],[DESTINO]],4),#REF!,2,0)</f>
        <v>#REF!</v>
      </c>
      <c r="T12" s="219" t="str">
        <f t="shared" si="7"/>
        <v>Aderente</v>
      </c>
      <c r="U12" s="221">
        <f>((CONCATENATE(Solicitacao_Prancha[[#This Row],[DATA MOVIMENTAÇÃO]]," ",Solicitacao_Prancha[[#This Row],[HORA MOVIMENTAÇÃO]])-Solicitacao_Prancha[[#This Row],[DATA SOLICITAÇÃO]])*24)+3</f>
        <v>48.066666666709352</v>
      </c>
      <c r="V12" s="224" t="s">
        <v>410</v>
      </c>
      <c r="W12" s="225" t="str">
        <f>LEFT(Solicitacao_Prancha[[#This Row],[ORIGEM]],4)</f>
        <v>2427</v>
      </c>
      <c r="X12" s="225" t="str">
        <f>LEFT(Solicitacao_Prancha[[#This Row],[DESTINO]],4)</f>
        <v>0412</v>
      </c>
      <c r="Y12" s="225" t="str">
        <f t="shared" si="8"/>
        <v>BRLP2427</v>
      </c>
      <c r="Z12" s="225" t="str">
        <f t="shared" si="9"/>
        <v>24270412</v>
      </c>
      <c r="AA12" s="225" t="str">
        <f t="shared" si="10"/>
        <v>BRLP0412</v>
      </c>
      <c r="AB12" s="226" t="e">
        <f>VLOOKUP(Y12,#REF!,2,0)</f>
        <v>#REF!</v>
      </c>
      <c r="AC12" s="226" t="e">
        <f>VLOOKUP(Z12,#REF!,2,0)</f>
        <v>#REF!</v>
      </c>
      <c r="AD12" s="226" t="e">
        <f>VLOOKUP(AA12,#REF!,2,0)</f>
        <v>#REF!</v>
      </c>
      <c r="AE12" s="227" t="e">
        <f t="shared" si="11"/>
        <v>#REF!</v>
      </c>
      <c r="AF12" s="229" t="e">
        <f t="shared" si="12"/>
        <v>#REF!</v>
      </c>
      <c r="AG12" s="229">
        <v>2</v>
      </c>
      <c r="AH12" s="229" t="e">
        <f t="shared" si="13"/>
        <v>#REF!</v>
      </c>
      <c r="AI12" s="227" t="e">
        <f t="shared" si="14"/>
        <v>#REF!</v>
      </c>
      <c r="AJ12" s="225">
        <f>Solicitacao_Prancha[[#This Row],[QUANT EQUIP]]</f>
        <v>1</v>
      </c>
      <c r="AK12" s="229" t="e">
        <f t="shared" si="15"/>
        <v>#REF!</v>
      </c>
      <c r="AL12" s="229"/>
      <c r="AM12" s="230"/>
      <c r="AN12" s="230"/>
      <c r="AO12" s="230"/>
      <c r="AP12" s="230"/>
      <c r="AQ12" s="230"/>
      <c r="AR12" s="230"/>
      <c r="AS12" s="230"/>
      <c r="AT12" s="230"/>
      <c r="AU12" s="230"/>
      <c r="AV12" s="230"/>
      <c r="AW12" s="230"/>
      <c r="AX12"/>
      <c r="AY12"/>
    </row>
    <row r="13" spans="1:51" ht="15" hidden="1" x14ac:dyDescent="0.25">
      <c r="A13" s="208">
        <v>2783</v>
      </c>
      <c r="B13" s="208" t="s">
        <v>718</v>
      </c>
      <c r="C13" s="210">
        <v>45628.488194444442</v>
      </c>
      <c r="D13" s="211" t="s">
        <v>576</v>
      </c>
      <c r="E13" s="208" t="s">
        <v>744</v>
      </c>
      <c r="F13" s="208">
        <v>2</v>
      </c>
      <c r="G13" s="208" t="s">
        <v>509</v>
      </c>
      <c r="H13" s="208" t="s">
        <v>621</v>
      </c>
      <c r="I13" s="208" t="s">
        <v>621</v>
      </c>
      <c r="J13" s="208" t="s">
        <v>1</v>
      </c>
      <c r="K13" s="208" t="s">
        <v>761</v>
      </c>
      <c r="L13" s="208" t="s">
        <v>610</v>
      </c>
      <c r="M13" s="211" t="s">
        <v>682</v>
      </c>
      <c r="N13" s="211" t="s">
        <v>658</v>
      </c>
      <c r="O13" s="217"/>
      <c r="P13" s="208"/>
      <c r="Q13" s="208" t="s">
        <v>688</v>
      </c>
      <c r="R13" s="208" t="e">
        <f>VLOOKUP(LEFT(Solicitacao_Prancha[[#This Row],[ORIGEM]],4),#REF!,2,0)</f>
        <v>#REF!</v>
      </c>
      <c r="S13" s="208" t="e">
        <f>VLOOKUP(LEFT(Solicitacao_Prancha[[#This Row],[DESTINO]],4),#REF!,2,0)</f>
        <v>#REF!</v>
      </c>
      <c r="T13" s="219" t="str">
        <f t="shared" si="7"/>
        <v>Não Aderente</v>
      </c>
      <c r="U13" s="221">
        <f>((CONCATENATE(Solicitacao_Prancha[[#This Row],[DATA MOVIMENTAÇÃO]]," ",Solicitacao_Prancha[[#This Row],[HORA MOVIMENTAÇÃO]])-Solicitacao_Prancha[[#This Row],[DATA SOLICITAÇÃO]])*24)+3</f>
        <v>22.78333333338378</v>
      </c>
      <c r="V13" s="224" t="s">
        <v>410</v>
      </c>
      <c r="W13" s="225" t="str">
        <f>LEFT(Solicitacao_Prancha[[#This Row],[ORIGEM]],4)</f>
        <v>0457</v>
      </c>
      <c r="X13" s="225" t="str">
        <f>LEFT(Solicitacao_Prancha[[#This Row],[DESTINO]],4)</f>
        <v>0459</v>
      </c>
      <c r="Y13" s="225" t="str">
        <f t="shared" si="8"/>
        <v>BRLP0457</v>
      </c>
      <c r="Z13" s="225" t="str">
        <f t="shared" si="9"/>
        <v>04570459</v>
      </c>
      <c r="AA13" s="225" t="str">
        <f t="shared" si="10"/>
        <v>BRLP0459</v>
      </c>
      <c r="AB13" s="226" t="e">
        <f>VLOOKUP(Y13,#REF!,2,0)</f>
        <v>#REF!</v>
      </c>
      <c r="AC13" s="226" t="e">
        <f>VLOOKUP(Z13,#REF!,2,0)</f>
        <v>#REF!</v>
      </c>
      <c r="AD13" s="226" t="e">
        <f>VLOOKUP(AA13,#REF!,2,0)</f>
        <v>#REF!</v>
      </c>
      <c r="AE13" s="227" t="e">
        <f t="shared" si="11"/>
        <v>#REF!</v>
      </c>
      <c r="AF13" s="229" t="e">
        <f t="shared" si="12"/>
        <v>#REF!</v>
      </c>
      <c r="AG13" s="229">
        <v>2</v>
      </c>
      <c r="AH13" s="229" t="e">
        <f t="shared" si="13"/>
        <v>#REF!</v>
      </c>
      <c r="AI13" s="227" t="e">
        <f t="shared" si="14"/>
        <v>#REF!</v>
      </c>
      <c r="AJ13" s="225">
        <f>Solicitacao_Prancha[[#This Row],[QUANT EQUIP]]</f>
        <v>2</v>
      </c>
      <c r="AK13" s="229" t="e">
        <f t="shared" si="15"/>
        <v>#REF!</v>
      </c>
      <c r="AL13" s="229"/>
      <c r="AM13" s="230"/>
      <c r="AN13" s="230"/>
      <c r="AO13" s="230"/>
      <c r="AP13" s="230"/>
      <c r="AQ13" s="230"/>
      <c r="AR13" s="230"/>
      <c r="AS13" s="230"/>
      <c r="AT13" s="230"/>
      <c r="AU13" s="230"/>
      <c r="AV13" s="230"/>
      <c r="AW13" s="230"/>
      <c r="AX13"/>
      <c r="AY13"/>
    </row>
    <row r="14" spans="1:51" ht="15" hidden="1" x14ac:dyDescent="0.25">
      <c r="A14" s="208">
        <v>2784</v>
      </c>
      <c r="B14" s="208" t="s">
        <v>1592</v>
      </c>
      <c r="C14" s="210">
        <v>45628.503472222219</v>
      </c>
      <c r="D14" s="211" t="s">
        <v>631</v>
      </c>
      <c r="E14" s="208" t="s">
        <v>500</v>
      </c>
      <c r="F14" s="208">
        <v>1</v>
      </c>
      <c r="G14" s="208" t="s">
        <v>543</v>
      </c>
      <c r="H14" s="208" t="s">
        <v>620</v>
      </c>
      <c r="I14" s="208" t="s">
        <v>621</v>
      </c>
      <c r="J14" s="208" t="s">
        <v>531</v>
      </c>
      <c r="K14" s="208" t="s">
        <v>763</v>
      </c>
      <c r="L14" s="208" t="s">
        <v>785</v>
      </c>
      <c r="M14" s="211" t="s">
        <v>632</v>
      </c>
      <c r="N14" s="211" t="s">
        <v>632</v>
      </c>
      <c r="O14" s="217" t="s">
        <v>786</v>
      </c>
      <c r="P14" s="208" t="s">
        <v>633</v>
      </c>
      <c r="Q14" s="208"/>
      <c r="R14" s="208" t="e">
        <f>VLOOKUP(LEFT(Solicitacao_Prancha[[#This Row],[ORIGEM]],4),#REF!,2,0)</f>
        <v>#REF!</v>
      </c>
      <c r="S14" s="208" t="e">
        <f>VLOOKUP(LEFT(Solicitacao_Prancha[[#This Row],[DESTINO]],4),#REF!,2,0)</f>
        <v>#REF!</v>
      </c>
      <c r="T14" s="219" t="str">
        <f t="shared" si="7"/>
        <v>Não Aderente</v>
      </c>
      <c r="U14" s="221">
        <f>((CONCATENATE(Solicitacao_Prancha[[#This Row],[DATA MOVIMENTAÇÃO]]," ",Solicitacao_Prancha[[#This Row],[HORA MOVIMENTAÇÃO]])-Solicitacao_Prancha[[#This Row],[DATA SOLICITAÇÃO]])*24)+3</f>
        <v>6.0166666667209938</v>
      </c>
      <c r="V14" s="224" t="s">
        <v>410</v>
      </c>
      <c r="W14" s="225" t="str">
        <f>LEFT(Solicitacao_Prancha[[#This Row],[ORIGEM]],4)</f>
        <v>5004</v>
      </c>
      <c r="X14" s="225" t="str">
        <f>LEFT(Solicitacao_Prancha[[#This Row],[DESTINO]],4)</f>
        <v>5004</v>
      </c>
      <c r="Y14" s="225" t="str">
        <f t="shared" si="8"/>
        <v>BRLP5004</v>
      </c>
      <c r="Z14" s="225" t="str">
        <f t="shared" si="9"/>
        <v>50045004</v>
      </c>
      <c r="AA14" s="225" t="str">
        <f t="shared" si="10"/>
        <v>BRLP5004</v>
      </c>
      <c r="AB14" s="226" t="e">
        <f>VLOOKUP(Y14,#REF!,2,0)</f>
        <v>#REF!</v>
      </c>
      <c r="AC14" s="226" t="e">
        <f>VLOOKUP(Z14,#REF!,2,0)</f>
        <v>#REF!</v>
      </c>
      <c r="AD14" s="226" t="e">
        <f>VLOOKUP(AA14,#REF!,2,0)</f>
        <v>#REF!</v>
      </c>
      <c r="AE14" s="227" t="e">
        <f t="shared" si="11"/>
        <v>#REF!</v>
      </c>
      <c r="AF14" s="229" t="e">
        <f t="shared" si="12"/>
        <v>#REF!</v>
      </c>
      <c r="AG14" s="229">
        <v>2</v>
      </c>
      <c r="AH14" s="229" t="e">
        <f t="shared" si="13"/>
        <v>#REF!</v>
      </c>
      <c r="AI14" s="227" t="e">
        <f t="shared" si="14"/>
        <v>#REF!</v>
      </c>
      <c r="AJ14" s="225">
        <f>Solicitacao_Prancha[[#This Row],[QUANT EQUIP]]</f>
        <v>1</v>
      </c>
      <c r="AK14" s="229" t="e">
        <f t="shared" si="15"/>
        <v>#REF!</v>
      </c>
      <c r="AL14" s="229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/>
      <c r="AY14"/>
    </row>
    <row r="15" spans="1:51" ht="15" hidden="1" x14ac:dyDescent="0.25">
      <c r="A15" s="208">
        <v>2785</v>
      </c>
      <c r="B15" s="208" t="s">
        <v>745</v>
      </c>
      <c r="C15" s="210">
        <v>45628.521527777775</v>
      </c>
      <c r="D15" s="211" t="s">
        <v>667</v>
      </c>
      <c r="E15" s="208" t="s">
        <v>485</v>
      </c>
      <c r="F15" s="208">
        <v>2</v>
      </c>
      <c r="G15" s="208" t="s">
        <v>787</v>
      </c>
      <c r="H15" s="208" t="s">
        <v>621</v>
      </c>
      <c r="I15" s="208" t="s">
        <v>621</v>
      </c>
      <c r="J15" s="208" t="s">
        <v>1</v>
      </c>
      <c r="K15" s="208" t="s">
        <v>760</v>
      </c>
      <c r="L15" s="208" t="s">
        <v>612</v>
      </c>
      <c r="M15" s="211" t="s">
        <v>568</v>
      </c>
      <c r="N15" s="211" t="s">
        <v>2</v>
      </c>
      <c r="O15" s="217"/>
      <c r="P15" s="208"/>
      <c r="Q15" s="208" t="s">
        <v>688</v>
      </c>
      <c r="R15" s="208" t="e">
        <f>VLOOKUP(LEFT(Solicitacao_Prancha[[#This Row],[ORIGEM]],4),#REF!,2,0)</f>
        <v>#REF!</v>
      </c>
      <c r="S15" s="208" t="e">
        <f>VLOOKUP(LEFT(Solicitacao_Prancha[[#This Row],[DESTINO]],4),#REF!,2,0)</f>
        <v>#REF!</v>
      </c>
      <c r="T15" s="219" t="str">
        <f t="shared" si="7"/>
        <v>Não Aderente</v>
      </c>
      <c r="U15" s="221">
        <f>((CONCATENATE(Solicitacao_Prancha[[#This Row],[DATA MOVIMENTAÇÃO]]," ",Solicitacao_Prancha[[#This Row],[HORA MOVIMENTAÇÃO]])-Solicitacao_Prancha[[#This Row],[DATA SOLICITAÇÃO]])*24)+3</f>
        <v>44.983333333453629</v>
      </c>
      <c r="V15" s="224" t="s">
        <v>410</v>
      </c>
      <c r="W15" s="225" t="str">
        <f>LEFT(Solicitacao_Prancha[[#This Row],[ORIGEM]],4)</f>
        <v>2075</v>
      </c>
      <c r="X15" s="225" t="str">
        <f>LEFT(Solicitacao_Prancha[[#This Row],[DESTINO]],4)</f>
        <v>0001</v>
      </c>
      <c r="Y15" s="225" t="str">
        <f t="shared" si="8"/>
        <v>BRLP2075</v>
      </c>
      <c r="Z15" s="225" t="str">
        <f t="shared" si="9"/>
        <v>20750001</v>
      </c>
      <c r="AA15" s="225" t="str">
        <f t="shared" si="10"/>
        <v>BRLP0001</v>
      </c>
      <c r="AB15" s="226" t="e">
        <f>VLOOKUP(Y15,#REF!,2,0)</f>
        <v>#REF!</v>
      </c>
      <c r="AC15" s="226" t="e">
        <f>VLOOKUP(Z15,#REF!,2,0)</f>
        <v>#REF!</v>
      </c>
      <c r="AD15" s="226" t="e">
        <f>VLOOKUP(AA15,#REF!,2,0)</f>
        <v>#REF!</v>
      </c>
      <c r="AE15" s="227" t="e">
        <f t="shared" si="11"/>
        <v>#REF!</v>
      </c>
      <c r="AF15" s="229" t="e">
        <f t="shared" si="12"/>
        <v>#REF!</v>
      </c>
      <c r="AG15" s="229">
        <v>2</v>
      </c>
      <c r="AH15" s="229" t="e">
        <f t="shared" si="13"/>
        <v>#REF!</v>
      </c>
      <c r="AI15" s="227" t="e">
        <f t="shared" si="14"/>
        <v>#REF!</v>
      </c>
      <c r="AJ15" s="225">
        <f>Solicitacao_Prancha[[#This Row],[QUANT EQUIP]]</f>
        <v>2</v>
      </c>
      <c r="AK15" s="229" t="e">
        <f t="shared" si="15"/>
        <v>#REF!</v>
      </c>
      <c r="AL15" s="229"/>
      <c r="AM15" s="230"/>
      <c r="AN15" s="230"/>
      <c r="AO15" s="230"/>
      <c r="AP15" s="230"/>
      <c r="AQ15" s="230"/>
      <c r="AR15" s="230"/>
      <c r="AS15" s="230"/>
      <c r="AT15" s="230"/>
      <c r="AU15" s="230"/>
      <c r="AV15" s="230"/>
      <c r="AW15" s="230"/>
      <c r="AX15"/>
      <c r="AY15"/>
    </row>
    <row r="16" spans="1:51" ht="15" hidden="1" x14ac:dyDescent="0.25">
      <c r="A16" s="208">
        <v>2786</v>
      </c>
      <c r="B16" s="208" t="s">
        <v>745</v>
      </c>
      <c r="C16" s="210">
        <v>45628.55</v>
      </c>
      <c r="D16" s="211" t="s">
        <v>539</v>
      </c>
      <c r="E16" s="208" t="s">
        <v>497</v>
      </c>
      <c r="F16" s="208">
        <v>3</v>
      </c>
      <c r="G16" s="208" t="s">
        <v>518</v>
      </c>
      <c r="H16" s="208" t="s">
        <v>624</v>
      </c>
      <c r="I16" s="208" t="s">
        <v>622</v>
      </c>
      <c r="J16" s="208" t="s">
        <v>1</v>
      </c>
      <c r="K16" s="208" t="s">
        <v>760</v>
      </c>
      <c r="L16" s="208" t="s">
        <v>604</v>
      </c>
      <c r="M16" s="211" t="s">
        <v>788</v>
      </c>
      <c r="N16" s="211" t="s">
        <v>789</v>
      </c>
      <c r="O16" s="217"/>
      <c r="P16" s="208"/>
      <c r="Q16" s="208" t="s">
        <v>688</v>
      </c>
      <c r="R16" s="208" t="e">
        <f>VLOOKUP(LEFT(Solicitacao_Prancha[[#This Row],[ORIGEM]],4),#REF!,2,0)</f>
        <v>#REF!</v>
      </c>
      <c r="S16" s="208" t="e">
        <f>VLOOKUP(LEFT(Solicitacao_Prancha[[#This Row],[DESTINO]],4),#REF!,2,0)</f>
        <v>#REF!</v>
      </c>
      <c r="T16" s="219" t="str">
        <f t="shared" si="7"/>
        <v>Não Aderente</v>
      </c>
      <c r="U16" s="221">
        <f>((CONCATENATE(Solicitacao_Prancha[[#This Row],[DATA MOVIMENTAÇÃO]]," ",Solicitacao_Prancha[[#This Row],[HORA MOVIMENTAÇÃO]])-Solicitacao_Prancha[[#This Row],[DATA SOLICITAÇÃO]])*24)+3</f>
        <v>44.799999999871943</v>
      </c>
      <c r="V16" s="224" t="s">
        <v>410</v>
      </c>
      <c r="W16" s="225" t="str">
        <f>LEFT(Solicitacao_Prancha[[#This Row],[ORIGEM]],4)</f>
        <v>0277</v>
      </c>
      <c r="X16" s="225" t="str">
        <f>LEFT(Solicitacao_Prancha[[#This Row],[DESTINO]],4)</f>
        <v>0617</v>
      </c>
      <c r="Y16" s="225" t="str">
        <f t="shared" si="8"/>
        <v>BRLP0277</v>
      </c>
      <c r="Z16" s="225" t="str">
        <f t="shared" si="9"/>
        <v>02770617</v>
      </c>
      <c r="AA16" s="225" t="str">
        <f t="shared" si="10"/>
        <v>BRLP0617</v>
      </c>
      <c r="AB16" s="226" t="e">
        <f>VLOOKUP(Y16,#REF!,2,0)</f>
        <v>#REF!</v>
      </c>
      <c r="AC16" s="226" t="e">
        <f>VLOOKUP(Z16,#REF!,2,0)</f>
        <v>#REF!</v>
      </c>
      <c r="AD16" s="226" t="e">
        <f>VLOOKUP(AA16,#REF!,2,0)</f>
        <v>#REF!</v>
      </c>
      <c r="AE16" s="227" t="e">
        <f t="shared" si="11"/>
        <v>#REF!</v>
      </c>
      <c r="AF16" s="229" t="e">
        <f t="shared" si="12"/>
        <v>#REF!</v>
      </c>
      <c r="AG16" s="229">
        <v>2</v>
      </c>
      <c r="AH16" s="229" t="e">
        <f t="shared" si="13"/>
        <v>#REF!</v>
      </c>
      <c r="AI16" s="227" t="e">
        <f t="shared" si="14"/>
        <v>#REF!</v>
      </c>
      <c r="AJ16" s="225">
        <f>Solicitacao_Prancha[[#This Row],[QUANT EQUIP]]</f>
        <v>3</v>
      </c>
      <c r="AK16" s="229" t="e">
        <f t="shared" si="15"/>
        <v>#REF!</v>
      </c>
      <c r="AL16" s="229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/>
      <c r="AY16"/>
    </row>
    <row r="17" spans="1:51" ht="15" hidden="1" x14ac:dyDescent="0.25">
      <c r="A17" s="208">
        <v>2787</v>
      </c>
      <c r="B17" s="208" t="s">
        <v>717</v>
      </c>
      <c r="C17" s="210">
        <v>45628.630555555559</v>
      </c>
      <c r="D17" s="211" t="s">
        <v>571</v>
      </c>
      <c r="E17" s="208" t="s">
        <v>500</v>
      </c>
      <c r="F17" s="208">
        <v>1</v>
      </c>
      <c r="G17" s="208" t="s">
        <v>501</v>
      </c>
      <c r="H17" s="208" t="s">
        <v>620</v>
      </c>
      <c r="I17" s="208" t="s">
        <v>621</v>
      </c>
      <c r="J17" s="208" t="s">
        <v>531</v>
      </c>
      <c r="K17" s="208" t="s">
        <v>763</v>
      </c>
      <c r="L17" s="208" t="s">
        <v>594</v>
      </c>
      <c r="M17" s="211" t="s">
        <v>541</v>
      </c>
      <c r="N17" s="211" t="s">
        <v>541</v>
      </c>
      <c r="O17" s="217"/>
      <c r="P17" s="208"/>
      <c r="Q17" s="208" t="s">
        <v>687</v>
      </c>
      <c r="R17" s="208" t="e">
        <f>VLOOKUP(LEFT(Solicitacao_Prancha[[#This Row],[ORIGEM]],4),#REF!,2,0)</f>
        <v>#REF!</v>
      </c>
      <c r="S17" s="208" t="e">
        <f>VLOOKUP(LEFT(Solicitacao_Prancha[[#This Row],[DESTINO]],4),#REF!,2,0)</f>
        <v>#REF!</v>
      </c>
      <c r="T17" s="219" t="str">
        <f t="shared" si="7"/>
        <v>Não Aderente</v>
      </c>
      <c r="U17" s="221">
        <f>((CONCATENATE(Solicitacao_Prancha[[#This Row],[DATA MOVIMENTAÇÃO]]," ",Solicitacao_Prancha[[#This Row],[HORA MOVIMENTAÇÃO]])-Solicitacao_Prancha[[#This Row],[DATA SOLICITAÇÃO]])*24)+3</f>
        <v>0.86666666652308777</v>
      </c>
      <c r="V17" s="224" t="s">
        <v>410</v>
      </c>
      <c r="W17" s="225" t="str">
        <f>LEFT(Solicitacao_Prancha[[#This Row],[ORIGEM]],4)</f>
        <v>0487</v>
      </c>
      <c r="X17" s="225" t="str">
        <f>LEFT(Solicitacao_Prancha[[#This Row],[DESTINO]],4)</f>
        <v>0487</v>
      </c>
      <c r="Y17" s="225" t="str">
        <f t="shared" si="8"/>
        <v>BRLP0487</v>
      </c>
      <c r="Z17" s="225" t="str">
        <f t="shared" si="9"/>
        <v>04870487</v>
      </c>
      <c r="AA17" s="225" t="str">
        <f t="shared" si="10"/>
        <v>BRLP0487</v>
      </c>
      <c r="AB17" s="226" t="e">
        <f>VLOOKUP(Y17,#REF!,2,0)</f>
        <v>#REF!</v>
      </c>
      <c r="AC17" s="226" t="e">
        <f>VLOOKUP(Z17,#REF!,2,0)</f>
        <v>#REF!</v>
      </c>
      <c r="AD17" s="226" t="e">
        <f>VLOOKUP(AA17,#REF!,2,0)</f>
        <v>#REF!</v>
      </c>
      <c r="AE17" s="227" t="e">
        <f t="shared" si="11"/>
        <v>#REF!</v>
      </c>
      <c r="AF17" s="229" t="e">
        <f t="shared" si="12"/>
        <v>#REF!</v>
      </c>
      <c r="AG17" s="229">
        <v>2</v>
      </c>
      <c r="AH17" s="229" t="e">
        <f t="shared" si="13"/>
        <v>#REF!</v>
      </c>
      <c r="AI17" s="227" t="e">
        <f t="shared" si="14"/>
        <v>#REF!</v>
      </c>
      <c r="AJ17" s="225">
        <f>Solicitacao_Prancha[[#This Row],[QUANT EQUIP]]</f>
        <v>1</v>
      </c>
      <c r="AK17" s="229" t="e">
        <f t="shared" si="15"/>
        <v>#REF!</v>
      </c>
      <c r="AL17" s="229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/>
      <c r="AY17"/>
    </row>
    <row r="18" spans="1:51" ht="15" hidden="1" x14ac:dyDescent="0.25">
      <c r="A18" s="208">
        <v>2788</v>
      </c>
      <c r="B18" s="208" t="s">
        <v>717</v>
      </c>
      <c r="C18" s="210">
        <v>45628.657638888886</v>
      </c>
      <c r="D18" s="211" t="s">
        <v>510</v>
      </c>
      <c r="E18" s="208" t="s">
        <v>500</v>
      </c>
      <c r="F18" s="208">
        <v>1</v>
      </c>
      <c r="G18" s="208" t="s">
        <v>4</v>
      </c>
      <c r="H18" s="208" t="s">
        <v>620</v>
      </c>
      <c r="I18" s="208" t="s">
        <v>624</v>
      </c>
      <c r="J18" s="208" t="s">
        <v>531</v>
      </c>
      <c r="K18" s="208" t="s">
        <v>761</v>
      </c>
      <c r="L18" s="208" t="s">
        <v>606</v>
      </c>
      <c r="M18" s="211" t="s">
        <v>757</v>
      </c>
      <c r="N18" s="211" t="s">
        <v>519</v>
      </c>
      <c r="O18" s="217" t="s">
        <v>522</v>
      </c>
      <c r="P18" s="208"/>
      <c r="Q18" s="208" t="s">
        <v>688</v>
      </c>
      <c r="R18" s="208" t="e">
        <f>VLOOKUP(LEFT(Solicitacao_Prancha[[#This Row],[ORIGEM]],4),#REF!,2,0)</f>
        <v>#REF!</v>
      </c>
      <c r="S18" s="208" t="e">
        <f>VLOOKUP(LEFT(Solicitacao_Prancha[[#This Row],[DESTINO]],4),#REF!,2,0)</f>
        <v>#REF!</v>
      </c>
      <c r="T18" s="219" t="str">
        <f t="shared" si="7"/>
        <v>Não Aderente</v>
      </c>
      <c r="U18" s="221">
        <f>((CONCATENATE(Solicitacao_Prancha[[#This Row],[DATA MOVIMENTAÇÃO]]," ",Solicitacao_Prancha[[#This Row],[HORA MOVIMENTAÇÃO]])-Solicitacao_Prancha[[#This Row],[DATA SOLICITAÇÃO]])*24)+3</f>
        <v>23.216666666732635</v>
      </c>
      <c r="V18" s="224" t="s">
        <v>410</v>
      </c>
      <c r="W18" s="225" t="str">
        <f>LEFT(Solicitacao_Prancha[[#This Row],[ORIGEM]],4)</f>
        <v>0479</v>
      </c>
      <c r="X18" s="225" t="str">
        <f>LEFT(Solicitacao_Prancha[[#This Row],[DESTINO]],4)</f>
        <v>2081</v>
      </c>
      <c r="Y18" s="225" t="str">
        <f t="shared" si="8"/>
        <v>BRLP0479</v>
      </c>
      <c r="Z18" s="225" t="str">
        <f t="shared" si="9"/>
        <v>04792081</v>
      </c>
      <c r="AA18" s="225" t="str">
        <f t="shared" si="10"/>
        <v>BRLP2081</v>
      </c>
      <c r="AB18" s="226" t="e">
        <f>VLOOKUP(Y18,#REF!,2,0)</f>
        <v>#REF!</v>
      </c>
      <c r="AC18" s="226" t="e">
        <f>VLOOKUP(Z18,#REF!,2,0)</f>
        <v>#REF!</v>
      </c>
      <c r="AD18" s="226" t="e">
        <f>VLOOKUP(AA18,#REF!,2,0)</f>
        <v>#REF!</v>
      </c>
      <c r="AE18" s="227" t="e">
        <f t="shared" si="11"/>
        <v>#REF!</v>
      </c>
      <c r="AF18" s="229" t="e">
        <f t="shared" si="12"/>
        <v>#REF!</v>
      </c>
      <c r="AG18" s="229">
        <v>2</v>
      </c>
      <c r="AH18" s="229" t="e">
        <f t="shared" si="13"/>
        <v>#REF!</v>
      </c>
      <c r="AI18" s="227" t="e">
        <f t="shared" si="14"/>
        <v>#REF!</v>
      </c>
      <c r="AJ18" s="225">
        <f>Solicitacao_Prancha[[#This Row],[QUANT EQUIP]]</f>
        <v>1</v>
      </c>
      <c r="AK18" s="229" t="e">
        <f t="shared" si="15"/>
        <v>#REF!</v>
      </c>
      <c r="AL18" s="229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/>
      <c r="AY18"/>
    </row>
    <row r="19" spans="1:51" ht="15" hidden="1" x14ac:dyDescent="0.25">
      <c r="A19" s="208">
        <v>2789</v>
      </c>
      <c r="B19" s="208" t="s">
        <v>717</v>
      </c>
      <c r="C19" s="210">
        <v>45628.65902777778</v>
      </c>
      <c r="D19" s="211" t="s">
        <v>510</v>
      </c>
      <c r="E19" s="208" t="s">
        <v>500</v>
      </c>
      <c r="F19" s="208">
        <v>2</v>
      </c>
      <c r="G19" s="208" t="s">
        <v>4</v>
      </c>
      <c r="H19" s="208" t="s">
        <v>620</v>
      </c>
      <c r="I19" s="208" t="s">
        <v>622</v>
      </c>
      <c r="J19" s="208" t="s">
        <v>1</v>
      </c>
      <c r="K19" s="208" t="s">
        <v>760</v>
      </c>
      <c r="L19" s="208" t="s">
        <v>600</v>
      </c>
      <c r="M19" s="211" t="s">
        <v>757</v>
      </c>
      <c r="N19" s="211" t="s">
        <v>519</v>
      </c>
      <c r="O19" s="217" t="s">
        <v>522</v>
      </c>
      <c r="P19" s="208"/>
      <c r="Q19" s="208" t="s">
        <v>688</v>
      </c>
      <c r="R19" s="208" t="e">
        <f>VLOOKUP(LEFT(Solicitacao_Prancha[[#This Row],[ORIGEM]],4),#REF!,2,0)</f>
        <v>#REF!</v>
      </c>
      <c r="S19" s="208" t="e">
        <f>VLOOKUP(LEFT(Solicitacao_Prancha[[#This Row],[DESTINO]],4),#REF!,2,0)</f>
        <v>#REF!</v>
      </c>
      <c r="T19" s="219" t="str">
        <f t="shared" si="7"/>
        <v>Não Aderente</v>
      </c>
      <c r="U19" s="221">
        <f>((CONCATENATE(Solicitacao_Prancha[[#This Row],[DATA MOVIMENTAÇÃO]]," ",Solicitacao_Prancha[[#This Row],[HORA MOVIMENTAÇÃO]])-Solicitacao_Prancha[[#This Row],[DATA SOLICITAÇÃO]])*24)+3</f>
        <v>41.183333333290648</v>
      </c>
      <c r="V19" s="224" t="s">
        <v>410</v>
      </c>
      <c r="W19" s="225" t="str">
        <f>LEFT(Solicitacao_Prancha[[#This Row],[ORIGEM]],4)</f>
        <v>0479</v>
      </c>
      <c r="X19" s="225" t="str">
        <f>LEFT(Solicitacao_Prancha[[#This Row],[DESTINO]],4)</f>
        <v>2081</v>
      </c>
      <c r="Y19" s="225" t="str">
        <f t="shared" si="8"/>
        <v>BRLP0479</v>
      </c>
      <c r="Z19" s="225" t="str">
        <f t="shared" si="9"/>
        <v>04792081</v>
      </c>
      <c r="AA19" s="225" t="str">
        <f t="shared" si="10"/>
        <v>BRLP2081</v>
      </c>
      <c r="AB19" s="226" t="e">
        <f>VLOOKUP(Y19,#REF!,2,0)</f>
        <v>#REF!</v>
      </c>
      <c r="AC19" s="226" t="e">
        <f>VLOOKUP(Z19,#REF!,2,0)</f>
        <v>#REF!</v>
      </c>
      <c r="AD19" s="226" t="e">
        <f>VLOOKUP(AA19,#REF!,2,0)</f>
        <v>#REF!</v>
      </c>
      <c r="AE19" s="227" t="e">
        <f t="shared" si="11"/>
        <v>#REF!</v>
      </c>
      <c r="AF19" s="229" t="e">
        <f t="shared" si="12"/>
        <v>#REF!</v>
      </c>
      <c r="AG19" s="229">
        <v>2</v>
      </c>
      <c r="AH19" s="229" t="e">
        <f t="shared" si="13"/>
        <v>#REF!</v>
      </c>
      <c r="AI19" s="227" t="e">
        <f t="shared" si="14"/>
        <v>#REF!</v>
      </c>
      <c r="AJ19" s="225">
        <f>Solicitacao_Prancha[[#This Row],[QUANT EQUIP]]</f>
        <v>2</v>
      </c>
      <c r="AK19" s="229" t="e">
        <f t="shared" si="15"/>
        <v>#REF!</v>
      </c>
      <c r="AL19" s="229"/>
      <c r="AM19" s="230"/>
      <c r="AN19" s="230"/>
      <c r="AO19" s="230"/>
      <c r="AP19" s="230"/>
      <c r="AQ19" s="230"/>
      <c r="AR19" s="230"/>
      <c r="AS19" s="230"/>
      <c r="AT19" s="230"/>
      <c r="AU19" s="230"/>
      <c r="AV19" s="230"/>
      <c r="AW19" s="230"/>
      <c r="AX19"/>
      <c r="AY19"/>
    </row>
    <row r="20" spans="1:51" ht="15" hidden="1" x14ac:dyDescent="0.25">
      <c r="A20" s="208">
        <v>2790</v>
      </c>
      <c r="B20" s="208" t="s">
        <v>717</v>
      </c>
      <c r="C20" s="210">
        <v>45628.660416666666</v>
      </c>
      <c r="D20" s="211" t="s">
        <v>510</v>
      </c>
      <c r="E20" s="208" t="s">
        <v>491</v>
      </c>
      <c r="F20" s="208">
        <v>1</v>
      </c>
      <c r="G20" s="208" t="s">
        <v>501</v>
      </c>
      <c r="H20" s="208" t="s">
        <v>620</v>
      </c>
      <c r="I20" s="208" t="s">
        <v>621</v>
      </c>
      <c r="J20" s="208" t="s">
        <v>1</v>
      </c>
      <c r="K20" s="208" t="s">
        <v>760</v>
      </c>
      <c r="L20" s="208" t="s">
        <v>600</v>
      </c>
      <c r="M20" s="211" t="s">
        <v>757</v>
      </c>
      <c r="N20" s="211" t="s">
        <v>519</v>
      </c>
      <c r="O20" s="217" t="s">
        <v>522</v>
      </c>
      <c r="P20" s="208"/>
      <c r="Q20" s="208" t="s">
        <v>688</v>
      </c>
      <c r="R20" s="208" t="e">
        <f>VLOOKUP(LEFT(Solicitacao_Prancha[[#This Row],[ORIGEM]],4),#REF!,2,0)</f>
        <v>#REF!</v>
      </c>
      <c r="S20" s="208" t="e">
        <f>VLOOKUP(LEFT(Solicitacao_Prancha[[#This Row],[DESTINO]],4),#REF!,2,0)</f>
        <v>#REF!</v>
      </c>
      <c r="T20" s="219" t="str">
        <f t="shared" si="7"/>
        <v>Não Aderente</v>
      </c>
      <c r="U20" s="221">
        <f>((CONCATENATE(Solicitacao_Prancha[[#This Row],[DATA MOVIMENTAÇÃO]]," ",Solicitacao_Prancha[[#This Row],[HORA MOVIMENTAÇÃO]])-Solicitacao_Prancha[[#This Row],[DATA SOLICITAÇÃO]])*24)+3</f>
        <v>41.150000000023283</v>
      </c>
      <c r="V20" s="224" t="s">
        <v>410</v>
      </c>
      <c r="W20" s="225" t="str">
        <f>LEFT(Solicitacao_Prancha[[#This Row],[ORIGEM]],4)</f>
        <v>0479</v>
      </c>
      <c r="X20" s="225" t="str">
        <f>LEFT(Solicitacao_Prancha[[#This Row],[DESTINO]],4)</f>
        <v>2081</v>
      </c>
      <c r="Y20" s="225" t="str">
        <f t="shared" si="8"/>
        <v>BRLP0479</v>
      </c>
      <c r="Z20" s="225" t="str">
        <f t="shared" si="9"/>
        <v>04792081</v>
      </c>
      <c r="AA20" s="225" t="str">
        <f t="shared" si="10"/>
        <v>BRLP2081</v>
      </c>
      <c r="AB20" s="226" t="e">
        <f>VLOOKUP(Y20,#REF!,2,0)</f>
        <v>#REF!</v>
      </c>
      <c r="AC20" s="226" t="e">
        <f>VLOOKUP(Z20,#REF!,2,0)</f>
        <v>#REF!</v>
      </c>
      <c r="AD20" s="226" t="e">
        <f>VLOOKUP(AA20,#REF!,2,0)</f>
        <v>#REF!</v>
      </c>
      <c r="AE20" s="227" t="e">
        <f t="shared" si="11"/>
        <v>#REF!</v>
      </c>
      <c r="AF20" s="229" t="e">
        <f t="shared" si="12"/>
        <v>#REF!</v>
      </c>
      <c r="AG20" s="229">
        <v>2</v>
      </c>
      <c r="AH20" s="229" t="e">
        <f t="shared" si="13"/>
        <v>#REF!</v>
      </c>
      <c r="AI20" s="227" t="e">
        <f t="shared" si="14"/>
        <v>#REF!</v>
      </c>
      <c r="AJ20" s="225">
        <f>Solicitacao_Prancha[[#This Row],[QUANT EQUIP]]</f>
        <v>1</v>
      </c>
      <c r="AK20" s="229" t="e">
        <f t="shared" si="15"/>
        <v>#REF!</v>
      </c>
      <c r="AL20" s="229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/>
      <c r="AY20"/>
    </row>
    <row r="21" spans="1:51" ht="15" hidden="1" x14ac:dyDescent="0.25">
      <c r="A21" s="208">
        <v>2791</v>
      </c>
      <c r="B21" s="208" t="s">
        <v>742</v>
      </c>
      <c r="C21" s="210">
        <v>45628.694444444445</v>
      </c>
      <c r="D21" s="211" t="s">
        <v>790</v>
      </c>
      <c r="E21" s="208" t="s">
        <v>491</v>
      </c>
      <c r="F21" s="208">
        <v>1</v>
      </c>
      <c r="G21" s="208" t="s">
        <v>533</v>
      </c>
      <c r="H21" s="208" t="s">
        <v>620</v>
      </c>
      <c r="I21" s="208" t="s">
        <v>624</v>
      </c>
      <c r="J21" s="208" t="s">
        <v>531</v>
      </c>
      <c r="K21" s="208" t="s">
        <v>761</v>
      </c>
      <c r="L21" s="208" t="s">
        <v>599</v>
      </c>
      <c r="M21" s="211" t="s">
        <v>713</v>
      </c>
      <c r="N21" s="211" t="s">
        <v>791</v>
      </c>
      <c r="O21" s="217" t="s">
        <v>792</v>
      </c>
      <c r="P21" s="208"/>
      <c r="Q21" s="208" t="s">
        <v>687</v>
      </c>
      <c r="R21" s="208" t="e">
        <f>VLOOKUP(LEFT(Solicitacao_Prancha[[#This Row],[ORIGEM]],4),#REF!,2,0)</f>
        <v>#REF!</v>
      </c>
      <c r="S21" s="208" t="e">
        <f>VLOOKUP(LEFT(Solicitacao_Prancha[[#This Row],[DESTINO]],4),#REF!,2,0)</f>
        <v>#REF!</v>
      </c>
      <c r="T21" s="219" t="str">
        <f t="shared" si="7"/>
        <v>Não Aderente</v>
      </c>
      <c r="U21" s="221">
        <f>((CONCATENATE(Solicitacao_Prancha[[#This Row],[DATA MOVIMENTAÇÃO]]," ",Solicitacao_Prancha[[#This Row],[HORA MOVIMENTAÇÃO]])-Solicitacao_Prancha[[#This Row],[DATA SOLICITAÇÃO]])*24)+3</f>
        <v>21.333333333372138</v>
      </c>
      <c r="V21" s="224" t="s">
        <v>410</v>
      </c>
      <c r="W21" s="225" t="str">
        <f>LEFT(Solicitacao_Prancha[[#This Row],[ORIGEM]],4)</f>
        <v>1119</v>
      </c>
      <c r="X21" s="225" t="str">
        <f>LEFT(Solicitacao_Prancha[[#This Row],[DESTINO]],4)</f>
        <v>0162</v>
      </c>
      <c r="Y21" s="225" t="str">
        <f t="shared" si="8"/>
        <v>BRLP1119</v>
      </c>
      <c r="Z21" s="225" t="str">
        <f t="shared" si="9"/>
        <v>11190162</v>
      </c>
      <c r="AA21" s="225" t="str">
        <f t="shared" si="10"/>
        <v>BRLP0162</v>
      </c>
      <c r="AB21" s="226" t="e">
        <f>VLOOKUP(Y21,#REF!,2,0)</f>
        <v>#REF!</v>
      </c>
      <c r="AC21" s="226" t="e">
        <f>VLOOKUP(Z21,#REF!,2,0)</f>
        <v>#REF!</v>
      </c>
      <c r="AD21" s="226" t="e">
        <f>VLOOKUP(AA21,#REF!,2,0)</f>
        <v>#REF!</v>
      </c>
      <c r="AE21" s="227" t="e">
        <f t="shared" si="11"/>
        <v>#REF!</v>
      </c>
      <c r="AF21" s="229" t="e">
        <f t="shared" si="12"/>
        <v>#REF!</v>
      </c>
      <c r="AG21" s="229">
        <v>2</v>
      </c>
      <c r="AH21" s="229" t="e">
        <f t="shared" si="13"/>
        <v>#REF!</v>
      </c>
      <c r="AI21" s="227" t="e">
        <f t="shared" si="14"/>
        <v>#REF!</v>
      </c>
      <c r="AJ21" s="225">
        <f>Solicitacao_Prancha[[#This Row],[QUANT EQUIP]]</f>
        <v>1</v>
      </c>
      <c r="AK21" s="229" t="e">
        <f t="shared" si="15"/>
        <v>#REF!</v>
      </c>
      <c r="AL21" s="229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/>
      <c r="AY21"/>
    </row>
    <row r="22" spans="1:51" ht="15" hidden="1" x14ac:dyDescent="0.25">
      <c r="A22" s="208">
        <v>2792</v>
      </c>
      <c r="B22" s="208" t="s">
        <v>718</v>
      </c>
      <c r="C22" s="210">
        <v>45628.722222222219</v>
      </c>
      <c r="D22" s="211" t="s">
        <v>775</v>
      </c>
      <c r="E22" s="208" t="s">
        <v>719</v>
      </c>
      <c r="F22" s="208">
        <v>8</v>
      </c>
      <c r="G22" s="208" t="s">
        <v>487</v>
      </c>
      <c r="H22" s="208" t="s">
        <v>622</v>
      </c>
      <c r="I22" s="208" t="s">
        <v>621</v>
      </c>
      <c r="J22" s="208" t="s">
        <v>1</v>
      </c>
      <c r="K22" s="208" t="s">
        <v>760</v>
      </c>
      <c r="L22" s="208" t="s">
        <v>604</v>
      </c>
      <c r="M22" s="211" t="s">
        <v>639</v>
      </c>
      <c r="N22" s="211" t="s">
        <v>776</v>
      </c>
      <c r="O22" s="217"/>
      <c r="P22" s="208"/>
      <c r="Q22" s="208" t="s">
        <v>688</v>
      </c>
      <c r="R22" s="208" t="e">
        <f>VLOOKUP(LEFT(Solicitacao_Prancha[[#This Row],[ORIGEM]],4),#REF!,2,0)</f>
        <v>#REF!</v>
      </c>
      <c r="S22" s="208" t="e">
        <f>VLOOKUP(LEFT(Solicitacao_Prancha[[#This Row],[DESTINO]],4),#REF!,2,0)</f>
        <v>#REF!</v>
      </c>
      <c r="T22" s="219" t="str">
        <f t="shared" si="7"/>
        <v>Não Aderente</v>
      </c>
      <c r="U22" s="221">
        <f>((CONCATENATE(Solicitacao_Prancha[[#This Row],[DATA MOVIMENTAÇÃO]]," ",Solicitacao_Prancha[[#This Row],[HORA MOVIMENTAÇÃO]])-Solicitacao_Prancha[[#This Row],[DATA SOLICITAÇÃO]])*24)+3</f>
        <v>40.666666666686069</v>
      </c>
      <c r="V22" s="224" t="s">
        <v>410</v>
      </c>
      <c r="W22" s="225" t="str">
        <f>LEFT(Solicitacao_Prancha[[#This Row],[ORIGEM]],4)</f>
        <v>0486</v>
      </c>
      <c r="X22" s="225" t="str">
        <f>LEFT(Solicitacao_Prancha[[#This Row],[DESTINO]],4)</f>
        <v>0817</v>
      </c>
      <c r="Y22" s="225" t="str">
        <f t="shared" si="8"/>
        <v>BRLP0486</v>
      </c>
      <c r="Z22" s="225" t="str">
        <f t="shared" si="9"/>
        <v>04860817</v>
      </c>
      <c r="AA22" s="225" t="str">
        <f t="shared" si="10"/>
        <v>BRLP0817</v>
      </c>
      <c r="AB22" s="226" t="e">
        <f>VLOOKUP(Y22,#REF!,2,0)</f>
        <v>#REF!</v>
      </c>
      <c r="AC22" s="226" t="e">
        <f>VLOOKUP(Z22,#REF!,2,0)</f>
        <v>#REF!</v>
      </c>
      <c r="AD22" s="226" t="e">
        <f>VLOOKUP(AA22,#REF!,2,0)</f>
        <v>#REF!</v>
      </c>
      <c r="AE22" s="227" t="e">
        <f t="shared" si="11"/>
        <v>#REF!</v>
      </c>
      <c r="AF22" s="229" t="e">
        <f t="shared" si="12"/>
        <v>#REF!</v>
      </c>
      <c r="AG22" s="229">
        <v>2</v>
      </c>
      <c r="AH22" s="229" t="e">
        <f t="shared" si="13"/>
        <v>#REF!</v>
      </c>
      <c r="AI22" s="227" t="e">
        <f t="shared" si="14"/>
        <v>#REF!</v>
      </c>
      <c r="AJ22" s="225">
        <f>Solicitacao_Prancha[[#This Row],[QUANT EQUIP]]</f>
        <v>8</v>
      </c>
      <c r="AK22" s="229" t="e">
        <f t="shared" si="15"/>
        <v>#REF!</v>
      </c>
      <c r="AL22" s="229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/>
      <c r="AY22"/>
    </row>
    <row r="23" spans="1:51" ht="15" hidden="1" x14ac:dyDescent="0.25">
      <c r="A23" s="208">
        <v>2793</v>
      </c>
      <c r="B23" s="208" t="s">
        <v>718</v>
      </c>
      <c r="C23" s="210">
        <v>45628.724305555559</v>
      </c>
      <c r="D23" s="211" t="s">
        <v>775</v>
      </c>
      <c r="E23" s="208" t="s">
        <v>5</v>
      </c>
      <c r="F23" s="208">
        <v>1</v>
      </c>
      <c r="G23" s="208" t="s">
        <v>487</v>
      </c>
      <c r="H23" s="208" t="s">
        <v>620</v>
      </c>
      <c r="I23" s="208" t="s">
        <v>620</v>
      </c>
      <c r="J23" s="208" t="s">
        <v>1</v>
      </c>
      <c r="K23" s="208" t="s">
        <v>760</v>
      </c>
      <c r="L23" s="208" t="s">
        <v>593</v>
      </c>
      <c r="M23" s="211" t="s">
        <v>639</v>
      </c>
      <c r="N23" s="211" t="s">
        <v>776</v>
      </c>
      <c r="O23" s="217"/>
      <c r="P23" s="208"/>
      <c r="Q23" s="208" t="s">
        <v>688</v>
      </c>
      <c r="R23" s="208" t="e">
        <f>VLOOKUP(LEFT(Solicitacao_Prancha[[#This Row],[ORIGEM]],4),#REF!,2,0)</f>
        <v>#REF!</v>
      </c>
      <c r="S23" s="208" t="e">
        <f>VLOOKUP(LEFT(Solicitacao_Prancha[[#This Row],[DESTINO]],4),#REF!,2,0)</f>
        <v>#REF!</v>
      </c>
      <c r="T23" s="219" t="str">
        <f t="shared" si="7"/>
        <v>Não Aderente</v>
      </c>
      <c r="U23" s="221">
        <f>((CONCATENATE(Solicitacao_Prancha[[#This Row],[DATA MOVIMENTAÇÃO]]," ",Solicitacao_Prancha[[#This Row],[HORA MOVIMENTAÇÃO]])-Solicitacao_Prancha[[#This Row],[DATA SOLICITAÇÃO]])*24)+3</f>
        <v>41.616666666639503</v>
      </c>
      <c r="V23" s="224" t="s">
        <v>410</v>
      </c>
      <c r="W23" s="225" t="str">
        <f>LEFT(Solicitacao_Prancha[[#This Row],[ORIGEM]],4)</f>
        <v>0486</v>
      </c>
      <c r="X23" s="225" t="str">
        <f>LEFT(Solicitacao_Prancha[[#This Row],[DESTINO]],4)</f>
        <v>0817</v>
      </c>
      <c r="Y23" s="225" t="str">
        <f t="shared" si="8"/>
        <v>BRLP0486</v>
      </c>
      <c r="Z23" s="225" t="str">
        <f t="shared" si="9"/>
        <v>04860817</v>
      </c>
      <c r="AA23" s="225" t="str">
        <f t="shared" si="10"/>
        <v>BRLP0817</v>
      </c>
      <c r="AB23" s="226" t="e">
        <f>VLOOKUP(Y23,#REF!,2,0)</f>
        <v>#REF!</v>
      </c>
      <c r="AC23" s="226" t="e">
        <f>VLOOKUP(Z23,#REF!,2,0)</f>
        <v>#REF!</v>
      </c>
      <c r="AD23" s="226" t="e">
        <f>VLOOKUP(AA23,#REF!,2,0)</f>
        <v>#REF!</v>
      </c>
      <c r="AE23" s="227" t="e">
        <f t="shared" si="11"/>
        <v>#REF!</v>
      </c>
      <c r="AF23" s="229" t="e">
        <f t="shared" si="12"/>
        <v>#REF!</v>
      </c>
      <c r="AG23" s="229">
        <v>2</v>
      </c>
      <c r="AH23" s="229" t="e">
        <f t="shared" si="13"/>
        <v>#REF!</v>
      </c>
      <c r="AI23" s="227" t="e">
        <f t="shared" si="14"/>
        <v>#REF!</v>
      </c>
      <c r="AJ23" s="225">
        <f>Solicitacao_Prancha[[#This Row],[QUANT EQUIP]]</f>
        <v>1</v>
      </c>
      <c r="AK23" s="229" t="e">
        <f t="shared" si="15"/>
        <v>#REF!</v>
      </c>
      <c r="AL23" s="229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/>
      <c r="AY23"/>
    </row>
    <row r="24" spans="1:51" ht="15" hidden="1" x14ac:dyDescent="0.25">
      <c r="A24" s="208">
        <v>2794</v>
      </c>
      <c r="B24" s="208" t="s">
        <v>742</v>
      </c>
      <c r="C24" s="210">
        <v>45628.779166666667</v>
      </c>
      <c r="D24" s="211" t="s">
        <v>529</v>
      </c>
      <c r="E24" s="208" t="s">
        <v>493</v>
      </c>
      <c r="F24" s="208">
        <v>1</v>
      </c>
      <c r="G24" s="208" t="s">
        <v>545</v>
      </c>
      <c r="H24" s="208" t="s">
        <v>620</v>
      </c>
      <c r="I24" s="208" t="s">
        <v>621</v>
      </c>
      <c r="J24" s="208" t="s">
        <v>1</v>
      </c>
      <c r="K24" s="208" t="s">
        <v>760</v>
      </c>
      <c r="L24" s="208" t="s">
        <v>604</v>
      </c>
      <c r="M24" s="211" t="s">
        <v>410</v>
      </c>
      <c r="N24" s="211" t="s">
        <v>793</v>
      </c>
      <c r="O24" s="217"/>
      <c r="P24" s="208"/>
      <c r="Q24" s="208" t="s">
        <v>688</v>
      </c>
      <c r="R24" s="208" t="e">
        <f>VLOOKUP(LEFT(Solicitacao_Prancha[[#This Row],[ORIGEM]],4),#REF!,2,0)</f>
        <v>#REF!</v>
      </c>
      <c r="S24" s="208" t="e">
        <f>VLOOKUP(LEFT(Solicitacao_Prancha[[#This Row],[DESTINO]],4),#REF!,2,0)</f>
        <v>#REF!</v>
      </c>
      <c r="T24" s="219" t="str">
        <f t="shared" si="7"/>
        <v>Não Aderente</v>
      </c>
      <c r="U24" s="221">
        <f>((CONCATENATE(Solicitacao_Prancha[[#This Row],[DATA MOVIMENTAÇÃO]]," ",Solicitacao_Prancha[[#This Row],[HORA MOVIMENTAÇÃO]])-Solicitacao_Prancha[[#This Row],[DATA SOLICITAÇÃO]])*24)+3</f>
        <v>39.299999999930151</v>
      </c>
      <c r="V24" s="224" t="s">
        <v>410</v>
      </c>
      <c r="W24" s="225" t="str">
        <f>LEFT(Solicitacao_Prancha[[#This Row],[ORIGEM]],4)</f>
        <v>BRLP</v>
      </c>
      <c r="X24" s="225" t="str">
        <f>LEFT(Solicitacao_Prancha[[#This Row],[DESTINO]],4)</f>
        <v>0677</v>
      </c>
      <c r="Y24" s="225" t="str">
        <f t="shared" si="8"/>
        <v>BRLPBRLP</v>
      </c>
      <c r="Z24" s="225" t="str">
        <f t="shared" si="9"/>
        <v>BRLP0677</v>
      </c>
      <c r="AA24" s="225" t="str">
        <f t="shared" si="10"/>
        <v>BRLP0677</v>
      </c>
      <c r="AB24" s="226" t="e">
        <f>VLOOKUP(Y24,#REF!,2,0)</f>
        <v>#REF!</v>
      </c>
      <c r="AC24" s="226" t="e">
        <f>VLOOKUP(Z24,#REF!,2,0)</f>
        <v>#REF!</v>
      </c>
      <c r="AD24" s="226" t="e">
        <f>VLOOKUP(AA24,#REF!,2,0)</f>
        <v>#REF!</v>
      </c>
      <c r="AE24" s="227" t="e">
        <f t="shared" si="11"/>
        <v>#REF!</v>
      </c>
      <c r="AF24" s="229" t="e">
        <f t="shared" si="12"/>
        <v>#REF!</v>
      </c>
      <c r="AG24" s="229">
        <v>2</v>
      </c>
      <c r="AH24" s="229" t="e">
        <f t="shared" si="13"/>
        <v>#REF!</v>
      </c>
      <c r="AI24" s="227" t="e">
        <f t="shared" si="14"/>
        <v>#REF!</v>
      </c>
      <c r="AJ24" s="225">
        <f>Solicitacao_Prancha[[#This Row],[QUANT EQUIP]]</f>
        <v>1</v>
      </c>
      <c r="AK24" s="229" t="e">
        <f t="shared" si="15"/>
        <v>#REF!</v>
      </c>
      <c r="AL24" s="229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/>
      <c r="AY24"/>
    </row>
    <row r="25" spans="1:51" ht="15" hidden="1" x14ac:dyDescent="0.25">
      <c r="A25" s="208">
        <v>2797</v>
      </c>
      <c r="B25" s="208" t="s">
        <v>743</v>
      </c>
      <c r="C25" s="210">
        <v>45628.806944444441</v>
      </c>
      <c r="D25" s="211" t="s">
        <v>521</v>
      </c>
      <c r="E25" s="208" t="s">
        <v>493</v>
      </c>
      <c r="F25" s="208">
        <v>1</v>
      </c>
      <c r="G25" s="208" t="s">
        <v>4</v>
      </c>
      <c r="H25" s="208" t="s">
        <v>620</v>
      </c>
      <c r="I25" s="208" t="s">
        <v>621</v>
      </c>
      <c r="J25" s="208" t="s">
        <v>531</v>
      </c>
      <c r="K25" s="208" t="s">
        <v>761</v>
      </c>
      <c r="L25" s="208" t="s">
        <v>593</v>
      </c>
      <c r="M25" s="211" t="s">
        <v>590</v>
      </c>
      <c r="N25" s="211" t="s">
        <v>519</v>
      </c>
      <c r="O25" s="217"/>
      <c r="P25" s="208" t="s">
        <v>633</v>
      </c>
      <c r="Q25" s="208" t="s">
        <v>687</v>
      </c>
      <c r="R25" s="208" t="e">
        <f>VLOOKUP(LEFT(Solicitacao_Prancha[[#This Row],[ORIGEM]],4),#REF!,2,0)</f>
        <v>#REF!</v>
      </c>
      <c r="S25" s="208" t="e">
        <f>VLOOKUP(LEFT(Solicitacao_Prancha[[#This Row],[DESTINO]],4),#REF!,2,0)</f>
        <v>#REF!</v>
      </c>
      <c r="T25" s="219" t="str">
        <f t="shared" si="7"/>
        <v>Não Aderente</v>
      </c>
      <c r="U25" s="221">
        <f>((CONCATENATE(Solicitacao_Prancha[[#This Row],[DATA MOVIMENTAÇÃO]]," ",Solicitacao_Prancha[[#This Row],[HORA MOVIMENTAÇÃO]])-Solicitacao_Prancha[[#This Row],[DATA SOLICITAÇÃO]])*24)+3</f>
        <v>15.633333333476912</v>
      </c>
      <c r="V25" s="224" t="s">
        <v>410</v>
      </c>
      <c r="W25" s="225" t="str">
        <f>LEFT(Solicitacao_Prancha[[#This Row],[ORIGEM]],4)</f>
        <v>0351</v>
      </c>
      <c r="X25" s="225" t="str">
        <f>LEFT(Solicitacao_Prancha[[#This Row],[DESTINO]],4)</f>
        <v>2081</v>
      </c>
      <c r="Y25" s="225" t="str">
        <f t="shared" si="8"/>
        <v>BRLP0351</v>
      </c>
      <c r="Z25" s="225" t="str">
        <f t="shared" si="9"/>
        <v>03512081</v>
      </c>
      <c r="AA25" s="225" t="str">
        <f t="shared" si="10"/>
        <v>BRLP2081</v>
      </c>
      <c r="AB25" s="226" t="e">
        <f>VLOOKUP(Y25,#REF!,2,0)</f>
        <v>#REF!</v>
      </c>
      <c r="AC25" s="226" t="e">
        <f>VLOOKUP(Z25,#REF!,2,0)</f>
        <v>#REF!</v>
      </c>
      <c r="AD25" s="226" t="e">
        <f>VLOOKUP(AA25,#REF!,2,0)</f>
        <v>#REF!</v>
      </c>
      <c r="AE25" s="227" t="e">
        <f t="shared" si="11"/>
        <v>#REF!</v>
      </c>
      <c r="AF25" s="229" t="e">
        <f t="shared" si="12"/>
        <v>#REF!</v>
      </c>
      <c r="AG25" s="229">
        <v>2</v>
      </c>
      <c r="AH25" s="229" t="e">
        <f t="shared" si="13"/>
        <v>#REF!</v>
      </c>
      <c r="AI25" s="227" t="e">
        <f t="shared" si="14"/>
        <v>#REF!</v>
      </c>
      <c r="AJ25" s="225">
        <f>Solicitacao_Prancha[[#This Row],[QUANT EQUIP]]</f>
        <v>1</v>
      </c>
      <c r="AK25" s="229" t="e">
        <f t="shared" si="15"/>
        <v>#REF!</v>
      </c>
      <c r="AL25" s="229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/>
      <c r="AY25"/>
    </row>
    <row r="26" spans="1:51" ht="15" hidden="1" x14ac:dyDescent="0.25">
      <c r="A26" s="208">
        <v>2798</v>
      </c>
      <c r="B26" s="208" t="s">
        <v>742</v>
      </c>
      <c r="C26" s="210">
        <v>45628.856944444444</v>
      </c>
      <c r="D26" s="211" t="s">
        <v>495</v>
      </c>
      <c r="E26" s="208" t="s">
        <v>496</v>
      </c>
      <c r="F26" s="208">
        <v>1</v>
      </c>
      <c r="G26" s="208" t="s">
        <v>536</v>
      </c>
      <c r="H26" s="208" t="s">
        <v>620</v>
      </c>
      <c r="I26" s="208" t="s">
        <v>621</v>
      </c>
      <c r="J26" s="208" t="s">
        <v>531</v>
      </c>
      <c r="K26" s="208" t="s">
        <v>761</v>
      </c>
      <c r="L26" s="208" t="s">
        <v>593</v>
      </c>
      <c r="M26" s="211" t="s">
        <v>561</v>
      </c>
      <c r="N26" s="211" t="s">
        <v>781</v>
      </c>
      <c r="O26" s="217"/>
      <c r="P26" s="208"/>
      <c r="Q26" s="208" t="s">
        <v>688</v>
      </c>
      <c r="R26" s="208" t="e">
        <f>VLOOKUP(LEFT(Solicitacao_Prancha[[#This Row],[ORIGEM]],4),#REF!,2,0)</f>
        <v>#REF!</v>
      </c>
      <c r="S26" s="208" t="e">
        <f>VLOOKUP(LEFT(Solicitacao_Prancha[[#This Row],[DESTINO]],4),#REF!,2,0)</f>
        <v>#REF!</v>
      </c>
      <c r="T26" s="219" t="str">
        <f t="shared" si="7"/>
        <v>Não Aderente</v>
      </c>
      <c r="U26" s="221">
        <f>((CONCATENATE(Solicitacao_Prancha[[#This Row],[DATA MOVIMENTAÇÃO]]," ",Solicitacao_Prancha[[#This Row],[HORA MOVIMENTAÇÃO]])-Solicitacao_Prancha[[#This Row],[DATA SOLICITAÇÃO]])*24)+3</f>
        <v>14.433333333407063</v>
      </c>
      <c r="V26" s="224" t="s">
        <v>410</v>
      </c>
      <c r="W26" s="225" t="str">
        <f>LEFT(Solicitacao_Prancha[[#This Row],[ORIGEM]],4)</f>
        <v>0265</v>
      </c>
      <c r="X26" s="225" t="str">
        <f>LEFT(Solicitacao_Prancha[[#This Row],[DESTINO]],4)</f>
        <v>0263</v>
      </c>
      <c r="Y26" s="225" t="str">
        <f t="shared" si="8"/>
        <v>BRLP0265</v>
      </c>
      <c r="Z26" s="225" t="str">
        <f t="shared" si="9"/>
        <v>02650263</v>
      </c>
      <c r="AA26" s="225" t="str">
        <f t="shared" si="10"/>
        <v>BRLP0263</v>
      </c>
      <c r="AB26" s="226" t="e">
        <f>VLOOKUP(Y26,#REF!,2,0)</f>
        <v>#REF!</v>
      </c>
      <c r="AC26" s="226" t="e">
        <f>VLOOKUP(Z26,#REF!,2,0)</f>
        <v>#REF!</v>
      </c>
      <c r="AD26" s="226" t="e">
        <f>VLOOKUP(AA26,#REF!,2,0)</f>
        <v>#REF!</v>
      </c>
      <c r="AE26" s="227" t="e">
        <f t="shared" si="11"/>
        <v>#REF!</v>
      </c>
      <c r="AF26" s="229" t="e">
        <f t="shared" si="12"/>
        <v>#REF!</v>
      </c>
      <c r="AG26" s="229">
        <v>2</v>
      </c>
      <c r="AH26" s="229" t="e">
        <f t="shared" si="13"/>
        <v>#REF!</v>
      </c>
      <c r="AI26" s="227" t="e">
        <f t="shared" si="14"/>
        <v>#REF!</v>
      </c>
      <c r="AJ26" s="225">
        <f>Solicitacao_Prancha[[#This Row],[QUANT EQUIP]]</f>
        <v>1</v>
      </c>
      <c r="AK26" s="229" t="e">
        <f t="shared" si="15"/>
        <v>#REF!</v>
      </c>
      <c r="AL26" s="229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/>
      <c r="AY26"/>
    </row>
    <row r="27" spans="1:51" ht="15" hidden="1" x14ac:dyDescent="0.25">
      <c r="A27" s="208">
        <v>2799</v>
      </c>
      <c r="B27" s="208" t="s">
        <v>743</v>
      </c>
      <c r="C27" s="210">
        <v>45628.865972222222</v>
      </c>
      <c r="D27" s="211" t="s">
        <v>753</v>
      </c>
      <c r="E27" s="208" t="s">
        <v>489</v>
      </c>
      <c r="F27" s="208">
        <v>1</v>
      </c>
      <c r="G27" s="208" t="s">
        <v>508</v>
      </c>
      <c r="H27" s="208" t="s">
        <v>620</v>
      </c>
      <c r="I27" s="208" t="s">
        <v>621</v>
      </c>
      <c r="J27" s="208" t="s">
        <v>1</v>
      </c>
      <c r="K27" s="208" t="s">
        <v>760</v>
      </c>
      <c r="L27" s="208" t="s">
        <v>593</v>
      </c>
      <c r="M27" s="211" t="s">
        <v>769</v>
      </c>
      <c r="N27" s="211" t="s">
        <v>556</v>
      </c>
      <c r="O27" s="217"/>
      <c r="P27" s="208"/>
      <c r="Q27" s="208" t="s">
        <v>688</v>
      </c>
      <c r="R27" s="208" t="e">
        <f>VLOOKUP(LEFT(Solicitacao_Prancha[[#This Row],[ORIGEM]],4),#REF!,2,0)</f>
        <v>#REF!</v>
      </c>
      <c r="S27" s="208" t="e">
        <f>VLOOKUP(LEFT(Solicitacao_Prancha[[#This Row],[DESTINO]],4),#REF!,2,0)</f>
        <v>#REF!</v>
      </c>
      <c r="T27" s="219" t="str">
        <f t="shared" si="7"/>
        <v>Não Aderente</v>
      </c>
      <c r="U27" s="221">
        <f>((CONCATENATE(Solicitacao_Prancha[[#This Row],[DATA MOVIMENTAÇÃO]]," ",Solicitacao_Prancha[[#This Row],[HORA MOVIMENTAÇÃO]])-Solicitacao_Prancha[[#This Row],[DATA SOLICITAÇÃO]])*24)+3</f>
        <v>38.216666666732635</v>
      </c>
      <c r="V27" s="224" t="s">
        <v>410</v>
      </c>
      <c r="W27" s="225" t="str">
        <f>LEFT(Solicitacao_Prancha[[#This Row],[ORIGEM]],4)</f>
        <v>0332</v>
      </c>
      <c r="X27" s="225" t="str">
        <f>LEFT(Solicitacao_Prancha[[#This Row],[DESTINO]],4)</f>
        <v>0308</v>
      </c>
      <c r="Y27" s="225" t="str">
        <f t="shared" si="8"/>
        <v>BRLP0332</v>
      </c>
      <c r="Z27" s="225" t="str">
        <f t="shared" si="9"/>
        <v>03320308</v>
      </c>
      <c r="AA27" s="225" t="str">
        <f t="shared" si="10"/>
        <v>BRLP0308</v>
      </c>
      <c r="AB27" s="226" t="e">
        <f>VLOOKUP(Y27,#REF!,2,0)</f>
        <v>#REF!</v>
      </c>
      <c r="AC27" s="226" t="e">
        <f>VLOOKUP(Z27,#REF!,2,0)</f>
        <v>#REF!</v>
      </c>
      <c r="AD27" s="226" t="e">
        <f>VLOOKUP(AA27,#REF!,2,0)</f>
        <v>#REF!</v>
      </c>
      <c r="AE27" s="227" t="e">
        <f t="shared" si="11"/>
        <v>#REF!</v>
      </c>
      <c r="AF27" s="229" t="e">
        <f t="shared" si="12"/>
        <v>#REF!</v>
      </c>
      <c r="AG27" s="229">
        <v>2</v>
      </c>
      <c r="AH27" s="229" t="e">
        <f t="shared" si="13"/>
        <v>#REF!</v>
      </c>
      <c r="AI27" s="227" t="e">
        <f t="shared" si="14"/>
        <v>#REF!</v>
      </c>
      <c r="AJ27" s="225">
        <f>Solicitacao_Prancha[[#This Row],[QUANT EQUIP]]</f>
        <v>1</v>
      </c>
      <c r="AK27" s="229" t="e">
        <f t="shared" si="15"/>
        <v>#REF!</v>
      </c>
      <c r="AL27" s="229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  <c r="AW27" s="230"/>
      <c r="AX27"/>
      <c r="AY27"/>
    </row>
    <row r="28" spans="1:51" ht="15" hidden="1" x14ac:dyDescent="0.25">
      <c r="A28" s="208">
        <v>2800</v>
      </c>
      <c r="B28" s="208" t="s">
        <v>717</v>
      </c>
      <c r="C28" s="210">
        <v>45628.866666666669</v>
      </c>
      <c r="D28" s="211" t="s">
        <v>588</v>
      </c>
      <c r="E28" s="208" t="s">
        <v>500</v>
      </c>
      <c r="F28" s="208">
        <v>2</v>
      </c>
      <c r="G28" s="208" t="s">
        <v>492</v>
      </c>
      <c r="H28" s="208" t="s">
        <v>621</v>
      </c>
      <c r="I28" s="208" t="s">
        <v>624</v>
      </c>
      <c r="J28" s="208" t="s">
        <v>531</v>
      </c>
      <c r="K28" s="208" t="s">
        <v>763</v>
      </c>
      <c r="L28" s="208" t="s">
        <v>616</v>
      </c>
      <c r="M28" s="211" t="s">
        <v>586</v>
      </c>
      <c r="N28" s="211" t="s">
        <v>591</v>
      </c>
      <c r="O28" s="217"/>
      <c r="P28" s="208"/>
      <c r="Q28" s="208" t="s">
        <v>688</v>
      </c>
      <c r="R28" s="208" t="e">
        <f>VLOOKUP(LEFT(Solicitacao_Prancha[[#This Row],[ORIGEM]],4),#REF!,2,0)</f>
        <v>#REF!</v>
      </c>
      <c r="S28" s="208" t="e">
        <f>VLOOKUP(LEFT(Solicitacao_Prancha[[#This Row],[DESTINO]],4),#REF!,2,0)</f>
        <v>#REF!</v>
      </c>
      <c r="T28" s="219" t="str">
        <f t="shared" si="7"/>
        <v>Não Aderente</v>
      </c>
      <c r="U28" s="221">
        <f>((CONCATENATE(Solicitacao_Prancha[[#This Row],[DATA MOVIMENTAÇÃO]]," ",Solicitacao_Prancha[[#This Row],[HORA MOVIMENTAÇÃO]])-Solicitacao_Prancha[[#This Row],[DATA SOLICITAÇÃO]])*24)+3</f>
        <v>2.2000000000116415</v>
      </c>
      <c r="V28" s="224" t="s">
        <v>410</v>
      </c>
      <c r="W28" s="225" t="str">
        <f>LEFT(Solicitacao_Prancha[[#This Row],[ORIGEM]],4)</f>
        <v>0130</v>
      </c>
      <c r="X28" s="225" t="str">
        <f>LEFT(Solicitacao_Prancha[[#This Row],[DESTINO]],4)</f>
        <v>0140</v>
      </c>
      <c r="Y28" s="225" t="str">
        <f t="shared" si="8"/>
        <v>BRLP0130</v>
      </c>
      <c r="Z28" s="225" t="str">
        <f t="shared" si="9"/>
        <v>01300140</v>
      </c>
      <c r="AA28" s="225" t="str">
        <f t="shared" si="10"/>
        <v>BRLP0140</v>
      </c>
      <c r="AB28" s="226" t="e">
        <f>VLOOKUP(Y28,#REF!,2,0)</f>
        <v>#REF!</v>
      </c>
      <c r="AC28" s="226" t="e">
        <f>VLOOKUP(Z28,#REF!,2,0)</f>
        <v>#REF!</v>
      </c>
      <c r="AD28" s="226" t="e">
        <f>VLOOKUP(AA28,#REF!,2,0)</f>
        <v>#REF!</v>
      </c>
      <c r="AE28" s="227" t="e">
        <f t="shared" si="11"/>
        <v>#REF!</v>
      </c>
      <c r="AF28" s="229" t="e">
        <f t="shared" si="12"/>
        <v>#REF!</v>
      </c>
      <c r="AG28" s="229">
        <v>2</v>
      </c>
      <c r="AH28" s="229" t="e">
        <f t="shared" si="13"/>
        <v>#REF!</v>
      </c>
      <c r="AI28" s="227" t="e">
        <f t="shared" si="14"/>
        <v>#REF!</v>
      </c>
      <c r="AJ28" s="225">
        <f>Solicitacao_Prancha[[#This Row],[QUANT EQUIP]]</f>
        <v>2</v>
      </c>
      <c r="AK28" s="229" t="e">
        <f t="shared" si="15"/>
        <v>#REF!</v>
      </c>
      <c r="AL28" s="229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  <c r="AW28" s="230"/>
      <c r="AX28"/>
      <c r="AY28"/>
    </row>
    <row r="29" spans="1:51" ht="15" hidden="1" x14ac:dyDescent="0.25">
      <c r="A29" s="208">
        <v>2801</v>
      </c>
      <c r="B29" s="208" t="s">
        <v>742</v>
      </c>
      <c r="C29" s="210">
        <v>45628.886805555558</v>
      </c>
      <c r="D29" s="211" t="s">
        <v>585</v>
      </c>
      <c r="E29" s="208" t="s">
        <v>493</v>
      </c>
      <c r="F29" s="208">
        <v>1</v>
      </c>
      <c r="G29" s="208" t="s">
        <v>532</v>
      </c>
      <c r="H29" s="208" t="s">
        <v>620</v>
      </c>
      <c r="I29" s="208" t="s">
        <v>624</v>
      </c>
      <c r="J29" s="208" t="s">
        <v>502</v>
      </c>
      <c r="K29" s="208" t="s">
        <v>760</v>
      </c>
      <c r="L29" s="208" t="s">
        <v>611</v>
      </c>
      <c r="M29" s="211" t="s">
        <v>764</v>
      </c>
      <c r="N29" s="211" t="s">
        <v>784</v>
      </c>
      <c r="O29" s="217"/>
      <c r="P29" s="208"/>
      <c r="Q29" s="208" t="s">
        <v>688</v>
      </c>
      <c r="R29" s="208" t="e">
        <f>VLOOKUP(LEFT(Solicitacao_Prancha[[#This Row],[ORIGEM]],4),#REF!,2,0)</f>
        <v>#REF!</v>
      </c>
      <c r="S29" s="208" t="e">
        <f>VLOOKUP(LEFT(Solicitacao_Prancha[[#This Row],[DESTINO]],4),#REF!,2,0)</f>
        <v>#REF!</v>
      </c>
      <c r="T29" s="219" t="str">
        <f t="shared" si="7"/>
        <v>Não Aderente</v>
      </c>
      <c r="U29" s="221">
        <f>((CONCATENATE(Solicitacao_Prancha[[#This Row],[DATA MOVIMENTAÇÃO]]," ",Solicitacao_Prancha[[#This Row],[HORA MOVIMENTAÇÃO]])-Solicitacao_Prancha[[#This Row],[DATA SOLICITAÇÃO]])*24)+3</f>
        <v>37.049999999930151</v>
      </c>
      <c r="V29" s="224" t="s">
        <v>410</v>
      </c>
      <c r="W29" s="225" t="str">
        <f>LEFT(Solicitacao_Prancha[[#This Row],[ORIGEM]],4)</f>
        <v>2427</v>
      </c>
      <c r="X29" s="225" t="str">
        <f>LEFT(Solicitacao_Prancha[[#This Row],[DESTINO]],4)</f>
        <v>0412</v>
      </c>
      <c r="Y29" s="225" t="str">
        <f t="shared" si="8"/>
        <v>BRLP2427</v>
      </c>
      <c r="Z29" s="225" t="str">
        <f t="shared" si="9"/>
        <v>24270412</v>
      </c>
      <c r="AA29" s="225" t="str">
        <f t="shared" si="10"/>
        <v>BRLP0412</v>
      </c>
      <c r="AB29" s="226" t="e">
        <f>VLOOKUP(Y29,#REF!,2,0)</f>
        <v>#REF!</v>
      </c>
      <c r="AC29" s="226" t="e">
        <f>VLOOKUP(Z29,#REF!,2,0)</f>
        <v>#REF!</v>
      </c>
      <c r="AD29" s="226" t="e">
        <f>VLOOKUP(AA29,#REF!,2,0)</f>
        <v>#REF!</v>
      </c>
      <c r="AE29" s="227" t="e">
        <f t="shared" si="11"/>
        <v>#REF!</v>
      </c>
      <c r="AF29" s="229" t="e">
        <f t="shared" si="12"/>
        <v>#REF!</v>
      </c>
      <c r="AG29" s="229">
        <v>2</v>
      </c>
      <c r="AH29" s="229" t="e">
        <f t="shared" si="13"/>
        <v>#REF!</v>
      </c>
      <c r="AI29" s="227" t="e">
        <f t="shared" si="14"/>
        <v>#REF!</v>
      </c>
      <c r="AJ29" s="225">
        <f>Solicitacao_Prancha[[#This Row],[QUANT EQUIP]]</f>
        <v>1</v>
      </c>
      <c r="AK29" s="229" t="e">
        <f t="shared" si="15"/>
        <v>#REF!</v>
      </c>
      <c r="AL29" s="229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/>
      <c r="AY29"/>
    </row>
    <row r="30" spans="1:51" ht="15" hidden="1" x14ac:dyDescent="0.25">
      <c r="A30" s="208">
        <v>2802</v>
      </c>
      <c r="B30" s="208" t="s">
        <v>742</v>
      </c>
      <c r="C30" s="210">
        <v>45628.888194444444</v>
      </c>
      <c r="D30" s="211" t="s">
        <v>585</v>
      </c>
      <c r="E30" s="208" t="s">
        <v>491</v>
      </c>
      <c r="F30" s="208">
        <v>1</v>
      </c>
      <c r="G30" s="208" t="s">
        <v>532</v>
      </c>
      <c r="H30" s="208" t="s">
        <v>620</v>
      </c>
      <c r="I30" s="208" t="s">
        <v>624</v>
      </c>
      <c r="J30" s="208" t="s">
        <v>502</v>
      </c>
      <c r="K30" s="208" t="s">
        <v>760</v>
      </c>
      <c r="L30" s="208" t="s">
        <v>611</v>
      </c>
      <c r="M30" s="211" t="s">
        <v>764</v>
      </c>
      <c r="N30" s="211" t="s">
        <v>784</v>
      </c>
      <c r="O30" s="217"/>
      <c r="P30" s="208"/>
      <c r="Q30" s="208" t="s">
        <v>688</v>
      </c>
      <c r="R30" s="208" t="e">
        <f>VLOOKUP(LEFT(Solicitacao_Prancha[[#This Row],[ORIGEM]],4),#REF!,2,0)</f>
        <v>#REF!</v>
      </c>
      <c r="S30" s="208" t="e">
        <f>VLOOKUP(LEFT(Solicitacao_Prancha[[#This Row],[DESTINO]],4),#REF!,2,0)</f>
        <v>#REF!</v>
      </c>
      <c r="T30" s="219" t="str">
        <f t="shared" si="7"/>
        <v>Não Aderente</v>
      </c>
      <c r="U30" s="221">
        <f>((CONCATENATE(Solicitacao_Prancha[[#This Row],[DATA MOVIMENTAÇÃO]]," ",Solicitacao_Prancha[[#This Row],[HORA MOVIMENTAÇÃO]])-Solicitacao_Prancha[[#This Row],[DATA SOLICITAÇÃO]])*24)+3</f>
        <v>37.016666666662786</v>
      </c>
      <c r="V30" s="224" t="s">
        <v>410</v>
      </c>
      <c r="W30" s="225" t="str">
        <f>LEFT(Solicitacao_Prancha[[#This Row],[ORIGEM]],4)</f>
        <v>2427</v>
      </c>
      <c r="X30" s="225" t="str">
        <f>LEFT(Solicitacao_Prancha[[#This Row],[DESTINO]],4)</f>
        <v>0412</v>
      </c>
      <c r="Y30" s="225" t="str">
        <f t="shared" si="8"/>
        <v>BRLP2427</v>
      </c>
      <c r="Z30" s="225" t="str">
        <f t="shared" si="9"/>
        <v>24270412</v>
      </c>
      <c r="AA30" s="225" t="str">
        <f t="shared" si="10"/>
        <v>BRLP0412</v>
      </c>
      <c r="AB30" s="226" t="e">
        <f>VLOOKUP(Y30,#REF!,2,0)</f>
        <v>#REF!</v>
      </c>
      <c r="AC30" s="226" t="e">
        <f>VLOOKUP(Z30,#REF!,2,0)</f>
        <v>#REF!</v>
      </c>
      <c r="AD30" s="226" t="e">
        <f>VLOOKUP(AA30,#REF!,2,0)</f>
        <v>#REF!</v>
      </c>
      <c r="AE30" s="227" t="e">
        <f t="shared" si="11"/>
        <v>#REF!</v>
      </c>
      <c r="AF30" s="229" t="e">
        <f t="shared" si="12"/>
        <v>#REF!</v>
      </c>
      <c r="AG30" s="229">
        <v>2</v>
      </c>
      <c r="AH30" s="229" t="e">
        <f t="shared" si="13"/>
        <v>#REF!</v>
      </c>
      <c r="AI30" s="227" t="e">
        <f t="shared" si="14"/>
        <v>#REF!</v>
      </c>
      <c r="AJ30" s="225">
        <f>Solicitacao_Prancha[[#This Row],[QUANT EQUIP]]</f>
        <v>1</v>
      </c>
      <c r="AK30" s="229" t="e">
        <f t="shared" si="15"/>
        <v>#REF!</v>
      </c>
      <c r="AL30" s="229"/>
      <c r="AM30" s="230"/>
      <c r="AN30" s="230"/>
      <c r="AO30" s="230"/>
      <c r="AP30" s="230"/>
      <c r="AQ30" s="230"/>
      <c r="AR30" s="230"/>
      <c r="AS30" s="230"/>
      <c r="AT30" s="230"/>
      <c r="AU30" s="230"/>
      <c r="AV30" s="230"/>
      <c r="AW30" s="230"/>
      <c r="AX30"/>
      <c r="AY30"/>
    </row>
    <row r="31" spans="1:51" ht="15" hidden="1" x14ac:dyDescent="0.25">
      <c r="A31" s="208">
        <v>2804</v>
      </c>
      <c r="B31" s="208" t="s">
        <v>717</v>
      </c>
      <c r="C31" s="210">
        <v>45628.92083333333</v>
      </c>
      <c r="D31" s="211" t="s">
        <v>571</v>
      </c>
      <c r="E31" s="208" t="s">
        <v>500</v>
      </c>
      <c r="F31" s="208">
        <v>3</v>
      </c>
      <c r="G31" s="208" t="s">
        <v>508</v>
      </c>
      <c r="H31" s="208" t="s">
        <v>624</v>
      </c>
      <c r="I31" s="208" t="s">
        <v>621</v>
      </c>
      <c r="J31" s="208" t="s">
        <v>1</v>
      </c>
      <c r="K31" s="208" t="s">
        <v>760</v>
      </c>
      <c r="L31" s="208" t="s">
        <v>598</v>
      </c>
      <c r="M31" s="211" t="s">
        <v>2</v>
      </c>
      <c r="N31" s="211" t="s">
        <v>547</v>
      </c>
      <c r="O31" s="217"/>
      <c r="P31" s="208"/>
      <c r="Q31" s="208" t="s">
        <v>688</v>
      </c>
      <c r="R31" s="208" t="e">
        <f>VLOOKUP(LEFT(Solicitacao_Prancha[[#This Row],[ORIGEM]],4),#REF!,2,0)</f>
        <v>#REF!</v>
      </c>
      <c r="S31" s="208" t="e">
        <f>VLOOKUP(LEFT(Solicitacao_Prancha[[#This Row],[DESTINO]],4),#REF!,2,0)</f>
        <v>#REF!</v>
      </c>
      <c r="T31" s="219" t="str">
        <f t="shared" si="7"/>
        <v>Não Aderente</v>
      </c>
      <c r="U31" s="221">
        <f>((CONCATENATE(Solicitacao_Prancha[[#This Row],[DATA MOVIMENTAÇÃO]]," ",Solicitacao_Prancha[[#This Row],[HORA MOVIMENTAÇÃO]])-Solicitacao_Prancha[[#This Row],[DATA SOLICITAÇÃO]])*24)+3</f>
        <v>42.900000000139698</v>
      </c>
      <c r="V31" s="224" t="s">
        <v>410</v>
      </c>
      <c r="W31" s="225" t="str">
        <f>LEFT(Solicitacao_Prancha[[#This Row],[ORIGEM]],4)</f>
        <v>0001</v>
      </c>
      <c r="X31" s="225" t="str">
        <f>LEFT(Solicitacao_Prancha[[#This Row],[DESTINO]],4)</f>
        <v>0484</v>
      </c>
      <c r="Y31" s="225" t="str">
        <f t="shared" si="8"/>
        <v>BRLP0001</v>
      </c>
      <c r="Z31" s="225" t="str">
        <f t="shared" si="9"/>
        <v>00010484</v>
      </c>
      <c r="AA31" s="225" t="str">
        <f t="shared" si="10"/>
        <v>BRLP0484</v>
      </c>
      <c r="AB31" s="226" t="e">
        <f>VLOOKUP(Y31,#REF!,2,0)</f>
        <v>#REF!</v>
      </c>
      <c r="AC31" s="226" t="e">
        <f>VLOOKUP(Z31,#REF!,2,0)</f>
        <v>#REF!</v>
      </c>
      <c r="AD31" s="226" t="e">
        <f>VLOOKUP(AA31,#REF!,2,0)</f>
        <v>#REF!</v>
      </c>
      <c r="AE31" s="227" t="e">
        <f t="shared" si="11"/>
        <v>#REF!</v>
      </c>
      <c r="AF31" s="229" t="e">
        <f t="shared" si="12"/>
        <v>#REF!</v>
      </c>
      <c r="AG31" s="229">
        <v>2</v>
      </c>
      <c r="AH31" s="229" t="e">
        <f t="shared" si="13"/>
        <v>#REF!</v>
      </c>
      <c r="AI31" s="227" t="e">
        <f t="shared" si="14"/>
        <v>#REF!</v>
      </c>
      <c r="AJ31" s="225">
        <f>Solicitacao_Prancha[[#This Row],[QUANT EQUIP]]</f>
        <v>3</v>
      </c>
      <c r="AK31" s="229" t="e">
        <f t="shared" si="15"/>
        <v>#REF!</v>
      </c>
      <c r="AL31" s="229"/>
      <c r="AM31" s="230"/>
      <c r="AN31" s="230"/>
      <c r="AO31" s="230"/>
      <c r="AP31" s="230"/>
      <c r="AQ31" s="230"/>
      <c r="AR31" s="230"/>
      <c r="AS31" s="230"/>
      <c r="AT31" s="230"/>
      <c r="AU31" s="230"/>
      <c r="AV31" s="230"/>
      <c r="AW31" s="230"/>
      <c r="AX31"/>
      <c r="AY31"/>
    </row>
    <row r="32" spans="1:51" ht="15" hidden="1" x14ac:dyDescent="0.25">
      <c r="A32" s="208">
        <v>2805</v>
      </c>
      <c r="B32" s="208" t="s">
        <v>717</v>
      </c>
      <c r="C32" s="210">
        <v>45628.922222222223</v>
      </c>
      <c r="D32" s="211" t="s">
        <v>571</v>
      </c>
      <c r="E32" s="208" t="s">
        <v>493</v>
      </c>
      <c r="F32" s="208">
        <v>1</v>
      </c>
      <c r="G32" s="208" t="s">
        <v>508</v>
      </c>
      <c r="H32" s="208" t="s">
        <v>620</v>
      </c>
      <c r="I32" s="208" t="s">
        <v>621</v>
      </c>
      <c r="J32" s="208" t="s">
        <v>1</v>
      </c>
      <c r="K32" s="208" t="s">
        <v>760</v>
      </c>
      <c r="L32" s="208" t="s">
        <v>598</v>
      </c>
      <c r="M32" s="211" t="s">
        <v>2</v>
      </c>
      <c r="N32" s="211" t="s">
        <v>547</v>
      </c>
      <c r="O32" s="217"/>
      <c r="P32" s="208"/>
      <c r="Q32" s="208" t="s">
        <v>688</v>
      </c>
      <c r="R32" s="208" t="e">
        <f>VLOOKUP(LEFT(Solicitacao_Prancha[[#This Row],[ORIGEM]],4),#REF!,2,0)</f>
        <v>#REF!</v>
      </c>
      <c r="S32" s="208" t="e">
        <f>VLOOKUP(LEFT(Solicitacao_Prancha[[#This Row],[DESTINO]],4),#REF!,2,0)</f>
        <v>#REF!</v>
      </c>
      <c r="T32" s="219" t="str">
        <f t="shared" si="7"/>
        <v>Não Aderente</v>
      </c>
      <c r="U32" s="221">
        <f>((CONCATENATE(Solicitacao_Prancha[[#This Row],[DATA MOVIMENTAÇÃO]]," ",Solicitacao_Prancha[[#This Row],[HORA MOVIMENTAÇÃO]])-Solicitacao_Prancha[[#This Row],[DATA SOLICITAÇÃO]])*24)+3</f>
        <v>42.866666666697711</v>
      </c>
      <c r="V32" s="224" t="s">
        <v>410</v>
      </c>
      <c r="W32" s="225" t="str">
        <f>LEFT(Solicitacao_Prancha[[#This Row],[ORIGEM]],4)</f>
        <v>0001</v>
      </c>
      <c r="X32" s="225" t="str">
        <f>LEFT(Solicitacao_Prancha[[#This Row],[DESTINO]],4)</f>
        <v>0484</v>
      </c>
      <c r="Y32" s="225" t="str">
        <f t="shared" si="8"/>
        <v>BRLP0001</v>
      </c>
      <c r="Z32" s="225" t="str">
        <f t="shared" si="9"/>
        <v>00010484</v>
      </c>
      <c r="AA32" s="225" t="str">
        <f t="shared" si="10"/>
        <v>BRLP0484</v>
      </c>
      <c r="AB32" s="226" t="e">
        <f>VLOOKUP(Y32,#REF!,2,0)</f>
        <v>#REF!</v>
      </c>
      <c r="AC32" s="226" t="e">
        <f>VLOOKUP(Z32,#REF!,2,0)</f>
        <v>#REF!</v>
      </c>
      <c r="AD32" s="226" t="e">
        <f>VLOOKUP(AA32,#REF!,2,0)</f>
        <v>#REF!</v>
      </c>
      <c r="AE32" s="227" t="e">
        <f t="shared" si="11"/>
        <v>#REF!</v>
      </c>
      <c r="AF32" s="229" t="e">
        <f t="shared" si="12"/>
        <v>#REF!</v>
      </c>
      <c r="AG32" s="229">
        <v>2</v>
      </c>
      <c r="AH32" s="229" t="e">
        <f t="shared" si="13"/>
        <v>#REF!</v>
      </c>
      <c r="AI32" s="227" t="e">
        <f t="shared" si="14"/>
        <v>#REF!</v>
      </c>
      <c r="AJ32" s="225">
        <f>Solicitacao_Prancha[[#This Row],[QUANT EQUIP]]</f>
        <v>1</v>
      </c>
      <c r="AK32" s="229" t="e">
        <f t="shared" si="15"/>
        <v>#REF!</v>
      </c>
      <c r="AL32" s="229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/>
      <c r="AY32"/>
    </row>
    <row r="33" spans="1:51" ht="15" hidden="1" x14ac:dyDescent="0.25">
      <c r="A33" s="208">
        <v>2806</v>
      </c>
      <c r="B33" s="208" t="s">
        <v>718</v>
      </c>
      <c r="C33" s="210">
        <v>45629.021527777775</v>
      </c>
      <c r="D33" s="211" t="s">
        <v>794</v>
      </c>
      <c r="E33" s="208" t="s">
        <v>5</v>
      </c>
      <c r="F33" s="208">
        <v>1</v>
      </c>
      <c r="G33" s="208" t="s">
        <v>492</v>
      </c>
      <c r="H33" s="208" t="s">
        <v>620</v>
      </c>
      <c r="I33" s="208" t="s">
        <v>620</v>
      </c>
      <c r="J33" s="208" t="s">
        <v>1</v>
      </c>
      <c r="K33" s="208" t="s">
        <v>760</v>
      </c>
      <c r="L33" s="208" t="s">
        <v>795</v>
      </c>
      <c r="M33" s="211" t="s">
        <v>696</v>
      </c>
      <c r="N33" s="211" t="s">
        <v>696</v>
      </c>
      <c r="O33" s="217"/>
      <c r="P33" s="208"/>
      <c r="Q33" s="208" t="s">
        <v>687</v>
      </c>
      <c r="R33" s="208" t="e">
        <f>VLOOKUP(LEFT(Solicitacao_Prancha[[#This Row],[ORIGEM]],4),#REF!,2,0)</f>
        <v>#REF!</v>
      </c>
      <c r="S33" s="208" t="e">
        <f>VLOOKUP(LEFT(Solicitacao_Prancha[[#This Row],[DESTINO]],4),#REF!,2,0)</f>
        <v>#REF!</v>
      </c>
      <c r="T33" s="219" t="str">
        <f t="shared" si="7"/>
        <v>Não Aderente</v>
      </c>
      <c r="U33" s="221">
        <f>((CONCATENATE(Solicitacao_Prancha[[#This Row],[DATA MOVIMENTAÇÃO]]," ",Solicitacao_Prancha[[#This Row],[HORA MOVIMENTAÇÃO]])-Solicitacao_Prancha[[#This Row],[DATA SOLICITAÇÃO]])*24)+3</f>
        <v>34.016666666662786</v>
      </c>
      <c r="V33" s="224" t="s">
        <v>410</v>
      </c>
      <c r="W33" s="225" t="str">
        <f>LEFT(Solicitacao_Prancha[[#This Row],[ORIGEM]],4)</f>
        <v>0347</v>
      </c>
      <c r="X33" s="225" t="str">
        <f>LEFT(Solicitacao_Prancha[[#This Row],[DESTINO]],4)</f>
        <v>0347</v>
      </c>
      <c r="Y33" s="225" t="str">
        <f t="shared" si="8"/>
        <v>BRLP0347</v>
      </c>
      <c r="Z33" s="225" t="str">
        <f t="shared" si="9"/>
        <v>03470347</v>
      </c>
      <c r="AA33" s="225" t="str">
        <f t="shared" si="10"/>
        <v>BRLP0347</v>
      </c>
      <c r="AB33" s="226" t="e">
        <f>VLOOKUP(Y33,#REF!,2,0)</f>
        <v>#REF!</v>
      </c>
      <c r="AC33" s="226" t="e">
        <f>VLOOKUP(Z33,#REF!,2,0)</f>
        <v>#REF!</v>
      </c>
      <c r="AD33" s="226" t="e">
        <f>VLOOKUP(AA33,#REF!,2,0)</f>
        <v>#REF!</v>
      </c>
      <c r="AE33" s="227" t="e">
        <f t="shared" si="11"/>
        <v>#REF!</v>
      </c>
      <c r="AF33" s="229" t="e">
        <f t="shared" si="12"/>
        <v>#REF!</v>
      </c>
      <c r="AG33" s="229">
        <v>2</v>
      </c>
      <c r="AH33" s="229" t="e">
        <f t="shared" si="13"/>
        <v>#REF!</v>
      </c>
      <c r="AI33" s="227" t="e">
        <f t="shared" si="14"/>
        <v>#REF!</v>
      </c>
      <c r="AJ33" s="225">
        <f>Solicitacao_Prancha[[#This Row],[QUANT EQUIP]]</f>
        <v>1</v>
      </c>
      <c r="AK33" s="229" t="e">
        <f t="shared" si="15"/>
        <v>#REF!</v>
      </c>
      <c r="AL33" s="229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/>
      <c r="AY33"/>
    </row>
    <row r="34" spans="1:51" ht="15" hidden="1" x14ac:dyDescent="0.25">
      <c r="A34" s="208">
        <v>2812</v>
      </c>
      <c r="B34" s="208" t="s">
        <v>718</v>
      </c>
      <c r="C34" s="210">
        <v>45629.406944444447</v>
      </c>
      <c r="D34" s="211" t="s">
        <v>649</v>
      </c>
      <c r="E34" s="208" t="s">
        <v>744</v>
      </c>
      <c r="F34" s="208">
        <v>16</v>
      </c>
      <c r="G34" s="208" t="s">
        <v>6</v>
      </c>
      <c r="H34" s="208" t="s">
        <v>637</v>
      </c>
      <c r="I34" s="208" t="s">
        <v>620</v>
      </c>
      <c r="J34" s="208" t="s">
        <v>502</v>
      </c>
      <c r="K34" s="208" t="s">
        <v>760</v>
      </c>
      <c r="L34" s="208" t="s">
        <v>600</v>
      </c>
      <c r="M34" s="211" t="s">
        <v>640</v>
      </c>
      <c r="N34" s="211" t="s">
        <v>652</v>
      </c>
      <c r="O34" s="217"/>
      <c r="P34" s="208"/>
      <c r="Q34" s="208" t="s">
        <v>688</v>
      </c>
      <c r="R34" s="208" t="e">
        <f>VLOOKUP(LEFT(Solicitacao_Prancha[[#This Row],[ORIGEM]],4),#REF!,2,0)</f>
        <v>#REF!</v>
      </c>
      <c r="S34" s="208" t="e">
        <f>VLOOKUP(LEFT(Solicitacao_Prancha[[#This Row],[DESTINO]],4),#REF!,2,0)</f>
        <v>#REF!</v>
      </c>
      <c r="T34" s="219" t="str">
        <f t="shared" si="7"/>
        <v>Não Aderente</v>
      </c>
      <c r="U34" s="221">
        <f>((CONCATENATE(Solicitacao_Prancha[[#This Row],[DATA MOVIMENTAÇÃO]]," ",Solicitacao_Prancha[[#This Row],[HORA MOVIMENTAÇÃO]])-Solicitacao_Prancha[[#This Row],[DATA SOLICITAÇÃO]])*24)+3</f>
        <v>23.233333333279006</v>
      </c>
      <c r="V34" s="224" t="s">
        <v>410</v>
      </c>
      <c r="W34" s="225" t="str">
        <f>LEFT(Solicitacao_Prancha[[#This Row],[ORIGEM]],4)</f>
        <v>0422</v>
      </c>
      <c r="X34" s="225" t="str">
        <f>LEFT(Solicitacao_Prancha[[#This Row],[DESTINO]],4)</f>
        <v>0390</v>
      </c>
      <c r="Y34" s="225" t="str">
        <f t="shared" si="8"/>
        <v>BRLP0422</v>
      </c>
      <c r="Z34" s="225" t="str">
        <f t="shared" si="9"/>
        <v>04220390</v>
      </c>
      <c r="AA34" s="225" t="str">
        <f t="shared" si="10"/>
        <v>BRLP0390</v>
      </c>
      <c r="AB34" s="226" t="e">
        <f>VLOOKUP(Y34,#REF!,2,0)</f>
        <v>#REF!</v>
      </c>
      <c r="AC34" s="226" t="e">
        <f>VLOOKUP(Z34,#REF!,2,0)</f>
        <v>#REF!</v>
      </c>
      <c r="AD34" s="226" t="e">
        <f>VLOOKUP(AA34,#REF!,2,0)</f>
        <v>#REF!</v>
      </c>
      <c r="AE34" s="227" t="e">
        <f t="shared" si="11"/>
        <v>#REF!</v>
      </c>
      <c r="AF34" s="229" t="e">
        <f t="shared" si="12"/>
        <v>#REF!</v>
      </c>
      <c r="AG34" s="229">
        <v>2</v>
      </c>
      <c r="AH34" s="229" t="e">
        <f t="shared" si="13"/>
        <v>#REF!</v>
      </c>
      <c r="AI34" s="227" t="e">
        <f t="shared" si="14"/>
        <v>#REF!</v>
      </c>
      <c r="AJ34" s="225">
        <f>Solicitacao_Prancha[[#This Row],[QUANT EQUIP]]</f>
        <v>16</v>
      </c>
      <c r="AK34" s="229" t="e">
        <f t="shared" si="15"/>
        <v>#REF!</v>
      </c>
      <c r="AL34" s="229"/>
      <c r="AM34" s="230"/>
      <c r="AN34" s="230"/>
      <c r="AO34" s="230"/>
      <c r="AP34" s="230"/>
      <c r="AQ34" s="230"/>
      <c r="AR34" s="230"/>
      <c r="AS34" s="230"/>
      <c r="AT34" s="230"/>
      <c r="AU34" s="230"/>
      <c r="AV34" s="230"/>
      <c r="AW34" s="230"/>
      <c r="AX34"/>
      <c r="AY34"/>
    </row>
    <row r="35" spans="1:51" ht="15" hidden="1" x14ac:dyDescent="0.25">
      <c r="A35" s="208">
        <v>2807</v>
      </c>
      <c r="B35" s="208" t="s">
        <v>718</v>
      </c>
      <c r="C35" s="210">
        <v>45629.406944444447</v>
      </c>
      <c r="D35" s="211" t="s">
        <v>649</v>
      </c>
      <c r="E35" s="208" t="s">
        <v>744</v>
      </c>
      <c r="F35" s="208">
        <v>10</v>
      </c>
      <c r="G35" s="208" t="s">
        <v>6</v>
      </c>
      <c r="H35" s="208" t="s">
        <v>637</v>
      </c>
      <c r="I35" s="208" t="s">
        <v>620</v>
      </c>
      <c r="J35" s="208" t="s">
        <v>531</v>
      </c>
      <c r="K35" s="208" t="s">
        <v>760</v>
      </c>
      <c r="L35" s="208" t="s">
        <v>600</v>
      </c>
      <c r="M35" s="211" t="s">
        <v>640</v>
      </c>
      <c r="N35" s="211" t="s">
        <v>652</v>
      </c>
      <c r="O35" s="217"/>
      <c r="P35" s="208"/>
      <c r="Q35" s="208" t="s">
        <v>688</v>
      </c>
      <c r="R35" s="208" t="e">
        <f>VLOOKUP(LEFT(Solicitacao_Prancha[[#This Row],[ORIGEM]],4),#REF!,2,0)</f>
        <v>#REF!</v>
      </c>
      <c r="S35" s="208" t="e">
        <f>VLOOKUP(LEFT(Solicitacao_Prancha[[#This Row],[DESTINO]],4),#REF!,2,0)</f>
        <v>#REF!</v>
      </c>
      <c r="T35" s="219" t="str">
        <f t="shared" si="7"/>
        <v>Não Aderente</v>
      </c>
      <c r="U35" s="221">
        <f>((CONCATENATE(Solicitacao_Prancha[[#This Row],[DATA MOVIMENTAÇÃO]]," ",Solicitacao_Prancha[[#This Row],[HORA MOVIMENTAÇÃO]])-Solicitacao_Prancha[[#This Row],[DATA SOLICITAÇÃO]])*24)+3</f>
        <v>23.233333333279006</v>
      </c>
      <c r="V35" s="224" t="s">
        <v>410</v>
      </c>
      <c r="W35" s="225" t="str">
        <f>LEFT(Solicitacao_Prancha[[#This Row],[ORIGEM]],4)</f>
        <v>0422</v>
      </c>
      <c r="X35" s="225" t="str">
        <f>LEFT(Solicitacao_Prancha[[#This Row],[DESTINO]],4)</f>
        <v>0390</v>
      </c>
      <c r="Y35" s="225" t="str">
        <f t="shared" si="8"/>
        <v>BRLP0422</v>
      </c>
      <c r="Z35" s="225" t="str">
        <f t="shared" si="9"/>
        <v>04220390</v>
      </c>
      <c r="AA35" s="225" t="str">
        <f t="shared" si="10"/>
        <v>BRLP0390</v>
      </c>
      <c r="AB35" s="226" t="e">
        <f>VLOOKUP(Y35,#REF!,2,0)</f>
        <v>#REF!</v>
      </c>
      <c r="AC35" s="226" t="e">
        <f>VLOOKUP(Z35,#REF!,2,0)</f>
        <v>#REF!</v>
      </c>
      <c r="AD35" s="226" t="e">
        <f>VLOOKUP(AA35,#REF!,2,0)</f>
        <v>#REF!</v>
      </c>
      <c r="AE35" s="227" t="e">
        <f t="shared" si="11"/>
        <v>#REF!</v>
      </c>
      <c r="AF35" s="229" t="e">
        <f t="shared" si="12"/>
        <v>#REF!</v>
      </c>
      <c r="AG35" s="229">
        <v>2</v>
      </c>
      <c r="AH35" s="229" t="e">
        <f t="shared" si="13"/>
        <v>#REF!</v>
      </c>
      <c r="AI35" s="227" t="e">
        <f t="shared" si="14"/>
        <v>#REF!</v>
      </c>
      <c r="AJ35" s="225">
        <f>Solicitacao_Prancha[[#This Row],[QUANT EQUIP]]</f>
        <v>10</v>
      </c>
      <c r="AK35" s="229" t="e">
        <f t="shared" si="15"/>
        <v>#REF!</v>
      </c>
      <c r="AL35" s="229"/>
      <c r="AM35" s="230"/>
      <c r="AN35" s="230"/>
      <c r="AO35" s="230"/>
      <c r="AP35" s="230"/>
      <c r="AQ35" s="230"/>
      <c r="AR35" s="230"/>
      <c r="AS35" s="230"/>
      <c r="AT35" s="230"/>
      <c r="AU35" s="230"/>
      <c r="AV35" s="230"/>
      <c r="AW35" s="230"/>
      <c r="AX35"/>
      <c r="AY35"/>
    </row>
    <row r="36" spans="1:51" ht="15" hidden="1" x14ac:dyDescent="0.25">
      <c r="A36" s="208">
        <v>2808</v>
      </c>
      <c r="B36" s="208" t="s">
        <v>743</v>
      </c>
      <c r="C36" s="210">
        <v>45629.487500000003</v>
      </c>
      <c r="D36" s="211" t="s">
        <v>649</v>
      </c>
      <c r="E36" s="208" t="s">
        <v>491</v>
      </c>
      <c r="F36" s="208">
        <v>1</v>
      </c>
      <c r="G36" s="208" t="s">
        <v>508</v>
      </c>
      <c r="H36" s="208" t="s">
        <v>620</v>
      </c>
      <c r="I36" s="208" t="s">
        <v>620</v>
      </c>
      <c r="J36" s="208" t="s">
        <v>1</v>
      </c>
      <c r="K36" s="208" t="s">
        <v>796</v>
      </c>
      <c r="L36" s="208" t="s">
        <v>797</v>
      </c>
      <c r="M36" s="211" t="s">
        <v>619</v>
      </c>
      <c r="N36" s="211" t="s">
        <v>640</v>
      </c>
      <c r="O36" s="217" t="s">
        <v>798</v>
      </c>
      <c r="P36" s="208"/>
      <c r="Q36" s="208" t="s">
        <v>688</v>
      </c>
      <c r="R36" s="208" t="e">
        <f>VLOOKUP(LEFT(Solicitacao_Prancha[[#This Row],[ORIGEM]],4),#REF!,2,0)</f>
        <v>#REF!</v>
      </c>
      <c r="S36" s="208" t="e">
        <f>VLOOKUP(LEFT(Solicitacao_Prancha[[#This Row],[DESTINO]],4),#REF!,2,0)</f>
        <v>#REF!</v>
      </c>
      <c r="T36" s="219" t="str">
        <f t="shared" si="7"/>
        <v>Aderente</v>
      </c>
      <c r="U36" s="221">
        <f>((CONCATENATE(Solicitacao_Prancha[[#This Row],[DATA MOVIMENTAÇÃO]]," ",Solicitacao_Prancha[[#This Row],[HORA MOVIMENTAÇÃO]])-Solicitacao_Prancha[[#This Row],[DATA SOLICITAÇÃO]])*24)+3</f>
        <v>48.016666666546371</v>
      </c>
      <c r="V36" s="224" t="s">
        <v>410</v>
      </c>
      <c r="W36" s="225" t="str">
        <f>LEFT(Solicitacao_Prancha[[#This Row],[ORIGEM]],4)</f>
        <v>0394</v>
      </c>
      <c r="X36" s="225" t="str">
        <f>LEFT(Solicitacao_Prancha[[#This Row],[DESTINO]],4)</f>
        <v>0422</v>
      </c>
      <c r="Y36" s="225" t="str">
        <f t="shared" si="8"/>
        <v>BRLP0394</v>
      </c>
      <c r="Z36" s="225" t="str">
        <f t="shared" si="9"/>
        <v>03940422</v>
      </c>
      <c r="AA36" s="225" t="str">
        <f t="shared" si="10"/>
        <v>BRLP0422</v>
      </c>
      <c r="AB36" s="226" t="e">
        <f>VLOOKUP(Y36,#REF!,2,0)</f>
        <v>#REF!</v>
      </c>
      <c r="AC36" s="226" t="e">
        <f>VLOOKUP(Z36,#REF!,2,0)</f>
        <v>#REF!</v>
      </c>
      <c r="AD36" s="226" t="e">
        <f>VLOOKUP(AA36,#REF!,2,0)</f>
        <v>#REF!</v>
      </c>
      <c r="AE36" s="227" t="e">
        <f t="shared" si="11"/>
        <v>#REF!</v>
      </c>
      <c r="AF36" s="229" t="e">
        <f t="shared" si="12"/>
        <v>#REF!</v>
      </c>
      <c r="AG36" s="229">
        <v>2</v>
      </c>
      <c r="AH36" s="229" t="e">
        <f t="shared" si="13"/>
        <v>#REF!</v>
      </c>
      <c r="AI36" s="227" t="e">
        <f t="shared" si="14"/>
        <v>#REF!</v>
      </c>
      <c r="AJ36" s="225">
        <f>Solicitacao_Prancha[[#This Row],[QUANT EQUIP]]</f>
        <v>1</v>
      </c>
      <c r="AK36" s="229" t="e">
        <f t="shared" si="15"/>
        <v>#REF!</v>
      </c>
      <c r="AL36" s="229"/>
      <c r="AM36" s="230"/>
      <c r="AN36" s="230"/>
      <c r="AO36" s="230"/>
      <c r="AP36" s="230"/>
      <c r="AQ36" s="230"/>
      <c r="AR36" s="230"/>
      <c r="AS36" s="230"/>
      <c r="AT36" s="230"/>
      <c r="AU36" s="230"/>
      <c r="AV36" s="230"/>
      <c r="AW36" s="230"/>
      <c r="AX36"/>
      <c r="AY36"/>
    </row>
    <row r="37" spans="1:51" ht="15" hidden="1" x14ac:dyDescent="0.25">
      <c r="A37" s="208">
        <v>2809</v>
      </c>
      <c r="B37" s="208" t="s">
        <v>742</v>
      </c>
      <c r="C37" s="210">
        <v>45629.60833333333</v>
      </c>
      <c r="D37" s="211" t="s">
        <v>585</v>
      </c>
      <c r="E37" s="208" t="s">
        <v>489</v>
      </c>
      <c r="F37" s="208">
        <v>1</v>
      </c>
      <c r="G37" s="208" t="s">
        <v>532</v>
      </c>
      <c r="H37" s="208" t="s">
        <v>620</v>
      </c>
      <c r="I37" s="208" t="s">
        <v>624</v>
      </c>
      <c r="J37" s="208" t="s">
        <v>531</v>
      </c>
      <c r="K37" s="208" t="s">
        <v>760</v>
      </c>
      <c r="L37" s="208" t="s">
        <v>600</v>
      </c>
      <c r="M37" s="211" t="s">
        <v>530</v>
      </c>
      <c r="N37" s="211" t="s">
        <v>764</v>
      </c>
      <c r="O37" s="217" t="s">
        <v>799</v>
      </c>
      <c r="P37" s="208"/>
      <c r="Q37" s="208" t="s">
        <v>687</v>
      </c>
      <c r="R37" s="208" t="e">
        <f>VLOOKUP(LEFT(Solicitacao_Prancha[[#This Row],[ORIGEM]],4),#REF!,2,0)</f>
        <v>#REF!</v>
      </c>
      <c r="S37" s="208" t="e">
        <f>VLOOKUP(LEFT(Solicitacao_Prancha[[#This Row],[DESTINO]],4),#REF!,2,0)</f>
        <v>#REF!</v>
      </c>
      <c r="T37" s="219" t="str">
        <f t="shared" si="7"/>
        <v>Não Aderente</v>
      </c>
      <c r="U37" s="221">
        <f>((CONCATENATE(Solicitacao_Prancha[[#This Row],[DATA MOVIMENTAÇÃO]]," ",Solicitacao_Prancha[[#This Row],[HORA MOVIMENTAÇÃO]])-Solicitacao_Prancha[[#This Row],[DATA SOLICITAÇÃO]])*24)+3</f>
        <v>18.400000000081491</v>
      </c>
      <c r="V37" s="224" t="s">
        <v>410</v>
      </c>
      <c r="W37" s="225" t="str">
        <f>LEFT(Solicitacao_Prancha[[#This Row],[ORIGEM]],4)</f>
        <v>0324</v>
      </c>
      <c r="X37" s="225" t="str">
        <f>LEFT(Solicitacao_Prancha[[#This Row],[DESTINO]],4)</f>
        <v>2427</v>
      </c>
      <c r="Y37" s="225" t="str">
        <f t="shared" si="8"/>
        <v>BRLP0324</v>
      </c>
      <c r="Z37" s="225" t="str">
        <f t="shared" si="9"/>
        <v>03242427</v>
      </c>
      <c r="AA37" s="225" t="str">
        <f t="shared" si="10"/>
        <v>BRLP2427</v>
      </c>
      <c r="AB37" s="226" t="e">
        <f>VLOOKUP(Y37,#REF!,2,0)</f>
        <v>#REF!</v>
      </c>
      <c r="AC37" s="226" t="e">
        <f>VLOOKUP(Z37,#REF!,2,0)</f>
        <v>#REF!</v>
      </c>
      <c r="AD37" s="226" t="e">
        <f>VLOOKUP(AA37,#REF!,2,0)</f>
        <v>#REF!</v>
      </c>
      <c r="AE37" s="227" t="e">
        <f t="shared" si="11"/>
        <v>#REF!</v>
      </c>
      <c r="AF37" s="229" t="e">
        <f t="shared" si="12"/>
        <v>#REF!</v>
      </c>
      <c r="AG37" s="229">
        <v>2</v>
      </c>
      <c r="AH37" s="229" t="e">
        <f t="shared" si="13"/>
        <v>#REF!</v>
      </c>
      <c r="AI37" s="227" t="e">
        <f t="shared" si="14"/>
        <v>#REF!</v>
      </c>
      <c r="AJ37" s="225">
        <f>Solicitacao_Prancha[[#This Row],[QUANT EQUIP]]</f>
        <v>1</v>
      </c>
      <c r="AK37" s="229" t="e">
        <f t="shared" si="15"/>
        <v>#REF!</v>
      </c>
      <c r="AL37" s="229"/>
      <c r="AM37" s="230"/>
      <c r="AN37" s="230"/>
      <c r="AO37" s="230"/>
      <c r="AP37" s="230"/>
      <c r="AQ37" s="230"/>
      <c r="AR37" s="230"/>
      <c r="AS37" s="230"/>
      <c r="AT37" s="230"/>
      <c r="AU37" s="230"/>
      <c r="AV37" s="230"/>
      <c r="AW37" s="230"/>
      <c r="AX37"/>
      <c r="AY37"/>
    </row>
    <row r="38" spans="1:51" ht="15" hidden="1" x14ac:dyDescent="0.25">
      <c r="A38" s="208">
        <v>2810</v>
      </c>
      <c r="B38" s="208" t="s">
        <v>743</v>
      </c>
      <c r="C38" s="210">
        <v>45629.631944444445</v>
      </c>
      <c r="D38" s="211" t="s">
        <v>800</v>
      </c>
      <c r="E38" s="208" t="s">
        <v>481</v>
      </c>
      <c r="F38" s="208">
        <v>1</v>
      </c>
      <c r="G38" s="208" t="s">
        <v>487</v>
      </c>
      <c r="H38" s="208" t="s">
        <v>620</v>
      </c>
      <c r="I38" s="208" t="s">
        <v>624</v>
      </c>
      <c r="J38" s="208" t="s">
        <v>1</v>
      </c>
      <c r="K38" s="208" t="s">
        <v>796</v>
      </c>
      <c r="L38" s="208" t="s">
        <v>600</v>
      </c>
      <c r="M38" s="211" t="s">
        <v>519</v>
      </c>
      <c r="N38" s="211" t="s">
        <v>591</v>
      </c>
      <c r="O38" s="217"/>
      <c r="P38" s="208"/>
      <c r="Q38" s="208" t="s">
        <v>688</v>
      </c>
      <c r="R38" s="208" t="e">
        <f>VLOOKUP(LEFT(Solicitacao_Prancha[[#This Row],[ORIGEM]],4),#REF!,2,0)</f>
        <v>#REF!</v>
      </c>
      <c r="S38" s="208" t="e">
        <f>VLOOKUP(LEFT(Solicitacao_Prancha[[#This Row],[DESTINO]],4),#REF!,2,0)</f>
        <v>#REF!</v>
      </c>
      <c r="T38" s="219" t="str">
        <f t="shared" si="7"/>
        <v>Não Aderente</v>
      </c>
      <c r="U38" s="221">
        <f>((CONCATENATE(Solicitacao_Prancha[[#This Row],[DATA MOVIMENTAÇÃO]]," ",Solicitacao_Prancha[[#This Row],[HORA MOVIMENTAÇÃO]])-Solicitacao_Prancha[[#This Row],[DATA SOLICITAÇÃO]])*24)+3</f>
        <v>41.833333333313931</v>
      </c>
      <c r="V38" s="224" t="s">
        <v>410</v>
      </c>
      <c r="W38" s="225" t="str">
        <f>LEFT(Solicitacao_Prancha[[#This Row],[ORIGEM]],4)</f>
        <v>2081</v>
      </c>
      <c r="X38" s="225" t="str">
        <f>LEFT(Solicitacao_Prancha[[#This Row],[DESTINO]],4)</f>
        <v>0140</v>
      </c>
      <c r="Y38" s="225" t="str">
        <f t="shared" si="8"/>
        <v>BRLP2081</v>
      </c>
      <c r="Z38" s="225" t="str">
        <f t="shared" si="9"/>
        <v>20810140</v>
      </c>
      <c r="AA38" s="225" t="str">
        <f t="shared" si="10"/>
        <v>BRLP0140</v>
      </c>
      <c r="AB38" s="226" t="e">
        <f>VLOOKUP(Y38,#REF!,2,0)</f>
        <v>#REF!</v>
      </c>
      <c r="AC38" s="226" t="e">
        <f>VLOOKUP(Z38,#REF!,2,0)</f>
        <v>#REF!</v>
      </c>
      <c r="AD38" s="226" t="e">
        <f>VLOOKUP(AA38,#REF!,2,0)</f>
        <v>#REF!</v>
      </c>
      <c r="AE38" s="227" t="e">
        <f t="shared" si="11"/>
        <v>#REF!</v>
      </c>
      <c r="AF38" s="229" t="e">
        <f t="shared" si="12"/>
        <v>#REF!</v>
      </c>
      <c r="AG38" s="229">
        <v>2</v>
      </c>
      <c r="AH38" s="229" t="e">
        <f t="shared" si="13"/>
        <v>#REF!</v>
      </c>
      <c r="AI38" s="227" t="e">
        <f t="shared" si="14"/>
        <v>#REF!</v>
      </c>
      <c r="AJ38" s="225">
        <f>Solicitacao_Prancha[[#This Row],[QUANT EQUIP]]</f>
        <v>1</v>
      </c>
      <c r="AK38" s="229" t="e">
        <f t="shared" si="15"/>
        <v>#REF!</v>
      </c>
      <c r="AL38" s="229"/>
      <c r="AM38" s="230"/>
      <c r="AN38" s="230"/>
      <c r="AO38" s="230"/>
      <c r="AP38" s="230"/>
      <c r="AQ38" s="230"/>
      <c r="AR38" s="230"/>
      <c r="AS38" s="230"/>
      <c r="AT38" s="230"/>
      <c r="AU38" s="230"/>
      <c r="AV38" s="230"/>
      <c r="AW38" s="230"/>
      <c r="AX38"/>
      <c r="AY38"/>
    </row>
    <row r="39" spans="1:51" ht="15" hidden="1" x14ac:dyDescent="0.25">
      <c r="A39" s="208">
        <v>2811</v>
      </c>
      <c r="B39" s="208" t="s">
        <v>717</v>
      </c>
      <c r="C39" s="210">
        <v>45629.647916666669</v>
      </c>
      <c r="D39" s="211" t="s">
        <v>551</v>
      </c>
      <c r="E39" s="208" t="s">
        <v>500</v>
      </c>
      <c r="F39" s="208">
        <v>4</v>
      </c>
      <c r="G39" s="208" t="s">
        <v>506</v>
      </c>
      <c r="H39" s="208" t="s">
        <v>620</v>
      </c>
      <c r="I39" s="208" t="s">
        <v>621</v>
      </c>
      <c r="J39" s="208" t="s">
        <v>531</v>
      </c>
      <c r="K39" s="208" t="s">
        <v>761</v>
      </c>
      <c r="L39" s="208" t="s">
        <v>609</v>
      </c>
      <c r="M39" s="211" t="s">
        <v>643</v>
      </c>
      <c r="N39" s="211" t="s">
        <v>643</v>
      </c>
      <c r="O39" s="217"/>
      <c r="P39" s="208"/>
      <c r="Q39" s="208" t="s">
        <v>687</v>
      </c>
      <c r="R39" s="208" t="e">
        <f>VLOOKUP(LEFT(Solicitacao_Prancha[[#This Row],[ORIGEM]],4),#REF!,2,0)</f>
        <v>#REF!</v>
      </c>
      <c r="S39" s="208" t="e">
        <f>VLOOKUP(LEFT(Solicitacao_Prancha[[#This Row],[DESTINO]],4),#REF!,2,0)</f>
        <v>#REF!</v>
      </c>
      <c r="T39" s="219" t="str">
        <f t="shared" si="7"/>
        <v>Não Aderente</v>
      </c>
      <c r="U39" s="221">
        <f>((CONCATENATE(Solicitacao_Prancha[[#This Row],[DATA MOVIMENTAÇÃO]]," ",Solicitacao_Prancha[[#This Row],[HORA MOVIMENTAÇÃO]])-Solicitacao_Prancha[[#This Row],[DATA SOLICITAÇÃO]])*24)+3</f>
        <v>6.4499999998952262</v>
      </c>
      <c r="V39" s="224" t="s">
        <v>410</v>
      </c>
      <c r="W39" s="225" t="str">
        <f>LEFT(Solicitacao_Prancha[[#This Row],[ORIGEM]],4)</f>
        <v>1115</v>
      </c>
      <c r="X39" s="225" t="str">
        <f>LEFT(Solicitacao_Prancha[[#This Row],[DESTINO]],4)</f>
        <v>1115</v>
      </c>
      <c r="Y39" s="225" t="str">
        <f t="shared" si="8"/>
        <v>BRLP1115</v>
      </c>
      <c r="Z39" s="225" t="str">
        <f t="shared" si="9"/>
        <v>11151115</v>
      </c>
      <c r="AA39" s="225" t="str">
        <f t="shared" si="10"/>
        <v>BRLP1115</v>
      </c>
      <c r="AB39" s="226" t="e">
        <f>VLOOKUP(Y39,#REF!,2,0)</f>
        <v>#REF!</v>
      </c>
      <c r="AC39" s="226" t="e">
        <f>VLOOKUP(Z39,#REF!,2,0)</f>
        <v>#REF!</v>
      </c>
      <c r="AD39" s="226" t="e">
        <f>VLOOKUP(AA39,#REF!,2,0)</f>
        <v>#REF!</v>
      </c>
      <c r="AE39" s="227" t="e">
        <f t="shared" si="11"/>
        <v>#REF!</v>
      </c>
      <c r="AF39" s="229" t="e">
        <f t="shared" si="12"/>
        <v>#REF!</v>
      </c>
      <c r="AG39" s="229">
        <v>2</v>
      </c>
      <c r="AH39" s="229" t="e">
        <f t="shared" si="13"/>
        <v>#REF!</v>
      </c>
      <c r="AI39" s="227" t="e">
        <f t="shared" si="14"/>
        <v>#REF!</v>
      </c>
      <c r="AJ39" s="225">
        <f>Solicitacao_Prancha[[#This Row],[QUANT EQUIP]]</f>
        <v>4</v>
      </c>
      <c r="AK39" s="229" t="e">
        <f t="shared" si="15"/>
        <v>#REF!</v>
      </c>
      <c r="AL39" s="229"/>
      <c r="AM39" s="230"/>
      <c r="AN39" s="230"/>
      <c r="AO39" s="230"/>
      <c r="AP39" s="230"/>
      <c r="AQ39" s="230"/>
      <c r="AR39" s="230"/>
      <c r="AS39" s="230"/>
      <c r="AT39" s="230"/>
      <c r="AU39" s="230"/>
      <c r="AV39" s="230"/>
      <c r="AW39" s="230"/>
      <c r="AX39"/>
      <c r="AY39"/>
    </row>
    <row r="40" spans="1:51" ht="15" hidden="1" x14ac:dyDescent="0.25">
      <c r="A40" s="208">
        <v>2813</v>
      </c>
      <c r="B40" s="208" t="s">
        <v>742</v>
      </c>
      <c r="C40" s="210">
        <v>45629.713888888888</v>
      </c>
      <c r="D40" s="211" t="s">
        <v>670</v>
      </c>
      <c r="E40" s="208" t="s">
        <v>491</v>
      </c>
      <c r="F40" s="208">
        <v>1</v>
      </c>
      <c r="G40" s="208" t="s">
        <v>532</v>
      </c>
      <c r="H40" s="208" t="s">
        <v>620</v>
      </c>
      <c r="I40" s="208" t="s">
        <v>621</v>
      </c>
      <c r="J40" s="208" t="s">
        <v>1</v>
      </c>
      <c r="K40" s="208" t="s">
        <v>796</v>
      </c>
      <c r="L40" s="208" t="s">
        <v>598</v>
      </c>
      <c r="M40" s="211" t="s">
        <v>801</v>
      </c>
      <c r="N40" s="211" t="s">
        <v>784</v>
      </c>
      <c r="O40" s="217"/>
      <c r="P40" s="208"/>
      <c r="Q40" s="208" t="s">
        <v>687</v>
      </c>
      <c r="R40" s="208" t="e">
        <f>VLOOKUP(LEFT(Solicitacao_Prancha[[#This Row],[ORIGEM]],4),#REF!,2,0)</f>
        <v>#REF!</v>
      </c>
      <c r="S40" s="208" t="e">
        <f>VLOOKUP(LEFT(Solicitacao_Prancha[[#This Row],[DESTINO]],4),#REF!,2,0)</f>
        <v>#REF!</v>
      </c>
      <c r="T40" s="219" t="str">
        <f t="shared" si="7"/>
        <v>Não Aderente</v>
      </c>
      <c r="U40" s="221">
        <f>((CONCATENATE(Solicitacao_Prancha[[#This Row],[DATA MOVIMENTAÇÃO]]," ",Solicitacao_Prancha[[#This Row],[HORA MOVIMENTAÇÃO]])-Solicitacao_Prancha[[#This Row],[DATA SOLICITAÇÃO]])*24)+3</f>
        <v>47.866666666755918</v>
      </c>
      <c r="V40" s="224" t="s">
        <v>410</v>
      </c>
      <c r="W40" s="225" t="str">
        <f>LEFT(Solicitacao_Prancha[[#This Row],[ORIGEM]],4)</f>
        <v>0224</v>
      </c>
      <c r="X40" s="225" t="str">
        <f>LEFT(Solicitacao_Prancha[[#This Row],[DESTINO]],4)</f>
        <v>0412</v>
      </c>
      <c r="Y40" s="225" t="str">
        <f t="shared" si="8"/>
        <v>BRLP0224</v>
      </c>
      <c r="Z40" s="225" t="str">
        <f t="shared" si="9"/>
        <v>02240412</v>
      </c>
      <c r="AA40" s="225" t="str">
        <f t="shared" si="10"/>
        <v>BRLP0412</v>
      </c>
      <c r="AB40" s="226" t="e">
        <f>VLOOKUP(Y40,#REF!,2,0)</f>
        <v>#REF!</v>
      </c>
      <c r="AC40" s="226" t="e">
        <f>VLOOKUP(Z40,#REF!,2,0)</f>
        <v>#REF!</v>
      </c>
      <c r="AD40" s="226" t="e">
        <f>VLOOKUP(AA40,#REF!,2,0)</f>
        <v>#REF!</v>
      </c>
      <c r="AE40" s="227" t="e">
        <f t="shared" si="11"/>
        <v>#REF!</v>
      </c>
      <c r="AF40" s="229" t="e">
        <f t="shared" si="12"/>
        <v>#REF!</v>
      </c>
      <c r="AG40" s="229">
        <v>2</v>
      </c>
      <c r="AH40" s="229" t="e">
        <f t="shared" si="13"/>
        <v>#REF!</v>
      </c>
      <c r="AI40" s="227" t="e">
        <f t="shared" si="14"/>
        <v>#REF!</v>
      </c>
      <c r="AJ40" s="225">
        <f>Solicitacao_Prancha[[#This Row],[QUANT EQUIP]]</f>
        <v>1</v>
      </c>
      <c r="AK40" s="229" t="e">
        <f t="shared" si="15"/>
        <v>#REF!</v>
      </c>
      <c r="AL40" s="229"/>
      <c r="AM40" s="230"/>
      <c r="AN40" s="230"/>
      <c r="AO40" s="230"/>
      <c r="AP40" s="230"/>
      <c r="AQ40" s="230"/>
      <c r="AR40" s="230"/>
      <c r="AS40" s="230"/>
      <c r="AT40" s="230"/>
      <c r="AU40" s="230"/>
      <c r="AV40" s="230"/>
      <c r="AW40" s="230"/>
      <c r="AX40"/>
      <c r="AY40"/>
    </row>
    <row r="41" spans="1:51" ht="15" hidden="1" x14ac:dyDescent="0.25">
      <c r="A41" s="208">
        <v>2814</v>
      </c>
      <c r="B41" s="208" t="s">
        <v>742</v>
      </c>
      <c r="C41" s="210">
        <v>45629.718055555553</v>
      </c>
      <c r="D41" s="211" t="s">
        <v>670</v>
      </c>
      <c r="E41" s="208" t="s">
        <v>493</v>
      </c>
      <c r="F41" s="208">
        <v>1</v>
      </c>
      <c r="G41" s="208" t="s">
        <v>532</v>
      </c>
      <c r="H41" s="208" t="s">
        <v>620</v>
      </c>
      <c r="I41" s="208" t="s">
        <v>621</v>
      </c>
      <c r="J41" s="208" t="s">
        <v>1</v>
      </c>
      <c r="K41" s="208" t="s">
        <v>796</v>
      </c>
      <c r="L41" s="208" t="s">
        <v>598</v>
      </c>
      <c r="M41" s="211" t="s">
        <v>801</v>
      </c>
      <c r="N41" s="211" t="s">
        <v>784</v>
      </c>
      <c r="O41" s="217"/>
      <c r="P41" s="208"/>
      <c r="Q41" s="208" t="s">
        <v>687</v>
      </c>
      <c r="R41" s="208" t="e">
        <f>VLOOKUP(LEFT(Solicitacao_Prancha[[#This Row],[ORIGEM]],4),#REF!,2,0)</f>
        <v>#REF!</v>
      </c>
      <c r="S41" s="208" t="e">
        <f>VLOOKUP(LEFT(Solicitacao_Prancha[[#This Row],[DESTINO]],4),#REF!,2,0)</f>
        <v>#REF!</v>
      </c>
      <c r="T41" s="219" t="str">
        <f t="shared" si="7"/>
        <v>Não Aderente</v>
      </c>
      <c r="U41" s="221">
        <f>((CONCATENATE(Solicitacao_Prancha[[#This Row],[DATA MOVIMENTAÇÃO]]," ",Solicitacao_Prancha[[#This Row],[HORA MOVIMENTAÇÃO]])-Solicitacao_Prancha[[#This Row],[DATA SOLICITAÇÃO]])*24)+3</f>
        <v>47.766666666779201</v>
      </c>
      <c r="V41" s="224" t="s">
        <v>410</v>
      </c>
      <c r="W41" s="225" t="str">
        <f>LEFT(Solicitacao_Prancha[[#This Row],[ORIGEM]],4)</f>
        <v>0224</v>
      </c>
      <c r="X41" s="225" t="str">
        <f>LEFT(Solicitacao_Prancha[[#This Row],[DESTINO]],4)</f>
        <v>0412</v>
      </c>
      <c r="Y41" s="225" t="str">
        <f t="shared" si="8"/>
        <v>BRLP0224</v>
      </c>
      <c r="Z41" s="225" t="str">
        <f t="shared" si="9"/>
        <v>02240412</v>
      </c>
      <c r="AA41" s="225" t="str">
        <f t="shared" si="10"/>
        <v>BRLP0412</v>
      </c>
      <c r="AB41" s="226" t="e">
        <f>VLOOKUP(Y41,#REF!,2,0)</f>
        <v>#REF!</v>
      </c>
      <c r="AC41" s="226" t="e">
        <f>VLOOKUP(Z41,#REF!,2,0)</f>
        <v>#REF!</v>
      </c>
      <c r="AD41" s="226" t="e">
        <f>VLOOKUP(AA41,#REF!,2,0)</f>
        <v>#REF!</v>
      </c>
      <c r="AE41" s="227" t="e">
        <f t="shared" si="11"/>
        <v>#REF!</v>
      </c>
      <c r="AF41" s="229" t="e">
        <f t="shared" si="12"/>
        <v>#REF!</v>
      </c>
      <c r="AG41" s="229">
        <v>2</v>
      </c>
      <c r="AH41" s="229" t="e">
        <f t="shared" si="13"/>
        <v>#REF!</v>
      </c>
      <c r="AI41" s="227" t="e">
        <f t="shared" si="14"/>
        <v>#REF!</v>
      </c>
      <c r="AJ41" s="225">
        <f>Solicitacao_Prancha[[#This Row],[QUANT EQUIP]]</f>
        <v>1</v>
      </c>
      <c r="AK41" s="229" t="e">
        <f t="shared" si="15"/>
        <v>#REF!</v>
      </c>
      <c r="AL41" s="229"/>
      <c r="AM41" s="230"/>
      <c r="AN41" s="230"/>
      <c r="AO41" s="230"/>
      <c r="AP41" s="230"/>
      <c r="AQ41" s="230"/>
      <c r="AR41" s="230"/>
      <c r="AS41" s="230"/>
      <c r="AT41" s="230"/>
      <c r="AU41" s="230"/>
      <c r="AV41" s="230"/>
      <c r="AW41" s="230"/>
      <c r="AX41"/>
      <c r="AY41"/>
    </row>
    <row r="42" spans="1:51" ht="15" hidden="1" x14ac:dyDescent="0.25">
      <c r="A42" s="208">
        <v>2815</v>
      </c>
      <c r="B42" s="208" t="s">
        <v>742</v>
      </c>
      <c r="C42" s="210">
        <v>45629.720833333333</v>
      </c>
      <c r="D42" s="211" t="s">
        <v>670</v>
      </c>
      <c r="E42" s="208" t="s">
        <v>489</v>
      </c>
      <c r="F42" s="208">
        <v>1</v>
      </c>
      <c r="G42" s="208" t="s">
        <v>532</v>
      </c>
      <c r="H42" s="208" t="s">
        <v>620</v>
      </c>
      <c r="I42" s="208" t="s">
        <v>621</v>
      </c>
      <c r="J42" s="208" t="s">
        <v>1</v>
      </c>
      <c r="K42" s="208" t="s">
        <v>796</v>
      </c>
      <c r="L42" s="208" t="s">
        <v>598</v>
      </c>
      <c r="M42" s="211" t="s">
        <v>801</v>
      </c>
      <c r="N42" s="211" t="s">
        <v>784</v>
      </c>
      <c r="O42" s="217"/>
      <c r="P42" s="208"/>
      <c r="Q42" s="208" t="s">
        <v>687</v>
      </c>
      <c r="R42" s="208" t="e">
        <f>VLOOKUP(LEFT(Solicitacao_Prancha[[#This Row],[ORIGEM]],4),#REF!,2,0)</f>
        <v>#REF!</v>
      </c>
      <c r="S42" s="208" t="e">
        <f>VLOOKUP(LEFT(Solicitacao_Prancha[[#This Row],[DESTINO]],4),#REF!,2,0)</f>
        <v>#REF!</v>
      </c>
      <c r="T42" s="219" t="str">
        <f t="shared" si="7"/>
        <v>Não Aderente</v>
      </c>
      <c r="U42" s="221">
        <f>((CONCATENATE(Solicitacao_Prancha[[#This Row],[DATA MOVIMENTAÇÃO]]," ",Solicitacao_Prancha[[#This Row],[HORA MOVIMENTAÇÃO]])-Solicitacao_Prancha[[#This Row],[DATA SOLICITAÇÃO]])*24)+3</f>
        <v>47.700000000069849</v>
      </c>
      <c r="V42" s="224" t="s">
        <v>410</v>
      </c>
      <c r="W42" s="225" t="str">
        <f>LEFT(Solicitacao_Prancha[[#This Row],[ORIGEM]],4)</f>
        <v>0224</v>
      </c>
      <c r="X42" s="225" t="str">
        <f>LEFT(Solicitacao_Prancha[[#This Row],[DESTINO]],4)</f>
        <v>0412</v>
      </c>
      <c r="Y42" s="225" t="str">
        <f t="shared" si="8"/>
        <v>BRLP0224</v>
      </c>
      <c r="Z42" s="225" t="str">
        <f t="shared" si="9"/>
        <v>02240412</v>
      </c>
      <c r="AA42" s="225" t="str">
        <f t="shared" si="10"/>
        <v>BRLP0412</v>
      </c>
      <c r="AB42" s="226" t="e">
        <f>VLOOKUP(Y42,#REF!,2,0)</f>
        <v>#REF!</v>
      </c>
      <c r="AC42" s="226" t="e">
        <f>VLOOKUP(Z42,#REF!,2,0)</f>
        <v>#REF!</v>
      </c>
      <c r="AD42" s="226" t="e">
        <f>VLOOKUP(AA42,#REF!,2,0)</f>
        <v>#REF!</v>
      </c>
      <c r="AE42" s="227" t="e">
        <f t="shared" si="11"/>
        <v>#REF!</v>
      </c>
      <c r="AF42" s="229" t="e">
        <f t="shared" si="12"/>
        <v>#REF!</v>
      </c>
      <c r="AG42" s="229">
        <v>2</v>
      </c>
      <c r="AH42" s="229" t="e">
        <f t="shared" si="13"/>
        <v>#REF!</v>
      </c>
      <c r="AI42" s="227" t="e">
        <f t="shared" si="14"/>
        <v>#REF!</v>
      </c>
      <c r="AJ42" s="225">
        <f>Solicitacao_Prancha[[#This Row],[QUANT EQUIP]]</f>
        <v>1</v>
      </c>
      <c r="AK42" s="229" t="e">
        <f t="shared" si="15"/>
        <v>#REF!</v>
      </c>
      <c r="AL42" s="229"/>
      <c r="AM42" s="230"/>
      <c r="AN42" s="230"/>
      <c r="AO42" s="230"/>
      <c r="AP42" s="230"/>
      <c r="AQ42" s="230"/>
      <c r="AR42" s="230"/>
      <c r="AS42" s="230"/>
      <c r="AT42" s="230"/>
      <c r="AU42" s="230"/>
      <c r="AV42" s="230"/>
      <c r="AW42" s="230"/>
      <c r="AX42"/>
      <c r="AY42"/>
    </row>
    <row r="43" spans="1:51" ht="15" hidden="1" x14ac:dyDescent="0.25">
      <c r="A43" s="208">
        <v>2816</v>
      </c>
      <c r="B43" s="208" t="s">
        <v>742</v>
      </c>
      <c r="C43" s="210">
        <v>45629.738888888889</v>
      </c>
      <c r="D43" s="211" t="s">
        <v>770</v>
      </c>
      <c r="E43" s="208" t="s">
        <v>496</v>
      </c>
      <c r="F43" s="208">
        <v>2</v>
      </c>
      <c r="G43" s="208" t="s">
        <v>771</v>
      </c>
      <c r="H43" s="208" t="s">
        <v>620</v>
      </c>
      <c r="I43" s="208" t="s">
        <v>624</v>
      </c>
      <c r="J43" s="208" t="s">
        <v>531</v>
      </c>
      <c r="K43" s="208" t="s">
        <v>760</v>
      </c>
      <c r="L43" s="208" t="s">
        <v>600</v>
      </c>
      <c r="M43" s="211" t="s">
        <v>530</v>
      </c>
      <c r="N43" s="211" t="s">
        <v>538</v>
      </c>
      <c r="O43" s="217" t="s">
        <v>802</v>
      </c>
      <c r="P43" s="208"/>
      <c r="Q43" s="208" t="s">
        <v>688</v>
      </c>
      <c r="R43" s="208" t="e">
        <f>VLOOKUP(LEFT(Solicitacao_Prancha[[#This Row],[ORIGEM]],4),#REF!,2,0)</f>
        <v>#REF!</v>
      </c>
      <c r="S43" s="208" t="e">
        <f>VLOOKUP(LEFT(Solicitacao_Prancha[[#This Row],[DESTINO]],4),#REF!,2,0)</f>
        <v>#REF!</v>
      </c>
      <c r="T43" s="219" t="str">
        <f t="shared" si="7"/>
        <v>Não Aderente</v>
      </c>
      <c r="U43" s="221">
        <f>((CONCATENATE(Solicitacao_Prancha[[#This Row],[DATA MOVIMENTAÇÃO]]," ",Solicitacao_Prancha[[#This Row],[HORA MOVIMENTAÇÃO]])-Solicitacao_Prancha[[#This Row],[DATA SOLICITAÇÃO]])*24)+3</f>
        <v>15.266666666662786</v>
      </c>
      <c r="V43" s="224" t="s">
        <v>410</v>
      </c>
      <c r="W43" s="225" t="str">
        <f>LEFT(Solicitacao_Prancha[[#This Row],[ORIGEM]],4)</f>
        <v>0324</v>
      </c>
      <c r="X43" s="225" t="str">
        <f>LEFT(Solicitacao_Prancha[[#This Row],[DESTINO]],4)</f>
        <v>0371</v>
      </c>
      <c r="Y43" s="225" t="str">
        <f t="shared" si="8"/>
        <v>BRLP0324</v>
      </c>
      <c r="Z43" s="225" t="str">
        <f t="shared" si="9"/>
        <v>03240371</v>
      </c>
      <c r="AA43" s="225" t="str">
        <f t="shared" si="10"/>
        <v>BRLP0371</v>
      </c>
      <c r="AB43" s="226" t="e">
        <f>VLOOKUP(Y43,#REF!,2,0)</f>
        <v>#REF!</v>
      </c>
      <c r="AC43" s="226" t="e">
        <f>VLOOKUP(Z43,#REF!,2,0)</f>
        <v>#REF!</v>
      </c>
      <c r="AD43" s="226" t="e">
        <f>VLOOKUP(AA43,#REF!,2,0)</f>
        <v>#REF!</v>
      </c>
      <c r="AE43" s="227" t="e">
        <f t="shared" si="11"/>
        <v>#REF!</v>
      </c>
      <c r="AF43" s="229" t="e">
        <f t="shared" si="12"/>
        <v>#REF!</v>
      </c>
      <c r="AG43" s="229">
        <v>2</v>
      </c>
      <c r="AH43" s="229" t="e">
        <f t="shared" si="13"/>
        <v>#REF!</v>
      </c>
      <c r="AI43" s="227" t="e">
        <f t="shared" si="14"/>
        <v>#REF!</v>
      </c>
      <c r="AJ43" s="225">
        <f>Solicitacao_Prancha[[#This Row],[QUANT EQUIP]]</f>
        <v>2</v>
      </c>
      <c r="AK43" s="229" t="e">
        <f t="shared" si="15"/>
        <v>#REF!</v>
      </c>
      <c r="AL43" s="229"/>
      <c r="AM43" s="230"/>
      <c r="AN43" s="230"/>
      <c r="AO43" s="230"/>
      <c r="AP43" s="230"/>
      <c r="AQ43" s="230"/>
      <c r="AR43" s="230"/>
      <c r="AS43" s="230"/>
      <c r="AT43" s="230"/>
      <c r="AU43" s="230"/>
      <c r="AV43" s="230"/>
      <c r="AW43" s="230"/>
      <c r="AX43"/>
      <c r="AY43"/>
    </row>
    <row r="44" spans="1:51" ht="15" hidden="1" x14ac:dyDescent="0.25">
      <c r="A44" s="208">
        <v>2817</v>
      </c>
      <c r="B44" s="208" t="s">
        <v>742</v>
      </c>
      <c r="C44" s="210">
        <v>45629.741666666669</v>
      </c>
      <c r="D44" s="211" t="s">
        <v>770</v>
      </c>
      <c r="E44" s="208" t="s">
        <v>489</v>
      </c>
      <c r="F44" s="208">
        <v>1</v>
      </c>
      <c r="G44" s="208" t="s">
        <v>771</v>
      </c>
      <c r="H44" s="208" t="s">
        <v>620</v>
      </c>
      <c r="I44" s="208" t="s">
        <v>621</v>
      </c>
      <c r="J44" s="208" t="s">
        <v>531</v>
      </c>
      <c r="K44" s="208" t="s">
        <v>760</v>
      </c>
      <c r="L44" s="208" t="s">
        <v>600</v>
      </c>
      <c r="M44" s="211" t="s">
        <v>530</v>
      </c>
      <c r="N44" s="211" t="s">
        <v>538</v>
      </c>
      <c r="O44" s="217"/>
      <c r="P44" s="208"/>
      <c r="Q44" s="208" t="s">
        <v>688</v>
      </c>
      <c r="R44" s="208" t="e">
        <f>VLOOKUP(LEFT(Solicitacao_Prancha[[#This Row],[ORIGEM]],4),#REF!,2,0)</f>
        <v>#REF!</v>
      </c>
      <c r="S44" s="208" t="e">
        <f>VLOOKUP(LEFT(Solicitacao_Prancha[[#This Row],[DESTINO]],4),#REF!,2,0)</f>
        <v>#REF!</v>
      </c>
      <c r="T44" s="219" t="str">
        <f t="shared" si="7"/>
        <v>Não Aderente</v>
      </c>
      <c r="U44" s="221">
        <f>((CONCATENATE(Solicitacao_Prancha[[#This Row],[DATA MOVIMENTAÇÃO]]," ",Solicitacao_Prancha[[#This Row],[HORA MOVIMENTAÇÃO]])-Solicitacao_Prancha[[#This Row],[DATA SOLICITAÇÃO]])*24)+3</f>
        <v>15.199999999953434</v>
      </c>
      <c r="V44" s="224" t="s">
        <v>410</v>
      </c>
      <c r="W44" s="225" t="str">
        <f>LEFT(Solicitacao_Prancha[[#This Row],[ORIGEM]],4)</f>
        <v>0324</v>
      </c>
      <c r="X44" s="225" t="str">
        <f>LEFT(Solicitacao_Prancha[[#This Row],[DESTINO]],4)</f>
        <v>0371</v>
      </c>
      <c r="Y44" s="225" t="str">
        <f t="shared" si="8"/>
        <v>BRLP0324</v>
      </c>
      <c r="Z44" s="225" t="str">
        <f t="shared" si="9"/>
        <v>03240371</v>
      </c>
      <c r="AA44" s="225" t="str">
        <f t="shared" si="10"/>
        <v>BRLP0371</v>
      </c>
      <c r="AB44" s="226" t="e">
        <f>VLOOKUP(Y44,#REF!,2,0)</f>
        <v>#REF!</v>
      </c>
      <c r="AC44" s="226" t="e">
        <f>VLOOKUP(Z44,#REF!,2,0)</f>
        <v>#REF!</v>
      </c>
      <c r="AD44" s="226" t="e">
        <f>VLOOKUP(AA44,#REF!,2,0)</f>
        <v>#REF!</v>
      </c>
      <c r="AE44" s="227" t="e">
        <f t="shared" si="11"/>
        <v>#REF!</v>
      </c>
      <c r="AF44" s="229" t="e">
        <f t="shared" si="12"/>
        <v>#REF!</v>
      </c>
      <c r="AG44" s="229">
        <v>2</v>
      </c>
      <c r="AH44" s="229" t="e">
        <f t="shared" si="13"/>
        <v>#REF!</v>
      </c>
      <c r="AI44" s="227" t="e">
        <f t="shared" si="14"/>
        <v>#REF!</v>
      </c>
      <c r="AJ44" s="225">
        <f>Solicitacao_Prancha[[#This Row],[QUANT EQUIP]]</f>
        <v>1</v>
      </c>
      <c r="AK44" s="229" t="e">
        <f t="shared" si="15"/>
        <v>#REF!</v>
      </c>
      <c r="AL44" s="229"/>
      <c r="AM44" s="230"/>
      <c r="AN44" s="230"/>
      <c r="AO44" s="230"/>
      <c r="AP44" s="230"/>
      <c r="AQ44" s="230"/>
      <c r="AR44" s="230"/>
      <c r="AS44" s="230"/>
      <c r="AT44" s="230"/>
      <c r="AU44" s="230"/>
      <c r="AV44" s="230"/>
      <c r="AW44" s="230"/>
      <c r="AX44"/>
      <c r="AY44"/>
    </row>
    <row r="45" spans="1:51" ht="15" hidden="1" x14ac:dyDescent="0.25">
      <c r="A45" s="208">
        <v>2818</v>
      </c>
      <c r="B45" s="208" t="s">
        <v>803</v>
      </c>
      <c r="C45" s="210">
        <v>45629.745138888888</v>
      </c>
      <c r="D45" s="211" t="s">
        <v>804</v>
      </c>
      <c r="E45" s="208" t="s">
        <v>744</v>
      </c>
      <c r="F45" s="208">
        <v>2</v>
      </c>
      <c r="G45" s="208" t="s">
        <v>589</v>
      </c>
      <c r="H45" s="208" t="s">
        <v>620</v>
      </c>
      <c r="I45" s="208" t="s">
        <v>621</v>
      </c>
      <c r="J45" s="208" t="s">
        <v>1</v>
      </c>
      <c r="K45" s="208" t="s">
        <v>758</v>
      </c>
      <c r="L45" s="208" t="s">
        <v>604</v>
      </c>
      <c r="M45" s="211" t="s">
        <v>681</v>
      </c>
      <c r="N45" s="211" t="s">
        <v>638</v>
      </c>
      <c r="O45" s="217"/>
      <c r="P45" s="208"/>
      <c r="Q45" s="208" t="s">
        <v>688</v>
      </c>
      <c r="R45" s="208" t="e">
        <f>VLOOKUP(LEFT(Solicitacao_Prancha[[#This Row],[ORIGEM]],4),#REF!,2,0)</f>
        <v>#REF!</v>
      </c>
      <c r="S45" s="208" t="e">
        <f>VLOOKUP(LEFT(Solicitacao_Prancha[[#This Row],[DESTINO]],4),#REF!,2,0)</f>
        <v>#REF!</v>
      </c>
      <c r="T45" s="219" t="str">
        <f t="shared" si="7"/>
        <v>Aderente</v>
      </c>
      <c r="U45" s="221">
        <f>((CONCATENATE(Solicitacao_Prancha[[#This Row],[DATA MOVIMENTAÇÃO]]," ",Solicitacao_Prancha[[#This Row],[HORA MOVIMENTAÇÃO]])-Solicitacao_Prancha[[#This Row],[DATA SOLICITAÇÃO]])*24)+3</f>
        <v>64.116666666639503</v>
      </c>
      <c r="V45" s="224" t="s">
        <v>410</v>
      </c>
      <c r="W45" s="225" t="str">
        <f>LEFT(Solicitacao_Prancha[[#This Row],[ORIGEM]],4)</f>
        <v>0029</v>
      </c>
      <c r="X45" s="225" t="str">
        <f>LEFT(Solicitacao_Prancha[[#This Row],[DESTINO]],4)</f>
        <v>0011</v>
      </c>
      <c r="Y45" s="225" t="str">
        <f t="shared" si="8"/>
        <v>BRLP0029</v>
      </c>
      <c r="Z45" s="225" t="str">
        <f t="shared" si="9"/>
        <v>00290011</v>
      </c>
      <c r="AA45" s="225" t="str">
        <f t="shared" si="10"/>
        <v>BRLP0011</v>
      </c>
      <c r="AB45" s="226" t="e">
        <f>VLOOKUP(Y45,#REF!,2,0)</f>
        <v>#REF!</v>
      </c>
      <c r="AC45" s="226" t="e">
        <f>VLOOKUP(Z45,#REF!,2,0)</f>
        <v>#REF!</v>
      </c>
      <c r="AD45" s="226" t="e">
        <f>VLOOKUP(AA45,#REF!,2,0)</f>
        <v>#REF!</v>
      </c>
      <c r="AE45" s="227" t="e">
        <f t="shared" si="11"/>
        <v>#REF!</v>
      </c>
      <c r="AF45" s="229" t="e">
        <f t="shared" si="12"/>
        <v>#REF!</v>
      </c>
      <c r="AG45" s="229">
        <v>2</v>
      </c>
      <c r="AH45" s="229" t="e">
        <f t="shared" si="13"/>
        <v>#REF!</v>
      </c>
      <c r="AI45" s="227" t="e">
        <f t="shared" si="14"/>
        <v>#REF!</v>
      </c>
      <c r="AJ45" s="225">
        <f>Solicitacao_Prancha[[#This Row],[QUANT EQUIP]]</f>
        <v>2</v>
      </c>
      <c r="AK45" s="229" t="e">
        <f t="shared" si="15"/>
        <v>#REF!</v>
      </c>
      <c r="AL45" s="229"/>
      <c r="AM45" s="230"/>
      <c r="AN45" s="230"/>
      <c r="AO45" s="230"/>
      <c r="AP45" s="230"/>
      <c r="AQ45" s="230"/>
      <c r="AR45" s="230"/>
      <c r="AS45" s="230"/>
      <c r="AT45" s="230"/>
      <c r="AU45" s="230"/>
      <c r="AV45" s="230"/>
      <c r="AW45" s="230"/>
      <c r="AX45"/>
      <c r="AY45"/>
    </row>
    <row r="46" spans="1:51" ht="15" hidden="1" x14ac:dyDescent="0.25">
      <c r="A46" s="208">
        <v>2819</v>
      </c>
      <c r="B46" s="208" t="s">
        <v>803</v>
      </c>
      <c r="C46" s="210">
        <v>45629.747916666667</v>
      </c>
      <c r="D46" s="211" t="s">
        <v>804</v>
      </c>
      <c r="E46" s="208" t="s">
        <v>719</v>
      </c>
      <c r="F46" s="208">
        <v>2</v>
      </c>
      <c r="G46" s="208" t="s">
        <v>589</v>
      </c>
      <c r="H46" s="208" t="s">
        <v>620</v>
      </c>
      <c r="I46" s="208" t="s">
        <v>621</v>
      </c>
      <c r="J46" s="208" t="s">
        <v>1</v>
      </c>
      <c r="K46" s="208" t="s">
        <v>758</v>
      </c>
      <c r="L46" s="208" t="s">
        <v>597</v>
      </c>
      <c r="M46" s="211" t="s">
        <v>681</v>
      </c>
      <c r="N46" s="211" t="s">
        <v>635</v>
      </c>
      <c r="O46" s="217"/>
      <c r="P46" s="208"/>
      <c r="Q46" s="208" t="s">
        <v>687</v>
      </c>
      <c r="R46" s="208" t="e">
        <f>VLOOKUP(LEFT(Solicitacao_Prancha[[#This Row],[ORIGEM]],4),#REF!,2,0)</f>
        <v>#REF!</v>
      </c>
      <c r="S46" s="208" t="e">
        <f>VLOOKUP(LEFT(Solicitacao_Prancha[[#This Row],[DESTINO]],4),#REF!,2,0)</f>
        <v>#REF!</v>
      </c>
      <c r="T46" s="219" t="str">
        <f t="shared" si="7"/>
        <v>Aderente</v>
      </c>
      <c r="U46" s="221">
        <f>((CONCATENATE(Solicitacao_Prancha[[#This Row],[DATA MOVIMENTAÇÃO]]," ",Solicitacao_Prancha[[#This Row],[HORA MOVIMENTAÇÃO]])-Solicitacao_Prancha[[#This Row],[DATA SOLICITAÇÃO]])*24)+3</f>
        <v>66.049999999988358</v>
      </c>
      <c r="V46" s="224" t="s">
        <v>410</v>
      </c>
      <c r="W46" s="225" t="str">
        <f>LEFT(Solicitacao_Prancha[[#This Row],[ORIGEM]],4)</f>
        <v>0029</v>
      </c>
      <c r="X46" s="225" t="str">
        <f>LEFT(Solicitacao_Prancha[[#This Row],[DESTINO]],4)</f>
        <v>0030</v>
      </c>
      <c r="Y46" s="225" t="str">
        <f t="shared" si="8"/>
        <v>BRLP0029</v>
      </c>
      <c r="Z46" s="225" t="str">
        <f t="shared" si="9"/>
        <v>00290030</v>
      </c>
      <c r="AA46" s="225" t="str">
        <f t="shared" si="10"/>
        <v>BRLP0030</v>
      </c>
      <c r="AB46" s="226" t="e">
        <f>VLOOKUP(Y46,#REF!,2,0)</f>
        <v>#REF!</v>
      </c>
      <c r="AC46" s="226" t="e">
        <f>VLOOKUP(Z46,#REF!,2,0)</f>
        <v>#REF!</v>
      </c>
      <c r="AD46" s="226" t="e">
        <f>VLOOKUP(AA46,#REF!,2,0)</f>
        <v>#REF!</v>
      </c>
      <c r="AE46" s="227" t="e">
        <f t="shared" si="11"/>
        <v>#REF!</v>
      </c>
      <c r="AF46" s="229" t="e">
        <f t="shared" si="12"/>
        <v>#REF!</v>
      </c>
      <c r="AG46" s="229">
        <v>2</v>
      </c>
      <c r="AH46" s="229" t="e">
        <f t="shared" si="13"/>
        <v>#REF!</v>
      </c>
      <c r="AI46" s="227" t="e">
        <f t="shared" si="14"/>
        <v>#REF!</v>
      </c>
      <c r="AJ46" s="225">
        <f>Solicitacao_Prancha[[#This Row],[QUANT EQUIP]]</f>
        <v>2</v>
      </c>
      <c r="AK46" s="229" t="e">
        <f t="shared" si="15"/>
        <v>#REF!</v>
      </c>
      <c r="AL46" s="229"/>
      <c r="AM46" s="230"/>
      <c r="AN46" s="230"/>
      <c r="AO46" s="230"/>
      <c r="AP46" s="230"/>
      <c r="AQ46" s="230"/>
      <c r="AR46" s="230"/>
      <c r="AS46" s="230"/>
      <c r="AT46" s="230"/>
      <c r="AU46" s="230"/>
      <c r="AV46" s="230"/>
      <c r="AW46" s="230"/>
      <c r="AX46"/>
      <c r="AY46"/>
    </row>
    <row r="47" spans="1:51" ht="15" hidden="1" x14ac:dyDescent="0.25">
      <c r="A47" s="208">
        <v>2820</v>
      </c>
      <c r="B47" s="208" t="s">
        <v>742</v>
      </c>
      <c r="C47" s="210">
        <v>45629.756944444445</v>
      </c>
      <c r="D47" s="211" t="s">
        <v>529</v>
      </c>
      <c r="E47" s="208" t="s">
        <v>493</v>
      </c>
      <c r="F47" s="208">
        <v>1</v>
      </c>
      <c r="G47" s="208" t="s">
        <v>545</v>
      </c>
      <c r="H47" s="208" t="s">
        <v>620</v>
      </c>
      <c r="I47" s="208" t="s">
        <v>621</v>
      </c>
      <c r="J47" s="208" t="s">
        <v>502</v>
      </c>
      <c r="K47" s="208" t="s">
        <v>760</v>
      </c>
      <c r="L47" s="208" t="s">
        <v>604</v>
      </c>
      <c r="M47" s="211" t="s">
        <v>410</v>
      </c>
      <c r="N47" s="211" t="s">
        <v>793</v>
      </c>
      <c r="O47" s="217"/>
      <c r="P47" s="208"/>
      <c r="Q47" s="208" t="s">
        <v>688</v>
      </c>
      <c r="R47" s="208" t="e">
        <f>VLOOKUP(LEFT(Solicitacao_Prancha[[#This Row],[ORIGEM]],4),#REF!,2,0)</f>
        <v>#REF!</v>
      </c>
      <c r="S47" s="208" t="e">
        <f>VLOOKUP(LEFT(Solicitacao_Prancha[[#This Row],[DESTINO]],4),#REF!,2,0)</f>
        <v>#REF!</v>
      </c>
      <c r="T47" s="219" t="str">
        <f t="shared" si="7"/>
        <v>Não Aderente</v>
      </c>
      <c r="U47" s="221">
        <f>((CONCATENATE(Solicitacao_Prancha[[#This Row],[DATA MOVIMENTAÇÃO]]," ",Solicitacao_Prancha[[#This Row],[HORA MOVIMENTAÇÃO]])-Solicitacao_Prancha[[#This Row],[DATA SOLICITAÇÃO]])*24)+3</f>
        <v>15.833333333255723</v>
      </c>
      <c r="V47" s="224" t="s">
        <v>410</v>
      </c>
      <c r="W47" s="225" t="str">
        <f>LEFT(Solicitacao_Prancha[[#This Row],[ORIGEM]],4)</f>
        <v>BRLP</v>
      </c>
      <c r="X47" s="225" t="str">
        <f>LEFT(Solicitacao_Prancha[[#This Row],[DESTINO]],4)</f>
        <v>0677</v>
      </c>
      <c r="Y47" s="225" t="str">
        <f t="shared" si="8"/>
        <v>BRLPBRLP</v>
      </c>
      <c r="Z47" s="225" t="str">
        <f t="shared" si="9"/>
        <v>BRLP0677</v>
      </c>
      <c r="AA47" s="225" t="str">
        <f t="shared" si="10"/>
        <v>BRLP0677</v>
      </c>
      <c r="AB47" s="226" t="e">
        <f>VLOOKUP(Y47,#REF!,2,0)</f>
        <v>#REF!</v>
      </c>
      <c r="AC47" s="226" t="e">
        <f>VLOOKUP(Z47,#REF!,2,0)</f>
        <v>#REF!</v>
      </c>
      <c r="AD47" s="226" t="e">
        <f>VLOOKUP(AA47,#REF!,2,0)</f>
        <v>#REF!</v>
      </c>
      <c r="AE47" s="227" t="e">
        <f t="shared" si="11"/>
        <v>#REF!</v>
      </c>
      <c r="AF47" s="229" t="e">
        <f t="shared" si="12"/>
        <v>#REF!</v>
      </c>
      <c r="AG47" s="229">
        <v>2</v>
      </c>
      <c r="AH47" s="229" t="e">
        <f t="shared" si="13"/>
        <v>#REF!</v>
      </c>
      <c r="AI47" s="227" t="e">
        <f t="shared" si="14"/>
        <v>#REF!</v>
      </c>
      <c r="AJ47" s="225">
        <f>Solicitacao_Prancha[[#This Row],[QUANT EQUIP]]</f>
        <v>1</v>
      </c>
      <c r="AK47" s="229" t="e">
        <f t="shared" si="15"/>
        <v>#REF!</v>
      </c>
      <c r="AL47" s="229"/>
      <c r="AM47" s="230"/>
      <c r="AN47" s="230"/>
      <c r="AO47" s="230"/>
      <c r="AP47" s="230"/>
      <c r="AQ47" s="230"/>
      <c r="AR47" s="230"/>
      <c r="AS47" s="230"/>
      <c r="AT47" s="230"/>
      <c r="AU47" s="230"/>
      <c r="AV47" s="230"/>
      <c r="AW47" s="230"/>
      <c r="AX47"/>
      <c r="AY47"/>
    </row>
    <row r="48" spans="1:51" ht="15" hidden="1" x14ac:dyDescent="0.25">
      <c r="A48" s="208">
        <v>2821</v>
      </c>
      <c r="B48" s="208" t="s">
        <v>742</v>
      </c>
      <c r="C48" s="210">
        <v>45629.758333333331</v>
      </c>
      <c r="D48" s="211" t="s">
        <v>529</v>
      </c>
      <c r="E48" s="208" t="s">
        <v>493</v>
      </c>
      <c r="F48" s="208">
        <v>1</v>
      </c>
      <c r="G48" s="208" t="s">
        <v>545</v>
      </c>
      <c r="H48" s="208" t="s">
        <v>620</v>
      </c>
      <c r="I48" s="208" t="s">
        <v>621</v>
      </c>
      <c r="J48" s="208" t="s">
        <v>1</v>
      </c>
      <c r="K48" s="208" t="s">
        <v>796</v>
      </c>
      <c r="L48" s="208" t="s">
        <v>604</v>
      </c>
      <c r="M48" s="211" t="s">
        <v>410</v>
      </c>
      <c r="N48" s="211" t="s">
        <v>793</v>
      </c>
      <c r="O48" s="217"/>
      <c r="P48" s="208"/>
      <c r="Q48" s="208" t="s">
        <v>688</v>
      </c>
      <c r="R48" s="208" t="e">
        <f>VLOOKUP(LEFT(Solicitacao_Prancha[[#This Row],[ORIGEM]],4),#REF!,2,0)</f>
        <v>#REF!</v>
      </c>
      <c r="S48" s="208" t="e">
        <f>VLOOKUP(LEFT(Solicitacao_Prancha[[#This Row],[DESTINO]],4),#REF!,2,0)</f>
        <v>#REF!</v>
      </c>
      <c r="T48" s="219" t="str">
        <f t="shared" si="7"/>
        <v>Não Aderente</v>
      </c>
      <c r="U48" s="221">
        <f>((CONCATENATE(Solicitacao_Prancha[[#This Row],[DATA MOVIMENTAÇÃO]]," ",Solicitacao_Prancha[[#This Row],[HORA MOVIMENTAÇÃO]])-Solicitacao_Prancha[[#This Row],[DATA SOLICITAÇÃO]])*24)+3</f>
        <v>39.799999999988358</v>
      </c>
      <c r="V48" s="224" t="s">
        <v>410</v>
      </c>
      <c r="W48" s="225" t="str">
        <f>LEFT(Solicitacao_Prancha[[#This Row],[ORIGEM]],4)</f>
        <v>BRLP</v>
      </c>
      <c r="X48" s="225" t="str">
        <f>LEFT(Solicitacao_Prancha[[#This Row],[DESTINO]],4)</f>
        <v>0677</v>
      </c>
      <c r="Y48" s="225" t="str">
        <f t="shared" si="8"/>
        <v>BRLPBRLP</v>
      </c>
      <c r="Z48" s="225" t="str">
        <f t="shared" si="9"/>
        <v>BRLP0677</v>
      </c>
      <c r="AA48" s="225" t="str">
        <f t="shared" si="10"/>
        <v>BRLP0677</v>
      </c>
      <c r="AB48" s="226" t="e">
        <f>VLOOKUP(Y48,#REF!,2,0)</f>
        <v>#REF!</v>
      </c>
      <c r="AC48" s="226" t="e">
        <f>VLOOKUP(Z48,#REF!,2,0)</f>
        <v>#REF!</v>
      </c>
      <c r="AD48" s="226" t="e">
        <f>VLOOKUP(AA48,#REF!,2,0)</f>
        <v>#REF!</v>
      </c>
      <c r="AE48" s="227" t="e">
        <f t="shared" si="11"/>
        <v>#REF!</v>
      </c>
      <c r="AF48" s="229" t="e">
        <f t="shared" si="12"/>
        <v>#REF!</v>
      </c>
      <c r="AG48" s="229">
        <v>2</v>
      </c>
      <c r="AH48" s="229" t="e">
        <f t="shared" si="13"/>
        <v>#REF!</v>
      </c>
      <c r="AI48" s="227" t="e">
        <f t="shared" si="14"/>
        <v>#REF!</v>
      </c>
      <c r="AJ48" s="225">
        <f>Solicitacao_Prancha[[#This Row],[QUANT EQUIP]]</f>
        <v>1</v>
      </c>
      <c r="AK48" s="229" t="e">
        <f t="shared" si="15"/>
        <v>#REF!</v>
      </c>
      <c r="AL48" s="229"/>
      <c r="AM48" s="230"/>
      <c r="AN48" s="230"/>
      <c r="AO48" s="230"/>
      <c r="AP48" s="230"/>
      <c r="AQ48" s="230"/>
      <c r="AR48" s="230"/>
      <c r="AS48" s="230"/>
      <c r="AT48" s="230"/>
      <c r="AU48" s="230"/>
      <c r="AV48" s="230"/>
      <c r="AW48" s="230"/>
      <c r="AX48"/>
      <c r="AY48"/>
    </row>
    <row r="49" spans="1:51" ht="15" hidden="1" x14ac:dyDescent="0.25">
      <c r="A49" s="208">
        <v>2822</v>
      </c>
      <c r="B49" s="208" t="s">
        <v>718</v>
      </c>
      <c r="C49" s="210">
        <v>45629.868750000001</v>
      </c>
      <c r="D49" s="211" t="s">
        <v>775</v>
      </c>
      <c r="E49" s="208" t="s">
        <v>719</v>
      </c>
      <c r="F49" s="208">
        <v>1</v>
      </c>
      <c r="G49" s="208" t="s">
        <v>487</v>
      </c>
      <c r="H49" s="208" t="s">
        <v>620</v>
      </c>
      <c r="I49" s="208" t="s">
        <v>621</v>
      </c>
      <c r="J49" s="208" t="s">
        <v>1</v>
      </c>
      <c r="K49" s="208" t="s">
        <v>796</v>
      </c>
      <c r="L49" s="208" t="s">
        <v>593</v>
      </c>
      <c r="M49" s="211" t="s">
        <v>639</v>
      </c>
      <c r="N49" s="211" t="s">
        <v>776</v>
      </c>
      <c r="O49" s="217"/>
      <c r="P49" s="208"/>
      <c r="Q49" s="208" t="s">
        <v>688</v>
      </c>
      <c r="R49" s="208" t="e">
        <f>VLOOKUP(LEFT(Solicitacao_Prancha[[#This Row],[ORIGEM]],4),#REF!,2,0)</f>
        <v>#REF!</v>
      </c>
      <c r="S49" s="208" t="e">
        <f>VLOOKUP(LEFT(Solicitacao_Prancha[[#This Row],[DESTINO]],4),#REF!,2,0)</f>
        <v>#REF!</v>
      </c>
      <c r="T49" s="219" t="str">
        <f t="shared" si="7"/>
        <v>Não Aderente</v>
      </c>
      <c r="U49" s="221">
        <f>((CONCATENATE(Solicitacao_Prancha[[#This Row],[DATA MOVIMENTAÇÃO]]," ",Solicitacao_Prancha[[#This Row],[HORA MOVIMENTAÇÃO]])-Solicitacao_Prancha[[#This Row],[DATA SOLICITAÇÃO]])*24)+3</f>
        <v>38.150000000023283</v>
      </c>
      <c r="V49" s="224" t="s">
        <v>410</v>
      </c>
      <c r="W49" s="225" t="str">
        <f>LEFT(Solicitacao_Prancha[[#This Row],[ORIGEM]],4)</f>
        <v>0486</v>
      </c>
      <c r="X49" s="225" t="str">
        <f>LEFT(Solicitacao_Prancha[[#This Row],[DESTINO]],4)</f>
        <v>0817</v>
      </c>
      <c r="Y49" s="225" t="str">
        <f t="shared" si="8"/>
        <v>BRLP0486</v>
      </c>
      <c r="Z49" s="225" t="str">
        <f t="shared" si="9"/>
        <v>04860817</v>
      </c>
      <c r="AA49" s="225" t="str">
        <f t="shared" si="10"/>
        <v>BRLP0817</v>
      </c>
      <c r="AB49" s="226" t="e">
        <f>VLOOKUP(Y49,#REF!,2,0)</f>
        <v>#REF!</v>
      </c>
      <c r="AC49" s="226" t="e">
        <f>VLOOKUP(Z49,#REF!,2,0)</f>
        <v>#REF!</v>
      </c>
      <c r="AD49" s="226" t="e">
        <f>VLOOKUP(AA49,#REF!,2,0)</f>
        <v>#REF!</v>
      </c>
      <c r="AE49" s="227" t="e">
        <f t="shared" si="11"/>
        <v>#REF!</v>
      </c>
      <c r="AF49" s="229" t="e">
        <f t="shared" si="12"/>
        <v>#REF!</v>
      </c>
      <c r="AG49" s="229">
        <v>2</v>
      </c>
      <c r="AH49" s="229" t="e">
        <f t="shared" si="13"/>
        <v>#REF!</v>
      </c>
      <c r="AI49" s="227" t="e">
        <f t="shared" si="14"/>
        <v>#REF!</v>
      </c>
      <c r="AJ49" s="225">
        <f>Solicitacao_Prancha[[#This Row],[QUANT EQUIP]]</f>
        <v>1</v>
      </c>
      <c r="AK49" s="229" t="e">
        <f t="shared" si="15"/>
        <v>#REF!</v>
      </c>
      <c r="AL49" s="229"/>
      <c r="AM49" s="230"/>
      <c r="AN49" s="230"/>
      <c r="AO49" s="230"/>
      <c r="AP49" s="230"/>
      <c r="AQ49" s="230"/>
      <c r="AR49" s="230"/>
      <c r="AS49" s="230"/>
      <c r="AT49" s="230"/>
      <c r="AU49" s="230"/>
      <c r="AV49" s="230"/>
      <c r="AW49" s="230"/>
      <c r="AX49"/>
      <c r="AY49"/>
    </row>
    <row r="50" spans="1:51" ht="15" hidden="1" x14ac:dyDescent="0.25">
      <c r="A50" s="208">
        <v>2823</v>
      </c>
      <c r="B50" s="208" t="s">
        <v>745</v>
      </c>
      <c r="C50" s="210">
        <v>45630.397222222222</v>
      </c>
      <c r="D50" s="211" t="s">
        <v>645</v>
      </c>
      <c r="E50" s="208" t="s">
        <v>485</v>
      </c>
      <c r="F50" s="208">
        <v>2</v>
      </c>
      <c r="G50" s="208" t="s">
        <v>787</v>
      </c>
      <c r="H50" s="208" t="s">
        <v>621</v>
      </c>
      <c r="I50" s="208" t="s">
        <v>621</v>
      </c>
      <c r="J50" s="208" t="s">
        <v>531</v>
      </c>
      <c r="K50" s="208" t="s">
        <v>796</v>
      </c>
      <c r="L50" s="208" t="s">
        <v>604</v>
      </c>
      <c r="M50" s="211" t="s">
        <v>568</v>
      </c>
      <c r="N50" s="211" t="s">
        <v>2</v>
      </c>
      <c r="O50" s="217"/>
      <c r="P50" s="208"/>
      <c r="Q50" s="208" t="s">
        <v>688</v>
      </c>
      <c r="R50" s="208" t="e">
        <f>VLOOKUP(LEFT(Solicitacao_Prancha[[#This Row],[ORIGEM]],4),#REF!,2,0)</f>
        <v>#REF!</v>
      </c>
      <c r="S50" s="208" t="e">
        <f>VLOOKUP(LEFT(Solicitacao_Prancha[[#This Row],[DESTINO]],4),#REF!,2,0)</f>
        <v>#REF!</v>
      </c>
      <c r="T50" s="219" t="str">
        <f t="shared" si="7"/>
        <v>Não Aderente</v>
      </c>
      <c r="U50" s="221">
        <f>((CONCATENATE(Solicitacao_Prancha[[#This Row],[DATA MOVIMENTAÇÃO]]," ",Solicitacao_Prancha[[#This Row],[HORA MOVIMENTAÇÃO]])-Solicitacao_Prancha[[#This Row],[DATA SOLICITAÇÃO]])*24)+3</f>
        <v>24.46666666661622</v>
      </c>
      <c r="V50" s="224" t="s">
        <v>410</v>
      </c>
      <c r="W50" s="225" t="str">
        <f>LEFT(Solicitacao_Prancha[[#This Row],[ORIGEM]],4)</f>
        <v>2075</v>
      </c>
      <c r="X50" s="225" t="str">
        <f>LEFT(Solicitacao_Prancha[[#This Row],[DESTINO]],4)</f>
        <v>0001</v>
      </c>
      <c r="Y50" s="225" t="str">
        <f t="shared" si="8"/>
        <v>BRLP2075</v>
      </c>
      <c r="Z50" s="225" t="str">
        <f t="shared" si="9"/>
        <v>20750001</v>
      </c>
      <c r="AA50" s="225" t="str">
        <f t="shared" si="10"/>
        <v>BRLP0001</v>
      </c>
      <c r="AB50" s="226" t="e">
        <f>VLOOKUP(Y50,#REF!,2,0)</f>
        <v>#REF!</v>
      </c>
      <c r="AC50" s="226" t="e">
        <f>VLOOKUP(Z50,#REF!,2,0)</f>
        <v>#REF!</v>
      </c>
      <c r="AD50" s="226" t="e">
        <f>VLOOKUP(AA50,#REF!,2,0)</f>
        <v>#REF!</v>
      </c>
      <c r="AE50" s="227" t="e">
        <f t="shared" si="11"/>
        <v>#REF!</v>
      </c>
      <c r="AF50" s="229" t="e">
        <f t="shared" si="12"/>
        <v>#REF!</v>
      </c>
      <c r="AG50" s="229">
        <v>2</v>
      </c>
      <c r="AH50" s="229" t="e">
        <f t="shared" si="13"/>
        <v>#REF!</v>
      </c>
      <c r="AI50" s="227" t="e">
        <f t="shared" si="14"/>
        <v>#REF!</v>
      </c>
      <c r="AJ50" s="225">
        <f>Solicitacao_Prancha[[#This Row],[QUANT EQUIP]]</f>
        <v>2</v>
      </c>
      <c r="AK50" s="229" t="e">
        <f t="shared" si="15"/>
        <v>#REF!</v>
      </c>
      <c r="AL50" s="229"/>
      <c r="AM50" s="230"/>
      <c r="AN50" s="230"/>
      <c r="AO50" s="230"/>
      <c r="AP50" s="230"/>
      <c r="AQ50" s="230"/>
      <c r="AR50" s="230"/>
      <c r="AS50" s="230"/>
      <c r="AT50" s="230"/>
      <c r="AU50" s="230"/>
      <c r="AV50" s="230"/>
      <c r="AW50" s="230"/>
      <c r="AX50"/>
      <c r="AY50"/>
    </row>
    <row r="51" spans="1:51" ht="15" hidden="1" x14ac:dyDescent="0.25">
      <c r="A51" s="208">
        <v>2827</v>
      </c>
      <c r="B51" s="208" t="s">
        <v>1592</v>
      </c>
      <c r="C51" s="210">
        <v>45630.441666666666</v>
      </c>
      <c r="D51" s="211" t="s">
        <v>631</v>
      </c>
      <c r="E51" s="208" t="s">
        <v>500</v>
      </c>
      <c r="F51" s="208">
        <v>2</v>
      </c>
      <c r="G51" s="208" t="s">
        <v>543</v>
      </c>
      <c r="H51" s="208" t="s">
        <v>620</v>
      </c>
      <c r="I51" s="208" t="s">
        <v>621</v>
      </c>
      <c r="J51" s="208" t="s">
        <v>531</v>
      </c>
      <c r="K51" s="208" t="s">
        <v>760</v>
      </c>
      <c r="L51" s="208" t="s">
        <v>602</v>
      </c>
      <c r="M51" s="211" t="s">
        <v>632</v>
      </c>
      <c r="N51" s="211" t="s">
        <v>632</v>
      </c>
      <c r="O51" s="217" t="s">
        <v>805</v>
      </c>
      <c r="P51" s="208" t="s">
        <v>633</v>
      </c>
      <c r="Q51" s="208"/>
      <c r="R51" s="208" t="e">
        <f>VLOOKUP(LEFT(Solicitacao_Prancha[[#This Row],[ORIGEM]],4),#REF!,2,0)</f>
        <v>#REF!</v>
      </c>
      <c r="S51" s="208" t="e">
        <f>VLOOKUP(LEFT(Solicitacao_Prancha[[#This Row],[DESTINO]],4),#REF!,2,0)</f>
        <v>#REF!</v>
      </c>
      <c r="T51" s="219" t="str">
        <f t="shared" si="7"/>
        <v>Não Aderente</v>
      </c>
      <c r="U51" s="221">
        <f>((CONCATENATE(Solicitacao_Prancha[[#This Row],[DATA MOVIMENTAÇÃO]]," ",Solicitacao_Prancha[[#This Row],[HORA MOVIMENTAÇÃO]])-Solicitacao_Prancha[[#This Row],[DATA SOLICITAÇÃO]])*24)+3</f>
        <v>7.4000000000232831</v>
      </c>
      <c r="V51" s="224" t="s">
        <v>410</v>
      </c>
      <c r="W51" s="225" t="str">
        <f>LEFT(Solicitacao_Prancha[[#This Row],[ORIGEM]],4)</f>
        <v>5004</v>
      </c>
      <c r="X51" s="225" t="str">
        <f>LEFT(Solicitacao_Prancha[[#This Row],[DESTINO]],4)</f>
        <v>5004</v>
      </c>
      <c r="Y51" s="225" t="str">
        <f t="shared" si="8"/>
        <v>BRLP5004</v>
      </c>
      <c r="Z51" s="225" t="str">
        <f t="shared" si="9"/>
        <v>50045004</v>
      </c>
      <c r="AA51" s="225" t="str">
        <f t="shared" si="10"/>
        <v>BRLP5004</v>
      </c>
      <c r="AB51" s="226" t="e">
        <f>VLOOKUP(Y51,#REF!,2,0)</f>
        <v>#REF!</v>
      </c>
      <c r="AC51" s="226" t="e">
        <f>VLOOKUP(Z51,#REF!,2,0)</f>
        <v>#REF!</v>
      </c>
      <c r="AD51" s="226" t="e">
        <f>VLOOKUP(AA51,#REF!,2,0)</f>
        <v>#REF!</v>
      </c>
      <c r="AE51" s="227" t="e">
        <f t="shared" si="11"/>
        <v>#REF!</v>
      </c>
      <c r="AF51" s="229" t="e">
        <f t="shared" si="12"/>
        <v>#REF!</v>
      </c>
      <c r="AG51" s="229">
        <v>2</v>
      </c>
      <c r="AH51" s="229" t="e">
        <f t="shared" si="13"/>
        <v>#REF!</v>
      </c>
      <c r="AI51" s="227" t="e">
        <f t="shared" si="14"/>
        <v>#REF!</v>
      </c>
      <c r="AJ51" s="225">
        <f>Solicitacao_Prancha[[#This Row],[QUANT EQUIP]]</f>
        <v>2</v>
      </c>
      <c r="AK51" s="229" t="e">
        <f t="shared" si="15"/>
        <v>#REF!</v>
      </c>
      <c r="AL51" s="229"/>
      <c r="AM51" s="230"/>
      <c r="AN51" s="230"/>
      <c r="AO51" s="230"/>
      <c r="AP51" s="230"/>
      <c r="AQ51" s="230"/>
      <c r="AR51" s="230"/>
      <c r="AS51" s="230"/>
      <c r="AT51" s="230"/>
      <c r="AU51" s="230"/>
      <c r="AV51" s="230"/>
      <c r="AW51" s="230"/>
      <c r="AX51"/>
      <c r="AY51"/>
    </row>
    <row r="52" spans="1:51" ht="15" hidden="1" x14ac:dyDescent="0.25">
      <c r="A52" s="208">
        <v>2824</v>
      </c>
      <c r="B52" s="208" t="s">
        <v>742</v>
      </c>
      <c r="C52" s="210">
        <v>45630.442361111112</v>
      </c>
      <c r="D52" s="211" t="s">
        <v>676</v>
      </c>
      <c r="E52" s="208" t="s">
        <v>489</v>
      </c>
      <c r="F52" s="208">
        <v>2</v>
      </c>
      <c r="G52" s="208" t="s">
        <v>536</v>
      </c>
      <c r="H52" s="208" t="s">
        <v>621</v>
      </c>
      <c r="I52" s="208" t="s">
        <v>621</v>
      </c>
      <c r="J52" s="208" t="s">
        <v>1</v>
      </c>
      <c r="K52" s="208" t="s">
        <v>796</v>
      </c>
      <c r="L52" s="208" t="s">
        <v>597</v>
      </c>
      <c r="M52" s="211" t="s">
        <v>781</v>
      </c>
      <c r="N52" s="211" t="s">
        <v>556</v>
      </c>
      <c r="O52" s="217"/>
      <c r="P52" s="208"/>
      <c r="Q52" s="208" t="s">
        <v>688</v>
      </c>
      <c r="R52" s="208" t="e">
        <f>VLOOKUP(LEFT(Solicitacao_Prancha[[#This Row],[ORIGEM]],4),#REF!,2,0)</f>
        <v>#REF!</v>
      </c>
      <c r="S52" s="208" t="e">
        <f>VLOOKUP(LEFT(Solicitacao_Prancha[[#This Row],[DESTINO]],4),#REF!,2,0)</f>
        <v>#REF!</v>
      </c>
      <c r="T52" s="219" t="str">
        <f t="shared" si="7"/>
        <v>Não Aderente</v>
      </c>
      <c r="U52" s="221">
        <f>((CONCATENATE(Solicitacao_Prancha[[#This Row],[DATA MOVIMENTAÇÃO]]," ",Solicitacao_Prancha[[#This Row],[HORA MOVIMENTAÇÃO]])-Solicitacao_Prancha[[#This Row],[DATA SOLICITAÇÃO]])*24)+3</f>
        <v>25.383333333302289</v>
      </c>
      <c r="V52" s="224" t="s">
        <v>410</v>
      </c>
      <c r="W52" s="225" t="str">
        <f>LEFT(Solicitacao_Prancha[[#This Row],[ORIGEM]],4)</f>
        <v>0263</v>
      </c>
      <c r="X52" s="225" t="str">
        <f>LEFT(Solicitacao_Prancha[[#This Row],[DESTINO]],4)</f>
        <v>0308</v>
      </c>
      <c r="Y52" s="225" t="str">
        <f t="shared" si="8"/>
        <v>BRLP0263</v>
      </c>
      <c r="Z52" s="225" t="str">
        <f t="shared" si="9"/>
        <v>02630308</v>
      </c>
      <c r="AA52" s="225" t="str">
        <f t="shared" si="10"/>
        <v>BRLP0308</v>
      </c>
      <c r="AB52" s="226" t="e">
        <f>VLOOKUP(Y52,#REF!,2,0)</f>
        <v>#REF!</v>
      </c>
      <c r="AC52" s="226" t="e">
        <f>VLOOKUP(Z52,#REF!,2,0)</f>
        <v>#REF!</v>
      </c>
      <c r="AD52" s="226" t="e">
        <f>VLOOKUP(AA52,#REF!,2,0)</f>
        <v>#REF!</v>
      </c>
      <c r="AE52" s="227" t="e">
        <f t="shared" si="11"/>
        <v>#REF!</v>
      </c>
      <c r="AF52" s="229" t="e">
        <f t="shared" si="12"/>
        <v>#REF!</v>
      </c>
      <c r="AG52" s="229">
        <v>2</v>
      </c>
      <c r="AH52" s="229" t="e">
        <f t="shared" si="13"/>
        <v>#REF!</v>
      </c>
      <c r="AI52" s="227" t="e">
        <f t="shared" si="14"/>
        <v>#REF!</v>
      </c>
      <c r="AJ52" s="225">
        <f>Solicitacao_Prancha[[#This Row],[QUANT EQUIP]]</f>
        <v>2</v>
      </c>
      <c r="AK52" s="229" t="e">
        <f t="shared" si="15"/>
        <v>#REF!</v>
      </c>
      <c r="AL52" s="229"/>
      <c r="AM52" s="230"/>
      <c r="AN52" s="230"/>
      <c r="AO52" s="230"/>
      <c r="AP52" s="230"/>
      <c r="AQ52" s="230"/>
      <c r="AR52" s="230"/>
      <c r="AS52" s="230"/>
      <c r="AT52" s="230"/>
      <c r="AU52" s="230"/>
      <c r="AV52" s="230"/>
      <c r="AW52" s="230"/>
      <c r="AX52"/>
      <c r="AY52"/>
    </row>
    <row r="53" spans="1:51" ht="15" hidden="1" x14ac:dyDescent="0.25">
      <c r="A53" s="208">
        <v>2825</v>
      </c>
      <c r="B53" s="208" t="s">
        <v>742</v>
      </c>
      <c r="C53" s="210">
        <v>45630.446527777778</v>
      </c>
      <c r="D53" s="211" t="s">
        <v>676</v>
      </c>
      <c r="E53" s="208" t="s">
        <v>496</v>
      </c>
      <c r="F53" s="208">
        <v>1</v>
      </c>
      <c r="G53" s="208" t="s">
        <v>536</v>
      </c>
      <c r="H53" s="208" t="s">
        <v>620</v>
      </c>
      <c r="I53" s="208" t="s">
        <v>621</v>
      </c>
      <c r="J53" s="208" t="s">
        <v>1</v>
      </c>
      <c r="K53" s="208" t="s">
        <v>796</v>
      </c>
      <c r="L53" s="208" t="s">
        <v>597</v>
      </c>
      <c r="M53" s="211" t="s">
        <v>781</v>
      </c>
      <c r="N53" s="211" t="s">
        <v>556</v>
      </c>
      <c r="O53" s="217"/>
      <c r="P53" s="208"/>
      <c r="Q53" s="208" t="s">
        <v>688</v>
      </c>
      <c r="R53" s="208" t="e">
        <f>VLOOKUP(LEFT(Solicitacao_Prancha[[#This Row],[ORIGEM]],4),#REF!,2,0)</f>
        <v>#REF!</v>
      </c>
      <c r="S53" s="208" t="e">
        <f>VLOOKUP(LEFT(Solicitacao_Prancha[[#This Row],[DESTINO]],4),#REF!,2,0)</f>
        <v>#REF!</v>
      </c>
      <c r="T53" s="219" t="str">
        <f t="shared" si="7"/>
        <v>Não Aderente</v>
      </c>
      <c r="U53" s="221">
        <f>((CONCATENATE(Solicitacao_Prancha[[#This Row],[DATA MOVIMENTAÇÃO]]," ",Solicitacao_Prancha[[#This Row],[HORA MOVIMENTAÇÃO]])-Solicitacao_Prancha[[#This Row],[DATA SOLICITAÇÃO]])*24)+3</f>
        <v>25.283333333325572</v>
      </c>
      <c r="V53" s="224" t="s">
        <v>410</v>
      </c>
      <c r="W53" s="225" t="str">
        <f>LEFT(Solicitacao_Prancha[[#This Row],[ORIGEM]],4)</f>
        <v>0263</v>
      </c>
      <c r="X53" s="225" t="str">
        <f>LEFT(Solicitacao_Prancha[[#This Row],[DESTINO]],4)</f>
        <v>0308</v>
      </c>
      <c r="Y53" s="225" t="str">
        <f t="shared" si="8"/>
        <v>BRLP0263</v>
      </c>
      <c r="Z53" s="225" t="str">
        <f t="shared" si="9"/>
        <v>02630308</v>
      </c>
      <c r="AA53" s="225" t="str">
        <f t="shared" si="10"/>
        <v>BRLP0308</v>
      </c>
      <c r="AB53" s="226" t="e">
        <f>VLOOKUP(Y53,#REF!,2,0)</f>
        <v>#REF!</v>
      </c>
      <c r="AC53" s="226" t="e">
        <f>VLOOKUP(Z53,#REF!,2,0)</f>
        <v>#REF!</v>
      </c>
      <c r="AD53" s="226" t="e">
        <f>VLOOKUP(AA53,#REF!,2,0)</f>
        <v>#REF!</v>
      </c>
      <c r="AE53" s="227" t="e">
        <f t="shared" si="11"/>
        <v>#REF!</v>
      </c>
      <c r="AF53" s="229" t="e">
        <f t="shared" si="12"/>
        <v>#REF!</v>
      </c>
      <c r="AG53" s="229">
        <v>2</v>
      </c>
      <c r="AH53" s="229" t="e">
        <f t="shared" si="13"/>
        <v>#REF!</v>
      </c>
      <c r="AI53" s="227" t="e">
        <f t="shared" si="14"/>
        <v>#REF!</v>
      </c>
      <c r="AJ53" s="225">
        <f>Solicitacao_Prancha[[#This Row],[QUANT EQUIP]]</f>
        <v>1</v>
      </c>
      <c r="AK53" s="229" t="e">
        <f t="shared" si="15"/>
        <v>#REF!</v>
      </c>
      <c r="AL53" s="229"/>
      <c r="AM53" s="230"/>
      <c r="AN53" s="230"/>
      <c r="AO53" s="230"/>
      <c r="AP53" s="230"/>
      <c r="AQ53" s="230"/>
      <c r="AR53" s="230"/>
      <c r="AS53" s="230"/>
      <c r="AT53" s="230"/>
      <c r="AU53" s="230"/>
      <c r="AV53" s="230"/>
      <c r="AW53" s="230"/>
      <c r="AX53"/>
      <c r="AY53"/>
    </row>
    <row r="54" spans="1:51" ht="15" hidden="1" x14ac:dyDescent="0.25">
      <c r="A54" s="208">
        <v>2826</v>
      </c>
      <c r="B54" s="208" t="s">
        <v>718</v>
      </c>
      <c r="C54" s="210">
        <v>45630.446527777778</v>
      </c>
      <c r="D54" s="211" t="s">
        <v>574</v>
      </c>
      <c r="E54" s="208" t="s">
        <v>5</v>
      </c>
      <c r="F54" s="208">
        <v>1</v>
      </c>
      <c r="G54" s="208" t="s">
        <v>516</v>
      </c>
      <c r="H54" s="208" t="s">
        <v>620</v>
      </c>
      <c r="I54" s="208" t="s">
        <v>621</v>
      </c>
      <c r="J54" s="208" t="s">
        <v>1</v>
      </c>
      <c r="K54" s="208" t="s">
        <v>758</v>
      </c>
      <c r="L54" s="208" t="s">
        <v>593</v>
      </c>
      <c r="M54" s="211" t="s">
        <v>635</v>
      </c>
      <c r="N54" s="211" t="s">
        <v>635</v>
      </c>
      <c r="O54" s="217"/>
      <c r="P54" s="208"/>
      <c r="Q54" s="208" t="s">
        <v>687</v>
      </c>
      <c r="R54" s="208" t="e">
        <f>VLOOKUP(LEFT(Solicitacao_Prancha[[#This Row],[ORIGEM]],4),#REF!,2,0)</f>
        <v>#REF!</v>
      </c>
      <c r="S54" s="208" t="e">
        <f>VLOOKUP(LEFT(Solicitacao_Prancha[[#This Row],[DESTINO]],4),#REF!,2,0)</f>
        <v>#REF!</v>
      </c>
      <c r="T54" s="219" t="str">
        <f t="shared" si="7"/>
        <v>Aderente</v>
      </c>
      <c r="U54" s="221">
        <f>((CONCATENATE(Solicitacao_Prancha[[#This Row],[DATA MOVIMENTAÇÃO]]," ",Solicitacao_Prancha[[#This Row],[HORA MOVIMENTAÇÃO]])-Solicitacao_Prancha[[#This Row],[DATA SOLICITAÇÃO]])*24)+3</f>
        <v>48.28333333338378</v>
      </c>
      <c r="V54" s="224" t="s">
        <v>410</v>
      </c>
      <c r="W54" s="225" t="str">
        <f>LEFT(Solicitacao_Prancha[[#This Row],[ORIGEM]],4)</f>
        <v>0030</v>
      </c>
      <c r="X54" s="225" t="str">
        <f>LEFT(Solicitacao_Prancha[[#This Row],[DESTINO]],4)</f>
        <v>0030</v>
      </c>
      <c r="Y54" s="225" t="str">
        <f t="shared" si="8"/>
        <v>BRLP0030</v>
      </c>
      <c r="Z54" s="225" t="str">
        <f t="shared" si="9"/>
        <v>00300030</v>
      </c>
      <c r="AA54" s="225" t="str">
        <f t="shared" si="10"/>
        <v>BRLP0030</v>
      </c>
      <c r="AB54" s="226" t="e">
        <f>VLOOKUP(Y54,#REF!,2,0)</f>
        <v>#REF!</v>
      </c>
      <c r="AC54" s="226" t="e">
        <f>VLOOKUP(Z54,#REF!,2,0)</f>
        <v>#REF!</v>
      </c>
      <c r="AD54" s="226" t="e">
        <f>VLOOKUP(AA54,#REF!,2,0)</f>
        <v>#REF!</v>
      </c>
      <c r="AE54" s="227" t="e">
        <f t="shared" si="11"/>
        <v>#REF!</v>
      </c>
      <c r="AF54" s="229" t="e">
        <f t="shared" si="12"/>
        <v>#REF!</v>
      </c>
      <c r="AG54" s="229">
        <v>2</v>
      </c>
      <c r="AH54" s="229" t="e">
        <f t="shared" si="13"/>
        <v>#REF!</v>
      </c>
      <c r="AI54" s="227" t="e">
        <f t="shared" si="14"/>
        <v>#REF!</v>
      </c>
      <c r="AJ54" s="225">
        <f>Solicitacao_Prancha[[#This Row],[QUANT EQUIP]]</f>
        <v>1</v>
      </c>
      <c r="AK54" s="229" t="e">
        <f t="shared" si="15"/>
        <v>#REF!</v>
      </c>
      <c r="AL54" s="229"/>
      <c r="AM54" s="230"/>
      <c r="AN54" s="230"/>
      <c r="AO54" s="230"/>
      <c r="AP54" s="230"/>
      <c r="AQ54" s="230"/>
      <c r="AR54" s="230"/>
      <c r="AS54" s="230"/>
      <c r="AT54" s="230"/>
      <c r="AU54" s="230"/>
      <c r="AV54" s="230"/>
      <c r="AW54" s="230"/>
      <c r="AX54"/>
      <c r="AY54"/>
    </row>
    <row r="55" spans="1:51" ht="15" hidden="1" x14ac:dyDescent="0.25">
      <c r="A55" s="208">
        <v>2828</v>
      </c>
      <c r="B55" s="208" t="s">
        <v>743</v>
      </c>
      <c r="C55" s="210">
        <v>45630.452777777777</v>
      </c>
      <c r="D55" s="211" t="s">
        <v>488</v>
      </c>
      <c r="E55" s="208" t="s">
        <v>491</v>
      </c>
      <c r="F55" s="208">
        <v>1</v>
      </c>
      <c r="G55" s="208" t="s">
        <v>4</v>
      </c>
      <c r="H55" s="208" t="s">
        <v>620</v>
      </c>
      <c r="I55" s="208" t="s">
        <v>621</v>
      </c>
      <c r="J55" s="208" t="s">
        <v>531</v>
      </c>
      <c r="K55" s="208" t="s">
        <v>760</v>
      </c>
      <c r="L55" s="208" t="s">
        <v>806</v>
      </c>
      <c r="M55" s="211" t="s">
        <v>590</v>
      </c>
      <c r="N55" s="211" t="s">
        <v>640</v>
      </c>
      <c r="O55" s="217" t="s">
        <v>807</v>
      </c>
      <c r="P55" s="208"/>
      <c r="Q55" s="208" t="s">
        <v>688</v>
      </c>
      <c r="R55" s="208" t="e">
        <f>VLOOKUP(LEFT(Solicitacao_Prancha[[#This Row],[ORIGEM]],4),#REF!,2,0)</f>
        <v>#REF!</v>
      </c>
      <c r="S55" s="208" t="e">
        <f>VLOOKUP(LEFT(Solicitacao_Prancha[[#This Row],[DESTINO]],4),#REF!,2,0)</f>
        <v>#REF!</v>
      </c>
      <c r="T55" s="219" t="str">
        <f t="shared" si="7"/>
        <v>Não Aderente</v>
      </c>
      <c r="U55" s="221">
        <v>1</v>
      </c>
      <c r="V55" s="224" t="s">
        <v>410</v>
      </c>
      <c r="W55" s="225" t="str">
        <f>LEFT(Solicitacao_Prancha[[#This Row],[ORIGEM]],4)</f>
        <v>0351</v>
      </c>
      <c r="X55" s="225" t="str">
        <f>LEFT(Solicitacao_Prancha[[#This Row],[DESTINO]],4)</f>
        <v>0422</v>
      </c>
      <c r="Y55" s="225" t="str">
        <f t="shared" si="8"/>
        <v>BRLP0351</v>
      </c>
      <c r="Z55" s="225" t="str">
        <f t="shared" si="9"/>
        <v>03510422</v>
      </c>
      <c r="AA55" s="225" t="str">
        <f t="shared" si="10"/>
        <v>BRLP0422</v>
      </c>
      <c r="AB55" s="226" t="e">
        <f>VLOOKUP(Y55,#REF!,2,0)</f>
        <v>#REF!</v>
      </c>
      <c r="AC55" s="226" t="e">
        <f>VLOOKUP(Z55,#REF!,2,0)</f>
        <v>#REF!</v>
      </c>
      <c r="AD55" s="226" t="e">
        <f>VLOOKUP(AA55,#REF!,2,0)</f>
        <v>#REF!</v>
      </c>
      <c r="AE55" s="227" t="e">
        <f t="shared" si="11"/>
        <v>#REF!</v>
      </c>
      <c r="AF55" s="229" t="e">
        <f t="shared" si="12"/>
        <v>#REF!</v>
      </c>
      <c r="AG55" s="229">
        <v>2</v>
      </c>
      <c r="AH55" s="229" t="e">
        <f t="shared" si="13"/>
        <v>#REF!</v>
      </c>
      <c r="AI55" s="227" t="e">
        <f t="shared" si="14"/>
        <v>#REF!</v>
      </c>
      <c r="AJ55" s="225">
        <f>Solicitacao_Prancha[[#This Row],[QUANT EQUIP]]</f>
        <v>1</v>
      </c>
      <c r="AK55" s="229" t="e">
        <f t="shared" si="15"/>
        <v>#REF!</v>
      </c>
      <c r="AL55" s="229"/>
      <c r="AM55" s="230"/>
      <c r="AN55" s="230"/>
      <c r="AO55" s="230"/>
      <c r="AP55" s="230"/>
      <c r="AQ55" s="230"/>
      <c r="AR55" s="230"/>
      <c r="AS55" s="230"/>
      <c r="AT55" s="230"/>
      <c r="AU55" s="230"/>
      <c r="AV55" s="230"/>
      <c r="AW55" s="230"/>
      <c r="AX55"/>
      <c r="AY55"/>
    </row>
    <row r="56" spans="1:51" ht="15" hidden="1" x14ac:dyDescent="0.25">
      <c r="A56" s="208">
        <v>2851</v>
      </c>
      <c r="B56" s="208" t="s">
        <v>717</v>
      </c>
      <c r="C56" s="210">
        <v>45630.565972222219</v>
      </c>
      <c r="D56" s="211" t="s">
        <v>512</v>
      </c>
      <c r="E56" s="208" t="s">
        <v>500</v>
      </c>
      <c r="F56" s="208">
        <v>2</v>
      </c>
      <c r="G56" s="208" t="s">
        <v>8</v>
      </c>
      <c r="H56" s="208" t="s">
        <v>620</v>
      </c>
      <c r="I56" s="208" t="s">
        <v>624</v>
      </c>
      <c r="J56" s="208" t="s">
        <v>1</v>
      </c>
      <c r="K56" s="208" t="s">
        <v>758</v>
      </c>
      <c r="L56" s="208" t="s">
        <v>819</v>
      </c>
      <c r="M56" s="211" t="s">
        <v>820</v>
      </c>
      <c r="N56" s="211" t="s">
        <v>639</v>
      </c>
      <c r="O56" s="217"/>
      <c r="P56" s="208"/>
      <c r="Q56" s="208" t="s">
        <v>688</v>
      </c>
      <c r="R56" s="208" t="e">
        <f>VLOOKUP(LEFT(Solicitacao_Prancha[[#This Row],[ORIGEM]],4),#REF!,2,0)</f>
        <v>#REF!</v>
      </c>
      <c r="S56" s="208" t="e">
        <f>VLOOKUP(LEFT(Solicitacao_Prancha[[#This Row],[DESTINO]],4),#REF!,2,0)</f>
        <v>#REF!</v>
      </c>
      <c r="T56" s="219" t="str">
        <f t="shared" si="7"/>
        <v>Aderente</v>
      </c>
      <c r="U56" s="221">
        <f>((CONCATENATE(Solicitacao_Prancha[[#This Row],[DATA MOVIMENTAÇÃO]]," ",Solicitacao_Prancha[[#This Row],[HORA MOVIMENTAÇÃO]])-Solicitacao_Prancha[[#This Row],[DATA SOLICITAÇÃO]])*24)+3</f>
        <v>55.833333333372138</v>
      </c>
      <c r="V56" s="224" t="s">
        <v>410</v>
      </c>
      <c r="W56" s="225" t="str">
        <f>LEFT(Solicitacao_Prancha[[#This Row],[ORIGEM]],4)</f>
        <v>0489</v>
      </c>
      <c r="X56" s="225" t="str">
        <f>LEFT(Solicitacao_Prancha[[#This Row],[DESTINO]],4)</f>
        <v>0486</v>
      </c>
      <c r="Y56" s="225" t="str">
        <f t="shared" si="8"/>
        <v>BRLP0489</v>
      </c>
      <c r="Z56" s="225" t="str">
        <f t="shared" si="9"/>
        <v>04890486</v>
      </c>
      <c r="AA56" s="225" t="str">
        <f t="shared" si="10"/>
        <v>BRLP0486</v>
      </c>
      <c r="AB56" s="226" t="e">
        <f>VLOOKUP(Y56,#REF!,2,0)</f>
        <v>#REF!</v>
      </c>
      <c r="AC56" s="226" t="e">
        <f>VLOOKUP(Z56,#REF!,2,0)</f>
        <v>#REF!</v>
      </c>
      <c r="AD56" s="226" t="e">
        <f>VLOOKUP(AA56,#REF!,2,0)</f>
        <v>#REF!</v>
      </c>
      <c r="AE56" s="227" t="e">
        <f t="shared" si="11"/>
        <v>#REF!</v>
      </c>
      <c r="AF56" s="229" t="e">
        <f t="shared" si="12"/>
        <v>#REF!</v>
      </c>
      <c r="AG56" s="229">
        <v>2</v>
      </c>
      <c r="AH56" s="229" t="e">
        <f t="shared" si="13"/>
        <v>#REF!</v>
      </c>
      <c r="AI56" s="227" t="e">
        <f t="shared" si="14"/>
        <v>#REF!</v>
      </c>
      <c r="AJ56" s="225">
        <f>Solicitacao_Prancha[[#This Row],[QUANT EQUIP]]</f>
        <v>2</v>
      </c>
      <c r="AK56" s="229" t="e">
        <f t="shared" si="15"/>
        <v>#REF!</v>
      </c>
      <c r="AL56" s="229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/>
      <c r="AY56"/>
    </row>
    <row r="57" spans="1:51" ht="15" hidden="1" x14ac:dyDescent="0.25">
      <c r="A57" s="208">
        <v>2879</v>
      </c>
      <c r="B57" s="208" t="s">
        <v>718</v>
      </c>
      <c r="C57" s="210">
        <v>45630.649305555555</v>
      </c>
      <c r="D57" s="211" t="s">
        <v>575</v>
      </c>
      <c r="E57" s="208" t="s">
        <v>719</v>
      </c>
      <c r="F57" s="208">
        <v>5</v>
      </c>
      <c r="G57" s="208" t="s">
        <v>4</v>
      </c>
      <c r="H57" s="208" t="s">
        <v>626</v>
      </c>
      <c r="I57" s="208" t="s">
        <v>621</v>
      </c>
      <c r="J57" s="208" t="s">
        <v>502</v>
      </c>
      <c r="K57" s="208" t="s">
        <v>758</v>
      </c>
      <c r="L57" s="208" t="s">
        <v>604</v>
      </c>
      <c r="M57" s="211" t="s">
        <v>646</v>
      </c>
      <c r="N57" s="211" t="s">
        <v>666</v>
      </c>
      <c r="O57" s="217" t="s">
        <v>835</v>
      </c>
      <c r="P57" s="208"/>
      <c r="Q57" s="208" t="s">
        <v>688</v>
      </c>
      <c r="R57" s="208" t="e">
        <f>VLOOKUP(LEFT(Solicitacao_Prancha[[#This Row],[ORIGEM]],4),#REF!,2,0)</f>
        <v>#REF!</v>
      </c>
      <c r="S57" s="208" t="e">
        <f>VLOOKUP(LEFT(Solicitacao_Prancha[[#This Row],[DESTINO]],4),#REF!,2,0)</f>
        <v>#REF!</v>
      </c>
      <c r="T57" s="219" t="str">
        <f t="shared" si="7"/>
        <v>Não Aderente</v>
      </c>
      <c r="U57" s="221">
        <f>((CONCATENATE(Solicitacao_Prancha[[#This Row],[DATA MOVIMENTAÇÃO]]," ",Solicitacao_Prancha[[#This Row],[HORA MOVIMENTAÇÃO]])-Solicitacao_Prancha[[#This Row],[DATA SOLICITAÇÃO]])*24)+3</f>
        <v>42.416666666627862</v>
      </c>
      <c r="V57" s="224" t="s">
        <v>410</v>
      </c>
      <c r="W57" s="225" t="str">
        <f>LEFT(Solicitacao_Prancha[[#This Row],[ORIGEM]],4)</f>
        <v>0137</v>
      </c>
      <c r="X57" s="225" t="str">
        <f>LEFT(Solicitacao_Prancha[[#This Row],[DESTINO]],4)</f>
        <v>2006</v>
      </c>
      <c r="Y57" s="225" t="str">
        <f t="shared" si="8"/>
        <v>BRLP0137</v>
      </c>
      <c r="Z57" s="225" t="str">
        <f t="shared" si="9"/>
        <v>01372006</v>
      </c>
      <c r="AA57" s="225" t="str">
        <f t="shared" si="10"/>
        <v>BRLP2006</v>
      </c>
      <c r="AB57" s="226" t="e">
        <f>VLOOKUP(Y57,#REF!,2,0)</f>
        <v>#REF!</v>
      </c>
      <c r="AC57" s="226" t="e">
        <f>VLOOKUP(Z57,#REF!,2,0)</f>
        <v>#REF!</v>
      </c>
      <c r="AD57" s="226" t="e">
        <f>VLOOKUP(AA57,#REF!,2,0)</f>
        <v>#REF!</v>
      </c>
      <c r="AE57" s="227" t="e">
        <f t="shared" si="11"/>
        <v>#REF!</v>
      </c>
      <c r="AF57" s="229" t="e">
        <f t="shared" si="12"/>
        <v>#REF!</v>
      </c>
      <c r="AG57" s="229">
        <v>2</v>
      </c>
      <c r="AH57" s="229" t="e">
        <f t="shared" si="13"/>
        <v>#REF!</v>
      </c>
      <c r="AI57" s="227" t="e">
        <f t="shared" si="14"/>
        <v>#REF!</v>
      </c>
      <c r="AJ57" s="225">
        <f>Solicitacao_Prancha[[#This Row],[QUANT EQUIP]]</f>
        <v>5</v>
      </c>
      <c r="AK57" s="229" t="e">
        <f t="shared" si="15"/>
        <v>#REF!</v>
      </c>
      <c r="AL57" s="229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/>
      <c r="AY57"/>
    </row>
    <row r="58" spans="1:51" ht="15" hidden="1" x14ac:dyDescent="0.25">
      <c r="A58" s="208">
        <v>2829</v>
      </c>
      <c r="B58" s="208" t="s">
        <v>718</v>
      </c>
      <c r="C58" s="210">
        <v>45630.649305555555</v>
      </c>
      <c r="D58" s="211" t="s">
        <v>575</v>
      </c>
      <c r="E58" s="208" t="s">
        <v>719</v>
      </c>
      <c r="F58" s="208">
        <v>5</v>
      </c>
      <c r="G58" s="208" t="s">
        <v>4</v>
      </c>
      <c r="H58" s="208" t="s">
        <v>626</v>
      </c>
      <c r="I58" s="208" t="s">
        <v>621</v>
      </c>
      <c r="J58" s="208" t="s">
        <v>1</v>
      </c>
      <c r="K58" s="208" t="s">
        <v>758</v>
      </c>
      <c r="L58" s="208" t="s">
        <v>604</v>
      </c>
      <c r="M58" s="211" t="s">
        <v>646</v>
      </c>
      <c r="N58" s="211" t="s">
        <v>666</v>
      </c>
      <c r="O58" s="217"/>
      <c r="P58" s="208"/>
      <c r="Q58" s="208" t="s">
        <v>688</v>
      </c>
      <c r="R58" s="208" t="e">
        <f>VLOOKUP(LEFT(Solicitacao_Prancha[[#This Row],[ORIGEM]],4),#REF!,2,0)</f>
        <v>#REF!</v>
      </c>
      <c r="S58" s="208" t="e">
        <f>VLOOKUP(LEFT(Solicitacao_Prancha[[#This Row],[DESTINO]],4),#REF!,2,0)</f>
        <v>#REF!</v>
      </c>
      <c r="T58" s="219" t="str">
        <f t="shared" si="7"/>
        <v>Não Aderente</v>
      </c>
      <c r="U58" s="221">
        <f>((CONCATENATE(Solicitacao_Prancha[[#This Row],[DATA MOVIMENTAÇÃO]]," ",Solicitacao_Prancha[[#This Row],[HORA MOVIMENTAÇÃO]])-Solicitacao_Prancha[[#This Row],[DATA SOLICITAÇÃO]])*24)+3</f>
        <v>42.416666666627862</v>
      </c>
      <c r="V58" s="224" t="s">
        <v>410</v>
      </c>
      <c r="W58" s="225" t="str">
        <f>LEFT(Solicitacao_Prancha[[#This Row],[ORIGEM]],4)</f>
        <v>0137</v>
      </c>
      <c r="X58" s="225" t="str">
        <f>LEFT(Solicitacao_Prancha[[#This Row],[DESTINO]],4)</f>
        <v>2006</v>
      </c>
      <c r="Y58" s="225" t="str">
        <f t="shared" si="8"/>
        <v>BRLP0137</v>
      </c>
      <c r="Z58" s="225" t="str">
        <f t="shared" si="9"/>
        <v>01372006</v>
      </c>
      <c r="AA58" s="225" t="str">
        <f t="shared" si="10"/>
        <v>BRLP2006</v>
      </c>
      <c r="AB58" s="226" t="e">
        <f>VLOOKUP(Y58,#REF!,2,0)</f>
        <v>#REF!</v>
      </c>
      <c r="AC58" s="226" t="e">
        <f>VLOOKUP(Z58,#REF!,2,0)</f>
        <v>#REF!</v>
      </c>
      <c r="AD58" s="226" t="e">
        <f>VLOOKUP(AA58,#REF!,2,0)</f>
        <v>#REF!</v>
      </c>
      <c r="AE58" s="227" t="e">
        <f t="shared" si="11"/>
        <v>#REF!</v>
      </c>
      <c r="AF58" s="229" t="e">
        <f t="shared" si="12"/>
        <v>#REF!</v>
      </c>
      <c r="AG58" s="229">
        <v>2</v>
      </c>
      <c r="AH58" s="229" t="e">
        <f t="shared" si="13"/>
        <v>#REF!</v>
      </c>
      <c r="AI58" s="227" t="e">
        <f t="shared" si="14"/>
        <v>#REF!</v>
      </c>
      <c r="AJ58" s="225">
        <f>Solicitacao_Prancha[[#This Row],[QUANT EQUIP]]</f>
        <v>5</v>
      </c>
      <c r="AK58" s="229" t="e">
        <f t="shared" si="15"/>
        <v>#REF!</v>
      </c>
      <c r="AL58" s="229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/>
      <c r="AY58"/>
    </row>
    <row r="59" spans="1:51" ht="15" hidden="1" x14ac:dyDescent="0.25">
      <c r="A59" s="208">
        <v>2830</v>
      </c>
      <c r="B59" s="208" t="s">
        <v>718</v>
      </c>
      <c r="C59" s="210">
        <v>45630.662499999999</v>
      </c>
      <c r="D59" s="211" t="s">
        <v>575</v>
      </c>
      <c r="E59" s="208" t="s">
        <v>719</v>
      </c>
      <c r="F59" s="208">
        <v>5</v>
      </c>
      <c r="G59" s="208" t="s">
        <v>4</v>
      </c>
      <c r="H59" s="208" t="s">
        <v>626</v>
      </c>
      <c r="I59" s="208" t="s">
        <v>621</v>
      </c>
      <c r="J59" s="208" t="s">
        <v>1</v>
      </c>
      <c r="K59" s="208" t="s">
        <v>766</v>
      </c>
      <c r="L59" s="208" t="s">
        <v>604</v>
      </c>
      <c r="M59" s="211" t="s">
        <v>666</v>
      </c>
      <c r="N59" s="211" t="s">
        <v>644</v>
      </c>
      <c r="O59" s="217"/>
      <c r="P59" s="208"/>
      <c r="Q59" s="208" t="s">
        <v>688</v>
      </c>
      <c r="R59" s="208" t="e">
        <f>VLOOKUP(LEFT(Solicitacao_Prancha[[#This Row],[ORIGEM]],4),#REF!,2,0)</f>
        <v>#REF!</v>
      </c>
      <c r="S59" s="208" t="e">
        <f>VLOOKUP(LEFT(Solicitacao_Prancha[[#This Row],[DESTINO]],4),#REF!,2,0)</f>
        <v>#REF!</v>
      </c>
      <c r="T59" s="219" t="str">
        <f t="shared" si="7"/>
        <v>Aderente</v>
      </c>
      <c r="U59" s="221">
        <f>((CONCATENATE(Solicitacao_Prancha[[#This Row],[DATA MOVIMENTAÇÃO]]," ",Solicitacao_Prancha[[#This Row],[HORA MOVIMENTAÇÃO]])-Solicitacao_Prancha[[#This Row],[DATA SOLICITAÇÃO]])*24)+3</f>
        <v>66.099999999976717</v>
      </c>
      <c r="V59" s="224" t="s">
        <v>410</v>
      </c>
      <c r="W59" s="225" t="str">
        <f>LEFT(Solicitacao_Prancha[[#This Row],[ORIGEM]],4)</f>
        <v>2006</v>
      </c>
      <c r="X59" s="225" t="str">
        <f>LEFT(Solicitacao_Prancha[[#This Row],[DESTINO]],4)</f>
        <v>0073</v>
      </c>
      <c r="Y59" s="225" t="str">
        <f t="shared" si="8"/>
        <v>BRLP2006</v>
      </c>
      <c r="Z59" s="225" t="str">
        <f t="shared" si="9"/>
        <v>20060073</v>
      </c>
      <c r="AA59" s="225" t="str">
        <f t="shared" si="10"/>
        <v>BRLP0073</v>
      </c>
      <c r="AB59" s="226" t="e">
        <f>VLOOKUP(Y59,#REF!,2,0)</f>
        <v>#REF!</v>
      </c>
      <c r="AC59" s="226" t="e">
        <f>VLOOKUP(Z59,#REF!,2,0)</f>
        <v>#REF!</v>
      </c>
      <c r="AD59" s="226" t="e">
        <f>VLOOKUP(AA59,#REF!,2,0)</f>
        <v>#REF!</v>
      </c>
      <c r="AE59" s="227" t="e">
        <f t="shared" si="11"/>
        <v>#REF!</v>
      </c>
      <c r="AF59" s="229" t="e">
        <f t="shared" si="12"/>
        <v>#REF!</v>
      </c>
      <c r="AG59" s="229">
        <v>2</v>
      </c>
      <c r="AH59" s="229" t="e">
        <f t="shared" si="13"/>
        <v>#REF!</v>
      </c>
      <c r="AI59" s="227" t="e">
        <f t="shared" si="14"/>
        <v>#REF!</v>
      </c>
      <c r="AJ59" s="225">
        <f>Solicitacao_Prancha[[#This Row],[QUANT EQUIP]]</f>
        <v>5</v>
      </c>
      <c r="AK59" s="229" t="e">
        <f t="shared" si="15"/>
        <v>#REF!</v>
      </c>
      <c r="AL59" s="229"/>
      <c r="AM59" s="230"/>
      <c r="AN59" s="230"/>
      <c r="AO59" s="230"/>
      <c r="AP59" s="230"/>
      <c r="AQ59" s="230"/>
      <c r="AR59" s="230"/>
      <c r="AS59" s="230"/>
      <c r="AT59" s="230"/>
      <c r="AU59" s="230"/>
      <c r="AV59" s="230"/>
      <c r="AW59" s="230"/>
      <c r="AX59"/>
      <c r="AY59"/>
    </row>
    <row r="60" spans="1:51" ht="15" hidden="1" x14ac:dyDescent="0.25">
      <c r="A60" s="208">
        <v>2878</v>
      </c>
      <c r="B60" s="208" t="s">
        <v>718</v>
      </c>
      <c r="C60" s="210">
        <v>45630.662499999999</v>
      </c>
      <c r="D60" s="211" t="s">
        <v>575</v>
      </c>
      <c r="E60" s="208" t="s">
        <v>719</v>
      </c>
      <c r="F60" s="208">
        <v>5</v>
      </c>
      <c r="G60" s="208" t="s">
        <v>4</v>
      </c>
      <c r="H60" s="208" t="s">
        <v>626</v>
      </c>
      <c r="I60" s="208" t="s">
        <v>621</v>
      </c>
      <c r="J60" s="208" t="s">
        <v>502</v>
      </c>
      <c r="K60" s="208" t="s">
        <v>766</v>
      </c>
      <c r="L60" s="208" t="s">
        <v>604</v>
      </c>
      <c r="M60" s="211" t="s">
        <v>666</v>
      </c>
      <c r="N60" s="211" t="s">
        <v>644</v>
      </c>
      <c r="O60" s="217" t="s">
        <v>835</v>
      </c>
      <c r="P60" s="208"/>
      <c r="Q60" s="208" t="s">
        <v>688</v>
      </c>
      <c r="R60" s="208" t="e">
        <f>VLOOKUP(LEFT(Solicitacao_Prancha[[#This Row],[ORIGEM]],4),#REF!,2,0)</f>
        <v>#REF!</v>
      </c>
      <c r="S60" s="208" t="e">
        <f>VLOOKUP(LEFT(Solicitacao_Prancha[[#This Row],[DESTINO]],4),#REF!,2,0)</f>
        <v>#REF!</v>
      </c>
      <c r="T60" s="219" t="str">
        <f t="shared" si="7"/>
        <v>Aderente</v>
      </c>
      <c r="U60" s="221">
        <f>((CONCATENATE(Solicitacao_Prancha[[#This Row],[DATA MOVIMENTAÇÃO]]," ",Solicitacao_Prancha[[#This Row],[HORA MOVIMENTAÇÃO]])-Solicitacao_Prancha[[#This Row],[DATA SOLICITAÇÃO]])*24)+3</f>
        <v>66.099999999976717</v>
      </c>
      <c r="V60" s="224" t="s">
        <v>410</v>
      </c>
      <c r="W60" s="225" t="str">
        <f>LEFT(Solicitacao_Prancha[[#This Row],[ORIGEM]],4)</f>
        <v>2006</v>
      </c>
      <c r="X60" s="225" t="str">
        <f>LEFT(Solicitacao_Prancha[[#This Row],[DESTINO]],4)</f>
        <v>0073</v>
      </c>
      <c r="Y60" s="225" t="str">
        <f t="shared" si="8"/>
        <v>BRLP2006</v>
      </c>
      <c r="Z60" s="225" t="str">
        <f t="shared" si="9"/>
        <v>20060073</v>
      </c>
      <c r="AA60" s="225" t="str">
        <f t="shared" si="10"/>
        <v>BRLP0073</v>
      </c>
      <c r="AB60" s="226" t="e">
        <f>VLOOKUP(Y60,#REF!,2,0)</f>
        <v>#REF!</v>
      </c>
      <c r="AC60" s="226" t="e">
        <f>VLOOKUP(Z60,#REF!,2,0)</f>
        <v>#REF!</v>
      </c>
      <c r="AD60" s="226" t="e">
        <f>VLOOKUP(AA60,#REF!,2,0)</f>
        <v>#REF!</v>
      </c>
      <c r="AE60" s="227" t="e">
        <f t="shared" si="11"/>
        <v>#REF!</v>
      </c>
      <c r="AF60" s="229" t="e">
        <f t="shared" si="12"/>
        <v>#REF!</v>
      </c>
      <c r="AG60" s="229">
        <v>2</v>
      </c>
      <c r="AH60" s="229" t="e">
        <f t="shared" si="13"/>
        <v>#REF!</v>
      </c>
      <c r="AI60" s="227" t="e">
        <f t="shared" si="14"/>
        <v>#REF!</v>
      </c>
      <c r="AJ60" s="225">
        <f>Solicitacao_Prancha[[#This Row],[QUANT EQUIP]]</f>
        <v>5</v>
      </c>
      <c r="AK60" s="229" t="e">
        <f t="shared" si="15"/>
        <v>#REF!</v>
      </c>
      <c r="AL60" s="229"/>
      <c r="AM60" s="230"/>
      <c r="AN60" s="230"/>
      <c r="AO60" s="230"/>
      <c r="AP60" s="230"/>
      <c r="AQ60" s="230"/>
      <c r="AR60" s="230"/>
      <c r="AS60" s="230"/>
      <c r="AT60" s="230"/>
      <c r="AU60" s="230"/>
      <c r="AV60" s="230"/>
      <c r="AW60" s="230"/>
      <c r="AX60"/>
      <c r="AY60"/>
    </row>
    <row r="61" spans="1:51" ht="15" hidden="1" x14ac:dyDescent="0.25">
      <c r="A61" s="208">
        <v>2831</v>
      </c>
      <c r="B61" s="208" t="s">
        <v>718</v>
      </c>
      <c r="C61" s="210">
        <v>45630.663888888892</v>
      </c>
      <c r="D61" s="211" t="s">
        <v>575</v>
      </c>
      <c r="E61" s="208" t="s">
        <v>5</v>
      </c>
      <c r="F61" s="208">
        <v>1</v>
      </c>
      <c r="G61" s="208" t="s">
        <v>4</v>
      </c>
      <c r="H61" s="208" t="s">
        <v>620</v>
      </c>
      <c r="I61" s="208" t="s">
        <v>621</v>
      </c>
      <c r="J61" s="208" t="s">
        <v>1</v>
      </c>
      <c r="K61" s="208" t="s">
        <v>766</v>
      </c>
      <c r="L61" s="208" t="s">
        <v>604</v>
      </c>
      <c r="M61" s="211" t="s">
        <v>646</v>
      </c>
      <c r="N61" s="211" t="s">
        <v>644</v>
      </c>
      <c r="O61" s="217"/>
      <c r="P61" s="208"/>
      <c r="Q61" s="208" t="s">
        <v>688</v>
      </c>
      <c r="R61" s="208" t="e">
        <f>VLOOKUP(LEFT(Solicitacao_Prancha[[#This Row],[ORIGEM]],4),#REF!,2,0)</f>
        <v>#REF!</v>
      </c>
      <c r="S61" s="208" t="e">
        <f>VLOOKUP(LEFT(Solicitacao_Prancha[[#This Row],[DESTINO]],4),#REF!,2,0)</f>
        <v>#REF!</v>
      </c>
      <c r="T61" s="219" t="str">
        <f t="shared" si="7"/>
        <v>Aderente</v>
      </c>
      <c r="U61" s="221">
        <f>((CONCATENATE(Solicitacao_Prancha[[#This Row],[DATA MOVIMENTAÇÃO]]," ",Solicitacao_Prancha[[#This Row],[HORA MOVIMENTAÇÃO]])-Solicitacao_Prancha[[#This Row],[DATA SOLICITAÇÃO]])*24)+3</f>
        <v>66.066666666534729</v>
      </c>
      <c r="V61" s="224" t="s">
        <v>410</v>
      </c>
      <c r="W61" s="225" t="str">
        <f>LEFT(Solicitacao_Prancha[[#This Row],[ORIGEM]],4)</f>
        <v>0137</v>
      </c>
      <c r="X61" s="225" t="str">
        <f>LEFT(Solicitacao_Prancha[[#This Row],[DESTINO]],4)</f>
        <v>0073</v>
      </c>
      <c r="Y61" s="225" t="str">
        <f t="shared" si="8"/>
        <v>BRLP0137</v>
      </c>
      <c r="Z61" s="225" t="str">
        <f t="shared" si="9"/>
        <v>01370073</v>
      </c>
      <c r="AA61" s="225" t="str">
        <f t="shared" si="10"/>
        <v>BRLP0073</v>
      </c>
      <c r="AB61" s="226" t="e">
        <f>VLOOKUP(Y61,#REF!,2,0)</f>
        <v>#REF!</v>
      </c>
      <c r="AC61" s="226" t="e">
        <f>VLOOKUP(Z61,#REF!,2,0)</f>
        <v>#REF!</v>
      </c>
      <c r="AD61" s="226" t="e">
        <f>VLOOKUP(AA61,#REF!,2,0)</f>
        <v>#REF!</v>
      </c>
      <c r="AE61" s="227" t="e">
        <f t="shared" si="11"/>
        <v>#REF!</v>
      </c>
      <c r="AF61" s="229" t="e">
        <f t="shared" si="12"/>
        <v>#REF!</v>
      </c>
      <c r="AG61" s="229">
        <v>2</v>
      </c>
      <c r="AH61" s="229" t="e">
        <f t="shared" si="13"/>
        <v>#REF!</v>
      </c>
      <c r="AI61" s="227" t="e">
        <f t="shared" si="14"/>
        <v>#REF!</v>
      </c>
      <c r="AJ61" s="225">
        <f>Solicitacao_Prancha[[#This Row],[QUANT EQUIP]]</f>
        <v>1</v>
      </c>
      <c r="AK61" s="229" t="e">
        <f t="shared" si="15"/>
        <v>#REF!</v>
      </c>
      <c r="AL61" s="229"/>
      <c r="AM61" s="230"/>
      <c r="AN61" s="230"/>
      <c r="AO61" s="230"/>
      <c r="AP61" s="230"/>
      <c r="AQ61" s="230"/>
      <c r="AR61" s="230"/>
      <c r="AS61" s="230"/>
      <c r="AT61" s="230"/>
      <c r="AU61" s="230"/>
      <c r="AV61" s="230"/>
      <c r="AW61" s="230"/>
      <c r="AX61"/>
      <c r="AY61"/>
    </row>
    <row r="62" spans="1:51" ht="15" hidden="1" x14ac:dyDescent="0.25">
      <c r="A62" s="208">
        <v>2832</v>
      </c>
      <c r="B62" s="208" t="s">
        <v>718</v>
      </c>
      <c r="C62" s="210">
        <v>45630.664583333331</v>
      </c>
      <c r="D62" s="211" t="s">
        <v>575</v>
      </c>
      <c r="E62" s="208" t="s">
        <v>719</v>
      </c>
      <c r="F62" s="208">
        <v>2</v>
      </c>
      <c r="G62" s="208" t="s">
        <v>4</v>
      </c>
      <c r="H62" s="208" t="s">
        <v>621</v>
      </c>
      <c r="I62" s="208" t="s">
        <v>621</v>
      </c>
      <c r="J62" s="208" t="s">
        <v>1</v>
      </c>
      <c r="K62" s="208" t="s">
        <v>766</v>
      </c>
      <c r="L62" s="208" t="s">
        <v>604</v>
      </c>
      <c r="M62" s="211" t="s">
        <v>657</v>
      </c>
      <c r="N62" s="211" t="s">
        <v>680</v>
      </c>
      <c r="O62" s="217"/>
      <c r="P62" s="208"/>
      <c r="Q62" s="208" t="s">
        <v>688</v>
      </c>
      <c r="R62" s="208" t="e">
        <f>VLOOKUP(LEFT(Solicitacao_Prancha[[#This Row],[ORIGEM]],4),#REF!,2,0)</f>
        <v>#REF!</v>
      </c>
      <c r="S62" s="208" t="e">
        <f>VLOOKUP(LEFT(Solicitacao_Prancha[[#This Row],[DESTINO]],4),#REF!,2,0)</f>
        <v>#REF!</v>
      </c>
      <c r="T62" s="219" t="str">
        <f t="shared" si="7"/>
        <v>Aderente</v>
      </c>
      <c r="U62" s="221">
        <f>((CONCATENATE(Solicitacao_Prancha[[#This Row],[DATA MOVIMENTAÇÃO]]," ",Solicitacao_Prancha[[#This Row],[HORA MOVIMENTAÇÃO]])-Solicitacao_Prancha[[#This Row],[DATA SOLICITAÇÃO]])*24)+3</f>
        <v>66.049999999988358</v>
      </c>
      <c r="V62" s="224" t="s">
        <v>410</v>
      </c>
      <c r="W62" s="225" t="str">
        <f>LEFT(Solicitacao_Prancha[[#This Row],[ORIGEM]],4)</f>
        <v>0666</v>
      </c>
      <c r="X62" s="225" t="str">
        <f>LEFT(Solicitacao_Prancha[[#This Row],[DESTINO]],4)</f>
        <v>0592</v>
      </c>
      <c r="Y62" s="225" t="str">
        <f t="shared" si="8"/>
        <v>BRLP0666</v>
      </c>
      <c r="Z62" s="225" t="str">
        <f t="shared" si="9"/>
        <v>06660592</v>
      </c>
      <c r="AA62" s="225" t="str">
        <f t="shared" si="10"/>
        <v>BRLP0592</v>
      </c>
      <c r="AB62" s="226" t="e">
        <f>VLOOKUP(Y62,#REF!,2,0)</f>
        <v>#REF!</v>
      </c>
      <c r="AC62" s="226" t="e">
        <f>VLOOKUP(Z62,#REF!,2,0)</f>
        <v>#REF!</v>
      </c>
      <c r="AD62" s="226" t="e">
        <f>VLOOKUP(AA62,#REF!,2,0)</f>
        <v>#REF!</v>
      </c>
      <c r="AE62" s="227" t="e">
        <f t="shared" si="11"/>
        <v>#REF!</v>
      </c>
      <c r="AF62" s="229" t="e">
        <f t="shared" si="12"/>
        <v>#REF!</v>
      </c>
      <c r="AG62" s="229">
        <v>2</v>
      </c>
      <c r="AH62" s="229" t="e">
        <f t="shared" si="13"/>
        <v>#REF!</v>
      </c>
      <c r="AI62" s="227" t="e">
        <f t="shared" si="14"/>
        <v>#REF!</v>
      </c>
      <c r="AJ62" s="225">
        <f>Solicitacao_Prancha[[#This Row],[QUANT EQUIP]]</f>
        <v>2</v>
      </c>
      <c r="AK62" s="229" t="e">
        <f t="shared" si="15"/>
        <v>#REF!</v>
      </c>
      <c r="AL62" s="229"/>
      <c r="AM62" s="230"/>
      <c r="AN62" s="230"/>
      <c r="AO62" s="230"/>
      <c r="AP62" s="230"/>
      <c r="AQ62" s="230"/>
      <c r="AR62" s="230"/>
      <c r="AS62" s="230"/>
      <c r="AT62" s="230"/>
      <c r="AU62" s="230"/>
      <c r="AV62" s="230"/>
      <c r="AW62" s="230"/>
      <c r="AX62"/>
      <c r="AY62"/>
    </row>
    <row r="63" spans="1:51" ht="15" hidden="1" x14ac:dyDescent="0.25">
      <c r="A63" s="208">
        <v>2833</v>
      </c>
      <c r="B63" s="208" t="s">
        <v>718</v>
      </c>
      <c r="C63" s="210">
        <v>45630.664583333331</v>
      </c>
      <c r="D63" s="211" t="s">
        <v>575</v>
      </c>
      <c r="E63" s="208" t="s">
        <v>719</v>
      </c>
      <c r="F63" s="208">
        <v>2</v>
      </c>
      <c r="G63" s="208" t="s">
        <v>4</v>
      </c>
      <c r="H63" s="208" t="s">
        <v>621</v>
      </c>
      <c r="I63" s="208" t="s">
        <v>621</v>
      </c>
      <c r="J63" s="208" t="s">
        <v>502</v>
      </c>
      <c r="K63" s="208" t="s">
        <v>766</v>
      </c>
      <c r="L63" s="208" t="s">
        <v>604</v>
      </c>
      <c r="M63" s="211" t="s">
        <v>657</v>
      </c>
      <c r="N63" s="211" t="s">
        <v>644</v>
      </c>
      <c r="O63" s="217"/>
      <c r="P63" s="208"/>
      <c r="Q63" s="208" t="s">
        <v>688</v>
      </c>
      <c r="R63" s="208" t="e">
        <f>VLOOKUP(LEFT(Solicitacao_Prancha[[#This Row],[ORIGEM]],4),#REF!,2,0)</f>
        <v>#REF!</v>
      </c>
      <c r="S63" s="208" t="e">
        <f>VLOOKUP(LEFT(Solicitacao_Prancha[[#This Row],[DESTINO]],4),#REF!,2,0)</f>
        <v>#REF!</v>
      </c>
      <c r="T63" s="219" t="str">
        <f t="shared" si="7"/>
        <v>Aderente</v>
      </c>
      <c r="U63" s="221">
        <f>((CONCATENATE(Solicitacao_Prancha[[#This Row],[DATA MOVIMENTAÇÃO]]," ",Solicitacao_Prancha[[#This Row],[HORA MOVIMENTAÇÃO]])-Solicitacao_Prancha[[#This Row],[DATA SOLICITAÇÃO]])*24)+3</f>
        <v>66.049999999988358</v>
      </c>
      <c r="V63" s="224" t="s">
        <v>410</v>
      </c>
      <c r="W63" s="225" t="str">
        <f>LEFT(Solicitacao_Prancha[[#This Row],[ORIGEM]],4)</f>
        <v>0666</v>
      </c>
      <c r="X63" s="225" t="str">
        <f>LEFT(Solicitacao_Prancha[[#This Row],[DESTINO]],4)</f>
        <v>0073</v>
      </c>
      <c r="Y63" s="225" t="str">
        <f t="shared" si="8"/>
        <v>BRLP0666</v>
      </c>
      <c r="Z63" s="225" t="str">
        <f t="shared" si="9"/>
        <v>06660073</v>
      </c>
      <c r="AA63" s="225" t="str">
        <f t="shared" si="10"/>
        <v>BRLP0073</v>
      </c>
      <c r="AB63" s="226" t="e">
        <f>VLOOKUP(Y63,#REF!,2,0)</f>
        <v>#REF!</v>
      </c>
      <c r="AC63" s="226" t="e">
        <f>VLOOKUP(Z63,#REF!,2,0)</f>
        <v>#REF!</v>
      </c>
      <c r="AD63" s="226" t="e">
        <f>VLOOKUP(AA63,#REF!,2,0)</f>
        <v>#REF!</v>
      </c>
      <c r="AE63" s="227" t="e">
        <f t="shared" si="11"/>
        <v>#REF!</v>
      </c>
      <c r="AF63" s="229" t="e">
        <f t="shared" si="12"/>
        <v>#REF!</v>
      </c>
      <c r="AG63" s="229">
        <v>2</v>
      </c>
      <c r="AH63" s="229" t="e">
        <f t="shared" si="13"/>
        <v>#REF!</v>
      </c>
      <c r="AI63" s="227" t="e">
        <f t="shared" si="14"/>
        <v>#REF!</v>
      </c>
      <c r="AJ63" s="225">
        <f>Solicitacao_Prancha[[#This Row],[QUANT EQUIP]]</f>
        <v>2</v>
      </c>
      <c r="AK63" s="229" t="e">
        <f t="shared" si="15"/>
        <v>#REF!</v>
      </c>
      <c r="AL63" s="229"/>
      <c r="AM63" s="230"/>
      <c r="AN63" s="230"/>
      <c r="AO63" s="230"/>
      <c r="AP63" s="230"/>
      <c r="AQ63" s="230"/>
      <c r="AR63" s="230"/>
      <c r="AS63" s="230"/>
      <c r="AT63" s="230"/>
      <c r="AU63" s="230"/>
      <c r="AV63" s="230"/>
      <c r="AW63" s="230"/>
      <c r="AX63"/>
      <c r="AY63"/>
    </row>
    <row r="64" spans="1:51" ht="15" hidden="1" x14ac:dyDescent="0.25">
      <c r="A64" s="208">
        <v>2880</v>
      </c>
      <c r="B64" s="208" t="s">
        <v>718</v>
      </c>
      <c r="C64" s="210">
        <v>45630.664583333331</v>
      </c>
      <c r="D64" s="211" t="s">
        <v>575</v>
      </c>
      <c r="E64" s="208" t="s">
        <v>719</v>
      </c>
      <c r="F64" s="208">
        <v>2</v>
      </c>
      <c r="G64" s="208" t="s">
        <v>4</v>
      </c>
      <c r="H64" s="208" t="s">
        <v>621</v>
      </c>
      <c r="I64" s="208" t="s">
        <v>621</v>
      </c>
      <c r="J64" s="208" t="s">
        <v>502</v>
      </c>
      <c r="K64" s="208" t="s">
        <v>766</v>
      </c>
      <c r="L64" s="208" t="s">
        <v>604</v>
      </c>
      <c r="M64" s="211" t="s">
        <v>657</v>
      </c>
      <c r="N64" s="211" t="s">
        <v>680</v>
      </c>
      <c r="O64" s="217" t="s">
        <v>835</v>
      </c>
      <c r="P64" s="208"/>
      <c r="Q64" s="208" t="s">
        <v>688</v>
      </c>
      <c r="R64" s="208" t="e">
        <f>VLOOKUP(LEFT(Solicitacao_Prancha[[#This Row],[ORIGEM]],4),#REF!,2,0)</f>
        <v>#REF!</v>
      </c>
      <c r="S64" s="208" t="e">
        <f>VLOOKUP(LEFT(Solicitacao_Prancha[[#This Row],[DESTINO]],4),#REF!,2,0)</f>
        <v>#REF!</v>
      </c>
      <c r="T64" s="219" t="str">
        <f t="shared" si="7"/>
        <v>Aderente</v>
      </c>
      <c r="U64" s="221">
        <f>((CONCATENATE(Solicitacao_Prancha[[#This Row],[DATA MOVIMENTAÇÃO]]," ",Solicitacao_Prancha[[#This Row],[HORA MOVIMENTAÇÃO]])-Solicitacao_Prancha[[#This Row],[DATA SOLICITAÇÃO]])*24)+3</f>
        <v>66.049999999988358</v>
      </c>
      <c r="V64" s="224" t="s">
        <v>410</v>
      </c>
      <c r="W64" s="225" t="str">
        <f>LEFT(Solicitacao_Prancha[[#This Row],[ORIGEM]],4)</f>
        <v>0666</v>
      </c>
      <c r="X64" s="225" t="str">
        <f>LEFT(Solicitacao_Prancha[[#This Row],[DESTINO]],4)</f>
        <v>0592</v>
      </c>
      <c r="Y64" s="225" t="str">
        <f t="shared" si="8"/>
        <v>BRLP0666</v>
      </c>
      <c r="Z64" s="225" t="str">
        <f t="shared" si="9"/>
        <v>06660592</v>
      </c>
      <c r="AA64" s="225" t="str">
        <f t="shared" si="10"/>
        <v>BRLP0592</v>
      </c>
      <c r="AB64" s="226" t="e">
        <f>VLOOKUP(Y64,#REF!,2,0)</f>
        <v>#REF!</v>
      </c>
      <c r="AC64" s="226" t="e">
        <f>VLOOKUP(Z64,#REF!,2,0)</f>
        <v>#REF!</v>
      </c>
      <c r="AD64" s="226" t="e">
        <f>VLOOKUP(AA64,#REF!,2,0)</f>
        <v>#REF!</v>
      </c>
      <c r="AE64" s="227" t="e">
        <f t="shared" si="11"/>
        <v>#REF!</v>
      </c>
      <c r="AF64" s="229" t="e">
        <f t="shared" si="12"/>
        <v>#REF!</v>
      </c>
      <c r="AG64" s="229">
        <v>2</v>
      </c>
      <c r="AH64" s="229" t="e">
        <f t="shared" si="13"/>
        <v>#REF!</v>
      </c>
      <c r="AI64" s="227" t="e">
        <f t="shared" si="14"/>
        <v>#REF!</v>
      </c>
      <c r="AJ64" s="225">
        <f>Solicitacao_Prancha[[#This Row],[QUANT EQUIP]]</f>
        <v>2</v>
      </c>
      <c r="AK64" s="229" t="e">
        <f t="shared" si="15"/>
        <v>#REF!</v>
      </c>
      <c r="AL64" s="229"/>
      <c r="AM64" s="230"/>
      <c r="AN64" s="230"/>
      <c r="AO64" s="230"/>
      <c r="AP64" s="230"/>
      <c r="AQ64" s="230"/>
      <c r="AR64" s="230"/>
      <c r="AS64" s="230"/>
      <c r="AT64" s="230"/>
      <c r="AU64" s="230"/>
      <c r="AV64" s="230"/>
      <c r="AW64" s="230"/>
      <c r="AX64"/>
      <c r="AY64"/>
    </row>
    <row r="65" spans="1:51" ht="15" hidden="1" x14ac:dyDescent="0.25">
      <c r="A65" s="208">
        <v>2834</v>
      </c>
      <c r="B65" s="208" t="s">
        <v>718</v>
      </c>
      <c r="C65" s="210">
        <v>45630.669444444444</v>
      </c>
      <c r="D65" s="211" t="s">
        <v>575</v>
      </c>
      <c r="E65" s="208" t="s">
        <v>719</v>
      </c>
      <c r="F65" s="208">
        <v>2</v>
      </c>
      <c r="G65" s="208" t="s">
        <v>4</v>
      </c>
      <c r="H65" s="208" t="s">
        <v>621</v>
      </c>
      <c r="I65" s="208" t="s">
        <v>621</v>
      </c>
      <c r="J65" s="208" t="s">
        <v>1</v>
      </c>
      <c r="K65" s="208" t="s">
        <v>808</v>
      </c>
      <c r="L65" s="208" t="s">
        <v>600</v>
      </c>
      <c r="M65" s="211" t="s">
        <v>657</v>
      </c>
      <c r="N65" s="211" t="s">
        <v>680</v>
      </c>
      <c r="O65" s="217"/>
      <c r="P65" s="208"/>
      <c r="Q65" s="208" t="s">
        <v>688</v>
      </c>
      <c r="R65" s="208" t="e">
        <f>VLOOKUP(LEFT(Solicitacao_Prancha[[#This Row],[ORIGEM]],4),#REF!,2,0)</f>
        <v>#REF!</v>
      </c>
      <c r="S65" s="208" t="e">
        <f>VLOOKUP(LEFT(Solicitacao_Prancha[[#This Row],[DESTINO]],4),#REF!,2,0)</f>
        <v>#REF!</v>
      </c>
      <c r="T65" s="219" t="str">
        <f t="shared" si="7"/>
        <v>Aderente</v>
      </c>
      <c r="U65" s="221">
        <f>((CONCATENATE(Solicitacao_Prancha[[#This Row],[DATA MOVIMENTAÇÃO]]," ",Solicitacao_Prancha[[#This Row],[HORA MOVIMENTAÇÃO]])-Solicitacao_Prancha[[#This Row],[DATA SOLICITAÇÃO]])*24)+3</f>
        <v>88.933333333348855</v>
      </c>
      <c r="V65" s="224" t="s">
        <v>410</v>
      </c>
      <c r="W65" s="225" t="str">
        <f>LEFT(Solicitacao_Prancha[[#This Row],[ORIGEM]],4)</f>
        <v>0666</v>
      </c>
      <c r="X65" s="225" t="str">
        <f>LEFT(Solicitacao_Prancha[[#This Row],[DESTINO]],4)</f>
        <v>0592</v>
      </c>
      <c r="Y65" s="225" t="str">
        <f t="shared" si="8"/>
        <v>BRLP0666</v>
      </c>
      <c r="Z65" s="225" t="str">
        <f t="shared" si="9"/>
        <v>06660592</v>
      </c>
      <c r="AA65" s="225" t="str">
        <f t="shared" si="10"/>
        <v>BRLP0592</v>
      </c>
      <c r="AB65" s="226" t="e">
        <f>VLOOKUP(Y65,#REF!,2,0)</f>
        <v>#REF!</v>
      </c>
      <c r="AC65" s="226" t="e">
        <f>VLOOKUP(Z65,#REF!,2,0)</f>
        <v>#REF!</v>
      </c>
      <c r="AD65" s="226" t="e">
        <f>VLOOKUP(AA65,#REF!,2,0)</f>
        <v>#REF!</v>
      </c>
      <c r="AE65" s="227" t="e">
        <f t="shared" si="11"/>
        <v>#REF!</v>
      </c>
      <c r="AF65" s="229" t="e">
        <f t="shared" si="12"/>
        <v>#REF!</v>
      </c>
      <c r="AG65" s="229">
        <v>2</v>
      </c>
      <c r="AH65" s="229" t="e">
        <f t="shared" si="13"/>
        <v>#REF!</v>
      </c>
      <c r="AI65" s="227" t="e">
        <f t="shared" si="14"/>
        <v>#REF!</v>
      </c>
      <c r="AJ65" s="225">
        <f>Solicitacao_Prancha[[#This Row],[QUANT EQUIP]]</f>
        <v>2</v>
      </c>
      <c r="AK65" s="229" t="e">
        <f t="shared" si="15"/>
        <v>#REF!</v>
      </c>
      <c r="AL65" s="229"/>
      <c r="AM65" s="230"/>
      <c r="AN65" s="230"/>
      <c r="AO65" s="230"/>
      <c r="AP65" s="230"/>
      <c r="AQ65" s="230"/>
      <c r="AR65" s="230"/>
      <c r="AS65" s="230"/>
      <c r="AT65" s="230"/>
      <c r="AU65" s="230"/>
      <c r="AV65" s="230"/>
      <c r="AW65" s="230"/>
      <c r="AX65"/>
      <c r="AY65"/>
    </row>
    <row r="66" spans="1:51" ht="15" hidden="1" x14ac:dyDescent="0.25">
      <c r="A66" s="208">
        <v>2835</v>
      </c>
      <c r="B66" s="208" t="s">
        <v>718</v>
      </c>
      <c r="C66" s="210">
        <v>45630.69027777778</v>
      </c>
      <c r="D66" s="211" t="s">
        <v>574</v>
      </c>
      <c r="E66" s="208" t="s">
        <v>744</v>
      </c>
      <c r="F66" s="208">
        <v>8</v>
      </c>
      <c r="G66" s="208" t="s">
        <v>516</v>
      </c>
      <c r="H66" s="208" t="s">
        <v>621</v>
      </c>
      <c r="I66" s="208" t="s">
        <v>624</v>
      </c>
      <c r="J66" s="208" t="s">
        <v>1</v>
      </c>
      <c r="K66" s="208" t="s">
        <v>758</v>
      </c>
      <c r="L66" s="208" t="s">
        <v>596</v>
      </c>
      <c r="M66" s="211" t="s">
        <v>635</v>
      </c>
      <c r="N66" s="211" t="s">
        <v>638</v>
      </c>
      <c r="O66" s="217"/>
      <c r="P66" s="208"/>
      <c r="Q66" s="208" t="s">
        <v>688</v>
      </c>
      <c r="R66" s="208" t="e">
        <f>VLOOKUP(LEFT(Solicitacao_Prancha[[#This Row],[ORIGEM]],4),#REF!,2,0)</f>
        <v>#REF!</v>
      </c>
      <c r="S66" s="208" t="e">
        <f>VLOOKUP(LEFT(Solicitacao_Prancha[[#This Row],[DESTINO]],4),#REF!,2,0)</f>
        <v>#REF!</v>
      </c>
      <c r="T66" s="219" t="str">
        <f t="shared" si="7"/>
        <v>Não Aderente</v>
      </c>
      <c r="U66" s="221">
        <f>((CONCATENATE(Solicitacao_Prancha[[#This Row],[DATA MOVIMENTAÇÃO]]," ",Solicitacao_Prancha[[#This Row],[HORA MOVIMENTAÇÃO]])-Solicitacao_Prancha[[#This Row],[DATA SOLICITAÇÃO]])*24)+3</f>
        <v>36.93333333323244</v>
      </c>
      <c r="V66" s="224" t="s">
        <v>410</v>
      </c>
      <c r="W66" s="225" t="str">
        <f>LEFT(Solicitacao_Prancha[[#This Row],[ORIGEM]],4)</f>
        <v>0030</v>
      </c>
      <c r="X66" s="225" t="str">
        <f>LEFT(Solicitacao_Prancha[[#This Row],[DESTINO]],4)</f>
        <v>0011</v>
      </c>
      <c r="Y66" s="225" t="str">
        <f t="shared" si="8"/>
        <v>BRLP0030</v>
      </c>
      <c r="Z66" s="225" t="str">
        <f t="shared" si="9"/>
        <v>00300011</v>
      </c>
      <c r="AA66" s="225" t="str">
        <f t="shared" si="10"/>
        <v>BRLP0011</v>
      </c>
      <c r="AB66" s="226" t="e">
        <f>VLOOKUP(Y66,#REF!,2,0)</f>
        <v>#REF!</v>
      </c>
      <c r="AC66" s="226" t="e">
        <f>VLOOKUP(Z66,#REF!,2,0)</f>
        <v>#REF!</v>
      </c>
      <c r="AD66" s="226" t="e">
        <f>VLOOKUP(AA66,#REF!,2,0)</f>
        <v>#REF!</v>
      </c>
      <c r="AE66" s="227" t="e">
        <f t="shared" si="11"/>
        <v>#REF!</v>
      </c>
      <c r="AF66" s="229" t="e">
        <f t="shared" si="12"/>
        <v>#REF!</v>
      </c>
      <c r="AG66" s="229">
        <v>2</v>
      </c>
      <c r="AH66" s="229" t="e">
        <f t="shared" si="13"/>
        <v>#REF!</v>
      </c>
      <c r="AI66" s="227" t="e">
        <f t="shared" si="14"/>
        <v>#REF!</v>
      </c>
      <c r="AJ66" s="225">
        <f>Solicitacao_Prancha[[#This Row],[QUANT EQUIP]]</f>
        <v>8</v>
      </c>
      <c r="AK66" s="229" t="e">
        <f t="shared" si="15"/>
        <v>#REF!</v>
      </c>
      <c r="AL66" s="229"/>
      <c r="AM66" s="230"/>
      <c r="AN66" s="230"/>
      <c r="AO66" s="230"/>
      <c r="AP66" s="230"/>
      <c r="AQ66" s="230"/>
      <c r="AR66" s="230"/>
      <c r="AS66" s="230"/>
      <c r="AT66" s="230"/>
      <c r="AU66" s="230"/>
      <c r="AV66" s="230"/>
      <c r="AW66" s="230"/>
      <c r="AX66"/>
      <c r="AY66"/>
    </row>
    <row r="67" spans="1:51" ht="15" hidden="1" x14ac:dyDescent="0.25">
      <c r="A67" s="208">
        <v>2836</v>
      </c>
      <c r="B67" s="208" t="s">
        <v>718</v>
      </c>
      <c r="C67" s="210">
        <v>45630.690972222219</v>
      </c>
      <c r="D67" s="211" t="s">
        <v>574</v>
      </c>
      <c r="E67" s="208" t="s">
        <v>744</v>
      </c>
      <c r="F67" s="208">
        <v>8</v>
      </c>
      <c r="G67" s="208" t="s">
        <v>516</v>
      </c>
      <c r="H67" s="208" t="s">
        <v>621</v>
      </c>
      <c r="I67" s="208" t="s">
        <v>624</v>
      </c>
      <c r="J67" s="208" t="s">
        <v>1</v>
      </c>
      <c r="K67" s="208" t="s">
        <v>766</v>
      </c>
      <c r="L67" s="208" t="s">
        <v>596</v>
      </c>
      <c r="M67" s="211" t="s">
        <v>635</v>
      </c>
      <c r="N67" s="211" t="s">
        <v>638</v>
      </c>
      <c r="O67" s="217"/>
      <c r="P67" s="208"/>
      <c r="Q67" s="208" t="s">
        <v>688</v>
      </c>
      <c r="R67" s="208" t="e">
        <f>VLOOKUP(LEFT(Solicitacao_Prancha[[#This Row],[ORIGEM]],4),#REF!,2,0)</f>
        <v>#REF!</v>
      </c>
      <c r="S67" s="208" t="e">
        <f>VLOOKUP(LEFT(Solicitacao_Prancha[[#This Row],[DESTINO]],4),#REF!,2,0)</f>
        <v>#REF!</v>
      </c>
      <c r="T67" s="219" t="str">
        <f t="shared" ref="T67:T130" si="16">IF(U67&gt;=48,"Aderente","Não Aderente")</f>
        <v>Aderente</v>
      </c>
      <c r="U67" s="221">
        <f>((CONCATENATE(Solicitacao_Prancha[[#This Row],[DATA MOVIMENTAÇÃO]]," ",Solicitacao_Prancha[[#This Row],[HORA MOVIMENTAÇÃO]])-Solicitacao_Prancha[[#This Row],[DATA SOLICITAÇÃO]])*24)+3</f>
        <v>60.916666666686069</v>
      </c>
      <c r="V67" s="224" t="s">
        <v>410</v>
      </c>
      <c r="W67" s="225" t="str">
        <f>LEFT(Solicitacao_Prancha[[#This Row],[ORIGEM]],4)</f>
        <v>0030</v>
      </c>
      <c r="X67" s="225" t="str">
        <f>LEFT(Solicitacao_Prancha[[#This Row],[DESTINO]],4)</f>
        <v>0011</v>
      </c>
      <c r="Y67" s="225" t="str">
        <f t="shared" ref="Y67:Y130" si="17">CONCATENATE(V67,W67)</f>
        <v>BRLP0030</v>
      </c>
      <c r="Z67" s="225" t="str">
        <f t="shared" ref="Z67:Z130" si="18">CONCATENATE(W67,X67)</f>
        <v>00300011</v>
      </c>
      <c r="AA67" s="225" t="str">
        <f t="shared" ref="AA67:AA130" si="19">CONCATENATE(V67,X67)</f>
        <v>BRLP0011</v>
      </c>
      <c r="AB67" s="226" t="e">
        <f>VLOOKUP(Y67,#REF!,2,0)</f>
        <v>#REF!</v>
      </c>
      <c r="AC67" s="226" t="e">
        <f>VLOOKUP(Z67,#REF!,2,0)</f>
        <v>#REF!</v>
      </c>
      <c r="AD67" s="226" t="e">
        <f>VLOOKUP(AA67,#REF!,2,0)</f>
        <v>#REF!</v>
      </c>
      <c r="AE67" s="227" t="e">
        <f t="shared" ref="AE67:AE130" si="20">SUM(AB67:AD67)</f>
        <v>#REF!</v>
      </c>
      <c r="AF67" s="229" t="e">
        <f t="shared" ref="AF67:AF130" si="21">(AB67/65)+(AC67/42.5)+(AD67/65)</f>
        <v>#REF!</v>
      </c>
      <c r="AG67" s="229">
        <v>2</v>
      </c>
      <c r="AH67" s="229" t="e">
        <f t="shared" ref="AH67:AH130" si="22">(AF67+AG67)</f>
        <v>#REF!</v>
      </c>
      <c r="AI67" s="227" t="e">
        <f t="shared" ref="AI67:AI130" si="23">11/AH67</f>
        <v>#REF!</v>
      </c>
      <c r="AJ67" s="225">
        <f>Solicitacao_Prancha[[#This Row],[QUANT EQUIP]]</f>
        <v>8</v>
      </c>
      <c r="AK67" s="229" t="e">
        <f t="shared" ref="AK67:AK130" si="24">AJ67/AI67</f>
        <v>#REF!</v>
      </c>
      <c r="AL67" s="229"/>
      <c r="AM67" s="230"/>
      <c r="AN67" s="230"/>
      <c r="AO67" s="230"/>
      <c r="AP67" s="230"/>
      <c r="AQ67" s="230"/>
      <c r="AR67" s="230"/>
      <c r="AS67" s="230"/>
      <c r="AT67" s="230"/>
      <c r="AU67" s="230"/>
      <c r="AV67" s="230"/>
      <c r="AW67" s="230"/>
      <c r="AX67"/>
      <c r="AY67"/>
    </row>
    <row r="68" spans="1:51" ht="15" hidden="1" x14ac:dyDescent="0.25">
      <c r="A68" s="208">
        <v>2857</v>
      </c>
      <c r="B68" s="208" t="s">
        <v>718</v>
      </c>
      <c r="C68" s="210">
        <v>45630.691666666666</v>
      </c>
      <c r="D68" s="211" t="s">
        <v>821</v>
      </c>
      <c r="E68" s="208" t="s">
        <v>5</v>
      </c>
      <c r="F68" s="208">
        <v>1</v>
      </c>
      <c r="G68" s="208" t="s">
        <v>516</v>
      </c>
      <c r="H68" s="208" t="s">
        <v>620</v>
      </c>
      <c r="I68" s="208" t="s">
        <v>620</v>
      </c>
      <c r="J68" s="208" t="s">
        <v>1</v>
      </c>
      <c r="K68" s="208" t="s">
        <v>766</v>
      </c>
      <c r="L68" s="208" t="s">
        <v>593</v>
      </c>
      <c r="M68" s="211" t="s">
        <v>635</v>
      </c>
      <c r="N68" s="211" t="s">
        <v>638</v>
      </c>
      <c r="O68" s="217"/>
      <c r="P68" s="208"/>
      <c r="Q68" s="208" t="s">
        <v>688</v>
      </c>
      <c r="R68" s="208" t="e">
        <f>VLOOKUP(LEFT(Solicitacao_Prancha[[#This Row],[ORIGEM]],4),#REF!,2,0)</f>
        <v>#REF!</v>
      </c>
      <c r="S68" s="208" t="e">
        <f>VLOOKUP(LEFT(Solicitacao_Prancha[[#This Row],[DESTINO]],4),#REF!,2,0)</f>
        <v>#REF!</v>
      </c>
      <c r="T68" s="219" t="str">
        <f t="shared" si="16"/>
        <v>Aderente</v>
      </c>
      <c r="U68" s="221">
        <f>((CONCATENATE(Solicitacao_Prancha[[#This Row],[DATA MOVIMENTAÇÃO]]," ",Solicitacao_Prancha[[#This Row],[HORA MOVIMENTAÇÃO]])-Solicitacao_Prancha[[#This Row],[DATA SOLICITAÇÃO]])*24)+3</f>
        <v>66.400000000081491</v>
      </c>
      <c r="V68" s="224" t="s">
        <v>410</v>
      </c>
      <c r="W68" s="225" t="str">
        <f>LEFT(Solicitacao_Prancha[[#This Row],[ORIGEM]],4)</f>
        <v>0030</v>
      </c>
      <c r="X68" s="225" t="str">
        <f>LEFT(Solicitacao_Prancha[[#This Row],[DESTINO]],4)</f>
        <v>0011</v>
      </c>
      <c r="Y68" s="225" t="str">
        <f t="shared" si="17"/>
        <v>BRLP0030</v>
      </c>
      <c r="Z68" s="225" t="str">
        <f t="shared" si="18"/>
        <v>00300011</v>
      </c>
      <c r="AA68" s="225" t="str">
        <f t="shared" si="19"/>
        <v>BRLP0011</v>
      </c>
      <c r="AB68" s="226" t="e">
        <f>VLOOKUP(Y68,#REF!,2,0)</f>
        <v>#REF!</v>
      </c>
      <c r="AC68" s="226" t="e">
        <f>VLOOKUP(Z68,#REF!,2,0)</f>
        <v>#REF!</v>
      </c>
      <c r="AD68" s="226" t="e">
        <f>VLOOKUP(AA68,#REF!,2,0)</f>
        <v>#REF!</v>
      </c>
      <c r="AE68" s="227" t="e">
        <f t="shared" si="20"/>
        <v>#REF!</v>
      </c>
      <c r="AF68" s="229" t="e">
        <f t="shared" si="21"/>
        <v>#REF!</v>
      </c>
      <c r="AG68" s="229">
        <v>2</v>
      </c>
      <c r="AH68" s="229" t="e">
        <f t="shared" si="22"/>
        <v>#REF!</v>
      </c>
      <c r="AI68" s="227" t="e">
        <f t="shared" si="23"/>
        <v>#REF!</v>
      </c>
      <c r="AJ68" s="225">
        <f>Solicitacao_Prancha[[#This Row],[QUANT EQUIP]]</f>
        <v>1</v>
      </c>
      <c r="AK68" s="229" t="e">
        <f t="shared" si="24"/>
        <v>#REF!</v>
      </c>
      <c r="AL68" s="229"/>
      <c r="AM68" s="230"/>
      <c r="AN68" s="230"/>
      <c r="AO68" s="230"/>
      <c r="AP68" s="230"/>
      <c r="AQ68" s="230"/>
      <c r="AR68" s="230"/>
      <c r="AS68" s="230"/>
      <c r="AT68" s="230"/>
      <c r="AU68" s="230"/>
      <c r="AV68" s="230"/>
      <c r="AW68" s="230"/>
      <c r="AX68"/>
      <c r="AY68"/>
    </row>
    <row r="69" spans="1:51" ht="15" hidden="1" x14ac:dyDescent="0.25">
      <c r="A69" s="208">
        <v>2837</v>
      </c>
      <c r="B69" s="208" t="s">
        <v>718</v>
      </c>
      <c r="C69" s="210">
        <v>45630.691666666666</v>
      </c>
      <c r="D69" s="211" t="s">
        <v>566</v>
      </c>
      <c r="E69" s="208" t="s">
        <v>719</v>
      </c>
      <c r="F69" s="208">
        <v>1</v>
      </c>
      <c r="G69" s="208" t="s">
        <v>564</v>
      </c>
      <c r="H69" s="208" t="s">
        <v>620</v>
      </c>
      <c r="I69" s="208" t="s">
        <v>624</v>
      </c>
      <c r="J69" s="208" t="s">
        <v>1</v>
      </c>
      <c r="K69" s="208" t="s">
        <v>758</v>
      </c>
      <c r="L69" s="208" t="s">
        <v>610</v>
      </c>
      <c r="M69" s="211" t="s">
        <v>809</v>
      </c>
      <c r="N69" s="211" t="s">
        <v>678</v>
      </c>
      <c r="O69" s="217" t="s">
        <v>810</v>
      </c>
      <c r="P69" s="208"/>
      <c r="Q69" s="208" t="s">
        <v>688</v>
      </c>
      <c r="R69" s="208" t="e">
        <f>VLOOKUP(LEFT(Solicitacao_Prancha[[#This Row],[ORIGEM]],4),#REF!,2,0)</f>
        <v>#REF!</v>
      </c>
      <c r="S69" s="208" t="e">
        <f>VLOOKUP(LEFT(Solicitacao_Prancha[[#This Row],[DESTINO]],4),#REF!,2,0)</f>
        <v>#REF!</v>
      </c>
      <c r="T69" s="219" t="str">
        <f t="shared" si="16"/>
        <v>Não Aderente</v>
      </c>
      <c r="U69" s="221">
        <f>((CONCATENATE(Solicitacao_Prancha[[#This Row],[DATA MOVIMENTAÇÃO]]," ",Solicitacao_Prancha[[#This Row],[HORA MOVIMENTAÇÃO]])-Solicitacao_Prancha[[#This Row],[DATA SOLICITAÇÃO]])*24)+3</f>
        <v>41.900000000023283</v>
      </c>
      <c r="V69" s="224" t="s">
        <v>410</v>
      </c>
      <c r="W69" s="225" t="str">
        <f>LEFT(Solicitacao_Prancha[[#This Row],[ORIGEM]],4)</f>
        <v>5001</v>
      </c>
      <c r="X69" s="225" t="str">
        <f>LEFT(Solicitacao_Prancha[[#This Row],[DESTINO]],4)</f>
        <v>5014</v>
      </c>
      <c r="Y69" s="225" t="str">
        <f t="shared" si="17"/>
        <v>BRLP5001</v>
      </c>
      <c r="Z69" s="225" t="str">
        <f t="shared" si="18"/>
        <v>50015014</v>
      </c>
      <c r="AA69" s="225" t="str">
        <f t="shared" si="19"/>
        <v>BRLP5014</v>
      </c>
      <c r="AB69" s="226" t="e">
        <f>VLOOKUP(Y69,#REF!,2,0)</f>
        <v>#REF!</v>
      </c>
      <c r="AC69" s="226" t="e">
        <f>VLOOKUP(Z69,#REF!,2,0)</f>
        <v>#REF!</v>
      </c>
      <c r="AD69" s="226" t="e">
        <f>VLOOKUP(AA69,#REF!,2,0)</f>
        <v>#REF!</v>
      </c>
      <c r="AE69" s="227" t="e">
        <f t="shared" si="20"/>
        <v>#REF!</v>
      </c>
      <c r="AF69" s="229" t="e">
        <f t="shared" si="21"/>
        <v>#REF!</v>
      </c>
      <c r="AG69" s="229">
        <v>2</v>
      </c>
      <c r="AH69" s="229" t="e">
        <f t="shared" si="22"/>
        <v>#REF!</v>
      </c>
      <c r="AI69" s="227" t="e">
        <f t="shared" si="23"/>
        <v>#REF!</v>
      </c>
      <c r="AJ69" s="225">
        <f>Solicitacao_Prancha[[#This Row],[QUANT EQUIP]]</f>
        <v>1</v>
      </c>
      <c r="AK69" s="229" t="e">
        <f t="shared" si="24"/>
        <v>#REF!</v>
      </c>
      <c r="AL69" s="229"/>
      <c r="AM69" s="230"/>
      <c r="AN69" s="230"/>
      <c r="AO69" s="230"/>
      <c r="AP69" s="230"/>
      <c r="AQ69" s="230"/>
      <c r="AR69" s="230"/>
      <c r="AS69" s="230"/>
      <c r="AT69" s="230"/>
      <c r="AU69" s="230"/>
      <c r="AV69" s="230"/>
      <c r="AW69" s="230"/>
      <c r="AX69"/>
      <c r="AY69"/>
    </row>
    <row r="70" spans="1:51" ht="15" hidden="1" x14ac:dyDescent="0.25">
      <c r="A70" s="208">
        <v>2838</v>
      </c>
      <c r="B70" s="208" t="s">
        <v>718</v>
      </c>
      <c r="C70" s="210">
        <v>45630.701388888891</v>
      </c>
      <c r="D70" s="211" t="s">
        <v>811</v>
      </c>
      <c r="E70" s="208" t="s">
        <v>5</v>
      </c>
      <c r="F70" s="208">
        <v>0</v>
      </c>
      <c r="G70" s="208" t="s">
        <v>6</v>
      </c>
      <c r="H70" s="208" t="s">
        <v>620</v>
      </c>
      <c r="I70" s="208" t="s">
        <v>620</v>
      </c>
      <c r="J70" s="208" t="s">
        <v>531</v>
      </c>
      <c r="K70" s="208" t="s">
        <v>796</v>
      </c>
      <c r="L70" s="208" t="s">
        <v>812</v>
      </c>
      <c r="M70" s="211" t="s">
        <v>640</v>
      </c>
      <c r="N70" s="211" t="s">
        <v>652</v>
      </c>
      <c r="O70" s="217"/>
      <c r="P70" s="208"/>
      <c r="Q70" s="208" t="s">
        <v>688</v>
      </c>
      <c r="R70" s="208" t="e">
        <f>VLOOKUP(LEFT(Solicitacao_Prancha[[#This Row],[ORIGEM]],4),#REF!,2,0)</f>
        <v>#REF!</v>
      </c>
      <c r="S70" s="208" t="e">
        <f>VLOOKUP(LEFT(Solicitacao_Prancha[[#This Row],[DESTINO]],4),#REF!,2,0)</f>
        <v>#REF!</v>
      </c>
      <c r="T70" s="219" t="str">
        <f t="shared" si="16"/>
        <v>Não Aderente</v>
      </c>
      <c r="U70" s="221">
        <f>((CONCATENATE(Solicitacao_Prancha[[#This Row],[DATA MOVIMENTAÇÃO]]," ",Solicitacao_Prancha[[#This Row],[HORA MOVIMENTAÇÃO]])-Solicitacao_Prancha[[#This Row],[DATA SOLICITAÇÃO]])*24)+3</f>
        <v>20.666666666627862</v>
      </c>
      <c r="V70" s="224" t="s">
        <v>410</v>
      </c>
      <c r="W70" s="225" t="str">
        <f>LEFT(Solicitacao_Prancha[[#This Row],[ORIGEM]],4)</f>
        <v>0422</v>
      </c>
      <c r="X70" s="225" t="str">
        <f>LEFT(Solicitacao_Prancha[[#This Row],[DESTINO]],4)</f>
        <v>0390</v>
      </c>
      <c r="Y70" s="225" t="str">
        <f t="shared" si="17"/>
        <v>BRLP0422</v>
      </c>
      <c r="Z70" s="225" t="str">
        <f t="shared" si="18"/>
        <v>04220390</v>
      </c>
      <c r="AA70" s="225" t="str">
        <f t="shared" si="19"/>
        <v>BRLP0390</v>
      </c>
      <c r="AB70" s="226" t="e">
        <f>VLOOKUP(Y70,#REF!,2,0)</f>
        <v>#REF!</v>
      </c>
      <c r="AC70" s="226" t="e">
        <f>VLOOKUP(Z70,#REF!,2,0)</f>
        <v>#REF!</v>
      </c>
      <c r="AD70" s="226" t="e">
        <f>VLOOKUP(AA70,#REF!,2,0)</f>
        <v>#REF!</v>
      </c>
      <c r="AE70" s="227" t="e">
        <f t="shared" si="20"/>
        <v>#REF!</v>
      </c>
      <c r="AF70" s="229" t="e">
        <f t="shared" si="21"/>
        <v>#REF!</v>
      </c>
      <c r="AG70" s="229">
        <v>2</v>
      </c>
      <c r="AH70" s="229" t="e">
        <f t="shared" si="22"/>
        <v>#REF!</v>
      </c>
      <c r="AI70" s="227" t="e">
        <f t="shared" si="23"/>
        <v>#REF!</v>
      </c>
      <c r="AJ70" s="225">
        <f>Solicitacao_Prancha[[#This Row],[QUANT EQUIP]]</f>
        <v>0</v>
      </c>
      <c r="AK70" s="229" t="e">
        <f t="shared" si="24"/>
        <v>#REF!</v>
      </c>
      <c r="AL70" s="229"/>
      <c r="AM70" s="230"/>
      <c r="AN70" s="230"/>
      <c r="AO70" s="230"/>
      <c r="AP70" s="230"/>
      <c r="AQ70" s="230"/>
      <c r="AR70" s="230"/>
      <c r="AS70" s="230"/>
      <c r="AT70" s="230"/>
      <c r="AU70" s="230"/>
      <c r="AV70" s="230"/>
      <c r="AW70" s="230"/>
      <c r="AX70"/>
      <c r="AY70"/>
    </row>
    <row r="71" spans="1:51" ht="15" hidden="1" x14ac:dyDescent="0.25">
      <c r="A71" s="208">
        <v>2839</v>
      </c>
      <c r="B71" s="208" t="s">
        <v>742</v>
      </c>
      <c r="C71" s="210">
        <v>45630.702777777777</v>
      </c>
      <c r="D71" s="211" t="s">
        <v>499</v>
      </c>
      <c r="E71" s="208" t="s">
        <v>489</v>
      </c>
      <c r="F71" s="208">
        <v>2</v>
      </c>
      <c r="G71" s="208" t="s">
        <v>534</v>
      </c>
      <c r="H71" s="208" t="s">
        <v>620</v>
      </c>
      <c r="I71" s="208" t="s">
        <v>622</v>
      </c>
      <c r="J71" s="208" t="s">
        <v>1</v>
      </c>
      <c r="K71" s="208" t="s">
        <v>758</v>
      </c>
      <c r="L71" s="208" t="s">
        <v>600</v>
      </c>
      <c r="M71" s="211" t="s">
        <v>519</v>
      </c>
      <c r="N71" s="211" t="s">
        <v>505</v>
      </c>
      <c r="O71" s="217"/>
      <c r="P71" s="208"/>
      <c r="Q71" s="208" t="s">
        <v>688</v>
      </c>
      <c r="R71" s="208" t="e">
        <f>VLOOKUP(LEFT(Solicitacao_Prancha[[#This Row],[ORIGEM]],4),#REF!,2,0)</f>
        <v>#REF!</v>
      </c>
      <c r="S71" s="208" t="e">
        <f>VLOOKUP(LEFT(Solicitacao_Prancha[[#This Row],[DESTINO]],4),#REF!,2,0)</f>
        <v>#REF!</v>
      </c>
      <c r="T71" s="219" t="str">
        <f t="shared" si="16"/>
        <v>Não Aderente</v>
      </c>
      <c r="U71" s="221">
        <f>((CONCATENATE(Solicitacao_Prancha[[#This Row],[DATA MOVIMENTAÇÃO]]," ",Solicitacao_Prancha[[#This Row],[HORA MOVIMENTAÇÃO]])-Solicitacao_Prancha[[#This Row],[DATA SOLICITAÇÃO]])*24)+3</f>
        <v>40.133333333360497</v>
      </c>
      <c r="V71" s="224" t="s">
        <v>410</v>
      </c>
      <c r="W71" s="225" t="str">
        <f>LEFT(Solicitacao_Prancha[[#This Row],[ORIGEM]],4)</f>
        <v>2081</v>
      </c>
      <c r="X71" s="225" t="str">
        <f>LEFT(Solicitacao_Prancha[[#This Row],[DESTINO]],4)</f>
        <v>0317</v>
      </c>
      <c r="Y71" s="225" t="str">
        <f t="shared" si="17"/>
        <v>BRLP2081</v>
      </c>
      <c r="Z71" s="225" t="str">
        <f t="shared" si="18"/>
        <v>20810317</v>
      </c>
      <c r="AA71" s="225" t="str">
        <f t="shared" si="19"/>
        <v>BRLP0317</v>
      </c>
      <c r="AB71" s="226" t="e">
        <f>VLOOKUP(Y71,#REF!,2,0)</f>
        <v>#REF!</v>
      </c>
      <c r="AC71" s="226" t="e">
        <f>VLOOKUP(Z71,#REF!,2,0)</f>
        <v>#REF!</v>
      </c>
      <c r="AD71" s="226" t="e">
        <f>VLOOKUP(AA71,#REF!,2,0)</f>
        <v>#REF!</v>
      </c>
      <c r="AE71" s="227" t="e">
        <f t="shared" si="20"/>
        <v>#REF!</v>
      </c>
      <c r="AF71" s="229" t="e">
        <f t="shared" si="21"/>
        <v>#REF!</v>
      </c>
      <c r="AG71" s="229">
        <v>2</v>
      </c>
      <c r="AH71" s="229" t="e">
        <f t="shared" si="22"/>
        <v>#REF!</v>
      </c>
      <c r="AI71" s="227" t="e">
        <f t="shared" si="23"/>
        <v>#REF!</v>
      </c>
      <c r="AJ71" s="225">
        <f>Solicitacao_Prancha[[#This Row],[QUANT EQUIP]]</f>
        <v>2</v>
      </c>
      <c r="AK71" s="229" t="e">
        <f t="shared" si="24"/>
        <v>#REF!</v>
      </c>
      <c r="AL71" s="229"/>
      <c r="AM71" s="230"/>
      <c r="AN71" s="230"/>
      <c r="AO71" s="230"/>
      <c r="AP71" s="230"/>
      <c r="AQ71" s="230"/>
      <c r="AR71" s="230"/>
      <c r="AS71" s="230"/>
      <c r="AT71" s="230"/>
      <c r="AU71" s="230"/>
      <c r="AV71" s="230"/>
      <c r="AW71" s="230"/>
      <c r="AX71"/>
      <c r="AY71"/>
    </row>
    <row r="72" spans="1:51" ht="15" hidden="1" x14ac:dyDescent="0.25">
      <c r="A72" s="208">
        <v>2841</v>
      </c>
      <c r="B72" s="208" t="s">
        <v>742</v>
      </c>
      <c r="C72" s="210">
        <v>45630.70416666667</v>
      </c>
      <c r="D72" s="211" t="s">
        <v>670</v>
      </c>
      <c r="E72" s="208" t="s">
        <v>491</v>
      </c>
      <c r="F72" s="208">
        <v>1</v>
      </c>
      <c r="G72" s="208" t="s">
        <v>532</v>
      </c>
      <c r="H72" s="208" t="s">
        <v>620</v>
      </c>
      <c r="I72" s="208" t="s">
        <v>621</v>
      </c>
      <c r="J72" s="208" t="s">
        <v>502</v>
      </c>
      <c r="K72" s="208" t="s">
        <v>796</v>
      </c>
      <c r="L72" s="208" t="s">
        <v>598</v>
      </c>
      <c r="M72" s="211" t="s">
        <v>764</v>
      </c>
      <c r="N72" s="211" t="s">
        <v>784</v>
      </c>
      <c r="O72" s="217" t="s">
        <v>813</v>
      </c>
      <c r="P72" s="208"/>
      <c r="Q72" s="208" t="s">
        <v>687</v>
      </c>
      <c r="R72" s="208" t="e">
        <f>VLOOKUP(LEFT(Solicitacao_Prancha[[#This Row],[ORIGEM]],4),#REF!,2,0)</f>
        <v>#REF!</v>
      </c>
      <c r="S72" s="208" t="e">
        <f>VLOOKUP(LEFT(Solicitacao_Prancha[[#This Row],[DESTINO]],4),#REF!,2,0)</f>
        <v>#REF!</v>
      </c>
      <c r="T72" s="219" t="str">
        <f t="shared" si="16"/>
        <v>Não Aderente</v>
      </c>
      <c r="U72" s="221">
        <f>((CONCATENATE(Solicitacao_Prancha[[#This Row],[DATA MOVIMENTAÇÃO]]," ",Solicitacao_Prancha[[#This Row],[HORA MOVIMENTAÇÃO]])-Solicitacao_Prancha[[#This Row],[DATA SOLICITAÇÃO]])*24)+3</f>
        <v>24.099999999976717</v>
      </c>
      <c r="V72" s="224" t="s">
        <v>410</v>
      </c>
      <c r="W72" s="225" t="str">
        <f>LEFT(Solicitacao_Prancha[[#This Row],[ORIGEM]],4)</f>
        <v>2427</v>
      </c>
      <c r="X72" s="225" t="str">
        <f>LEFT(Solicitacao_Prancha[[#This Row],[DESTINO]],4)</f>
        <v>0412</v>
      </c>
      <c r="Y72" s="225" t="str">
        <f t="shared" si="17"/>
        <v>BRLP2427</v>
      </c>
      <c r="Z72" s="225" t="str">
        <f t="shared" si="18"/>
        <v>24270412</v>
      </c>
      <c r="AA72" s="225" t="str">
        <f t="shared" si="19"/>
        <v>BRLP0412</v>
      </c>
      <c r="AB72" s="226" t="e">
        <f>VLOOKUP(Y72,#REF!,2,0)</f>
        <v>#REF!</v>
      </c>
      <c r="AC72" s="226" t="e">
        <f>VLOOKUP(Z72,#REF!,2,0)</f>
        <v>#REF!</v>
      </c>
      <c r="AD72" s="226" t="e">
        <f>VLOOKUP(AA72,#REF!,2,0)</f>
        <v>#REF!</v>
      </c>
      <c r="AE72" s="227" t="e">
        <f t="shared" si="20"/>
        <v>#REF!</v>
      </c>
      <c r="AF72" s="229" t="e">
        <f t="shared" si="21"/>
        <v>#REF!</v>
      </c>
      <c r="AG72" s="229">
        <v>2</v>
      </c>
      <c r="AH72" s="229" t="e">
        <f t="shared" si="22"/>
        <v>#REF!</v>
      </c>
      <c r="AI72" s="227" t="e">
        <f t="shared" si="23"/>
        <v>#REF!</v>
      </c>
      <c r="AJ72" s="225">
        <f>Solicitacao_Prancha[[#This Row],[QUANT EQUIP]]</f>
        <v>1</v>
      </c>
      <c r="AK72" s="229" t="e">
        <f t="shared" si="24"/>
        <v>#REF!</v>
      </c>
      <c r="AL72" s="229"/>
      <c r="AM72" s="230"/>
      <c r="AN72" s="230"/>
      <c r="AO72" s="230"/>
      <c r="AP72" s="230"/>
      <c r="AQ72" s="230"/>
      <c r="AR72" s="230"/>
      <c r="AS72" s="230"/>
      <c r="AT72" s="230"/>
      <c r="AU72" s="230"/>
      <c r="AV72" s="230"/>
      <c r="AW72" s="230"/>
      <c r="AX72"/>
      <c r="AY72"/>
    </row>
    <row r="73" spans="1:51" ht="15" hidden="1" x14ac:dyDescent="0.25">
      <c r="A73" s="208">
        <v>2840</v>
      </c>
      <c r="B73" s="208" t="s">
        <v>742</v>
      </c>
      <c r="C73" s="210">
        <v>45630.70416666667</v>
      </c>
      <c r="D73" s="211" t="s">
        <v>499</v>
      </c>
      <c r="E73" s="208" t="s">
        <v>507</v>
      </c>
      <c r="F73" s="208">
        <v>1</v>
      </c>
      <c r="G73" s="208" t="s">
        <v>534</v>
      </c>
      <c r="H73" s="208" t="s">
        <v>620</v>
      </c>
      <c r="I73" s="208" t="s">
        <v>624</v>
      </c>
      <c r="J73" s="208" t="s">
        <v>1</v>
      </c>
      <c r="K73" s="208" t="s">
        <v>758</v>
      </c>
      <c r="L73" s="208" t="s">
        <v>600</v>
      </c>
      <c r="M73" s="211" t="s">
        <v>519</v>
      </c>
      <c r="N73" s="211" t="s">
        <v>505</v>
      </c>
      <c r="O73" s="217"/>
      <c r="P73" s="208"/>
      <c r="Q73" s="208" t="s">
        <v>688</v>
      </c>
      <c r="R73" s="208" t="e">
        <f>VLOOKUP(LEFT(Solicitacao_Prancha[[#This Row],[ORIGEM]],4),#REF!,2,0)</f>
        <v>#REF!</v>
      </c>
      <c r="S73" s="208" t="e">
        <f>VLOOKUP(LEFT(Solicitacao_Prancha[[#This Row],[DESTINO]],4),#REF!,2,0)</f>
        <v>#REF!</v>
      </c>
      <c r="T73" s="219" t="str">
        <f t="shared" si="16"/>
        <v>Não Aderente</v>
      </c>
      <c r="U73" s="221">
        <f>((CONCATENATE(Solicitacao_Prancha[[#This Row],[DATA MOVIMENTAÇÃO]]," ",Solicitacao_Prancha[[#This Row],[HORA MOVIMENTAÇÃO]])-Solicitacao_Prancha[[#This Row],[DATA SOLICITAÇÃO]])*24)+3</f>
        <v>40.099999999918509</v>
      </c>
      <c r="V73" s="224" t="s">
        <v>410</v>
      </c>
      <c r="W73" s="225" t="str">
        <f>LEFT(Solicitacao_Prancha[[#This Row],[ORIGEM]],4)</f>
        <v>2081</v>
      </c>
      <c r="X73" s="225" t="str">
        <f>LEFT(Solicitacao_Prancha[[#This Row],[DESTINO]],4)</f>
        <v>0317</v>
      </c>
      <c r="Y73" s="225" t="str">
        <f t="shared" si="17"/>
        <v>BRLP2081</v>
      </c>
      <c r="Z73" s="225" t="str">
        <f t="shared" si="18"/>
        <v>20810317</v>
      </c>
      <c r="AA73" s="225" t="str">
        <f t="shared" si="19"/>
        <v>BRLP0317</v>
      </c>
      <c r="AB73" s="226" t="e">
        <f>VLOOKUP(Y73,#REF!,2,0)</f>
        <v>#REF!</v>
      </c>
      <c r="AC73" s="226" t="e">
        <f>VLOOKUP(Z73,#REF!,2,0)</f>
        <v>#REF!</v>
      </c>
      <c r="AD73" s="226" t="e">
        <f>VLOOKUP(AA73,#REF!,2,0)</f>
        <v>#REF!</v>
      </c>
      <c r="AE73" s="227" t="e">
        <f t="shared" si="20"/>
        <v>#REF!</v>
      </c>
      <c r="AF73" s="229" t="e">
        <f t="shared" si="21"/>
        <v>#REF!</v>
      </c>
      <c r="AG73" s="229">
        <v>2</v>
      </c>
      <c r="AH73" s="229" t="e">
        <f t="shared" si="22"/>
        <v>#REF!</v>
      </c>
      <c r="AI73" s="227" t="e">
        <f t="shared" si="23"/>
        <v>#REF!</v>
      </c>
      <c r="AJ73" s="225">
        <f>Solicitacao_Prancha[[#This Row],[QUANT EQUIP]]</f>
        <v>1</v>
      </c>
      <c r="AK73" s="229" t="e">
        <f t="shared" si="24"/>
        <v>#REF!</v>
      </c>
      <c r="AL73" s="229"/>
      <c r="AM73" s="230"/>
      <c r="AN73" s="230"/>
      <c r="AO73" s="230"/>
      <c r="AP73" s="230"/>
      <c r="AQ73" s="230"/>
      <c r="AR73" s="230"/>
      <c r="AS73" s="230"/>
      <c r="AT73" s="230"/>
      <c r="AU73" s="230"/>
      <c r="AV73" s="230"/>
      <c r="AW73" s="230"/>
      <c r="AX73"/>
      <c r="AY73"/>
    </row>
    <row r="74" spans="1:51" ht="15" hidden="1" x14ac:dyDescent="0.25">
      <c r="A74" s="208">
        <v>2842</v>
      </c>
      <c r="B74" s="208" t="s">
        <v>742</v>
      </c>
      <c r="C74" s="210">
        <v>45630.706944444442</v>
      </c>
      <c r="D74" s="211" t="s">
        <v>670</v>
      </c>
      <c r="E74" s="208" t="s">
        <v>493</v>
      </c>
      <c r="F74" s="208">
        <v>1</v>
      </c>
      <c r="G74" s="208" t="s">
        <v>532</v>
      </c>
      <c r="H74" s="208" t="s">
        <v>620</v>
      </c>
      <c r="I74" s="208" t="s">
        <v>621</v>
      </c>
      <c r="J74" s="208" t="s">
        <v>502</v>
      </c>
      <c r="K74" s="208" t="s">
        <v>796</v>
      </c>
      <c r="L74" s="208" t="s">
        <v>598</v>
      </c>
      <c r="M74" s="211" t="s">
        <v>764</v>
      </c>
      <c r="N74" s="211" t="s">
        <v>784</v>
      </c>
      <c r="O74" s="217" t="s">
        <v>814</v>
      </c>
      <c r="P74" s="208"/>
      <c r="Q74" s="208" t="s">
        <v>687</v>
      </c>
      <c r="R74" s="208" t="e">
        <f>VLOOKUP(LEFT(Solicitacao_Prancha[[#This Row],[ORIGEM]],4),#REF!,2,0)</f>
        <v>#REF!</v>
      </c>
      <c r="S74" s="208" t="e">
        <f>VLOOKUP(LEFT(Solicitacao_Prancha[[#This Row],[DESTINO]],4),#REF!,2,0)</f>
        <v>#REF!</v>
      </c>
      <c r="T74" s="219" t="str">
        <f t="shared" si="16"/>
        <v>Não Aderente</v>
      </c>
      <c r="U74" s="221">
        <f>((CONCATENATE(Solicitacao_Prancha[[#This Row],[DATA MOVIMENTAÇÃO]]," ",Solicitacao_Prancha[[#This Row],[HORA MOVIMENTAÇÃO]])-Solicitacao_Prancha[[#This Row],[DATA SOLICITAÇÃO]])*24)+3</f>
        <v>24.033333333441988</v>
      </c>
      <c r="V74" s="224" t="s">
        <v>410</v>
      </c>
      <c r="W74" s="225" t="str">
        <f>LEFT(Solicitacao_Prancha[[#This Row],[ORIGEM]],4)</f>
        <v>2427</v>
      </c>
      <c r="X74" s="225" t="str">
        <f>LEFT(Solicitacao_Prancha[[#This Row],[DESTINO]],4)</f>
        <v>0412</v>
      </c>
      <c r="Y74" s="225" t="str">
        <f t="shared" si="17"/>
        <v>BRLP2427</v>
      </c>
      <c r="Z74" s="225" t="str">
        <f t="shared" si="18"/>
        <v>24270412</v>
      </c>
      <c r="AA74" s="225" t="str">
        <f t="shared" si="19"/>
        <v>BRLP0412</v>
      </c>
      <c r="AB74" s="226" t="e">
        <f>VLOOKUP(Y74,#REF!,2,0)</f>
        <v>#REF!</v>
      </c>
      <c r="AC74" s="226" t="e">
        <f>VLOOKUP(Z74,#REF!,2,0)</f>
        <v>#REF!</v>
      </c>
      <c r="AD74" s="226" t="e">
        <f>VLOOKUP(AA74,#REF!,2,0)</f>
        <v>#REF!</v>
      </c>
      <c r="AE74" s="227" t="e">
        <f t="shared" si="20"/>
        <v>#REF!</v>
      </c>
      <c r="AF74" s="229" t="e">
        <f t="shared" si="21"/>
        <v>#REF!</v>
      </c>
      <c r="AG74" s="229">
        <v>2</v>
      </c>
      <c r="AH74" s="229" t="e">
        <f t="shared" si="22"/>
        <v>#REF!</v>
      </c>
      <c r="AI74" s="227" t="e">
        <f t="shared" si="23"/>
        <v>#REF!</v>
      </c>
      <c r="AJ74" s="225">
        <f>Solicitacao_Prancha[[#This Row],[QUANT EQUIP]]</f>
        <v>1</v>
      </c>
      <c r="AK74" s="229" t="e">
        <f t="shared" si="24"/>
        <v>#REF!</v>
      </c>
      <c r="AL74" s="229"/>
      <c r="AM74" s="230"/>
      <c r="AN74" s="230"/>
      <c r="AO74" s="230"/>
      <c r="AP74" s="230"/>
      <c r="AQ74" s="230"/>
      <c r="AR74" s="230"/>
      <c r="AS74" s="230"/>
      <c r="AT74" s="230"/>
      <c r="AU74" s="230"/>
      <c r="AV74" s="230"/>
      <c r="AW74" s="230"/>
      <c r="AX74"/>
      <c r="AY74"/>
    </row>
    <row r="75" spans="1:51" ht="15" hidden="1" x14ac:dyDescent="0.25">
      <c r="A75" s="208">
        <v>2843</v>
      </c>
      <c r="B75" s="208" t="s">
        <v>742</v>
      </c>
      <c r="C75" s="210">
        <v>45630.71597222222</v>
      </c>
      <c r="D75" s="211" t="s">
        <v>670</v>
      </c>
      <c r="E75" s="208" t="s">
        <v>489</v>
      </c>
      <c r="F75" s="208">
        <v>1</v>
      </c>
      <c r="G75" s="208" t="s">
        <v>532</v>
      </c>
      <c r="H75" s="208" t="s">
        <v>620</v>
      </c>
      <c r="I75" s="208" t="s">
        <v>621</v>
      </c>
      <c r="J75" s="208" t="s">
        <v>502</v>
      </c>
      <c r="K75" s="208" t="s">
        <v>796</v>
      </c>
      <c r="L75" s="208" t="s">
        <v>598</v>
      </c>
      <c r="M75" s="211" t="s">
        <v>764</v>
      </c>
      <c r="N75" s="211" t="s">
        <v>784</v>
      </c>
      <c r="O75" s="217" t="s">
        <v>815</v>
      </c>
      <c r="P75" s="208"/>
      <c r="Q75" s="208" t="s">
        <v>687</v>
      </c>
      <c r="R75" s="208" t="e">
        <f>VLOOKUP(LEFT(Solicitacao_Prancha[[#This Row],[ORIGEM]],4),#REF!,2,0)</f>
        <v>#REF!</v>
      </c>
      <c r="S75" s="208" t="e">
        <f>VLOOKUP(LEFT(Solicitacao_Prancha[[#This Row],[DESTINO]],4),#REF!,2,0)</f>
        <v>#REF!</v>
      </c>
      <c r="T75" s="219" t="str">
        <f t="shared" si="16"/>
        <v>Não Aderente</v>
      </c>
      <c r="U75" s="221">
        <f>((CONCATENATE(Solicitacao_Prancha[[#This Row],[DATA MOVIMENTAÇÃO]]," ",Solicitacao_Prancha[[#This Row],[HORA MOVIMENTAÇÃO]])-Solicitacao_Prancha[[#This Row],[DATA SOLICITAÇÃO]])*24)+3</f>
        <v>23.81666666676756</v>
      </c>
      <c r="V75" s="224" t="s">
        <v>410</v>
      </c>
      <c r="W75" s="225" t="str">
        <f>LEFT(Solicitacao_Prancha[[#This Row],[ORIGEM]],4)</f>
        <v>2427</v>
      </c>
      <c r="X75" s="225" t="str">
        <f>LEFT(Solicitacao_Prancha[[#This Row],[DESTINO]],4)</f>
        <v>0412</v>
      </c>
      <c r="Y75" s="225" t="str">
        <f t="shared" si="17"/>
        <v>BRLP2427</v>
      </c>
      <c r="Z75" s="225" t="str">
        <f t="shared" si="18"/>
        <v>24270412</v>
      </c>
      <c r="AA75" s="225" t="str">
        <f t="shared" si="19"/>
        <v>BRLP0412</v>
      </c>
      <c r="AB75" s="226" t="e">
        <f>VLOOKUP(Y75,#REF!,2,0)</f>
        <v>#REF!</v>
      </c>
      <c r="AC75" s="226" t="e">
        <f>VLOOKUP(Z75,#REF!,2,0)</f>
        <v>#REF!</v>
      </c>
      <c r="AD75" s="226" t="e">
        <f>VLOOKUP(AA75,#REF!,2,0)</f>
        <v>#REF!</v>
      </c>
      <c r="AE75" s="227" t="e">
        <f t="shared" si="20"/>
        <v>#REF!</v>
      </c>
      <c r="AF75" s="229" t="e">
        <f t="shared" si="21"/>
        <v>#REF!</v>
      </c>
      <c r="AG75" s="229">
        <v>2</v>
      </c>
      <c r="AH75" s="229" t="e">
        <f t="shared" si="22"/>
        <v>#REF!</v>
      </c>
      <c r="AI75" s="227" t="e">
        <f t="shared" si="23"/>
        <v>#REF!</v>
      </c>
      <c r="AJ75" s="225">
        <f>Solicitacao_Prancha[[#This Row],[QUANT EQUIP]]</f>
        <v>1</v>
      </c>
      <c r="AK75" s="229" t="e">
        <f t="shared" si="24"/>
        <v>#REF!</v>
      </c>
      <c r="AL75" s="229"/>
      <c r="AM75" s="230"/>
      <c r="AN75" s="230"/>
      <c r="AO75" s="230"/>
      <c r="AP75" s="230"/>
      <c r="AQ75" s="230"/>
      <c r="AR75" s="230"/>
      <c r="AS75" s="230"/>
      <c r="AT75" s="230"/>
      <c r="AU75" s="230"/>
      <c r="AV75" s="230"/>
      <c r="AW75" s="230"/>
      <c r="AX75"/>
      <c r="AY75"/>
    </row>
    <row r="76" spans="1:51" ht="15" hidden="1" x14ac:dyDescent="0.25">
      <c r="A76" s="208">
        <v>2844</v>
      </c>
      <c r="B76" s="208" t="s">
        <v>742</v>
      </c>
      <c r="C76" s="210">
        <v>45630.746527777781</v>
      </c>
      <c r="D76" s="211" t="s">
        <v>670</v>
      </c>
      <c r="E76" s="208" t="s">
        <v>491</v>
      </c>
      <c r="F76" s="208">
        <v>1</v>
      </c>
      <c r="G76" s="208" t="s">
        <v>532</v>
      </c>
      <c r="H76" s="208" t="s">
        <v>620</v>
      </c>
      <c r="I76" s="208" t="s">
        <v>621</v>
      </c>
      <c r="J76" s="208" t="s">
        <v>531</v>
      </c>
      <c r="K76" s="208" t="s">
        <v>796</v>
      </c>
      <c r="L76" s="208" t="s">
        <v>598</v>
      </c>
      <c r="M76" s="211" t="s">
        <v>764</v>
      </c>
      <c r="N76" s="211" t="s">
        <v>816</v>
      </c>
      <c r="O76" s="217" t="s">
        <v>817</v>
      </c>
      <c r="P76" s="208"/>
      <c r="Q76" s="208" t="s">
        <v>687</v>
      </c>
      <c r="R76" s="208" t="e">
        <f>VLOOKUP(LEFT(Solicitacao_Prancha[[#This Row],[ORIGEM]],4),#REF!,2,0)</f>
        <v>#REF!</v>
      </c>
      <c r="S76" s="208" t="e">
        <f>VLOOKUP(LEFT(Solicitacao_Prancha[[#This Row],[DESTINO]],4),#REF!,2,0)</f>
        <v>#REF!</v>
      </c>
      <c r="T76" s="219" t="str">
        <f t="shared" si="16"/>
        <v>Não Aderente</v>
      </c>
      <c r="U76" s="221">
        <f>((CONCATENATE(Solicitacao_Prancha[[#This Row],[DATA MOVIMENTAÇÃO]]," ",Solicitacao_Prancha[[#This Row],[HORA MOVIMENTAÇÃO]])-Solicitacao_Prancha[[#This Row],[DATA SOLICITAÇÃO]])*24)+3</f>
        <v>23.083333333313931</v>
      </c>
      <c r="V76" s="224" t="s">
        <v>410</v>
      </c>
      <c r="W76" s="225" t="str">
        <f>LEFT(Solicitacao_Prancha[[#This Row],[ORIGEM]],4)</f>
        <v>2427</v>
      </c>
      <c r="X76" s="225" t="str">
        <f>LEFT(Solicitacao_Prancha[[#This Row],[DESTINO]],4)</f>
        <v>0219</v>
      </c>
      <c r="Y76" s="225" t="str">
        <f t="shared" si="17"/>
        <v>BRLP2427</v>
      </c>
      <c r="Z76" s="225" t="str">
        <f t="shared" si="18"/>
        <v>24270219</v>
      </c>
      <c r="AA76" s="225" t="str">
        <f t="shared" si="19"/>
        <v>BRLP0219</v>
      </c>
      <c r="AB76" s="226" t="e">
        <f>VLOOKUP(Y76,#REF!,2,0)</f>
        <v>#REF!</v>
      </c>
      <c r="AC76" s="226" t="e">
        <f>VLOOKUP(Z76,#REF!,2,0)</f>
        <v>#REF!</v>
      </c>
      <c r="AD76" s="226" t="e">
        <f>VLOOKUP(AA76,#REF!,2,0)</f>
        <v>#REF!</v>
      </c>
      <c r="AE76" s="227" t="e">
        <f t="shared" si="20"/>
        <v>#REF!</v>
      </c>
      <c r="AF76" s="229" t="e">
        <f t="shared" si="21"/>
        <v>#REF!</v>
      </c>
      <c r="AG76" s="229">
        <v>2</v>
      </c>
      <c r="AH76" s="229" t="e">
        <f t="shared" si="22"/>
        <v>#REF!</v>
      </c>
      <c r="AI76" s="227" t="e">
        <f t="shared" si="23"/>
        <v>#REF!</v>
      </c>
      <c r="AJ76" s="225">
        <f>Solicitacao_Prancha[[#This Row],[QUANT EQUIP]]</f>
        <v>1</v>
      </c>
      <c r="AK76" s="229" t="e">
        <f t="shared" si="24"/>
        <v>#REF!</v>
      </c>
      <c r="AL76" s="229"/>
      <c r="AM76" s="230"/>
      <c r="AN76" s="230"/>
      <c r="AO76" s="230"/>
      <c r="AP76" s="230"/>
      <c r="AQ76" s="230"/>
      <c r="AR76" s="230"/>
      <c r="AS76" s="230"/>
      <c r="AT76" s="230"/>
      <c r="AU76" s="230"/>
      <c r="AV76" s="230"/>
      <c r="AW76" s="230"/>
      <c r="AX76"/>
      <c r="AY76"/>
    </row>
    <row r="77" spans="1:51" ht="15" hidden="1" x14ac:dyDescent="0.25">
      <c r="A77" s="208">
        <v>2845</v>
      </c>
      <c r="B77" s="208" t="s">
        <v>742</v>
      </c>
      <c r="C77" s="210">
        <v>45630.752083333333</v>
      </c>
      <c r="D77" s="211" t="s">
        <v>670</v>
      </c>
      <c r="E77" s="208" t="s">
        <v>493</v>
      </c>
      <c r="F77" s="208">
        <v>1</v>
      </c>
      <c r="G77" s="208" t="s">
        <v>532</v>
      </c>
      <c r="H77" s="208" t="s">
        <v>620</v>
      </c>
      <c r="I77" s="208" t="s">
        <v>621</v>
      </c>
      <c r="J77" s="208" t="s">
        <v>531</v>
      </c>
      <c r="K77" s="208" t="s">
        <v>796</v>
      </c>
      <c r="L77" s="208" t="s">
        <v>598</v>
      </c>
      <c r="M77" s="211" t="s">
        <v>764</v>
      </c>
      <c r="N77" s="211" t="s">
        <v>816</v>
      </c>
      <c r="O77" s="217" t="s">
        <v>818</v>
      </c>
      <c r="P77" s="208"/>
      <c r="Q77" s="208" t="s">
        <v>687</v>
      </c>
      <c r="R77" s="208" t="e">
        <f>VLOOKUP(LEFT(Solicitacao_Prancha[[#This Row],[ORIGEM]],4),#REF!,2,0)</f>
        <v>#REF!</v>
      </c>
      <c r="S77" s="208" t="e">
        <f>VLOOKUP(LEFT(Solicitacao_Prancha[[#This Row],[DESTINO]],4),#REF!,2,0)</f>
        <v>#REF!</v>
      </c>
      <c r="T77" s="219" t="str">
        <f t="shared" si="16"/>
        <v>Não Aderente</v>
      </c>
      <c r="U77" s="221">
        <f>((CONCATENATE(Solicitacao_Prancha[[#This Row],[DATA MOVIMENTAÇÃO]]," ",Solicitacao_Prancha[[#This Row],[HORA MOVIMENTAÇÃO]])-Solicitacao_Prancha[[#This Row],[DATA SOLICITAÇÃO]])*24)+3</f>
        <v>22.950000000069849</v>
      </c>
      <c r="V77" s="224" t="s">
        <v>410</v>
      </c>
      <c r="W77" s="225" t="str">
        <f>LEFT(Solicitacao_Prancha[[#This Row],[ORIGEM]],4)</f>
        <v>2427</v>
      </c>
      <c r="X77" s="225" t="str">
        <f>LEFT(Solicitacao_Prancha[[#This Row],[DESTINO]],4)</f>
        <v>0219</v>
      </c>
      <c r="Y77" s="225" t="str">
        <f t="shared" si="17"/>
        <v>BRLP2427</v>
      </c>
      <c r="Z77" s="225" t="str">
        <f t="shared" si="18"/>
        <v>24270219</v>
      </c>
      <c r="AA77" s="225" t="str">
        <f t="shared" si="19"/>
        <v>BRLP0219</v>
      </c>
      <c r="AB77" s="226" t="e">
        <f>VLOOKUP(Y77,#REF!,2,0)</f>
        <v>#REF!</v>
      </c>
      <c r="AC77" s="226" t="e">
        <f>VLOOKUP(Z77,#REF!,2,0)</f>
        <v>#REF!</v>
      </c>
      <c r="AD77" s="226" t="e">
        <f>VLOOKUP(AA77,#REF!,2,0)</f>
        <v>#REF!</v>
      </c>
      <c r="AE77" s="227" t="e">
        <f t="shared" si="20"/>
        <v>#REF!</v>
      </c>
      <c r="AF77" s="229" t="e">
        <f t="shared" si="21"/>
        <v>#REF!</v>
      </c>
      <c r="AG77" s="229">
        <v>2</v>
      </c>
      <c r="AH77" s="229" t="e">
        <f t="shared" si="22"/>
        <v>#REF!</v>
      </c>
      <c r="AI77" s="227" t="e">
        <f t="shared" si="23"/>
        <v>#REF!</v>
      </c>
      <c r="AJ77" s="225">
        <f>Solicitacao_Prancha[[#This Row],[QUANT EQUIP]]</f>
        <v>1</v>
      </c>
      <c r="AK77" s="229" t="e">
        <f t="shared" si="24"/>
        <v>#REF!</v>
      </c>
      <c r="AL77" s="229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/>
      <c r="AY77"/>
    </row>
    <row r="78" spans="1:51" ht="15" hidden="1" x14ac:dyDescent="0.25">
      <c r="A78" s="208">
        <v>2846</v>
      </c>
      <c r="B78" s="208" t="s">
        <v>483</v>
      </c>
      <c r="C78" s="210">
        <v>45630.76458333333</v>
      </c>
      <c r="D78" s="211" t="s">
        <v>484</v>
      </c>
      <c r="E78" s="208" t="s">
        <v>485</v>
      </c>
      <c r="F78" s="208">
        <v>1</v>
      </c>
      <c r="G78" s="208" t="s">
        <v>525</v>
      </c>
      <c r="H78" s="208" t="s">
        <v>620</v>
      </c>
      <c r="I78" s="208" t="s">
        <v>621</v>
      </c>
      <c r="J78" s="208" t="s">
        <v>1</v>
      </c>
      <c r="K78" s="208" t="s">
        <v>758</v>
      </c>
      <c r="L78" s="208" t="s">
        <v>604</v>
      </c>
      <c r="M78" s="211" t="s">
        <v>561</v>
      </c>
      <c r="N78" s="211" t="s">
        <v>2</v>
      </c>
      <c r="O78" s="217"/>
      <c r="P78" s="208"/>
      <c r="Q78" s="208"/>
      <c r="R78" s="208" t="e">
        <f>VLOOKUP(LEFT(Solicitacao_Prancha[[#This Row],[ORIGEM]],4),#REF!,2,0)</f>
        <v>#REF!</v>
      </c>
      <c r="S78" s="208" t="e">
        <f>VLOOKUP(LEFT(Solicitacao_Prancha[[#This Row],[DESTINO]],4),#REF!,2,0)</f>
        <v>#REF!</v>
      </c>
      <c r="T78" s="219" t="str">
        <f t="shared" si="16"/>
        <v>Não Aderente</v>
      </c>
      <c r="U78" s="221">
        <f>((CONCATENATE(Solicitacao_Prancha[[#This Row],[DATA MOVIMENTAÇÃO]]," ",Solicitacao_Prancha[[#This Row],[HORA MOVIMENTAÇÃO]])-Solicitacao_Prancha[[#This Row],[DATA SOLICITAÇÃO]])*24)+3</f>
        <v>39.650000000023283</v>
      </c>
      <c r="V78" s="224" t="s">
        <v>410</v>
      </c>
      <c r="W78" s="225" t="str">
        <f>LEFT(Solicitacao_Prancha[[#This Row],[ORIGEM]],4)</f>
        <v>0265</v>
      </c>
      <c r="X78" s="225" t="str">
        <f>LEFT(Solicitacao_Prancha[[#This Row],[DESTINO]],4)</f>
        <v>0001</v>
      </c>
      <c r="Y78" s="225" t="str">
        <f t="shared" si="17"/>
        <v>BRLP0265</v>
      </c>
      <c r="Z78" s="225" t="str">
        <f t="shared" si="18"/>
        <v>02650001</v>
      </c>
      <c r="AA78" s="225" t="str">
        <f t="shared" si="19"/>
        <v>BRLP0001</v>
      </c>
      <c r="AB78" s="226" t="e">
        <f>VLOOKUP(Y78,#REF!,2,0)</f>
        <v>#REF!</v>
      </c>
      <c r="AC78" s="226" t="e">
        <f>VLOOKUP(Z78,#REF!,2,0)</f>
        <v>#REF!</v>
      </c>
      <c r="AD78" s="226" t="e">
        <f>VLOOKUP(AA78,#REF!,2,0)</f>
        <v>#REF!</v>
      </c>
      <c r="AE78" s="227" t="e">
        <f t="shared" si="20"/>
        <v>#REF!</v>
      </c>
      <c r="AF78" s="229" t="e">
        <f t="shared" si="21"/>
        <v>#REF!</v>
      </c>
      <c r="AG78" s="229">
        <v>2</v>
      </c>
      <c r="AH78" s="229" t="e">
        <f t="shared" si="22"/>
        <v>#REF!</v>
      </c>
      <c r="AI78" s="227" t="e">
        <f t="shared" si="23"/>
        <v>#REF!</v>
      </c>
      <c r="AJ78" s="225">
        <f>Solicitacao_Prancha[[#This Row],[QUANT EQUIP]]</f>
        <v>1</v>
      </c>
      <c r="AK78" s="229" t="e">
        <f t="shared" si="24"/>
        <v>#REF!</v>
      </c>
      <c r="AL78" s="229"/>
      <c r="AM78" s="230"/>
      <c r="AN78" s="230"/>
      <c r="AO78" s="230"/>
      <c r="AP78" s="230"/>
      <c r="AQ78" s="230"/>
      <c r="AR78" s="230"/>
      <c r="AS78" s="230"/>
      <c r="AT78" s="230"/>
      <c r="AU78" s="230"/>
      <c r="AV78" s="230"/>
      <c r="AW78" s="230"/>
      <c r="AX78"/>
      <c r="AY78"/>
    </row>
    <row r="79" spans="1:51" ht="15" hidden="1" x14ac:dyDescent="0.25">
      <c r="A79" s="208">
        <v>2847</v>
      </c>
      <c r="B79" s="208" t="s">
        <v>742</v>
      </c>
      <c r="C79" s="210">
        <v>45630.795138888891</v>
      </c>
      <c r="D79" s="211" t="s">
        <v>529</v>
      </c>
      <c r="E79" s="208" t="s">
        <v>493</v>
      </c>
      <c r="F79" s="208">
        <v>1</v>
      </c>
      <c r="G79" s="208" t="s">
        <v>545</v>
      </c>
      <c r="H79" s="208" t="s">
        <v>620</v>
      </c>
      <c r="I79" s="208" t="s">
        <v>621</v>
      </c>
      <c r="J79" s="208" t="s">
        <v>502</v>
      </c>
      <c r="K79" s="208" t="s">
        <v>796</v>
      </c>
      <c r="L79" s="208" t="s">
        <v>604</v>
      </c>
      <c r="M79" s="211" t="s">
        <v>410</v>
      </c>
      <c r="N79" s="211" t="s">
        <v>793</v>
      </c>
      <c r="O79" s="217"/>
      <c r="P79" s="208"/>
      <c r="Q79" s="208" t="s">
        <v>688</v>
      </c>
      <c r="R79" s="208" t="e">
        <f>VLOOKUP(LEFT(Solicitacao_Prancha[[#This Row],[ORIGEM]],4),#REF!,2,0)</f>
        <v>#REF!</v>
      </c>
      <c r="S79" s="208" t="e">
        <f>VLOOKUP(LEFT(Solicitacao_Prancha[[#This Row],[DESTINO]],4),#REF!,2,0)</f>
        <v>#REF!</v>
      </c>
      <c r="T79" s="219" t="str">
        <f t="shared" si="16"/>
        <v>Não Aderente</v>
      </c>
      <c r="U79" s="221">
        <f>((CONCATENATE(Solicitacao_Prancha[[#This Row],[DATA MOVIMENTAÇÃO]]," ",Solicitacao_Prancha[[#This Row],[HORA MOVIMENTAÇÃO]])-Solicitacao_Prancha[[#This Row],[DATA SOLICITAÇÃO]])*24)+3</f>
        <v>14.916666666569654</v>
      </c>
      <c r="V79" s="224" t="s">
        <v>410</v>
      </c>
      <c r="W79" s="225" t="str">
        <f>LEFT(Solicitacao_Prancha[[#This Row],[ORIGEM]],4)</f>
        <v>BRLP</v>
      </c>
      <c r="X79" s="225" t="str">
        <f>LEFT(Solicitacao_Prancha[[#This Row],[DESTINO]],4)</f>
        <v>0677</v>
      </c>
      <c r="Y79" s="225" t="str">
        <f t="shared" si="17"/>
        <v>BRLPBRLP</v>
      </c>
      <c r="Z79" s="225" t="str">
        <f t="shared" si="18"/>
        <v>BRLP0677</v>
      </c>
      <c r="AA79" s="225" t="str">
        <f t="shared" si="19"/>
        <v>BRLP0677</v>
      </c>
      <c r="AB79" s="226" t="e">
        <f>VLOOKUP(Y79,#REF!,2,0)</f>
        <v>#REF!</v>
      </c>
      <c r="AC79" s="226" t="e">
        <f>VLOOKUP(Z79,#REF!,2,0)</f>
        <v>#REF!</v>
      </c>
      <c r="AD79" s="226" t="e">
        <f>VLOOKUP(AA79,#REF!,2,0)</f>
        <v>#REF!</v>
      </c>
      <c r="AE79" s="227" t="e">
        <f t="shared" si="20"/>
        <v>#REF!</v>
      </c>
      <c r="AF79" s="229" t="e">
        <f t="shared" si="21"/>
        <v>#REF!</v>
      </c>
      <c r="AG79" s="229">
        <v>2</v>
      </c>
      <c r="AH79" s="229" t="e">
        <f t="shared" si="22"/>
        <v>#REF!</v>
      </c>
      <c r="AI79" s="227" t="e">
        <f t="shared" si="23"/>
        <v>#REF!</v>
      </c>
      <c r="AJ79" s="225">
        <f>Solicitacao_Prancha[[#This Row],[QUANT EQUIP]]</f>
        <v>1</v>
      </c>
      <c r="AK79" s="229" t="e">
        <f t="shared" si="24"/>
        <v>#REF!</v>
      </c>
      <c r="AL79" s="229"/>
      <c r="AM79" s="230"/>
      <c r="AN79" s="230"/>
      <c r="AO79" s="230"/>
      <c r="AP79" s="230"/>
      <c r="AQ79" s="230"/>
      <c r="AR79" s="230"/>
      <c r="AS79" s="230"/>
      <c r="AT79" s="230"/>
      <c r="AU79" s="230"/>
      <c r="AV79" s="230"/>
      <c r="AW79" s="230"/>
      <c r="AX79"/>
      <c r="AY79"/>
    </row>
    <row r="80" spans="1:51" ht="15" hidden="1" x14ac:dyDescent="0.25">
      <c r="A80" s="208">
        <v>2849</v>
      </c>
      <c r="B80" s="208" t="s">
        <v>718</v>
      </c>
      <c r="C80" s="210">
        <v>45630.806944444441</v>
      </c>
      <c r="D80" s="211" t="s">
        <v>822</v>
      </c>
      <c r="E80" s="208" t="s">
        <v>5</v>
      </c>
      <c r="F80" s="208">
        <v>1</v>
      </c>
      <c r="G80" s="208" t="s">
        <v>7</v>
      </c>
      <c r="H80" s="208" t="s">
        <v>620</v>
      </c>
      <c r="I80" s="208" t="s">
        <v>621</v>
      </c>
      <c r="J80" s="208" t="s">
        <v>531</v>
      </c>
      <c r="K80" s="208" t="s">
        <v>796</v>
      </c>
      <c r="L80" s="208" t="s">
        <v>595</v>
      </c>
      <c r="M80" s="211" t="s">
        <v>578</v>
      </c>
      <c r="N80" s="211" t="s">
        <v>619</v>
      </c>
      <c r="O80" s="217"/>
      <c r="P80" s="208" t="s">
        <v>514</v>
      </c>
      <c r="Q80" s="208" t="s">
        <v>688</v>
      </c>
      <c r="R80" s="208" t="e">
        <f>VLOOKUP(LEFT(Solicitacao_Prancha[[#This Row],[ORIGEM]],4),#REF!,2,0)</f>
        <v>#REF!</v>
      </c>
      <c r="S80" s="208" t="e">
        <f>VLOOKUP(LEFT(Solicitacao_Prancha[[#This Row],[DESTINO]],4),#REF!,2,0)</f>
        <v>#REF!</v>
      </c>
      <c r="T80" s="219" t="str">
        <f t="shared" si="16"/>
        <v>Não Aderente</v>
      </c>
      <c r="U80" s="221">
        <f>((CONCATENATE(Solicitacao_Prancha[[#This Row],[DATA MOVIMENTAÇÃO]]," ",Solicitacao_Prancha[[#This Row],[HORA MOVIMENTAÇÃO]])-Solicitacao_Prancha[[#This Row],[DATA SOLICITAÇÃO]])*24)+3</f>
        <v>17.633333333360497</v>
      </c>
      <c r="V80" s="224" t="s">
        <v>410</v>
      </c>
      <c r="W80" s="225" t="str">
        <f>LEFT(Solicitacao_Prancha[[#This Row],[ORIGEM]],4)</f>
        <v>0367</v>
      </c>
      <c r="X80" s="225" t="str">
        <f>LEFT(Solicitacao_Prancha[[#This Row],[DESTINO]],4)</f>
        <v>0394</v>
      </c>
      <c r="Y80" s="225" t="str">
        <f t="shared" si="17"/>
        <v>BRLP0367</v>
      </c>
      <c r="Z80" s="225" t="str">
        <f t="shared" si="18"/>
        <v>03670394</v>
      </c>
      <c r="AA80" s="225" t="str">
        <f t="shared" si="19"/>
        <v>BRLP0394</v>
      </c>
      <c r="AB80" s="226" t="e">
        <f>VLOOKUP(Y80,#REF!,2,0)</f>
        <v>#REF!</v>
      </c>
      <c r="AC80" s="226" t="e">
        <f>VLOOKUP(Z80,#REF!,2,0)</f>
        <v>#REF!</v>
      </c>
      <c r="AD80" s="226" t="e">
        <f>VLOOKUP(AA80,#REF!,2,0)</f>
        <v>#REF!</v>
      </c>
      <c r="AE80" s="227" t="e">
        <f t="shared" si="20"/>
        <v>#REF!</v>
      </c>
      <c r="AF80" s="229" t="e">
        <f t="shared" si="21"/>
        <v>#REF!</v>
      </c>
      <c r="AG80" s="229">
        <v>2</v>
      </c>
      <c r="AH80" s="229" t="e">
        <f t="shared" si="22"/>
        <v>#REF!</v>
      </c>
      <c r="AI80" s="227" t="e">
        <f t="shared" si="23"/>
        <v>#REF!</v>
      </c>
      <c r="AJ80" s="225">
        <f>Solicitacao_Prancha[[#This Row],[QUANT EQUIP]]</f>
        <v>1</v>
      </c>
      <c r="AK80" s="229" t="e">
        <f t="shared" si="24"/>
        <v>#REF!</v>
      </c>
      <c r="AL80" s="229"/>
      <c r="AM80" s="230"/>
      <c r="AN80" s="230"/>
      <c r="AO80" s="230"/>
      <c r="AP80" s="230"/>
      <c r="AQ80" s="230"/>
      <c r="AR80" s="230"/>
      <c r="AS80" s="230"/>
      <c r="AT80" s="230"/>
      <c r="AU80" s="230"/>
      <c r="AV80" s="230"/>
      <c r="AW80" s="230"/>
      <c r="AX80"/>
      <c r="AY80"/>
    </row>
    <row r="81" spans="1:51" ht="15" hidden="1" x14ac:dyDescent="0.25">
      <c r="A81" s="208">
        <v>2850</v>
      </c>
      <c r="B81" s="208" t="s">
        <v>718</v>
      </c>
      <c r="C81" s="210">
        <v>45630.806944444441</v>
      </c>
      <c r="D81" s="211" t="s">
        <v>822</v>
      </c>
      <c r="E81" s="208" t="s">
        <v>719</v>
      </c>
      <c r="F81" s="208">
        <v>1</v>
      </c>
      <c r="G81" s="208" t="s">
        <v>7</v>
      </c>
      <c r="H81" s="208" t="s">
        <v>620</v>
      </c>
      <c r="I81" s="208" t="s">
        <v>621</v>
      </c>
      <c r="J81" s="208" t="s">
        <v>1</v>
      </c>
      <c r="K81" s="208" t="s">
        <v>758</v>
      </c>
      <c r="L81" s="208" t="s">
        <v>595</v>
      </c>
      <c r="M81" s="211" t="s">
        <v>578</v>
      </c>
      <c r="N81" s="211" t="s">
        <v>619</v>
      </c>
      <c r="O81" s="217"/>
      <c r="P81" s="208"/>
      <c r="Q81" s="208" t="s">
        <v>688</v>
      </c>
      <c r="R81" s="208" t="e">
        <f>VLOOKUP(LEFT(Solicitacao_Prancha[[#This Row],[ORIGEM]],4),#REF!,2,0)</f>
        <v>#REF!</v>
      </c>
      <c r="S81" s="208" t="e">
        <f>VLOOKUP(LEFT(Solicitacao_Prancha[[#This Row],[DESTINO]],4),#REF!,2,0)</f>
        <v>#REF!</v>
      </c>
      <c r="T81" s="219" t="str">
        <f t="shared" si="16"/>
        <v>Não Aderente</v>
      </c>
      <c r="U81" s="221">
        <f>((CONCATENATE(Solicitacao_Prancha[[#This Row],[DATA MOVIMENTAÇÃO]]," ",Solicitacao_Prancha[[#This Row],[HORA MOVIMENTAÇÃO]])-Solicitacao_Prancha[[#This Row],[DATA SOLICITAÇÃO]])*24)+3</f>
        <v>41.633333333360497</v>
      </c>
      <c r="V81" s="224" t="s">
        <v>410</v>
      </c>
      <c r="W81" s="225" t="str">
        <f>LEFT(Solicitacao_Prancha[[#This Row],[ORIGEM]],4)</f>
        <v>0367</v>
      </c>
      <c r="X81" s="225" t="str">
        <f>LEFT(Solicitacao_Prancha[[#This Row],[DESTINO]],4)</f>
        <v>0394</v>
      </c>
      <c r="Y81" s="225" t="str">
        <f t="shared" si="17"/>
        <v>BRLP0367</v>
      </c>
      <c r="Z81" s="225" t="str">
        <f t="shared" si="18"/>
        <v>03670394</v>
      </c>
      <c r="AA81" s="225" t="str">
        <f t="shared" si="19"/>
        <v>BRLP0394</v>
      </c>
      <c r="AB81" s="226" t="e">
        <f>VLOOKUP(Y81,#REF!,2,0)</f>
        <v>#REF!</v>
      </c>
      <c r="AC81" s="226" t="e">
        <f>VLOOKUP(Z81,#REF!,2,0)</f>
        <v>#REF!</v>
      </c>
      <c r="AD81" s="226" t="e">
        <f>VLOOKUP(AA81,#REF!,2,0)</f>
        <v>#REF!</v>
      </c>
      <c r="AE81" s="227" t="e">
        <f t="shared" si="20"/>
        <v>#REF!</v>
      </c>
      <c r="AF81" s="229" t="e">
        <f t="shared" si="21"/>
        <v>#REF!</v>
      </c>
      <c r="AG81" s="229">
        <v>2</v>
      </c>
      <c r="AH81" s="229" t="e">
        <f t="shared" si="22"/>
        <v>#REF!</v>
      </c>
      <c r="AI81" s="227" t="e">
        <f t="shared" si="23"/>
        <v>#REF!</v>
      </c>
      <c r="AJ81" s="225">
        <f>Solicitacao_Prancha[[#This Row],[QUANT EQUIP]]</f>
        <v>1</v>
      </c>
      <c r="AK81" s="229" t="e">
        <f t="shared" si="24"/>
        <v>#REF!</v>
      </c>
      <c r="AL81" s="229"/>
      <c r="AM81" s="230"/>
      <c r="AN81" s="230"/>
      <c r="AO81" s="230"/>
      <c r="AP81" s="230"/>
      <c r="AQ81" s="230"/>
      <c r="AR81" s="230"/>
      <c r="AS81" s="230"/>
      <c r="AT81" s="230"/>
      <c r="AU81" s="230"/>
      <c r="AV81" s="230"/>
      <c r="AW81" s="230"/>
      <c r="AX81"/>
      <c r="AY81"/>
    </row>
    <row r="82" spans="1:51" ht="15" hidden="1" x14ac:dyDescent="0.25">
      <c r="A82" s="208">
        <v>2848</v>
      </c>
      <c r="B82" s="208" t="s">
        <v>718</v>
      </c>
      <c r="C82" s="210">
        <v>45630.806944444441</v>
      </c>
      <c r="D82" s="211" t="s">
        <v>822</v>
      </c>
      <c r="E82" s="208" t="s">
        <v>719</v>
      </c>
      <c r="F82" s="208">
        <v>2</v>
      </c>
      <c r="G82" s="208" t="s">
        <v>7</v>
      </c>
      <c r="H82" s="208" t="s">
        <v>621</v>
      </c>
      <c r="I82" s="208" t="s">
        <v>621</v>
      </c>
      <c r="J82" s="208" t="s">
        <v>531</v>
      </c>
      <c r="K82" s="208" t="s">
        <v>796</v>
      </c>
      <c r="L82" s="208" t="s">
        <v>595</v>
      </c>
      <c r="M82" s="211" t="s">
        <v>578</v>
      </c>
      <c r="N82" s="211" t="s">
        <v>619</v>
      </c>
      <c r="O82" s="217"/>
      <c r="P82" s="208" t="s">
        <v>514</v>
      </c>
      <c r="Q82" s="208" t="s">
        <v>688</v>
      </c>
      <c r="R82" s="208" t="e">
        <f>VLOOKUP(LEFT(Solicitacao_Prancha[[#This Row],[ORIGEM]],4),#REF!,2,0)</f>
        <v>#REF!</v>
      </c>
      <c r="S82" s="208" t="e">
        <f>VLOOKUP(LEFT(Solicitacao_Prancha[[#This Row],[DESTINO]],4),#REF!,2,0)</f>
        <v>#REF!</v>
      </c>
      <c r="T82" s="219" t="str">
        <f t="shared" si="16"/>
        <v>Não Aderente</v>
      </c>
      <c r="U82" s="221">
        <f>((CONCATENATE(Solicitacao_Prancha[[#This Row],[DATA MOVIMENTAÇÃO]]," ",Solicitacao_Prancha[[#This Row],[HORA MOVIMENTAÇÃO]])-Solicitacao_Prancha[[#This Row],[DATA SOLICITAÇÃO]])*24)+3</f>
        <v>17.633333333360497</v>
      </c>
      <c r="V82" s="224" t="s">
        <v>410</v>
      </c>
      <c r="W82" s="225" t="str">
        <f>LEFT(Solicitacao_Prancha[[#This Row],[ORIGEM]],4)</f>
        <v>0367</v>
      </c>
      <c r="X82" s="225" t="str">
        <f>LEFT(Solicitacao_Prancha[[#This Row],[DESTINO]],4)</f>
        <v>0394</v>
      </c>
      <c r="Y82" s="225" t="str">
        <f t="shared" si="17"/>
        <v>BRLP0367</v>
      </c>
      <c r="Z82" s="225" t="str">
        <f t="shared" si="18"/>
        <v>03670394</v>
      </c>
      <c r="AA82" s="225" t="str">
        <f t="shared" si="19"/>
        <v>BRLP0394</v>
      </c>
      <c r="AB82" s="226" t="e">
        <f>VLOOKUP(Y82,#REF!,2,0)</f>
        <v>#REF!</v>
      </c>
      <c r="AC82" s="226" t="e">
        <f>VLOOKUP(Z82,#REF!,2,0)</f>
        <v>#REF!</v>
      </c>
      <c r="AD82" s="226" t="e">
        <f>VLOOKUP(AA82,#REF!,2,0)</f>
        <v>#REF!</v>
      </c>
      <c r="AE82" s="227" t="e">
        <f t="shared" si="20"/>
        <v>#REF!</v>
      </c>
      <c r="AF82" s="229" t="e">
        <f t="shared" si="21"/>
        <v>#REF!</v>
      </c>
      <c r="AG82" s="229">
        <v>2</v>
      </c>
      <c r="AH82" s="229" t="e">
        <f t="shared" si="22"/>
        <v>#REF!</v>
      </c>
      <c r="AI82" s="227" t="e">
        <f t="shared" si="23"/>
        <v>#REF!</v>
      </c>
      <c r="AJ82" s="225">
        <f>Solicitacao_Prancha[[#This Row],[QUANT EQUIP]]</f>
        <v>2</v>
      </c>
      <c r="AK82" s="229" t="e">
        <f t="shared" si="24"/>
        <v>#REF!</v>
      </c>
      <c r="AL82" s="229"/>
      <c r="AM82" s="230"/>
      <c r="AN82" s="230"/>
      <c r="AO82" s="230"/>
      <c r="AP82" s="230"/>
      <c r="AQ82" s="230"/>
      <c r="AR82" s="230"/>
      <c r="AS82" s="230"/>
      <c r="AT82" s="230"/>
      <c r="AU82" s="230"/>
      <c r="AV82" s="230"/>
      <c r="AW82" s="230"/>
      <c r="AX82"/>
      <c r="AY82"/>
    </row>
    <row r="83" spans="1:51" ht="15" hidden="1" x14ac:dyDescent="0.25">
      <c r="A83" s="208">
        <v>2853</v>
      </c>
      <c r="B83" s="208" t="s">
        <v>745</v>
      </c>
      <c r="C83" s="210">
        <v>45630.811805555553</v>
      </c>
      <c r="D83" s="211" t="s">
        <v>557</v>
      </c>
      <c r="E83" s="208" t="s">
        <v>537</v>
      </c>
      <c r="F83" s="208">
        <v>3</v>
      </c>
      <c r="G83" s="208" t="s">
        <v>823</v>
      </c>
      <c r="H83" s="208" t="s">
        <v>621</v>
      </c>
      <c r="I83" s="208" t="s">
        <v>622</v>
      </c>
      <c r="J83" s="208" t="s">
        <v>1</v>
      </c>
      <c r="K83" s="208" t="s">
        <v>758</v>
      </c>
      <c r="L83" s="208" t="s">
        <v>600</v>
      </c>
      <c r="M83" s="211" t="s">
        <v>824</v>
      </c>
      <c r="N83" s="211" t="s">
        <v>825</v>
      </c>
      <c r="O83" s="217"/>
      <c r="P83" s="208"/>
      <c r="Q83" s="208" t="s">
        <v>687</v>
      </c>
      <c r="R83" s="208" t="e">
        <f>VLOOKUP(LEFT(Solicitacao_Prancha[[#This Row],[ORIGEM]],4),#REF!,2,0)</f>
        <v>#REF!</v>
      </c>
      <c r="S83" s="208" t="e">
        <f>VLOOKUP(LEFT(Solicitacao_Prancha[[#This Row],[DESTINO]],4),#REF!,2,0)</f>
        <v>#REF!</v>
      </c>
      <c r="T83" s="219" t="str">
        <f t="shared" si="16"/>
        <v>Não Aderente</v>
      </c>
      <c r="U83" s="221">
        <f>((CONCATENATE(Solicitacao_Prancha[[#This Row],[DATA MOVIMENTAÇÃO]]," ",Solicitacao_Prancha[[#This Row],[HORA MOVIMENTAÇÃO]])-Solicitacao_Prancha[[#This Row],[DATA SOLICITAÇÃO]])*24)+3</f>
        <v>37.516666666720994</v>
      </c>
      <c r="V83" s="224" t="s">
        <v>410</v>
      </c>
      <c r="W83" s="225" t="str">
        <f>LEFT(Solicitacao_Prancha[[#This Row],[ORIGEM]],4)</f>
        <v>0102</v>
      </c>
      <c r="X83" s="225" t="str">
        <f>LEFT(Solicitacao_Prancha[[#This Row],[DESTINO]],4)</f>
        <v>0067</v>
      </c>
      <c r="Y83" s="225" t="str">
        <f t="shared" si="17"/>
        <v>BRLP0102</v>
      </c>
      <c r="Z83" s="225" t="str">
        <f t="shared" si="18"/>
        <v>01020067</v>
      </c>
      <c r="AA83" s="225" t="str">
        <f t="shared" si="19"/>
        <v>BRLP0067</v>
      </c>
      <c r="AB83" s="226" t="e">
        <f>VLOOKUP(Y83,#REF!,2,0)</f>
        <v>#REF!</v>
      </c>
      <c r="AC83" s="226" t="e">
        <f>VLOOKUP(Z83,#REF!,2,0)</f>
        <v>#REF!</v>
      </c>
      <c r="AD83" s="226" t="e">
        <f>VLOOKUP(AA83,#REF!,2,0)</f>
        <v>#REF!</v>
      </c>
      <c r="AE83" s="227" t="e">
        <f t="shared" si="20"/>
        <v>#REF!</v>
      </c>
      <c r="AF83" s="229" t="e">
        <f t="shared" si="21"/>
        <v>#REF!</v>
      </c>
      <c r="AG83" s="229">
        <v>2</v>
      </c>
      <c r="AH83" s="229" t="e">
        <f t="shared" si="22"/>
        <v>#REF!</v>
      </c>
      <c r="AI83" s="227" t="e">
        <f t="shared" si="23"/>
        <v>#REF!</v>
      </c>
      <c r="AJ83" s="225">
        <f>Solicitacao_Prancha[[#This Row],[QUANT EQUIP]]</f>
        <v>3</v>
      </c>
      <c r="AK83" s="229" t="e">
        <f t="shared" si="24"/>
        <v>#REF!</v>
      </c>
      <c r="AL83" s="229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230"/>
      <c r="AX83"/>
      <c r="AY83"/>
    </row>
    <row r="84" spans="1:51" ht="15" hidden="1" x14ac:dyDescent="0.25">
      <c r="A84" s="208">
        <v>2852</v>
      </c>
      <c r="B84" s="208" t="s">
        <v>717</v>
      </c>
      <c r="C84" s="210">
        <v>45630.89166666667</v>
      </c>
      <c r="D84" s="211" t="s">
        <v>511</v>
      </c>
      <c r="E84" s="208" t="s">
        <v>500</v>
      </c>
      <c r="F84" s="208">
        <v>1</v>
      </c>
      <c r="G84" s="208" t="s">
        <v>487</v>
      </c>
      <c r="H84" s="208" t="s">
        <v>620</v>
      </c>
      <c r="I84" s="208" t="s">
        <v>624</v>
      </c>
      <c r="J84" s="208" t="s">
        <v>1</v>
      </c>
      <c r="K84" s="208" t="s">
        <v>758</v>
      </c>
      <c r="L84" s="208" t="s">
        <v>826</v>
      </c>
      <c r="M84" s="211" t="s">
        <v>765</v>
      </c>
      <c r="N84" s="211" t="s">
        <v>490</v>
      </c>
      <c r="O84" s="217"/>
      <c r="P84" s="208"/>
      <c r="Q84" s="208" t="s">
        <v>688</v>
      </c>
      <c r="R84" s="208" t="e">
        <f>VLOOKUP(LEFT(Solicitacao_Prancha[[#This Row],[ORIGEM]],4),#REF!,2,0)</f>
        <v>#REF!</v>
      </c>
      <c r="S84" s="208" t="e">
        <f>VLOOKUP(LEFT(Solicitacao_Prancha[[#This Row],[DESTINO]],4),#REF!,2,0)</f>
        <v>#REF!</v>
      </c>
      <c r="T84" s="219" t="str">
        <f t="shared" si="16"/>
        <v>Aderente</v>
      </c>
      <c r="U84" s="221">
        <f>((CONCATENATE(Solicitacao_Prancha[[#This Row],[DATA MOVIMENTAÇÃO]]," ",Solicitacao_Prancha[[#This Row],[HORA MOVIMENTAÇÃO]])-Solicitacao_Prancha[[#This Row],[DATA SOLICITAÇÃO]])*24)+3</f>
        <v>48.033333333267365</v>
      </c>
      <c r="V84" s="224" t="s">
        <v>410</v>
      </c>
      <c r="W84" s="225" t="str">
        <f>LEFT(Solicitacao_Prancha[[#This Row],[ORIGEM]],4)</f>
        <v>0476</v>
      </c>
      <c r="X84" s="225" t="str">
        <f>LEFT(Solicitacao_Prancha[[#This Row],[DESTINO]],4)</f>
        <v>0425</v>
      </c>
      <c r="Y84" s="225" t="str">
        <f t="shared" si="17"/>
        <v>BRLP0476</v>
      </c>
      <c r="Z84" s="225" t="str">
        <f t="shared" si="18"/>
        <v>04760425</v>
      </c>
      <c r="AA84" s="225" t="str">
        <f t="shared" si="19"/>
        <v>BRLP0425</v>
      </c>
      <c r="AB84" s="226" t="e">
        <f>VLOOKUP(Y84,#REF!,2,0)</f>
        <v>#REF!</v>
      </c>
      <c r="AC84" s="226" t="e">
        <f>VLOOKUP(Z84,#REF!,2,0)</f>
        <v>#REF!</v>
      </c>
      <c r="AD84" s="226" t="e">
        <f>VLOOKUP(AA84,#REF!,2,0)</f>
        <v>#REF!</v>
      </c>
      <c r="AE84" s="227" t="e">
        <f t="shared" si="20"/>
        <v>#REF!</v>
      </c>
      <c r="AF84" s="229" t="e">
        <f t="shared" si="21"/>
        <v>#REF!</v>
      </c>
      <c r="AG84" s="229">
        <v>2</v>
      </c>
      <c r="AH84" s="229" t="e">
        <f t="shared" si="22"/>
        <v>#REF!</v>
      </c>
      <c r="AI84" s="227" t="e">
        <f t="shared" si="23"/>
        <v>#REF!</v>
      </c>
      <c r="AJ84" s="225">
        <f>Solicitacao_Prancha[[#This Row],[QUANT EQUIP]]</f>
        <v>1</v>
      </c>
      <c r="AK84" s="229" t="e">
        <f t="shared" si="24"/>
        <v>#REF!</v>
      </c>
      <c r="AL84" s="229"/>
      <c r="AM84" s="230"/>
      <c r="AN84" s="230"/>
      <c r="AO84" s="230"/>
      <c r="AP84" s="230"/>
      <c r="AQ84" s="230"/>
      <c r="AR84" s="230"/>
      <c r="AS84" s="230"/>
      <c r="AT84" s="230"/>
      <c r="AU84" s="230"/>
      <c r="AV84" s="230"/>
      <c r="AW84" s="230"/>
      <c r="AX84"/>
      <c r="AY84"/>
    </row>
    <row r="85" spans="1:51" ht="15" hidden="1" x14ac:dyDescent="0.25">
      <c r="A85" s="208">
        <v>2854</v>
      </c>
      <c r="B85" s="208" t="s">
        <v>743</v>
      </c>
      <c r="C85" s="210">
        <v>45630.905555555553</v>
      </c>
      <c r="D85" s="211" t="s">
        <v>661</v>
      </c>
      <c r="E85" s="208" t="s">
        <v>481</v>
      </c>
      <c r="F85" s="208">
        <v>1</v>
      </c>
      <c r="G85" s="208" t="s">
        <v>8</v>
      </c>
      <c r="H85" s="208" t="s">
        <v>620</v>
      </c>
      <c r="I85" s="208" t="s">
        <v>621</v>
      </c>
      <c r="J85" s="208" t="s">
        <v>1</v>
      </c>
      <c r="K85" s="208" t="s">
        <v>766</v>
      </c>
      <c r="L85" s="208" t="s">
        <v>604</v>
      </c>
      <c r="M85" s="211" t="s">
        <v>696</v>
      </c>
      <c r="N85" s="211" t="s">
        <v>827</v>
      </c>
      <c r="O85" s="217"/>
      <c r="P85" s="208"/>
      <c r="Q85" s="208" t="s">
        <v>688</v>
      </c>
      <c r="R85" s="208" t="e">
        <f>VLOOKUP(LEFT(Solicitacao_Prancha[[#This Row],[ORIGEM]],4),#REF!,2,0)</f>
        <v>#REF!</v>
      </c>
      <c r="S85" s="208" t="e">
        <f>VLOOKUP(LEFT(Solicitacao_Prancha[[#This Row],[DESTINO]],4),#REF!,2,0)</f>
        <v>#REF!</v>
      </c>
      <c r="T85" s="219" t="str">
        <f t="shared" si="16"/>
        <v>Aderente</v>
      </c>
      <c r="U85" s="221">
        <f>((CONCATENATE(Solicitacao_Prancha[[#This Row],[DATA MOVIMENTAÇÃO]]," ",Solicitacao_Prancha[[#This Row],[HORA MOVIMENTAÇÃO]])-Solicitacao_Prancha[[#This Row],[DATA SOLICITAÇÃO]])*24)+3</f>
        <v>60.266666666662786</v>
      </c>
      <c r="V85" s="224" t="s">
        <v>410</v>
      </c>
      <c r="W85" s="225" t="str">
        <f>LEFT(Solicitacao_Prancha[[#This Row],[ORIGEM]],4)</f>
        <v>0347</v>
      </c>
      <c r="X85" s="225" t="str">
        <f>LEFT(Solicitacao_Prancha[[#This Row],[DESTINO]],4)</f>
        <v>1106</v>
      </c>
      <c r="Y85" s="225" t="str">
        <f t="shared" si="17"/>
        <v>BRLP0347</v>
      </c>
      <c r="Z85" s="225" t="str">
        <f t="shared" si="18"/>
        <v>03471106</v>
      </c>
      <c r="AA85" s="225" t="str">
        <f t="shared" si="19"/>
        <v>BRLP1106</v>
      </c>
      <c r="AB85" s="226" t="e">
        <f>VLOOKUP(Y85,#REF!,2,0)</f>
        <v>#REF!</v>
      </c>
      <c r="AC85" s="226" t="e">
        <f>VLOOKUP(Z85,#REF!,2,0)</f>
        <v>#REF!</v>
      </c>
      <c r="AD85" s="226" t="e">
        <f>VLOOKUP(AA85,#REF!,2,0)</f>
        <v>#REF!</v>
      </c>
      <c r="AE85" s="227" t="e">
        <f t="shared" si="20"/>
        <v>#REF!</v>
      </c>
      <c r="AF85" s="229" t="e">
        <f t="shared" si="21"/>
        <v>#REF!</v>
      </c>
      <c r="AG85" s="229">
        <v>2</v>
      </c>
      <c r="AH85" s="229" t="e">
        <f t="shared" si="22"/>
        <v>#REF!</v>
      </c>
      <c r="AI85" s="227" t="e">
        <f t="shared" si="23"/>
        <v>#REF!</v>
      </c>
      <c r="AJ85" s="225">
        <f>Solicitacao_Prancha[[#This Row],[QUANT EQUIP]]</f>
        <v>1</v>
      </c>
      <c r="AK85" s="229" t="e">
        <f t="shared" si="24"/>
        <v>#REF!</v>
      </c>
      <c r="AL85" s="229"/>
      <c r="AM85" s="230"/>
      <c r="AN85" s="230"/>
      <c r="AO85" s="230"/>
      <c r="AP85" s="230"/>
      <c r="AQ85" s="230"/>
      <c r="AR85" s="230"/>
      <c r="AS85" s="230"/>
      <c r="AT85" s="230"/>
      <c r="AU85" s="230"/>
      <c r="AV85" s="230"/>
      <c r="AW85" s="230"/>
      <c r="AX85"/>
      <c r="AY85"/>
    </row>
    <row r="86" spans="1:51" ht="15" hidden="1" x14ac:dyDescent="0.25">
      <c r="A86" s="208">
        <v>2855</v>
      </c>
      <c r="B86" s="208" t="s">
        <v>742</v>
      </c>
      <c r="C86" s="210">
        <v>45630.929861111108</v>
      </c>
      <c r="D86" s="211" t="s">
        <v>529</v>
      </c>
      <c r="E86" s="208" t="s">
        <v>493</v>
      </c>
      <c r="F86" s="208">
        <v>1</v>
      </c>
      <c r="G86" s="208" t="s">
        <v>545</v>
      </c>
      <c r="H86" s="208" t="s">
        <v>620</v>
      </c>
      <c r="I86" s="208" t="s">
        <v>621</v>
      </c>
      <c r="J86" s="208" t="s">
        <v>1</v>
      </c>
      <c r="K86" s="208" t="s">
        <v>758</v>
      </c>
      <c r="L86" s="208" t="s">
        <v>604</v>
      </c>
      <c r="M86" s="211" t="s">
        <v>410</v>
      </c>
      <c r="N86" s="211" t="s">
        <v>573</v>
      </c>
      <c r="O86" s="217"/>
      <c r="P86" s="208"/>
      <c r="Q86" s="208" t="s">
        <v>688</v>
      </c>
      <c r="R86" s="208" t="e">
        <f>VLOOKUP(LEFT(Solicitacao_Prancha[[#This Row],[ORIGEM]],4),#REF!,2,0)</f>
        <v>#REF!</v>
      </c>
      <c r="S86" s="208" t="e">
        <f>VLOOKUP(LEFT(Solicitacao_Prancha[[#This Row],[DESTINO]],4),#REF!,2,0)</f>
        <v>#REF!</v>
      </c>
      <c r="T86" s="219" t="str">
        <f t="shared" si="16"/>
        <v>Não Aderente</v>
      </c>
      <c r="U86" s="221">
        <f>((CONCATENATE(Solicitacao_Prancha[[#This Row],[DATA MOVIMENTAÇÃO]]," ",Solicitacao_Prancha[[#This Row],[HORA MOVIMENTAÇÃO]])-Solicitacao_Prancha[[#This Row],[DATA SOLICITAÇÃO]])*24)+3</f>
        <v>35.683333333348855</v>
      </c>
      <c r="V86" s="224" t="s">
        <v>410</v>
      </c>
      <c r="W86" s="225" t="str">
        <f>LEFT(Solicitacao_Prancha[[#This Row],[ORIGEM]],4)</f>
        <v>BRLP</v>
      </c>
      <c r="X86" s="225" t="str">
        <f>LEFT(Solicitacao_Prancha[[#This Row],[DESTINO]],4)</f>
        <v>0405</v>
      </c>
      <c r="Y86" s="225" t="str">
        <f t="shared" si="17"/>
        <v>BRLPBRLP</v>
      </c>
      <c r="Z86" s="225" t="str">
        <f t="shared" si="18"/>
        <v>BRLP0405</v>
      </c>
      <c r="AA86" s="225" t="str">
        <f t="shared" si="19"/>
        <v>BRLP0405</v>
      </c>
      <c r="AB86" s="226" t="e">
        <f>VLOOKUP(Y86,#REF!,2,0)</f>
        <v>#REF!</v>
      </c>
      <c r="AC86" s="226" t="e">
        <f>VLOOKUP(Z86,#REF!,2,0)</f>
        <v>#REF!</v>
      </c>
      <c r="AD86" s="226" t="e">
        <f>VLOOKUP(AA86,#REF!,2,0)</f>
        <v>#REF!</v>
      </c>
      <c r="AE86" s="227" t="e">
        <f t="shared" si="20"/>
        <v>#REF!</v>
      </c>
      <c r="AF86" s="229" t="e">
        <f t="shared" si="21"/>
        <v>#REF!</v>
      </c>
      <c r="AG86" s="229">
        <v>2</v>
      </c>
      <c r="AH86" s="229" t="e">
        <f t="shared" si="22"/>
        <v>#REF!</v>
      </c>
      <c r="AI86" s="227" t="e">
        <f t="shared" si="23"/>
        <v>#REF!</v>
      </c>
      <c r="AJ86" s="225">
        <f>Solicitacao_Prancha[[#This Row],[QUANT EQUIP]]</f>
        <v>1</v>
      </c>
      <c r="AK86" s="229" t="e">
        <f t="shared" si="24"/>
        <v>#REF!</v>
      </c>
      <c r="AL86" s="229"/>
      <c r="AM86" s="230"/>
      <c r="AN86" s="230"/>
      <c r="AO86" s="230"/>
      <c r="AP86" s="230"/>
      <c r="AQ86" s="230"/>
      <c r="AR86" s="230"/>
      <c r="AS86" s="230"/>
      <c r="AT86" s="230"/>
      <c r="AU86" s="230"/>
      <c r="AV86" s="230"/>
      <c r="AW86" s="230"/>
      <c r="AX86"/>
      <c r="AY86"/>
    </row>
    <row r="87" spans="1:51" ht="15" hidden="1" x14ac:dyDescent="0.25">
      <c r="A87" s="208">
        <v>2856</v>
      </c>
      <c r="B87" s="208" t="s">
        <v>718</v>
      </c>
      <c r="C87" s="210">
        <v>45631.064583333333</v>
      </c>
      <c r="D87" s="211" t="s">
        <v>775</v>
      </c>
      <c r="E87" s="208" t="s">
        <v>719</v>
      </c>
      <c r="F87" s="208">
        <v>4</v>
      </c>
      <c r="G87" s="208" t="s">
        <v>487</v>
      </c>
      <c r="H87" s="208" t="s">
        <v>621</v>
      </c>
      <c r="I87" s="208" t="s">
        <v>621</v>
      </c>
      <c r="J87" s="208" t="s">
        <v>1</v>
      </c>
      <c r="K87" s="208" t="s">
        <v>758</v>
      </c>
      <c r="L87" s="208" t="s">
        <v>604</v>
      </c>
      <c r="M87" s="211" t="s">
        <v>686</v>
      </c>
      <c r="N87" s="211" t="s">
        <v>683</v>
      </c>
      <c r="O87" s="217"/>
      <c r="P87" s="208"/>
      <c r="Q87" s="208" t="s">
        <v>688</v>
      </c>
      <c r="R87" s="208" t="e">
        <f>VLOOKUP(LEFT(Solicitacao_Prancha[[#This Row],[ORIGEM]],4),#REF!,2,0)</f>
        <v>#REF!</v>
      </c>
      <c r="S87" s="208" t="e">
        <f>VLOOKUP(LEFT(Solicitacao_Prancha[[#This Row],[DESTINO]],4),#REF!,2,0)</f>
        <v>#REF!</v>
      </c>
      <c r="T87" s="219" t="str">
        <f t="shared" si="16"/>
        <v>Não Aderente</v>
      </c>
      <c r="U87" s="221">
        <f>((CONCATENATE(Solicitacao_Prancha[[#This Row],[DATA MOVIMENTAÇÃO]]," ",Solicitacao_Prancha[[#This Row],[HORA MOVIMENTAÇÃO]])-Solicitacao_Prancha[[#This Row],[DATA SOLICITAÇÃO]])*24)+3</f>
        <v>32.449999999953434</v>
      </c>
      <c r="V87" s="224" t="s">
        <v>410</v>
      </c>
      <c r="W87" s="225" t="str">
        <f>LEFT(Solicitacao_Prancha[[#This Row],[ORIGEM]],4)</f>
        <v>0819</v>
      </c>
      <c r="X87" s="225" t="str">
        <f>LEFT(Solicitacao_Prancha[[#This Row],[DESTINO]],4)</f>
        <v>0438</v>
      </c>
      <c r="Y87" s="225" t="str">
        <f t="shared" si="17"/>
        <v>BRLP0819</v>
      </c>
      <c r="Z87" s="225" t="str">
        <f t="shared" si="18"/>
        <v>08190438</v>
      </c>
      <c r="AA87" s="225" t="str">
        <f t="shared" si="19"/>
        <v>BRLP0438</v>
      </c>
      <c r="AB87" s="226" t="e">
        <f>VLOOKUP(Y87,#REF!,2,0)</f>
        <v>#REF!</v>
      </c>
      <c r="AC87" s="226" t="e">
        <f>VLOOKUP(Z87,#REF!,2,0)</f>
        <v>#REF!</v>
      </c>
      <c r="AD87" s="226" t="e">
        <f>VLOOKUP(AA87,#REF!,2,0)</f>
        <v>#REF!</v>
      </c>
      <c r="AE87" s="227" t="e">
        <f t="shared" si="20"/>
        <v>#REF!</v>
      </c>
      <c r="AF87" s="229" t="e">
        <f t="shared" si="21"/>
        <v>#REF!</v>
      </c>
      <c r="AG87" s="229">
        <v>2</v>
      </c>
      <c r="AH87" s="229" t="e">
        <f t="shared" si="22"/>
        <v>#REF!</v>
      </c>
      <c r="AI87" s="227" t="e">
        <f t="shared" si="23"/>
        <v>#REF!</v>
      </c>
      <c r="AJ87" s="225">
        <f>Solicitacao_Prancha[[#This Row],[QUANT EQUIP]]</f>
        <v>4</v>
      </c>
      <c r="AK87" s="229" t="e">
        <f t="shared" si="24"/>
        <v>#REF!</v>
      </c>
      <c r="AL87" s="229"/>
      <c r="AM87" s="230"/>
      <c r="AN87" s="230"/>
      <c r="AO87" s="230"/>
      <c r="AP87" s="230"/>
      <c r="AQ87" s="230"/>
      <c r="AR87" s="230"/>
      <c r="AS87" s="230"/>
      <c r="AT87" s="230"/>
      <c r="AU87" s="230"/>
      <c r="AV87" s="230"/>
      <c r="AW87" s="230"/>
      <c r="AX87"/>
      <c r="AY87"/>
    </row>
    <row r="88" spans="1:51" ht="15" hidden="1" x14ac:dyDescent="0.25">
      <c r="A88" s="208">
        <v>2858</v>
      </c>
      <c r="B88" s="208" t="s">
        <v>745</v>
      </c>
      <c r="C88" s="210">
        <v>45631.475694444445</v>
      </c>
      <c r="D88" s="211" t="s">
        <v>828</v>
      </c>
      <c r="E88" s="208" t="s">
        <v>553</v>
      </c>
      <c r="F88" s="208">
        <v>3</v>
      </c>
      <c r="G88" s="208" t="s">
        <v>554</v>
      </c>
      <c r="H88" s="208" t="s">
        <v>624</v>
      </c>
      <c r="I88" s="208" t="s">
        <v>622</v>
      </c>
      <c r="J88" s="208" t="s">
        <v>1</v>
      </c>
      <c r="K88" s="208" t="s">
        <v>758</v>
      </c>
      <c r="L88" s="208" t="s">
        <v>618</v>
      </c>
      <c r="M88" s="211" t="s">
        <v>829</v>
      </c>
      <c r="N88" s="211" t="s">
        <v>639</v>
      </c>
      <c r="O88" s="217"/>
      <c r="P88" s="208"/>
      <c r="Q88" s="208" t="s">
        <v>687</v>
      </c>
      <c r="R88" s="208" t="e">
        <f>VLOOKUP(LEFT(Solicitacao_Prancha[[#This Row],[ORIGEM]],4),#REF!,2,0)</f>
        <v>#REF!</v>
      </c>
      <c r="S88" s="208" t="e">
        <f>VLOOKUP(LEFT(Solicitacao_Prancha[[#This Row],[DESTINO]],4),#REF!,2,0)</f>
        <v>#REF!</v>
      </c>
      <c r="T88" s="219" t="str">
        <f t="shared" si="16"/>
        <v>Não Aderente</v>
      </c>
      <c r="U88" s="221">
        <f>((CONCATENATE(Solicitacao_Prancha[[#This Row],[DATA MOVIMENTAÇÃO]]," ",Solicitacao_Prancha[[#This Row],[HORA MOVIMENTAÇÃO]])-Solicitacao_Prancha[[#This Row],[DATA SOLICITAÇÃO]])*24)+3</f>
        <v>23.000000000058208</v>
      </c>
      <c r="V88" s="224" t="s">
        <v>410</v>
      </c>
      <c r="W88" s="225" t="str">
        <f>LEFT(Solicitacao_Prancha[[#This Row],[ORIGEM]],4)</f>
        <v>0482</v>
      </c>
      <c r="X88" s="225" t="str">
        <f>LEFT(Solicitacao_Prancha[[#This Row],[DESTINO]],4)</f>
        <v>0486</v>
      </c>
      <c r="Y88" s="225" t="str">
        <f t="shared" si="17"/>
        <v>BRLP0482</v>
      </c>
      <c r="Z88" s="225" t="str">
        <f t="shared" si="18"/>
        <v>04820486</v>
      </c>
      <c r="AA88" s="225" t="str">
        <f t="shared" si="19"/>
        <v>BRLP0486</v>
      </c>
      <c r="AB88" s="226" t="e">
        <f>VLOOKUP(Y88,#REF!,2,0)</f>
        <v>#REF!</v>
      </c>
      <c r="AC88" s="226" t="e">
        <f>VLOOKUP(Z88,#REF!,2,0)</f>
        <v>#REF!</v>
      </c>
      <c r="AD88" s="226" t="e">
        <f>VLOOKUP(AA88,#REF!,2,0)</f>
        <v>#REF!</v>
      </c>
      <c r="AE88" s="227" t="e">
        <f t="shared" si="20"/>
        <v>#REF!</v>
      </c>
      <c r="AF88" s="229" t="e">
        <f t="shared" si="21"/>
        <v>#REF!</v>
      </c>
      <c r="AG88" s="229">
        <v>2</v>
      </c>
      <c r="AH88" s="229" t="e">
        <f t="shared" si="22"/>
        <v>#REF!</v>
      </c>
      <c r="AI88" s="227" t="e">
        <f t="shared" si="23"/>
        <v>#REF!</v>
      </c>
      <c r="AJ88" s="225">
        <f>Solicitacao_Prancha[[#This Row],[QUANT EQUIP]]</f>
        <v>3</v>
      </c>
      <c r="AK88" s="229" t="e">
        <f t="shared" si="24"/>
        <v>#REF!</v>
      </c>
      <c r="AL88" s="229"/>
      <c r="AM88" s="230"/>
      <c r="AN88" s="230"/>
      <c r="AO88" s="230"/>
      <c r="AP88" s="230"/>
      <c r="AQ88" s="230"/>
      <c r="AR88" s="230"/>
      <c r="AS88" s="230"/>
      <c r="AT88" s="230"/>
      <c r="AU88" s="230"/>
      <c r="AV88" s="230"/>
      <c r="AW88" s="230"/>
      <c r="AX88"/>
      <c r="AY88"/>
    </row>
    <row r="89" spans="1:51" ht="15" hidden="1" x14ac:dyDescent="0.25">
      <c r="A89" s="208">
        <v>2859</v>
      </c>
      <c r="B89" s="208" t="s">
        <v>803</v>
      </c>
      <c r="C89" s="210">
        <v>45631.554166666669</v>
      </c>
      <c r="D89" s="211" t="s">
        <v>804</v>
      </c>
      <c r="E89" s="208" t="s">
        <v>5</v>
      </c>
      <c r="F89" s="208">
        <v>1</v>
      </c>
      <c r="G89" s="208" t="s">
        <v>589</v>
      </c>
      <c r="H89" s="208" t="s">
        <v>620</v>
      </c>
      <c r="I89" s="208" t="s">
        <v>621</v>
      </c>
      <c r="J89" s="208" t="s">
        <v>1</v>
      </c>
      <c r="K89" s="208" t="s">
        <v>758</v>
      </c>
      <c r="L89" s="208" t="s">
        <v>830</v>
      </c>
      <c r="M89" s="211" t="s">
        <v>681</v>
      </c>
      <c r="N89" s="211" t="s">
        <v>638</v>
      </c>
      <c r="O89" s="217"/>
      <c r="P89" s="208"/>
      <c r="Q89" s="208" t="s">
        <v>688</v>
      </c>
      <c r="R89" s="208" t="e">
        <f>VLOOKUP(LEFT(Solicitacao_Prancha[[#This Row],[ORIGEM]],4),#REF!,2,0)</f>
        <v>#REF!</v>
      </c>
      <c r="S89" s="208" t="e">
        <f>VLOOKUP(LEFT(Solicitacao_Prancha[[#This Row],[DESTINO]],4),#REF!,2,0)</f>
        <v>#REF!</v>
      </c>
      <c r="T89" s="219" t="str">
        <f t="shared" si="16"/>
        <v>Não Aderente</v>
      </c>
      <c r="U89" s="221">
        <f>((CONCATENATE(Solicitacao_Prancha[[#This Row],[DATA MOVIMENTAÇÃO]]," ",Solicitacao_Prancha[[#This Row],[HORA MOVIMENTAÇÃO]])-Solicitacao_Prancha[[#This Row],[DATA SOLICITAÇÃO]])*24)+3</f>
        <v>25.199999999895226</v>
      </c>
      <c r="V89" s="224" t="s">
        <v>410</v>
      </c>
      <c r="W89" s="225" t="str">
        <f>LEFT(Solicitacao_Prancha[[#This Row],[ORIGEM]],4)</f>
        <v>0029</v>
      </c>
      <c r="X89" s="225" t="str">
        <f>LEFT(Solicitacao_Prancha[[#This Row],[DESTINO]],4)</f>
        <v>0011</v>
      </c>
      <c r="Y89" s="225" t="str">
        <f t="shared" si="17"/>
        <v>BRLP0029</v>
      </c>
      <c r="Z89" s="225" t="str">
        <f t="shared" si="18"/>
        <v>00290011</v>
      </c>
      <c r="AA89" s="225" t="str">
        <f t="shared" si="19"/>
        <v>BRLP0011</v>
      </c>
      <c r="AB89" s="226" t="e">
        <f>VLOOKUP(Y89,#REF!,2,0)</f>
        <v>#REF!</v>
      </c>
      <c r="AC89" s="226" t="e">
        <f>VLOOKUP(Z89,#REF!,2,0)</f>
        <v>#REF!</v>
      </c>
      <c r="AD89" s="226" t="e">
        <f>VLOOKUP(AA89,#REF!,2,0)</f>
        <v>#REF!</v>
      </c>
      <c r="AE89" s="227" t="e">
        <f t="shared" si="20"/>
        <v>#REF!</v>
      </c>
      <c r="AF89" s="229" t="e">
        <f t="shared" si="21"/>
        <v>#REF!</v>
      </c>
      <c r="AG89" s="229">
        <v>2</v>
      </c>
      <c r="AH89" s="229" t="e">
        <f t="shared" si="22"/>
        <v>#REF!</v>
      </c>
      <c r="AI89" s="227" t="e">
        <f t="shared" si="23"/>
        <v>#REF!</v>
      </c>
      <c r="AJ89" s="225">
        <f>Solicitacao_Prancha[[#This Row],[QUANT EQUIP]]</f>
        <v>1</v>
      </c>
      <c r="AK89" s="229" t="e">
        <f t="shared" si="24"/>
        <v>#REF!</v>
      </c>
      <c r="AL89" s="229"/>
      <c r="AM89" s="230"/>
      <c r="AN89" s="230"/>
      <c r="AO89" s="230"/>
      <c r="AP89" s="230"/>
      <c r="AQ89" s="230"/>
      <c r="AR89" s="230"/>
      <c r="AS89" s="230"/>
      <c r="AT89" s="230"/>
      <c r="AU89" s="230"/>
      <c r="AV89" s="230"/>
      <c r="AW89" s="230"/>
      <c r="AX89"/>
      <c r="AY89"/>
    </row>
    <row r="90" spans="1:51" ht="15" hidden="1" x14ac:dyDescent="0.25">
      <c r="A90" s="208">
        <v>2860</v>
      </c>
      <c r="B90" s="208" t="s">
        <v>1592</v>
      </c>
      <c r="C90" s="210">
        <v>45631.557638888888</v>
      </c>
      <c r="D90" s="211" t="s">
        <v>679</v>
      </c>
      <c r="E90" s="208" t="s">
        <v>500</v>
      </c>
      <c r="F90" s="208">
        <v>1</v>
      </c>
      <c r="G90" s="208" t="s">
        <v>543</v>
      </c>
      <c r="H90" s="208" t="s">
        <v>620</v>
      </c>
      <c r="I90" s="208" t="s">
        <v>621</v>
      </c>
      <c r="J90" s="208" t="s">
        <v>1</v>
      </c>
      <c r="K90" s="208" t="s">
        <v>758</v>
      </c>
      <c r="L90" s="208" t="s">
        <v>831</v>
      </c>
      <c r="M90" s="211" t="s">
        <v>632</v>
      </c>
      <c r="N90" s="211" t="s">
        <v>632</v>
      </c>
      <c r="O90" s="217"/>
      <c r="P90" s="208"/>
      <c r="Q90" s="208"/>
      <c r="R90" s="208" t="e">
        <f>VLOOKUP(LEFT(Solicitacao_Prancha[[#This Row],[ORIGEM]],4),#REF!,2,0)</f>
        <v>#REF!</v>
      </c>
      <c r="S90" s="208" t="e">
        <f>VLOOKUP(LEFT(Solicitacao_Prancha[[#This Row],[DESTINO]],4),#REF!,2,0)</f>
        <v>#REF!</v>
      </c>
      <c r="T90" s="219" t="str">
        <f t="shared" si="16"/>
        <v>Não Aderente</v>
      </c>
      <c r="U90" s="221">
        <f>((CONCATENATE(Solicitacao_Prancha[[#This Row],[DATA MOVIMENTAÇÃO]]," ",Solicitacao_Prancha[[#This Row],[HORA MOVIMENTAÇÃO]])-Solicitacao_Prancha[[#This Row],[DATA SOLICITAÇÃO]])*24)+3</f>
        <v>29.016666666779201</v>
      </c>
      <c r="V90" s="224" t="s">
        <v>410</v>
      </c>
      <c r="W90" s="225" t="str">
        <f>LEFT(Solicitacao_Prancha[[#This Row],[ORIGEM]],4)</f>
        <v>5004</v>
      </c>
      <c r="X90" s="225" t="str">
        <f>LEFT(Solicitacao_Prancha[[#This Row],[DESTINO]],4)</f>
        <v>5004</v>
      </c>
      <c r="Y90" s="225" t="str">
        <f t="shared" si="17"/>
        <v>BRLP5004</v>
      </c>
      <c r="Z90" s="225" t="str">
        <f t="shared" si="18"/>
        <v>50045004</v>
      </c>
      <c r="AA90" s="225" t="str">
        <f t="shared" si="19"/>
        <v>BRLP5004</v>
      </c>
      <c r="AB90" s="226" t="e">
        <f>VLOOKUP(Y90,#REF!,2,0)</f>
        <v>#REF!</v>
      </c>
      <c r="AC90" s="226" t="e">
        <f>VLOOKUP(Z90,#REF!,2,0)</f>
        <v>#REF!</v>
      </c>
      <c r="AD90" s="226" t="e">
        <f>VLOOKUP(AA90,#REF!,2,0)</f>
        <v>#REF!</v>
      </c>
      <c r="AE90" s="227" t="e">
        <f t="shared" si="20"/>
        <v>#REF!</v>
      </c>
      <c r="AF90" s="229" t="e">
        <f t="shared" si="21"/>
        <v>#REF!</v>
      </c>
      <c r="AG90" s="229">
        <v>2</v>
      </c>
      <c r="AH90" s="229" t="e">
        <f t="shared" si="22"/>
        <v>#REF!</v>
      </c>
      <c r="AI90" s="227" t="e">
        <f t="shared" si="23"/>
        <v>#REF!</v>
      </c>
      <c r="AJ90" s="225">
        <f>Solicitacao_Prancha[[#This Row],[QUANT EQUIP]]</f>
        <v>1</v>
      </c>
      <c r="AK90" s="229" t="e">
        <f t="shared" si="24"/>
        <v>#REF!</v>
      </c>
      <c r="AL90" s="229"/>
      <c r="AM90" s="230"/>
      <c r="AN90" s="230"/>
      <c r="AO90" s="230"/>
      <c r="AP90" s="230"/>
      <c r="AQ90" s="230"/>
      <c r="AR90" s="230"/>
      <c r="AS90" s="230"/>
      <c r="AT90" s="230"/>
      <c r="AU90" s="230"/>
      <c r="AV90" s="230"/>
      <c r="AW90" s="230"/>
      <c r="AX90"/>
      <c r="AY90"/>
    </row>
    <row r="91" spans="1:51" ht="15" hidden="1" x14ac:dyDescent="0.25">
      <c r="A91" s="208">
        <v>2861</v>
      </c>
      <c r="B91" s="208" t="s">
        <v>803</v>
      </c>
      <c r="C91" s="210">
        <v>45631.563888888886</v>
      </c>
      <c r="D91" s="211" t="s">
        <v>804</v>
      </c>
      <c r="E91" s="208" t="s">
        <v>719</v>
      </c>
      <c r="F91" s="208">
        <v>2</v>
      </c>
      <c r="G91" s="208" t="s">
        <v>589</v>
      </c>
      <c r="H91" s="208" t="s">
        <v>620</v>
      </c>
      <c r="I91" s="208" t="s">
        <v>621</v>
      </c>
      <c r="J91" s="208" t="s">
        <v>1</v>
      </c>
      <c r="K91" s="208" t="s">
        <v>832</v>
      </c>
      <c r="L91" s="208" t="s">
        <v>602</v>
      </c>
      <c r="M91" s="211" t="s">
        <v>635</v>
      </c>
      <c r="N91" s="211" t="s">
        <v>638</v>
      </c>
      <c r="O91" s="217"/>
      <c r="P91" s="208"/>
      <c r="Q91" s="208" t="s">
        <v>688</v>
      </c>
      <c r="R91" s="208" t="e">
        <f>VLOOKUP(LEFT(Solicitacao_Prancha[[#This Row],[ORIGEM]],4),#REF!,2,0)</f>
        <v>#REF!</v>
      </c>
      <c r="S91" s="208" t="e">
        <f>VLOOKUP(LEFT(Solicitacao_Prancha[[#This Row],[DESTINO]],4),#REF!,2,0)</f>
        <v>#REF!</v>
      </c>
      <c r="T91" s="219" t="str">
        <f t="shared" si="16"/>
        <v>Aderente</v>
      </c>
      <c r="U91" s="221">
        <f>((CONCATENATE(Solicitacao_Prancha[[#This Row],[DATA MOVIMENTAÇÃO]]," ",Solicitacao_Prancha[[#This Row],[HORA MOVIMENTAÇÃO]])-Solicitacao_Prancha[[#This Row],[DATA SOLICITAÇÃO]])*24)+3</f>
        <v>100.46666666673264</v>
      </c>
      <c r="V91" s="224" t="s">
        <v>410</v>
      </c>
      <c r="W91" s="225" t="str">
        <f>LEFT(Solicitacao_Prancha[[#This Row],[ORIGEM]],4)</f>
        <v>0030</v>
      </c>
      <c r="X91" s="225" t="str">
        <f>LEFT(Solicitacao_Prancha[[#This Row],[DESTINO]],4)</f>
        <v>0011</v>
      </c>
      <c r="Y91" s="225" t="str">
        <f t="shared" si="17"/>
        <v>BRLP0030</v>
      </c>
      <c r="Z91" s="225" t="str">
        <f t="shared" si="18"/>
        <v>00300011</v>
      </c>
      <c r="AA91" s="225" t="str">
        <f t="shared" si="19"/>
        <v>BRLP0011</v>
      </c>
      <c r="AB91" s="226" t="e">
        <f>VLOOKUP(Y91,#REF!,2,0)</f>
        <v>#REF!</v>
      </c>
      <c r="AC91" s="226" t="e">
        <f>VLOOKUP(Z91,#REF!,2,0)</f>
        <v>#REF!</v>
      </c>
      <c r="AD91" s="226" t="e">
        <f>VLOOKUP(AA91,#REF!,2,0)</f>
        <v>#REF!</v>
      </c>
      <c r="AE91" s="227" t="e">
        <f t="shared" si="20"/>
        <v>#REF!</v>
      </c>
      <c r="AF91" s="229" t="e">
        <f t="shared" si="21"/>
        <v>#REF!</v>
      </c>
      <c r="AG91" s="229">
        <v>2</v>
      </c>
      <c r="AH91" s="229" t="e">
        <f t="shared" si="22"/>
        <v>#REF!</v>
      </c>
      <c r="AI91" s="227" t="e">
        <f t="shared" si="23"/>
        <v>#REF!</v>
      </c>
      <c r="AJ91" s="225">
        <f>Solicitacao_Prancha[[#This Row],[QUANT EQUIP]]</f>
        <v>2</v>
      </c>
      <c r="AK91" s="229" t="e">
        <f t="shared" si="24"/>
        <v>#REF!</v>
      </c>
      <c r="AL91" s="229"/>
      <c r="AM91" s="230"/>
      <c r="AN91" s="230"/>
      <c r="AO91" s="230"/>
      <c r="AP91" s="230"/>
      <c r="AQ91" s="230"/>
      <c r="AR91" s="230"/>
      <c r="AS91" s="230"/>
      <c r="AT91" s="230"/>
      <c r="AU91" s="230"/>
      <c r="AV91" s="230"/>
      <c r="AW91" s="230"/>
      <c r="AX91"/>
      <c r="AY91"/>
    </row>
    <row r="92" spans="1:51" ht="15" hidden="1" x14ac:dyDescent="0.25">
      <c r="A92" s="208">
        <v>2862</v>
      </c>
      <c r="B92" s="208" t="s">
        <v>742</v>
      </c>
      <c r="C92" s="210">
        <v>45631.587500000001</v>
      </c>
      <c r="D92" s="211" t="s">
        <v>770</v>
      </c>
      <c r="E92" s="208" t="s">
        <v>489</v>
      </c>
      <c r="F92" s="208">
        <v>2</v>
      </c>
      <c r="G92" s="208" t="s">
        <v>771</v>
      </c>
      <c r="H92" s="208" t="s">
        <v>621</v>
      </c>
      <c r="I92" s="208" t="s">
        <v>621</v>
      </c>
      <c r="J92" s="208" t="s">
        <v>531</v>
      </c>
      <c r="K92" s="208" t="s">
        <v>758</v>
      </c>
      <c r="L92" s="208" t="s">
        <v>599</v>
      </c>
      <c r="M92" s="211" t="s">
        <v>784</v>
      </c>
      <c r="N92" s="211" t="s">
        <v>592</v>
      </c>
      <c r="O92" s="217"/>
      <c r="P92" s="208" t="s">
        <v>630</v>
      </c>
      <c r="Q92" s="208" t="s">
        <v>688</v>
      </c>
      <c r="R92" s="208" t="e">
        <f>VLOOKUP(LEFT(Solicitacao_Prancha[[#This Row],[ORIGEM]],4),#REF!,2,0)</f>
        <v>#REF!</v>
      </c>
      <c r="S92" s="208" t="e">
        <f>VLOOKUP(LEFT(Solicitacao_Prancha[[#This Row],[DESTINO]],4),#REF!,2,0)</f>
        <v>#REF!</v>
      </c>
      <c r="T92" s="219" t="str">
        <f t="shared" si="16"/>
        <v>Não Aderente</v>
      </c>
      <c r="U92" s="221">
        <f>((CONCATENATE(Solicitacao_Prancha[[#This Row],[DATA MOVIMENTAÇÃO]]," ",Solicitacao_Prancha[[#This Row],[HORA MOVIMENTAÇÃO]])-Solicitacao_Prancha[[#This Row],[DATA SOLICITAÇÃO]])*24)+3</f>
        <v>23.900000000023283</v>
      </c>
      <c r="V92" s="224" t="s">
        <v>410</v>
      </c>
      <c r="W92" s="225" t="str">
        <f>LEFT(Solicitacao_Prancha[[#This Row],[ORIGEM]],4)</f>
        <v>0412</v>
      </c>
      <c r="X92" s="225" t="str">
        <f>LEFT(Solicitacao_Prancha[[#This Row],[DESTINO]],4)</f>
        <v>0382</v>
      </c>
      <c r="Y92" s="225" t="str">
        <f t="shared" si="17"/>
        <v>BRLP0412</v>
      </c>
      <c r="Z92" s="225" t="str">
        <f t="shared" si="18"/>
        <v>04120382</v>
      </c>
      <c r="AA92" s="225" t="str">
        <f t="shared" si="19"/>
        <v>BRLP0382</v>
      </c>
      <c r="AB92" s="226" t="e">
        <f>VLOOKUP(Y92,#REF!,2,0)</f>
        <v>#REF!</v>
      </c>
      <c r="AC92" s="226" t="e">
        <f>VLOOKUP(Z92,#REF!,2,0)</f>
        <v>#REF!</v>
      </c>
      <c r="AD92" s="226" t="e">
        <f>VLOOKUP(AA92,#REF!,2,0)</f>
        <v>#REF!</v>
      </c>
      <c r="AE92" s="227" t="e">
        <f t="shared" si="20"/>
        <v>#REF!</v>
      </c>
      <c r="AF92" s="229" t="e">
        <f t="shared" si="21"/>
        <v>#REF!</v>
      </c>
      <c r="AG92" s="229">
        <v>2</v>
      </c>
      <c r="AH92" s="229" t="e">
        <f t="shared" si="22"/>
        <v>#REF!</v>
      </c>
      <c r="AI92" s="227" t="e">
        <f t="shared" si="23"/>
        <v>#REF!</v>
      </c>
      <c r="AJ92" s="225">
        <f>Solicitacao_Prancha[[#This Row],[QUANT EQUIP]]</f>
        <v>2</v>
      </c>
      <c r="AK92" s="229" t="e">
        <f t="shared" si="24"/>
        <v>#REF!</v>
      </c>
      <c r="AL92" s="229"/>
      <c r="AM92" s="230"/>
      <c r="AN92" s="230"/>
      <c r="AO92" s="230"/>
      <c r="AP92" s="230"/>
      <c r="AQ92" s="230"/>
      <c r="AR92" s="230"/>
      <c r="AS92" s="230"/>
      <c r="AT92" s="230"/>
      <c r="AU92" s="230"/>
      <c r="AV92" s="230"/>
      <c r="AW92" s="230"/>
      <c r="AX92"/>
      <c r="AY92"/>
    </row>
    <row r="93" spans="1:51" ht="15" hidden="1" x14ac:dyDescent="0.25">
      <c r="A93" s="208">
        <v>2863</v>
      </c>
      <c r="B93" s="208" t="s">
        <v>742</v>
      </c>
      <c r="C93" s="210">
        <v>45631.590277777781</v>
      </c>
      <c r="D93" s="211" t="s">
        <v>770</v>
      </c>
      <c r="E93" s="208" t="s">
        <v>496</v>
      </c>
      <c r="F93" s="208">
        <v>2</v>
      </c>
      <c r="G93" s="208" t="s">
        <v>771</v>
      </c>
      <c r="H93" s="208" t="s">
        <v>620</v>
      </c>
      <c r="I93" s="208" t="s">
        <v>624</v>
      </c>
      <c r="J93" s="208" t="s">
        <v>531</v>
      </c>
      <c r="K93" s="208" t="s">
        <v>758</v>
      </c>
      <c r="L93" s="208" t="s">
        <v>599</v>
      </c>
      <c r="M93" s="211" t="s">
        <v>784</v>
      </c>
      <c r="N93" s="211" t="s">
        <v>592</v>
      </c>
      <c r="O93" s="217" t="s">
        <v>802</v>
      </c>
      <c r="P93" s="208" t="s">
        <v>630</v>
      </c>
      <c r="Q93" s="208" t="s">
        <v>688</v>
      </c>
      <c r="R93" s="208" t="e">
        <f>VLOOKUP(LEFT(Solicitacao_Prancha[[#This Row],[ORIGEM]],4),#REF!,2,0)</f>
        <v>#REF!</v>
      </c>
      <c r="S93" s="208" t="e">
        <f>VLOOKUP(LEFT(Solicitacao_Prancha[[#This Row],[DESTINO]],4),#REF!,2,0)</f>
        <v>#REF!</v>
      </c>
      <c r="T93" s="219" t="str">
        <f t="shared" si="16"/>
        <v>Não Aderente</v>
      </c>
      <c r="U93" s="221">
        <f>((CONCATENATE(Solicitacao_Prancha[[#This Row],[DATA MOVIMENTAÇÃO]]," ",Solicitacao_Prancha[[#This Row],[HORA MOVIMENTAÇÃO]])-Solicitacao_Prancha[[#This Row],[DATA SOLICITAÇÃO]])*24)+3</f>
        <v>23.833333333313931</v>
      </c>
      <c r="V93" s="224" t="s">
        <v>410</v>
      </c>
      <c r="W93" s="225" t="str">
        <f>LEFT(Solicitacao_Prancha[[#This Row],[ORIGEM]],4)</f>
        <v>0412</v>
      </c>
      <c r="X93" s="225" t="str">
        <f>LEFT(Solicitacao_Prancha[[#This Row],[DESTINO]],4)</f>
        <v>0382</v>
      </c>
      <c r="Y93" s="225" t="str">
        <f t="shared" si="17"/>
        <v>BRLP0412</v>
      </c>
      <c r="Z93" s="225" t="str">
        <f t="shared" si="18"/>
        <v>04120382</v>
      </c>
      <c r="AA93" s="225" t="str">
        <f t="shared" si="19"/>
        <v>BRLP0382</v>
      </c>
      <c r="AB93" s="226" t="e">
        <f>VLOOKUP(Y93,#REF!,2,0)</f>
        <v>#REF!</v>
      </c>
      <c r="AC93" s="226" t="e">
        <f>VLOOKUP(Z93,#REF!,2,0)</f>
        <v>#REF!</v>
      </c>
      <c r="AD93" s="226" t="e">
        <f>VLOOKUP(AA93,#REF!,2,0)</f>
        <v>#REF!</v>
      </c>
      <c r="AE93" s="227" t="e">
        <f t="shared" si="20"/>
        <v>#REF!</v>
      </c>
      <c r="AF93" s="229" t="e">
        <f t="shared" si="21"/>
        <v>#REF!</v>
      </c>
      <c r="AG93" s="229">
        <v>2</v>
      </c>
      <c r="AH93" s="229" t="e">
        <f t="shared" si="22"/>
        <v>#REF!</v>
      </c>
      <c r="AI93" s="227" t="e">
        <f t="shared" si="23"/>
        <v>#REF!</v>
      </c>
      <c r="AJ93" s="225">
        <f>Solicitacao_Prancha[[#This Row],[QUANT EQUIP]]</f>
        <v>2</v>
      </c>
      <c r="AK93" s="229" t="e">
        <f t="shared" si="24"/>
        <v>#REF!</v>
      </c>
      <c r="AL93" s="229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/>
      <c r="AY93"/>
    </row>
    <row r="94" spans="1:51" ht="15" hidden="1" x14ac:dyDescent="0.25">
      <c r="A94" s="208">
        <v>2864</v>
      </c>
      <c r="B94" s="208" t="s">
        <v>803</v>
      </c>
      <c r="C94" s="210">
        <v>45631.638194444444</v>
      </c>
      <c r="D94" s="211" t="s">
        <v>665</v>
      </c>
      <c r="E94" s="208" t="s">
        <v>744</v>
      </c>
      <c r="F94" s="208">
        <v>1</v>
      </c>
      <c r="G94" s="208" t="s">
        <v>589</v>
      </c>
      <c r="H94" s="208" t="s">
        <v>620</v>
      </c>
      <c r="I94" s="208" t="s">
        <v>620</v>
      </c>
      <c r="J94" s="208" t="s">
        <v>1</v>
      </c>
      <c r="K94" s="208" t="s">
        <v>796</v>
      </c>
      <c r="L94" s="208" t="s">
        <v>833</v>
      </c>
      <c r="M94" s="211" t="s">
        <v>2</v>
      </c>
      <c r="N94" s="211" t="s">
        <v>3</v>
      </c>
      <c r="O94" s="217"/>
      <c r="P94" s="208"/>
      <c r="Q94" s="208" t="s">
        <v>687</v>
      </c>
      <c r="R94" s="208" t="e">
        <f>VLOOKUP(LEFT(Solicitacao_Prancha[[#This Row],[ORIGEM]],4),#REF!,2,0)</f>
        <v>#REF!</v>
      </c>
      <c r="S94" s="208" t="e">
        <f>VLOOKUP(LEFT(Solicitacao_Prancha[[#This Row],[DESTINO]],4),#REF!,2,0)</f>
        <v>#REF!</v>
      </c>
      <c r="T94" s="219" t="str">
        <f t="shared" si="16"/>
        <v>Não Aderente</v>
      </c>
      <c r="U94" s="221">
        <v>1</v>
      </c>
      <c r="V94" s="224" t="s">
        <v>410</v>
      </c>
      <c r="W94" s="225" t="str">
        <f>LEFT(Solicitacao_Prancha[[#This Row],[ORIGEM]],4)</f>
        <v>0001</v>
      </c>
      <c r="X94" s="225" t="str">
        <f>LEFT(Solicitacao_Prancha[[#This Row],[DESTINO]],4)</f>
        <v>0003</v>
      </c>
      <c r="Y94" s="225" t="str">
        <f t="shared" si="17"/>
        <v>BRLP0001</v>
      </c>
      <c r="Z94" s="225" t="str">
        <f t="shared" si="18"/>
        <v>00010003</v>
      </c>
      <c r="AA94" s="225" t="str">
        <f t="shared" si="19"/>
        <v>BRLP0003</v>
      </c>
      <c r="AB94" s="226" t="e">
        <f>VLOOKUP(Y94,#REF!,2,0)</f>
        <v>#REF!</v>
      </c>
      <c r="AC94" s="226" t="e">
        <f>VLOOKUP(Z94,#REF!,2,0)</f>
        <v>#REF!</v>
      </c>
      <c r="AD94" s="226" t="e">
        <f>VLOOKUP(AA94,#REF!,2,0)</f>
        <v>#REF!</v>
      </c>
      <c r="AE94" s="227" t="e">
        <f t="shared" si="20"/>
        <v>#REF!</v>
      </c>
      <c r="AF94" s="229" t="e">
        <f t="shared" si="21"/>
        <v>#REF!</v>
      </c>
      <c r="AG94" s="229">
        <v>2</v>
      </c>
      <c r="AH94" s="229" t="e">
        <f t="shared" si="22"/>
        <v>#REF!</v>
      </c>
      <c r="AI94" s="227" t="e">
        <f t="shared" si="23"/>
        <v>#REF!</v>
      </c>
      <c r="AJ94" s="225">
        <f>Solicitacao_Prancha[[#This Row],[QUANT EQUIP]]</f>
        <v>1</v>
      </c>
      <c r="AK94" s="229" t="e">
        <f t="shared" si="24"/>
        <v>#REF!</v>
      </c>
      <c r="AL94" s="229"/>
      <c r="AM94" s="230"/>
      <c r="AN94" s="230"/>
      <c r="AO94" s="230"/>
      <c r="AP94" s="230"/>
      <c r="AQ94" s="230"/>
      <c r="AR94" s="230"/>
      <c r="AS94" s="230"/>
      <c r="AT94" s="230"/>
      <c r="AU94" s="230"/>
      <c r="AV94" s="230"/>
      <c r="AW94" s="230"/>
      <c r="AX94"/>
      <c r="AY94"/>
    </row>
    <row r="95" spans="1:51" ht="15" hidden="1" x14ac:dyDescent="0.25">
      <c r="A95" s="208">
        <v>2865</v>
      </c>
      <c r="B95" s="208" t="s">
        <v>718</v>
      </c>
      <c r="C95" s="210">
        <v>45631.645833333336</v>
      </c>
      <c r="D95" s="211" t="s">
        <v>577</v>
      </c>
      <c r="E95" s="208" t="s">
        <v>744</v>
      </c>
      <c r="F95" s="208">
        <v>2</v>
      </c>
      <c r="G95" s="208" t="s">
        <v>6</v>
      </c>
      <c r="H95" s="208" t="s">
        <v>620</v>
      </c>
      <c r="I95" s="208" t="s">
        <v>622</v>
      </c>
      <c r="J95" s="208" t="s">
        <v>1</v>
      </c>
      <c r="K95" s="208" t="s">
        <v>832</v>
      </c>
      <c r="L95" s="208" t="s">
        <v>593</v>
      </c>
      <c r="M95" s="211" t="s">
        <v>410</v>
      </c>
      <c r="N95" s="211" t="s">
        <v>410</v>
      </c>
      <c r="O95" s="217" t="s">
        <v>834</v>
      </c>
      <c r="P95" s="208"/>
      <c r="Q95" s="208" t="s">
        <v>688</v>
      </c>
      <c r="R95" s="208" t="e">
        <f>VLOOKUP(LEFT(Solicitacao_Prancha[[#This Row],[ORIGEM]],4),#REF!,2,0)</f>
        <v>#REF!</v>
      </c>
      <c r="S95" s="208" t="e">
        <f>VLOOKUP(LEFT(Solicitacao_Prancha[[#This Row],[DESTINO]],4),#REF!,2,0)</f>
        <v>#REF!</v>
      </c>
      <c r="T95" s="219" t="str">
        <f t="shared" si="16"/>
        <v>Aderente</v>
      </c>
      <c r="U95" s="221">
        <f>((CONCATENATE(Solicitacao_Prancha[[#This Row],[DATA MOVIMENTAÇÃO]]," ",Solicitacao_Prancha[[#This Row],[HORA MOVIMENTAÇÃO]])-Solicitacao_Prancha[[#This Row],[DATA SOLICITAÇÃO]])*24)+3</f>
        <v>91.5</v>
      </c>
      <c r="V95" s="224" t="s">
        <v>410</v>
      </c>
      <c r="W95" s="225" t="str">
        <f>LEFT(Solicitacao_Prancha[[#This Row],[ORIGEM]],4)</f>
        <v>BRLP</v>
      </c>
      <c r="X95" s="225" t="str">
        <f>LEFT(Solicitacao_Prancha[[#This Row],[DESTINO]],4)</f>
        <v>BRLP</v>
      </c>
      <c r="Y95" s="225" t="str">
        <f t="shared" si="17"/>
        <v>BRLPBRLP</v>
      </c>
      <c r="Z95" s="225" t="str">
        <f t="shared" si="18"/>
        <v>BRLPBRLP</v>
      </c>
      <c r="AA95" s="225" t="str">
        <f t="shared" si="19"/>
        <v>BRLPBRLP</v>
      </c>
      <c r="AB95" s="226" t="e">
        <f>VLOOKUP(Y95,#REF!,2,0)</f>
        <v>#REF!</v>
      </c>
      <c r="AC95" s="226" t="e">
        <f>VLOOKUP(Z95,#REF!,2,0)</f>
        <v>#REF!</v>
      </c>
      <c r="AD95" s="226" t="e">
        <f>VLOOKUP(AA95,#REF!,2,0)</f>
        <v>#REF!</v>
      </c>
      <c r="AE95" s="227" t="e">
        <f t="shared" si="20"/>
        <v>#REF!</v>
      </c>
      <c r="AF95" s="229" t="e">
        <f t="shared" si="21"/>
        <v>#REF!</v>
      </c>
      <c r="AG95" s="229">
        <v>2</v>
      </c>
      <c r="AH95" s="229" t="e">
        <f t="shared" si="22"/>
        <v>#REF!</v>
      </c>
      <c r="AI95" s="227" t="e">
        <f t="shared" si="23"/>
        <v>#REF!</v>
      </c>
      <c r="AJ95" s="225">
        <f>Solicitacao_Prancha[[#This Row],[QUANT EQUIP]]</f>
        <v>2</v>
      </c>
      <c r="AK95" s="229" t="e">
        <f t="shared" si="24"/>
        <v>#REF!</v>
      </c>
      <c r="AL95" s="229"/>
      <c r="AM95" s="230"/>
      <c r="AN95" s="230"/>
      <c r="AO95" s="230"/>
      <c r="AP95" s="230"/>
      <c r="AQ95" s="230"/>
      <c r="AR95" s="230"/>
      <c r="AS95" s="230"/>
      <c r="AT95" s="230"/>
      <c r="AU95" s="230"/>
      <c r="AV95" s="230"/>
      <c r="AW95" s="230"/>
      <c r="AX95"/>
      <c r="AY95"/>
    </row>
    <row r="96" spans="1:51" ht="15" hidden="1" x14ac:dyDescent="0.25">
      <c r="A96" s="208">
        <v>2866</v>
      </c>
      <c r="B96" s="208" t="s">
        <v>718</v>
      </c>
      <c r="C96" s="210">
        <v>45631.697916666664</v>
      </c>
      <c r="D96" s="211" t="s">
        <v>775</v>
      </c>
      <c r="E96" s="208" t="s">
        <v>719</v>
      </c>
      <c r="F96" s="208">
        <v>6</v>
      </c>
      <c r="G96" s="208" t="s">
        <v>487</v>
      </c>
      <c r="H96" s="208" t="s">
        <v>624</v>
      </c>
      <c r="I96" s="208" t="s">
        <v>621</v>
      </c>
      <c r="J96" s="208" t="s">
        <v>1</v>
      </c>
      <c r="K96" s="208" t="s">
        <v>766</v>
      </c>
      <c r="L96" s="208" t="s">
        <v>604</v>
      </c>
      <c r="M96" s="211" t="s">
        <v>686</v>
      </c>
      <c r="N96" s="211" t="s">
        <v>683</v>
      </c>
      <c r="O96" s="217"/>
      <c r="P96" s="208"/>
      <c r="Q96" s="208" t="s">
        <v>688</v>
      </c>
      <c r="R96" s="208" t="e">
        <f>VLOOKUP(LEFT(Solicitacao_Prancha[[#This Row],[ORIGEM]],4),#REF!,2,0)</f>
        <v>#REF!</v>
      </c>
      <c r="S96" s="208" t="e">
        <f>VLOOKUP(LEFT(Solicitacao_Prancha[[#This Row],[DESTINO]],4),#REF!,2,0)</f>
        <v>#REF!</v>
      </c>
      <c r="T96" s="219" t="str">
        <f t="shared" si="16"/>
        <v>Não Aderente</v>
      </c>
      <c r="U96" s="221">
        <f>((CONCATENATE(Solicitacao_Prancha[[#This Row],[DATA MOVIMENTAÇÃO]]," ",Solicitacao_Prancha[[#This Row],[HORA MOVIMENTAÇÃO]])-Solicitacao_Prancha[[#This Row],[DATA SOLICITAÇÃO]])*24)+3</f>
        <v>41.25</v>
      </c>
      <c r="V96" s="224" t="s">
        <v>410</v>
      </c>
      <c r="W96" s="225" t="str">
        <f>LEFT(Solicitacao_Prancha[[#This Row],[ORIGEM]],4)</f>
        <v>0819</v>
      </c>
      <c r="X96" s="225" t="str">
        <f>LEFT(Solicitacao_Prancha[[#This Row],[DESTINO]],4)</f>
        <v>0438</v>
      </c>
      <c r="Y96" s="225" t="str">
        <f t="shared" si="17"/>
        <v>BRLP0819</v>
      </c>
      <c r="Z96" s="225" t="str">
        <f t="shared" si="18"/>
        <v>08190438</v>
      </c>
      <c r="AA96" s="225" t="str">
        <f t="shared" si="19"/>
        <v>BRLP0438</v>
      </c>
      <c r="AB96" s="226" t="e">
        <f>VLOOKUP(Y96,#REF!,2,0)</f>
        <v>#REF!</v>
      </c>
      <c r="AC96" s="226" t="e">
        <f>VLOOKUP(Z96,#REF!,2,0)</f>
        <v>#REF!</v>
      </c>
      <c r="AD96" s="226" t="e">
        <f>VLOOKUP(AA96,#REF!,2,0)</f>
        <v>#REF!</v>
      </c>
      <c r="AE96" s="227" t="e">
        <f t="shared" si="20"/>
        <v>#REF!</v>
      </c>
      <c r="AF96" s="229" t="e">
        <f t="shared" si="21"/>
        <v>#REF!</v>
      </c>
      <c r="AG96" s="229">
        <v>2</v>
      </c>
      <c r="AH96" s="229" t="e">
        <f t="shared" si="22"/>
        <v>#REF!</v>
      </c>
      <c r="AI96" s="227" t="e">
        <f t="shared" si="23"/>
        <v>#REF!</v>
      </c>
      <c r="AJ96" s="225">
        <f>Solicitacao_Prancha[[#This Row],[QUANT EQUIP]]</f>
        <v>6</v>
      </c>
      <c r="AK96" s="229" t="e">
        <f t="shared" si="24"/>
        <v>#REF!</v>
      </c>
      <c r="AL96" s="229"/>
      <c r="AM96" s="230"/>
      <c r="AN96" s="230"/>
      <c r="AO96" s="230"/>
      <c r="AP96" s="230"/>
      <c r="AQ96" s="230"/>
      <c r="AR96" s="230"/>
      <c r="AS96" s="230"/>
      <c r="AT96" s="230"/>
      <c r="AU96" s="230"/>
      <c r="AV96" s="230"/>
      <c r="AW96" s="230"/>
      <c r="AX96"/>
      <c r="AY96"/>
    </row>
    <row r="97" spans="1:51" ht="15" hidden="1" x14ac:dyDescent="0.25">
      <c r="A97" s="208">
        <v>2867</v>
      </c>
      <c r="B97" s="208" t="s">
        <v>718</v>
      </c>
      <c r="C97" s="210">
        <v>45631.7</v>
      </c>
      <c r="D97" s="211" t="s">
        <v>775</v>
      </c>
      <c r="E97" s="208" t="s">
        <v>5</v>
      </c>
      <c r="F97" s="208">
        <v>1</v>
      </c>
      <c r="G97" s="208" t="s">
        <v>487</v>
      </c>
      <c r="H97" s="208" t="s">
        <v>620</v>
      </c>
      <c r="I97" s="208" t="s">
        <v>620</v>
      </c>
      <c r="J97" s="208" t="s">
        <v>1</v>
      </c>
      <c r="K97" s="208" t="s">
        <v>766</v>
      </c>
      <c r="L97" s="208" t="s">
        <v>604</v>
      </c>
      <c r="M97" s="211" t="s">
        <v>639</v>
      </c>
      <c r="N97" s="211" t="s">
        <v>683</v>
      </c>
      <c r="O97" s="217"/>
      <c r="P97" s="208"/>
      <c r="Q97" s="208" t="s">
        <v>688</v>
      </c>
      <c r="R97" s="208" t="e">
        <f>VLOOKUP(LEFT(Solicitacao_Prancha[[#This Row],[ORIGEM]],4),#REF!,2,0)</f>
        <v>#REF!</v>
      </c>
      <c r="S97" s="208" t="e">
        <f>VLOOKUP(LEFT(Solicitacao_Prancha[[#This Row],[DESTINO]],4),#REF!,2,0)</f>
        <v>#REF!</v>
      </c>
      <c r="T97" s="219" t="str">
        <f t="shared" si="16"/>
        <v>Não Aderente</v>
      </c>
      <c r="U97" s="221">
        <f>((CONCATENATE(Solicitacao_Prancha[[#This Row],[DATA MOVIMENTAÇÃO]]," ",Solicitacao_Prancha[[#This Row],[HORA MOVIMENTAÇÃO]])-Solicitacao_Prancha[[#This Row],[DATA SOLICITAÇÃO]])*24)+3</f>
        <v>41.200000000011642</v>
      </c>
      <c r="V97" s="224" t="s">
        <v>410</v>
      </c>
      <c r="W97" s="225" t="str">
        <f>LEFT(Solicitacao_Prancha[[#This Row],[ORIGEM]],4)</f>
        <v>0486</v>
      </c>
      <c r="X97" s="225" t="str">
        <f>LEFT(Solicitacao_Prancha[[#This Row],[DESTINO]],4)</f>
        <v>0438</v>
      </c>
      <c r="Y97" s="225" t="str">
        <f t="shared" si="17"/>
        <v>BRLP0486</v>
      </c>
      <c r="Z97" s="225" t="str">
        <f t="shared" si="18"/>
        <v>04860438</v>
      </c>
      <c r="AA97" s="225" t="str">
        <f t="shared" si="19"/>
        <v>BRLP0438</v>
      </c>
      <c r="AB97" s="226" t="e">
        <f>VLOOKUP(Y97,#REF!,2,0)</f>
        <v>#REF!</v>
      </c>
      <c r="AC97" s="226" t="e">
        <f>VLOOKUP(Z97,#REF!,2,0)</f>
        <v>#REF!</v>
      </c>
      <c r="AD97" s="226" t="e">
        <f>VLOOKUP(AA97,#REF!,2,0)</f>
        <v>#REF!</v>
      </c>
      <c r="AE97" s="227" t="e">
        <f t="shared" si="20"/>
        <v>#REF!</v>
      </c>
      <c r="AF97" s="229" t="e">
        <f t="shared" si="21"/>
        <v>#REF!</v>
      </c>
      <c r="AG97" s="229">
        <v>2</v>
      </c>
      <c r="AH97" s="229" t="e">
        <f t="shared" si="22"/>
        <v>#REF!</v>
      </c>
      <c r="AI97" s="227" t="e">
        <f t="shared" si="23"/>
        <v>#REF!</v>
      </c>
      <c r="AJ97" s="225">
        <f>Solicitacao_Prancha[[#This Row],[QUANT EQUIP]]</f>
        <v>1</v>
      </c>
      <c r="AK97" s="229" t="e">
        <f t="shared" si="24"/>
        <v>#REF!</v>
      </c>
      <c r="AL97" s="229"/>
      <c r="AM97" s="230"/>
      <c r="AN97" s="230"/>
      <c r="AO97" s="230"/>
      <c r="AP97" s="230"/>
      <c r="AQ97" s="230"/>
      <c r="AR97" s="230"/>
      <c r="AS97" s="230"/>
      <c r="AT97" s="230"/>
      <c r="AU97" s="230"/>
      <c r="AV97" s="230"/>
      <c r="AW97" s="230"/>
      <c r="AX97"/>
      <c r="AY97"/>
    </row>
    <row r="98" spans="1:51" ht="15" hidden="1" x14ac:dyDescent="0.25">
      <c r="A98" s="208">
        <v>2868</v>
      </c>
      <c r="B98" s="208" t="s">
        <v>745</v>
      </c>
      <c r="C98" s="210">
        <v>45631.71875</v>
      </c>
      <c r="D98" s="211" t="s">
        <v>539</v>
      </c>
      <c r="E98" s="208" t="s">
        <v>497</v>
      </c>
      <c r="F98" s="208">
        <v>3</v>
      </c>
      <c r="G98" s="208" t="s">
        <v>518</v>
      </c>
      <c r="H98" s="208" t="s">
        <v>624</v>
      </c>
      <c r="I98" s="208" t="s">
        <v>622</v>
      </c>
      <c r="J98" s="208" t="s">
        <v>531</v>
      </c>
      <c r="K98" s="208" t="s">
        <v>758</v>
      </c>
      <c r="L98" s="208" t="s">
        <v>607</v>
      </c>
      <c r="M98" s="211" t="s">
        <v>542</v>
      </c>
      <c r="N98" s="211" t="s">
        <v>546</v>
      </c>
      <c r="O98" s="217"/>
      <c r="P98" s="208" t="s">
        <v>651</v>
      </c>
      <c r="Q98" s="208" t="s">
        <v>688</v>
      </c>
      <c r="R98" s="208" t="e">
        <f>VLOOKUP(LEFT(Solicitacao_Prancha[[#This Row],[ORIGEM]],4),#REF!,2,0)</f>
        <v>#REF!</v>
      </c>
      <c r="S98" s="208" t="e">
        <f>VLOOKUP(LEFT(Solicitacao_Prancha[[#This Row],[DESTINO]],4),#REF!,2,0)</f>
        <v>#REF!</v>
      </c>
      <c r="T98" s="219" t="str">
        <f t="shared" si="16"/>
        <v>Não Aderente</v>
      </c>
      <c r="U98" s="221">
        <f>((CONCATENATE(Solicitacao_Prancha[[#This Row],[DATA MOVIMENTAÇÃO]]," ",Solicitacao_Prancha[[#This Row],[HORA MOVIMENTAÇÃO]])-Solicitacao_Prancha[[#This Row],[DATA SOLICITAÇÃO]])*24)+3</f>
        <v>18.249999999941792</v>
      </c>
      <c r="V98" s="224" t="s">
        <v>410</v>
      </c>
      <c r="W98" s="225" t="str">
        <f>LEFT(Solicitacao_Prancha[[#This Row],[ORIGEM]],4)</f>
        <v>0036</v>
      </c>
      <c r="X98" s="225" t="str">
        <f>LEFT(Solicitacao_Prancha[[#This Row],[DESTINO]],4)</f>
        <v>0325</v>
      </c>
      <c r="Y98" s="225" t="str">
        <f t="shared" si="17"/>
        <v>BRLP0036</v>
      </c>
      <c r="Z98" s="225" t="str">
        <f t="shared" si="18"/>
        <v>00360325</v>
      </c>
      <c r="AA98" s="225" t="str">
        <f t="shared" si="19"/>
        <v>BRLP0325</v>
      </c>
      <c r="AB98" s="226" t="e">
        <f>VLOOKUP(Y98,#REF!,2,0)</f>
        <v>#REF!</v>
      </c>
      <c r="AC98" s="226" t="e">
        <f>VLOOKUP(Z98,#REF!,2,0)</f>
        <v>#REF!</v>
      </c>
      <c r="AD98" s="226" t="e">
        <f>VLOOKUP(AA98,#REF!,2,0)</f>
        <v>#REF!</v>
      </c>
      <c r="AE98" s="227" t="e">
        <f t="shared" si="20"/>
        <v>#REF!</v>
      </c>
      <c r="AF98" s="229" t="e">
        <f t="shared" si="21"/>
        <v>#REF!</v>
      </c>
      <c r="AG98" s="229">
        <v>2</v>
      </c>
      <c r="AH98" s="229" t="e">
        <f t="shared" si="22"/>
        <v>#REF!</v>
      </c>
      <c r="AI98" s="227" t="e">
        <f t="shared" si="23"/>
        <v>#REF!</v>
      </c>
      <c r="AJ98" s="225">
        <f>Solicitacao_Prancha[[#This Row],[QUANT EQUIP]]</f>
        <v>3</v>
      </c>
      <c r="AK98" s="229" t="e">
        <f t="shared" si="24"/>
        <v>#REF!</v>
      </c>
      <c r="AL98" s="229"/>
      <c r="AM98" s="230"/>
      <c r="AN98" s="230"/>
      <c r="AO98" s="230"/>
      <c r="AP98" s="230"/>
      <c r="AQ98" s="230"/>
      <c r="AR98" s="230"/>
      <c r="AS98" s="230"/>
      <c r="AT98" s="230"/>
      <c r="AU98" s="230"/>
      <c r="AV98" s="230"/>
      <c r="AW98" s="230"/>
      <c r="AX98"/>
      <c r="AY98"/>
    </row>
    <row r="99" spans="1:51" ht="15" hidden="1" x14ac:dyDescent="0.25">
      <c r="A99" s="208">
        <v>2869</v>
      </c>
      <c r="B99" s="208" t="s">
        <v>803</v>
      </c>
      <c r="C99" s="210">
        <v>45631.775694444441</v>
      </c>
      <c r="D99" s="211" t="s">
        <v>836</v>
      </c>
      <c r="E99" s="208" t="s">
        <v>485</v>
      </c>
      <c r="F99" s="208">
        <v>1</v>
      </c>
      <c r="G99" s="208" t="s">
        <v>589</v>
      </c>
      <c r="H99" s="208" t="s">
        <v>620</v>
      </c>
      <c r="I99" s="208" t="s">
        <v>621</v>
      </c>
      <c r="J99" s="208" t="s">
        <v>1</v>
      </c>
      <c r="K99" s="208" t="s">
        <v>832</v>
      </c>
      <c r="L99" s="208" t="s">
        <v>593</v>
      </c>
      <c r="M99" s="211" t="s">
        <v>410</v>
      </c>
      <c r="N99" s="211" t="s">
        <v>410</v>
      </c>
      <c r="O99" s="217" t="s">
        <v>837</v>
      </c>
      <c r="P99" s="208"/>
      <c r="Q99" s="208" t="s">
        <v>688</v>
      </c>
      <c r="R99" s="208" t="e">
        <f>VLOOKUP(LEFT(Solicitacao_Prancha[[#This Row],[ORIGEM]],4),#REF!,2,0)</f>
        <v>#REF!</v>
      </c>
      <c r="S99" s="208" t="e">
        <f>VLOOKUP(LEFT(Solicitacao_Prancha[[#This Row],[DESTINO]],4),#REF!,2,0)</f>
        <v>#REF!</v>
      </c>
      <c r="T99" s="219" t="str">
        <f t="shared" si="16"/>
        <v>Aderente</v>
      </c>
      <c r="U99" s="221">
        <f>((CONCATENATE(Solicitacao_Prancha[[#This Row],[DATA MOVIMENTAÇÃO]]," ",Solicitacao_Prancha[[#This Row],[HORA MOVIMENTAÇÃO]])-Solicitacao_Prancha[[#This Row],[DATA SOLICITAÇÃO]])*24)+3</f>
        <v>88.383333333476912</v>
      </c>
      <c r="V99" s="224" t="s">
        <v>410</v>
      </c>
      <c r="W99" s="225" t="str">
        <f>LEFT(Solicitacao_Prancha[[#This Row],[ORIGEM]],4)</f>
        <v>BRLP</v>
      </c>
      <c r="X99" s="225" t="str">
        <f>LEFT(Solicitacao_Prancha[[#This Row],[DESTINO]],4)</f>
        <v>BRLP</v>
      </c>
      <c r="Y99" s="225" t="str">
        <f t="shared" si="17"/>
        <v>BRLPBRLP</v>
      </c>
      <c r="Z99" s="225" t="str">
        <f t="shared" si="18"/>
        <v>BRLPBRLP</v>
      </c>
      <c r="AA99" s="225" t="str">
        <f t="shared" si="19"/>
        <v>BRLPBRLP</v>
      </c>
      <c r="AB99" s="226" t="e">
        <f>VLOOKUP(Y99,#REF!,2,0)</f>
        <v>#REF!</v>
      </c>
      <c r="AC99" s="226" t="e">
        <f>VLOOKUP(Z99,#REF!,2,0)</f>
        <v>#REF!</v>
      </c>
      <c r="AD99" s="226" t="e">
        <f>VLOOKUP(AA99,#REF!,2,0)</f>
        <v>#REF!</v>
      </c>
      <c r="AE99" s="227" t="e">
        <f t="shared" si="20"/>
        <v>#REF!</v>
      </c>
      <c r="AF99" s="229" t="e">
        <f t="shared" si="21"/>
        <v>#REF!</v>
      </c>
      <c r="AG99" s="229">
        <v>2</v>
      </c>
      <c r="AH99" s="229" t="e">
        <f t="shared" si="22"/>
        <v>#REF!</v>
      </c>
      <c r="AI99" s="227" t="e">
        <f t="shared" si="23"/>
        <v>#REF!</v>
      </c>
      <c r="AJ99" s="225">
        <f>Solicitacao_Prancha[[#This Row],[QUANT EQUIP]]</f>
        <v>1</v>
      </c>
      <c r="AK99" s="229" t="e">
        <f t="shared" si="24"/>
        <v>#REF!</v>
      </c>
      <c r="AL99" s="229"/>
      <c r="AM99" s="230"/>
      <c r="AN99" s="230"/>
      <c r="AO99" s="230"/>
      <c r="AP99" s="230"/>
      <c r="AQ99" s="230"/>
      <c r="AR99" s="230"/>
      <c r="AS99" s="230"/>
      <c r="AT99" s="230"/>
      <c r="AU99" s="230"/>
      <c r="AV99" s="230"/>
      <c r="AW99" s="230"/>
      <c r="AX99"/>
      <c r="AY99"/>
    </row>
    <row r="100" spans="1:51" ht="15" hidden="1" x14ac:dyDescent="0.25">
      <c r="A100" s="208">
        <v>2870</v>
      </c>
      <c r="B100" s="208" t="s">
        <v>718</v>
      </c>
      <c r="C100" s="210">
        <v>45631.787499999999</v>
      </c>
      <c r="D100" s="211" t="s">
        <v>574</v>
      </c>
      <c r="E100" s="208" t="s">
        <v>744</v>
      </c>
      <c r="F100" s="208">
        <v>7</v>
      </c>
      <c r="G100" s="208" t="s">
        <v>516</v>
      </c>
      <c r="H100" s="208" t="s">
        <v>838</v>
      </c>
      <c r="I100" s="208" t="s">
        <v>624</v>
      </c>
      <c r="J100" s="208" t="s">
        <v>1</v>
      </c>
      <c r="K100" s="208" t="s">
        <v>808</v>
      </c>
      <c r="L100" s="208" t="s">
        <v>596</v>
      </c>
      <c r="M100" s="211" t="s">
        <v>635</v>
      </c>
      <c r="N100" s="211" t="s">
        <v>638</v>
      </c>
      <c r="O100" s="217"/>
      <c r="P100" s="208"/>
      <c r="Q100" s="208" t="s">
        <v>688</v>
      </c>
      <c r="R100" s="208" t="e">
        <f>VLOOKUP(LEFT(Solicitacao_Prancha[[#This Row],[ORIGEM]],4),#REF!,2,0)</f>
        <v>#REF!</v>
      </c>
      <c r="S100" s="208" t="e">
        <f>VLOOKUP(LEFT(Solicitacao_Prancha[[#This Row],[DESTINO]],4),#REF!,2,0)</f>
        <v>#REF!</v>
      </c>
      <c r="T100" s="219" t="str">
        <f t="shared" si="16"/>
        <v>Aderente</v>
      </c>
      <c r="U100" s="221">
        <f>((CONCATENATE(Solicitacao_Prancha[[#This Row],[DATA MOVIMENTAÇÃO]]," ",Solicitacao_Prancha[[#This Row],[HORA MOVIMENTAÇÃO]])-Solicitacao_Prancha[[#This Row],[DATA SOLICITAÇÃO]])*24)+3</f>
        <v>58.599999999976717</v>
      </c>
      <c r="V100" s="224" t="s">
        <v>410</v>
      </c>
      <c r="W100" s="225" t="str">
        <f>LEFT(Solicitacao_Prancha[[#This Row],[ORIGEM]],4)</f>
        <v>0030</v>
      </c>
      <c r="X100" s="225" t="str">
        <f>LEFT(Solicitacao_Prancha[[#This Row],[DESTINO]],4)</f>
        <v>0011</v>
      </c>
      <c r="Y100" s="225" t="str">
        <f t="shared" si="17"/>
        <v>BRLP0030</v>
      </c>
      <c r="Z100" s="225" t="str">
        <f t="shared" si="18"/>
        <v>00300011</v>
      </c>
      <c r="AA100" s="225" t="str">
        <f t="shared" si="19"/>
        <v>BRLP0011</v>
      </c>
      <c r="AB100" s="226" t="e">
        <f>VLOOKUP(Y100,#REF!,2,0)</f>
        <v>#REF!</v>
      </c>
      <c r="AC100" s="226" t="e">
        <f>VLOOKUP(Z100,#REF!,2,0)</f>
        <v>#REF!</v>
      </c>
      <c r="AD100" s="226" t="e">
        <f>VLOOKUP(AA100,#REF!,2,0)</f>
        <v>#REF!</v>
      </c>
      <c r="AE100" s="227" t="e">
        <f t="shared" si="20"/>
        <v>#REF!</v>
      </c>
      <c r="AF100" s="229" t="e">
        <f t="shared" si="21"/>
        <v>#REF!</v>
      </c>
      <c r="AG100" s="229">
        <v>2</v>
      </c>
      <c r="AH100" s="229" t="e">
        <f t="shared" si="22"/>
        <v>#REF!</v>
      </c>
      <c r="AI100" s="227" t="e">
        <f t="shared" si="23"/>
        <v>#REF!</v>
      </c>
      <c r="AJ100" s="225">
        <f>Solicitacao_Prancha[[#This Row],[QUANT EQUIP]]</f>
        <v>7</v>
      </c>
      <c r="AK100" s="229" t="e">
        <f t="shared" si="24"/>
        <v>#REF!</v>
      </c>
      <c r="AL100" s="229"/>
      <c r="AM100" s="230"/>
      <c r="AN100" s="230"/>
      <c r="AO100" s="230"/>
      <c r="AP100" s="230"/>
      <c r="AQ100" s="230"/>
      <c r="AR100" s="230"/>
      <c r="AS100" s="230"/>
      <c r="AT100" s="230"/>
      <c r="AU100" s="230"/>
      <c r="AV100" s="230"/>
      <c r="AW100" s="230"/>
      <c r="AX100"/>
      <c r="AY100"/>
    </row>
    <row r="101" spans="1:51" ht="15" hidden="1" x14ac:dyDescent="0.25">
      <c r="A101" s="208">
        <v>2871</v>
      </c>
      <c r="B101" s="208" t="s">
        <v>718</v>
      </c>
      <c r="C101" s="210">
        <v>45631.798611111109</v>
      </c>
      <c r="D101" s="211" t="s">
        <v>839</v>
      </c>
      <c r="E101" s="208" t="s">
        <v>719</v>
      </c>
      <c r="F101" s="208">
        <v>1</v>
      </c>
      <c r="G101" s="208" t="s">
        <v>7</v>
      </c>
      <c r="H101" s="208" t="s">
        <v>620</v>
      </c>
      <c r="I101" s="208" t="s">
        <v>621</v>
      </c>
      <c r="J101" s="208" t="s">
        <v>502</v>
      </c>
      <c r="K101" s="208" t="s">
        <v>758</v>
      </c>
      <c r="L101" s="208" t="s">
        <v>604</v>
      </c>
      <c r="M101" s="211" t="s">
        <v>578</v>
      </c>
      <c r="N101" s="211" t="s">
        <v>619</v>
      </c>
      <c r="O101" s="217"/>
      <c r="P101" s="208"/>
      <c r="Q101" s="208" t="s">
        <v>688</v>
      </c>
      <c r="R101" s="208" t="e">
        <f>VLOOKUP(LEFT(Solicitacao_Prancha[[#This Row],[ORIGEM]],4),#REF!,2,0)</f>
        <v>#REF!</v>
      </c>
      <c r="S101" s="208" t="e">
        <f>VLOOKUP(LEFT(Solicitacao_Prancha[[#This Row],[DESTINO]],4),#REF!,2,0)</f>
        <v>#REF!</v>
      </c>
      <c r="T101" s="219" t="str">
        <f t="shared" si="16"/>
        <v>Não Aderente</v>
      </c>
      <c r="U101" s="221">
        <f>((CONCATENATE(Solicitacao_Prancha[[#This Row],[DATA MOVIMENTAÇÃO]]," ",Solicitacao_Prancha[[#This Row],[HORA MOVIMENTAÇÃO]])-Solicitacao_Prancha[[#This Row],[DATA SOLICITAÇÃO]])*24)+3</f>
        <v>14.833333333313931</v>
      </c>
      <c r="V101" s="224" t="s">
        <v>410</v>
      </c>
      <c r="W101" s="225" t="str">
        <f>LEFT(Solicitacao_Prancha[[#This Row],[ORIGEM]],4)</f>
        <v>0367</v>
      </c>
      <c r="X101" s="225" t="str">
        <f>LEFT(Solicitacao_Prancha[[#This Row],[DESTINO]],4)</f>
        <v>0394</v>
      </c>
      <c r="Y101" s="225" t="str">
        <f t="shared" si="17"/>
        <v>BRLP0367</v>
      </c>
      <c r="Z101" s="225" t="str">
        <f t="shared" si="18"/>
        <v>03670394</v>
      </c>
      <c r="AA101" s="225" t="str">
        <f t="shared" si="19"/>
        <v>BRLP0394</v>
      </c>
      <c r="AB101" s="226" t="e">
        <f>VLOOKUP(Y101,#REF!,2,0)</f>
        <v>#REF!</v>
      </c>
      <c r="AC101" s="226" t="e">
        <f>VLOOKUP(Z101,#REF!,2,0)</f>
        <v>#REF!</v>
      </c>
      <c r="AD101" s="226" t="e">
        <f>VLOOKUP(AA101,#REF!,2,0)</f>
        <v>#REF!</v>
      </c>
      <c r="AE101" s="227" t="e">
        <f t="shared" si="20"/>
        <v>#REF!</v>
      </c>
      <c r="AF101" s="229" t="e">
        <f t="shared" si="21"/>
        <v>#REF!</v>
      </c>
      <c r="AG101" s="229">
        <v>2</v>
      </c>
      <c r="AH101" s="229" t="e">
        <f t="shared" si="22"/>
        <v>#REF!</v>
      </c>
      <c r="AI101" s="227" t="e">
        <f t="shared" si="23"/>
        <v>#REF!</v>
      </c>
      <c r="AJ101" s="225">
        <f>Solicitacao_Prancha[[#This Row],[QUANT EQUIP]]</f>
        <v>1</v>
      </c>
      <c r="AK101" s="229" t="e">
        <f t="shared" si="24"/>
        <v>#REF!</v>
      </c>
      <c r="AL101" s="229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/>
      <c r="AY101"/>
    </row>
    <row r="102" spans="1:51" ht="15" hidden="1" x14ac:dyDescent="0.25">
      <c r="A102" s="208">
        <v>2872</v>
      </c>
      <c r="B102" s="208" t="s">
        <v>743</v>
      </c>
      <c r="C102" s="210">
        <v>45631.838194444441</v>
      </c>
      <c r="D102" s="211" t="s">
        <v>840</v>
      </c>
      <c r="E102" s="208" t="s">
        <v>491</v>
      </c>
      <c r="F102" s="208">
        <v>1</v>
      </c>
      <c r="G102" s="208" t="s">
        <v>501</v>
      </c>
      <c r="H102" s="208" t="s">
        <v>621</v>
      </c>
      <c r="I102" s="208" t="s">
        <v>624</v>
      </c>
      <c r="J102" s="208" t="s">
        <v>531</v>
      </c>
      <c r="K102" s="208" t="s">
        <v>841</v>
      </c>
      <c r="L102" s="208" t="s">
        <v>842</v>
      </c>
      <c r="M102" s="211" t="s">
        <v>639</v>
      </c>
      <c r="N102" s="211" t="s">
        <v>843</v>
      </c>
      <c r="O102" s="217"/>
      <c r="P102" s="208" t="s">
        <v>633</v>
      </c>
      <c r="Q102" s="208" t="s">
        <v>688</v>
      </c>
      <c r="R102" s="208" t="e">
        <f>VLOOKUP(LEFT(Solicitacao_Prancha[[#This Row],[ORIGEM]],4),#REF!,2,0)</f>
        <v>#REF!</v>
      </c>
      <c r="S102" s="208" t="e">
        <f>VLOOKUP(LEFT(Solicitacao_Prancha[[#This Row],[DESTINO]],4),#REF!,2,0)</f>
        <v>#REF!</v>
      </c>
      <c r="T102" s="219" t="str">
        <f t="shared" si="16"/>
        <v>Aderente</v>
      </c>
      <c r="U102" s="221">
        <f>((CONCATENATE(Solicitacao_Prancha[[#This Row],[DATA MOVIMENTAÇÃO]]," ",Solicitacao_Prancha[[#This Row],[HORA MOVIMENTAÇÃO]])-Solicitacao_Prancha[[#This Row],[DATA SOLICITAÇÃO]])*24)+3</f>
        <v>185.0166666667792</v>
      </c>
      <c r="V102" s="224" t="s">
        <v>410</v>
      </c>
      <c r="W102" s="225" t="str">
        <f>LEFT(Solicitacao_Prancha[[#This Row],[ORIGEM]],4)</f>
        <v>0486</v>
      </c>
      <c r="X102" s="225" t="str">
        <f>LEFT(Solicitacao_Prancha[[#This Row],[DESTINO]],4)</f>
        <v>2109</v>
      </c>
      <c r="Y102" s="225" t="str">
        <f t="shared" si="17"/>
        <v>BRLP0486</v>
      </c>
      <c r="Z102" s="225" t="str">
        <f t="shared" si="18"/>
        <v>04862109</v>
      </c>
      <c r="AA102" s="225" t="str">
        <f t="shared" si="19"/>
        <v>BRLP2109</v>
      </c>
      <c r="AB102" s="226" t="e">
        <f>VLOOKUP(Y102,#REF!,2,0)</f>
        <v>#REF!</v>
      </c>
      <c r="AC102" s="226" t="e">
        <f>VLOOKUP(Z102,#REF!,2,0)</f>
        <v>#REF!</v>
      </c>
      <c r="AD102" s="226" t="e">
        <f>VLOOKUP(AA102,#REF!,2,0)</f>
        <v>#REF!</v>
      </c>
      <c r="AE102" s="227" t="e">
        <f t="shared" si="20"/>
        <v>#REF!</v>
      </c>
      <c r="AF102" s="229" t="e">
        <f t="shared" si="21"/>
        <v>#REF!</v>
      </c>
      <c r="AG102" s="229">
        <v>2</v>
      </c>
      <c r="AH102" s="229" t="e">
        <f t="shared" si="22"/>
        <v>#REF!</v>
      </c>
      <c r="AI102" s="227" t="e">
        <f t="shared" si="23"/>
        <v>#REF!</v>
      </c>
      <c r="AJ102" s="225">
        <f>Solicitacao_Prancha[[#This Row],[QUANT EQUIP]]</f>
        <v>1</v>
      </c>
      <c r="AK102" s="229" t="e">
        <f t="shared" si="24"/>
        <v>#REF!</v>
      </c>
      <c r="AL102" s="229"/>
      <c r="AM102" s="230"/>
      <c r="AN102" s="230"/>
      <c r="AO102" s="230"/>
      <c r="AP102" s="230"/>
      <c r="AQ102" s="230"/>
      <c r="AR102" s="230"/>
      <c r="AS102" s="230"/>
      <c r="AT102" s="230"/>
      <c r="AU102" s="230"/>
      <c r="AV102" s="230"/>
      <c r="AW102" s="230"/>
      <c r="AX102"/>
      <c r="AY102"/>
    </row>
    <row r="103" spans="1:51" ht="15" hidden="1" x14ac:dyDescent="0.25">
      <c r="A103" s="208">
        <v>2873</v>
      </c>
      <c r="B103" s="208" t="s">
        <v>743</v>
      </c>
      <c r="C103" s="210">
        <v>45631.839583333334</v>
      </c>
      <c r="D103" s="211" t="s">
        <v>840</v>
      </c>
      <c r="E103" s="208" t="s">
        <v>493</v>
      </c>
      <c r="F103" s="208">
        <v>1</v>
      </c>
      <c r="G103" s="208" t="s">
        <v>501</v>
      </c>
      <c r="H103" s="208" t="s">
        <v>620</v>
      </c>
      <c r="I103" s="208" t="s">
        <v>624</v>
      </c>
      <c r="J103" s="208" t="s">
        <v>531</v>
      </c>
      <c r="K103" s="208" t="s">
        <v>758</v>
      </c>
      <c r="L103" s="208" t="s">
        <v>595</v>
      </c>
      <c r="M103" s="211" t="s">
        <v>639</v>
      </c>
      <c r="N103" s="211" t="s">
        <v>843</v>
      </c>
      <c r="O103" s="217"/>
      <c r="P103" s="208" t="s">
        <v>633</v>
      </c>
      <c r="Q103" s="208" t="s">
        <v>688</v>
      </c>
      <c r="R103" s="208" t="e">
        <f>VLOOKUP(LEFT(Solicitacao_Prancha[[#This Row],[ORIGEM]],4),#REF!,2,0)</f>
        <v>#REF!</v>
      </c>
      <c r="S103" s="208" t="e">
        <f>VLOOKUP(LEFT(Solicitacao_Prancha[[#This Row],[DESTINO]],4),#REF!,2,0)</f>
        <v>#REF!</v>
      </c>
      <c r="T103" s="219" t="str">
        <f t="shared" si="16"/>
        <v>Não Aderente</v>
      </c>
      <c r="U103" s="221">
        <f>((CONCATENATE(Solicitacao_Prancha[[#This Row],[DATA MOVIMENTAÇÃO]]," ",Solicitacao_Prancha[[#This Row],[HORA MOVIMENTAÇÃO]])-Solicitacao_Prancha[[#This Row],[DATA SOLICITAÇÃO]])*24)+3</f>
        <v>16.849999999918509</v>
      </c>
      <c r="V103" s="224" t="s">
        <v>410</v>
      </c>
      <c r="W103" s="225" t="str">
        <f>LEFT(Solicitacao_Prancha[[#This Row],[ORIGEM]],4)</f>
        <v>0486</v>
      </c>
      <c r="X103" s="225" t="str">
        <f>LEFT(Solicitacao_Prancha[[#This Row],[DESTINO]],4)</f>
        <v>2109</v>
      </c>
      <c r="Y103" s="225" t="str">
        <f t="shared" si="17"/>
        <v>BRLP0486</v>
      </c>
      <c r="Z103" s="225" t="str">
        <f t="shared" si="18"/>
        <v>04862109</v>
      </c>
      <c r="AA103" s="225" t="str">
        <f t="shared" si="19"/>
        <v>BRLP2109</v>
      </c>
      <c r="AB103" s="226" t="e">
        <f>VLOOKUP(Y103,#REF!,2,0)</f>
        <v>#REF!</v>
      </c>
      <c r="AC103" s="226" t="e">
        <f>VLOOKUP(Z103,#REF!,2,0)</f>
        <v>#REF!</v>
      </c>
      <c r="AD103" s="226" t="e">
        <f>VLOOKUP(AA103,#REF!,2,0)</f>
        <v>#REF!</v>
      </c>
      <c r="AE103" s="227" t="e">
        <f t="shared" si="20"/>
        <v>#REF!</v>
      </c>
      <c r="AF103" s="229" t="e">
        <f t="shared" si="21"/>
        <v>#REF!</v>
      </c>
      <c r="AG103" s="229">
        <v>2</v>
      </c>
      <c r="AH103" s="229" t="e">
        <f t="shared" si="22"/>
        <v>#REF!</v>
      </c>
      <c r="AI103" s="227" t="e">
        <f t="shared" si="23"/>
        <v>#REF!</v>
      </c>
      <c r="AJ103" s="225">
        <f>Solicitacao_Prancha[[#This Row],[QUANT EQUIP]]</f>
        <v>1</v>
      </c>
      <c r="AK103" s="229" t="e">
        <f t="shared" si="24"/>
        <v>#REF!</v>
      </c>
      <c r="AL103" s="229"/>
      <c r="AM103" s="230"/>
      <c r="AN103" s="230"/>
      <c r="AO103" s="230"/>
      <c r="AP103" s="230"/>
      <c r="AQ103" s="230"/>
      <c r="AR103" s="230"/>
      <c r="AS103" s="230"/>
      <c r="AT103" s="230"/>
      <c r="AU103" s="230"/>
      <c r="AV103" s="230"/>
      <c r="AW103" s="230"/>
      <c r="AX103"/>
      <c r="AY103"/>
    </row>
    <row r="104" spans="1:51" ht="15" hidden="1" x14ac:dyDescent="0.25">
      <c r="A104" s="208">
        <v>2875</v>
      </c>
      <c r="B104" s="208" t="s">
        <v>745</v>
      </c>
      <c r="C104" s="210">
        <v>45631.84097222222</v>
      </c>
      <c r="D104" s="211" t="s">
        <v>844</v>
      </c>
      <c r="E104" s="208" t="s">
        <v>485</v>
      </c>
      <c r="F104" s="208">
        <v>10</v>
      </c>
      <c r="G104" s="208" t="s">
        <v>845</v>
      </c>
      <c r="H104" s="208" t="s">
        <v>622</v>
      </c>
      <c r="I104" s="208" t="s">
        <v>846</v>
      </c>
      <c r="J104" s="208" t="s">
        <v>1</v>
      </c>
      <c r="K104" s="208" t="s">
        <v>808</v>
      </c>
      <c r="L104" s="208" t="s">
        <v>604</v>
      </c>
      <c r="M104" s="211" t="s">
        <v>561</v>
      </c>
      <c r="N104" s="211" t="s">
        <v>546</v>
      </c>
      <c r="O104" s="217" t="s">
        <v>847</v>
      </c>
      <c r="P104" s="208"/>
      <c r="Q104" s="208" t="s">
        <v>687</v>
      </c>
      <c r="R104" s="208" t="e">
        <f>VLOOKUP(LEFT(Solicitacao_Prancha[[#This Row],[ORIGEM]],4),#REF!,2,0)</f>
        <v>#REF!</v>
      </c>
      <c r="S104" s="208" t="e">
        <f>VLOOKUP(LEFT(Solicitacao_Prancha[[#This Row],[DESTINO]],4),#REF!,2,0)</f>
        <v>#REF!</v>
      </c>
      <c r="T104" s="219" t="str">
        <f t="shared" si="16"/>
        <v>Aderente</v>
      </c>
      <c r="U104" s="221">
        <f>((CONCATENATE(Solicitacao_Prancha[[#This Row],[DATA MOVIMENTAÇÃO]]," ",Solicitacao_Prancha[[#This Row],[HORA MOVIMENTAÇÃO]])-Solicitacao_Prancha[[#This Row],[DATA SOLICITAÇÃO]])*24)+3</f>
        <v>61.816666666651145</v>
      </c>
      <c r="V104" s="224" t="s">
        <v>410</v>
      </c>
      <c r="W104" s="225" t="str">
        <f>LEFT(Solicitacao_Prancha[[#This Row],[ORIGEM]],4)</f>
        <v>0265</v>
      </c>
      <c r="X104" s="225" t="str">
        <f>LEFT(Solicitacao_Prancha[[#This Row],[DESTINO]],4)</f>
        <v>0325</v>
      </c>
      <c r="Y104" s="225" t="str">
        <f t="shared" si="17"/>
        <v>BRLP0265</v>
      </c>
      <c r="Z104" s="225" t="str">
        <f t="shared" si="18"/>
        <v>02650325</v>
      </c>
      <c r="AA104" s="225" t="str">
        <f t="shared" si="19"/>
        <v>BRLP0325</v>
      </c>
      <c r="AB104" s="226" t="e">
        <f>VLOOKUP(Y104,#REF!,2,0)</f>
        <v>#REF!</v>
      </c>
      <c r="AC104" s="226" t="e">
        <f>VLOOKUP(Z104,#REF!,2,0)</f>
        <v>#REF!</v>
      </c>
      <c r="AD104" s="226" t="e">
        <f>VLOOKUP(AA104,#REF!,2,0)</f>
        <v>#REF!</v>
      </c>
      <c r="AE104" s="227" t="e">
        <f t="shared" si="20"/>
        <v>#REF!</v>
      </c>
      <c r="AF104" s="229" t="e">
        <f t="shared" si="21"/>
        <v>#REF!</v>
      </c>
      <c r="AG104" s="229">
        <v>2</v>
      </c>
      <c r="AH104" s="229" t="e">
        <f t="shared" si="22"/>
        <v>#REF!</v>
      </c>
      <c r="AI104" s="227" t="e">
        <f t="shared" si="23"/>
        <v>#REF!</v>
      </c>
      <c r="AJ104" s="225">
        <f>Solicitacao_Prancha[[#This Row],[QUANT EQUIP]]</f>
        <v>10</v>
      </c>
      <c r="AK104" s="229" t="e">
        <f t="shared" si="24"/>
        <v>#REF!</v>
      </c>
      <c r="AL104" s="229"/>
      <c r="AM104" s="230"/>
      <c r="AN104" s="230"/>
      <c r="AO104" s="230"/>
      <c r="AP104" s="230"/>
      <c r="AQ104" s="230"/>
      <c r="AR104" s="230"/>
      <c r="AS104" s="230"/>
      <c r="AT104" s="230"/>
      <c r="AU104" s="230"/>
      <c r="AV104" s="230"/>
      <c r="AW104" s="230"/>
      <c r="AX104"/>
      <c r="AY104"/>
    </row>
    <row r="105" spans="1:51" ht="15" hidden="1" x14ac:dyDescent="0.25">
      <c r="A105" s="208">
        <v>2874</v>
      </c>
      <c r="B105" s="208" t="s">
        <v>743</v>
      </c>
      <c r="C105" s="210">
        <v>45631.842361111114</v>
      </c>
      <c r="D105" s="211" t="s">
        <v>527</v>
      </c>
      <c r="E105" s="208" t="s">
        <v>491</v>
      </c>
      <c r="F105" s="208">
        <v>1</v>
      </c>
      <c r="G105" s="208" t="s">
        <v>4</v>
      </c>
      <c r="H105" s="208" t="s">
        <v>620</v>
      </c>
      <c r="I105" s="208" t="s">
        <v>621</v>
      </c>
      <c r="J105" s="208" t="s">
        <v>531</v>
      </c>
      <c r="K105" s="208" t="s">
        <v>758</v>
      </c>
      <c r="L105" s="208" t="s">
        <v>604</v>
      </c>
      <c r="M105" s="211" t="s">
        <v>640</v>
      </c>
      <c r="N105" s="211" t="s">
        <v>590</v>
      </c>
      <c r="O105" s="217"/>
      <c r="P105" s="208" t="s">
        <v>848</v>
      </c>
      <c r="Q105" s="208" t="s">
        <v>688</v>
      </c>
      <c r="R105" s="208" t="e">
        <f>VLOOKUP(LEFT(Solicitacao_Prancha[[#This Row],[ORIGEM]],4),#REF!,2,0)</f>
        <v>#REF!</v>
      </c>
      <c r="S105" s="208" t="e">
        <f>VLOOKUP(LEFT(Solicitacao_Prancha[[#This Row],[DESTINO]],4),#REF!,2,0)</f>
        <v>#REF!</v>
      </c>
      <c r="T105" s="219" t="str">
        <f t="shared" si="16"/>
        <v>Não Aderente</v>
      </c>
      <c r="U105" s="221">
        <f>((CONCATENATE(Solicitacao_Prancha[[#This Row],[DATA MOVIMENTAÇÃO]]," ",Solicitacao_Prancha[[#This Row],[HORA MOVIMENTAÇÃO]])-Solicitacao_Prancha[[#This Row],[DATA SOLICITAÇÃO]])*24)+3</f>
        <v>13.783333333209157</v>
      </c>
      <c r="V105" s="224" t="s">
        <v>410</v>
      </c>
      <c r="W105" s="225" t="str">
        <f>LEFT(Solicitacao_Prancha[[#This Row],[ORIGEM]],4)</f>
        <v>0422</v>
      </c>
      <c r="X105" s="225" t="str">
        <f>LEFT(Solicitacao_Prancha[[#This Row],[DESTINO]],4)</f>
        <v>0351</v>
      </c>
      <c r="Y105" s="225" t="str">
        <f t="shared" si="17"/>
        <v>BRLP0422</v>
      </c>
      <c r="Z105" s="225" t="str">
        <f t="shared" si="18"/>
        <v>04220351</v>
      </c>
      <c r="AA105" s="225" t="str">
        <f t="shared" si="19"/>
        <v>BRLP0351</v>
      </c>
      <c r="AB105" s="226" t="e">
        <f>VLOOKUP(Y105,#REF!,2,0)</f>
        <v>#REF!</v>
      </c>
      <c r="AC105" s="226" t="e">
        <f>VLOOKUP(Z105,#REF!,2,0)</f>
        <v>#REF!</v>
      </c>
      <c r="AD105" s="226" t="e">
        <f>VLOOKUP(AA105,#REF!,2,0)</f>
        <v>#REF!</v>
      </c>
      <c r="AE105" s="227" t="e">
        <f t="shared" si="20"/>
        <v>#REF!</v>
      </c>
      <c r="AF105" s="229" t="e">
        <f t="shared" si="21"/>
        <v>#REF!</v>
      </c>
      <c r="AG105" s="229">
        <v>2</v>
      </c>
      <c r="AH105" s="229" t="e">
        <f t="shared" si="22"/>
        <v>#REF!</v>
      </c>
      <c r="AI105" s="227" t="e">
        <f t="shared" si="23"/>
        <v>#REF!</v>
      </c>
      <c r="AJ105" s="225">
        <f>Solicitacao_Prancha[[#This Row],[QUANT EQUIP]]</f>
        <v>1</v>
      </c>
      <c r="AK105" s="229" t="e">
        <f t="shared" si="24"/>
        <v>#REF!</v>
      </c>
      <c r="AL105" s="229"/>
      <c r="AM105" s="230"/>
      <c r="AN105" s="230"/>
      <c r="AO105" s="230"/>
      <c r="AP105" s="230"/>
      <c r="AQ105" s="230"/>
      <c r="AR105" s="230"/>
      <c r="AS105" s="230"/>
      <c r="AT105" s="230"/>
      <c r="AU105" s="230"/>
      <c r="AV105" s="230"/>
      <c r="AW105" s="230"/>
      <c r="AX105"/>
      <c r="AY105"/>
    </row>
    <row r="106" spans="1:51" ht="15" hidden="1" x14ac:dyDescent="0.25">
      <c r="A106" s="208">
        <v>2876</v>
      </c>
      <c r="B106" s="208" t="s">
        <v>743</v>
      </c>
      <c r="C106" s="210">
        <v>45631.842361111114</v>
      </c>
      <c r="D106" s="211" t="s">
        <v>527</v>
      </c>
      <c r="E106" s="208" t="s">
        <v>491</v>
      </c>
      <c r="F106" s="208">
        <v>1</v>
      </c>
      <c r="G106" s="208" t="s">
        <v>4</v>
      </c>
      <c r="H106" s="208" t="s">
        <v>620</v>
      </c>
      <c r="I106" s="208" t="s">
        <v>621</v>
      </c>
      <c r="J106" s="208" t="s">
        <v>531</v>
      </c>
      <c r="K106" s="208" t="s">
        <v>766</v>
      </c>
      <c r="L106" s="208" t="s">
        <v>604</v>
      </c>
      <c r="M106" s="211" t="s">
        <v>640</v>
      </c>
      <c r="N106" s="211" t="s">
        <v>590</v>
      </c>
      <c r="O106" s="217"/>
      <c r="P106" s="208" t="s">
        <v>848</v>
      </c>
      <c r="Q106" s="208" t="s">
        <v>688</v>
      </c>
      <c r="R106" s="208" t="e">
        <f>VLOOKUP(LEFT(Solicitacao_Prancha[[#This Row],[ORIGEM]],4),#REF!,2,0)</f>
        <v>#REF!</v>
      </c>
      <c r="S106" s="208" t="e">
        <f>VLOOKUP(LEFT(Solicitacao_Prancha[[#This Row],[DESTINO]],4),#REF!,2,0)</f>
        <v>#REF!</v>
      </c>
      <c r="T106" s="219" t="str">
        <f t="shared" si="16"/>
        <v>Não Aderente</v>
      </c>
      <c r="U106" s="221">
        <f>((CONCATENATE(Solicitacao_Prancha[[#This Row],[DATA MOVIMENTAÇÃO]]," ",Solicitacao_Prancha[[#This Row],[HORA MOVIMENTAÇÃO]])-Solicitacao_Prancha[[#This Row],[DATA SOLICITAÇÃO]])*24)+3</f>
        <v>37.783333333209157</v>
      </c>
      <c r="V106" s="224" t="s">
        <v>410</v>
      </c>
      <c r="W106" s="225" t="str">
        <f>LEFT(Solicitacao_Prancha[[#This Row],[ORIGEM]],4)</f>
        <v>0422</v>
      </c>
      <c r="X106" s="225" t="str">
        <f>LEFT(Solicitacao_Prancha[[#This Row],[DESTINO]],4)</f>
        <v>0351</v>
      </c>
      <c r="Y106" s="225" t="str">
        <f t="shared" si="17"/>
        <v>BRLP0422</v>
      </c>
      <c r="Z106" s="225" t="str">
        <f t="shared" si="18"/>
        <v>04220351</v>
      </c>
      <c r="AA106" s="225" t="str">
        <f t="shared" si="19"/>
        <v>BRLP0351</v>
      </c>
      <c r="AB106" s="226" t="e">
        <f>VLOOKUP(Y106,#REF!,2,0)</f>
        <v>#REF!</v>
      </c>
      <c r="AC106" s="226" t="e">
        <f>VLOOKUP(Z106,#REF!,2,0)</f>
        <v>#REF!</v>
      </c>
      <c r="AD106" s="226" t="e">
        <f>VLOOKUP(AA106,#REF!,2,0)</f>
        <v>#REF!</v>
      </c>
      <c r="AE106" s="227" t="e">
        <f t="shared" si="20"/>
        <v>#REF!</v>
      </c>
      <c r="AF106" s="229" t="e">
        <f t="shared" si="21"/>
        <v>#REF!</v>
      </c>
      <c r="AG106" s="229">
        <v>2</v>
      </c>
      <c r="AH106" s="229" t="e">
        <f t="shared" si="22"/>
        <v>#REF!</v>
      </c>
      <c r="AI106" s="227" t="e">
        <f t="shared" si="23"/>
        <v>#REF!</v>
      </c>
      <c r="AJ106" s="225">
        <f>Solicitacao_Prancha[[#This Row],[QUANT EQUIP]]</f>
        <v>1</v>
      </c>
      <c r="AK106" s="229" t="e">
        <f t="shared" si="24"/>
        <v>#REF!</v>
      </c>
      <c r="AL106" s="229"/>
      <c r="AM106" s="230"/>
      <c r="AN106" s="230"/>
      <c r="AO106" s="230"/>
      <c r="AP106" s="230"/>
      <c r="AQ106" s="230"/>
      <c r="AR106" s="230"/>
      <c r="AS106" s="230"/>
      <c r="AT106" s="230"/>
      <c r="AU106" s="230"/>
      <c r="AV106" s="230"/>
      <c r="AW106" s="230"/>
      <c r="AX106"/>
      <c r="AY106"/>
    </row>
    <row r="107" spans="1:51" ht="15" hidden="1" x14ac:dyDescent="0.25">
      <c r="A107" s="208">
        <v>2877</v>
      </c>
      <c r="B107" s="208" t="s">
        <v>718</v>
      </c>
      <c r="C107" s="210">
        <v>45631.852083333331</v>
      </c>
      <c r="D107" s="211" t="s">
        <v>822</v>
      </c>
      <c r="E107" s="208" t="s">
        <v>719</v>
      </c>
      <c r="F107" s="208">
        <v>1</v>
      </c>
      <c r="G107" s="208" t="s">
        <v>7</v>
      </c>
      <c r="H107" s="208" t="s">
        <v>620</v>
      </c>
      <c r="I107" s="208" t="s">
        <v>621</v>
      </c>
      <c r="J107" s="208" t="s">
        <v>1</v>
      </c>
      <c r="K107" s="208" t="s">
        <v>766</v>
      </c>
      <c r="L107" s="208" t="s">
        <v>604</v>
      </c>
      <c r="M107" s="211" t="s">
        <v>578</v>
      </c>
      <c r="N107" s="211" t="s">
        <v>619</v>
      </c>
      <c r="O107" s="217"/>
      <c r="P107" s="208"/>
      <c r="Q107" s="208" t="s">
        <v>688</v>
      </c>
      <c r="R107" s="208" t="e">
        <f>VLOOKUP(LEFT(Solicitacao_Prancha[[#This Row],[ORIGEM]],4),#REF!,2,0)</f>
        <v>#REF!</v>
      </c>
      <c r="S107" s="208" t="e">
        <f>VLOOKUP(LEFT(Solicitacao_Prancha[[#This Row],[DESTINO]],4),#REF!,2,0)</f>
        <v>#REF!</v>
      </c>
      <c r="T107" s="219" t="str">
        <f t="shared" si="16"/>
        <v>Não Aderente</v>
      </c>
      <c r="U107" s="221">
        <f>((CONCATENATE(Solicitacao_Prancha[[#This Row],[DATA MOVIMENTAÇÃO]]," ",Solicitacao_Prancha[[#This Row],[HORA MOVIMENTAÇÃO]])-Solicitacao_Prancha[[#This Row],[DATA SOLICITAÇÃO]])*24)+3</f>
        <v>37.549999999988358</v>
      </c>
      <c r="V107" s="224" t="s">
        <v>410</v>
      </c>
      <c r="W107" s="225" t="str">
        <f>LEFT(Solicitacao_Prancha[[#This Row],[ORIGEM]],4)</f>
        <v>0367</v>
      </c>
      <c r="X107" s="225" t="str">
        <f>LEFT(Solicitacao_Prancha[[#This Row],[DESTINO]],4)</f>
        <v>0394</v>
      </c>
      <c r="Y107" s="225" t="str">
        <f t="shared" si="17"/>
        <v>BRLP0367</v>
      </c>
      <c r="Z107" s="225" t="str">
        <f t="shared" si="18"/>
        <v>03670394</v>
      </c>
      <c r="AA107" s="225" t="str">
        <f t="shared" si="19"/>
        <v>BRLP0394</v>
      </c>
      <c r="AB107" s="226" t="e">
        <f>VLOOKUP(Y107,#REF!,2,0)</f>
        <v>#REF!</v>
      </c>
      <c r="AC107" s="226" t="e">
        <f>VLOOKUP(Z107,#REF!,2,0)</f>
        <v>#REF!</v>
      </c>
      <c r="AD107" s="226" t="e">
        <f>VLOOKUP(AA107,#REF!,2,0)</f>
        <v>#REF!</v>
      </c>
      <c r="AE107" s="227" t="e">
        <f t="shared" si="20"/>
        <v>#REF!</v>
      </c>
      <c r="AF107" s="229" t="e">
        <f t="shared" si="21"/>
        <v>#REF!</v>
      </c>
      <c r="AG107" s="229">
        <v>2</v>
      </c>
      <c r="AH107" s="229" t="e">
        <f t="shared" si="22"/>
        <v>#REF!</v>
      </c>
      <c r="AI107" s="227" t="e">
        <f t="shared" si="23"/>
        <v>#REF!</v>
      </c>
      <c r="AJ107" s="225">
        <f>Solicitacao_Prancha[[#This Row],[QUANT EQUIP]]</f>
        <v>1</v>
      </c>
      <c r="AK107" s="229" t="e">
        <f t="shared" si="24"/>
        <v>#REF!</v>
      </c>
      <c r="AL107" s="229"/>
      <c r="AM107" s="230"/>
      <c r="AN107" s="230"/>
      <c r="AO107" s="230"/>
      <c r="AP107" s="230"/>
      <c r="AQ107" s="230"/>
      <c r="AR107" s="230"/>
      <c r="AS107" s="230"/>
      <c r="AT107" s="230"/>
      <c r="AU107" s="230"/>
      <c r="AV107" s="230"/>
      <c r="AW107" s="230"/>
      <c r="AX107"/>
      <c r="AY107"/>
    </row>
    <row r="108" spans="1:51" ht="15" hidden="1" x14ac:dyDescent="0.25">
      <c r="A108" s="208">
        <v>2881</v>
      </c>
      <c r="B108" s="208" t="s">
        <v>718</v>
      </c>
      <c r="C108" s="210">
        <v>45631.910416666666</v>
      </c>
      <c r="D108" s="211" t="s">
        <v>575</v>
      </c>
      <c r="E108" s="208" t="s">
        <v>719</v>
      </c>
      <c r="F108" s="208">
        <v>9</v>
      </c>
      <c r="G108" s="208" t="s">
        <v>4</v>
      </c>
      <c r="H108" s="208" t="s">
        <v>626</v>
      </c>
      <c r="I108" s="208" t="s">
        <v>621</v>
      </c>
      <c r="J108" s="208" t="s">
        <v>1</v>
      </c>
      <c r="K108" s="208" t="s">
        <v>766</v>
      </c>
      <c r="L108" s="208" t="s">
        <v>600</v>
      </c>
      <c r="M108" s="211" t="s">
        <v>657</v>
      </c>
      <c r="N108" s="211" t="s">
        <v>644</v>
      </c>
      <c r="O108" s="217"/>
      <c r="P108" s="208"/>
      <c r="Q108" s="208" t="s">
        <v>688</v>
      </c>
      <c r="R108" s="208" t="e">
        <f>VLOOKUP(LEFT(Solicitacao_Prancha[[#This Row],[ORIGEM]],4),#REF!,2,0)</f>
        <v>#REF!</v>
      </c>
      <c r="S108" s="208" t="e">
        <f>VLOOKUP(LEFT(Solicitacao_Prancha[[#This Row],[DESTINO]],4),#REF!,2,0)</f>
        <v>#REF!</v>
      </c>
      <c r="T108" s="219" t="str">
        <f t="shared" si="16"/>
        <v>Não Aderente</v>
      </c>
      <c r="U108" s="221">
        <f>((CONCATENATE(Solicitacao_Prancha[[#This Row],[DATA MOVIMENTAÇÃO]]," ",Solicitacao_Prancha[[#This Row],[HORA MOVIMENTAÇÃO]])-Solicitacao_Prancha[[#This Row],[DATA SOLICITAÇÃO]])*24)+3</f>
        <v>35.150000000023283</v>
      </c>
      <c r="V108" s="224" t="s">
        <v>410</v>
      </c>
      <c r="W108" s="225" t="str">
        <f>LEFT(Solicitacao_Prancha[[#This Row],[ORIGEM]],4)</f>
        <v>0666</v>
      </c>
      <c r="X108" s="225" t="str">
        <f>LEFT(Solicitacao_Prancha[[#This Row],[DESTINO]],4)</f>
        <v>0073</v>
      </c>
      <c r="Y108" s="225" t="str">
        <f t="shared" si="17"/>
        <v>BRLP0666</v>
      </c>
      <c r="Z108" s="225" t="str">
        <f t="shared" si="18"/>
        <v>06660073</v>
      </c>
      <c r="AA108" s="225" t="str">
        <f t="shared" si="19"/>
        <v>BRLP0073</v>
      </c>
      <c r="AB108" s="226" t="e">
        <f>VLOOKUP(Y108,#REF!,2,0)</f>
        <v>#REF!</v>
      </c>
      <c r="AC108" s="226" t="e">
        <f>VLOOKUP(Z108,#REF!,2,0)</f>
        <v>#REF!</v>
      </c>
      <c r="AD108" s="226" t="e">
        <f>VLOOKUP(AA108,#REF!,2,0)</f>
        <v>#REF!</v>
      </c>
      <c r="AE108" s="227" t="e">
        <f t="shared" si="20"/>
        <v>#REF!</v>
      </c>
      <c r="AF108" s="229" t="e">
        <f t="shared" si="21"/>
        <v>#REF!</v>
      </c>
      <c r="AG108" s="229">
        <v>2</v>
      </c>
      <c r="AH108" s="229" t="e">
        <f t="shared" si="22"/>
        <v>#REF!</v>
      </c>
      <c r="AI108" s="227" t="e">
        <f t="shared" si="23"/>
        <v>#REF!</v>
      </c>
      <c r="AJ108" s="225">
        <f>Solicitacao_Prancha[[#This Row],[QUANT EQUIP]]</f>
        <v>9</v>
      </c>
      <c r="AK108" s="229" t="e">
        <f t="shared" si="24"/>
        <v>#REF!</v>
      </c>
      <c r="AL108" s="229"/>
      <c r="AM108" s="230"/>
      <c r="AN108" s="230"/>
      <c r="AO108" s="230"/>
      <c r="AP108" s="230"/>
      <c r="AQ108" s="230"/>
      <c r="AR108" s="230"/>
      <c r="AS108" s="230"/>
      <c r="AT108" s="230"/>
      <c r="AU108" s="230"/>
      <c r="AV108" s="230"/>
      <c r="AW108" s="230"/>
      <c r="AX108"/>
      <c r="AY108"/>
    </row>
    <row r="109" spans="1:51" ht="15" hidden="1" x14ac:dyDescent="0.25">
      <c r="A109" s="208">
        <v>2882</v>
      </c>
      <c r="B109" s="208" t="s">
        <v>742</v>
      </c>
      <c r="C109" s="210">
        <v>45631.913888888892</v>
      </c>
      <c r="D109" s="211" t="s">
        <v>585</v>
      </c>
      <c r="E109" s="208" t="s">
        <v>493</v>
      </c>
      <c r="F109" s="208">
        <v>1</v>
      </c>
      <c r="G109" s="208" t="s">
        <v>532</v>
      </c>
      <c r="H109" s="208" t="s">
        <v>620</v>
      </c>
      <c r="I109" s="208" t="s">
        <v>624</v>
      </c>
      <c r="J109" s="208" t="s">
        <v>1</v>
      </c>
      <c r="K109" s="208" t="s">
        <v>766</v>
      </c>
      <c r="L109" s="208" t="s">
        <v>604</v>
      </c>
      <c r="M109" s="211" t="s">
        <v>849</v>
      </c>
      <c r="N109" s="211" t="s">
        <v>850</v>
      </c>
      <c r="O109" s="217"/>
      <c r="P109" s="208"/>
      <c r="Q109" s="208" t="s">
        <v>687</v>
      </c>
      <c r="R109" s="208" t="e">
        <f>VLOOKUP(LEFT(Solicitacao_Prancha[[#This Row],[ORIGEM]],4),#REF!,2,0)</f>
        <v>#REF!</v>
      </c>
      <c r="S109" s="208" t="e">
        <f>VLOOKUP(LEFT(Solicitacao_Prancha[[#This Row],[DESTINO]],4),#REF!,2,0)</f>
        <v>#REF!</v>
      </c>
      <c r="T109" s="219" t="str">
        <f t="shared" si="16"/>
        <v>Não Aderente</v>
      </c>
      <c r="U109" s="221">
        <f>((CONCATENATE(Solicitacao_Prancha[[#This Row],[DATA MOVIMENTAÇÃO]]," ",Solicitacao_Prancha[[#This Row],[HORA MOVIMENTAÇÃO]])-Solicitacao_Prancha[[#This Row],[DATA SOLICITAÇÃO]])*24)+3</f>
        <v>36.066666666534729</v>
      </c>
      <c r="V109" s="224" t="s">
        <v>410</v>
      </c>
      <c r="W109" s="225" t="str">
        <f>LEFT(Solicitacao_Prancha[[#This Row],[ORIGEM]],4)</f>
        <v>0189</v>
      </c>
      <c r="X109" s="225" t="str">
        <f>LEFT(Solicitacao_Prancha[[#This Row],[DESTINO]],4)</f>
        <v>0428</v>
      </c>
      <c r="Y109" s="225" t="str">
        <f t="shared" si="17"/>
        <v>BRLP0189</v>
      </c>
      <c r="Z109" s="225" t="str">
        <f t="shared" si="18"/>
        <v>01890428</v>
      </c>
      <c r="AA109" s="225" t="str">
        <f t="shared" si="19"/>
        <v>BRLP0428</v>
      </c>
      <c r="AB109" s="226" t="e">
        <f>VLOOKUP(Y109,#REF!,2,0)</f>
        <v>#REF!</v>
      </c>
      <c r="AC109" s="226" t="e">
        <f>VLOOKUP(Z109,#REF!,2,0)</f>
        <v>#REF!</v>
      </c>
      <c r="AD109" s="226" t="e">
        <f>VLOOKUP(AA109,#REF!,2,0)</f>
        <v>#REF!</v>
      </c>
      <c r="AE109" s="227" t="e">
        <f t="shared" si="20"/>
        <v>#REF!</v>
      </c>
      <c r="AF109" s="229" t="e">
        <f t="shared" si="21"/>
        <v>#REF!</v>
      </c>
      <c r="AG109" s="229">
        <v>2</v>
      </c>
      <c r="AH109" s="229" t="e">
        <f t="shared" si="22"/>
        <v>#REF!</v>
      </c>
      <c r="AI109" s="227" t="e">
        <f t="shared" si="23"/>
        <v>#REF!</v>
      </c>
      <c r="AJ109" s="225">
        <f>Solicitacao_Prancha[[#This Row],[QUANT EQUIP]]</f>
        <v>1</v>
      </c>
      <c r="AK109" s="229" t="e">
        <f t="shared" si="24"/>
        <v>#REF!</v>
      </c>
      <c r="AL109" s="229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/>
      <c r="AY109"/>
    </row>
    <row r="110" spans="1:51" ht="15" hidden="1" x14ac:dyDescent="0.25">
      <c r="A110" s="208">
        <v>2883</v>
      </c>
      <c r="B110" s="208" t="s">
        <v>742</v>
      </c>
      <c r="C110" s="210">
        <v>45631.915277777778</v>
      </c>
      <c r="D110" s="211" t="s">
        <v>585</v>
      </c>
      <c r="E110" s="208" t="s">
        <v>491</v>
      </c>
      <c r="F110" s="208">
        <v>1</v>
      </c>
      <c r="G110" s="208" t="s">
        <v>532</v>
      </c>
      <c r="H110" s="208" t="s">
        <v>620</v>
      </c>
      <c r="I110" s="208" t="s">
        <v>624</v>
      </c>
      <c r="J110" s="208" t="s">
        <v>1</v>
      </c>
      <c r="K110" s="208" t="s">
        <v>766</v>
      </c>
      <c r="L110" s="208" t="s">
        <v>604</v>
      </c>
      <c r="M110" s="211" t="s">
        <v>849</v>
      </c>
      <c r="N110" s="211" t="s">
        <v>850</v>
      </c>
      <c r="O110" s="217"/>
      <c r="P110" s="208"/>
      <c r="Q110" s="208" t="s">
        <v>687</v>
      </c>
      <c r="R110" s="208" t="e">
        <f>VLOOKUP(LEFT(Solicitacao_Prancha[[#This Row],[ORIGEM]],4),#REF!,2,0)</f>
        <v>#REF!</v>
      </c>
      <c r="S110" s="208" t="e">
        <f>VLOOKUP(LEFT(Solicitacao_Prancha[[#This Row],[DESTINO]],4),#REF!,2,0)</f>
        <v>#REF!</v>
      </c>
      <c r="T110" s="219" t="str">
        <f t="shared" si="16"/>
        <v>Não Aderente</v>
      </c>
      <c r="U110" s="221">
        <f>((CONCATENATE(Solicitacao_Prancha[[#This Row],[DATA MOVIMENTAÇÃO]]," ",Solicitacao_Prancha[[#This Row],[HORA MOVIMENTAÇÃO]])-Solicitacao_Prancha[[#This Row],[DATA SOLICITAÇÃO]])*24)+3</f>
        <v>36.033333333267365</v>
      </c>
      <c r="V110" s="224" t="s">
        <v>410</v>
      </c>
      <c r="W110" s="225" t="str">
        <f>LEFT(Solicitacao_Prancha[[#This Row],[ORIGEM]],4)</f>
        <v>0189</v>
      </c>
      <c r="X110" s="225" t="str">
        <f>LEFT(Solicitacao_Prancha[[#This Row],[DESTINO]],4)</f>
        <v>0428</v>
      </c>
      <c r="Y110" s="225" t="str">
        <f t="shared" si="17"/>
        <v>BRLP0189</v>
      </c>
      <c r="Z110" s="225" t="str">
        <f t="shared" si="18"/>
        <v>01890428</v>
      </c>
      <c r="AA110" s="225" t="str">
        <f t="shared" si="19"/>
        <v>BRLP0428</v>
      </c>
      <c r="AB110" s="226" t="e">
        <f>VLOOKUP(Y110,#REF!,2,0)</f>
        <v>#REF!</v>
      </c>
      <c r="AC110" s="226" t="e">
        <f>VLOOKUP(Z110,#REF!,2,0)</f>
        <v>#REF!</v>
      </c>
      <c r="AD110" s="226" t="e">
        <f>VLOOKUP(AA110,#REF!,2,0)</f>
        <v>#REF!</v>
      </c>
      <c r="AE110" s="227" t="e">
        <f t="shared" si="20"/>
        <v>#REF!</v>
      </c>
      <c r="AF110" s="229" t="e">
        <f t="shared" si="21"/>
        <v>#REF!</v>
      </c>
      <c r="AG110" s="229">
        <v>2</v>
      </c>
      <c r="AH110" s="229" t="e">
        <f t="shared" si="22"/>
        <v>#REF!</v>
      </c>
      <c r="AI110" s="227" t="e">
        <f t="shared" si="23"/>
        <v>#REF!</v>
      </c>
      <c r="AJ110" s="225">
        <f>Solicitacao_Prancha[[#This Row],[QUANT EQUIP]]</f>
        <v>1</v>
      </c>
      <c r="AK110" s="229" t="e">
        <f t="shared" si="24"/>
        <v>#REF!</v>
      </c>
      <c r="AL110" s="229"/>
      <c r="AM110" s="230"/>
      <c r="AN110" s="230"/>
      <c r="AO110" s="230"/>
      <c r="AP110" s="230"/>
      <c r="AQ110" s="230"/>
      <c r="AR110" s="230"/>
      <c r="AS110" s="230"/>
      <c r="AT110" s="230"/>
      <c r="AU110" s="230"/>
      <c r="AV110" s="230"/>
      <c r="AW110" s="230"/>
      <c r="AX110"/>
      <c r="AY110"/>
    </row>
    <row r="111" spans="1:51" ht="15" hidden="1" x14ac:dyDescent="0.25">
      <c r="A111" s="208">
        <v>2884</v>
      </c>
      <c r="B111" s="208" t="s">
        <v>718</v>
      </c>
      <c r="C111" s="210">
        <v>45631.938888888886</v>
      </c>
      <c r="D111" s="211" t="s">
        <v>822</v>
      </c>
      <c r="E111" s="208" t="s">
        <v>719</v>
      </c>
      <c r="F111" s="208">
        <v>2</v>
      </c>
      <c r="G111" s="208" t="s">
        <v>7</v>
      </c>
      <c r="H111" s="208" t="s">
        <v>621</v>
      </c>
      <c r="I111" s="208" t="s">
        <v>621</v>
      </c>
      <c r="J111" s="208" t="s">
        <v>1</v>
      </c>
      <c r="K111" s="208" t="s">
        <v>808</v>
      </c>
      <c r="L111" s="208" t="s">
        <v>593</v>
      </c>
      <c r="M111" s="211" t="s">
        <v>643</v>
      </c>
      <c r="N111" s="211" t="s">
        <v>643</v>
      </c>
      <c r="O111" s="217" t="s">
        <v>851</v>
      </c>
      <c r="P111" s="208"/>
      <c r="Q111" s="208" t="s">
        <v>688</v>
      </c>
      <c r="R111" s="208" t="e">
        <f>VLOOKUP(LEFT(Solicitacao_Prancha[[#This Row],[ORIGEM]],4),#REF!,2,0)</f>
        <v>#REF!</v>
      </c>
      <c r="S111" s="208" t="e">
        <f>VLOOKUP(LEFT(Solicitacao_Prancha[[#This Row],[DESTINO]],4),#REF!,2,0)</f>
        <v>#REF!</v>
      </c>
      <c r="T111" s="219" t="str">
        <f t="shared" si="16"/>
        <v>Aderente</v>
      </c>
      <c r="U111" s="221">
        <f>((CONCATENATE(Solicitacao_Prancha[[#This Row],[DATA MOVIMENTAÇÃO]]," ",Solicitacao_Prancha[[#This Row],[HORA MOVIMENTAÇÃO]])-Solicitacao_Prancha[[#This Row],[DATA SOLICITAÇÃO]])*24)+3</f>
        <v>60.466666666790843</v>
      </c>
      <c r="V111" s="224" t="s">
        <v>410</v>
      </c>
      <c r="W111" s="225" t="str">
        <f>LEFT(Solicitacao_Prancha[[#This Row],[ORIGEM]],4)</f>
        <v>1115</v>
      </c>
      <c r="X111" s="225" t="str">
        <f>LEFT(Solicitacao_Prancha[[#This Row],[DESTINO]],4)</f>
        <v>1115</v>
      </c>
      <c r="Y111" s="225" t="str">
        <f t="shared" si="17"/>
        <v>BRLP1115</v>
      </c>
      <c r="Z111" s="225" t="str">
        <f t="shared" si="18"/>
        <v>11151115</v>
      </c>
      <c r="AA111" s="225" t="str">
        <f t="shared" si="19"/>
        <v>BRLP1115</v>
      </c>
      <c r="AB111" s="226" t="e">
        <f>VLOOKUP(Y111,#REF!,2,0)</f>
        <v>#REF!</v>
      </c>
      <c r="AC111" s="226" t="e">
        <f>VLOOKUP(Z111,#REF!,2,0)</f>
        <v>#REF!</v>
      </c>
      <c r="AD111" s="226" t="e">
        <f>VLOOKUP(AA111,#REF!,2,0)</f>
        <v>#REF!</v>
      </c>
      <c r="AE111" s="227" t="e">
        <f t="shared" si="20"/>
        <v>#REF!</v>
      </c>
      <c r="AF111" s="229" t="e">
        <f t="shared" si="21"/>
        <v>#REF!</v>
      </c>
      <c r="AG111" s="229">
        <v>2</v>
      </c>
      <c r="AH111" s="229" t="e">
        <f t="shared" si="22"/>
        <v>#REF!</v>
      </c>
      <c r="AI111" s="227" t="e">
        <f t="shared" si="23"/>
        <v>#REF!</v>
      </c>
      <c r="AJ111" s="225">
        <f>Solicitacao_Prancha[[#This Row],[QUANT EQUIP]]</f>
        <v>2</v>
      </c>
      <c r="AK111" s="229" t="e">
        <f t="shared" si="24"/>
        <v>#REF!</v>
      </c>
      <c r="AL111" s="229"/>
      <c r="AM111" s="230"/>
      <c r="AN111" s="230"/>
      <c r="AO111" s="230"/>
      <c r="AP111" s="230"/>
      <c r="AQ111" s="230"/>
      <c r="AR111" s="230"/>
      <c r="AS111" s="230"/>
      <c r="AT111" s="230"/>
      <c r="AU111" s="230"/>
      <c r="AV111" s="230"/>
      <c r="AW111" s="230"/>
      <c r="AX111"/>
      <c r="AY111"/>
    </row>
    <row r="112" spans="1:51" ht="15" hidden="1" x14ac:dyDescent="0.25">
      <c r="A112" s="208">
        <v>2885</v>
      </c>
      <c r="B112" s="208" t="s">
        <v>742</v>
      </c>
      <c r="C112" s="210">
        <v>45631.993750000001</v>
      </c>
      <c r="D112" s="211" t="s">
        <v>852</v>
      </c>
      <c r="E112" s="208" t="s">
        <v>493</v>
      </c>
      <c r="F112" s="208">
        <v>1</v>
      </c>
      <c r="G112" s="208" t="s">
        <v>545</v>
      </c>
      <c r="H112" s="208" t="s">
        <v>620</v>
      </c>
      <c r="I112" s="208" t="s">
        <v>624</v>
      </c>
      <c r="J112" s="208" t="s">
        <v>1</v>
      </c>
      <c r="K112" s="208" t="s">
        <v>766</v>
      </c>
      <c r="L112" s="208" t="s">
        <v>593</v>
      </c>
      <c r="M112" s="211" t="s">
        <v>573</v>
      </c>
      <c r="N112" s="211" t="s">
        <v>853</v>
      </c>
      <c r="O112" s="217"/>
      <c r="P112" s="208"/>
      <c r="Q112" s="208" t="s">
        <v>688</v>
      </c>
      <c r="R112" s="208" t="e">
        <f>VLOOKUP(LEFT(Solicitacao_Prancha[[#This Row],[ORIGEM]],4),#REF!,2,0)</f>
        <v>#REF!</v>
      </c>
      <c r="S112" s="208" t="e">
        <f>VLOOKUP(LEFT(Solicitacao_Prancha[[#This Row],[DESTINO]],4),#REF!,2,0)</f>
        <v>#REF!</v>
      </c>
      <c r="T112" s="219" t="str">
        <f t="shared" si="16"/>
        <v>Não Aderente</v>
      </c>
      <c r="U112" s="221">
        <f>((CONCATENATE(Solicitacao_Prancha[[#This Row],[DATA MOVIMENTAÇÃO]]," ",Solicitacao_Prancha[[#This Row],[HORA MOVIMENTAÇÃO]])-Solicitacao_Prancha[[#This Row],[DATA SOLICITAÇÃO]])*24)+3</f>
        <v>35.150000000023283</v>
      </c>
      <c r="V112" s="224" t="s">
        <v>410</v>
      </c>
      <c r="W112" s="225" t="str">
        <f>LEFT(Solicitacao_Prancha[[#This Row],[ORIGEM]],4)</f>
        <v>0405</v>
      </c>
      <c r="X112" s="225" t="str">
        <f>LEFT(Solicitacao_Prancha[[#This Row],[DESTINO]],4)</f>
        <v>2092</v>
      </c>
      <c r="Y112" s="225" t="str">
        <f t="shared" si="17"/>
        <v>BRLP0405</v>
      </c>
      <c r="Z112" s="225" t="str">
        <f t="shared" si="18"/>
        <v>04052092</v>
      </c>
      <c r="AA112" s="225" t="str">
        <f t="shared" si="19"/>
        <v>BRLP2092</v>
      </c>
      <c r="AB112" s="226" t="e">
        <f>VLOOKUP(Y112,#REF!,2,0)</f>
        <v>#REF!</v>
      </c>
      <c r="AC112" s="226" t="e">
        <f>VLOOKUP(Z112,#REF!,2,0)</f>
        <v>#REF!</v>
      </c>
      <c r="AD112" s="226" t="e">
        <f>VLOOKUP(AA112,#REF!,2,0)</f>
        <v>#REF!</v>
      </c>
      <c r="AE112" s="227" t="e">
        <f t="shared" si="20"/>
        <v>#REF!</v>
      </c>
      <c r="AF112" s="229" t="e">
        <f t="shared" si="21"/>
        <v>#REF!</v>
      </c>
      <c r="AG112" s="229">
        <v>2</v>
      </c>
      <c r="AH112" s="229" t="e">
        <f t="shared" si="22"/>
        <v>#REF!</v>
      </c>
      <c r="AI112" s="227" t="e">
        <f t="shared" si="23"/>
        <v>#REF!</v>
      </c>
      <c r="AJ112" s="225">
        <f>Solicitacao_Prancha[[#This Row],[QUANT EQUIP]]</f>
        <v>1</v>
      </c>
      <c r="AK112" s="229" t="e">
        <f t="shared" si="24"/>
        <v>#REF!</v>
      </c>
      <c r="AL112" s="229"/>
      <c r="AM112" s="230"/>
      <c r="AN112" s="230"/>
      <c r="AO112" s="230"/>
      <c r="AP112" s="230"/>
      <c r="AQ112" s="230"/>
      <c r="AR112" s="230"/>
      <c r="AS112" s="230"/>
      <c r="AT112" s="230"/>
      <c r="AU112" s="230"/>
      <c r="AV112" s="230"/>
      <c r="AW112" s="230"/>
      <c r="AX112"/>
      <c r="AY112"/>
    </row>
    <row r="113" spans="1:51" ht="15" hidden="1" x14ac:dyDescent="0.25">
      <c r="A113" s="208">
        <v>2886</v>
      </c>
      <c r="B113" s="208" t="s">
        <v>743</v>
      </c>
      <c r="C113" s="210">
        <v>45632.063888888886</v>
      </c>
      <c r="D113" s="211" t="s">
        <v>767</v>
      </c>
      <c r="E113" s="208" t="s">
        <v>481</v>
      </c>
      <c r="F113" s="208">
        <v>1</v>
      </c>
      <c r="G113" s="208" t="s">
        <v>487</v>
      </c>
      <c r="H113" s="208" t="s">
        <v>620</v>
      </c>
      <c r="I113" s="208" t="s">
        <v>624</v>
      </c>
      <c r="J113" s="208" t="s">
        <v>531</v>
      </c>
      <c r="K113" s="208" t="s">
        <v>758</v>
      </c>
      <c r="L113" s="208" t="s">
        <v>593</v>
      </c>
      <c r="M113" s="211" t="s">
        <v>591</v>
      </c>
      <c r="N113" s="211" t="s">
        <v>646</v>
      </c>
      <c r="O113" s="217" t="s">
        <v>854</v>
      </c>
      <c r="P113" s="208" t="s">
        <v>630</v>
      </c>
      <c r="Q113" s="208" t="s">
        <v>688</v>
      </c>
      <c r="R113" s="208" t="e">
        <f>VLOOKUP(LEFT(Solicitacao_Prancha[[#This Row],[ORIGEM]],4),#REF!,2,0)</f>
        <v>#REF!</v>
      </c>
      <c r="S113" s="208" t="e">
        <f>VLOOKUP(LEFT(Solicitacao_Prancha[[#This Row],[DESTINO]],4),#REF!,2,0)</f>
        <v>#REF!</v>
      </c>
      <c r="T113" s="219" t="str">
        <f t="shared" si="16"/>
        <v>Não Aderente</v>
      </c>
      <c r="U113" s="221">
        <f>((CONCATENATE(Solicitacao_Prancha[[#This Row],[DATA MOVIMENTAÇÃO]]," ",Solicitacao_Prancha[[#This Row],[HORA MOVIMENTAÇÃO]])-Solicitacao_Prancha[[#This Row],[DATA SOLICITAÇÃO]])*24)+3</f>
        <v>9.466666666790843</v>
      </c>
      <c r="V113" s="224" t="s">
        <v>410</v>
      </c>
      <c r="W113" s="225" t="str">
        <f>LEFT(Solicitacao_Prancha[[#This Row],[ORIGEM]],4)</f>
        <v>0140</v>
      </c>
      <c r="X113" s="225" t="str">
        <f>LEFT(Solicitacao_Prancha[[#This Row],[DESTINO]],4)</f>
        <v>0137</v>
      </c>
      <c r="Y113" s="225" t="str">
        <f t="shared" si="17"/>
        <v>BRLP0140</v>
      </c>
      <c r="Z113" s="225" t="str">
        <f t="shared" si="18"/>
        <v>01400137</v>
      </c>
      <c r="AA113" s="225" t="str">
        <f t="shared" si="19"/>
        <v>BRLP0137</v>
      </c>
      <c r="AB113" s="226" t="e">
        <f>VLOOKUP(Y113,#REF!,2,0)</f>
        <v>#REF!</v>
      </c>
      <c r="AC113" s="226" t="e">
        <f>VLOOKUP(Z113,#REF!,2,0)</f>
        <v>#REF!</v>
      </c>
      <c r="AD113" s="226" t="e">
        <f>VLOOKUP(AA113,#REF!,2,0)</f>
        <v>#REF!</v>
      </c>
      <c r="AE113" s="227" t="e">
        <f t="shared" si="20"/>
        <v>#REF!</v>
      </c>
      <c r="AF113" s="229" t="e">
        <f t="shared" si="21"/>
        <v>#REF!</v>
      </c>
      <c r="AG113" s="229">
        <v>2</v>
      </c>
      <c r="AH113" s="229" t="e">
        <f t="shared" si="22"/>
        <v>#REF!</v>
      </c>
      <c r="AI113" s="227" t="e">
        <f t="shared" si="23"/>
        <v>#REF!</v>
      </c>
      <c r="AJ113" s="225">
        <f>Solicitacao_Prancha[[#This Row],[QUANT EQUIP]]</f>
        <v>1</v>
      </c>
      <c r="AK113" s="229" t="e">
        <f t="shared" si="24"/>
        <v>#REF!</v>
      </c>
      <c r="AL113" s="229"/>
      <c r="AM113" s="230"/>
      <c r="AN113" s="230"/>
      <c r="AO113" s="230"/>
      <c r="AP113" s="230"/>
      <c r="AQ113" s="230"/>
      <c r="AR113" s="230"/>
      <c r="AS113" s="230"/>
      <c r="AT113" s="230"/>
      <c r="AU113" s="230"/>
      <c r="AV113" s="230"/>
      <c r="AW113" s="230"/>
      <c r="AX113"/>
      <c r="AY113"/>
    </row>
    <row r="114" spans="1:51" ht="15" hidden="1" x14ac:dyDescent="0.25">
      <c r="A114" s="208">
        <v>2887</v>
      </c>
      <c r="B114" s="208" t="s">
        <v>743</v>
      </c>
      <c r="C114" s="210">
        <v>45632.072916666664</v>
      </c>
      <c r="D114" s="211" t="s">
        <v>656</v>
      </c>
      <c r="E114" s="208" t="s">
        <v>489</v>
      </c>
      <c r="F114" s="208">
        <v>1</v>
      </c>
      <c r="G114" s="208" t="s">
        <v>6</v>
      </c>
      <c r="H114" s="208" t="s">
        <v>620</v>
      </c>
      <c r="I114" s="208" t="s">
        <v>624</v>
      </c>
      <c r="J114" s="208" t="s">
        <v>531</v>
      </c>
      <c r="K114" s="208" t="s">
        <v>758</v>
      </c>
      <c r="L114" s="208" t="s">
        <v>598</v>
      </c>
      <c r="M114" s="211" t="s">
        <v>678</v>
      </c>
      <c r="N114" s="211" t="s">
        <v>855</v>
      </c>
      <c r="O114" s="217"/>
      <c r="P114" s="208" t="s">
        <v>514</v>
      </c>
      <c r="Q114" s="208" t="s">
        <v>688</v>
      </c>
      <c r="R114" s="208" t="e">
        <f>VLOOKUP(LEFT(Solicitacao_Prancha[[#This Row],[ORIGEM]],4),#REF!,2,0)</f>
        <v>#REF!</v>
      </c>
      <c r="S114" s="208" t="e">
        <f>VLOOKUP(LEFT(Solicitacao_Prancha[[#This Row],[DESTINO]],4),#REF!,2,0)</f>
        <v>#REF!</v>
      </c>
      <c r="T114" s="219" t="str">
        <f t="shared" si="16"/>
        <v>Não Aderente</v>
      </c>
      <c r="U114" s="221">
        <f>((CONCATENATE(Solicitacao_Prancha[[#This Row],[DATA MOVIMENTAÇÃO]]," ",Solicitacao_Prancha[[#This Row],[HORA MOVIMENTAÇÃO]])-Solicitacao_Prancha[[#This Row],[DATA SOLICITAÇÃO]])*24)+3</f>
        <v>15.250000000116415</v>
      </c>
      <c r="V114" s="224" t="s">
        <v>410</v>
      </c>
      <c r="W114" s="225" t="str">
        <f>LEFT(Solicitacao_Prancha[[#This Row],[ORIGEM]],4)</f>
        <v>5014</v>
      </c>
      <c r="X114" s="225" t="str">
        <f>LEFT(Solicitacao_Prancha[[#This Row],[DESTINO]],4)</f>
        <v>5016</v>
      </c>
      <c r="Y114" s="225" t="str">
        <f t="shared" si="17"/>
        <v>BRLP5014</v>
      </c>
      <c r="Z114" s="225" t="str">
        <f t="shared" si="18"/>
        <v>50145016</v>
      </c>
      <c r="AA114" s="225" t="str">
        <f t="shared" si="19"/>
        <v>BRLP5016</v>
      </c>
      <c r="AB114" s="226" t="e">
        <f>VLOOKUP(Y114,#REF!,2,0)</f>
        <v>#REF!</v>
      </c>
      <c r="AC114" s="226" t="e">
        <f>VLOOKUP(Z114,#REF!,2,0)</f>
        <v>#REF!</v>
      </c>
      <c r="AD114" s="226" t="e">
        <f>VLOOKUP(AA114,#REF!,2,0)</f>
        <v>#REF!</v>
      </c>
      <c r="AE114" s="227" t="e">
        <f t="shared" si="20"/>
        <v>#REF!</v>
      </c>
      <c r="AF114" s="229" t="e">
        <f t="shared" si="21"/>
        <v>#REF!</v>
      </c>
      <c r="AG114" s="229">
        <v>2</v>
      </c>
      <c r="AH114" s="229" t="e">
        <f t="shared" si="22"/>
        <v>#REF!</v>
      </c>
      <c r="AI114" s="227" t="e">
        <f t="shared" si="23"/>
        <v>#REF!</v>
      </c>
      <c r="AJ114" s="225">
        <f>Solicitacao_Prancha[[#This Row],[QUANT EQUIP]]</f>
        <v>1</v>
      </c>
      <c r="AK114" s="229" t="e">
        <f t="shared" si="24"/>
        <v>#REF!</v>
      </c>
      <c r="AL114" s="229"/>
      <c r="AM114" s="230"/>
      <c r="AN114" s="230"/>
      <c r="AO114" s="230"/>
      <c r="AP114" s="230"/>
      <c r="AQ114" s="230"/>
      <c r="AR114" s="230"/>
      <c r="AS114" s="230"/>
      <c r="AT114" s="230"/>
      <c r="AU114" s="230"/>
      <c r="AV114" s="230"/>
      <c r="AW114" s="230"/>
      <c r="AX114"/>
      <c r="AY114"/>
    </row>
    <row r="115" spans="1:51" ht="15" hidden="1" x14ac:dyDescent="0.25">
      <c r="A115" s="208">
        <v>2888</v>
      </c>
      <c r="B115" s="208" t="s">
        <v>743</v>
      </c>
      <c r="C115" s="210">
        <v>45632.074999999997</v>
      </c>
      <c r="D115" s="211" t="s">
        <v>656</v>
      </c>
      <c r="E115" s="208" t="s">
        <v>491</v>
      </c>
      <c r="F115" s="208">
        <v>1</v>
      </c>
      <c r="G115" s="208" t="s">
        <v>6</v>
      </c>
      <c r="H115" s="208" t="s">
        <v>620</v>
      </c>
      <c r="I115" s="208" t="s">
        <v>624</v>
      </c>
      <c r="J115" s="208" t="s">
        <v>531</v>
      </c>
      <c r="K115" s="208" t="s">
        <v>758</v>
      </c>
      <c r="L115" s="208" t="s">
        <v>598</v>
      </c>
      <c r="M115" s="211" t="s">
        <v>678</v>
      </c>
      <c r="N115" s="211" t="s">
        <v>855</v>
      </c>
      <c r="O115" s="217"/>
      <c r="P115" s="208" t="s">
        <v>630</v>
      </c>
      <c r="Q115" s="208" t="s">
        <v>688</v>
      </c>
      <c r="R115" s="208" t="e">
        <f>VLOOKUP(LEFT(Solicitacao_Prancha[[#This Row],[ORIGEM]],4),#REF!,2,0)</f>
        <v>#REF!</v>
      </c>
      <c r="S115" s="208" t="e">
        <f>VLOOKUP(LEFT(Solicitacao_Prancha[[#This Row],[DESTINO]],4),#REF!,2,0)</f>
        <v>#REF!</v>
      </c>
      <c r="T115" s="219" t="str">
        <f t="shared" si="16"/>
        <v>Não Aderente</v>
      </c>
      <c r="U115" s="221">
        <f>((CONCATENATE(Solicitacao_Prancha[[#This Row],[DATA MOVIMENTAÇÃO]]," ",Solicitacao_Prancha[[#This Row],[HORA MOVIMENTAÇÃO]])-Solicitacao_Prancha[[#This Row],[DATA SOLICITAÇÃO]])*24)+3</f>
        <v>15.200000000128057</v>
      </c>
      <c r="V115" s="224" t="s">
        <v>410</v>
      </c>
      <c r="W115" s="225" t="str">
        <f>LEFT(Solicitacao_Prancha[[#This Row],[ORIGEM]],4)</f>
        <v>5014</v>
      </c>
      <c r="X115" s="225" t="str">
        <f>LEFT(Solicitacao_Prancha[[#This Row],[DESTINO]],4)</f>
        <v>5016</v>
      </c>
      <c r="Y115" s="225" t="str">
        <f t="shared" si="17"/>
        <v>BRLP5014</v>
      </c>
      <c r="Z115" s="225" t="str">
        <f t="shared" si="18"/>
        <v>50145016</v>
      </c>
      <c r="AA115" s="225" t="str">
        <f t="shared" si="19"/>
        <v>BRLP5016</v>
      </c>
      <c r="AB115" s="226" t="e">
        <f>VLOOKUP(Y115,#REF!,2,0)</f>
        <v>#REF!</v>
      </c>
      <c r="AC115" s="226" t="e">
        <f>VLOOKUP(Z115,#REF!,2,0)</f>
        <v>#REF!</v>
      </c>
      <c r="AD115" s="226" t="e">
        <f>VLOOKUP(AA115,#REF!,2,0)</f>
        <v>#REF!</v>
      </c>
      <c r="AE115" s="227" t="e">
        <f t="shared" si="20"/>
        <v>#REF!</v>
      </c>
      <c r="AF115" s="229" t="e">
        <f t="shared" si="21"/>
        <v>#REF!</v>
      </c>
      <c r="AG115" s="229">
        <v>2</v>
      </c>
      <c r="AH115" s="229" t="e">
        <f t="shared" si="22"/>
        <v>#REF!</v>
      </c>
      <c r="AI115" s="227" t="e">
        <f t="shared" si="23"/>
        <v>#REF!</v>
      </c>
      <c r="AJ115" s="225">
        <f>Solicitacao_Prancha[[#This Row],[QUANT EQUIP]]</f>
        <v>1</v>
      </c>
      <c r="AK115" s="229" t="e">
        <f t="shared" si="24"/>
        <v>#REF!</v>
      </c>
      <c r="AL115" s="229"/>
      <c r="AM115" s="230"/>
      <c r="AN115" s="230"/>
      <c r="AO115" s="230"/>
      <c r="AP115" s="230"/>
      <c r="AQ115" s="230"/>
      <c r="AR115" s="230"/>
      <c r="AS115" s="230"/>
      <c r="AT115" s="230"/>
      <c r="AU115" s="230"/>
      <c r="AV115" s="230"/>
      <c r="AW115" s="230"/>
      <c r="AX115"/>
      <c r="AY115"/>
    </row>
    <row r="116" spans="1:51" ht="15" hidden="1" x14ac:dyDescent="0.25">
      <c r="A116" s="208">
        <v>2889</v>
      </c>
      <c r="B116" s="208" t="s">
        <v>743</v>
      </c>
      <c r="C116" s="210">
        <v>45632.07708333333</v>
      </c>
      <c r="D116" s="211" t="s">
        <v>656</v>
      </c>
      <c r="E116" s="208" t="s">
        <v>503</v>
      </c>
      <c r="F116" s="208">
        <v>1</v>
      </c>
      <c r="G116" s="208" t="s">
        <v>6</v>
      </c>
      <c r="H116" s="208" t="s">
        <v>620</v>
      </c>
      <c r="I116" s="208" t="s">
        <v>621</v>
      </c>
      <c r="J116" s="208" t="s">
        <v>531</v>
      </c>
      <c r="K116" s="208" t="s">
        <v>758</v>
      </c>
      <c r="L116" s="208" t="s">
        <v>598</v>
      </c>
      <c r="M116" s="211" t="s">
        <v>678</v>
      </c>
      <c r="N116" s="211" t="s">
        <v>855</v>
      </c>
      <c r="O116" s="217"/>
      <c r="P116" s="208" t="s">
        <v>630</v>
      </c>
      <c r="Q116" s="208" t="s">
        <v>688</v>
      </c>
      <c r="R116" s="208" t="e">
        <f>VLOOKUP(LEFT(Solicitacao_Prancha[[#This Row],[ORIGEM]],4),#REF!,2,0)</f>
        <v>#REF!</v>
      </c>
      <c r="S116" s="208" t="e">
        <f>VLOOKUP(LEFT(Solicitacao_Prancha[[#This Row],[DESTINO]],4),#REF!,2,0)</f>
        <v>#REF!</v>
      </c>
      <c r="T116" s="219" t="str">
        <f t="shared" si="16"/>
        <v>Não Aderente</v>
      </c>
      <c r="U116" s="221">
        <f>((CONCATENATE(Solicitacao_Prancha[[#This Row],[DATA MOVIMENTAÇÃO]]," ",Solicitacao_Prancha[[#This Row],[HORA MOVIMENTAÇÃO]])-Solicitacao_Prancha[[#This Row],[DATA SOLICITAÇÃO]])*24)+3</f>
        <v>15.150000000139698</v>
      </c>
      <c r="V116" s="224" t="s">
        <v>410</v>
      </c>
      <c r="W116" s="225" t="str">
        <f>LEFT(Solicitacao_Prancha[[#This Row],[ORIGEM]],4)</f>
        <v>5014</v>
      </c>
      <c r="X116" s="225" t="str">
        <f>LEFT(Solicitacao_Prancha[[#This Row],[DESTINO]],4)</f>
        <v>5016</v>
      </c>
      <c r="Y116" s="225" t="str">
        <f t="shared" si="17"/>
        <v>BRLP5014</v>
      </c>
      <c r="Z116" s="225" t="str">
        <f t="shared" si="18"/>
        <v>50145016</v>
      </c>
      <c r="AA116" s="225" t="str">
        <f t="shared" si="19"/>
        <v>BRLP5016</v>
      </c>
      <c r="AB116" s="226" t="e">
        <f>VLOOKUP(Y116,#REF!,2,0)</f>
        <v>#REF!</v>
      </c>
      <c r="AC116" s="226" t="e">
        <f>VLOOKUP(Z116,#REF!,2,0)</f>
        <v>#REF!</v>
      </c>
      <c r="AD116" s="226" t="e">
        <f>VLOOKUP(AA116,#REF!,2,0)</f>
        <v>#REF!</v>
      </c>
      <c r="AE116" s="227" t="e">
        <f t="shared" si="20"/>
        <v>#REF!</v>
      </c>
      <c r="AF116" s="229" t="e">
        <f t="shared" si="21"/>
        <v>#REF!</v>
      </c>
      <c r="AG116" s="229">
        <v>2</v>
      </c>
      <c r="AH116" s="229" t="e">
        <f t="shared" si="22"/>
        <v>#REF!</v>
      </c>
      <c r="AI116" s="227" t="e">
        <f t="shared" si="23"/>
        <v>#REF!</v>
      </c>
      <c r="AJ116" s="225">
        <f>Solicitacao_Prancha[[#This Row],[QUANT EQUIP]]</f>
        <v>1</v>
      </c>
      <c r="AK116" s="229" t="e">
        <f t="shared" si="24"/>
        <v>#REF!</v>
      </c>
      <c r="AL116" s="229"/>
      <c r="AM116" s="230"/>
      <c r="AN116" s="230"/>
      <c r="AO116" s="230"/>
      <c r="AP116" s="230"/>
      <c r="AQ116" s="230"/>
      <c r="AR116" s="230"/>
      <c r="AS116" s="230"/>
      <c r="AT116" s="230"/>
      <c r="AU116" s="230"/>
      <c r="AV116" s="230"/>
      <c r="AW116" s="230"/>
      <c r="AX116"/>
      <c r="AY116"/>
    </row>
    <row r="117" spans="1:51" ht="15" hidden="1" x14ac:dyDescent="0.25">
      <c r="A117" s="208">
        <v>2890</v>
      </c>
      <c r="B117" s="208" t="s">
        <v>743</v>
      </c>
      <c r="C117" s="210">
        <v>45632.078472222223</v>
      </c>
      <c r="D117" s="211" t="s">
        <v>656</v>
      </c>
      <c r="E117" s="208" t="s">
        <v>493</v>
      </c>
      <c r="F117" s="208">
        <v>1</v>
      </c>
      <c r="G117" s="208" t="s">
        <v>6</v>
      </c>
      <c r="H117" s="208" t="s">
        <v>620</v>
      </c>
      <c r="I117" s="208" t="s">
        <v>621</v>
      </c>
      <c r="J117" s="208" t="s">
        <v>531</v>
      </c>
      <c r="K117" s="208" t="s">
        <v>758</v>
      </c>
      <c r="L117" s="208" t="s">
        <v>598</v>
      </c>
      <c r="M117" s="211" t="s">
        <v>678</v>
      </c>
      <c r="N117" s="211" t="s">
        <v>855</v>
      </c>
      <c r="O117" s="217"/>
      <c r="P117" s="208" t="s">
        <v>630</v>
      </c>
      <c r="Q117" s="208" t="s">
        <v>688</v>
      </c>
      <c r="R117" s="208" t="e">
        <f>VLOOKUP(LEFT(Solicitacao_Prancha[[#This Row],[ORIGEM]],4),#REF!,2,0)</f>
        <v>#REF!</v>
      </c>
      <c r="S117" s="208" t="e">
        <f>VLOOKUP(LEFT(Solicitacao_Prancha[[#This Row],[DESTINO]],4),#REF!,2,0)</f>
        <v>#REF!</v>
      </c>
      <c r="T117" s="219" t="str">
        <f t="shared" si="16"/>
        <v>Não Aderente</v>
      </c>
      <c r="U117" s="221">
        <f>((CONCATENATE(Solicitacao_Prancha[[#This Row],[DATA MOVIMENTAÇÃO]]," ",Solicitacao_Prancha[[#This Row],[HORA MOVIMENTAÇÃO]])-Solicitacao_Prancha[[#This Row],[DATA SOLICITAÇÃO]])*24)+3</f>
        <v>15.116666666697711</v>
      </c>
      <c r="V117" s="224" t="s">
        <v>410</v>
      </c>
      <c r="W117" s="225" t="str">
        <f>LEFT(Solicitacao_Prancha[[#This Row],[ORIGEM]],4)</f>
        <v>5014</v>
      </c>
      <c r="X117" s="225" t="str">
        <f>LEFT(Solicitacao_Prancha[[#This Row],[DESTINO]],4)</f>
        <v>5016</v>
      </c>
      <c r="Y117" s="225" t="str">
        <f t="shared" si="17"/>
        <v>BRLP5014</v>
      </c>
      <c r="Z117" s="225" t="str">
        <f t="shared" si="18"/>
        <v>50145016</v>
      </c>
      <c r="AA117" s="225" t="str">
        <f t="shared" si="19"/>
        <v>BRLP5016</v>
      </c>
      <c r="AB117" s="226" t="e">
        <f>VLOOKUP(Y117,#REF!,2,0)</f>
        <v>#REF!</v>
      </c>
      <c r="AC117" s="226" t="e">
        <f>VLOOKUP(Z117,#REF!,2,0)</f>
        <v>#REF!</v>
      </c>
      <c r="AD117" s="226" t="e">
        <f>VLOOKUP(AA117,#REF!,2,0)</f>
        <v>#REF!</v>
      </c>
      <c r="AE117" s="227" t="e">
        <f t="shared" si="20"/>
        <v>#REF!</v>
      </c>
      <c r="AF117" s="229" t="e">
        <f t="shared" si="21"/>
        <v>#REF!</v>
      </c>
      <c r="AG117" s="229">
        <v>2</v>
      </c>
      <c r="AH117" s="229" t="e">
        <f t="shared" si="22"/>
        <v>#REF!</v>
      </c>
      <c r="AI117" s="227" t="e">
        <f t="shared" si="23"/>
        <v>#REF!</v>
      </c>
      <c r="AJ117" s="225">
        <f>Solicitacao_Prancha[[#This Row],[QUANT EQUIP]]</f>
        <v>1</v>
      </c>
      <c r="AK117" s="229" t="e">
        <f t="shared" si="24"/>
        <v>#REF!</v>
      </c>
      <c r="AL117" s="229"/>
      <c r="AM117" s="230"/>
      <c r="AN117" s="230"/>
      <c r="AO117" s="230"/>
      <c r="AP117" s="230"/>
      <c r="AQ117" s="230"/>
      <c r="AR117" s="230"/>
      <c r="AS117" s="230"/>
      <c r="AT117" s="230"/>
      <c r="AU117" s="230"/>
      <c r="AV117" s="230"/>
      <c r="AW117" s="230"/>
      <c r="AX117"/>
      <c r="AY117"/>
    </row>
    <row r="118" spans="1:51" ht="15" hidden="1" x14ac:dyDescent="0.25">
      <c r="A118" s="208">
        <v>2891</v>
      </c>
      <c r="B118" s="208" t="s">
        <v>717</v>
      </c>
      <c r="C118" s="210">
        <v>45632.5</v>
      </c>
      <c r="D118" s="211" t="s">
        <v>756</v>
      </c>
      <c r="E118" s="208" t="s">
        <v>500</v>
      </c>
      <c r="F118" s="208">
        <v>3</v>
      </c>
      <c r="G118" s="208" t="s">
        <v>508</v>
      </c>
      <c r="H118" s="208" t="s">
        <v>620</v>
      </c>
      <c r="I118" s="208" t="s">
        <v>624</v>
      </c>
      <c r="J118" s="208" t="s">
        <v>1</v>
      </c>
      <c r="K118" s="208" t="s">
        <v>766</v>
      </c>
      <c r="L118" s="208" t="s">
        <v>597</v>
      </c>
      <c r="M118" s="211" t="s">
        <v>856</v>
      </c>
      <c r="N118" s="211" t="s">
        <v>580</v>
      </c>
      <c r="O118" s="217" t="s">
        <v>857</v>
      </c>
      <c r="P118" s="208"/>
      <c r="Q118" s="208" t="s">
        <v>687</v>
      </c>
      <c r="R118" s="208" t="e">
        <f>VLOOKUP(LEFT(Solicitacao_Prancha[[#This Row],[ORIGEM]],4),#REF!,2,0)</f>
        <v>#REF!</v>
      </c>
      <c r="S118" s="208" t="e">
        <f>VLOOKUP(LEFT(Solicitacao_Prancha[[#This Row],[DESTINO]],4),#REF!,2,0)</f>
        <v>#REF!</v>
      </c>
      <c r="T118" s="219" t="str">
        <f t="shared" si="16"/>
        <v>Não Aderente</v>
      </c>
      <c r="U118" s="221">
        <f>((CONCATENATE(Solicitacao_Prancha[[#This Row],[DATA MOVIMENTAÇÃO]]," ",Solicitacao_Prancha[[#This Row],[HORA MOVIMENTAÇÃO]])-Solicitacao_Prancha[[#This Row],[DATA SOLICITAÇÃO]])*24)+3</f>
        <v>24</v>
      </c>
      <c r="V118" s="224" t="s">
        <v>410</v>
      </c>
      <c r="W118" s="225" t="str">
        <f>LEFT(Solicitacao_Prancha[[#This Row],[ORIGEM]],4)</f>
        <v>0035</v>
      </c>
      <c r="X118" s="225" t="str">
        <f>LEFT(Solicitacao_Prancha[[#This Row],[DESTINO]],4)</f>
        <v>0262</v>
      </c>
      <c r="Y118" s="225" t="str">
        <f t="shared" si="17"/>
        <v>BRLP0035</v>
      </c>
      <c r="Z118" s="225" t="str">
        <f t="shared" si="18"/>
        <v>00350262</v>
      </c>
      <c r="AA118" s="225" t="str">
        <f t="shared" si="19"/>
        <v>BRLP0262</v>
      </c>
      <c r="AB118" s="226" t="e">
        <f>VLOOKUP(Y118,#REF!,2,0)</f>
        <v>#REF!</v>
      </c>
      <c r="AC118" s="226" t="e">
        <f>VLOOKUP(Z118,#REF!,2,0)</f>
        <v>#REF!</v>
      </c>
      <c r="AD118" s="226" t="e">
        <f>VLOOKUP(AA118,#REF!,2,0)</f>
        <v>#REF!</v>
      </c>
      <c r="AE118" s="227" t="e">
        <f t="shared" si="20"/>
        <v>#REF!</v>
      </c>
      <c r="AF118" s="229" t="e">
        <f t="shared" si="21"/>
        <v>#REF!</v>
      </c>
      <c r="AG118" s="229">
        <v>2</v>
      </c>
      <c r="AH118" s="229" t="e">
        <f t="shared" si="22"/>
        <v>#REF!</v>
      </c>
      <c r="AI118" s="227" t="e">
        <f t="shared" si="23"/>
        <v>#REF!</v>
      </c>
      <c r="AJ118" s="225">
        <f>Solicitacao_Prancha[[#This Row],[QUANT EQUIP]]</f>
        <v>3</v>
      </c>
      <c r="AK118" s="229" t="e">
        <f t="shared" si="24"/>
        <v>#REF!</v>
      </c>
      <c r="AL118" s="229"/>
      <c r="AM118" s="230"/>
      <c r="AN118" s="230"/>
      <c r="AO118" s="230"/>
      <c r="AP118" s="230"/>
      <c r="AQ118" s="230"/>
      <c r="AR118" s="230"/>
      <c r="AS118" s="230"/>
      <c r="AT118" s="230"/>
      <c r="AU118" s="230"/>
      <c r="AV118" s="230"/>
      <c r="AW118" s="230"/>
      <c r="AX118"/>
      <c r="AY118"/>
    </row>
    <row r="119" spans="1:51" ht="15" hidden="1" x14ac:dyDescent="0.25">
      <c r="A119" s="208">
        <v>2892</v>
      </c>
      <c r="B119" s="208" t="s">
        <v>717</v>
      </c>
      <c r="C119" s="210">
        <v>45632.51458333333</v>
      </c>
      <c r="D119" s="211" t="s">
        <v>569</v>
      </c>
      <c r="E119" s="208" t="s">
        <v>491</v>
      </c>
      <c r="F119" s="208">
        <v>1</v>
      </c>
      <c r="G119" s="208" t="s">
        <v>6</v>
      </c>
      <c r="H119" s="208" t="s">
        <v>620</v>
      </c>
      <c r="I119" s="208" t="s">
        <v>624</v>
      </c>
      <c r="J119" s="208" t="s">
        <v>1</v>
      </c>
      <c r="K119" s="208" t="s">
        <v>832</v>
      </c>
      <c r="L119" s="208" t="s">
        <v>608</v>
      </c>
      <c r="M119" s="211" t="s">
        <v>490</v>
      </c>
      <c r="N119" s="211" t="s">
        <v>565</v>
      </c>
      <c r="O119" s="217"/>
      <c r="P119" s="208"/>
      <c r="Q119" s="208" t="s">
        <v>688</v>
      </c>
      <c r="R119" s="208" t="e">
        <f>VLOOKUP(LEFT(Solicitacao_Prancha[[#This Row],[ORIGEM]],4),#REF!,2,0)</f>
        <v>#REF!</v>
      </c>
      <c r="S119" s="208" t="e">
        <f>VLOOKUP(LEFT(Solicitacao_Prancha[[#This Row],[DESTINO]],4),#REF!,2,0)</f>
        <v>#REF!</v>
      </c>
      <c r="T119" s="219" t="str">
        <f t="shared" si="16"/>
        <v>Aderente</v>
      </c>
      <c r="U119" s="221">
        <f>((CONCATENATE(Solicitacao_Prancha[[#This Row],[DATA MOVIMENTAÇÃO]]," ",Solicitacao_Prancha[[#This Row],[HORA MOVIMENTAÇÃO]])-Solicitacao_Prancha[[#This Row],[DATA SOLICITAÇÃO]])*24)+3</f>
        <v>65.650000000081491</v>
      </c>
      <c r="V119" s="224" t="s">
        <v>410</v>
      </c>
      <c r="W119" s="225" t="str">
        <f>LEFT(Solicitacao_Prancha[[#This Row],[ORIGEM]],4)</f>
        <v>0425</v>
      </c>
      <c r="X119" s="225" t="str">
        <f>LEFT(Solicitacao_Prancha[[#This Row],[DESTINO]],4)</f>
        <v>0374</v>
      </c>
      <c r="Y119" s="225" t="str">
        <f t="shared" si="17"/>
        <v>BRLP0425</v>
      </c>
      <c r="Z119" s="225" t="str">
        <f t="shared" si="18"/>
        <v>04250374</v>
      </c>
      <c r="AA119" s="225" t="str">
        <f t="shared" si="19"/>
        <v>BRLP0374</v>
      </c>
      <c r="AB119" s="226" t="e">
        <f>VLOOKUP(Y119,#REF!,2,0)</f>
        <v>#REF!</v>
      </c>
      <c r="AC119" s="226" t="e">
        <f>VLOOKUP(Z119,#REF!,2,0)</f>
        <v>#REF!</v>
      </c>
      <c r="AD119" s="226" t="e">
        <f>VLOOKUP(AA119,#REF!,2,0)</f>
        <v>#REF!</v>
      </c>
      <c r="AE119" s="227" t="e">
        <f t="shared" si="20"/>
        <v>#REF!</v>
      </c>
      <c r="AF119" s="229" t="e">
        <f t="shared" si="21"/>
        <v>#REF!</v>
      </c>
      <c r="AG119" s="229">
        <v>2</v>
      </c>
      <c r="AH119" s="229" t="e">
        <f t="shared" si="22"/>
        <v>#REF!</v>
      </c>
      <c r="AI119" s="227" t="e">
        <f t="shared" si="23"/>
        <v>#REF!</v>
      </c>
      <c r="AJ119" s="225">
        <f>Solicitacao_Prancha[[#This Row],[QUANT EQUIP]]</f>
        <v>1</v>
      </c>
      <c r="AK119" s="229" t="e">
        <f t="shared" si="24"/>
        <v>#REF!</v>
      </c>
      <c r="AL119" s="229"/>
      <c r="AM119" s="230"/>
      <c r="AN119" s="230"/>
      <c r="AO119" s="230"/>
      <c r="AP119" s="230"/>
      <c r="AQ119" s="230"/>
      <c r="AR119" s="230"/>
      <c r="AS119" s="230"/>
      <c r="AT119" s="230"/>
      <c r="AU119" s="230"/>
      <c r="AV119" s="230"/>
      <c r="AW119" s="230"/>
      <c r="AX119"/>
      <c r="AY119"/>
    </row>
    <row r="120" spans="1:51" ht="15" hidden="1" x14ac:dyDescent="0.25">
      <c r="A120" s="208">
        <v>2893</v>
      </c>
      <c r="B120" s="208" t="s">
        <v>717</v>
      </c>
      <c r="C120" s="210">
        <v>45632.515972222223</v>
      </c>
      <c r="D120" s="211" t="s">
        <v>569</v>
      </c>
      <c r="E120" s="208" t="s">
        <v>500</v>
      </c>
      <c r="F120" s="208">
        <v>2</v>
      </c>
      <c r="G120" s="208" t="s">
        <v>6</v>
      </c>
      <c r="H120" s="208" t="s">
        <v>621</v>
      </c>
      <c r="I120" s="208" t="s">
        <v>624</v>
      </c>
      <c r="J120" s="208" t="s">
        <v>1</v>
      </c>
      <c r="K120" s="208" t="s">
        <v>832</v>
      </c>
      <c r="L120" s="208" t="s">
        <v>608</v>
      </c>
      <c r="M120" s="211" t="s">
        <v>490</v>
      </c>
      <c r="N120" s="211" t="s">
        <v>565</v>
      </c>
      <c r="O120" s="217"/>
      <c r="P120" s="208"/>
      <c r="Q120" s="208" t="s">
        <v>688</v>
      </c>
      <c r="R120" s="208" t="e">
        <f>VLOOKUP(LEFT(Solicitacao_Prancha[[#This Row],[ORIGEM]],4),#REF!,2,0)</f>
        <v>#REF!</v>
      </c>
      <c r="S120" s="208" t="e">
        <f>VLOOKUP(LEFT(Solicitacao_Prancha[[#This Row],[DESTINO]],4),#REF!,2,0)</f>
        <v>#REF!</v>
      </c>
      <c r="T120" s="219" t="str">
        <f t="shared" si="16"/>
        <v>Aderente</v>
      </c>
      <c r="U120" s="221">
        <f>((CONCATENATE(Solicitacao_Prancha[[#This Row],[DATA MOVIMENTAÇÃO]]," ",Solicitacao_Prancha[[#This Row],[HORA MOVIMENTAÇÃO]])-Solicitacao_Prancha[[#This Row],[DATA SOLICITAÇÃO]])*24)+3</f>
        <v>65.616666666639503</v>
      </c>
      <c r="V120" s="224" t="s">
        <v>410</v>
      </c>
      <c r="W120" s="225" t="str">
        <f>LEFT(Solicitacao_Prancha[[#This Row],[ORIGEM]],4)</f>
        <v>0425</v>
      </c>
      <c r="X120" s="225" t="str">
        <f>LEFT(Solicitacao_Prancha[[#This Row],[DESTINO]],4)</f>
        <v>0374</v>
      </c>
      <c r="Y120" s="225" t="str">
        <f t="shared" si="17"/>
        <v>BRLP0425</v>
      </c>
      <c r="Z120" s="225" t="str">
        <f t="shared" si="18"/>
        <v>04250374</v>
      </c>
      <c r="AA120" s="225" t="str">
        <f t="shared" si="19"/>
        <v>BRLP0374</v>
      </c>
      <c r="AB120" s="226" t="e">
        <f>VLOOKUP(Y120,#REF!,2,0)</f>
        <v>#REF!</v>
      </c>
      <c r="AC120" s="226" t="e">
        <f>VLOOKUP(Z120,#REF!,2,0)</f>
        <v>#REF!</v>
      </c>
      <c r="AD120" s="226" t="e">
        <f>VLOOKUP(AA120,#REF!,2,0)</f>
        <v>#REF!</v>
      </c>
      <c r="AE120" s="227" t="e">
        <f t="shared" si="20"/>
        <v>#REF!</v>
      </c>
      <c r="AF120" s="229" t="e">
        <f t="shared" si="21"/>
        <v>#REF!</v>
      </c>
      <c r="AG120" s="229">
        <v>2</v>
      </c>
      <c r="AH120" s="229" t="e">
        <f t="shared" si="22"/>
        <v>#REF!</v>
      </c>
      <c r="AI120" s="227" t="e">
        <f t="shared" si="23"/>
        <v>#REF!</v>
      </c>
      <c r="AJ120" s="225">
        <f>Solicitacao_Prancha[[#This Row],[QUANT EQUIP]]</f>
        <v>2</v>
      </c>
      <c r="AK120" s="229" t="e">
        <f t="shared" si="24"/>
        <v>#REF!</v>
      </c>
      <c r="AL120" s="229"/>
      <c r="AM120" s="230"/>
      <c r="AN120" s="230"/>
      <c r="AO120" s="230"/>
      <c r="AP120" s="230"/>
      <c r="AQ120" s="230"/>
      <c r="AR120" s="230"/>
      <c r="AS120" s="230"/>
      <c r="AT120" s="230"/>
      <c r="AU120" s="230"/>
      <c r="AV120" s="230"/>
      <c r="AW120" s="230"/>
      <c r="AX120"/>
      <c r="AY120"/>
    </row>
    <row r="121" spans="1:51" ht="15" hidden="1" x14ac:dyDescent="0.25">
      <c r="A121" s="208">
        <v>2894</v>
      </c>
      <c r="B121" s="208" t="s">
        <v>742</v>
      </c>
      <c r="C121" s="210">
        <v>45632.544444444444</v>
      </c>
      <c r="D121" s="211" t="s">
        <v>852</v>
      </c>
      <c r="E121" s="208" t="s">
        <v>493</v>
      </c>
      <c r="F121" s="208">
        <v>0</v>
      </c>
      <c r="G121" s="208" t="s">
        <v>545</v>
      </c>
      <c r="H121" s="208" t="s">
        <v>620</v>
      </c>
      <c r="I121" s="208" t="s">
        <v>624</v>
      </c>
      <c r="J121" s="208" t="s">
        <v>502</v>
      </c>
      <c r="K121" s="208" t="s">
        <v>766</v>
      </c>
      <c r="L121" s="208" t="s">
        <v>662</v>
      </c>
      <c r="M121" s="211" t="s">
        <v>573</v>
      </c>
      <c r="N121" s="211" t="s">
        <v>853</v>
      </c>
      <c r="O121" s="217"/>
      <c r="P121" s="208"/>
      <c r="Q121" s="208" t="s">
        <v>688</v>
      </c>
      <c r="R121" s="208" t="e">
        <f>VLOOKUP(LEFT(Solicitacao_Prancha[[#This Row],[ORIGEM]],4),#REF!,2,0)</f>
        <v>#REF!</v>
      </c>
      <c r="S121" s="208" t="e">
        <f>VLOOKUP(LEFT(Solicitacao_Prancha[[#This Row],[DESTINO]],4),#REF!,2,0)</f>
        <v>#REF!</v>
      </c>
      <c r="T121" s="219" t="str">
        <f t="shared" si="16"/>
        <v>Não Aderente</v>
      </c>
      <c r="U121" s="221">
        <f>((CONCATENATE(Solicitacao_Prancha[[#This Row],[DATA MOVIMENTAÇÃO]]," ",Solicitacao_Prancha[[#This Row],[HORA MOVIMENTAÇÃO]])-Solicitacao_Prancha[[#This Row],[DATA SOLICITAÇÃO]])*24)+3</f>
        <v>22.016666666662786</v>
      </c>
      <c r="V121" s="224" t="s">
        <v>410</v>
      </c>
      <c r="W121" s="225" t="str">
        <f>LEFT(Solicitacao_Prancha[[#This Row],[ORIGEM]],4)</f>
        <v>0405</v>
      </c>
      <c r="X121" s="225" t="str">
        <f>LEFT(Solicitacao_Prancha[[#This Row],[DESTINO]],4)</f>
        <v>2092</v>
      </c>
      <c r="Y121" s="225" t="str">
        <f t="shared" si="17"/>
        <v>BRLP0405</v>
      </c>
      <c r="Z121" s="225" t="str">
        <f t="shared" si="18"/>
        <v>04052092</v>
      </c>
      <c r="AA121" s="225" t="str">
        <f t="shared" si="19"/>
        <v>BRLP2092</v>
      </c>
      <c r="AB121" s="226" t="e">
        <f>VLOOKUP(Y121,#REF!,2,0)</f>
        <v>#REF!</v>
      </c>
      <c r="AC121" s="226" t="e">
        <f>VLOOKUP(Z121,#REF!,2,0)</f>
        <v>#REF!</v>
      </c>
      <c r="AD121" s="226" t="e">
        <f>VLOOKUP(AA121,#REF!,2,0)</f>
        <v>#REF!</v>
      </c>
      <c r="AE121" s="227" t="e">
        <f t="shared" si="20"/>
        <v>#REF!</v>
      </c>
      <c r="AF121" s="229" t="e">
        <f t="shared" si="21"/>
        <v>#REF!</v>
      </c>
      <c r="AG121" s="229">
        <v>2</v>
      </c>
      <c r="AH121" s="229" t="e">
        <f t="shared" si="22"/>
        <v>#REF!</v>
      </c>
      <c r="AI121" s="227" t="e">
        <f t="shared" si="23"/>
        <v>#REF!</v>
      </c>
      <c r="AJ121" s="225">
        <f>Solicitacao_Prancha[[#This Row],[QUANT EQUIP]]</f>
        <v>0</v>
      </c>
      <c r="AK121" s="229" t="e">
        <f t="shared" si="24"/>
        <v>#REF!</v>
      </c>
      <c r="AL121" s="229"/>
      <c r="AM121" s="230"/>
      <c r="AN121" s="230"/>
      <c r="AO121" s="230"/>
      <c r="AP121" s="230"/>
      <c r="AQ121" s="230"/>
      <c r="AR121" s="230"/>
      <c r="AS121" s="230"/>
      <c r="AT121" s="230"/>
      <c r="AU121" s="230"/>
      <c r="AV121" s="230"/>
      <c r="AW121" s="230"/>
      <c r="AX121"/>
      <c r="AY121"/>
    </row>
    <row r="122" spans="1:51" ht="15" hidden="1" x14ac:dyDescent="0.25">
      <c r="A122" s="208">
        <v>2895</v>
      </c>
      <c r="B122" s="208" t="s">
        <v>1592</v>
      </c>
      <c r="C122" s="210">
        <v>45632.597916666666</v>
      </c>
      <c r="D122" s="211" t="s">
        <v>631</v>
      </c>
      <c r="E122" s="208" t="s">
        <v>500</v>
      </c>
      <c r="F122" s="208">
        <v>1</v>
      </c>
      <c r="G122" s="208" t="s">
        <v>543</v>
      </c>
      <c r="H122" s="208" t="s">
        <v>620</v>
      </c>
      <c r="I122" s="208" t="s">
        <v>621</v>
      </c>
      <c r="J122" s="208" t="s">
        <v>1</v>
      </c>
      <c r="K122" s="208" t="s">
        <v>766</v>
      </c>
      <c r="L122" s="208" t="s">
        <v>602</v>
      </c>
      <c r="M122" s="211" t="s">
        <v>632</v>
      </c>
      <c r="N122" s="211" t="s">
        <v>632</v>
      </c>
      <c r="O122" s="217"/>
      <c r="P122" s="208"/>
      <c r="Q122" s="208"/>
      <c r="R122" s="208" t="e">
        <f>VLOOKUP(LEFT(Solicitacao_Prancha[[#This Row],[ORIGEM]],4),#REF!,2,0)</f>
        <v>#REF!</v>
      </c>
      <c r="S122" s="208" t="e">
        <f>VLOOKUP(LEFT(Solicitacao_Prancha[[#This Row],[DESTINO]],4),#REF!,2,0)</f>
        <v>#REF!</v>
      </c>
      <c r="T122" s="219" t="str">
        <f t="shared" si="16"/>
        <v>Não Aderente</v>
      </c>
      <c r="U122" s="221">
        <f>((CONCATENATE(Solicitacao_Prancha[[#This Row],[DATA MOVIMENTAÇÃO]]," ",Solicitacao_Prancha[[#This Row],[HORA MOVIMENTAÇÃO]])-Solicitacao_Prancha[[#This Row],[DATA SOLICITAÇÃO]])*24)+3</f>
        <v>27.650000000023283</v>
      </c>
      <c r="V122" s="224" t="s">
        <v>410</v>
      </c>
      <c r="W122" s="225" t="str">
        <f>LEFT(Solicitacao_Prancha[[#This Row],[ORIGEM]],4)</f>
        <v>5004</v>
      </c>
      <c r="X122" s="225" t="str">
        <f>LEFT(Solicitacao_Prancha[[#This Row],[DESTINO]],4)</f>
        <v>5004</v>
      </c>
      <c r="Y122" s="225" t="str">
        <f t="shared" si="17"/>
        <v>BRLP5004</v>
      </c>
      <c r="Z122" s="225" t="str">
        <f t="shared" si="18"/>
        <v>50045004</v>
      </c>
      <c r="AA122" s="225" t="str">
        <f t="shared" si="19"/>
        <v>BRLP5004</v>
      </c>
      <c r="AB122" s="226" t="e">
        <f>VLOOKUP(Y122,#REF!,2,0)</f>
        <v>#REF!</v>
      </c>
      <c r="AC122" s="226" t="e">
        <f>VLOOKUP(Z122,#REF!,2,0)</f>
        <v>#REF!</v>
      </c>
      <c r="AD122" s="226" t="e">
        <f>VLOOKUP(AA122,#REF!,2,0)</f>
        <v>#REF!</v>
      </c>
      <c r="AE122" s="227" t="e">
        <f t="shared" si="20"/>
        <v>#REF!</v>
      </c>
      <c r="AF122" s="229" t="e">
        <f t="shared" si="21"/>
        <v>#REF!</v>
      </c>
      <c r="AG122" s="229">
        <v>2</v>
      </c>
      <c r="AH122" s="229" t="e">
        <f t="shared" si="22"/>
        <v>#REF!</v>
      </c>
      <c r="AI122" s="227" t="e">
        <f t="shared" si="23"/>
        <v>#REF!</v>
      </c>
      <c r="AJ122" s="225">
        <f>Solicitacao_Prancha[[#This Row],[QUANT EQUIP]]</f>
        <v>1</v>
      </c>
      <c r="AK122" s="229" t="e">
        <f t="shared" si="24"/>
        <v>#REF!</v>
      </c>
      <c r="AL122" s="229"/>
      <c r="AM122" s="230"/>
      <c r="AN122" s="230"/>
      <c r="AO122" s="230"/>
      <c r="AP122" s="230"/>
      <c r="AQ122" s="230"/>
      <c r="AR122" s="230"/>
      <c r="AS122" s="230"/>
      <c r="AT122" s="230"/>
      <c r="AU122" s="230"/>
      <c r="AV122" s="230"/>
      <c r="AW122" s="230"/>
      <c r="AX122"/>
      <c r="AY122"/>
    </row>
    <row r="123" spans="1:51" ht="15" hidden="1" x14ac:dyDescent="0.25">
      <c r="A123" s="208">
        <v>2896</v>
      </c>
      <c r="B123" s="208" t="s">
        <v>718</v>
      </c>
      <c r="C123" s="210">
        <v>45632.603472222225</v>
      </c>
      <c r="D123" s="211" t="s">
        <v>775</v>
      </c>
      <c r="E123" s="208" t="s">
        <v>5</v>
      </c>
      <c r="F123" s="208">
        <v>1</v>
      </c>
      <c r="G123" s="208" t="s">
        <v>487</v>
      </c>
      <c r="H123" s="208" t="s">
        <v>620</v>
      </c>
      <c r="I123" s="208" t="s">
        <v>620</v>
      </c>
      <c r="J123" s="208" t="s">
        <v>531</v>
      </c>
      <c r="K123" s="208" t="s">
        <v>758</v>
      </c>
      <c r="L123" s="208" t="s">
        <v>594</v>
      </c>
      <c r="M123" s="211" t="s">
        <v>686</v>
      </c>
      <c r="N123" s="211" t="s">
        <v>683</v>
      </c>
      <c r="O123" s="217"/>
      <c r="P123" s="208" t="s">
        <v>514</v>
      </c>
      <c r="Q123" s="208" t="s">
        <v>688</v>
      </c>
      <c r="R123" s="208" t="e">
        <f>VLOOKUP(LEFT(Solicitacao_Prancha[[#This Row],[ORIGEM]],4),#REF!,2,0)</f>
        <v>#REF!</v>
      </c>
      <c r="S123" s="208" t="e">
        <f>VLOOKUP(LEFT(Solicitacao_Prancha[[#This Row],[DESTINO]],4),#REF!,2,0)</f>
        <v>#REF!</v>
      </c>
      <c r="T123" s="219" t="str">
        <f t="shared" si="16"/>
        <v>Não Aderente</v>
      </c>
      <c r="U123" s="221">
        <f>((CONCATENATE(Solicitacao_Prancha[[#This Row],[DATA MOVIMENTAÇÃO]]," ",Solicitacao_Prancha[[#This Row],[HORA MOVIMENTAÇÃO]])-Solicitacao_Prancha[[#This Row],[DATA SOLICITAÇÃO]])*24)+3</f>
        <v>1.5166666665463708</v>
      </c>
      <c r="V123" s="224" t="s">
        <v>410</v>
      </c>
      <c r="W123" s="225" t="str">
        <f>LEFT(Solicitacao_Prancha[[#This Row],[ORIGEM]],4)</f>
        <v>0819</v>
      </c>
      <c r="X123" s="225" t="str">
        <f>LEFT(Solicitacao_Prancha[[#This Row],[DESTINO]],4)</f>
        <v>0438</v>
      </c>
      <c r="Y123" s="225" t="str">
        <f t="shared" si="17"/>
        <v>BRLP0819</v>
      </c>
      <c r="Z123" s="225" t="str">
        <f t="shared" si="18"/>
        <v>08190438</v>
      </c>
      <c r="AA123" s="225" t="str">
        <f t="shared" si="19"/>
        <v>BRLP0438</v>
      </c>
      <c r="AB123" s="226" t="e">
        <f>VLOOKUP(Y123,#REF!,2,0)</f>
        <v>#REF!</v>
      </c>
      <c r="AC123" s="226" t="e">
        <f>VLOOKUP(Z123,#REF!,2,0)</f>
        <v>#REF!</v>
      </c>
      <c r="AD123" s="226" t="e">
        <f>VLOOKUP(AA123,#REF!,2,0)</f>
        <v>#REF!</v>
      </c>
      <c r="AE123" s="227" t="e">
        <f t="shared" si="20"/>
        <v>#REF!</v>
      </c>
      <c r="AF123" s="229" t="e">
        <f t="shared" si="21"/>
        <v>#REF!</v>
      </c>
      <c r="AG123" s="229">
        <v>2</v>
      </c>
      <c r="AH123" s="229" t="e">
        <f t="shared" si="22"/>
        <v>#REF!</v>
      </c>
      <c r="AI123" s="227" t="e">
        <f t="shared" si="23"/>
        <v>#REF!</v>
      </c>
      <c r="AJ123" s="225">
        <f>Solicitacao_Prancha[[#This Row],[QUANT EQUIP]]</f>
        <v>1</v>
      </c>
      <c r="AK123" s="229" t="e">
        <f t="shared" si="24"/>
        <v>#REF!</v>
      </c>
      <c r="AL123" s="229"/>
      <c r="AM123" s="230"/>
      <c r="AN123" s="230"/>
      <c r="AO123" s="230"/>
      <c r="AP123" s="230"/>
      <c r="AQ123" s="230"/>
      <c r="AR123" s="230"/>
      <c r="AS123" s="230"/>
      <c r="AT123" s="230"/>
      <c r="AU123" s="230"/>
      <c r="AV123" s="230"/>
      <c r="AW123" s="230"/>
      <c r="AX123"/>
      <c r="AY123"/>
    </row>
    <row r="124" spans="1:51" ht="15" hidden="1" x14ac:dyDescent="0.25">
      <c r="A124" s="208">
        <v>2897</v>
      </c>
      <c r="B124" s="208" t="s">
        <v>718</v>
      </c>
      <c r="C124" s="210">
        <v>45632.629166666666</v>
      </c>
      <c r="D124" s="211" t="s">
        <v>574</v>
      </c>
      <c r="E124" s="208" t="s">
        <v>744</v>
      </c>
      <c r="F124" s="208">
        <v>8</v>
      </c>
      <c r="G124" s="208" t="s">
        <v>516</v>
      </c>
      <c r="H124" s="208" t="s">
        <v>621</v>
      </c>
      <c r="I124" s="208" t="s">
        <v>624</v>
      </c>
      <c r="J124" s="208" t="s">
        <v>502</v>
      </c>
      <c r="K124" s="208" t="s">
        <v>766</v>
      </c>
      <c r="L124" s="208" t="s">
        <v>596</v>
      </c>
      <c r="M124" s="211" t="s">
        <v>635</v>
      </c>
      <c r="N124" s="211" t="s">
        <v>638</v>
      </c>
      <c r="O124" s="217"/>
      <c r="P124" s="208"/>
      <c r="Q124" s="208" t="s">
        <v>688</v>
      </c>
      <c r="R124" s="208" t="e">
        <f>VLOOKUP(LEFT(Solicitacao_Prancha[[#This Row],[ORIGEM]],4),#REF!,2,0)</f>
        <v>#REF!</v>
      </c>
      <c r="S124" s="208" t="e">
        <f>VLOOKUP(LEFT(Solicitacao_Prancha[[#This Row],[DESTINO]],4),#REF!,2,0)</f>
        <v>#REF!</v>
      </c>
      <c r="T124" s="219" t="str">
        <f t="shared" si="16"/>
        <v>Não Aderente</v>
      </c>
      <c r="U124" s="221">
        <f>((CONCATENATE(Solicitacao_Prancha[[#This Row],[DATA MOVIMENTAÇÃO]]," ",Solicitacao_Prancha[[#This Row],[HORA MOVIMENTAÇÃO]])-Solicitacao_Prancha[[#This Row],[DATA SOLICITAÇÃO]])*24)+3</f>
        <v>14.399999999965075</v>
      </c>
      <c r="V124" s="224" t="s">
        <v>410</v>
      </c>
      <c r="W124" s="225" t="str">
        <f>LEFT(Solicitacao_Prancha[[#This Row],[ORIGEM]],4)</f>
        <v>0030</v>
      </c>
      <c r="X124" s="225" t="str">
        <f>LEFT(Solicitacao_Prancha[[#This Row],[DESTINO]],4)</f>
        <v>0011</v>
      </c>
      <c r="Y124" s="225" t="str">
        <f t="shared" si="17"/>
        <v>BRLP0030</v>
      </c>
      <c r="Z124" s="225" t="str">
        <f t="shared" si="18"/>
        <v>00300011</v>
      </c>
      <c r="AA124" s="225" t="str">
        <f t="shared" si="19"/>
        <v>BRLP0011</v>
      </c>
      <c r="AB124" s="226" t="e">
        <f>VLOOKUP(Y124,#REF!,2,0)</f>
        <v>#REF!</v>
      </c>
      <c r="AC124" s="226" t="e">
        <f>VLOOKUP(Z124,#REF!,2,0)</f>
        <v>#REF!</v>
      </c>
      <c r="AD124" s="226" t="e">
        <f>VLOOKUP(AA124,#REF!,2,0)</f>
        <v>#REF!</v>
      </c>
      <c r="AE124" s="227" t="e">
        <f t="shared" si="20"/>
        <v>#REF!</v>
      </c>
      <c r="AF124" s="229" t="e">
        <f t="shared" si="21"/>
        <v>#REF!</v>
      </c>
      <c r="AG124" s="229">
        <v>2</v>
      </c>
      <c r="AH124" s="229" t="e">
        <f t="shared" si="22"/>
        <v>#REF!</v>
      </c>
      <c r="AI124" s="227" t="e">
        <f t="shared" si="23"/>
        <v>#REF!</v>
      </c>
      <c r="AJ124" s="225">
        <f>Solicitacao_Prancha[[#This Row],[QUANT EQUIP]]</f>
        <v>8</v>
      </c>
      <c r="AK124" s="229" t="e">
        <f t="shared" si="24"/>
        <v>#REF!</v>
      </c>
      <c r="AL124" s="229"/>
      <c r="AM124" s="230"/>
      <c r="AN124" s="230"/>
      <c r="AO124" s="230"/>
      <c r="AP124" s="230"/>
      <c r="AQ124" s="230"/>
      <c r="AR124" s="230"/>
      <c r="AS124" s="230"/>
      <c r="AT124" s="230"/>
      <c r="AU124" s="230"/>
      <c r="AV124" s="230"/>
      <c r="AW124" s="230"/>
      <c r="AX124"/>
      <c r="AY124"/>
    </row>
    <row r="125" spans="1:51" ht="15" hidden="1" x14ac:dyDescent="0.25">
      <c r="A125" s="208">
        <v>2898</v>
      </c>
      <c r="B125" s="208" t="s">
        <v>718</v>
      </c>
      <c r="C125" s="210">
        <v>45632.630555555559</v>
      </c>
      <c r="D125" s="211" t="s">
        <v>563</v>
      </c>
      <c r="E125" s="208" t="s">
        <v>744</v>
      </c>
      <c r="F125" s="208">
        <v>8</v>
      </c>
      <c r="G125" s="208" t="s">
        <v>516</v>
      </c>
      <c r="H125" s="208" t="s">
        <v>621</v>
      </c>
      <c r="I125" s="208" t="s">
        <v>624</v>
      </c>
      <c r="J125" s="208" t="s">
        <v>1</v>
      </c>
      <c r="K125" s="208" t="s">
        <v>808</v>
      </c>
      <c r="L125" s="208" t="s">
        <v>596</v>
      </c>
      <c r="M125" s="211" t="s">
        <v>635</v>
      </c>
      <c r="N125" s="211" t="s">
        <v>638</v>
      </c>
      <c r="O125" s="217"/>
      <c r="P125" s="208"/>
      <c r="Q125" s="208" t="s">
        <v>688</v>
      </c>
      <c r="R125" s="208" t="e">
        <f>VLOOKUP(LEFT(Solicitacao_Prancha[[#This Row],[ORIGEM]],4),#REF!,2,0)</f>
        <v>#REF!</v>
      </c>
      <c r="S125" s="208" t="e">
        <f>VLOOKUP(LEFT(Solicitacao_Prancha[[#This Row],[DESTINO]],4),#REF!,2,0)</f>
        <v>#REF!</v>
      </c>
      <c r="T125" s="219" t="str">
        <f t="shared" si="16"/>
        <v>Não Aderente</v>
      </c>
      <c r="U125" s="221">
        <f>((CONCATENATE(Solicitacao_Prancha[[#This Row],[DATA MOVIMENTAÇÃO]]," ",Solicitacao_Prancha[[#This Row],[HORA MOVIMENTAÇÃO]])-Solicitacao_Prancha[[#This Row],[DATA SOLICITAÇÃO]])*24)+3</f>
        <v>38.366666666523088</v>
      </c>
      <c r="V125" s="224" t="s">
        <v>410</v>
      </c>
      <c r="W125" s="225" t="str">
        <f>LEFT(Solicitacao_Prancha[[#This Row],[ORIGEM]],4)</f>
        <v>0030</v>
      </c>
      <c r="X125" s="225" t="str">
        <f>LEFT(Solicitacao_Prancha[[#This Row],[DESTINO]],4)</f>
        <v>0011</v>
      </c>
      <c r="Y125" s="225" t="str">
        <f t="shared" si="17"/>
        <v>BRLP0030</v>
      </c>
      <c r="Z125" s="225" t="str">
        <f t="shared" si="18"/>
        <v>00300011</v>
      </c>
      <c r="AA125" s="225" t="str">
        <f t="shared" si="19"/>
        <v>BRLP0011</v>
      </c>
      <c r="AB125" s="226" t="e">
        <f>VLOOKUP(Y125,#REF!,2,0)</f>
        <v>#REF!</v>
      </c>
      <c r="AC125" s="226" t="e">
        <f>VLOOKUP(Z125,#REF!,2,0)</f>
        <v>#REF!</v>
      </c>
      <c r="AD125" s="226" t="e">
        <f>VLOOKUP(AA125,#REF!,2,0)</f>
        <v>#REF!</v>
      </c>
      <c r="AE125" s="227" t="e">
        <f t="shared" si="20"/>
        <v>#REF!</v>
      </c>
      <c r="AF125" s="229" t="e">
        <f t="shared" si="21"/>
        <v>#REF!</v>
      </c>
      <c r="AG125" s="229">
        <v>2</v>
      </c>
      <c r="AH125" s="229" t="e">
        <f t="shared" si="22"/>
        <v>#REF!</v>
      </c>
      <c r="AI125" s="227" t="e">
        <f t="shared" si="23"/>
        <v>#REF!</v>
      </c>
      <c r="AJ125" s="225">
        <f>Solicitacao_Prancha[[#This Row],[QUANT EQUIP]]</f>
        <v>8</v>
      </c>
      <c r="AK125" s="229" t="e">
        <f t="shared" si="24"/>
        <v>#REF!</v>
      </c>
      <c r="AL125" s="229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/>
      <c r="AY125"/>
    </row>
    <row r="126" spans="1:51" ht="15" hidden="1" x14ac:dyDescent="0.25">
      <c r="A126" s="208">
        <v>2899</v>
      </c>
      <c r="B126" s="208" t="s">
        <v>742</v>
      </c>
      <c r="C126" s="210">
        <v>45632.63958333333</v>
      </c>
      <c r="D126" s="211" t="s">
        <v>858</v>
      </c>
      <c r="E126" s="208" t="s">
        <v>489</v>
      </c>
      <c r="F126" s="208">
        <v>1</v>
      </c>
      <c r="G126" s="208" t="s">
        <v>536</v>
      </c>
      <c r="H126" s="208" t="s">
        <v>620</v>
      </c>
      <c r="I126" s="208" t="s">
        <v>621</v>
      </c>
      <c r="J126" s="208" t="s">
        <v>1</v>
      </c>
      <c r="K126" s="208" t="s">
        <v>808</v>
      </c>
      <c r="L126" s="208" t="s">
        <v>600</v>
      </c>
      <c r="M126" s="211" t="s">
        <v>556</v>
      </c>
      <c r="N126" s="211" t="s">
        <v>859</v>
      </c>
      <c r="O126" s="217"/>
      <c r="P126" s="208"/>
      <c r="Q126" s="208" t="s">
        <v>687</v>
      </c>
      <c r="R126" s="208" t="e">
        <f>VLOOKUP(LEFT(Solicitacao_Prancha[[#This Row],[ORIGEM]],4),#REF!,2,0)</f>
        <v>#REF!</v>
      </c>
      <c r="S126" s="208" t="e">
        <f>VLOOKUP(LEFT(Solicitacao_Prancha[[#This Row],[DESTINO]],4),#REF!,2,0)</f>
        <v>#REF!</v>
      </c>
      <c r="T126" s="219" t="str">
        <f t="shared" si="16"/>
        <v>Não Aderente</v>
      </c>
      <c r="U126" s="221">
        <f>((CONCATENATE(Solicitacao_Prancha[[#This Row],[DATA MOVIMENTAÇÃO]]," ",Solicitacao_Prancha[[#This Row],[HORA MOVIMENTAÇÃO]])-Solicitacao_Prancha[[#This Row],[DATA SOLICITAÇÃO]])*24)+3</f>
        <v>41.650000000081491</v>
      </c>
      <c r="V126" s="224" t="s">
        <v>410</v>
      </c>
      <c r="W126" s="225" t="str">
        <f>LEFT(Solicitacao_Prancha[[#This Row],[ORIGEM]],4)</f>
        <v>0308</v>
      </c>
      <c r="X126" s="225" t="str">
        <f>LEFT(Solicitacao_Prancha[[#This Row],[DESTINO]],4)</f>
        <v>0429</v>
      </c>
      <c r="Y126" s="225" t="str">
        <f t="shared" si="17"/>
        <v>BRLP0308</v>
      </c>
      <c r="Z126" s="225" t="str">
        <f t="shared" si="18"/>
        <v>03080429</v>
      </c>
      <c r="AA126" s="225" t="str">
        <f t="shared" si="19"/>
        <v>BRLP0429</v>
      </c>
      <c r="AB126" s="226" t="e">
        <f>VLOOKUP(Y126,#REF!,2,0)</f>
        <v>#REF!</v>
      </c>
      <c r="AC126" s="226" t="e">
        <f>VLOOKUP(Z126,#REF!,2,0)</f>
        <v>#REF!</v>
      </c>
      <c r="AD126" s="226" t="e">
        <f>VLOOKUP(AA126,#REF!,2,0)</f>
        <v>#REF!</v>
      </c>
      <c r="AE126" s="227" t="e">
        <f t="shared" si="20"/>
        <v>#REF!</v>
      </c>
      <c r="AF126" s="229" t="e">
        <f t="shared" si="21"/>
        <v>#REF!</v>
      </c>
      <c r="AG126" s="229">
        <v>2</v>
      </c>
      <c r="AH126" s="229" t="e">
        <f t="shared" si="22"/>
        <v>#REF!</v>
      </c>
      <c r="AI126" s="227" t="e">
        <f t="shared" si="23"/>
        <v>#REF!</v>
      </c>
      <c r="AJ126" s="225">
        <f>Solicitacao_Prancha[[#This Row],[QUANT EQUIP]]</f>
        <v>1</v>
      </c>
      <c r="AK126" s="229" t="e">
        <f t="shared" si="24"/>
        <v>#REF!</v>
      </c>
      <c r="AL126" s="229"/>
      <c r="AM126" s="230"/>
      <c r="AN126" s="230"/>
      <c r="AO126" s="230"/>
      <c r="AP126" s="230"/>
      <c r="AQ126" s="230"/>
      <c r="AR126" s="230"/>
      <c r="AS126" s="230"/>
      <c r="AT126" s="230"/>
      <c r="AU126" s="230"/>
      <c r="AV126" s="230"/>
      <c r="AW126" s="230"/>
      <c r="AX126"/>
      <c r="AY126"/>
    </row>
    <row r="127" spans="1:51" ht="15" hidden="1" x14ac:dyDescent="0.25">
      <c r="A127" s="208">
        <v>2900</v>
      </c>
      <c r="B127" s="208" t="s">
        <v>742</v>
      </c>
      <c r="C127" s="210">
        <v>45632.65625</v>
      </c>
      <c r="D127" s="211" t="s">
        <v>499</v>
      </c>
      <c r="E127" s="208" t="s">
        <v>489</v>
      </c>
      <c r="F127" s="208">
        <v>2</v>
      </c>
      <c r="G127" s="208" t="s">
        <v>534</v>
      </c>
      <c r="H127" s="208" t="s">
        <v>621</v>
      </c>
      <c r="I127" s="208" t="s">
        <v>624</v>
      </c>
      <c r="J127" s="208" t="s">
        <v>531</v>
      </c>
      <c r="K127" s="208" t="s">
        <v>758</v>
      </c>
      <c r="L127" s="208" t="s">
        <v>612</v>
      </c>
      <c r="M127" s="211" t="s">
        <v>519</v>
      </c>
      <c r="N127" s="211" t="s">
        <v>519</v>
      </c>
      <c r="O127" s="217"/>
      <c r="P127" s="208" t="s">
        <v>633</v>
      </c>
      <c r="Q127" s="208" t="s">
        <v>687</v>
      </c>
      <c r="R127" s="208" t="e">
        <f>VLOOKUP(LEFT(Solicitacao_Prancha[[#This Row],[ORIGEM]],4),#REF!,2,0)</f>
        <v>#REF!</v>
      </c>
      <c r="S127" s="208" t="e">
        <f>VLOOKUP(LEFT(Solicitacao_Prancha[[#This Row],[DESTINO]],4),#REF!,2,0)</f>
        <v>#REF!</v>
      </c>
      <c r="T127" s="219" t="str">
        <f t="shared" si="16"/>
        <v>Não Aderente</v>
      </c>
      <c r="U127" s="221">
        <v>1</v>
      </c>
      <c r="V127" s="224" t="s">
        <v>410</v>
      </c>
      <c r="W127" s="225" t="str">
        <f>LEFT(Solicitacao_Prancha[[#This Row],[ORIGEM]],4)</f>
        <v>2081</v>
      </c>
      <c r="X127" s="225" t="str">
        <f>LEFT(Solicitacao_Prancha[[#This Row],[DESTINO]],4)</f>
        <v>2081</v>
      </c>
      <c r="Y127" s="225" t="str">
        <f t="shared" si="17"/>
        <v>BRLP2081</v>
      </c>
      <c r="Z127" s="225" t="str">
        <f t="shared" si="18"/>
        <v>20812081</v>
      </c>
      <c r="AA127" s="225" t="str">
        <f t="shared" si="19"/>
        <v>BRLP2081</v>
      </c>
      <c r="AB127" s="226" t="e">
        <f>VLOOKUP(Y127,#REF!,2,0)</f>
        <v>#REF!</v>
      </c>
      <c r="AC127" s="226" t="e">
        <f>VLOOKUP(Z127,#REF!,2,0)</f>
        <v>#REF!</v>
      </c>
      <c r="AD127" s="226" t="e">
        <f>VLOOKUP(AA127,#REF!,2,0)</f>
        <v>#REF!</v>
      </c>
      <c r="AE127" s="227" t="e">
        <f t="shared" si="20"/>
        <v>#REF!</v>
      </c>
      <c r="AF127" s="229" t="e">
        <f t="shared" si="21"/>
        <v>#REF!</v>
      </c>
      <c r="AG127" s="229">
        <v>2</v>
      </c>
      <c r="AH127" s="229" t="e">
        <f t="shared" si="22"/>
        <v>#REF!</v>
      </c>
      <c r="AI127" s="227" t="e">
        <f t="shared" si="23"/>
        <v>#REF!</v>
      </c>
      <c r="AJ127" s="225">
        <f>Solicitacao_Prancha[[#This Row],[QUANT EQUIP]]</f>
        <v>2</v>
      </c>
      <c r="AK127" s="229" t="e">
        <f t="shared" si="24"/>
        <v>#REF!</v>
      </c>
      <c r="AL127" s="229"/>
      <c r="AM127" s="230"/>
      <c r="AN127" s="230"/>
      <c r="AO127" s="230"/>
      <c r="AP127" s="230"/>
      <c r="AQ127" s="230"/>
      <c r="AR127" s="230"/>
      <c r="AS127" s="230"/>
      <c r="AT127" s="230"/>
      <c r="AU127" s="230"/>
      <c r="AV127" s="230"/>
      <c r="AW127" s="230"/>
      <c r="AX127"/>
      <c r="AY127"/>
    </row>
    <row r="128" spans="1:51" ht="15" hidden="1" x14ac:dyDescent="0.25">
      <c r="A128" s="208">
        <v>2901</v>
      </c>
      <c r="B128" s="208" t="s">
        <v>742</v>
      </c>
      <c r="C128" s="210">
        <v>45632.65902777778</v>
      </c>
      <c r="D128" s="211" t="s">
        <v>499</v>
      </c>
      <c r="E128" s="208" t="s">
        <v>507</v>
      </c>
      <c r="F128" s="208">
        <v>1</v>
      </c>
      <c r="G128" s="208" t="s">
        <v>534</v>
      </c>
      <c r="H128" s="208" t="s">
        <v>620</v>
      </c>
      <c r="I128" s="208" t="s">
        <v>624</v>
      </c>
      <c r="J128" s="208" t="s">
        <v>531</v>
      </c>
      <c r="K128" s="208" t="s">
        <v>758</v>
      </c>
      <c r="L128" s="208" t="s">
        <v>612</v>
      </c>
      <c r="M128" s="211" t="s">
        <v>519</v>
      </c>
      <c r="N128" s="211" t="s">
        <v>519</v>
      </c>
      <c r="O128" s="217"/>
      <c r="P128" s="208" t="s">
        <v>633</v>
      </c>
      <c r="Q128" s="208" t="s">
        <v>687</v>
      </c>
      <c r="R128" s="208" t="e">
        <f>VLOOKUP(LEFT(Solicitacao_Prancha[[#This Row],[ORIGEM]],4),#REF!,2,0)</f>
        <v>#REF!</v>
      </c>
      <c r="S128" s="208" t="e">
        <f>VLOOKUP(LEFT(Solicitacao_Prancha[[#This Row],[DESTINO]],4),#REF!,2,0)</f>
        <v>#REF!</v>
      </c>
      <c r="T128" s="219" t="str">
        <f t="shared" si="16"/>
        <v>Não Aderente</v>
      </c>
      <c r="U128" s="221">
        <v>1</v>
      </c>
      <c r="V128" s="224" t="s">
        <v>410</v>
      </c>
      <c r="W128" s="225" t="str">
        <f>LEFT(Solicitacao_Prancha[[#This Row],[ORIGEM]],4)</f>
        <v>2081</v>
      </c>
      <c r="X128" s="225" t="str">
        <f>LEFT(Solicitacao_Prancha[[#This Row],[DESTINO]],4)</f>
        <v>2081</v>
      </c>
      <c r="Y128" s="225" t="str">
        <f t="shared" si="17"/>
        <v>BRLP2081</v>
      </c>
      <c r="Z128" s="225" t="str">
        <f t="shared" si="18"/>
        <v>20812081</v>
      </c>
      <c r="AA128" s="225" t="str">
        <f t="shared" si="19"/>
        <v>BRLP2081</v>
      </c>
      <c r="AB128" s="226" t="e">
        <f>VLOOKUP(Y128,#REF!,2,0)</f>
        <v>#REF!</v>
      </c>
      <c r="AC128" s="226" t="e">
        <f>VLOOKUP(Z128,#REF!,2,0)</f>
        <v>#REF!</v>
      </c>
      <c r="AD128" s="226" t="e">
        <f>VLOOKUP(AA128,#REF!,2,0)</f>
        <v>#REF!</v>
      </c>
      <c r="AE128" s="227" t="e">
        <f t="shared" si="20"/>
        <v>#REF!</v>
      </c>
      <c r="AF128" s="229" t="e">
        <f t="shared" si="21"/>
        <v>#REF!</v>
      </c>
      <c r="AG128" s="229">
        <v>2</v>
      </c>
      <c r="AH128" s="229" t="e">
        <f t="shared" si="22"/>
        <v>#REF!</v>
      </c>
      <c r="AI128" s="227" t="e">
        <f t="shared" si="23"/>
        <v>#REF!</v>
      </c>
      <c r="AJ128" s="225">
        <f>Solicitacao_Prancha[[#This Row],[QUANT EQUIP]]</f>
        <v>1</v>
      </c>
      <c r="AK128" s="229" t="e">
        <f t="shared" si="24"/>
        <v>#REF!</v>
      </c>
      <c r="AL128" s="229"/>
      <c r="AM128" s="230"/>
      <c r="AN128" s="230"/>
      <c r="AO128" s="230"/>
      <c r="AP128" s="230"/>
      <c r="AQ128" s="230"/>
      <c r="AR128" s="230"/>
      <c r="AS128" s="230"/>
      <c r="AT128" s="230"/>
      <c r="AU128" s="230"/>
      <c r="AV128" s="230"/>
      <c r="AW128" s="230"/>
      <c r="AX128"/>
      <c r="AY128"/>
    </row>
    <row r="129" spans="1:51" ht="15" hidden="1" x14ac:dyDescent="0.25">
      <c r="A129" s="208">
        <v>2902</v>
      </c>
      <c r="B129" s="208" t="s">
        <v>718</v>
      </c>
      <c r="C129" s="210">
        <v>45632.697222222225</v>
      </c>
      <c r="D129" s="211" t="s">
        <v>775</v>
      </c>
      <c r="E129" s="208" t="s">
        <v>719</v>
      </c>
      <c r="F129" s="208">
        <v>1</v>
      </c>
      <c r="G129" s="208" t="s">
        <v>487</v>
      </c>
      <c r="H129" s="208" t="s">
        <v>620</v>
      </c>
      <c r="I129" s="208" t="s">
        <v>621</v>
      </c>
      <c r="J129" s="208" t="s">
        <v>1</v>
      </c>
      <c r="K129" s="208" t="s">
        <v>808</v>
      </c>
      <c r="L129" s="208" t="s">
        <v>604</v>
      </c>
      <c r="M129" s="211" t="s">
        <v>686</v>
      </c>
      <c r="N129" s="211" t="s">
        <v>683</v>
      </c>
      <c r="O129" s="217"/>
      <c r="P129" s="208"/>
      <c r="Q129" s="208" t="s">
        <v>688</v>
      </c>
      <c r="R129" s="208" t="e">
        <f>VLOOKUP(LEFT(Solicitacao_Prancha[[#This Row],[ORIGEM]],4),#REF!,2,0)</f>
        <v>#REF!</v>
      </c>
      <c r="S129" s="208" t="e">
        <f>VLOOKUP(LEFT(Solicitacao_Prancha[[#This Row],[DESTINO]],4),#REF!,2,0)</f>
        <v>#REF!</v>
      </c>
      <c r="T129" s="219" t="str">
        <f t="shared" si="16"/>
        <v>Não Aderente</v>
      </c>
      <c r="U129" s="221">
        <f>((CONCATENATE(Solicitacao_Prancha[[#This Row],[DATA MOVIMENTAÇÃO]]," ",Solicitacao_Prancha[[#This Row],[HORA MOVIMENTAÇÃO]])-Solicitacao_Prancha[[#This Row],[DATA SOLICITAÇÃO]])*24)+3</f>
        <v>41.266666666546371</v>
      </c>
      <c r="V129" s="224" t="s">
        <v>410</v>
      </c>
      <c r="W129" s="225" t="str">
        <f>LEFT(Solicitacao_Prancha[[#This Row],[ORIGEM]],4)</f>
        <v>0819</v>
      </c>
      <c r="X129" s="225" t="str">
        <f>LEFT(Solicitacao_Prancha[[#This Row],[DESTINO]],4)</f>
        <v>0438</v>
      </c>
      <c r="Y129" s="225" t="str">
        <f t="shared" si="17"/>
        <v>BRLP0819</v>
      </c>
      <c r="Z129" s="225" t="str">
        <f t="shared" si="18"/>
        <v>08190438</v>
      </c>
      <c r="AA129" s="225" t="str">
        <f t="shared" si="19"/>
        <v>BRLP0438</v>
      </c>
      <c r="AB129" s="226" t="e">
        <f>VLOOKUP(Y129,#REF!,2,0)</f>
        <v>#REF!</v>
      </c>
      <c r="AC129" s="226" t="e">
        <f>VLOOKUP(Z129,#REF!,2,0)</f>
        <v>#REF!</v>
      </c>
      <c r="AD129" s="226" t="e">
        <f>VLOOKUP(AA129,#REF!,2,0)</f>
        <v>#REF!</v>
      </c>
      <c r="AE129" s="227" t="e">
        <f t="shared" si="20"/>
        <v>#REF!</v>
      </c>
      <c r="AF129" s="229" t="e">
        <f t="shared" si="21"/>
        <v>#REF!</v>
      </c>
      <c r="AG129" s="229">
        <v>2</v>
      </c>
      <c r="AH129" s="229" t="e">
        <f t="shared" si="22"/>
        <v>#REF!</v>
      </c>
      <c r="AI129" s="227" t="e">
        <f t="shared" si="23"/>
        <v>#REF!</v>
      </c>
      <c r="AJ129" s="225">
        <f>Solicitacao_Prancha[[#This Row],[QUANT EQUIP]]</f>
        <v>1</v>
      </c>
      <c r="AK129" s="229" t="e">
        <f t="shared" si="24"/>
        <v>#REF!</v>
      </c>
      <c r="AL129" s="229"/>
      <c r="AM129" s="230"/>
      <c r="AN129" s="230"/>
      <c r="AO129" s="230"/>
      <c r="AP129" s="230"/>
      <c r="AQ129" s="230"/>
      <c r="AR129" s="230"/>
      <c r="AS129" s="230"/>
      <c r="AT129" s="230"/>
      <c r="AU129" s="230"/>
      <c r="AV129" s="230"/>
      <c r="AW129" s="230"/>
      <c r="AX129"/>
      <c r="AY129"/>
    </row>
    <row r="130" spans="1:51" ht="15" hidden="1" x14ac:dyDescent="0.25">
      <c r="A130" s="208">
        <v>2905</v>
      </c>
      <c r="B130" s="208" t="s">
        <v>717</v>
      </c>
      <c r="C130" s="210">
        <v>45632.707638888889</v>
      </c>
      <c r="D130" s="211" t="s">
        <v>756</v>
      </c>
      <c r="E130" s="208" t="s">
        <v>500</v>
      </c>
      <c r="F130" s="208">
        <v>3</v>
      </c>
      <c r="G130" s="208" t="s">
        <v>501</v>
      </c>
      <c r="H130" s="208" t="s">
        <v>620</v>
      </c>
      <c r="I130" s="208" t="s">
        <v>624</v>
      </c>
      <c r="J130" s="208" t="s">
        <v>502</v>
      </c>
      <c r="K130" s="208" t="s">
        <v>766</v>
      </c>
      <c r="L130" s="208" t="s">
        <v>597</v>
      </c>
      <c r="M130" s="211" t="s">
        <v>856</v>
      </c>
      <c r="N130" s="211" t="s">
        <v>580</v>
      </c>
      <c r="O130" s="217"/>
      <c r="P130" s="208"/>
      <c r="Q130" s="208" t="s">
        <v>687</v>
      </c>
      <c r="R130" s="208" t="e">
        <f>VLOOKUP(LEFT(Solicitacao_Prancha[[#This Row],[ORIGEM]],4),#REF!,2,0)</f>
        <v>#REF!</v>
      </c>
      <c r="S130" s="208" t="e">
        <f>VLOOKUP(LEFT(Solicitacao_Prancha[[#This Row],[DESTINO]],4),#REF!,2,0)</f>
        <v>#REF!</v>
      </c>
      <c r="T130" s="219" t="str">
        <f t="shared" si="16"/>
        <v>Não Aderente</v>
      </c>
      <c r="U130" s="221">
        <f>((CONCATENATE(Solicitacao_Prancha[[#This Row],[DATA MOVIMENTAÇÃO]]," ",Solicitacao_Prancha[[#This Row],[HORA MOVIMENTAÇÃO]])-Solicitacao_Prancha[[#This Row],[DATA SOLICITAÇÃO]])*24)+3</f>
        <v>19.016666666662786</v>
      </c>
      <c r="V130" s="224" t="s">
        <v>410</v>
      </c>
      <c r="W130" s="225" t="str">
        <f>LEFT(Solicitacao_Prancha[[#This Row],[ORIGEM]],4)</f>
        <v>0035</v>
      </c>
      <c r="X130" s="225" t="str">
        <f>LEFT(Solicitacao_Prancha[[#This Row],[DESTINO]],4)</f>
        <v>0262</v>
      </c>
      <c r="Y130" s="225" t="str">
        <f t="shared" si="17"/>
        <v>BRLP0035</v>
      </c>
      <c r="Z130" s="225" t="str">
        <f t="shared" si="18"/>
        <v>00350262</v>
      </c>
      <c r="AA130" s="225" t="str">
        <f t="shared" si="19"/>
        <v>BRLP0262</v>
      </c>
      <c r="AB130" s="226" t="e">
        <f>VLOOKUP(Y130,#REF!,2,0)</f>
        <v>#REF!</v>
      </c>
      <c r="AC130" s="226" t="e">
        <f>VLOOKUP(Z130,#REF!,2,0)</f>
        <v>#REF!</v>
      </c>
      <c r="AD130" s="226" t="e">
        <f>VLOOKUP(AA130,#REF!,2,0)</f>
        <v>#REF!</v>
      </c>
      <c r="AE130" s="227" t="e">
        <f t="shared" si="20"/>
        <v>#REF!</v>
      </c>
      <c r="AF130" s="229" t="e">
        <f t="shared" si="21"/>
        <v>#REF!</v>
      </c>
      <c r="AG130" s="229">
        <v>2</v>
      </c>
      <c r="AH130" s="229" t="e">
        <f t="shared" si="22"/>
        <v>#REF!</v>
      </c>
      <c r="AI130" s="227" t="e">
        <f t="shared" si="23"/>
        <v>#REF!</v>
      </c>
      <c r="AJ130" s="225">
        <f>Solicitacao_Prancha[[#This Row],[QUANT EQUIP]]</f>
        <v>3</v>
      </c>
      <c r="AK130" s="229" t="e">
        <f t="shared" si="24"/>
        <v>#REF!</v>
      </c>
      <c r="AL130" s="229"/>
      <c r="AM130" s="230"/>
      <c r="AN130" s="230"/>
      <c r="AO130" s="230"/>
      <c r="AP130" s="230"/>
      <c r="AQ130" s="230"/>
      <c r="AR130" s="230"/>
      <c r="AS130" s="230"/>
      <c r="AT130" s="230"/>
      <c r="AU130" s="230"/>
      <c r="AV130" s="230"/>
      <c r="AW130" s="230"/>
      <c r="AX130"/>
      <c r="AY130"/>
    </row>
    <row r="131" spans="1:51" ht="15" hidden="1" x14ac:dyDescent="0.25">
      <c r="A131" s="208">
        <v>2903</v>
      </c>
      <c r="B131" s="208" t="s">
        <v>717</v>
      </c>
      <c r="C131" s="210">
        <v>45632.707638888889</v>
      </c>
      <c r="D131" s="211" t="s">
        <v>511</v>
      </c>
      <c r="E131" s="208" t="s">
        <v>500</v>
      </c>
      <c r="F131" s="208">
        <v>1</v>
      </c>
      <c r="G131" s="208" t="s">
        <v>487</v>
      </c>
      <c r="H131" s="208" t="s">
        <v>620</v>
      </c>
      <c r="I131" s="208" t="s">
        <v>624</v>
      </c>
      <c r="J131" s="208" t="s">
        <v>531</v>
      </c>
      <c r="K131" s="208" t="s">
        <v>766</v>
      </c>
      <c r="L131" s="208" t="s">
        <v>598</v>
      </c>
      <c r="M131" s="211" t="s">
        <v>765</v>
      </c>
      <c r="N131" s="211" t="s">
        <v>547</v>
      </c>
      <c r="O131" s="217"/>
      <c r="P131" s="208" t="s">
        <v>633</v>
      </c>
      <c r="Q131" s="208" t="s">
        <v>688</v>
      </c>
      <c r="R131" s="208" t="e">
        <f>VLOOKUP(LEFT(Solicitacao_Prancha[[#This Row],[ORIGEM]],4),#REF!,2,0)</f>
        <v>#REF!</v>
      </c>
      <c r="S131" s="208" t="e">
        <f>VLOOKUP(LEFT(Solicitacao_Prancha[[#This Row],[DESTINO]],4),#REF!,2,0)</f>
        <v>#REF!</v>
      </c>
      <c r="T131" s="219" t="str">
        <f t="shared" ref="T131:T194" si="25">IF(U131&gt;=48,"Aderente","Não Aderente")</f>
        <v>Não Aderente</v>
      </c>
      <c r="U131" s="221">
        <f>((CONCATENATE(Solicitacao_Prancha[[#This Row],[DATA MOVIMENTAÇÃO]]," ",Solicitacao_Prancha[[#This Row],[HORA MOVIMENTAÇÃO]])-Solicitacao_Prancha[[#This Row],[DATA SOLICITAÇÃO]])*24)+3</f>
        <v>24.016666666720994</v>
      </c>
      <c r="V131" s="224" t="s">
        <v>410</v>
      </c>
      <c r="W131" s="225" t="str">
        <f>LEFT(Solicitacao_Prancha[[#This Row],[ORIGEM]],4)</f>
        <v>0476</v>
      </c>
      <c r="X131" s="225" t="str">
        <f>LEFT(Solicitacao_Prancha[[#This Row],[DESTINO]],4)</f>
        <v>0484</v>
      </c>
      <c r="Y131" s="225" t="str">
        <f t="shared" ref="Y131:Y194" si="26">CONCATENATE(V131,W131)</f>
        <v>BRLP0476</v>
      </c>
      <c r="Z131" s="225" t="str">
        <f t="shared" ref="Z131:Z194" si="27">CONCATENATE(W131,X131)</f>
        <v>04760484</v>
      </c>
      <c r="AA131" s="225" t="str">
        <f t="shared" ref="AA131:AA194" si="28">CONCATENATE(V131,X131)</f>
        <v>BRLP0484</v>
      </c>
      <c r="AB131" s="226" t="e">
        <f>VLOOKUP(Y131,#REF!,2,0)</f>
        <v>#REF!</v>
      </c>
      <c r="AC131" s="226" t="e">
        <f>VLOOKUP(Z131,#REF!,2,0)</f>
        <v>#REF!</v>
      </c>
      <c r="AD131" s="226" t="e">
        <f>VLOOKUP(AA131,#REF!,2,0)</f>
        <v>#REF!</v>
      </c>
      <c r="AE131" s="227" t="e">
        <f t="shared" ref="AE131:AE194" si="29">SUM(AB131:AD131)</f>
        <v>#REF!</v>
      </c>
      <c r="AF131" s="229" t="e">
        <f t="shared" ref="AF131:AF194" si="30">(AB131/65)+(AC131/42.5)+(AD131/65)</f>
        <v>#REF!</v>
      </c>
      <c r="AG131" s="229">
        <v>2</v>
      </c>
      <c r="AH131" s="229" t="e">
        <f t="shared" ref="AH131:AH194" si="31">(AF131+AG131)</f>
        <v>#REF!</v>
      </c>
      <c r="AI131" s="227" t="e">
        <f t="shared" ref="AI131:AI194" si="32">11/AH131</f>
        <v>#REF!</v>
      </c>
      <c r="AJ131" s="225">
        <f>Solicitacao_Prancha[[#This Row],[QUANT EQUIP]]</f>
        <v>1</v>
      </c>
      <c r="AK131" s="229" t="e">
        <f t="shared" ref="AK131:AK194" si="33">AJ131/AI131</f>
        <v>#REF!</v>
      </c>
      <c r="AL131" s="229"/>
      <c r="AM131" s="230"/>
      <c r="AN131" s="230"/>
      <c r="AO131" s="230"/>
      <c r="AP131" s="230"/>
      <c r="AQ131" s="230"/>
      <c r="AR131" s="230"/>
      <c r="AS131" s="230"/>
      <c r="AT131" s="230"/>
      <c r="AU131" s="230"/>
      <c r="AV131" s="230"/>
      <c r="AW131" s="230"/>
      <c r="AX131"/>
      <c r="AY131"/>
    </row>
    <row r="132" spans="1:51" ht="15" hidden="1" x14ac:dyDescent="0.25">
      <c r="A132" s="208">
        <v>2904</v>
      </c>
      <c r="B132" s="208" t="s">
        <v>717</v>
      </c>
      <c r="C132" s="210">
        <v>45632.708333333336</v>
      </c>
      <c r="D132" s="211" t="s">
        <v>511</v>
      </c>
      <c r="E132" s="208" t="s">
        <v>500</v>
      </c>
      <c r="F132" s="208">
        <v>1</v>
      </c>
      <c r="G132" s="208" t="s">
        <v>487</v>
      </c>
      <c r="H132" s="208" t="s">
        <v>620</v>
      </c>
      <c r="I132" s="208" t="s">
        <v>620</v>
      </c>
      <c r="J132" s="208" t="s">
        <v>1</v>
      </c>
      <c r="K132" s="208" t="s">
        <v>766</v>
      </c>
      <c r="L132" s="208" t="s">
        <v>860</v>
      </c>
      <c r="M132" s="211" t="s">
        <v>560</v>
      </c>
      <c r="N132" s="211" t="s">
        <v>547</v>
      </c>
      <c r="O132" s="217"/>
      <c r="P132" s="208"/>
      <c r="Q132" s="208" t="s">
        <v>688</v>
      </c>
      <c r="R132" s="208" t="e">
        <f>VLOOKUP(LEFT(Solicitacao_Prancha[[#This Row],[ORIGEM]],4),#REF!,2,0)</f>
        <v>#REF!</v>
      </c>
      <c r="S132" s="208" t="e">
        <f>VLOOKUP(LEFT(Solicitacao_Prancha[[#This Row],[DESTINO]],4),#REF!,2,0)</f>
        <v>#REF!</v>
      </c>
      <c r="T132" s="219" t="str">
        <f t="shared" si="25"/>
        <v>Não Aderente</v>
      </c>
      <c r="U132" s="221">
        <f>((CONCATENATE(Solicitacao_Prancha[[#This Row],[DATA MOVIMENTAÇÃO]]," ",Solicitacao_Prancha[[#This Row],[HORA MOVIMENTAÇÃO]])-Solicitacao_Prancha[[#This Row],[DATA SOLICITAÇÃO]])*24)+3</f>
        <v>24.016666666546371</v>
      </c>
      <c r="V132" s="224" t="s">
        <v>410</v>
      </c>
      <c r="W132" s="225" t="str">
        <f>LEFT(Solicitacao_Prancha[[#This Row],[ORIGEM]],4)</f>
        <v>0480</v>
      </c>
      <c r="X132" s="225" t="str">
        <f>LEFT(Solicitacao_Prancha[[#This Row],[DESTINO]],4)</f>
        <v>0484</v>
      </c>
      <c r="Y132" s="225" t="str">
        <f t="shared" si="26"/>
        <v>BRLP0480</v>
      </c>
      <c r="Z132" s="225" t="str">
        <f t="shared" si="27"/>
        <v>04800484</v>
      </c>
      <c r="AA132" s="225" t="str">
        <f t="shared" si="28"/>
        <v>BRLP0484</v>
      </c>
      <c r="AB132" s="226" t="e">
        <f>VLOOKUP(Y132,#REF!,2,0)</f>
        <v>#REF!</v>
      </c>
      <c r="AC132" s="226" t="e">
        <f>VLOOKUP(Z132,#REF!,2,0)</f>
        <v>#REF!</v>
      </c>
      <c r="AD132" s="226" t="e">
        <f>VLOOKUP(AA132,#REF!,2,0)</f>
        <v>#REF!</v>
      </c>
      <c r="AE132" s="227" t="e">
        <f t="shared" si="29"/>
        <v>#REF!</v>
      </c>
      <c r="AF132" s="229" t="e">
        <f t="shared" si="30"/>
        <v>#REF!</v>
      </c>
      <c r="AG132" s="229">
        <v>2</v>
      </c>
      <c r="AH132" s="229" t="e">
        <f t="shared" si="31"/>
        <v>#REF!</v>
      </c>
      <c r="AI132" s="227" t="e">
        <f t="shared" si="32"/>
        <v>#REF!</v>
      </c>
      <c r="AJ132" s="225">
        <f>Solicitacao_Prancha[[#This Row],[QUANT EQUIP]]</f>
        <v>1</v>
      </c>
      <c r="AK132" s="229" t="e">
        <f t="shared" si="33"/>
        <v>#REF!</v>
      </c>
      <c r="AL132" s="229"/>
      <c r="AM132" s="230"/>
      <c r="AN132" s="230"/>
      <c r="AO132" s="230"/>
      <c r="AP132" s="230"/>
      <c r="AQ132" s="230"/>
      <c r="AR132" s="230"/>
      <c r="AS132" s="230"/>
      <c r="AT132" s="230"/>
      <c r="AU132" s="230"/>
      <c r="AV132" s="230"/>
      <c r="AW132" s="230"/>
      <c r="AX132"/>
      <c r="AY132"/>
    </row>
    <row r="133" spans="1:51" ht="15" hidden="1" x14ac:dyDescent="0.25">
      <c r="A133" s="208">
        <v>2906</v>
      </c>
      <c r="B133" s="208" t="s">
        <v>743</v>
      </c>
      <c r="C133" s="210">
        <v>45632.801388888889</v>
      </c>
      <c r="D133" s="211" t="s">
        <v>521</v>
      </c>
      <c r="E133" s="208" t="s">
        <v>491</v>
      </c>
      <c r="F133" s="208">
        <v>1</v>
      </c>
      <c r="G133" s="208" t="s">
        <v>4</v>
      </c>
      <c r="H133" s="208" t="s">
        <v>620</v>
      </c>
      <c r="I133" s="208" t="s">
        <v>621</v>
      </c>
      <c r="J133" s="208" t="s">
        <v>531</v>
      </c>
      <c r="K133" s="208" t="s">
        <v>766</v>
      </c>
      <c r="L133" s="208" t="s">
        <v>604</v>
      </c>
      <c r="M133" s="211" t="s">
        <v>513</v>
      </c>
      <c r="N133" s="211" t="s">
        <v>590</v>
      </c>
      <c r="O133" s="217" t="s">
        <v>887</v>
      </c>
      <c r="P133" s="208" t="s">
        <v>630</v>
      </c>
      <c r="Q133" s="208" t="s">
        <v>687</v>
      </c>
      <c r="R133" s="208" t="e">
        <f>VLOOKUP(LEFT(Solicitacao_Prancha[[#This Row],[ORIGEM]],4),#REF!,2,0)</f>
        <v>#REF!</v>
      </c>
      <c r="S133" s="208" t="e">
        <f>VLOOKUP(LEFT(Solicitacao_Prancha[[#This Row],[DESTINO]],4),#REF!,2,0)</f>
        <v>#REF!</v>
      </c>
      <c r="T133" s="219" t="str">
        <f t="shared" si="25"/>
        <v>Não Aderente</v>
      </c>
      <c r="U133" s="221">
        <f>((CONCATENATE(Solicitacao_Prancha[[#This Row],[DATA MOVIMENTAÇÃO]]," ",Solicitacao_Prancha[[#This Row],[HORA MOVIMENTAÇÃO]])-Solicitacao_Prancha[[#This Row],[DATA SOLICITAÇÃO]])*24)+3</f>
        <v>14.766666666604578</v>
      </c>
      <c r="V133" s="224" t="s">
        <v>410</v>
      </c>
      <c r="W133" s="225" t="str">
        <f>LEFT(Solicitacao_Prancha[[#This Row],[ORIGEM]],4)</f>
        <v>0009</v>
      </c>
      <c r="X133" s="225" t="str">
        <f>LEFT(Solicitacao_Prancha[[#This Row],[DESTINO]],4)</f>
        <v>0351</v>
      </c>
      <c r="Y133" s="225" t="str">
        <f t="shared" si="26"/>
        <v>BRLP0009</v>
      </c>
      <c r="Z133" s="225" t="str">
        <f t="shared" si="27"/>
        <v>00090351</v>
      </c>
      <c r="AA133" s="225" t="str">
        <f t="shared" si="28"/>
        <v>BRLP0351</v>
      </c>
      <c r="AB133" s="226" t="e">
        <f>VLOOKUP(Y133,#REF!,2,0)</f>
        <v>#REF!</v>
      </c>
      <c r="AC133" s="226" t="e">
        <f>VLOOKUP(Z133,#REF!,2,0)</f>
        <v>#REF!</v>
      </c>
      <c r="AD133" s="226" t="e">
        <f>VLOOKUP(AA133,#REF!,2,0)</f>
        <v>#REF!</v>
      </c>
      <c r="AE133" s="227" t="e">
        <f t="shared" si="29"/>
        <v>#REF!</v>
      </c>
      <c r="AF133" s="229" t="e">
        <f t="shared" si="30"/>
        <v>#REF!</v>
      </c>
      <c r="AG133" s="229">
        <v>2</v>
      </c>
      <c r="AH133" s="229" t="e">
        <f t="shared" si="31"/>
        <v>#REF!</v>
      </c>
      <c r="AI133" s="227" t="e">
        <f t="shared" si="32"/>
        <v>#REF!</v>
      </c>
      <c r="AJ133" s="225">
        <f>Solicitacao_Prancha[[#This Row],[QUANT EQUIP]]</f>
        <v>1</v>
      </c>
      <c r="AK133" s="229" t="e">
        <f t="shared" si="33"/>
        <v>#REF!</v>
      </c>
      <c r="AL133" s="229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/>
      <c r="AY133"/>
    </row>
    <row r="134" spans="1:51" ht="15" hidden="1" x14ac:dyDescent="0.25">
      <c r="A134" s="208">
        <v>2907</v>
      </c>
      <c r="B134" s="208" t="s">
        <v>718</v>
      </c>
      <c r="C134" s="210">
        <v>45632.907638888886</v>
      </c>
      <c r="D134" s="211" t="s">
        <v>649</v>
      </c>
      <c r="E134" s="208" t="s">
        <v>744</v>
      </c>
      <c r="F134" s="208">
        <v>1</v>
      </c>
      <c r="G134" s="208" t="s">
        <v>6</v>
      </c>
      <c r="H134" s="208" t="s">
        <v>620</v>
      </c>
      <c r="I134" s="208" t="s">
        <v>620</v>
      </c>
      <c r="J134" s="208" t="s">
        <v>531</v>
      </c>
      <c r="K134" s="208" t="s">
        <v>766</v>
      </c>
      <c r="L134" s="208" t="s">
        <v>606</v>
      </c>
      <c r="M134" s="211" t="s">
        <v>640</v>
      </c>
      <c r="N134" s="211" t="s">
        <v>652</v>
      </c>
      <c r="O134" s="217"/>
      <c r="P134" s="208" t="s">
        <v>514</v>
      </c>
      <c r="Q134" s="208" t="s">
        <v>688</v>
      </c>
      <c r="R134" s="208" t="e">
        <f>VLOOKUP(LEFT(Solicitacao_Prancha[[#This Row],[ORIGEM]],4),#REF!,2,0)</f>
        <v>#REF!</v>
      </c>
      <c r="S134" s="208" t="e">
        <f>VLOOKUP(LEFT(Solicitacao_Prancha[[#This Row],[DESTINO]],4),#REF!,2,0)</f>
        <v>#REF!</v>
      </c>
      <c r="T134" s="219" t="str">
        <f t="shared" si="25"/>
        <v>Não Aderente</v>
      </c>
      <c r="U134" s="221">
        <f>((CONCATENATE(Solicitacao_Prancha[[#This Row],[DATA MOVIMENTAÇÃO]]," ",Solicitacao_Prancha[[#This Row],[HORA MOVIMENTAÇÃO]])-Solicitacao_Prancha[[#This Row],[DATA SOLICITAÇÃO]])*24)+3</f>
        <v>17.216666666732635</v>
      </c>
      <c r="V134" s="224" t="s">
        <v>410</v>
      </c>
      <c r="W134" s="225" t="str">
        <f>LEFT(Solicitacao_Prancha[[#This Row],[ORIGEM]],4)</f>
        <v>0422</v>
      </c>
      <c r="X134" s="225" t="str">
        <f>LEFT(Solicitacao_Prancha[[#This Row],[DESTINO]],4)</f>
        <v>0390</v>
      </c>
      <c r="Y134" s="225" t="str">
        <f t="shared" si="26"/>
        <v>BRLP0422</v>
      </c>
      <c r="Z134" s="225" t="str">
        <f t="shared" si="27"/>
        <v>04220390</v>
      </c>
      <c r="AA134" s="225" t="str">
        <f t="shared" si="28"/>
        <v>BRLP0390</v>
      </c>
      <c r="AB134" s="226" t="e">
        <f>VLOOKUP(Y134,#REF!,2,0)</f>
        <v>#REF!</v>
      </c>
      <c r="AC134" s="226" t="e">
        <f>VLOOKUP(Z134,#REF!,2,0)</f>
        <v>#REF!</v>
      </c>
      <c r="AD134" s="226" t="e">
        <f>VLOOKUP(AA134,#REF!,2,0)</f>
        <v>#REF!</v>
      </c>
      <c r="AE134" s="227" t="e">
        <f t="shared" si="29"/>
        <v>#REF!</v>
      </c>
      <c r="AF134" s="229" t="e">
        <f t="shared" si="30"/>
        <v>#REF!</v>
      </c>
      <c r="AG134" s="229">
        <v>2</v>
      </c>
      <c r="AH134" s="229" t="e">
        <f t="shared" si="31"/>
        <v>#REF!</v>
      </c>
      <c r="AI134" s="227" t="e">
        <f t="shared" si="32"/>
        <v>#REF!</v>
      </c>
      <c r="AJ134" s="225">
        <f>Solicitacao_Prancha[[#This Row],[QUANT EQUIP]]</f>
        <v>1</v>
      </c>
      <c r="AK134" s="229" t="e">
        <f t="shared" si="33"/>
        <v>#REF!</v>
      </c>
      <c r="AL134" s="229"/>
      <c r="AM134" s="230"/>
      <c r="AN134" s="230"/>
      <c r="AO134" s="230"/>
      <c r="AP134" s="230"/>
      <c r="AQ134" s="230"/>
      <c r="AR134" s="230"/>
      <c r="AS134" s="230"/>
      <c r="AT134" s="230"/>
      <c r="AU134" s="230"/>
      <c r="AV134" s="230"/>
      <c r="AW134" s="230"/>
      <c r="AX134"/>
      <c r="AY134"/>
    </row>
    <row r="135" spans="1:51" ht="15" hidden="1" x14ac:dyDescent="0.25">
      <c r="A135" s="208">
        <v>2908</v>
      </c>
      <c r="B135" s="208" t="s">
        <v>803</v>
      </c>
      <c r="C135" s="210">
        <v>45632.9375</v>
      </c>
      <c r="D135" s="211" t="s">
        <v>888</v>
      </c>
      <c r="E135" s="208" t="s">
        <v>719</v>
      </c>
      <c r="F135" s="208">
        <v>1</v>
      </c>
      <c r="G135" s="208" t="s">
        <v>589</v>
      </c>
      <c r="H135" s="208" t="s">
        <v>620</v>
      </c>
      <c r="I135" s="208" t="s">
        <v>621</v>
      </c>
      <c r="J135" s="208" t="s">
        <v>1</v>
      </c>
      <c r="K135" s="208" t="s">
        <v>832</v>
      </c>
      <c r="L135" s="208" t="s">
        <v>607</v>
      </c>
      <c r="M135" s="211" t="s">
        <v>856</v>
      </c>
      <c r="N135" s="211" t="s">
        <v>856</v>
      </c>
      <c r="O135" s="217" t="s">
        <v>889</v>
      </c>
      <c r="P135" s="208"/>
      <c r="Q135" s="208" t="s">
        <v>688</v>
      </c>
      <c r="R135" s="208" t="e">
        <f>VLOOKUP(LEFT(Solicitacao_Prancha[[#This Row],[ORIGEM]],4),#REF!,2,0)</f>
        <v>#REF!</v>
      </c>
      <c r="S135" s="208" t="e">
        <f>VLOOKUP(LEFT(Solicitacao_Prancha[[#This Row],[DESTINO]],4),#REF!,2,0)</f>
        <v>#REF!</v>
      </c>
      <c r="T135" s="219" t="str">
        <f t="shared" si="25"/>
        <v>Aderente</v>
      </c>
      <c r="U135" s="221">
        <f>((CONCATENATE(Solicitacao_Prancha[[#This Row],[DATA MOVIMENTAÇÃO]]," ",Solicitacao_Prancha[[#This Row],[HORA MOVIMENTAÇÃO]])-Solicitacao_Prancha[[#This Row],[DATA SOLICITAÇÃO]])*24)+3</f>
        <v>60.999999999941792</v>
      </c>
      <c r="V135" s="224" t="s">
        <v>410</v>
      </c>
      <c r="W135" s="225" t="str">
        <f>LEFT(Solicitacao_Prancha[[#This Row],[ORIGEM]],4)</f>
        <v>0035</v>
      </c>
      <c r="X135" s="225" t="str">
        <f>LEFT(Solicitacao_Prancha[[#This Row],[DESTINO]],4)</f>
        <v>0035</v>
      </c>
      <c r="Y135" s="225" t="str">
        <f t="shared" si="26"/>
        <v>BRLP0035</v>
      </c>
      <c r="Z135" s="225" t="str">
        <f t="shared" si="27"/>
        <v>00350035</v>
      </c>
      <c r="AA135" s="225" t="str">
        <f t="shared" si="28"/>
        <v>BRLP0035</v>
      </c>
      <c r="AB135" s="226" t="e">
        <f>VLOOKUP(Y135,#REF!,2,0)</f>
        <v>#REF!</v>
      </c>
      <c r="AC135" s="226" t="e">
        <f>VLOOKUP(Z135,#REF!,2,0)</f>
        <v>#REF!</v>
      </c>
      <c r="AD135" s="226" t="e">
        <f>VLOOKUP(AA135,#REF!,2,0)</f>
        <v>#REF!</v>
      </c>
      <c r="AE135" s="227" t="e">
        <f t="shared" si="29"/>
        <v>#REF!</v>
      </c>
      <c r="AF135" s="229" t="e">
        <f t="shared" si="30"/>
        <v>#REF!</v>
      </c>
      <c r="AG135" s="229">
        <v>2</v>
      </c>
      <c r="AH135" s="229" t="e">
        <f t="shared" si="31"/>
        <v>#REF!</v>
      </c>
      <c r="AI135" s="227" t="e">
        <f t="shared" si="32"/>
        <v>#REF!</v>
      </c>
      <c r="AJ135" s="225">
        <f>Solicitacao_Prancha[[#This Row],[QUANT EQUIP]]</f>
        <v>1</v>
      </c>
      <c r="AK135" s="229" t="e">
        <f t="shared" si="33"/>
        <v>#REF!</v>
      </c>
      <c r="AL135" s="229"/>
      <c r="AM135" s="230"/>
      <c r="AN135" s="230"/>
      <c r="AO135" s="230"/>
      <c r="AP135" s="230"/>
      <c r="AQ135" s="230"/>
      <c r="AR135" s="230"/>
      <c r="AS135" s="230"/>
      <c r="AT135" s="230"/>
      <c r="AU135" s="230"/>
      <c r="AV135" s="230"/>
      <c r="AW135" s="230"/>
      <c r="AX135"/>
      <c r="AY135"/>
    </row>
    <row r="136" spans="1:51" ht="15" hidden="1" x14ac:dyDescent="0.25">
      <c r="A136" s="208">
        <v>2909</v>
      </c>
      <c r="B136" s="208" t="s">
        <v>743</v>
      </c>
      <c r="C136" s="210">
        <v>45632.941666666666</v>
      </c>
      <c r="D136" s="211" t="s">
        <v>890</v>
      </c>
      <c r="E136" s="208" t="s">
        <v>489</v>
      </c>
      <c r="F136" s="208">
        <v>1</v>
      </c>
      <c r="G136" s="208" t="s">
        <v>508</v>
      </c>
      <c r="H136" s="208" t="s">
        <v>620</v>
      </c>
      <c r="I136" s="208" t="s">
        <v>621</v>
      </c>
      <c r="J136" s="208" t="s">
        <v>1</v>
      </c>
      <c r="K136" s="208" t="s">
        <v>808</v>
      </c>
      <c r="L136" s="208" t="s">
        <v>607</v>
      </c>
      <c r="M136" s="211" t="s">
        <v>556</v>
      </c>
      <c r="N136" s="211" t="s">
        <v>640</v>
      </c>
      <c r="O136" s="217"/>
      <c r="P136" s="208"/>
      <c r="Q136" s="208" t="s">
        <v>688</v>
      </c>
      <c r="R136" s="208" t="e">
        <f>VLOOKUP(LEFT(Solicitacao_Prancha[[#This Row],[ORIGEM]],4),#REF!,2,0)</f>
        <v>#REF!</v>
      </c>
      <c r="S136" s="208" t="e">
        <f>VLOOKUP(LEFT(Solicitacao_Prancha[[#This Row],[DESTINO]],4),#REF!,2,0)</f>
        <v>#REF!</v>
      </c>
      <c r="T136" s="219" t="str">
        <f t="shared" si="25"/>
        <v>Não Aderente</v>
      </c>
      <c r="U136" s="221">
        <f>((CONCATENATE(Solicitacao_Prancha[[#This Row],[DATA MOVIMENTAÇÃO]]," ",Solicitacao_Prancha[[#This Row],[HORA MOVIMENTAÇÃO]])-Solicitacao_Prancha[[#This Row],[DATA SOLICITAÇÃO]])*24)+3</f>
        <v>36.899999999965075</v>
      </c>
      <c r="V136" s="224" t="s">
        <v>410</v>
      </c>
      <c r="W136" s="225" t="str">
        <f>LEFT(Solicitacao_Prancha[[#This Row],[ORIGEM]],4)</f>
        <v>0308</v>
      </c>
      <c r="X136" s="225" t="str">
        <f>LEFT(Solicitacao_Prancha[[#This Row],[DESTINO]],4)</f>
        <v>0422</v>
      </c>
      <c r="Y136" s="225" t="str">
        <f t="shared" si="26"/>
        <v>BRLP0308</v>
      </c>
      <c r="Z136" s="225" t="str">
        <f t="shared" si="27"/>
        <v>03080422</v>
      </c>
      <c r="AA136" s="225" t="str">
        <f t="shared" si="28"/>
        <v>BRLP0422</v>
      </c>
      <c r="AB136" s="226" t="e">
        <f>VLOOKUP(Y136,#REF!,2,0)</f>
        <v>#REF!</v>
      </c>
      <c r="AC136" s="226" t="e">
        <f>VLOOKUP(Z136,#REF!,2,0)</f>
        <v>#REF!</v>
      </c>
      <c r="AD136" s="226" t="e">
        <f>VLOOKUP(AA136,#REF!,2,0)</f>
        <v>#REF!</v>
      </c>
      <c r="AE136" s="227" t="e">
        <f t="shared" si="29"/>
        <v>#REF!</v>
      </c>
      <c r="AF136" s="229" t="e">
        <f t="shared" si="30"/>
        <v>#REF!</v>
      </c>
      <c r="AG136" s="229">
        <v>2</v>
      </c>
      <c r="AH136" s="229" t="e">
        <f t="shared" si="31"/>
        <v>#REF!</v>
      </c>
      <c r="AI136" s="227" t="e">
        <f t="shared" si="32"/>
        <v>#REF!</v>
      </c>
      <c r="AJ136" s="225">
        <f>Solicitacao_Prancha[[#This Row],[QUANT EQUIP]]</f>
        <v>1</v>
      </c>
      <c r="AK136" s="229" t="e">
        <f t="shared" si="33"/>
        <v>#REF!</v>
      </c>
      <c r="AL136" s="229"/>
      <c r="AM136" s="230"/>
      <c r="AN136" s="230"/>
      <c r="AO136" s="230"/>
      <c r="AP136" s="230"/>
      <c r="AQ136" s="230"/>
      <c r="AR136" s="230"/>
      <c r="AS136" s="230"/>
      <c r="AT136" s="230"/>
      <c r="AU136" s="230"/>
      <c r="AV136" s="230"/>
      <c r="AW136" s="230"/>
      <c r="AX136"/>
      <c r="AY136"/>
    </row>
    <row r="137" spans="1:51" ht="15" hidden="1" x14ac:dyDescent="0.25">
      <c r="A137" s="208">
        <v>2910</v>
      </c>
      <c r="B137" s="208" t="s">
        <v>745</v>
      </c>
      <c r="C137" s="210">
        <v>45632.95</v>
      </c>
      <c r="D137" s="211" t="s">
        <v>557</v>
      </c>
      <c r="E137" s="208" t="s">
        <v>537</v>
      </c>
      <c r="F137" s="208">
        <v>4</v>
      </c>
      <c r="G137" s="208" t="s">
        <v>891</v>
      </c>
      <c r="H137" s="208" t="s">
        <v>621</v>
      </c>
      <c r="I137" s="208" t="s">
        <v>622</v>
      </c>
      <c r="J137" s="208" t="s">
        <v>1</v>
      </c>
      <c r="K137" s="208" t="s">
        <v>832</v>
      </c>
      <c r="L137" s="208" t="s">
        <v>593</v>
      </c>
      <c r="M137" s="211" t="s">
        <v>892</v>
      </c>
      <c r="N137" s="211" t="s">
        <v>893</v>
      </c>
      <c r="O137" s="217"/>
      <c r="P137" s="208"/>
      <c r="Q137" s="208" t="s">
        <v>687</v>
      </c>
      <c r="R137" s="208" t="e">
        <f>VLOOKUP(LEFT(Solicitacao_Prancha[[#This Row],[ORIGEM]],4),#REF!,2,0)</f>
        <v>#REF!</v>
      </c>
      <c r="S137" s="208" t="e">
        <f>VLOOKUP(LEFT(Solicitacao_Prancha[[#This Row],[DESTINO]],4),#REF!,2,0)</f>
        <v>#REF!</v>
      </c>
      <c r="T137" s="219" t="str">
        <f t="shared" si="25"/>
        <v>Aderente</v>
      </c>
      <c r="U137" s="221">
        <f>((CONCATENATE(Solicitacao_Prancha[[#This Row],[DATA MOVIMENTAÇÃO]]," ",Solicitacao_Prancha[[#This Row],[HORA MOVIMENTAÇÃO]])-Solicitacao_Prancha[[#This Row],[DATA SOLICITAÇÃO]])*24)+3</f>
        <v>60.200000000128057</v>
      </c>
      <c r="V137" s="224" t="s">
        <v>410</v>
      </c>
      <c r="W137" s="225" t="str">
        <f>LEFT(Solicitacao_Prancha[[#This Row],[ORIGEM]],4)</f>
        <v>0132</v>
      </c>
      <c r="X137" s="225" t="str">
        <f>LEFT(Solicitacao_Prancha[[#This Row],[DESTINO]],4)</f>
        <v>0259</v>
      </c>
      <c r="Y137" s="225" t="str">
        <f t="shared" si="26"/>
        <v>BRLP0132</v>
      </c>
      <c r="Z137" s="225" t="str">
        <f t="shared" si="27"/>
        <v>01320259</v>
      </c>
      <c r="AA137" s="225" t="str">
        <f t="shared" si="28"/>
        <v>BRLP0259</v>
      </c>
      <c r="AB137" s="226" t="e">
        <f>VLOOKUP(Y137,#REF!,2,0)</f>
        <v>#REF!</v>
      </c>
      <c r="AC137" s="226" t="e">
        <f>VLOOKUP(Z137,#REF!,2,0)</f>
        <v>#REF!</v>
      </c>
      <c r="AD137" s="226" t="e">
        <f>VLOOKUP(AA137,#REF!,2,0)</f>
        <v>#REF!</v>
      </c>
      <c r="AE137" s="227" t="e">
        <f t="shared" si="29"/>
        <v>#REF!</v>
      </c>
      <c r="AF137" s="229" t="e">
        <f t="shared" si="30"/>
        <v>#REF!</v>
      </c>
      <c r="AG137" s="229">
        <v>2</v>
      </c>
      <c r="AH137" s="229" t="e">
        <f t="shared" si="31"/>
        <v>#REF!</v>
      </c>
      <c r="AI137" s="227" t="e">
        <f t="shared" si="32"/>
        <v>#REF!</v>
      </c>
      <c r="AJ137" s="225">
        <f>Solicitacao_Prancha[[#This Row],[QUANT EQUIP]]</f>
        <v>4</v>
      </c>
      <c r="AK137" s="229" t="e">
        <f t="shared" si="33"/>
        <v>#REF!</v>
      </c>
      <c r="AL137" s="229"/>
      <c r="AM137" s="230"/>
      <c r="AN137" s="230"/>
      <c r="AO137" s="230"/>
      <c r="AP137" s="230"/>
      <c r="AQ137" s="230"/>
      <c r="AR137" s="230"/>
      <c r="AS137" s="230"/>
      <c r="AT137" s="230"/>
      <c r="AU137" s="230"/>
      <c r="AV137" s="230"/>
      <c r="AW137" s="230"/>
      <c r="AX137"/>
      <c r="AY137"/>
    </row>
    <row r="138" spans="1:51" ht="15" hidden="1" x14ac:dyDescent="0.25">
      <c r="A138" s="208">
        <v>2911</v>
      </c>
      <c r="B138" s="208" t="s">
        <v>742</v>
      </c>
      <c r="C138" s="210">
        <v>45632.994444444441</v>
      </c>
      <c r="D138" s="211" t="s">
        <v>770</v>
      </c>
      <c r="E138" s="208" t="s">
        <v>489</v>
      </c>
      <c r="F138" s="208">
        <v>1</v>
      </c>
      <c r="G138" s="208" t="s">
        <v>771</v>
      </c>
      <c r="H138" s="208" t="s">
        <v>620</v>
      </c>
      <c r="I138" s="208" t="s">
        <v>621</v>
      </c>
      <c r="J138" s="208" t="s">
        <v>1</v>
      </c>
      <c r="K138" s="208" t="s">
        <v>832</v>
      </c>
      <c r="L138" s="208" t="s">
        <v>604</v>
      </c>
      <c r="M138" s="211" t="s">
        <v>592</v>
      </c>
      <c r="N138" s="211" t="s">
        <v>592</v>
      </c>
      <c r="O138" s="217" t="s">
        <v>894</v>
      </c>
      <c r="P138" s="208"/>
      <c r="Q138" s="208" t="s">
        <v>688</v>
      </c>
      <c r="R138" s="208" t="e">
        <f>VLOOKUP(LEFT(Solicitacao_Prancha[[#This Row],[ORIGEM]],4),#REF!,2,0)</f>
        <v>#REF!</v>
      </c>
      <c r="S138" s="208" t="e">
        <f>VLOOKUP(LEFT(Solicitacao_Prancha[[#This Row],[DESTINO]],4),#REF!,2,0)</f>
        <v>#REF!</v>
      </c>
      <c r="T138" s="219" t="str">
        <f t="shared" si="25"/>
        <v>Aderente</v>
      </c>
      <c r="U138" s="221">
        <f>((CONCATENATE(Solicitacao_Prancha[[#This Row],[DATA MOVIMENTAÇÃO]]," ",Solicitacao_Prancha[[#This Row],[HORA MOVIMENTAÇÃO]])-Solicitacao_Prancha[[#This Row],[DATA SOLICITAÇÃO]])*24)+3</f>
        <v>58.133333333360497</v>
      </c>
      <c r="V138" s="224" t="s">
        <v>410</v>
      </c>
      <c r="W138" s="225" t="str">
        <f>LEFT(Solicitacao_Prancha[[#This Row],[ORIGEM]],4)</f>
        <v>0382</v>
      </c>
      <c r="X138" s="225" t="str">
        <f>LEFT(Solicitacao_Prancha[[#This Row],[DESTINO]],4)</f>
        <v>0382</v>
      </c>
      <c r="Y138" s="225" t="str">
        <f t="shared" si="26"/>
        <v>BRLP0382</v>
      </c>
      <c r="Z138" s="225" t="str">
        <f t="shared" si="27"/>
        <v>03820382</v>
      </c>
      <c r="AA138" s="225" t="str">
        <f t="shared" si="28"/>
        <v>BRLP0382</v>
      </c>
      <c r="AB138" s="226" t="e">
        <f>VLOOKUP(Y138,#REF!,2,0)</f>
        <v>#REF!</v>
      </c>
      <c r="AC138" s="226" t="e">
        <f>VLOOKUP(Z138,#REF!,2,0)</f>
        <v>#REF!</v>
      </c>
      <c r="AD138" s="226" t="e">
        <f>VLOOKUP(AA138,#REF!,2,0)</f>
        <v>#REF!</v>
      </c>
      <c r="AE138" s="227" t="e">
        <f t="shared" si="29"/>
        <v>#REF!</v>
      </c>
      <c r="AF138" s="229" t="e">
        <f t="shared" si="30"/>
        <v>#REF!</v>
      </c>
      <c r="AG138" s="229">
        <v>2</v>
      </c>
      <c r="AH138" s="229" t="e">
        <f t="shared" si="31"/>
        <v>#REF!</v>
      </c>
      <c r="AI138" s="227" t="e">
        <f t="shared" si="32"/>
        <v>#REF!</v>
      </c>
      <c r="AJ138" s="225">
        <f>Solicitacao_Prancha[[#This Row],[QUANT EQUIP]]</f>
        <v>1</v>
      </c>
      <c r="AK138" s="229" t="e">
        <f t="shared" si="33"/>
        <v>#REF!</v>
      </c>
      <c r="AL138" s="229"/>
      <c r="AM138" s="230"/>
      <c r="AN138" s="230"/>
      <c r="AO138" s="230"/>
      <c r="AP138" s="230"/>
      <c r="AQ138" s="230"/>
      <c r="AR138" s="230"/>
      <c r="AS138" s="230"/>
      <c r="AT138" s="230"/>
      <c r="AU138" s="230"/>
      <c r="AV138" s="230"/>
      <c r="AW138" s="230"/>
      <c r="AX138"/>
      <c r="AY138"/>
    </row>
    <row r="139" spans="1:51" ht="15" hidden="1" x14ac:dyDescent="0.25">
      <c r="A139" s="208">
        <v>2912</v>
      </c>
      <c r="B139" s="208" t="s">
        <v>718</v>
      </c>
      <c r="C139" s="210">
        <v>45633.008333333331</v>
      </c>
      <c r="D139" s="211" t="s">
        <v>673</v>
      </c>
      <c r="E139" s="208" t="s">
        <v>5</v>
      </c>
      <c r="F139" s="208">
        <v>1</v>
      </c>
      <c r="G139" s="208" t="s">
        <v>506</v>
      </c>
      <c r="H139" s="208" t="s">
        <v>620</v>
      </c>
      <c r="I139" s="208" t="s">
        <v>624</v>
      </c>
      <c r="J139" s="208" t="s">
        <v>1</v>
      </c>
      <c r="K139" s="208" t="s">
        <v>832</v>
      </c>
      <c r="L139" s="208" t="s">
        <v>604</v>
      </c>
      <c r="M139" s="211" t="s">
        <v>590</v>
      </c>
      <c r="N139" s="211" t="s">
        <v>590</v>
      </c>
      <c r="O139" s="217"/>
      <c r="P139" s="208"/>
      <c r="Q139" s="208" t="s">
        <v>687</v>
      </c>
      <c r="R139" s="208" t="e">
        <f>VLOOKUP(LEFT(Solicitacao_Prancha[[#This Row],[ORIGEM]],4),#REF!,2,0)</f>
        <v>#REF!</v>
      </c>
      <c r="S139" s="208" t="e">
        <f>VLOOKUP(LEFT(Solicitacao_Prancha[[#This Row],[DESTINO]],4),#REF!,2,0)</f>
        <v>#REF!</v>
      </c>
      <c r="T139" s="219" t="str">
        <f t="shared" si="25"/>
        <v>Aderente</v>
      </c>
      <c r="U139" s="221">
        <f>((CONCATENATE(Solicitacao_Prancha[[#This Row],[DATA MOVIMENTAÇÃO]]," ",Solicitacao_Prancha[[#This Row],[HORA MOVIMENTAÇÃO]])-Solicitacao_Prancha[[#This Row],[DATA SOLICITAÇÃO]])*24)+3</f>
        <v>57.799999999988358</v>
      </c>
      <c r="V139" s="224" t="s">
        <v>410</v>
      </c>
      <c r="W139" s="225" t="str">
        <f>LEFT(Solicitacao_Prancha[[#This Row],[ORIGEM]],4)</f>
        <v>0351</v>
      </c>
      <c r="X139" s="225" t="str">
        <f>LEFT(Solicitacao_Prancha[[#This Row],[DESTINO]],4)</f>
        <v>0351</v>
      </c>
      <c r="Y139" s="225" t="str">
        <f t="shared" si="26"/>
        <v>BRLP0351</v>
      </c>
      <c r="Z139" s="225" t="str">
        <f t="shared" si="27"/>
        <v>03510351</v>
      </c>
      <c r="AA139" s="225" t="str">
        <f t="shared" si="28"/>
        <v>BRLP0351</v>
      </c>
      <c r="AB139" s="226" t="e">
        <f>VLOOKUP(Y139,#REF!,2,0)</f>
        <v>#REF!</v>
      </c>
      <c r="AC139" s="226" t="e">
        <f>VLOOKUP(Z139,#REF!,2,0)</f>
        <v>#REF!</v>
      </c>
      <c r="AD139" s="226" t="e">
        <f>VLOOKUP(AA139,#REF!,2,0)</f>
        <v>#REF!</v>
      </c>
      <c r="AE139" s="227" t="e">
        <f t="shared" si="29"/>
        <v>#REF!</v>
      </c>
      <c r="AF139" s="229" t="e">
        <f t="shared" si="30"/>
        <v>#REF!</v>
      </c>
      <c r="AG139" s="229">
        <v>2</v>
      </c>
      <c r="AH139" s="229" t="e">
        <f t="shared" si="31"/>
        <v>#REF!</v>
      </c>
      <c r="AI139" s="227" t="e">
        <f t="shared" si="32"/>
        <v>#REF!</v>
      </c>
      <c r="AJ139" s="225">
        <f>Solicitacao_Prancha[[#This Row],[QUANT EQUIP]]</f>
        <v>1</v>
      </c>
      <c r="AK139" s="229" t="e">
        <f t="shared" si="33"/>
        <v>#REF!</v>
      </c>
      <c r="AL139" s="229"/>
      <c r="AM139" s="230"/>
      <c r="AN139" s="230"/>
      <c r="AO139" s="230"/>
      <c r="AP139" s="230"/>
      <c r="AQ139" s="230"/>
      <c r="AR139" s="230"/>
      <c r="AS139" s="230"/>
      <c r="AT139" s="230"/>
      <c r="AU139" s="230"/>
      <c r="AV139" s="230"/>
      <c r="AW139" s="230"/>
      <c r="AX139"/>
      <c r="AY139"/>
    </row>
    <row r="140" spans="1:51" ht="15" hidden="1" x14ac:dyDescent="0.25">
      <c r="A140" s="208">
        <v>2913</v>
      </c>
      <c r="B140" s="208" t="s">
        <v>745</v>
      </c>
      <c r="C140" s="210">
        <v>45633.475694444445</v>
      </c>
      <c r="D140" s="211" t="s">
        <v>539</v>
      </c>
      <c r="E140" s="208" t="s">
        <v>497</v>
      </c>
      <c r="F140" s="208">
        <v>4</v>
      </c>
      <c r="G140" s="208" t="s">
        <v>520</v>
      </c>
      <c r="H140" s="208" t="s">
        <v>622</v>
      </c>
      <c r="I140" s="208" t="s">
        <v>622</v>
      </c>
      <c r="J140" s="208" t="s">
        <v>1</v>
      </c>
      <c r="K140" s="208" t="s">
        <v>832</v>
      </c>
      <c r="L140" s="208" t="s">
        <v>612</v>
      </c>
      <c r="M140" s="211" t="s">
        <v>542</v>
      </c>
      <c r="N140" s="211" t="s">
        <v>829</v>
      </c>
      <c r="O140" s="217" t="s">
        <v>895</v>
      </c>
      <c r="P140" s="208"/>
      <c r="Q140" s="208" t="s">
        <v>688</v>
      </c>
      <c r="R140" s="208" t="e">
        <f>VLOOKUP(LEFT(Solicitacao_Prancha[[#This Row],[ORIGEM]],4),#REF!,2,0)</f>
        <v>#REF!</v>
      </c>
      <c r="S140" s="208" t="e">
        <f>VLOOKUP(LEFT(Solicitacao_Prancha[[#This Row],[DESTINO]],4),#REF!,2,0)</f>
        <v>#REF!</v>
      </c>
      <c r="T140" s="219" t="str">
        <f t="shared" si="25"/>
        <v>Não Aderente</v>
      </c>
      <c r="U140" s="221">
        <f>((CONCATENATE(Solicitacao_Prancha[[#This Row],[DATA MOVIMENTAÇÃO]]," ",Solicitacao_Prancha[[#This Row],[HORA MOVIMENTAÇÃO]])-Solicitacao_Prancha[[#This Row],[DATA SOLICITAÇÃO]])*24)+3</f>
        <v>46.083333333372138</v>
      </c>
      <c r="V140" s="224" t="s">
        <v>410</v>
      </c>
      <c r="W140" s="225" t="str">
        <f>LEFT(Solicitacao_Prancha[[#This Row],[ORIGEM]],4)</f>
        <v>0036</v>
      </c>
      <c r="X140" s="225" t="str">
        <f>LEFT(Solicitacao_Prancha[[#This Row],[DESTINO]],4)</f>
        <v>0482</v>
      </c>
      <c r="Y140" s="225" t="str">
        <f t="shared" si="26"/>
        <v>BRLP0036</v>
      </c>
      <c r="Z140" s="225" t="str">
        <f t="shared" si="27"/>
        <v>00360482</v>
      </c>
      <c r="AA140" s="225" t="str">
        <f t="shared" si="28"/>
        <v>BRLP0482</v>
      </c>
      <c r="AB140" s="226" t="e">
        <f>VLOOKUP(Y140,#REF!,2,0)</f>
        <v>#REF!</v>
      </c>
      <c r="AC140" s="226" t="e">
        <f>VLOOKUP(Z140,#REF!,2,0)</f>
        <v>#REF!</v>
      </c>
      <c r="AD140" s="226" t="e">
        <f>VLOOKUP(AA140,#REF!,2,0)</f>
        <v>#REF!</v>
      </c>
      <c r="AE140" s="227" t="e">
        <f t="shared" si="29"/>
        <v>#REF!</v>
      </c>
      <c r="AF140" s="229" t="e">
        <f t="shared" si="30"/>
        <v>#REF!</v>
      </c>
      <c r="AG140" s="229">
        <v>2</v>
      </c>
      <c r="AH140" s="229" t="e">
        <f t="shared" si="31"/>
        <v>#REF!</v>
      </c>
      <c r="AI140" s="227" t="e">
        <f t="shared" si="32"/>
        <v>#REF!</v>
      </c>
      <c r="AJ140" s="225">
        <f>Solicitacao_Prancha[[#This Row],[QUANT EQUIP]]</f>
        <v>4</v>
      </c>
      <c r="AK140" s="229" t="e">
        <f t="shared" si="33"/>
        <v>#REF!</v>
      </c>
      <c r="AL140" s="229"/>
      <c r="AM140" s="230"/>
      <c r="AN140" s="230"/>
      <c r="AO140" s="230"/>
      <c r="AP140" s="230"/>
      <c r="AQ140" s="230"/>
      <c r="AR140" s="230"/>
      <c r="AS140" s="230"/>
      <c r="AT140" s="230"/>
      <c r="AU140" s="230"/>
      <c r="AV140" s="230"/>
      <c r="AW140" s="230"/>
      <c r="AX140"/>
      <c r="AY140"/>
    </row>
    <row r="141" spans="1:51" ht="15" hidden="1" x14ac:dyDescent="0.25">
      <c r="A141" s="208">
        <v>2914</v>
      </c>
      <c r="B141" s="208" t="s">
        <v>717</v>
      </c>
      <c r="C141" s="210">
        <v>45633.488888888889</v>
      </c>
      <c r="D141" s="211" t="s">
        <v>896</v>
      </c>
      <c r="E141" s="208" t="s">
        <v>500</v>
      </c>
      <c r="F141" s="208">
        <v>1</v>
      </c>
      <c r="G141" s="208" t="s">
        <v>508</v>
      </c>
      <c r="H141" s="208" t="s">
        <v>620</v>
      </c>
      <c r="I141" s="208" t="s">
        <v>624</v>
      </c>
      <c r="J141" s="208" t="s">
        <v>1</v>
      </c>
      <c r="K141" s="208" t="s">
        <v>808</v>
      </c>
      <c r="L141" s="208" t="s">
        <v>614</v>
      </c>
      <c r="M141" s="211" t="s">
        <v>856</v>
      </c>
      <c r="N141" s="211" t="s">
        <v>541</v>
      </c>
      <c r="O141" s="217"/>
      <c r="P141" s="208"/>
      <c r="Q141" s="208" t="s">
        <v>688</v>
      </c>
      <c r="R141" s="208" t="e">
        <f>VLOOKUP(LEFT(Solicitacao_Prancha[[#This Row],[ORIGEM]],4),#REF!,2,0)</f>
        <v>#REF!</v>
      </c>
      <c r="S141" s="208" t="e">
        <f>VLOOKUP(LEFT(Solicitacao_Prancha[[#This Row],[DESTINO]],4),#REF!,2,0)</f>
        <v>#REF!</v>
      </c>
      <c r="T141" s="219" t="str">
        <f t="shared" si="25"/>
        <v>Não Aderente</v>
      </c>
      <c r="U141" s="221">
        <f>((CONCATENATE(Solicitacao_Prancha[[#This Row],[DATA MOVIMENTAÇÃO]]," ",Solicitacao_Prancha[[#This Row],[HORA MOVIMENTAÇÃO]])-Solicitacao_Prancha[[#This Row],[DATA SOLICITAÇÃO]])*24)+3</f>
        <v>32.266666666720994</v>
      </c>
      <c r="V141" s="224" t="s">
        <v>410</v>
      </c>
      <c r="W141" s="225" t="str">
        <f>LEFT(Solicitacao_Prancha[[#This Row],[ORIGEM]],4)</f>
        <v>0035</v>
      </c>
      <c r="X141" s="225" t="str">
        <f>LEFT(Solicitacao_Prancha[[#This Row],[DESTINO]],4)</f>
        <v>0487</v>
      </c>
      <c r="Y141" s="225" t="str">
        <f t="shared" si="26"/>
        <v>BRLP0035</v>
      </c>
      <c r="Z141" s="225" t="str">
        <f t="shared" si="27"/>
        <v>00350487</v>
      </c>
      <c r="AA141" s="225" t="str">
        <f t="shared" si="28"/>
        <v>BRLP0487</v>
      </c>
      <c r="AB141" s="226" t="e">
        <f>VLOOKUP(Y141,#REF!,2,0)</f>
        <v>#REF!</v>
      </c>
      <c r="AC141" s="226" t="e">
        <f>VLOOKUP(Z141,#REF!,2,0)</f>
        <v>#REF!</v>
      </c>
      <c r="AD141" s="226" t="e">
        <f>VLOOKUP(AA141,#REF!,2,0)</f>
        <v>#REF!</v>
      </c>
      <c r="AE141" s="227" t="e">
        <f t="shared" si="29"/>
        <v>#REF!</v>
      </c>
      <c r="AF141" s="229" t="e">
        <f t="shared" si="30"/>
        <v>#REF!</v>
      </c>
      <c r="AG141" s="229">
        <v>2</v>
      </c>
      <c r="AH141" s="229" t="e">
        <f t="shared" si="31"/>
        <v>#REF!</v>
      </c>
      <c r="AI141" s="227" t="e">
        <f t="shared" si="32"/>
        <v>#REF!</v>
      </c>
      <c r="AJ141" s="225">
        <f>Solicitacao_Prancha[[#This Row],[QUANT EQUIP]]</f>
        <v>1</v>
      </c>
      <c r="AK141" s="229" t="e">
        <f t="shared" si="33"/>
        <v>#REF!</v>
      </c>
      <c r="AL141" s="229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/>
      <c r="AY141"/>
    </row>
    <row r="142" spans="1:51" ht="15" hidden="1" x14ac:dyDescent="0.25">
      <c r="A142" s="208">
        <v>2915</v>
      </c>
      <c r="B142" s="208" t="s">
        <v>717</v>
      </c>
      <c r="C142" s="210">
        <v>45633.492361111108</v>
      </c>
      <c r="D142" s="211" t="s">
        <v>756</v>
      </c>
      <c r="E142" s="208" t="s">
        <v>491</v>
      </c>
      <c r="F142" s="208">
        <v>1</v>
      </c>
      <c r="G142" s="208" t="s">
        <v>501</v>
      </c>
      <c r="H142" s="208" t="s">
        <v>620</v>
      </c>
      <c r="I142" s="208" t="s">
        <v>624</v>
      </c>
      <c r="J142" s="208" t="s">
        <v>1</v>
      </c>
      <c r="K142" s="208" t="s">
        <v>808</v>
      </c>
      <c r="L142" s="208" t="s">
        <v>897</v>
      </c>
      <c r="M142" s="211" t="s">
        <v>541</v>
      </c>
      <c r="N142" s="211" t="s">
        <v>856</v>
      </c>
      <c r="O142" s="217"/>
      <c r="P142" s="208"/>
      <c r="Q142" s="208" t="s">
        <v>688</v>
      </c>
      <c r="R142" s="208" t="e">
        <f>VLOOKUP(LEFT(Solicitacao_Prancha[[#This Row],[ORIGEM]],4),#REF!,2,0)</f>
        <v>#REF!</v>
      </c>
      <c r="S142" s="208" t="e">
        <f>VLOOKUP(LEFT(Solicitacao_Prancha[[#This Row],[DESTINO]],4),#REF!,2,0)</f>
        <v>#REF!</v>
      </c>
      <c r="T142" s="219" t="str">
        <f t="shared" si="25"/>
        <v>Não Aderente</v>
      </c>
      <c r="U142" s="221">
        <f>((CONCATENATE(Solicitacao_Prancha[[#This Row],[DATA MOVIMENTAÇÃO]]," ",Solicitacao_Prancha[[#This Row],[HORA MOVIMENTAÇÃO]])-Solicitacao_Prancha[[#This Row],[DATA SOLICITAÇÃO]])*24)+3</f>
        <v>34.000000000116415</v>
      </c>
      <c r="V142" s="224" t="s">
        <v>410</v>
      </c>
      <c r="W142" s="225" t="str">
        <f>LEFT(Solicitacao_Prancha[[#This Row],[ORIGEM]],4)</f>
        <v>0487</v>
      </c>
      <c r="X142" s="225" t="str">
        <f>LEFT(Solicitacao_Prancha[[#This Row],[DESTINO]],4)</f>
        <v>0035</v>
      </c>
      <c r="Y142" s="225" t="str">
        <f t="shared" si="26"/>
        <v>BRLP0487</v>
      </c>
      <c r="Z142" s="225" t="str">
        <f t="shared" si="27"/>
        <v>04870035</v>
      </c>
      <c r="AA142" s="225" t="str">
        <f t="shared" si="28"/>
        <v>BRLP0035</v>
      </c>
      <c r="AB142" s="226" t="e">
        <f>VLOOKUP(Y142,#REF!,2,0)</f>
        <v>#REF!</v>
      </c>
      <c r="AC142" s="226" t="e">
        <f>VLOOKUP(Z142,#REF!,2,0)</f>
        <v>#REF!</v>
      </c>
      <c r="AD142" s="226" t="e">
        <f>VLOOKUP(AA142,#REF!,2,0)</f>
        <v>#REF!</v>
      </c>
      <c r="AE142" s="227" t="e">
        <f t="shared" si="29"/>
        <v>#REF!</v>
      </c>
      <c r="AF142" s="229" t="e">
        <f t="shared" si="30"/>
        <v>#REF!</v>
      </c>
      <c r="AG142" s="229">
        <v>2</v>
      </c>
      <c r="AH142" s="229" t="e">
        <f t="shared" si="31"/>
        <v>#REF!</v>
      </c>
      <c r="AI142" s="227" t="e">
        <f t="shared" si="32"/>
        <v>#REF!</v>
      </c>
      <c r="AJ142" s="225">
        <f>Solicitacao_Prancha[[#This Row],[QUANT EQUIP]]</f>
        <v>1</v>
      </c>
      <c r="AK142" s="229" t="e">
        <f t="shared" si="33"/>
        <v>#REF!</v>
      </c>
      <c r="AL142" s="229"/>
      <c r="AM142" s="230"/>
      <c r="AN142" s="230"/>
      <c r="AO142" s="230"/>
      <c r="AP142" s="230"/>
      <c r="AQ142" s="230"/>
      <c r="AR142" s="230"/>
      <c r="AS142" s="230"/>
      <c r="AT142" s="230"/>
      <c r="AU142" s="230"/>
      <c r="AV142" s="230"/>
      <c r="AW142" s="230"/>
      <c r="AX142"/>
      <c r="AY142"/>
    </row>
    <row r="143" spans="1:51" ht="15" hidden="1" x14ac:dyDescent="0.25">
      <c r="A143" s="208">
        <v>2916</v>
      </c>
      <c r="B143" s="208" t="s">
        <v>742</v>
      </c>
      <c r="C143" s="210">
        <v>45633.614583333336</v>
      </c>
      <c r="D143" s="211" t="s">
        <v>585</v>
      </c>
      <c r="E143" s="208" t="s">
        <v>493</v>
      </c>
      <c r="F143" s="208">
        <v>1</v>
      </c>
      <c r="G143" s="208" t="s">
        <v>532</v>
      </c>
      <c r="H143" s="208" t="s">
        <v>620</v>
      </c>
      <c r="I143" s="208" t="s">
        <v>624</v>
      </c>
      <c r="J143" s="208" t="s">
        <v>1</v>
      </c>
      <c r="K143" s="208" t="s">
        <v>832</v>
      </c>
      <c r="L143" s="208" t="s">
        <v>604</v>
      </c>
      <c r="M143" s="211" t="s">
        <v>850</v>
      </c>
      <c r="N143" s="211" t="s">
        <v>898</v>
      </c>
      <c r="O143" s="217"/>
      <c r="P143" s="208"/>
      <c r="Q143" s="208" t="s">
        <v>687</v>
      </c>
      <c r="R143" s="208" t="e">
        <f>VLOOKUP(LEFT(Solicitacao_Prancha[[#This Row],[ORIGEM]],4),#REF!,2,0)</f>
        <v>#REF!</v>
      </c>
      <c r="S143" s="208" t="e">
        <f>VLOOKUP(LEFT(Solicitacao_Prancha[[#This Row],[DESTINO]],4),#REF!,2,0)</f>
        <v>#REF!</v>
      </c>
      <c r="T143" s="219" t="str">
        <f t="shared" si="25"/>
        <v>Não Aderente</v>
      </c>
      <c r="U143" s="221">
        <f>((CONCATENATE(Solicitacao_Prancha[[#This Row],[DATA MOVIMENTAÇÃO]]," ",Solicitacao_Prancha[[#This Row],[HORA MOVIMENTAÇÃO]])-Solicitacao_Prancha[[#This Row],[DATA SOLICITAÇÃO]])*24)+3</f>
        <v>43.249999999883585</v>
      </c>
      <c r="V143" s="224" t="s">
        <v>410</v>
      </c>
      <c r="W143" s="225" t="str">
        <f>LEFT(Solicitacao_Prancha[[#This Row],[ORIGEM]],4)</f>
        <v>0428</v>
      </c>
      <c r="X143" s="225" t="str">
        <f>LEFT(Solicitacao_Prancha[[#This Row],[DESTINO]],4)</f>
        <v>0655</v>
      </c>
      <c r="Y143" s="225" t="str">
        <f t="shared" si="26"/>
        <v>BRLP0428</v>
      </c>
      <c r="Z143" s="225" t="str">
        <f t="shared" si="27"/>
        <v>04280655</v>
      </c>
      <c r="AA143" s="225" t="str">
        <f t="shared" si="28"/>
        <v>BRLP0655</v>
      </c>
      <c r="AB143" s="226" t="e">
        <f>VLOOKUP(Y143,#REF!,2,0)</f>
        <v>#REF!</v>
      </c>
      <c r="AC143" s="226" t="e">
        <f>VLOOKUP(Z143,#REF!,2,0)</f>
        <v>#REF!</v>
      </c>
      <c r="AD143" s="226" t="e">
        <f>VLOOKUP(AA143,#REF!,2,0)</f>
        <v>#REF!</v>
      </c>
      <c r="AE143" s="227" t="e">
        <f t="shared" si="29"/>
        <v>#REF!</v>
      </c>
      <c r="AF143" s="229" t="e">
        <f t="shared" si="30"/>
        <v>#REF!</v>
      </c>
      <c r="AG143" s="229">
        <v>2</v>
      </c>
      <c r="AH143" s="229" t="e">
        <f t="shared" si="31"/>
        <v>#REF!</v>
      </c>
      <c r="AI143" s="227" t="e">
        <f t="shared" si="32"/>
        <v>#REF!</v>
      </c>
      <c r="AJ143" s="225">
        <f>Solicitacao_Prancha[[#This Row],[QUANT EQUIP]]</f>
        <v>1</v>
      </c>
      <c r="AK143" s="229" t="e">
        <f t="shared" si="33"/>
        <v>#REF!</v>
      </c>
      <c r="AL143" s="229"/>
      <c r="AM143" s="230"/>
      <c r="AN143" s="230"/>
      <c r="AO143" s="230"/>
      <c r="AP143" s="230"/>
      <c r="AQ143" s="230"/>
      <c r="AR143" s="230"/>
      <c r="AS143" s="230"/>
      <c r="AT143" s="230"/>
      <c r="AU143" s="230"/>
      <c r="AV143" s="230"/>
      <c r="AW143" s="230"/>
      <c r="AX143"/>
      <c r="AY143"/>
    </row>
    <row r="144" spans="1:51" ht="15" hidden="1" x14ac:dyDescent="0.25">
      <c r="A144" s="208">
        <v>2917</v>
      </c>
      <c r="B144" s="208" t="s">
        <v>742</v>
      </c>
      <c r="C144" s="210">
        <v>45633.615972222222</v>
      </c>
      <c r="D144" s="211" t="s">
        <v>585</v>
      </c>
      <c r="E144" s="208" t="s">
        <v>491</v>
      </c>
      <c r="F144" s="208">
        <v>1</v>
      </c>
      <c r="G144" s="208" t="s">
        <v>532</v>
      </c>
      <c r="H144" s="208" t="s">
        <v>620</v>
      </c>
      <c r="I144" s="208" t="s">
        <v>624</v>
      </c>
      <c r="J144" s="208" t="s">
        <v>1</v>
      </c>
      <c r="K144" s="208" t="s">
        <v>832</v>
      </c>
      <c r="L144" s="208" t="s">
        <v>604</v>
      </c>
      <c r="M144" s="211" t="s">
        <v>850</v>
      </c>
      <c r="N144" s="211" t="s">
        <v>898</v>
      </c>
      <c r="O144" s="217"/>
      <c r="P144" s="208"/>
      <c r="Q144" s="208" t="s">
        <v>687</v>
      </c>
      <c r="R144" s="208" t="e">
        <f>VLOOKUP(LEFT(Solicitacao_Prancha[[#This Row],[ORIGEM]],4),#REF!,2,0)</f>
        <v>#REF!</v>
      </c>
      <c r="S144" s="208" t="e">
        <f>VLOOKUP(LEFT(Solicitacao_Prancha[[#This Row],[DESTINO]],4),#REF!,2,0)</f>
        <v>#REF!</v>
      </c>
      <c r="T144" s="219" t="str">
        <f t="shared" si="25"/>
        <v>Não Aderente</v>
      </c>
      <c r="U144" s="221">
        <f>((CONCATENATE(Solicitacao_Prancha[[#This Row],[DATA MOVIMENTAÇÃO]]," ",Solicitacao_Prancha[[#This Row],[HORA MOVIMENTAÇÃO]])-Solicitacao_Prancha[[#This Row],[DATA SOLICITAÇÃO]])*24)+3</f>
        <v>43.21666666661622</v>
      </c>
      <c r="V144" s="224" t="s">
        <v>410</v>
      </c>
      <c r="W144" s="225" t="str">
        <f>LEFT(Solicitacao_Prancha[[#This Row],[ORIGEM]],4)</f>
        <v>0428</v>
      </c>
      <c r="X144" s="225" t="str">
        <f>LEFT(Solicitacao_Prancha[[#This Row],[DESTINO]],4)</f>
        <v>0655</v>
      </c>
      <c r="Y144" s="225" t="str">
        <f t="shared" si="26"/>
        <v>BRLP0428</v>
      </c>
      <c r="Z144" s="225" t="str">
        <f t="shared" si="27"/>
        <v>04280655</v>
      </c>
      <c r="AA144" s="225" t="str">
        <f t="shared" si="28"/>
        <v>BRLP0655</v>
      </c>
      <c r="AB144" s="226" t="e">
        <f>VLOOKUP(Y144,#REF!,2,0)</f>
        <v>#REF!</v>
      </c>
      <c r="AC144" s="226" t="e">
        <f>VLOOKUP(Z144,#REF!,2,0)</f>
        <v>#REF!</v>
      </c>
      <c r="AD144" s="226" t="e">
        <f>VLOOKUP(AA144,#REF!,2,0)</f>
        <v>#REF!</v>
      </c>
      <c r="AE144" s="227" t="e">
        <f t="shared" si="29"/>
        <v>#REF!</v>
      </c>
      <c r="AF144" s="229" t="e">
        <f t="shared" si="30"/>
        <v>#REF!</v>
      </c>
      <c r="AG144" s="229">
        <v>2</v>
      </c>
      <c r="AH144" s="229" t="e">
        <f t="shared" si="31"/>
        <v>#REF!</v>
      </c>
      <c r="AI144" s="227" t="e">
        <f t="shared" si="32"/>
        <v>#REF!</v>
      </c>
      <c r="AJ144" s="225">
        <f>Solicitacao_Prancha[[#This Row],[QUANT EQUIP]]</f>
        <v>1</v>
      </c>
      <c r="AK144" s="229" t="e">
        <f t="shared" si="33"/>
        <v>#REF!</v>
      </c>
      <c r="AL144" s="229"/>
      <c r="AM144" s="230"/>
      <c r="AN144" s="230"/>
      <c r="AO144" s="230"/>
      <c r="AP144" s="230"/>
      <c r="AQ144" s="230"/>
      <c r="AR144" s="230"/>
      <c r="AS144" s="230"/>
      <c r="AT144" s="230"/>
      <c r="AU144" s="230"/>
      <c r="AV144" s="230"/>
      <c r="AW144" s="230"/>
      <c r="AX144"/>
      <c r="AY144"/>
    </row>
    <row r="145" spans="1:51" ht="15" hidden="1" x14ac:dyDescent="0.25">
      <c r="A145" s="208">
        <v>2918</v>
      </c>
      <c r="B145" s="208" t="s">
        <v>742</v>
      </c>
      <c r="C145" s="210">
        <v>45633.654166666667</v>
      </c>
      <c r="D145" s="211" t="s">
        <v>852</v>
      </c>
      <c r="E145" s="208" t="s">
        <v>493</v>
      </c>
      <c r="F145" s="208">
        <v>1</v>
      </c>
      <c r="G145" s="208" t="s">
        <v>545</v>
      </c>
      <c r="H145" s="208" t="s">
        <v>620</v>
      </c>
      <c r="I145" s="208" t="s">
        <v>624</v>
      </c>
      <c r="J145" s="208" t="s">
        <v>1</v>
      </c>
      <c r="K145" s="208" t="s">
        <v>808</v>
      </c>
      <c r="L145" s="208" t="s">
        <v>593</v>
      </c>
      <c r="M145" s="211" t="s">
        <v>410</v>
      </c>
      <c r="N145" s="211" t="s">
        <v>899</v>
      </c>
      <c r="O145" s="217"/>
      <c r="P145" s="208"/>
      <c r="Q145" s="208" t="s">
        <v>688</v>
      </c>
      <c r="R145" s="208" t="e">
        <f>VLOOKUP(LEFT(Solicitacao_Prancha[[#This Row],[ORIGEM]],4),#REF!,2,0)</f>
        <v>#REF!</v>
      </c>
      <c r="S145" s="208" t="e">
        <f>VLOOKUP(LEFT(Solicitacao_Prancha[[#This Row],[DESTINO]],4),#REF!,2,0)</f>
        <v>#REF!</v>
      </c>
      <c r="T145" s="219" t="str">
        <f t="shared" si="25"/>
        <v>Não Aderente</v>
      </c>
      <c r="U145" s="221">
        <f>((CONCATENATE(Solicitacao_Prancha[[#This Row],[DATA MOVIMENTAÇÃO]]," ",Solicitacao_Prancha[[#This Row],[HORA MOVIMENTAÇÃO]])-Solicitacao_Prancha[[#This Row],[DATA SOLICITAÇÃO]])*24)+3</f>
        <v>19.300000000046566</v>
      </c>
      <c r="V145" s="224" t="s">
        <v>410</v>
      </c>
      <c r="W145" s="225" t="str">
        <f>LEFT(Solicitacao_Prancha[[#This Row],[ORIGEM]],4)</f>
        <v>BRLP</v>
      </c>
      <c r="X145" s="225" t="str">
        <f>LEFT(Solicitacao_Prancha[[#This Row],[DESTINO]],4)</f>
        <v>0408</v>
      </c>
      <c r="Y145" s="225" t="str">
        <f t="shared" si="26"/>
        <v>BRLPBRLP</v>
      </c>
      <c r="Z145" s="225" t="str">
        <f t="shared" si="27"/>
        <v>BRLP0408</v>
      </c>
      <c r="AA145" s="225" t="str">
        <f t="shared" si="28"/>
        <v>BRLP0408</v>
      </c>
      <c r="AB145" s="226" t="e">
        <f>VLOOKUP(Y145,#REF!,2,0)</f>
        <v>#REF!</v>
      </c>
      <c r="AC145" s="226" t="e">
        <f>VLOOKUP(Z145,#REF!,2,0)</f>
        <v>#REF!</v>
      </c>
      <c r="AD145" s="226" t="e">
        <f>VLOOKUP(AA145,#REF!,2,0)</f>
        <v>#REF!</v>
      </c>
      <c r="AE145" s="227" t="e">
        <f t="shared" si="29"/>
        <v>#REF!</v>
      </c>
      <c r="AF145" s="229" t="e">
        <f t="shared" si="30"/>
        <v>#REF!</v>
      </c>
      <c r="AG145" s="229">
        <v>2</v>
      </c>
      <c r="AH145" s="229" t="e">
        <f t="shared" si="31"/>
        <v>#REF!</v>
      </c>
      <c r="AI145" s="227" t="e">
        <f t="shared" si="32"/>
        <v>#REF!</v>
      </c>
      <c r="AJ145" s="225">
        <f>Solicitacao_Prancha[[#This Row],[QUANT EQUIP]]</f>
        <v>1</v>
      </c>
      <c r="AK145" s="229" t="e">
        <f t="shared" si="33"/>
        <v>#REF!</v>
      </c>
      <c r="AL145" s="229"/>
      <c r="AM145" s="230"/>
      <c r="AN145" s="230"/>
      <c r="AO145" s="230"/>
      <c r="AP145" s="230"/>
      <c r="AQ145" s="230"/>
      <c r="AR145" s="230"/>
      <c r="AS145" s="230"/>
      <c r="AT145" s="230"/>
      <c r="AU145" s="230"/>
      <c r="AV145" s="230"/>
      <c r="AW145" s="230"/>
      <c r="AX145"/>
      <c r="AY145"/>
    </row>
    <row r="146" spans="1:51" ht="15" hidden="1" x14ac:dyDescent="0.25">
      <c r="A146" s="208">
        <v>2919</v>
      </c>
      <c r="B146" s="208" t="s">
        <v>717</v>
      </c>
      <c r="C146" s="210">
        <v>45633.663194444445</v>
      </c>
      <c r="D146" s="211" t="s">
        <v>510</v>
      </c>
      <c r="E146" s="208" t="s">
        <v>500</v>
      </c>
      <c r="F146" s="208">
        <v>3</v>
      </c>
      <c r="G146" s="208" t="s">
        <v>4</v>
      </c>
      <c r="H146" s="208" t="s">
        <v>620</v>
      </c>
      <c r="I146" s="208" t="s">
        <v>624</v>
      </c>
      <c r="J146" s="208" t="s">
        <v>531</v>
      </c>
      <c r="K146" s="208" t="s">
        <v>900</v>
      </c>
      <c r="L146" s="208" t="s">
        <v>600</v>
      </c>
      <c r="M146" s="211" t="s">
        <v>519</v>
      </c>
      <c r="N146" s="211" t="s">
        <v>519</v>
      </c>
      <c r="O146" s="217"/>
      <c r="P146" s="208" t="s">
        <v>633</v>
      </c>
      <c r="Q146" s="208" t="s">
        <v>687</v>
      </c>
      <c r="R146" s="208" t="e">
        <f>VLOOKUP(LEFT(Solicitacao_Prancha[[#This Row],[ORIGEM]],4),#REF!,2,0)</f>
        <v>#REF!</v>
      </c>
      <c r="S146" s="208" t="e">
        <f>VLOOKUP(LEFT(Solicitacao_Prancha[[#This Row],[DESTINO]],4),#REF!,2,0)</f>
        <v>#REF!</v>
      </c>
      <c r="T146" s="219" t="str">
        <f t="shared" si="25"/>
        <v>Aderente</v>
      </c>
      <c r="U146" s="221">
        <f>((CONCATENATE(Solicitacao_Prancha[[#This Row],[DATA MOVIMENTAÇÃO]]," ",Solicitacao_Prancha[[#This Row],[HORA MOVIMENTAÇÃO]])-Solicitacao_Prancha[[#This Row],[DATA SOLICITAÇÃO]])*24)+3</f>
        <v>185.08333333331393</v>
      </c>
      <c r="V146" s="224" t="s">
        <v>410</v>
      </c>
      <c r="W146" s="225" t="str">
        <f>LEFT(Solicitacao_Prancha[[#This Row],[ORIGEM]],4)</f>
        <v>2081</v>
      </c>
      <c r="X146" s="225" t="str">
        <f>LEFT(Solicitacao_Prancha[[#This Row],[DESTINO]],4)</f>
        <v>2081</v>
      </c>
      <c r="Y146" s="225" t="str">
        <f t="shared" si="26"/>
        <v>BRLP2081</v>
      </c>
      <c r="Z146" s="225" t="str">
        <f t="shared" si="27"/>
        <v>20812081</v>
      </c>
      <c r="AA146" s="225" t="str">
        <f t="shared" si="28"/>
        <v>BRLP2081</v>
      </c>
      <c r="AB146" s="226" t="e">
        <f>VLOOKUP(Y146,#REF!,2,0)</f>
        <v>#REF!</v>
      </c>
      <c r="AC146" s="226" t="e">
        <f>VLOOKUP(Z146,#REF!,2,0)</f>
        <v>#REF!</v>
      </c>
      <c r="AD146" s="226" t="e">
        <f>VLOOKUP(AA146,#REF!,2,0)</f>
        <v>#REF!</v>
      </c>
      <c r="AE146" s="227" t="e">
        <f t="shared" si="29"/>
        <v>#REF!</v>
      </c>
      <c r="AF146" s="229" t="e">
        <f t="shared" si="30"/>
        <v>#REF!</v>
      </c>
      <c r="AG146" s="229">
        <v>2</v>
      </c>
      <c r="AH146" s="229" t="e">
        <f t="shared" si="31"/>
        <v>#REF!</v>
      </c>
      <c r="AI146" s="227" t="e">
        <f t="shared" si="32"/>
        <v>#REF!</v>
      </c>
      <c r="AJ146" s="225">
        <f>Solicitacao_Prancha[[#This Row],[QUANT EQUIP]]</f>
        <v>3</v>
      </c>
      <c r="AK146" s="229" t="e">
        <f t="shared" si="33"/>
        <v>#REF!</v>
      </c>
      <c r="AL146" s="229"/>
      <c r="AM146" s="230"/>
      <c r="AN146" s="230"/>
      <c r="AO146" s="230"/>
      <c r="AP146" s="230"/>
      <c r="AQ146" s="230"/>
      <c r="AR146" s="230"/>
      <c r="AS146" s="230"/>
      <c r="AT146" s="230"/>
      <c r="AU146" s="230"/>
      <c r="AV146" s="230"/>
      <c r="AW146" s="230"/>
      <c r="AX146"/>
      <c r="AY146"/>
    </row>
    <row r="147" spans="1:51" ht="15" hidden="1" x14ac:dyDescent="0.25">
      <c r="A147" s="208">
        <v>2920</v>
      </c>
      <c r="B147" s="208" t="s">
        <v>718</v>
      </c>
      <c r="C147" s="210">
        <v>45633.672222222223</v>
      </c>
      <c r="D147" s="211" t="s">
        <v>901</v>
      </c>
      <c r="E147" s="208" t="s">
        <v>744</v>
      </c>
      <c r="F147" s="208">
        <v>1</v>
      </c>
      <c r="G147" s="208" t="s">
        <v>501</v>
      </c>
      <c r="H147" s="208" t="s">
        <v>620</v>
      </c>
      <c r="I147" s="208" t="s">
        <v>624</v>
      </c>
      <c r="J147" s="208" t="s">
        <v>1</v>
      </c>
      <c r="K147" s="208" t="s">
        <v>832</v>
      </c>
      <c r="L147" s="208" t="s">
        <v>604</v>
      </c>
      <c r="M147" s="211" t="s">
        <v>902</v>
      </c>
      <c r="N147" s="211" t="s">
        <v>754</v>
      </c>
      <c r="O147" s="217" t="s">
        <v>903</v>
      </c>
      <c r="P147" s="208"/>
      <c r="Q147" s="208" t="s">
        <v>688</v>
      </c>
      <c r="R147" s="208" t="e">
        <f>VLOOKUP(LEFT(Solicitacao_Prancha[[#This Row],[ORIGEM]],4),#REF!,2,0)</f>
        <v>#REF!</v>
      </c>
      <c r="S147" s="208" t="e">
        <f>VLOOKUP(LEFT(Solicitacao_Prancha[[#This Row],[DESTINO]],4),#REF!,2,0)</f>
        <v>#REF!</v>
      </c>
      <c r="T147" s="219" t="str">
        <f t="shared" si="25"/>
        <v>Não Aderente</v>
      </c>
      <c r="U147" s="221">
        <f>((CONCATENATE(Solicitacao_Prancha[[#This Row],[DATA MOVIMENTAÇÃO]]," ",Solicitacao_Prancha[[#This Row],[HORA MOVIMENTAÇÃO]])-Solicitacao_Prancha[[#This Row],[DATA SOLICITAÇÃO]])*24)+3</f>
        <v>41.866666666581295</v>
      </c>
      <c r="V147" s="224" t="s">
        <v>410</v>
      </c>
      <c r="W147" s="225" t="str">
        <f>LEFT(Solicitacao_Prancha[[#This Row],[ORIGEM]],4)</f>
        <v>0587</v>
      </c>
      <c r="X147" s="225" t="str">
        <f>LEFT(Solicitacao_Prancha[[#This Row],[DESTINO]],4)</f>
        <v>0997</v>
      </c>
      <c r="Y147" s="225" t="str">
        <f t="shared" si="26"/>
        <v>BRLP0587</v>
      </c>
      <c r="Z147" s="225" t="str">
        <f t="shared" si="27"/>
        <v>05870997</v>
      </c>
      <c r="AA147" s="225" t="str">
        <f t="shared" si="28"/>
        <v>BRLP0997</v>
      </c>
      <c r="AB147" s="226" t="e">
        <f>VLOOKUP(Y147,#REF!,2,0)</f>
        <v>#REF!</v>
      </c>
      <c r="AC147" s="226" t="e">
        <f>VLOOKUP(Z147,#REF!,2,0)</f>
        <v>#REF!</v>
      </c>
      <c r="AD147" s="226" t="e">
        <f>VLOOKUP(AA147,#REF!,2,0)</f>
        <v>#REF!</v>
      </c>
      <c r="AE147" s="227" t="e">
        <f t="shared" si="29"/>
        <v>#REF!</v>
      </c>
      <c r="AF147" s="229" t="e">
        <f t="shared" si="30"/>
        <v>#REF!</v>
      </c>
      <c r="AG147" s="229">
        <v>2</v>
      </c>
      <c r="AH147" s="229" t="e">
        <f t="shared" si="31"/>
        <v>#REF!</v>
      </c>
      <c r="AI147" s="227" t="e">
        <f t="shared" si="32"/>
        <v>#REF!</v>
      </c>
      <c r="AJ147" s="225">
        <f>Solicitacao_Prancha[[#This Row],[QUANT EQUIP]]</f>
        <v>1</v>
      </c>
      <c r="AK147" s="229" t="e">
        <f t="shared" si="33"/>
        <v>#REF!</v>
      </c>
      <c r="AL147" s="229"/>
      <c r="AM147" s="230"/>
      <c r="AN147" s="230"/>
      <c r="AO147" s="230"/>
      <c r="AP147" s="230"/>
      <c r="AQ147" s="230"/>
      <c r="AR147" s="230"/>
      <c r="AS147" s="230"/>
      <c r="AT147" s="230"/>
      <c r="AU147" s="230"/>
      <c r="AV147" s="230"/>
      <c r="AW147" s="230"/>
      <c r="AX147"/>
      <c r="AY147"/>
    </row>
    <row r="148" spans="1:51" ht="15" hidden="1" x14ac:dyDescent="0.25">
      <c r="A148" s="208">
        <v>2921</v>
      </c>
      <c r="B148" s="208" t="s">
        <v>718</v>
      </c>
      <c r="C148" s="210">
        <v>45633.724305555559</v>
      </c>
      <c r="D148" s="211" t="s">
        <v>904</v>
      </c>
      <c r="E148" s="208" t="s">
        <v>905</v>
      </c>
      <c r="F148" s="208">
        <v>1</v>
      </c>
      <c r="G148" s="208" t="s">
        <v>543</v>
      </c>
      <c r="H148" s="208" t="s">
        <v>620</v>
      </c>
      <c r="I148" s="208" t="s">
        <v>624</v>
      </c>
      <c r="J148" s="208" t="s">
        <v>1</v>
      </c>
      <c r="K148" s="208" t="s">
        <v>832</v>
      </c>
      <c r="L148" s="208" t="s">
        <v>604</v>
      </c>
      <c r="M148" s="211" t="s">
        <v>634</v>
      </c>
      <c r="N148" s="211" t="s">
        <v>713</v>
      </c>
      <c r="O148" s="217" t="s">
        <v>906</v>
      </c>
      <c r="P148" s="208"/>
      <c r="Q148" s="208" t="s">
        <v>688</v>
      </c>
      <c r="R148" s="208" t="e">
        <f>VLOOKUP(LEFT(Solicitacao_Prancha[[#This Row],[ORIGEM]],4),#REF!,2,0)</f>
        <v>#REF!</v>
      </c>
      <c r="S148" s="208" t="e">
        <f>VLOOKUP(LEFT(Solicitacao_Prancha[[#This Row],[DESTINO]],4),#REF!,2,0)</f>
        <v>#REF!</v>
      </c>
      <c r="T148" s="219" t="str">
        <f t="shared" si="25"/>
        <v>Não Aderente</v>
      </c>
      <c r="U148" s="221">
        <f>((CONCATENATE(Solicitacao_Prancha[[#This Row],[DATA MOVIMENTAÇÃO]]," ",Solicitacao_Prancha[[#This Row],[HORA MOVIMENTAÇÃO]])-Solicitacao_Prancha[[#This Row],[DATA SOLICITAÇÃO]])*24)+3</f>
        <v>40.616666666523088</v>
      </c>
      <c r="V148" s="224" t="s">
        <v>410</v>
      </c>
      <c r="W148" s="225" t="str">
        <f>LEFT(Solicitacao_Prancha[[#This Row],[ORIGEM]],4)</f>
        <v>0157</v>
      </c>
      <c r="X148" s="225" t="str">
        <f>LEFT(Solicitacao_Prancha[[#This Row],[DESTINO]],4)</f>
        <v>1119</v>
      </c>
      <c r="Y148" s="225" t="str">
        <f t="shared" si="26"/>
        <v>BRLP0157</v>
      </c>
      <c r="Z148" s="225" t="str">
        <f t="shared" si="27"/>
        <v>01571119</v>
      </c>
      <c r="AA148" s="225" t="str">
        <f t="shared" si="28"/>
        <v>BRLP1119</v>
      </c>
      <c r="AB148" s="226" t="e">
        <f>VLOOKUP(Y148,#REF!,2,0)</f>
        <v>#REF!</v>
      </c>
      <c r="AC148" s="226" t="e">
        <f>VLOOKUP(Z148,#REF!,2,0)</f>
        <v>#REF!</v>
      </c>
      <c r="AD148" s="226" t="e">
        <f>VLOOKUP(AA148,#REF!,2,0)</f>
        <v>#REF!</v>
      </c>
      <c r="AE148" s="227" t="e">
        <f t="shared" si="29"/>
        <v>#REF!</v>
      </c>
      <c r="AF148" s="229" t="e">
        <f t="shared" si="30"/>
        <v>#REF!</v>
      </c>
      <c r="AG148" s="229">
        <v>2</v>
      </c>
      <c r="AH148" s="229" t="e">
        <f t="shared" si="31"/>
        <v>#REF!</v>
      </c>
      <c r="AI148" s="227" t="e">
        <f t="shared" si="32"/>
        <v>#REF!</v>
      </c>
      <c r="AJ148" s="225">
        <f>Solicitacao_Prancha[[#This Row],[QUANT EQUIP]]</f>
        <v>1</v>
      </c>
      <c r="AK148" s="229" t="e">
        <f t="shared" si="33"/>
        <v>#REF!</v>
      </c>
      <c r="AL148" s="229"/>
      <c r="AM148" s="230"/>
      <c r="AN148" s="230"/>
      <c r="AO148" s="230"/>
      <c r="AP148" s="230"/>
      <c r="AQ148" s="230"/>
      <c r="AR148" s="230"/>
      <c r="AS148" s="230"/>
      <c r="AT148" s="230"/>
      <c r="AU148" s="230"/>
      <c r="AV148" s="230"/>
      <c r="AW148" s="230"/>
      <c r="AX148"/>
      <c r="AY148"/>
    </row>
    <row r="149" spans="1:51" ht="15" hidden="1" x14ac:dyDescent="0.25">
      <c r="A149" s="208">
        <v>2922</v>
      </c>
      <c r="B149" s="208" t="s">
        <v>1591</v>
      </c>
      <c r="C149" s="210">
        <v>45633.797222222223</v>
      </c>
      <c r="D149" s="211" t="s">
        <v>774</v>
      </c>
      <c r="E149" s="208" t="s">
        <v>493</v>
      </c>
      <c r="F149" s="208">
        <v>1</v>
      </c>
      <c r="G149" s="208" t="s">
        <v>501</v>
      </c>
      <c r="H149" s="208" t="s">
        <v>620</v>
      </c>
      <c r="I149" s="208" t="s">
        <v>621</v>
      </c>
      <c r="J149" s="208" t="s">
        <v>531</v>
      </c>
      <c r="K149" s="208" t="s">
        <v>808</v>
      </c>
      <c r="L149" s="208" t="s">
        <v>598</v>
      </c>
      <c r="M149" s="211" t="s">
        <v>660</v>
      </c>
      <c r="N149" s="211" t="s">
        <v>683</v>
      </c>
      <c r="O149" s="217"/>
      <c r="P149" s="208"/>
      <c r="Q149" s="208" t="s">
        <v>688</v>
      </c>
      <c r="R149" s="208" t="e">
        <f>VLOOKUP(LEFT(Solicitacao_Prancha[[#This Row],[ORIGEM]],4),#REF!,2,0)</f>
        <v>#REF!</v>
      </c>
      <c r="S149" s="208" t="e">
        <f>VLOOKUP(LEFT(Solicitacao_Prancha[[#This Row],[DESTINO]],4),#REF!,2,0)</f>
        <v>#REF!</v>
      </c>
      <c r="T149" s="219" t="str">
        <f t="shared" si="25"/>
        <v>Não Aderente</v>
      </c>
      <c r="U149" s="221">
        <f>((CONCATENATE(Solicitacao_Prancha[[#This Row],[DATA MOVIMENTAÇÃO]]," ",Solicitacao_Prancha[[#This Row],[HORA MOVIMENTAÇÃO]])-Solicitacao_Prancha[[#This Row],[DATA SOLICITAÇÃO]])*24)+3</f>
        <v>21.866666666697711</v>
      </c>
      <c r="V149" s="224" t="s">
        <v>410</v>
      </c>
      <c r="W149" s="225" t="str">
        <f>LEFT(Solicitacao_Prancha[[#This Row],[ORIGEM]],4)</f>
        <v>0078</v>
      </c>
      <c r="X149" s="225" t="str">
        <f>LEFT(Solicitacao_Prancha[[#This Row],[DESTINO]],4)</f>
        <v>0438</v>
      </c>
      <c r="Y149" s="225" t="str">
        <f t="shared" si="26"/>
        <v>BRLP0078</v>
      </c>
      <c r="Z149" s="225" t="str">
        <f t="shared" si="27"/>
        <v>00780438</v>
      </c>
      <c r="AA149" s="225" t="str">
        <f t="shared" si="28"/>
        <v>BRLP0438</v>
      </c>
      <c r="AB149" s="226" t="e">
        <f>VLOOKUP(Y149,#REF!,2,0)</f>
        <v>#REF!</v>
      </c>
      <c r="AC149" s="226" t="e">
        <f>VLOOKUP(Z149,#REF!,2,0)</f>
        <v>#REF!</v>
      </c>
      <c r="AD149" s="226" t="e">
        <f>VLOOKUP(AA149,#REF!,2,0)</f>
        <v>#REF!</v>
      </c>
      <c r="AE149" s="227" t="e">
        <f t="shared" si="29"/>
        <v>#REF!</v>
      </c>
      <c r="AF149" s="229" t="e">
        <f t="shared" si="30"/>
        <v>#REF!</v>
      </c>
      <c r="AG149" s="229">
        <v>2</v>
      </c>
      <c r="AH149" s="229" t="e">
        <f t="shared" si="31"/>
        <v>#REF!</v>
      </c>
      <c r="AI149" s="227" t="e">
        <f t="shared" si="32"/>
        <v>#REF!</v>
      </c>
      <c r="AJ149" s="225">
        <f>Solicitacao_Prancha[[#This Row],[QUANT EQUIP]]</f>
        <v>1</v>
      </c>
      <c r="AK149" s="229" t="e">
        <f t="shared" si="33"/>
        <v>#REF!</v>
      </c>
      <c r="AL149" s="229"/>
      <c r="AM149" s="230"/>
      <c r="AN149" s="230"/>
      <c r="AO149" s="230"/>
      <c r="AP149" s="230"/>
      <c r="AQ149" s="230"/>
      <c r="AR149" s="230"/>
      <c r="AS149" s="230"/>
      <c r="AT149" s="230"/>
      <c r="AU149" s="230"/>
      <c r="AV149" s="230"/>
      <c r="AW149" s="230"/>
      <c r="AX149"/>
      <c r="AY149"/>
    </row>
    <row r="150" spans="1:51" ht="15" hidden="1" x14ac:dyDescent="0.25">
      <c r="A150" s="208">
        <v>2923</v>
      </c>
      <c r="B150" s="208" t="s">
        <v>743</v>
      </c>
      <c r="C150" s="210">
        <v>45633.872916666667</v>
      </c>
      <c r="D150" s="211" t="s">
        <v>767</v>
      </c>
      <c r="E150" s="208" t="s">
        <v>481</v>
      </c>
      <c r="F150" s="208">
        <v>1</v>
      </c>
      <c r="G150" s="208" t="s">
        <v>487</v>
      </c>
      <c r="H150" s="208" t="s">
        <v>620</v>
      </c>
      <c r="I150" s="208" t="s">
        <v>624</v>
      </c>
      <c r="J150" s="208" t="s">
        <v>531</v>
      </c>
      <c r="K150" s="208" t="s">
        <v>808</v>
      </c>
      <c r="L150" s="208" t="s">
        <v>604</v>
      </c>
      <c r="M150" s="211" t="s">
        <v>646</v>
      </c>
      <c r="N150" s="211" t="s">
        <v>591</v>
      </c>
      <c r="O150" s="217"/>
      <c r="P150" s="208" t="s">
        <v>848</v>
      </c>
      <c r="Q150" s="208" t="s">
        <v>688</v>
      </c>
      <c r="R150" s="208" t="e">
        <f>VLOOKUP(LEFT(Solicitacao_Prancha[[#This Row],[ORIGEM]],4),#REF!,2,0)</f>
        <v>#REF!</v>
      </c>
      <c r="S150" s="208" t="e">
        <f>VLOOKUP(LEFT(Solicitacao_Prancha[[#This Row],[DESTINO]],4),#REF!,2,0)</f>
        <v>#REF!</v>
      </c>
      <c r="T150" s="219" t="str">
        <f t="shared" si="25"/>
        <v>Não Aderente</v>
      </c>
      <c r="U150" s="221">
        <f>((CONCATENATE(Solicitacao_Prancha[[#This Row],[DATA MOVIMENTAÇÃO]]," ",Solicitacao_Prancha[[#This Row],[HORA MOVIMENTAÇÃO]])-Solicitacao_Prancha[[#This Row],[DATA SOLICITAÇÃO]])*24)+3</f>
        <v>13.049999999930151</v>
      </c>
      <c r="V150" s="224" t="s">
        <v>410</v>
      </c>
      <c r="W150" s="225" t="str">
        <f>LEFT(Solicitacao_Prancha[[#This Row],[ORIGEM]],4)</f>
        <v>0137</v>
      </c>
      <c r="X150" s="225" t="str">
        <f>LEFT(Solicitacao_Prancha[[#This Row],[DESTINO]],4)</f>
        <v>0140</v>
      </c>
      <c r="Y150" s="225" t="str">
        <f t="shared" si="26"/>
        <v>BRLP0137</v>
      </c>
      <c r="Z150" s="225" t="str">
        <f t="shared" si="27"/>
        <v>01370140</v>
      </c>
      <c r="AA150" s="225" t="str">
        <f t="shared" si="28"/>
        <v>BRLP0140</v>
      </c>
      <c r="AB150" s="226" t="e">
        <f>VLOOKUP(Y150,#REF!,2,0)</f>
        <v>#REF!</v>
      </c>
      <c r="AC150" s="226" t="e">
        <f>VLOOKUP(Z150,#REF!,2,0)</f>
        <v>#REF!</v>
      </c>
      <c r="AD150" s="226" t="e">
        <f>VLOOKUP(AA150,#REF!,2,0)</f>
        <v>#REF!</v>
      </c>
      <c r="AE150" s="227" t="e">
        <f t="shared" si="29"/>
        <v>#REF!</v>
      </c>
      <c r="AF150" s="229" t="e">
        <f t="shared" si="30"/>
        <v>#REF!</v>
      </c>
      <c r="AG150" s="229">
        <v>2</v>
      </c>
      <c r="AH150" s="229" t="e">
        <f t="shared" si="31"/>
        <v>#REF!</v>
      </c>
      <c r="AI150" s="227" t="e">
        <f t="shared" si="32"/>
        <v>#REF!</v>
      </c>
      <c r="AJ150" s="225">
        <f>Solicitacao_Prancha[[#This Row],[QUANT EQUIP]]</f>
        <v>1</v>
      </c>
      <c r="AK150" s="229" t="e">
        <f t="shared" si="33"/>
        <v>#REF!</v>
      </c>
      <c r="AL150" s="229"/>
      <c r="AM150" s="230"/>
      <c r="AN150" s="230"/>
      <c r="AO150" s="230"/>
      <c r="AP150" s="230"/>
      <c r="AQ150" s="230"/>
      <c r="AR150" s="230"/>
      <c r="AS150" s="230"/>
      <c r="AT150" s="230"/>
      <c r="AU150" s="230"/>
      <c r="AV150" s="230"/>
      <c r="AW150" s="230"/>
      <c r="AX150"/>
      <c r="AY150"/>
    </row>
    <row r="151" spans="1:51" ht="15" hidden="1" x14ac:dyDescent="0.25">
      <c r="A151" s="208">
        <v>2924</v>
      </c>
      <c r="B151" s="208" t="s">
        <v>743</v>
      </c>
      <c r="C151" s="210">
        <v>45633.904166666667</v>
      </c>
      <c r="D151" s="211" t="s">
        <v>890</v>
      </c>
      <c r="E151" s="208" t="s">
        <v>489</v>
      </c>
      <c r="F151" s="208">
        <v>1</v>
      </c>
      <c r="G151" s="208" t="s">
        <v>508</v>
      </c>
      <c r="H151" s="208" t="s">
        <v>620</v>
      </c>
      <c r="I151" s="208" t="s">
        <v>621</v>
      </c>
      <c r="J151" s="208" t="s">
        <v>1</v>
      </c>
      <c r="K151" s="208" t="s">
        <v>832</v>
      </c>
      <c r="L151" s="208" t="s">
        <v>604</v>
      </c>
      <c r="M151" s="211" t="s">
        <v>671</v>
      </c>
      <c r="N151" s="211" t="s">
        <v>659</v>
      </c>
      <c r="O151" s="217"/>
      <c r="P151" s="208"/>
      <c r="Q151" s="208" t="s">
        <v>688</v>
      </c>
      <c r="R151" s="208" t="e">
        <f>VLOOKUP(LEFT(Solicitacao_Prancha[[#This Row],[ORIGEM]],4),#REF!,2,0)</f>
        <v>#REF!</v>
      </c>
      <c r="S151" s="208" t="e">
        <f>VLOOKUP(LEFT(Solicitacao_Prancha[[#This Row],[DESTINO]],4),#REF!,2,0)</f>
        <v>#REF!</v>
      </c>
      <c r="T151" s="219" t="str">
        <f t="shared" si="25"/>
        <v>Não Aderente</v>
      </c>
      <c r="U151" s="221">
        <f>((CONCATENATE(Solicitacao_Prancha[[#This Row],[DATA MOVIMENTAÇÃO]]," ",Solicitacao_Prancha[[#This Row],[HORA MOVIMENTAÇÃO]])-Solicitacao_Prancha[[#This Row],[DATA SOLICITAÇÃO]])*24)+3</f>
        <v>36.299999999930151</v>
      </c>
      <c r="V151" s="224" t="s">
        <v>410</v>
      </c>
      <c r="W151" s="225" t="str">
        <f>LEFT(Solicitacao_Prancha[[#This Row],[ORIGEM]],4)</f>
        <v>0392</v>
      </c>
      <c r="X151" s="225" t="str">
        <f>LEFT(Solicitacao_Prancha[[#This Row],[DESTINO]],4)</f>
        <v>0395</v>
      </c>
      <c r="Y151" s="225" t="str">
        <f t="shared" si="26"/>
        <v>BRLP0392</v>
      </c>
      <c r="Z151" s="225" t="str">
        <f t="shared" si="27"/>
        <v>03920395</v>
      </c>
      <c r="AA151" s="225" t="str">
        <f t="shared" si="28"/>
        <v>BRLP0395</v>
      </c>
      <c r="AB151" s="226" t="e">
        <f>VLOOKUP(Y151,#REF!,2,0)</f>
        <v>#REF!</v>
      </c>
      <c r="AC151" s="226" t="e">
        <f>VLOOKUP(Z151,#REF!,2,0)</f>
        <v>#REF!</v>
      </c>
      <c r="AD151" s="226" t="e">
        <f>VLOOKUP(AA151,#REF!,2,0)</f>
        <v>#REF!</v>
      </c>
      <c r="AE151" s="227" t="e">
        <f t="shared" si="29"/>
        <v>#REF!</v>
      </c>
      <c r="AF151" s="229" t="e">
        <f t="shared" si="30"/>
        <v>#REF!</v>
      </c>
      <c r="AG151" s="229">
        <v>2</v>
      </c>
      <c r="AH151" s="229" t="e">
        <f t="shared" si="31"/>
        <v>#REF!</v>
      </c>
      <c r="AI151" s="227" t="e">
        <f t="shared" si="32"/>
        <v>#REF!</v>
      </c>
      <c r="AJ151" s="225">
        <f>Solicitacao_Prancha[[#This Row],[QUANT EQUIP]]</f>
        <v>1</v>
      </c>
      <c r="AK151" s="229" t="e">
        <f t="shared" si="33"/>
        <v>#REF!</v>
      </c>
      <c r="AL151" s="229"/>
      <c r="AM151" s="230"/>
      <c r="AN151" s="230"/>
      <c r="AO151" s="230"/>
      <c r="AP151" s="230"/>
      <c r="AQ151" s="230"/>
      <c r="AR151" s="230"/>
      <c r="AS151" s="230"/>
      <c r="AT151" s="230"/>
      <c r="AU151" s="230"/>
      <c r="AV151" s="230"/>
      <c r="AW151" s="230"/>
      <c r="AX151"/>
      <c r="AY151"/>
    </row>
    <row r="152" spans="1:51" ht="15" hidden="1" x14ac:dyDescent="0.25">
      <c r="A152" s="208">
        <v>2925</v>
      </c>
      <c r="B152" s="208" t="s">
        <v>743</v>
      </c>
      <c r="C152" s="210">
        <v>45633.906944444447</v>
      </c>
      <c r="D152" s="211" t="s">
        <v>753</v>
      </c>
      <c r="E152" s="208" t="s">
        <v>493</v>
      </c>
      <c r="F152" s="208">
        <v>1</v>
      </c>
      <c r="G152" s="208" t="s">
        <v>508</v>
      </c>
      <c r="H152" s="208" t="s">
        <v>620</v>
      </c>
      <c r="I152" s="208" t="s">
        <v>621</v>
      </c>
      <c r="J152" s="208" t="s">
        <v>1</v>
      </c>
      <c r="K152" s="208" t="s">
        <v>832</v>
      </c>
      <c r="L152" s="208" t="s">
        <v>604</v>
      </c>
      <c r="M152" s="211" t="s">
        <v>619</v>
      </c>
      <c r="N152" s="211" t="s">
        <v>659</v>
      </c>
      <c r="O152" s="217" t="s">
        <v>907</v>
      </c>
      <c r="P152" s="208"/>
      <c r="Q152" s="208" t="s">
        <v>688</v>
      </c>
      <c r="R152" s="208" t="e">
        <f>VLOOKUP(LEFT(Solicitacao_Prancha[[#This Row],[ORIGEM]],4),#REF!,2,0)</f>
        <v>#REF!</v>
      </c>
      <c r="S152" s="208" t="e">
        <f>VLOOKUP(LEFT(Solicitacao_Prancha[[#This Row],[DESTINO]],4),#REF!,2,0)</f>
        <v>#REF!</v>
      </c>
      <c r="T152" s="219" t="str">
        <f t="shared" si="25"/>
        <v>Não Aderente</v>
      </c>
      <c r="U152" s="221">
        <f>((CONCATENATE(Solicitacao_Prancha[[#This Row],[DATA MOVIMENTAÇÃO]]," ",Solicitacao_Prancha[[#This Row],[HORA MOVIMENTAÇÃO]])-Solicitacao_Prancha[[#This Row],[DATA SOLICITAÇÃO]])*24)+3</f>
        <v>36.233333333220799</v>
      </c>
      <c r="V152" s="224" t="s">
        <v>410</v>
      </c>
      <c r="W152" s="225" t="str">
        <f>LEFT(Solicitacao_Prancha[[#This Row],[ORIGEM]],4)</f>
        <v>0394</v>
      </c>
      <c r="X152" s="225" t="str">
        <f>LEFT(Solicitacao_Prancha[[#This Row],[DESTINO]],4)</f>
        <v>0395</v>
      </c>
      <c r="Y152" s="225" t="str">
        <f t="shared" si="26"/>
        <v>BRLP0394</v>
      </c>
      <c r="Z152" s="225" t="str">
        <f t="shared" si="27"/>
        <v>03940395</v>
      </c>
      <c r="AA152" s="225" t="str">
        <f t="shared" si="28"/>
        <v>BRLP0395</v>
      </c>
      <c r="AB152" s="226" t="e">
        <f>VLOOKUP(Y152,#REF!,2,0)</f>
        <v>#REF!</v>
      </c>
      <c r="AC152" s="226" t="e">
        <f>VLOOKUP(Z152,#REF!,2,0)</f>
        <v>#REF!</v>
      </c>
      <c r="AD152" s="226" t="e">
        <f>VLOOKUP(AA152,#REF!,2,0)</f>
        <v>#REF!</v>
      </c>
      <c r="AE152" s="227" t="e">
        <f t="shared" si="29"/>
        <v>#REF!</v>
      </c>
      <c r="AF152" s="229" t="e">
        <f t="shared" si="30"/>
        <v>#REF!</v>
      </c>
      <c r="AG152" s="229">
        <v>2</v>
      </c>
      <c r="AH152" s="229" t="e">
        <f t="shared" si="31"/>
        <v>#REF!</v>
      </c>
      <c r="AI152" s="227" t="e">
        <f t="shared" si="32"/>
        <v>#REF!</v>
      </c>
      <c r="AJ152" s="225">
        <f>Solicitacao_Prancha[[#This Row],[QUANT EQUIP]]</f>
        <v>1</v>
      </c>
      <c r="AK152" s="229" t="e">
        <f t="shared" si="33"/>
        <v>#REF!</v>
      </c>
      <c r="AL152" s="229"/>
      <c r="AM152" s="230"/>
      <c r="AN152" s="230"/>
      <c r="AO152" s="230"/>
      <c r="AP152" s="230"/>
      <c r="AQ152" s="230"/>
      <c r="AR152" s="230"/>
      <c r="AS152" s="230"/>
      <c r="AT152" s="230"/>
      <c r="AU152" s="230"/>
      <c r="AV152" s="230"/>
      <c r="AW152" s="230"/>
      <c r="AX152"/>
      <c r="AY152"/>
    </row>
    <row r="153" spans="1:51" ht="15" hidden="1" x14ac:dyDescent="0.25">
      <c r="A153" s="208">
        <v>2948</v>
      </c>
      <c r="B153" s="208" t="s">
        <v>718</v>
      </c>
      <c r="C153" s="210">
        <v>45634.044444444444</v>
      </c>
      <c r="D153" s="211" t="s">
        <v>901</v>
      </c>
      <c r="E153" s="208" t="s">
        <v>744</v>
      </c>
      <c r="F153" s="208">
        <v>7</v>
      </c>
      <c r="G153" s="208" t="s">
        <v>501</v>
      </c>
      <c r="H153" s="208" t="s">
        <v>627</v>
      </c>
      <c r="I153" s="208" t="s">
        <v>621</v>
      </c>
      <c r="J153" s="208" t="s">
        <v>1</v>
      </c>
      <c r="K153" s="208" t="s">
        <v>780</v>
      </c>
      <c r="L153" s="208" t="s">
        <v>601</v>
      </c>
      <c r="M153" s="211" t="s">
        <v>716</v>
      </c>
      <c r="N153" s="211" t="s">
        <v>908</v>
      </c>
      <c r="O153" s="217"/>
      <c r="P153" s="208"/>
      <c r="Q153" s="208" t="s">
        <v>688</v>
      </c>
      <c r="R153" s="208" t="e">
        <f>VLOOKUP(LEFT(Solicitacao_Prancha[[#This Row],[ORIGEM]],4),#REF!,2,0)</f>
        <v>#REF!</v>
      </c>
      <c r="S153" s="208" t="e">
        <f>VLOOKUP(LEFT(Solicitacao_Prancha[[#This Row],[DESTINO]],4),#REF!,2,0)</f>
        <v>#REF!</v>
      </c>
      <c r="T153" s="219" t="str">
        <f t="shared" si="25"/>
        <v>Aderente</v>
      </c>
      <c r="U153" s="221">
        <f>((CONCATENATE(Solicitacao_Prancha[[#This Row],[DATA MOVIMENTAÇÃO]]," ",Solicitacao_Prancha[[#This Row],[HORA MOVIMENTAÇÃO]])-Solicitacao_Prancha[[#This Row],[DATA SOLICITAÇÃO]])*24)+3</f>
        <v>51.933333333407063</v>
      </c>
      <c r="V153" s="224" t="s">
        <v>410</v>
      </c>
      <c r="W153" s="225" t="str">
        <f>LEFT(Solicitacao_Prancha[[#This Row],[ORIGEM]],4)</f>
        <v>0458</v>
      </c>
      <c r="X153" s="225" t="str">
        <f>LEFT(Solicitacao_Prancha[[#This Row],[DESTINO]],4)</f>
        <v>2079</v>
      </c>
      <c r="Y153" s="225" t="str">
        <f t="shared" si="26"/>
        <v>BRLP0458</v>
      </c>
      <c r="Z153" s="225" t="str">
        <f t="shared" si="27"/>
        <v>04582079</v>
      </c>
      <c r="AA153" s="225" t="str">
        <f t="shared" si="28"/>
        <v>BRLP2079</v>
      </c>
      <c r="AB153" s="226" t="e">
        <f>VLOOKUP(Y153,#REF!,2,0)</f>
        <v>#REF!</v>
      </c>
      <c r="AC153" s="226" t="e">
        <f>VLOOKUP(Z153,#REF!,2,0)</f>
        <v>#REF!</v>
      </c>
      <c r="AD153" s="226" t="e">
        <f>VLOOKUP(AA153,#REF!,2,0)</f>
        <v>#REF!</v>
      </c>
      <c r="AE153" s="227" t="e">
        <f t="shared" si="29"/>
        <v>#REF!</v>
      </c>
      <c r="AF153" s="229" t="e">
        <f t="shared" si="30"/>
        <v>#REF!</v>
      </c>
      <c r="AG153" s="229">
        <v>2</v>
      </c>
      <c r="AH153" s="229" t="e">
        <f t="shared" si="31"/>
        <v>#REF!</v>
      </c>
      <c r="AI153" s="227" t="e">
        <f t="shared" si="32"/>
        <v>#REF!</v>
      </c>
      <c r="AJ153" s="225">
        <f>Solicitacao_Prancha[[#This Row],[QUANT EQUIP]]</f>
        <v>7</v>
      </c>
      <c r="AK153" s="229" t="e">
        <f t="shared" si="33"/>
        <v>#REF!</v>
      </c>
      <c r="AL153" s="229"/>
      <c r="AM153" s="230"/>
      <c r="AN153" s="230"/>
      <c r="AO153" s="230"/>
      <c r="AP153" s="230"/>
      <c r="AQ153" s="230"/>
      <c r="AR153" s="230"/>
      <c r="AS153" s="230"/>
      <c r="AT153" s="230"/>
      <c r="AU153" s="230"/>
      <c r="AV153" s="230"/>
      <c r="AW153" s="230"/>
      <c r="AX153"/>
      <c r="AY153"/>
    </row>
    <row r="154" spans="1:51" ht="15" hidden="1" x14ac:dyDescent="0.25">
      <c r="A154" s="208">
        <v>2926</v>
      </c>
      <c r="B154" s="208" t="s">
        <v>718</v>
      </c>
      <c r="C154" s="210">
        <v>45634.044444444444</v>
      </c>
      <c r="D154" s="211" t="s">
        <v>901</v>
      </c>
      <c r="E154" s="208" t="s">
        <v>744</v>
      </c>
      <c r="F154" s="208">
        <v>8</v>
      </c>
      <c r="G154" s="208" t="s">
        <v>501</v>
      </c>
      <c r="H154" s="208" t="s">
        <v>664</v>
      </c>
      <c r="I154" s="208" t="s">
        <v>624</v>
      </c>
      <c r="J154" s="208" t="s">
        <v>1</v>
      </c>
      <c r="K154" s="208" t="s">
        <v>780</v>
      </c>
      <c r="L154" s="208" t="s">
        <v>615</v>
      </c>
      <c r="M154" s="211" t="s">
        <v>716</v>
      </c>
      <c r="N154" s="211" t="s">
        <v>908</v>
      </c>
      <c r="O154" s="217"/>
      <c r="P154" s="208"/>
      <c r="Q154" s="208" t="s">
        <v>688</v>
      </c>
      <c r="R154" s="208" t="e">
        <f>VLOOKUP(LEFT(Solicitacao_Prancha[[#This Row],[ORIGEM]],4),#REF!,2,0)</f>
        <v>#REF!</v>
      </c>
      <c r="S154" s="208" t="e">
        <f>VLOOKUP(LEFT(Solicitacao_Prancha[[#This Row],[DESTINO]],4),#REF!,2,0)</f>
        <v>#REF!</v>
      </c>
      <c r="T154" s="219" t="str">
        <f t="shared" si="25"/>
        <v>Aderente</v>
      </c>
      <c r="U154" s="221">
        <f>((CONCATENATE(Solicitacao_Prancha[[#This Row],[DATA MOVIMENTAÇÃO]]," ",Solicitacao_Prancha[[#This Row],[HORA MOVIMENTAÇÃO]])-Solicitacao_Prancha[[#This Row],[DATA SOLICITAÇÃO]])*24)+3</f>
        <v>50.933333333290648</v>
      </c>
      <c r="V154" s="224" t="s">
        <v>410</v>
      </c>
      <c r="W154" s="225" t="str">
        <f>LEFT(Solicitacao_Prancha[[#This Row],[ORIGEM]],4)</f>
        <v>0458</v>
      </c>
      <c r="X154" s="225" t="str">
        <f>LEFT(Solicitacao_Prancha[[#This Row],[DESTINO]],4)</f>
        <v>2079</v>
      </c>
      <c r="Y154" s="225" t="str">
        <f t="shared" si="26"/>
        <v>BRLP0458</v>
      </c>
      <c r="Z154" s="225" t="str">
        <f t="shared" si="27"/>
        <v>04582079</v>
      </c>
      <c r="AA154" s="225" t="str">
        <f t="shared" si="28"/>
        <v>BRLP2079</v>
      </c>
      <c r="AB154" s="226" t="e">
        <f>VLOOKUP(Y154,#REF!,2,0)</f>
        <v>#REF!</v>
      </c>
      <c r="AC154" s="226" t="e">
        <f>VLOOKUP(Z154,#REF!,2,0)</f>
        <v>#REF!</v>
      </c>
      <c r="AD154" s="226" t="e">
        <f>VLOOKUP(AA154,#REF!,2,0)</f>
        <v>#REF!</v>
      </c>
      <c r="AE154" s="227" t="e">
        <f t="shared" si="29"/>
        <v>#REF!</v>
      </c>
      <c r="AF154" s="229" t="e">
        <f t="shared" si="30"/>
        <v>#REF!</v>
      </c>
      <c r="AG154" s="229">
        <v>2</v>
      </c>
      <c r="AH154" s="229" t="e">
        <f t="shared" si="31"/>
        <v>#REF!</v>
      </c>
      <c r="AI154" s="227" t="e">
        <f t="shared" si="32"/>
        <v>#REF!</v>
      </c>
      <c r="AJ154" s="225">
        <f>Solicitacao_Prancha[[#This Row],[QUANT EQUIP]]</f>
        <v>8</v>
      </c>
      <c r="AK154" s="229" t="e">
        <f t="shared" si="33"/>
        <v>#REF!</v>
      </c>
      <c r="AL154" s="229"/>
      <c r="AM154" s="230"/>
      <c r="AN154" s="230"/>
      <c r="AO154" s="230"/>
      <c r="AP154" s="230"/>
      <c r="AQ154" s="230"/>
      <c r="AR154" s="230"/>
      <c r="AS154" s="230"/>
      <c r="AT154" s="230"/>
      <c r="AU154" s="230"/>
      <c r="AV154" s="230"/>
      <c r="AW154" s="230"/>
      <c r="AX154"/>
      <c r="AY154"/>
    </row>
    <row r="155" spans="1:51" ht="15" hidden="1" x14ac:dyDescent="0.25">
      <c r="A155" s="208">
        <v>2940</v>
      </c>
      <c r="B155" s="208" t="s">
        <v>718</v>
      </c>
      <c r="C155" s="210">
        <v>45634.051388888889</v>
      </c>
      <c r="D155" s="211" t="s">
        <v>901</v>
      </c>
      <c r="E155" s="208" t="s">
        <v>5</v>
      </c>
      <c r="F155" s="208">
        <v>1</v>
      </c>
      <c r="G155" s="208" t="s">
        <v>501</v>
      </c>
      <c r="H155" s="208" t="s">
        <v>620</v>
      </c>
      <c r="I155" s="208" t="s">
        <v>620</v>
      </c>
      <c r="J155" s="208" t="s">
        <v>502</v>
      </c>
      <c r="K155" s="208" t="s">
        <v>918</v>
      </c>
      <c r="L155" s="208" t="s">
        <v>607</v>
      </c>
      <c r="M155" s="211" t="s">
        <v>716</v>
      </c>
      <c r="N155" s="211" t="s">
        <v>908</v>
      </c>
      <c r="O155" s="217"/>
      <c r="P155" s="208"/>
      <c r="Q155" s="208" t="s">
        <v>688</v>
      </c>
      <c r="R155" s="208" t="e">
        <f>VLOOKUP(LEFT(Solicitacao_Prancha[[#This Row],[ORIGEM]],4),#REF!,2,0)</f>
        <v>#REF!</v>
      </c>
      <c r="S155" s="208" t="e">
        <f>VLOOKUP(LEFT(Solicitacao_Prancha[[#This Row],[DESTINO]],4),#REF!,2,0)</f>
        <v>#REF!</v>
      </c>
      <c r="T155" s="219" t="str">
        <f t="shared" si="25"/>
        <v>Aderente</v>
      </c>
      <c r="U155" s="221">
        <f>((CONCATENATE(Solicitacao_Prancha[[#This Row],[DATA MOVIMENTAÇÃO]]," ",Solicitacao_Prancha[[#This Row],[HORA MOVIMENTAÇÃO]])-Solicitacao_Prancha[[#This Row],[DATA SOLICITAÇÃO]])*24)+3</f>
        <v>82.266666666604578</v>
      </c>
      <c r="V155" s="224" t="s">
        <v>410</v>
      </c>
      <c r="W155" s="225" t="str">
        <f>LEFT(Solicitacao_Prancha[[#This Row],[ORIGEM]],4)</f>
        <v>0458</v>
      </c>
      <c r="X155" s="225" t="str">
        <f>LEFT(Solicitacao_Prancha[[#This Row],[DESTINO]],4)</f>
        <v>2079</v>
      </c>
      <c r="Y155" s="225" t="str">
        <f t="shared" si="26"/>
        <v>BRLP0458</v>
      </c>
      <c r="Z155" s="225" t="str">
        <f t="shared" si="27"/>
        <v>04582079</v>
      </c>
      <c r="AA155" s="225" t="str">
        <f t="shared" si="28"/>
        <v>BRLP2079</v>
      </c>
      <c r="AB155" s="226" t="e">
        <f>VLOOKUP(Y155,#REF!,2,0)</f>
        <v>#REF!</v>
      </c>
      <c r="AC155" s="226" t="e">
        <f>VLOOKUP(Z155,#REF!,2,0)</f>
        <v>#REF!</v>
      </c>
      <c r="AD155" s="226" t="e">
        <f>VLOOKUP(AA155,#REF!,2,0)</f>
        <v>#REF!</v>
      </c>
      <c r="AE155" s="227" t="e">
        <f t="shared" si="29"/>
        <v>#REF!</v>
      </c>
      <c r="AF155" s="229" t="e">
        <f t="shared" si="30"/>
        <v>#REF!</v>
      </c>
      <c r="AG155" s="229">
        <v>2</v>
      </c>
      <c r="AH155" s="229" t="e">
        <f t="shared" si="31"/>
        <v>#REF!</v>
      </c>
      <c r="AI155" s="227" t="e">
        <f t="shared" si="32"/>
        <v>#REF!</v>
      </c>
      <c r="AJ155" s="225">
        <f>Solicitacao_Prancha[[#This Row],[QUANT EQUIP]]</f>
        <v>1</v>
      </c>
      <c r="AK155" s="229" t="e">
        <f t="shared" si="33"/>
        <v>#REF!</v>
      </c>
      <c r="AL155" s="229"/>
      <c r="AM155" s="230"/>
      <c r="AN155" s="230"/>
      <c r="AO155" s="230"/>
      <c r="AP155" s="230"/>
      <c r="AQ155" s="230"/>
      <c r="AR155" s="230"/>
      <c r="AS155" s="230"/>
      <c r="AT155" s="230"/>
      <c r="AU155" s="230"/>
      <c r="AV155" s="230"/>
      <c r="AW155" s="230"/>
      <c r="AX155"/>
      <c r="AY155"/>
    </row>
    <row r="156" spans="1:51" ht="15" hidden="1" x14ac:dyDescent="0.25">
      <c r="A156" s="208">
        <v>2927</v>
      </c>
      <c r="B156" s="208" t="s">
        <v>718</v>
      </c>
      <c r="C156" s="210">
        <v>45634.051388888889</v>
      </c>
      <c r="D156" s="211" t="s">
        <v>901</v>
      </c>
      <c r="E156" s="208" t="s">
        <v>5</v>
      </c>
      <c r="F156" s="208">
        <v>1</v>
      </c>
      <c r="G156" s="208" t="s">
        <v>501</v>
      </c>
      <c r="H156" s="208" t="s">
        <v>620</v>
      </c>
      <c r="I156" s="208" t="s">
        <v>620</v>
      </c>
      <c r="J156" s="208" t="s">
        <v>1</v>
      </c>
      <c r="K156" s="208" t="s">
        <v>780</v>
      </c>
      <c r="L156" s="208" t="s">
        <v>607</v>
      </c>
      <c r="M156" s="211" t="s">
        <v>716</v>
      </c>
      <c r="N156" s="211" t="s">
        <v>908</v>
      </c>
      <c r="O156" s="217"/>
      <c r="P156" s="208"/>
      <c r="Q156" s="208" t="s">
        <v>688</v>
      </c>
      <c r="R156" s="208" t="e">
        <f>VLOOKUP(LEFT(Solicitacao_Prancha[[#This Row],[ORIGEM]],4),#REF!,2,0)</f>
        <v>#REF!</v>
      </c>
      <c r="S156" s="208" t="e">
        <f>VLOOKUP(LEFT(Solicitacao_Prancha[[#This Row],[DESTINO]],4),#REF!,2,0)</f>
        <v>#REF!</v>
      </c>
      <c r="T156" s="219" t="str">
        <f t="shared" si="25"/>
        <v>Aderente</v>
      </c>
      <c r="U156" s="221">
        <f>((CONCATENATE(Solicitacao_Prancha[[#This Row],[DATA MOVIMENTAÇÃO]]," ",Solicitacao_Prancha[[#This Row],[HORA MOVIMENTAÇÃO]])-Solicitacao_Prancha[[#This Row],[DATA SOLICITAÇÃO]])*24)+3</f>
        <v>58.266666666604578</v>
      </c>
      <c r="V156" s="224" t="s">
        <v>410</v>
      </c>
      <c r="W156" s="225" t="str">
        <f>LEFT(Solicitacao_Prancha[[#This Row],[ORIGEM]],4)</f>
        <v>0458</v>
      </c>
      <c r="X156" s="225" t="str">
        <f>LEFT(Solicitacao_Prancha[[#This Row],[DESTINO]],4)</f>
        <v>2079</v>
      </c>
      <c r="Y156" s="225" t="str">
        <f t="shared" si="26"/>
        <v>BRLP0458</v>
      </c>
      <c r="Z156" s="225" t="str">
        <f t="shared" si="27"/>
        <v>04582079</v>
      </c>
      <c r="AA156" s="225" t="str">
        <f t="shared" si="28"/>
        <v>BRLP2079</v>
      </c>
      <c r="AB156" s="226" t="e">
        <f>VLOOKUP(Y156,#REF!,2,0)</f>
        <v>#REF!</v>
      </c>
      <c r="AC156" s="226" t="e">
        <f>VLOOKUP(Z156,#REF!,2,0)</f>
        <v>#REF!</v>
      </c>
      <c r="AD156" s="226" t="e">
        <f>VLOOKUP(AA156,#REF!,2,0)</f>
        <v>#REF!</v>
      </c>
      <c r="AE156" s="227" t="e">
        <f t="shared" si="29"/>
        <v>#REF!</v>
      </c>
      <c r="AF156" s="229" t="e">
        <f t="shared" si="30"/>
        <v>#REF!</v>
      </c>
      <c r="AG156" s="229">
        <v>2</v>
      </c>
      <c r="AH156" s="229" t="e">
        <f t="shared" si="31"/>
        <v>#REF!</v>
      </c>
      <c r="AI156" s="227" t="e">
        <f t="shared" si="32"/>
        <v>#REF!</v>
      </c>
      <c r="AJ156" s="225">
        <f>Solicitacao_Prancha[[#This Row],[QUANT EQUIP]]</f>
        <v>1</v>
      </c>
      <c r="AK156" s="229" t="e">
        <f t="shared" si="33"/>
        <v>#REF!</v>
      </c>
      <c r="AL156" s="229"/>
      <c r="AM156" s="230"/>
      <c r="AN156" s="230"/>
      <c r="AO156" s="230"/>
      <c r="AP156" s="230"/>
      <c r="AQ156" s="230"/>
      <c r="AR156" s="230"/>
      <c r="AS156" s="230"/>
      <c r="AT156" s="230"/>
      <c r="AU156" s="230"/>
      <c r="AV156" s="230"/>
      <c r="AW156" s="230"/>
      <c r="AX156"/>
      <c r="AY156"/>
    </row>
    <row r="157" spans="1:51" ht="15" hidden="1" x14ac:dyDescent="0.25">
      <c r="A157" s="208">
        <v>2928</v>
      </c>
      <c r="B157" s="208" t="s">
        <v>718</v>
      </c>
      <c r="C157" s="210">
        <v>45634.055555555555</v>
      </c>
      <c r="D157" s="211" t="s">
        <v>575</v>
      </c>
      <c r="E157" s="208" t="s">
        <v>719</v>
      </c>
      <c r="F157" s="208">
        <v>4</v>
      </c>
      <c r="G157" s="208" t="s">
        <v>4</v>
      </c>
      <c r="H157" s="208" t="s">
        <v>622</v>
      </c>
      <c r="I157" s="208" t="s">
        <v>621</v>
      </c>
      <c r="J157" s="208" t="s">
        <v>1</v>
      </c>
      <c r="K157" s="208" t="s">
        <v>832</v>
      </c>
      <c r="L157" s="208" t="s">
        <v>604</v>
      </c>
      <c r="M157" s="211" t="s">
        <v>644</v>
      </c>
      <c r="N157" s="211" t="s">
        <v>666</v>
      </c>
      <c r="O157" s="217"/>
      <c r="P157" s="208"/>
      <c r="Q157" s="208" t="s">
        <v>688</v>
      </c>
      <c r="R157" s="208" t="e">
        <f>VLOOKUP(LEFT(Solicitacao_Prancha[[#This Row],[ORIGEM]],4),#REF!,2,0)</f>
        <v>#REF!</v>
      </c>
      <c r="S157" s="208" t="e">
        <f>VLOOKUP(LEFT(Solicitacao_Prancha[[#This Row],[DESTINO]],4),#REF!,2,0)</f>
        <v>#REF!</v>
      </c>
      <c r="T157" s="219" t="str">
        <f t="shared" si="25"/>
        <v>Não Aderente</v>
      </c>
      <c r="U157" s="221">
        <f>((CONCATENATE(Solicitacao_Prancha[[#This Row],[DATA MOVIMENTAÇÃO]]," ",Solicitacao_Prancha[[#This Row],[HORA MOVIMENTAÇÃO]])-Solicitacao_Prancha[[#This Row],[DATA SOLICITAÇÃO]])*24)+3</f>
        <v>32.666666666627862</v>
      </c>
      <c r="V157" s="224" t="s">
        <v>410</v>
      </c>
      <c r="W157" s="225" t="str">
        <f>LEFT(Solicitacao_Prancha[[#This Row],[ORIGEM]],4)</f>
        <v>0073</v>
      </c>
      <c r="X157" s="225" t="str">
        <f>LEFT(Solicitacao_Prancha[[#This Row],[DESTINO]],4)</f>
        <v>2006</v>
      </c>
      <c r="Y157" s="225" t="str">
        <f t="shared" si="26"/>
        <v>BRLP0073</v>
      </c>
      <c r="Z157" s="225" t="str">
        <f t="shared" si="27"/>
        <v>00732006</v>
      </c>
      <c r="AA157" s="225" t="str">
        <f t="shared" si="28"/>
        <v>BRLP2006</v>
      </c>
      <c r="AB157" s="226" t="e">
        <f>VLOOKUP(Y157,#REF!,2,0)</f>
        <v>#REF!</v>
      </c>
      <c r="AC157" s="226" t="e">
        <f>VLOOKUP(Z157,#REF!,2,0)</f>
        <v>#REF!</v>
      </c>
      <c r="AD157" s="226" t="e">
        <f>VLOOKUP(AA157,#REF!,2,0)</f>
        <v>#REF!</v>
      </c>
      <c r="AE157" s="227" t="e">
        <f t="shared" si="29"/>
        <v>#REF!</v>
      </c>
      <c r="AF157" s="229" t="e">
        <f t="shared" si="30"/>
        <v>#REF!</v>
      </c>
      <c r="AG157" s="229">
        <v>2</v>
      </c>
      <c r="AH157" s="229" t="e">
        <f t="shared" si="31"/>
        <v>#REF!</v>
      </c>
      <c r="AI157" s="227" t="e">
        <f t="shared" si="32"/>
        <v>#REF!</v>
      </c>
      <c r="AJ157" s="225">
        <f>Solicitacao_Prancha[[#This Row],[QUANT EQUIP]]</f>
        <v>4</v>
      </c>
      <c r="AK157" s="229" t="e">
        <f t="shared" si="33"/>
        <v>#REF!</v>
      </c>
      <c r="AL157" s="229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/>
      <c r="AY157"/>
    </row>
    <row r="158" spans="1:51" ht="15" hidden="1" x14ac:dyDescent="0.25">
      <c r="A158" s="208">
        <v>2929</v>
      </c>
      <c r="B158" s="208" t="s">
        <v>718</v>
      </c>
      <c r="C158" s="210">
        <v>45634.057638888888</v>
      </c>
      <c r="D158" s="211" t="s">
        <v>575</v>
      </c>
      <c r="E158" s="208" t="s">
        <v>719</v>
      </c>
      <c r="F158" s="208">
        <v>4</v>
      </c>
      <c r="G158" s="208" t="s">
        <v>4</v>
      </c>
      <c r="H158" s="208" t="s">
        <v>622</v>
      </c>
      <c r="I158" s="208" t="s">
        <v>621</v>
      </c>
      <c r="J158" s="208" t="s">
        <v>1</v>
      </c>
      <c r="K158" s="208" t="s">
        <v>780</v>
      </c>
      <c r="L158" s="208" t="s">
        <v>604</v>
      </c>
      <c r="M158" s="211" t="s">
        <v>666</v>
      </c>
      <c r="N158" s="211" t="s">
        <v>641</v>
      </c>
      <c r="O158" s="217"/>
      <c r="P158" s="208"/>
      <c r="Q158" s="208" t="s">
        <v>688</v>
      </c>
      <c r="R158" s="208" t="e">
        <f>VLOOKUP(LEFT(Solicitacao_Prancha[[#This Row],[ORIGEM]],4),#REF!,2,0)</f>
        <v>#REF!</v>
      </c>
      <c r="S158" s="208" t="e">
        <f>VLOOKUP(LEFT(Solicitacao_Prancha[[#This Row],[DESTINO]],4),#REF!,2,0)</f>
        <v>#REF!</v>
      </c>
      <c r="T158" s="219" t="str">
        <f t="shared" si="25"/>
        <v>Aderente</v>
      </c>
      <c r="U158" s="221">
        <f>((CONCATENATE(Solicitacao_Prancha[[#This Row],[DATA MOVIMENTAÇÃO]]," ",Solicitacao_Prancha[[#This Row],[HORA MOVIMENTAÇÃO]])-Solicitacao_Prancha[[#This Row],[DATA SOLICITAÇÃO]])*24)+3</f>
        <v>56.616666666639503</v>
      </c>
      <c r="V158" s="224" t="s">
        <v>410</v>
      </c>
      <c r="W158" s="225" t="str">
        <f>LEFT(Solicitacao_Prancha[[#This Row],[ORIGEM]],4)</f>
        <v>2006</v>
      </c>
      <c r="X158" s="225" t="str">
        <f>LEFT(Solicitacao_Prancha[[#This Row],[DESTINO]],4)</f>
        <v>0503</v>
      </c>
      <c r="Y158" s="225" t="str">
        <f t="shared" si="26"/>
        <v>BRLP2006</v>
      </c>
      <c r="Z158" s="225" t="str">
        <f t="shared" si="27"/>
        <v>20060503</v>
      </c>
      <c r="AA158" s="225" t="str">
        <f t="shared" si="28"/>
        <v>BRLP0503</v>
      </c>
      <c r="AB158" s="226" t="e">
        <f>VLOOKUP(Y158,#REF!,2,0)</f>
        <v>#REF!</v>
      </c>
      <c r="AC158" s="226" t="e">
        <f>VLOOKUP(Z158,#REF!,2,0)</f>
        <v>#REF!</v>
      </c>
      <c r="AD158" s="226" t="e">
        <f>VLOOKUP(AA158,#REF!,2,0)</f>
        <v>#REF!</v>
      </c>
      <c r="AE158" s="227" t="e">
        <f t="shared" si="29"/>
        <v>#REF!</v>
      </c>
      <c r="AF158" s="229" t="e">
        <f t="shared" si="30"/>
        <v>#REF!</v>
      </c>
      <c r="AG158" s="229">
        <v>2</v>
      </c>
      <c r="AH158" s="229" t="e">
        <f t="shared" si="31"/>
        <v>#REF!</v>
      </c>
      <c r="AI158" s="227" t="e">
        <f t="shared" si="32"/>
        <v>#REF!</v>
      </c>
      <c r="AJ158" s="225">
        <f>Solicitacao_Prancha[[#This Row],[QUANT EQUIP]]</f>
        <v>4</v>
      </c>
      <c r="AK158" s="229" t="e">
        <f t="shared" si="33"/>
        <v>#REF!</v>
      </c>
      <c r="AL158" s="229"/>
      <c r="AM158" s="230"/>
      <c r="AN158" s="230"/>
      <c r="AO158" s="230"/>
      <c r="AP158" s="230"/>
      <c r="AQ158" s="230"/>
      <c r="AR158" s="230"/>
      <c r="AS158" s="230"/>
      <c r="AT158" s="230"/>
      <c r="AU158" s="230"/>
      <c r="AV158" s="230"/>
      <c r="AW158" s="230"/>
      <c r="AX158"/>
      <c r="AY158"/>
    </row>
    <row r="159" spans="1:51" ht="15" hidden="1" x14ac:dyDescent="0.25">
      <c r="A159" s="208">
        <v>2930</v>
      </c>
      <c r="B159" s="208" t="s">
        <v>717</v>
      </c>
      <c r="C159" s="210">
        <v>45634.061111111114</v>
      </c>
      <c r="D159" s="211" t="s">
        <v>588</v>
      </c>
      <c r="E159" s="208" t="s">
        <v>500</v>
      </c>
      <c r="F159" s="208">
        <v>4</v>
      </c>
      <c r="G159" s="208" t="s">
        <v>492</v>
      </c>
      <c r="H159" s="208" t="s">
        <v>621</v>
      </c>
      <c r="I159" s="208" t="s">
        <v>624</v>
      </c>
      <c r="J159" s="208" t="s">
        <v>1</v>
      </c>
      <c r="K159" s="208" t="s">
        <v>832</v>
      </c>
      <c r="L159" s="208" t="s">
        <v>593</v>
      </c>
      <c r="M159" s="211" t="s">
        <v>591</v>
      </c>
      <c r="N159" s="211" t="s">
        <v>586</v>
      </c>
      <c r="O159" s="217"/>
      <c r="P159" s="208"/>
      <c r="Q159" s="208" t="s">
        <v>688</v>
      </c>
      <c r="R159" s="208" t="e">
        <f>VLOOKUP(LEFT(Solicitacao_Prancha[[#This Row],[ORIGEM]],4),#REF!,2,0)</f>
        <v>#REF!</v>
      </c>
      <c r="S159" s="208" t="e">
        <f>VLOOKUP(LEFT(Solicitacao_Prancha[[#This Row],[DESTINO]],4),#REF!,2,0)</f>
        <v>#REF!</v>
      </c>
      <c r="T159" s="219" t="str">
        <f t="shared" si="25"/>
        <v>Não Aderente</v>
      </c>
      <c r="U159" s="221">
        <f>((CONCATENATE(Solicitacao_Prancha[[#This Row],[DATA MOVIMENTAÇÃO]]," ",Solicitacao_Prancha[[#This Row],[HORA MOVIMENTAÇÃO]])-Solicitacao_Prancha[[#This Row],[DATA SOLICITAÇÃO]])*24)+3</f>
        <v>33.533333333325572</v>
      </c>
      <c r="V159" s="224" t="s">
        <v>410</v>
      </c>
      <c r="W159" s="225" t="str">
        <f>LEFT(Solicitacao_Prancha[[#This Row],[ORIGEM]],4)</f>
        <v>0140</v>
      </c>
      <c r="X159" s="225" t="str">
        <f>LEFT(Solicitacao_Prancha[[#This Row],[DESTINO]],4)</f>
        <v>0130</v>
      </c>
      <c r="Y159" s="225" t="str">
        <f t="shared" si="26"/>
        <v>BRLP0140</v>
      </c>
      <c r="Z159" s="225" t="str">
        <f t="shared" si="27"/>
        <v>01400130</v>
      </c>
      <c r="AA159" s="225" t="str">
        <f t="shared" si="28"/>
        <v>BRLP0130</v>
      </c>
      <c r="AB159" s="226" t="e">
        <f>VLOOKUP(Y159,#REF!,2,0)</f>
        <v>#REF!</v>
      </c>
      <c r="AC159" s="226" t="e">
        <f>VLOOKUP(Z159,#REF!,2,0)</f>
        <v>#REF!</v>
      </c>
      <c r="AD159" s="226" t="e">
        <f>VLOOKUP(AA159,#REF!,2,0)</f>
        <v>#REF!</v>
      </c>
      <c r="AE159" s="227" t="e">
        <f t="shared" si="29"/>
        <v>#REF!</v>
      </c>
      <c r="AF159" s="229" t="e">
        <f t="shared" si="30"/>
        <v>#REF!</v>
      </c>
      <c r="AG159" s="229">
        <v>2</v>
      </c>
      <c r="AH159" s="229" t="e">
        <f t="shared" si="31"/>
        <v>#REF!</v>
      </c>
      <c r="AI159" s="227" t="e">
        <f t="shared" si="32"/>
        <v>#REF!</v>
      </c>
      <c r="AJ159" s="225">
        <f>Solicitacao_Prancha[[#This Row],[QUANT EQUIP]]</f>
        <v>4</v>
      </c>
      <c r="AK159" s="229" t="e">
        <f t="shared" si="33"/>
        <v>#REF!</v>
      </c>
      <c r="AL159" s="229"/>
      <c r="AM159" s="230"/>
      <c r="AN159" s="230"/>
      <c r="AO159" s="230"/>
      <c r="AP159" s="230"/>
      <c r="AQ159" s="230"/>
      <c r="AR159" s="230"/>
      <c r="AS159" s="230"/>
      <c r="AT159" s="230"/>
      <c r="AU159" s="230"/>
      <c r="AV159" s="230"/>
      <c r="AW159" s="230"/>
      <c r="AX159"/>
      <c r="AY159"/>
    </row>
    <row r="160" spans="1:51" ht="15" hidden="1" x14ac:dyDescent="0.25">
      <c r="A160" s="208">
        <v>2931</v>
      </c>
      <c r="B160" s="208" t="s">
        <v>718</v>
      </c>
      <c r="C160" s="210">
        <v>45634.1875</v>
      </c>
      <c r="D160" s="211" t="s">
        <v>775</v>
      </c>
      <c r="E160" s="208" t="s">
        <v>719</v>
      </c>
      <c r="F160" s="208">
        <v>2</v>
      </c>
      <c r="G160" s="208" t="s">
        <v>487</v>
      </c>
      <c r="H160" s="208" t="s">
        <v>621</v>
      </c>
      <c r="I160" s="208" t="s">
        <v>621</v>
      </c>
      <c r="J160" s="208" t="s">
        <v>502</v>
      </c>
      <c r="K160" s="208" t="s">
        <v>832</v>
      </c>
      <c r="L160" s="208" t="s">
        <v>604</v>
      </c>
      <c r="M160" s="211" t="s">
        <v>686</v>
      </c>
      <c r="N160" s="211" t="s">
        <v>683</v>
      </c>
      <c r="O160" s="217"/>
      <c r="P160" s="208"/>
      <c r="Q160" s="208" t="s">
        <v>688</v>
      </c>
      <c r="R160" s="208" t="e">
        <f>VLOOKUP(LEFT(Solicitacao_Prancha[[#This Row],[ORIGEM]],4),#REF!,2,0)</f>
        <v>#REF!</v>
      </c>
      <c r="S160" s="208" t="e">
        <f>VLOOKUP(LEFT(Solicitacao_Prancha[[#This Row],[DESTINO]],4),#REF!,2,0)</f>
        <v>#REF!</v>
      </c>
      <c r="T160" s="219" t="str">
        <f t="shared" si="25"/>
        <v>Não Aderente</v>
      </c>
      <c r="U160" s="221">
        <f>((CONCATENATE(Solicitacao_Prancha[[#This Row],[DATA MOVIMENTAÇÃO]]," ",Solicitacao_Prancha[[#This Row],[HORA MOVIMENTAÇÃO]])-Solicitacao_Prancha[[#This Row],[DATA SOLICITAÇÃO]])*24)+3</f>
        <v>29.499999999941792</v>
      </c>
      <c r="V160" s="224" t="s">
        <v>410</v>
      </c>
      <c r="W160" s="225" t="str">
        <f>LEFT(Solicitacao_Prancha[[#This Row],[ORIGEM]],4)</f>
        <v>0819</v>
      </c>
      <c r="X160" s="225" t="str">
        <f>LEFT(Solicitacao_Prancha[[#This Row],[DESTINO]],4)</f>
        <v>0438</v>
      </c>
      <c r="Y160" s="225" t="str">
        <f t="shared" si="26"/>
        <v>BRLP0819</v>
      </c>
      <c r="Z160" s="225" t="str">
        <f t="shared" si="27"/>
        <v>08190438</v>
      </c>
      <c r="AA160" s="225" t="str">
        <f t="shared" si="28"/>
        <v>BRLP0438</v>
      </c>
      <c r="AB160" s="226" t="e">
        <f>VLOOKUP(Y160,#REF!,2,0)</f>
        <v>#REF!</v>
      </c>
      <c r="AC160" s="226" t="e">
        <f>VLOOKUP(Z160,#REF!,2,0)</f>
        <v>#REF!</v>
      </c>
      <c r="AD160" s="226" t="e">
        <f>VLOOKUP(AA160,#REF!,2,0)</f>
        <v>#REF!</v>
      </c>
      <c r="AE160" s="227" t="e">
        <f t="shared" si="29"/>
        <v>#REF!</v>
      </c>
      <c r="AF160" s="229" t="e">
        <f t="shared" si="30"/>
        <v>#REF!</v>
      </c>
      <c r="AG160" s="229">
        <v>2</v>
      </c>
      <c r="AH160" s="229" t="e">
        <f t="shared" si="31"/>
        <v>#REF!</v>
      </c>
      <c r="AI160" s="227" t="e">
        <f t="shared" si="32"/>
        <v>#REF!</v>
      </c>
      <c r="AJ160" s="225">
        <f>Solicitacao_Prancha[[#This Row],[QUANT EQUIP]]</f>
        <v>2</v>
      </c>
      <c r="AK160" s="229" t="e">
        <f t="shared" si="33"/>
        <v>#REF!</v>
      </c>
      <c r="AL160" s="229"/>
      <c r="AM160" s="230"/>
      <c r="AN160" s="230"/>
      <c r="AO160" s="230"/>
      <c r="AP160" s="230"/>
      <c r="AQ160" s="230"/>
      <c r="AR160" s="230"/>
      <c r="AS160" s="230"/>
      <c r="AT160" s="230"/>
      <c r="AU160" s="230"/>
      <c r="AV160" s="230"/>
      <c r="AW160" s="230"/>
      <c r="AX160"/>
      <c r="AY160"/>
    </row>
    <row r="161" spans="1:51" ht="15" hidden="1" x14ac:dyDescent="0.25">
      <c r="A161" s="208">
        <v>2932</v>
      </c>
      <c r="B161" s="208" t="s">
        <v>745</v>
      </c>
      <c r="C161" s="210">
        <v>45634.439583333333</v>
      </c>
      <c r="D161" s="211" t="s">
        <v>572</v>
      </c>
      <c r="E161" s="208" t="s">
        <v>553</v>
      </c>
      <c r="F161" s="208">
        <v>3</v>
      </c>
      <c r="G161" s="208" t="s">
        <v>583</v>
      </c>
      <c r="H161" s="208" t="s">
        <v>624</v>
      </c>
      <c r="I161" s="208" t="s">
        <v>622</v>
      </c>
      <c r="J161" s="208" t="s">
        <v>1</v>
      </c>
      <c r="K161" s="208" t="s">
        <v>832</v>
      </c>
      <c r="L161" s="208" t="s">
        <v>909</v>
      </c>
      <c r="M161" s="211" t="s">
        <v>910</v>
      </c>
      <c r="N161" s="211" t="s">
        <v>911</v>
      </c>
      <c r="O161" s="217"/>
      <c r="P161" s="208"/>
      <c r="Q161" s="208" t="s">
        <v>687</v>
      </c>
      <c r="R161" s="208" t="e">
        <f>VLOOKUP(LEFT(Solicitacao_Prancha[[#This Row],[ORIGEM]],4),#REF!,2,0)</f>
        <v>#REF!</v>
      </c>
      <c r="S161" s="208" t="e">
        <f>VLOOKUP(LEFT(Solicitacao_Prancha[[#This Row],[DESTINO]],4),#REF!,2,0)</f>
        <v>#REF!</v>
      </c>
      <c r="T161" s="219" t="str">
        <f t="shared" si="25"/>
        <v>Não Aderente</v>
      </c>
      <c r="U161" s="221">
        <f>((CONCATENATE(Solicitacao_Prancha[[#This Row],[DATA MOVIMENTAÇÃO]]," ",Solicitacao_Prancha[[#This Row],[HORA MOVIMENTAÇÃO]])-Solicitacao_Prancha[[#This Row],[DATA SOLICITAÇÃO]])*24)+3</f>
        <v>28.016666666662786</v>
      </c>
      <c r="V161" s="224" t="s">
        <v>410</v>
      </c>
      <c r="W161" s="225" t="str">
        <f>LEFT(Solicitacao_Prancha[[#This Row],[ORIGEM]],4)</f>
        <v>0397</v>
      </c>
      <c r="X161" s="225" t="str">
        <f>LEFT(Solicitacao_Prancha[[#This Row],[DESTINO]],4)</f>
        <v>0494</v>
      </c>
      <c r="Y161" s="225" t="str">
        <f t="shared" si="26"/>
        <v>BRLP0397</v>
      </c>
      <c r="Z161" s="225" t="str">
        <f t="shared" si="27"/>
        <v>03970494</v>
      </c>
      <c r="AA161" s="225" t="str">
        <f t="shared" si="28"/>
        <v>BRLP0494</v>
      </c>
      <c r="AB161" s="226" t="e">
        <f>VLOOKUP(Y161,#REF!,2,0)</f>
        <v>#REF!</v>
      </c>
      <c r="AC161" s="226" t="e">
        <f>VLOOKUP(Z161,#REF!,2,0)</f>
        <v>#REF!</v>
      </c>
      <c r="AD161" s="226" t="e">
        <f>VLOOKUP(AA161,#REF!,2,0)</f>
        <v>#REF!</v>
      </c>
      <c r="AE161" s="227" t="e">
        <f t="shared" si="29"/>
        <v>#REF!</v>
      </c>
      <c r="AF161" s="229" t="e">
        <f t="shared" si="30"/>
        <v>#REF!</v>
      </c>
      <c r="AG161" s="229">
        <v>2</v>
      </c>
      <c r="AH161" s="229" t="e">
        <f t="shared" si="31"/>
        <v>#REF!</v>
      </c>
      <c r="AI161" s="227" t="e">
        <f t="shared" si="32"/>
        <v>#REF!</v>
      </c>
      <c r="AJ161" s="225">
        <f>Solicitacao_Prancha[[#This Row],[QUANT EQUIP]]</f>
        <v>3</v>
      </c>
      <c r="AK161" s="229" t="e">
        <f t="shared" si="33"/>
        <v>#REF!</v>
      </c>
      <c r="AL161" s="229"/>
      <c r="AM161" s="230"/>
      <c r="AN161" s="230"/>
      <c r="AO161" s="230"/>
      <c r="AP161" s="230"/>
      <c r="AQ161" s="230"/>
      <c r="AR161" s="230"/>
      <c r="AS161" s="230"/>
      <c r="AT161" s="230"/>
      <c r="AU161" s="230"/>
      <c r="AV161" s="230"/>
      <c r="AW161" s="230"/>
      <c r="AX161"/>
      <c r="AY161"/>
    </row>
    <row r="162" spans="1:51" ht="15" hidden="1" x14ac:dyDescent="0.25">
      <c r="A162" s="208">
        <v>2933</v>
      </c>
      <c r="B162" s="208" t="s">
        <v>718</v>
      </c>
      <c r="C162" s="210">
        <v>45634.464583333334</v>
      </c>
      <c r="D162" s="211" t="s">
        <v>574</v>
      </c>
      <c r="E162" s="208" t="s">
        <v>744</v>
      </c>
      <c r="F162" s="208">
        <v>7</v>
      </c>
      <c r="G162" s="208" t="s">
        <v>516</v>
      </c>
      <c r="H162" s="208" t="s">
        <v>621</v>
      </c>
      <c r="I162" s="208" t="s">
        <v>624</v>
      </c>
      <c r="J162" s="208" t="s">
        <v>1</v>
      </c>
      <c r="K162" s="208" t="s">
        <v>832</v>
      </c>
      <c r="L162" s="208" t="s">
        <v>912</v>
      </c>
      <c r="M162" s="211" t="s">
        <v>635</v>
      </c>
      <c r="N162" s="211" t="s">
        <v>638</v>
      </c>
      <c r="O162" s="217"/>
      <c r="P162" s="208"/>
      <c r="Q162" s="208" t="s">
        <v>688</v>
      </c>
      <c r="R162" s="208" t="e">
        <f>VLOOKUP(LEFT(Solicitacao_Prancha[[#This Row],[ORIGEM]],4),#REF!,2,0)</f>
        <v>#REF!</v>
      </c>
      <c r="S162" s="208" t="e">
        <f>VLOOKUP(LEFT(Solicitacao_Prancha[[#This Row],[DESTINO]],4),#REF!,2,0)</f>
        <v>#REF!</v>
      </c>
      <c r="T162" s="219" t="str">
        <f t="shared" si="25"/>
        <v>Não Aderente</v>
      </c>
      <c r="U162" s="221">
        <f>((CONCATENATE(Solicitacao_Prancha[[#This Row],[DATA MOVIMENTAÇÃO]]," ",Solicitacao_Prancha[[#This Row],[HORA MOVIMENTAÇÃO]])-Solicitacao_Prancha[[#This Row],[DATA SOLICITAÇÃO]])*24)+3</f>
        <v>24.016666666720994</v>
      </c>
      <c r="V162" s="224" t="s">
        <v>410</v>
      </c>
      <c r="W162" s="225" t="str">
        <f>LEFT(Solicitacao_Prancha[[#This Row],[ORIGEM]],4)</f>
        <v>0030</v>
      </c>
      <c r="X162" s="225" t="str">
        <f>LEFT(Solicitacao_Prancha[[#This Row],[DESTINO]],4)</f>
        <v>0011</v>
      </c>
      <c r="Y162" s="225" t="str">
        <f t="shared" si="26"/>
        <v>BRLP0030</v>
      </c>
      <c r="Z162" s="225" t="str">
        <f t="shared" si="27"/>
        <v>00300011</v>
      </c>
      <c r="AA162" s="225" t="str">
        <f t="shared" si="28"/>
        <v>BRLP0011</v>
      </c>
      <c r="AB162" s="226" t="e">
        <f>VLOOKUP(Y162,#REF!,2,0)</f>
        <v>#REF!</v>
      </c>
      <c r="AC162" s="226" t="e">
        <f>VLOOKUP(Z162,#REF!,2,0)</f>
        <v>#REF!</v>
      </c>
      <c r="AD162" s="226" t="e">
        <f>VLOOKUP(AA162,#REF!,2,0)</f>
        <v>#REF!</v>
      </c>
      <c r="AE162" s="227" t="e">
        <f t="shared" si="29"/>
        <v>#REF!</v>
      </c>
      <c r="AF162" s="229" t="e">
        <f t="shared" si="30"/>
        <v>#REF!</v>
      </c>
      <c r="AG162" s="229">
        <v>2</v>
      </c>
      <c r="AH162" s="229" t="e">
        <f t="shared" si="31"/>
        <v>#REF!</v>
      </c>
      <c r="AI162" s="227" t="e">
        <f t="shared" si="32"/>
        <v>#REF!</v>
      </c>
      <c r="AJ162" s="225">
        <f>Solicitacao_Prancha[[#This Row],[QUANT EQUIP]]</f>
        <v>7</v>
      </c>
      <c r="AK162" s="229" t="e">
        <f t="shared" si="33"/>
        <v>#REF!</v>
      </c>
      <c r="AL162" s="229"/>
      <c r="AM162" s="230"/>
      <c r="AN162" s="230"/>
      <c r="AO162" s="230"/>
      <c r="AP162" s="230"/>
      <c r="AQ162" s="230"/>
      <c r="AR162" s="230"/>
      <c r="AS162" s="230"/>
      <c r="AT162" s="230"/>
      <c r="AU162" s="230"/>
      <c r="AV162" s="230"/>
      <c r="AW162" s="230"/>
      <c r="AX162"/>
      <c r="AY162"/>
    </row>
    <row r="163" spans="1:51" ht="15" hidden="1" x14ac:dyDescent="0.25">
      <c r="A163" s="208">
        <v>2934</v>
      </c>
      <c r="B163" s="208" t="s">
        <v>718</v>
      </c>
      <c r="C163" s="210">
        <v>45634.46597222222</v>
      </c>
      <c r="D163" s="211" t="s">
        <v>574</v>
      </c>
      <c r="E163" s="208" t="s">
        <v>5</v>
      </c>
      <c r="F163" s="208">
        <v>1</v>
      </c>
      <c r="G163" s="208" t="s">
        <v>516</v>
      </c>
      <c r="H163" s="208" t="s">
        <v>620</v>
      </c>
      <c r="I163" s="208" t="s">
        <v>621</v>
      </c>
      <c r="J163" s="208" t="s">
        <v>1</v>
      </c>
      <c r="K163" s="208" t="s">
        <v>832</v>
      </c>
      <c r="L163" s="208" t="s">
        <v>913</v>
      </c>
      <c r="M163" s="211" t="s">
        <v>635</v>
      </c>
      <c r="N163" s="211" t="s">
        <v>638</v>
      </c>
      <c r="O163" s="217"/>
      <c r="P163" s="208"/>
      <c r="Q163" s="208" t="s">
        <v>688</v>
      </c>
      <c r="R163" s="208" t="e">
        <f>VLOOKUP(LEFT(Solicitacao_Prancha[[#This Row],[ORIGEM]],4),#REF!,2,0)</f>
        <v>#REF!</v>
      </c>
      <c r="S163" s="208" t="e">
        <f>VLOOKUP(LEFT(Solicitacao_Prancha[[#This Row],[DESTINO]],4),#REF!,2,0)</f>
        <v>#REF!</v>
      </c>
      <c r="T163" s="219" t="str">
        <f t="shared" si="25"/>
        <v>Não Aderente</v>
      </c>
      <c r="U163" s="221">
        <f>((CONCATENATE(Solicitacao_Prancha[[#This Row],[DATA MOVIMENTAÇÃO]]," ",Solicitacao_Prancha[[#This Row],[HORA MOVIMENTAÇÃO]])-Solicitacao_Prancha[[#This Row],[DATA SOLICITAÇÃO]])*24)+3</f>
        <v>24.016666666720994</v>
      </c>
      <c r="V163" s="224" t="s">
        <v>410</v>
      </c>
      <c r="W163" s="225" t="str">
        <f>LEFT(Solicitacao_Prancha[[#This Row],[ORIGEM]],4)</f>
        <v>0030</v>
      </c>
      <c r="X163" s="225" t="str">
        <f>LEFT(Solicitacao_Prancha[[#This Row],[DESTINO]],4)</f>
        <v>0011</v>
      </c>
      <c r="Y163" s="225" t="str">
        <f t="shared" si="26"/>
        <v>BRLP0030</v>
      </c>
      <c r="Z163" s="225" t="str">
        <f t="shared" si="27"/>
        <v>00300011</v>
      </c>
      <c r="AA163" s="225" t="str">
        <f t="shared" si="28"/>
        <v>BRLP0011</v>
      </c>
      <c r="AB163" s="226" t="e">
        <f>VLOOKUP(Y163,#REF!,2,0)</f>
        <v>#REF!</v>
      </c>
      <c r="AC163" s="226" t="e">
        <f>VLOOKUP(Z163,#REF!,2,0)</f>
        <v>#REF!</v>
      </c>
      <c r="AD163" s="226" t="e">
        <f>VLOOKUP(AA163,#REF!,2,0)</f>
        <v>#REF!</v>
      </c>
      <c r="AE163" s="227" t="e">
        <f t="shared" si="29"/>
        <v>#REF!</v>
      </c>
      <c r="AF163" s="229" t="e">
        <f t="shared" si="30"/>
        <v>#REF!</v>
      </c>
      <c r="AG163" s="229">
        <v>2</v>
      </c>
      <c r="AH163" s="229" t="e">
        <f t="shared" si="31"/>
        <v>#REF!</v>
      </c>
      <c r="AI163" s="227" t="e">
        <f t="shared" si="32"/>
        <v>#REF!</v>
      </c>
      <c r="AJ163" s="225">
        <f>Solicitacao_Prancha[[#This Row],[QUANT EQUIP]]</f>
        <v>1</v>
      </c>
      <c r="AK163" s="229" t="e">
        <f t="shared" si="33"/>
        <v>#REF!</v>
      </c>
      <c r="AL163" s="229"/>
      <c r="AM163" s="230"/>
      <c r="AN163" s="230"/>
      <c r="AO163" s="230"/>
      <c r="AP163" s="230"/>
      <c r="AQ163" s="230"/>
      <c r="AR163" s="230"/>
      <c r="AS163" s="230"/>
      <c r="AT163" s="230"/>
      <c r="AU163" s="230"/>
      <c r="AV163" s="230"/>
      <c r="AW163" s="230"/>
      <c r="AX163"/>
      <c r="AY163"/>
    </row>
    <row r="164" spans="1:51" ht="15" hidden="1" x14ac:dyDescent="0.25">
      <c r="A164" s="208">
        <v>2935</v>
      </c>
      <c r="B164" s="208" t="s">
        <v>718</v>
      </c>
      <c r="C164" s="210">
        <v>45634.466666666667</v>
      </c>
      <c r="D164" s="211" t="s">
        <v>574</v>
      </c>
      <c r="E164" s="208" t="s">
        <v>744</v>
      </c>
      <c r="F164" s="208">
        <v>4</v>
      </c>
      <c r="G164" s="208" t="s">
        <v>516</v>
      </c>
      <c r="H164" s="208" t="s">
        <v>621</v>
      </c>
      <c r="I164" s="208" t="s">
        <v>624</v>
      </c>
      <c r="J164" s="208" t="s">
        <v>1</v>
      </c>
      <c r="K164" s="208" t="s">
        <v>780</v>
      </c>
      <c r="L164" s="208" t="s">
        <v>697</v>
      </c>
      <c r="M164" s="211" t="s">
        <v>635</v>
      </c>
      <c r="N164" s="211" t="s">
        <v>638</v>
      </c>
      <c r="O164" s="217"/>
      <c r="P164" s="208"/>
      <c r="Q164" s="208" t="s">
        <v>688</v>
      </c>
      <c r="R164" s="208" t="e">
        <f>VLOOKUP(LEFT(Solicitacao_Prancha[[#This Row],[ORIGEM]],4),#REF!,2,0)</f>
        <v>#REF!</v>
      </c>
      <c r="S164" s="208" t="e">
        <f>VLOOKUP(LEFT(Solicitacao_Prancha[[#This Row],[DESTINO]],4),#REF!,2,0)</f>
        <v>#REF!</v>
      </c>
      <c r="T164" s="219" t="str">
        <f t="shared" si="25"/>
        <v>Aderente</v>
      </c>
      <c r="U164" s="221">
        <f>((CONCATENATE(Solicitacao_Prancha[[#This Row],[DATA MOVIMENTAÇÃO]]," ",Solicitacao_Prancha[[#This Row],[HORA MOVIMENTAÇÃO]])-Solicitacao_Prancha[[#This Row],[DATA SOLICITAÇÃO]])*24)+3</f>
        <v>48.016666666720994</v>
      </c>
      <c r="V164" s="224" t="s">
        <v>410</v>
      </c>
      <c r="W164" s="225" t="str">
        <f>LEFT(Solicitacao_Prancha[[#This Row],[ORIGEM]],4)</f>
        <v>0030</v>
      </c>
      <c r="X164" s="225" t="str">
        <f>LEFT(Solicitacao_Prancha[[#This Row],[DESTINO]],4)</f>
        <v>0011</v>
      </c>
      <c r="Y164" s="225" t="str">
        <f t="shared" si="26"/>
        <v>BRLP0030</v>
      </c>
      <c r="Z164" s="225" t="str">
        <f t="shared" si="27"/>
        <v>00300011</v>
      </c>
      <c r="AA164" s="225" t="str">
        <f t="shared" si="28"/>
        <v>BRLP0011</v>
      </c>
      <c r="AB164" s="226" t="e">
        <f>VLOOKUP(Y164,#REF!,2,0)</f>
        <v>#REF!</v>
      </c>
      <c r="AC164" s="226" t="e">
        <f>VLOOKUP(Z164,#REF!,2,0)</f>
        <v>#REF!</v>
      </c>
      <c r="AD164" s="226" t="e">
        <f>VLOOKUP(AA164,#REF!,2,0)</f>
        <v>#REF!</v>
      </c>
      <c r="AE164" s="227" t="e">
        <f t="shared" si="29"/>
        <v>#REF!</v>
      </c>
      <c r="AF164" s="229" t="e">
        <f t="shared" si="30"/>
        <v>#REF!</v>
      </c>
      <c r="AG164" s="229">
        <v>2</v>
      </c>
      <c r="AH164" s="229" t="e">
        <f t="shared" si="31"/>
        <v>#REF!</v>
      </c>
      <c r="AI164" s="227" t="e">
        <f t="shared" si="32"/>
        <v>#REF!</v>
      </c>
      <c r="AJ164" s="225">
        <f>Solicitacao_Prancha[[#This Row],[QUANT EQUIP]]</f>
        <v>4</v>
      </c>
      <c r="AK164" s="229" t="e">
        <f t="shared" si="33"/>
        <v>#REF!</v>
      </c>
      <c r="AL164" s="229"/>
      <c r="AM164" s="230"/>
      <c r="AN164" s="230"/>
      <c r="AO164" s="230"/>
      <c r="AP164" s="230"/>
      <c r="AQ164" s="230"/>
      <c r="AR164" s="230"/>
      <c r="AS164" s="230"/>
      <c r="AT164" s="230"/>
      <c r="AU164" s="230"/>
      <c r="AV164" s="230"/>
      <c r="AW164" s="230"/>
      <c r="AX164"/>
      <c r="AY164"/>
    </row>
    <row r="165" spans="1:51" ht="15" hidden="1" x14ac:dyDescent="0.25">
      <c r="A165" s="208">
        <v>2936</v>
      </c>
      <c r="B165" s="208" t="s">
        <v>742</v>
      </c>
      <c r="C165" s="210">
        <v>45634.547222222223</v>
      </c>
      <c r="D165" s="211" t="s">
        <v>549</v>
      </c>
      <c r="E165" s="208" t="s">
        <v>491</v>
      </c>
      <c r="F165" s="208">
        <v>1</v>
      </c>
      <c r="G165" s="208" t="s">
        <v>545</v>
      </c>
      <c r="H165" s="208" t="s">
        <v>620</v>
      </c>
      <c r="I165" s="208" t="s">
        <v>624</v>
      </c>
      <c r="J165" s="208" t="s">
        <v>1</v>
      </c>
      <c r="K165" s="208" t="s">
        <v>780</v>
      </c>
      <c r="L165" s="208" t="s">
        <v>600</v>
      </c>
      <c r="M165" s="211" t="s">
        <v>914</v>
      </c>
      <c r="N165" s="211" t="s">
        <v>915</v>
      </c>
      <c r="O165" s="217"/>
      <c r="P165" s="208"/>
      <c r="Q165" s="208" t="s">
        <v>688</v>
      </c>
      <c r="R165" s="208" t="e">
        <f>VLOOKUP(LEFT(Solicitacao_Prancha[[#This Row],[ORIGEM]],4),#REF!,2,0)</f>
        <v>#REF!</v>
      </c>
      <c r="S165" s="208" t="e">
        <f>VLOOKUP(LEFT(Solicitacao_Prancha[[#This Row],[DESTINO]],4),#REF!,2,0)</f>
        <v>#REF!</v>
      </c>
      <c r="T165" s="219" t="str">
        <f t="shared" si="25"/>
        <v>Não Aderente</v>
      </c>
      <c r="U165" s="221">
        <f>((CONCATENATE(Solicitacao_Prancha[[#This Row],[DATA MOVIMENTAÇÃO]]," ",Solicitacao_Prancha[[#This Row],[HORA MOVIMENTAÇÃO]])-Solicitacao_Prancha[[#This Row],[DATA SOLICITAÇÃO]])*24)+3</f>
        <v>43.866666666639503</v>
      </c>
      <c r="V165" s="224" t="s">
        <v>410</v>
      </c>
      <c r="W165" s="225" t="str">
        <f>LEFT(Solicitacao_Prancha[[#This Row],[ORIGEM]],4)</f>
        <v>0426</v>
      </c>
      <c r="X165" s="225" t="str">
        <f>LEFT(Solicitacao_Prancha[[#This Row],[DESTINO]],4)</f>
        <v>0539</v>
      </c>
      <c r="Y165" s="225" t="str">
        <f t="shared" si="26"/>
        <v>BRLP0426</v>
      </c>
      <c r="Z165" s="225" t="str">
        <f t="shared" si="27"/>
        <v>04260539</v>
      </c>
      <c r="AA165" s="225" t="str">
        <f t="shared" si="28"/>
        <v>BRLP0539</v>
      </c>
      <c r="AB165" s="226" t="e">
        <f>VLOOKUP(Y165,#REF!,2,0)</f>
        <v>#REF!</v>
      </c>
      <c r="AC165" s="226" t="e">
        <f>VLOOKUP(Z165,#REF!,2,0)</f>
        <v>#REF!</v>
      </c>
      <c r="AD165" s="226" t="e">
        <f>VLOOKUP(AA165,#REF!,2,0)</f>
        <v>#REF!</v>
      </c>
      <c r="AE165" s="227" t="e">
        <f t="shared" si="29"/>
        <v>#REF!</v>
      </c>
      <c r="AF165" s="229" t="e">
        <f t="shared" si="30"/>
        <v>#REF!</v>
      </c>
      <c r="AG165" s="229">
        <v>2</v>
      </c>
      <c r="AH165" s="229" t="e">
        <f t="shared" si="31"/>
        <v>#REF!</v>
      </c>
      <c r="AI165" s="227" t="e">
        <f t="shared" si="32"/>
        <v>#REF!</v>
      </c>
      <c r="AJ165" s="225">
        <f>Solicitacao_Prancha[[#This Row],[QUANT EQUIP]]</f>
        <v>1</v>
      </c>
      <c r="AK165" s="229" t="e">
        <f t="shared" si="33"/>
        <v>#REF!</v>
      </c>
      <c r="AL165" s="229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/>
      <c r="AY165"/>
    </row>
    <row r="166" spans="1:51" ht="15" hidden="1" x14ac:dyDescent="0.25">
      <c r="A166" s="208">
        <v>2937</v>
      </c>
      <c r="B166" s="208" t="s">
        <v>742</v>
      </c>
      <c r="C166" s="210">
        <v>45634.549305555556</v>
      </c>
      <c r="D166" s="211" t="s">
        <v>549</v>
      </c>
      <c r="E166" s="208" t="s">
        <v>493</v>
      </c>
      <c r="F166" s="208">
        <v>2</v>
      </c>
      <c r="G166" s="208" t="s">
        <v>545</v>
      </c>
      <c r="H166" s="208" t="s">
        <v>620</v>
      </c>
      <c r="I166" s="208" t="s">
        <v>624</v>
      </c>
      <c r="J166" s="208" t="s">
        <v>1</v>
      </c>
      <c r="K166" s="208" t="s">
        <v>780</v>
      </c>
      <c r="L166" s="208" t="s">
        <v>600</v>
      </c>
      <c r="M166" s="211" t="s">
        <v>914</v>
      </c>
      <c r="N166" s="211" t="s">
        <v>915</v>
      </c>
      <c r="O166" s="217"/>
      <c r="P166" s="208"/>
      <c r="Q166" s="208" t="s">
        <v>688</v>
      </c>
      <c r="R166" s="208" t="e">
        <f>VLOOKUP(LEFT(Solicitacao_Prancha[[#This Row],[ORIGEM]],4),#REF!,2,0)</f>
        <v>#REF!</v>
      </c>
      <c r="S166" s="208" t="e">
        <f>VLOOKUP(LEFT(Solicitacao_Prancha[[#This Row],[DESTINO]],4),#REF!,2,0)</f>
        <v>#REF!</v>
      </c>
      <c r="T166" s="219" t="str">
        <f t="shared" si="25"/>
        <v>Não Aderente</v>
      </c>
      <c r="U166" s="221">
        <f>((CONCATENATE(Solicitacao_Prancha[[#This Row],[DATA MOVIMENTAÇÃO]]," ",Solicitacao_Prancha[[#This Row],[HORA MOVIMENTAÇÃO]])-Solicitacao_Prancha[[#This Row],[DATA SOLICITAÇÃO]])*24)+3</f>
        <v>43.816666666651145</v>
      </c>
      <c r="V166" s="224" t="s">
        <v>410</v>
      </c>
      <c r="W166" s="225" t="str">
        <f>LEFT(Solicitacao_Prancha[[#This Row],[ORIGEM]],4)</f>
        <v>0426</v>
      </c>
      <c r="X166" s="225" t="str">
        <f>LEFT(Solicitacao_Prancha[[#This Row],[DESTINO]],4)</f>
        <v>0539</v>
      </c>
      <c r="Y166" s="225" t="str">
        <f t="shared" si="26"/>
        <v>BRLP0426</v>
      </c>
      <c r="Z166" s="225" t="str">
        <f t="shared" si="27"/>
        <v>04260539</v>
      </c>
      <c r="AA166" s="225" t="str">
        <f t="shared" si="28"/>
        <v>BRLP0539</v>
      </c>
      <c r="AB166" s="226" t="e">
        <f>VLOOKUP(Y166,#REF!,2,0)</f>
        <v>#REF!</v>
      </c>
      <c r="AC166" s="226" t="e">
        <f>VLOOKUP(Z166,#REF!,2,0)</f>
        <v>#REF!</v>
      </c>
      <c r="AD166" s="226" t="e">
        <f>VLOOKUP(AA166,#REF!,2,0)</f>
        <v>#REF!</v>
      </c>
      <c r="AE166" s="227" t="e">
        <f t="shared" si="29"/>
        <v>#REF!</v>
      </c>
      <c r="AF166" s="229" t="e">
        <f t="shared" si="30"/>
        <v>#REF!</v>
      </c>
      <c r="AG166" s="229">
        <v>2</v>
      </c>
      <c r="AH166" s="229" t="e">
        <f t="shared" si="31"/>
        <v>#REF!</v>
      </c>
      <c r="AI166" s="227" t="e">
        <f t="shared" si="32"/>
        <v>#REF!</v>
      </c>
      <c r="AJ166" s="225">
        <f>Solicitacao_Prancha[[#This Row],[QUANT EQUIP]]</f>
        <v>2</v>
      </c>
      <c r="AK166" s="229" t="e">
        <f t="shared" si="33"/>
        <v>#REF!</v>
      </c>
      <c r="AL166" s="229"/>
      <c r="AM166" s="230"/>
      <c r="AN166" s="230"/>
      <c r="AO166" s="230"/>
      <c r="AP166" s="230"/>
      <c r="AQ166" s="230"/>
      <c r="AR166" s="230"/>
      <c r="AS166" s="230"/>
      <c r="AT166" s="230"/>
      <c r="AU166" s="230"/>
      <c r="AV166" s="230"/>
      <c r="AW166" s="230"/>
      <c r="AX166"/>
      <c r="AY166"/>
    </row>
    <row r="167" spans="1:51" ht="15" hidden="1" x14ac:dyDescent="0.25">
      <c r="A167" s="208">
        <v>2938</v>
      </c>
      <c r="B167" s="208" t="s">
        <v>1592</v>
      </c>
      <c r="C167" s="210">
        <v>45634.57708333333</v>
      </c>
      <c r="D167" s="211" t="s">
        <v>631</v>
      </c>
      <c r="E167" s="208" t="s">
        <v>500</v>
      </c>
      <c r="F167" s="208">
        <v>1</v>
      </c>
      <c r="G167" s="208" t="s">
        <v>543</v>
      </c>
      <c r="H167" s="208" t="s">
        <v>621</v>
      </c>
      <c r="I167" s="208" t="s">
        <v>621</v>
      </c>
      <c r="J167" s="208" t="s">
        <v>1</v>
      </c>
      <c r="K167" s="208" t="s">
        <v>832</v>
      </c>
      <c r="L167" s="208" t="s">
        <v>916</v>
      </c>
      <c r="M167" s="211" t="s">
        <v>632</v>
      </c>
      <c r="N167" s="211" t="s">
        <v>632</v>
      </c>
      <c r="O167" s="217"/>
      <c r="P167" s="208"/>
      <c r="Q167" s="208"/>
      <c r="R167" s="208" t="e">
        <f>VLOOKUP(LEFT(Solicitacao_Prancha[[#This Row],[ORIGEM]],4),#REF!,2,0)</f>
        <v>#REF!</v>
      </c>
      <c r="S167" s="208" t="e">
        <f>VLOOKUP(LEFT(Solicitacao_Prancha[[#This Row],[DESTINO]],4),#REF!,2,0)</f>
        <v>#REF!</v>
      </c>
      <c r="T167" s="219" t="str">
        <f t="shared" si="25"/>
        <v>Não Aderente</v>
      </c>
      <c r="U167" s="221">
        <f>((CONCATENATE(Solicitacao_Prancha[[#This Row],[DATA MOVIMENTAÇÃO]]," ",Solicitacao_Prancha[[#This Row],[HORA MOVIMENTAÇÃO]])-Solicitacao_Prancha[[#This Row],[DATA SOLICITAÇÃO]])*24)+3</f>
        <v>28.016666666662786</v>
      </c>
      <c r="V167" s="224" t="s">
        <v>410</v>
      </c>
      <c r="W167" s="225" t="str">
        <f>LEFT(Solicitacao_Prancha[[#This Row],[ORIGEM]],4)</f>
        <v>5004</v>
      </c>
      <c r="X167" s="225" t="str">
        <f>LEFT(Solicitacao_Prancha[[#This Row],[DESTINO]],4)</f>
        <v>5004</v>
      </c>
      <c r="Y167" s="225" t="str">
        <f t="shared" si="26"/>
        <v>BRLP5004</v>
      </c>
      <c r="Z167" s="225" t="str">
        <f t="shared" si="27"/>
        <v>50045004</v>
      </c>
      <c r="AA167" s="225" t="str">
        <f t="shared" si="28"/>
        <v>BRLP5004</v>
      </c>
      <c r="AB167" s="226" t="e">
        <f>VLOOKUP(Y167,#REF!,2,0)</f>
        <v>#REF!</v>
      </c>
      <c r="AC167" s="226" t="e">
        <f>VLOOKUP(Z167,#REF!,2,0)</f>
        <v>#REF!</v>
      </c>
      <c r="AD167" s="226" t="e">
        <f>VLOOKUP(AA167,#REF!,2,0)</f>
        <v>#REF!</v>
      </c>
      <c r="AE167" s="227" t="e">
        <f t="shared" si="29"/>
        <v>#REF!</v>
      </c>
      <c r="AF167" s="229" t="e">
        <f t="shared" si="30"/>
        <v>#REF!</v>
      </c>
      <c r="AG167" s="229">
        <v>2</v>
      </c>
      <c r="AH167" s="229" t="e">
        <f t="shared" si="31"/>
        <v>#REF!</v>
      </c>
      <c r="AI167" s="227" t="e">
        <f t="shared" si="32"/>
        <v>#REF!</v>
      </c>
      <c r="AJ167" s="225">
        <f>Solicitacao_Prancha[[#This Row],[QUANT EQUIP]]</f>
        <v>1</v>
      </c>
      <c r="AK167" s="229" t="e">
        <f t="shared" si="33"/>
        <v>#REF!</v>
      </c>
      <c r="AL167" s="229"/>
      <c r="AM167" s="230"/>
      <c r="AN167" s="230"/>
      <c r="AO167" s="230"/>
      <c r="AP167" s="230"/>
      <c r="AQ167" s="230"/>
      <c r="AR167" s="230"/>
      <c r="AS167" s="230"/>
      <c r="AT167" s="230"/>
      <c r="AU167" s="230"/>
      <c r="AV167" s="230"/>
      <c r="AW167" s="230"/>
      <c r="AX167"/>
      <c r="AY167"/>
    </row>
    <row r="168" spans="1:51" ht="15" hidden="1" x14ac:dyDescent="0.25">
      <c r="A168" s="208">
        <v>2939</v>
      </c>
      <c r="B168" s="208" t="s">
        <v>717</v>
      </c>
      <c r="C168" s="210">
        <v>45634.640972222223</v>
      </c>
      <c r="D168" s="211" t="s">
        <v>917</v>
      </c>
      <c r="E168" s="208" t="s">
        <v>500</v>
      </c>
      <c r="F168" s="208">
        <v>1</v>
      </c>
      <c r="G168" s="208" t="s">
        <v>8</v>
      </c>
      <c r="H168" s="208" t="s">
        <v>620</v>
      </c>
      <c r="I168" s="208" t="s">
        <v>624</v>
      </c>
      <c r="J168" s="208" t="s">
        <v>531</v>
      </c>
      <c r="K168" s="208" t="s">
        <v>766</v>
      </c>
      <c r="L168" s="208" t="s">
        <v>603</v>
      </c>
      <c r="M168" s="211" t="s">
        <v>639</v>
      </c>
      <c r="N168" s="211" t="s">
        <v>856</v>
      </c>
      <c r="O168" s="217"/>
      <c r="P168" s="208" t="s">
        <v>633</v>
      </c>
      <c r="Q168" s="208" t="s">
        <v>688</v>
      </c>
      <c r="R168" s="208" t="e">
        <f>VLOOKUP(LEFT(Solicitacao_Prancha[[#This Row],[ORIGEM]],4),#REF!,2,0)</f>
        <v>#REF!</v>
      </c>
      <c r="S168" s="208" t="e">
        <f>VLOOKUP(LEFT(Solicitacao_Prancha[[#This Row],[DESTINO]],4),#REF!,2,0)</f>
        <v>#REF!</v>
      </c>
      <c r="T168" s="219" t="str">
        <f t="shared" si="25"/>
        <v>Não Aderente</v>
      </c>
      <c r="U168" s="221">
        <v>1</v>
      </c>
      <c r="V168" s="224" t="s">
        <v>410</v>
      </c>
      <c r="W168" s="225" t="str">
        <f>LEFT(Solicitacao_Prancha[[#This Row],[ORIGEM]],4)</f>
        <v>0486</v>
      </c>
      <c r="X168" s="225" t="str">
        <f>LEFT(Solicitacao_Prancha[[#This Row],[DESTINO]],4)</f>
        <v>0035</v>
      </c>
      <c r="Y168" s="225" t="str">
        <f t="shared" si="26"/>
        <v>BRLP0486</v>
      </c>
      <c r="Z168" s="225" t="str">
        <f t="shared" si="27"/>
        <v>04860035</v>
      </c>
      <c r="AA168" s="225" t="str">
        <f t="shared" si="28"/>
        <v>BRLP0035</v>
      </c>
      <c r="AB168" s="226" t="e">
        <f>VLOOKUP(Y168,#REF!,2,0)</f>
        <v>#REF!</v>
      </c>
      <c r="AC168" s="226" t="e">
        <f>VLOOKUP(Z168,#REF!,2,0)</f>
        <v>#REF!</v>
      </c>
      <c r="AD168" s="226" t="e">
        <f>VLOOKUP(AA168,#REF!,2,0)</f>
        <v>#REF!</v>
      </c>
      <c r="AE168" s="227" t="e">
        <f t="shared" si="29"/>
        <v>#REF!</v>
      </c>
      <c r="AF168" s="229" t="e">
        <f t="shared" si="30"/>
        <v>#REF!</v>
      </c>
      <c r="AG168" s="229">
        <v>2</v>
      </c>
      <c r="AH168" s="229" t="e">
        <f t="shared" si="31"/>
        <v>#REF!</v>
      </c>
      <c r="AI168" s="227" t="e">
        <f t="shared" si="32"/>
        <v>#REF!</v>
      </c>
      <c r="AJ168" s="225">
        <f>Solicitacao_Prancha[[#This Row],[QUANT EQUIP]]</f>
        <v>1</v>
      </c>
      <c r="AK168" s="229" t="e">
        <f t="shared" si="33"/>
        <v>#REF!</v>
      </c>
      <c r="AL168" s="229"/>
      <c r="AM168" s="230"/>
      <c r="AN168" s="230"/>
      <c r="AO168" s="230"/>
      <c r="AP168" s="230"/>
      <c r="AQ168" s="230"/>
      <c r="AR168" s="230"/>
      <c r="AS168" s="230"/>
      <c r="AT168" s="230"/>
      <c r="AU168" s="230"/>
      <c r="AV168" s="230"/>
      <c r="AW168" s="230"/>
      <c r="AX168"/>
      <c r="AY168"/>
    </row>
    <row r="169" spans="1:51" ht="15" hidden="1" x14ac:dyDescent="0.25">
      <c r="A169" s="208">
        <v>2941</v>
      </c>
      <c r="B169" s="208" t="s">
        <v>718</v>
      </c>
      <c r="C169" s="210">
        <v>45634.756249999999</v>
      </c>
      <c r="D169" s="211" t="s">
        <v>653</v>
      </c>
      <c r="E169" s="208" t="s">
        <v>744</v>
      </c>
      <c r="F169" s="208">
        <v>14</v>
      </c>
      <c r="G169" s="208" t="s">
        <v>8</v>
      </c>
      <c r="H169" s="208" t="s">
        <v>621</v>
      </c>
      <c r="I169" s="208" t="s">
        <v>620</v>
      </c>
      <c r="J169" s="208" t="s">
        <v>1</v>
      </c>
      <c r="K169" s="208" t="s">
        <v>780</v>
      </c>
      <c r="L169" s="208" t="s">
        <v>604</v>
      </c>
      <c r="M169" s="211" t="s">
        <v>647</v>
      </c>
      <c r="N169" s="211" t="s">
        <v>647</v>
      </c>
      <c r="O169" s="217"/>
      <c r="P169" s="208"/>
      <c r="Q169" s="208" t="s">
        <v>687</v>
      </c>
      <c r="R169" s="208" t="e">
        <f>VLOOKUP(LEFT(Solicitacao_Prancha[[#This Row],[ORIGEM]],4),#REF!,2,0)</f>
        <v>#REF!</v>
      </c>
      <c r="S169" s="208" t="e">
        <f>VLOOKUP(LEFT(Solicitacao_Prancha[[#This Row],[DESTINO]],4),#REF!,2,0)</f>
        <v>#REF!</v>
      </c>
      <c r="T169" s="219" t="str">
        <f t="shared" si="25"/>
        <v>Não Aderente</v>
      </c>
      <c r="U169" s="221">
        <f>((CONCATENATE(Solicitacao_Prancha[[#This Row],[DATA MOVIMENTAÇÃO]]," ",Solicitacao_Prancha[[#This Row],[HORA MOVIMENTAÇÃO]])-Solicitacao_Prancha[[#This Row],[DATA SOLICITAÇÃO]])*24)+3</f>
        <v>39.849999999976717</v>
      </c>
      <c r="V169" s="224" t="s">
        <v>410</v>
      </c>
      <c r="W169" s="225" t="str">
        <f>LEFT(Solicitacao_Prancha[[#This Row],[ORIGEM]],4)</f>
        <v>0298</v>
      </c>
      <c r="X169" s="225" t="str">
        <f>LEFT(Solicitacao_Prancha[[#This Row],[DESTINO]],4)</f>
        <v>0298</v>
      </c>
      <c r="Y169" s="225" t="str">
        <f t="shared" si="26"/>
        <v>BRLP0298</v>
      </c>
      <c r="Z169" s="225" t="str">
        <f t="shared" si="27"/>
        <v>02980298</v>
      </c>
      <c r="AA169" s="225" t="str">
        <f t="shared" si="28"/>
        <v>BRLP0298</v>
      </c>
      <c r="AB169" s="226" t="e">
        <f>VLOOKUP(Y169,#REF!,2,0)</f>
        <v>#REF!</v>
      </c>
      <c r="AC169" s="226" t="e">
        <f>VLOOKUP(Z169,#REF!,2,0)</f>
        <v>#REF!</v>
      </c>
      <c r="AD169" s="226" t="e">
        <f>VLOOKUP(AA169,#REF!,2,0)</f>
        <v>#REF!</v>
      </c>
      <c r="AE169" s="227" t="e">
        <f t="shared" si="29"/>
        <v>#REF!</v>
      </c>
      <c r="AF169" s="229" t="e">
        <f t="shared" si="30"/>
        <v>#REF!</v>
      </c>
      <c r="AG169" s="229">
        <v>2</v>
      </c>
      <c r="AH169" s="229" t="e">
        <f t="shared" si="31"/>
        <v>#REF!</v>
      </c>
      <c r="AI169" s="227" t="e">
        <f t="shared" si="32"/>
        <v>#REF!</v>
      </c>
      <c r="AJ169" s="225">
        <f>Solicitacao_Prancha[[#This Row],[QUANT EQUIP]]</f>
        <v>14</v>
      </c>
      <c r="AK169" s="229" t="e">
        <f t="shared" si="33"/>
        <v>#REF!</v>
      </c>
      <c r="AL169" s="229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/>
      <c r="AY169"/>
    </row>
    <row r="170" spans="1:51" ht="15" hidden="1" x14ac:dyDescent="0.25">
      <c r="A170" s="208">
        <v>2942</v>
      </c>
      <c r="B170" s="208" t="s">
        <v>745</v>
      </c>
      <c r="C170" s="210">
        <v>45634.877083333333</v>
      </c>
      <c r="D170" s="211" t="s">
        <v>919</v>
      </c>
      <c r="E170" s="208" t="s">
        <v>485</v>
      </c>
      <c r="F170" s="208">
        <v>3</v>
      </c>
      <c r="G170" s="208" t="s">
        <v>498</v>
      </c>
      <c r="H170" s="208" t="s">
        <v>624</v>
      </c>
      <c r="I170" s="208" t="s">
        <v>622</v>
      </c>
      <c r="J170" s="208" t="s">
        <v>1</v>
      </c>
      <c r="K170" s="208" t="s">
        <v>780</v>
      </c>
      <c r="L170" s="208" t="s">
        <v>600</v>
      </c>
      <c r="M170" s="211" t="s">
        <v>783</v>
      </c>
      <c r="N170" s="211" t="s">
        <v>546</v>
      </c>
      <c r="O170" s="217"/>
      <c r="P170" s="208"/>
      <c r="Q170" s="208" t="s">
        <v>688</v>
      </c>
      <c r="R170" s="208" t="e">
        <f>VLOOKUP(LEFT(Solicitacao_Prancha[[#This Row],[ORIGEM]],4),#REF!,2,0)</f>
        <v>#REF!</v>
      </c>
      <c r="S170" s="208" t="e">
        <f>VLOOKUP(LEFT(Solicitacao_Prancha[[#This Row],[DESTINO]],4),#REF!,2,0)</f>
        <v>#REF!</v>
      </c>
      <c r="T170" s="219" t="str">
        <f t="shared" si="25"/>
        <v>Não Aderente</v>
      </c>
      <c r="U170" s="221">
        <f>((CONCATENATE(Solicitacao_Prancha[[#This Row],[DATA MOVIMENTAÇÃO]]," ",Solicitacao_Prancha[[#This Row],[HORA MOVIMENTAÇÃO]])-Solicitacao_Prancha[[#This Row],[DATA SOLICITAÇÃO]])*24)+3</f>
        <v>35.950000000011642</v>
      </c>
      <c r="V170" s="224" t="s">
        <v>410</v>
      </c>
      <c r="W170" s="225" t="str">
        <f>LEFT(Solicitacao_Prancha[[#This Row],[ORIGEM]],4)</f>
        <v>1080</v>
      </c>
      <c r="X170" s="225" t="str">
        <f>LEFT(Solicitacao_Prancha[[#This Row],[DESTINO]],4)</f>
        <v>0325</v>
      </c>
      <c r="Y170" s="225" t="str">
        <f t="shared" si="26"/>
        <v>BRLP1080</v>
      </c>
      <c r="Z170" s="225" t="str">
        <f t="shared" si="27"/>
        <v>10800325</v>
      </c>
      <c r="AA170" s="225" t="str">
        <f t="shared" si="28"/>
        <v>BRLP0325</v>
      </c>
      <c r="AB170" s="226" t="e">
        <f>VLOOKUP(Y170,#REF!,2,0)</f>
        <v>#REF!</v>
      </c>
      <c r="AC170" s="226" t="e">
        <f>VLOOKUP(Z170,#REF!,2,0)</f>
        <v>#REF!</v>
      </c>
      <c r="AD170" s="226" t="e">
        <f>VLOOKUP(AA170,#REF!,2,0)</f>
        <v>#REF!</v>
      </c>
      <c r="AE170" s="227" t="e">
        <f t="shared" si="29"/>
        <v>#REF!</v>
      </c>
      <c r="AF170" s="229" t="e">
        <f t="shared" si="30"/>
        <v>#REF!</v>
      </c>
      <c r="AG170" s="229">
        <v>2</v>
      </c>
      <c r="AH170" s="229" t="e">
        <f t="shared" si="31"/>
        <v>#REF!</v>
      </c>
      <c r="AI170" s="227" t="e">
        <f t="shared" si="32"/>
        <v>#REF!</v>
      </c>
      <c r="AJ170" s="225">
        <f>Solicitacao_Prancha[[#This Row],[QUANT EQUIP]]</f>
        <v>3</v>
      </c>
      <c r="AK170" s="229" t="e">
        <f t="shared" si="33"/>
        <v>#REF!</v>
      </c>
      <c r="AL170" s="229"/>
      <c r="AM170" s="230"/>
      <c r="AN170" s="230"/>
      <c r="AO170" s="230"/>
      <c r="AP170" s="230"/>
      <c r="AQ170" s="230"/>
      <c r="AR170" s="230"/>
      <c r="AS170" s="230"/>
      <c r="AT170" s="230"/>
      <c r="AU170" s="230"/>
      <c r="AV170" s="230"/>
      <c r="AW170" s="230"/>
      <c r="AX170"/>
      <c r="AY170"/>
    </row>
    <row r="171" spans="1:51" ht="15" hidden="1" x14ac:dyDescent="0.25">
      <c r="A171" s="208">
        <v>2943</v>
      </c>
      <c r="B171" s="208" t="s">
        <v>743</v>
      </c>
      <c r="C171" s="210">
        <v>45634.881944444445</v>
      </c>
      <c r="D171" s="211" t="s">
        <v>527</v>
      </c>
      <c r="E171" s="208" t="s">
        <v>489</v>
      </c>
      <c r="F171" s="208">
        <v>1</v>
      </c>
      <c r="G171" s="208" t="s">
        <v>4</v>
      </c>
      <c r="H171" s="208" t="s">
        <v>620</v>
      </c>
      <c r="I171" s="208" t="s">
        <v>621</v>
      </c>
      <c r="J171" s="208" t="s">
        <v>531</v>
      </c>
      <c r="K171" s="208" t="s">
        <v>832</v>
      </c>
      <c r="L171" s="208" t="s">
        <v>600</v>
      </c>
      <c r="M171" s="211" t="s">
        <v>590</v>
      </c>
      <c r="N171" s="211" t="s">
        <v>565</v>
      </c>
      <c r="O171" s="217"/>
      <c r="P171" s="208" t="s">
        <v>633</v>
      </c>
      <c r="Q171" s="208" t="s">
        <v>688</v>
      </c>
      <c r="R171" s="208" t="e">
        <f>VLOOKUP(LEFT(Solicitacao_Prancha[[#This Row],[ORIGEM]],4),#REF!,2,0)</f>
        <v>#REF!</v>
      </c>
      <c r="S171" s="208" t="e">
        <f>VLOOKUP(LEFT(Solicitacao_Prancha[[#This Row],[DESTINO]],4),#REF!,2,0)</f>
        <v>#REF!</v>
      </c>
      <c r="T171" s="219" t="str">
        <f t="shared" si="25"/>
        <v>Não Aderente</v>
      </c>
      <c r="U171" s="221">
        <f>((CONCATENATE(Solicitacao_Prancha[[#This Row],[DATA MOVIMENTAÇÃO]]," ",Solicitacao_Prancha[[#This Row],[HORA MOVIMENTAÇÃO]])-Solicitacao_Prancha[[#This Row],[DATA SOLICITAÇÃO]])*24)+3</f>
        <v>11.833333333313931</v>
      </c>
      <c r="V171" s="224" t="s">
        <v>410</v>
      </c>
      <c r="W171" s="225" t="str">
        <f>LEFT(Solicitacao_Prancha[[#This Row],[ORIGEM]],4)</f>
        <v>0351</v>
      </c>
      <c r="X171" s="225" t="str">
        <f>LEFT(Solicitacao_Prancha[[#This Row],[DESTINO]],4)</f>
        <v>0374</v>
      </c>
      <c r="Y171" s="225" t="str">
        <f t="shared" si="26"/>
        <v>BRLP0351</v>
      </c>
      <c r="Z171" s="225" t="str">
        <f t="shared" si="27"/>
        <v>03510374</v>
      </c>
      <c r="AA171" s="225" t="str">
        <f t="shared" si="28"/>
        <v>BRLP0374</v>
      </c>
      <c r="AB171" s="226" t="e">
        <f>VLOOKUP(Y171,#REF!,2,0)</f>
        <v>#REF!</v>
      </c>
      <c r="AC171" s="226" t="e">
        <f>VLOOKUP(Z171,#REF!,2,0)</f>
        <v>#REF!</v>
      </c>
      <c r="AD171" s="226" t="e">
        <f>VLOOKUP(AA171,#REF!,2,0)</f>
        <v>#REF!</v>
      </c>
      <c r="AE171" s="227" t="e">
        <f t="shared" si="29"/>
        <v>#REF!</v>
      </c>
      <c r="AF171" s="229" t="e">
        <f t="shared" si="30"/>
        <v>#REF!</v>
      </c>
      <c r="AG171" s="229">
        <v>2</v>
      </c>
      <c r="AH171" s="229" t="e">
        <f t="shared" si="31"/>
        <v>#REF!</v>
      </c>
      <c r="AI171" s="227" t="e">
        <f t="shared" si="32"/>
        <v>#REF!</v>
      </c>
      <c r="AJ171" s="225">
        <f>Solicitacao_Prancha[[#This Row],[QUANT EQUIP]]</f>
        <v>1</v>
      </c>
      <c r="AK171" s="229" t="e">
        <f t="shared" si="33"/>
        <v>#REF!</v>
      </c>
      <c r="AL171" s="229"/>
      <c r="AM171" s="230"/>
      <c r="AN171" s="230"/>
      <c r="AO171" s="230"/>
      <c r="AP171" s="230"/>
      <c r="AQ171" s="230"/>
      <c r="AR171" s="230"/>
      <c r="AS171" s="230"/>
      <c r="AT171" s="230"/>
      <c r="AU171" s="230"/>
      <c r="AV171" s="230"/>
      <c r="AW171" s="230"/>
      <c r="AX171"/>
      <c r="AY171"/>
    </row>
    <row r="172" spans="1:51" ht="15" hidden="1" x14ac:dyDescent="0.25">
      <c r="A172" s="208">
        <v>2944</v>
      </c>
      <c r="B172" s="208" t="s">
        <v>1591</v>
      </c>
      <c r="C172" s="210">
        <v>45634.884027777778</v>
      </c>
      <c r="D172" s="211" t="s">
        <v>774</v>
      </c>
      <c r="E172" s="208" t="s">
        <v>493</v>
      </c>
      <c r="F172" s="208">
        <v>1</v>
      </c>
      <c r="G172" s="208" t="s">
        <v>501</v>
      </c>
      <c r="H172" s="208" t="s">
        <v>620</v>
      </c>
      <c r="I172" s="208" t="s">
        <v>621</v>
      </c>
      <c r="J172" s="208" t="s">
        <v>1</v>
      </c>
      <c r="K172" s="208" t="s">
        <v>918</v>
      </c>
      <c r="L172" s="208" t="s">
        <v>600</v>
      </c>
      <c r="M172" s="211" t="s">
        <v>660</v>
      </c>
      <c r="N172" s="211" t="s">
        <v>683</v>
      </c>
      <c r="O172" s="217"/>
      <c r="P172" s="208"/>
      <c r="Q172" s="208" t="s">
        <v>688</v>
      </c>
      <c r="R172" s="208" t="e">
        <f>VLOOKUP(LEFT(Solicitacao_Prancha[[#This Row],[ORIGEM]],4),#REF!,2,0)</f>
        <v>#REF!</v>
      </c>
      <c r="S172" s="208" t="e">
        <f>VLOOKUP(LEFT(Solicitacao_Prancha[[#This Row],[DESTINO]],4),#REF!,2,0)</f>
        <v>#REF!</v>
      </c>
      <c r="T172" s="219" t="str">
        <f t="shared" si="25"/>
        <v>Aderente</v>
      </c>
      <c r="U172" s="221">
        <f>((CONCATENATE(Solicitacao_Prancha[[#This Row],[DATA MOVIMENTAÇÃO]]," ",Solicitacao_Prancha[[#This Row],[HORA MOVIMENTAÇÃO]])-Solicitacao_Prancha[[#This Row],[DATA SOLICITAÇÃO]])*24)+3</f>
        <v>59.783333333325572</v>
      </c>
      <c r="V172" s="224" t="s">
        <v>410</v>
      </c>
      <c r="W172" s="225" t="str">
        <f>LEFT(Solicitacao_Prancha[[#This Row],[ORIGEM]],4)</f>
        <v>0078</v>
      </c>
      <c r="X172" s="225" t="str">
        <f>LEFT(Solicitacao_Prancha[[#This Row],[DESTINO]],4)</f>
        <v>0438</v>
      </c>
      <c r="Y172" s="225" t="str">
        <f t="shared" si="26"/>
        <v>BRLP0078</v>
      </c>
      <c r="Z172" s="225" t="str">
        <f t="shared" si="27"/>
        <v>00780438</v>
      </c>
      <c r="AA172" s="225" t="str">
        <f t="shared" si="28"/>
        <v>BRLP0438</v>
      </c>
      <c r="AB172" s="226" t="e">
        <f>VLOOKUP(Y172,#REF!,2,0)</f>
        <v>#REF!</v>
      </c>
      <c r="AC172" s="226" t="e">
        <f>VLOOKUP(Z172,#REF!,2,0)</f>
        <v>#REF!</v>
      </c>
      <c r="AD172" s="226" t="e">
        <f>VLOOKUP(AA172,#REF!,2,0)</f>
        <v>#REF!</v>
      </c>
      <c r="AE172" s="227" t="e">
        <f t="shared" si="29"/>
        <v>#REF!</v>
      </c>
      <c r="AF172" s="229" t="e">
        <f t="shared" si="30"/>
        <v>#REF!</v>
      </c>
      <c r="AG172" s="229">
        <v>2</v>
      </c>
      <c r="AH172" s="229" t="e">
        <f t="shared" si="31"/>
        <v>#REF!</v>
      </c>
      <c r="AI172" s="227" t="e">
        <f t="shared" si="32"/>
        <v>#REF!</v>
      </c>
      <c r="AJ172" s="225">
        <f>Solicitacao_Prancha[[#This Row],[QUANT EQUIP]]</f>
        <v>1</v>
      </c>
      <c r="AK172" s="229" t="e">
        <f t="shared" si="33"/>
        <v>#REF!</v>
      </c>
      <c r="AL172" s="229"/>
      <c r="AM172" s="230"/>
      <c r="AN172" s="230"/>
      <c r="AO172" s="230"/>
      <c r="AP172" s="230"/>
      <c r="AQ172" s="230"/>
      <c r="AR172" s="230"/>
      <c r="AS172" s="230"/>
      <c r="AT172" s="230"/>
      <c r="AU172" s="230"/>
      <c r="AV172" s="230"/>
      <c r="AW172" s="230"/>
      <c r="AX172"/>
      <c r="AY172"/>
    </row>
    <row r="173" spans="1:51" ht="15" hidden="1" x14ac:dyDescent="0.25">
      <c r="A173" s="208">
        <v>2945</v>
      </c>
      <c r="B173" s="208" t="s">
        <v>718</v>
      </c>
      <c r="C173" s="210">
        <v>45634.92291666667</v>
      </c>
      <c r="D173" s="211" t="s">
        <v>574</v>
      </c>
      <c r="E173" s="208" t="s">
        <v>744</v>
      </c>
      <c r="F173" s="208">
        <v>5</v>
      </c>
      <c r="G173" s="208" t="s">
        <v>516</v>
      </c>
      <c r="H173" s="208" t="s">
        <v>621</v>
      </c>
      <c r="I173" s="208" t="s">
        <v>624</v>
      </c>
      <c r="J173" s="208" t="s">
        <v>1</v>
      </c>
      <c r="K173" s="208" t="s">
        <v>780</v>
      </c>
      <c r="L173" s="208" t="s">
        <v>593</v>
      </c>
      <c r="M173" s="211" t="s">
        <v>635</v>
      </c>
      <c r="N173" s="211" t="s">
        <v>638</v>
      </c>
      <c r="O173" s="217"/>
      <c r="P173" s="208"/>
      <c r="Q173" s="208" t="s">
        <v>688</v>
      </c>
      <c r="R173" s="208" t="e">
        <f>VLOOKUP(LEFT(Solicitacao_Prancha[[#This Row],[ORIGEM]],4),#REF!,2,0)</f>
        <v>#REF!</v>
      </c>
      <c r="S173" s="208" t="e">
        <f>VLOOKUP(LEFT(Solicitacao_Prancha[[#This Row],[DESTINO]],4),#REF!,2,0)</f>
        <v>#REF!</v>
      </c>
      <c r="T173" s="219" t="str">
        <f t="shared" si="25"/>
        <v>Não Aderente</v>
      </c>
      <c r="U173" s="221">
        <f>((CONCATENATE(Solicitacao_Prancha[[#This Row],[DATA MOVIMENTAÇÃO]]," ",Solicitacao_Prancha[[#This Row],[HORA MOVIMENTAÇÃO]])-Solicitacao_Prancha[[#This Row],[DATA SOLICITAÇÃO]])*24)+3</f>
        <v>36.849999999976717</v>
      </c>
      <c r="V173" s="224" t="s">
        <v>410</v>
      </c>
      <c r="W173" s="225" t="str">
        <f>LEFT(Solicitacao_Prancha[[#This Row],[ORIGEM]],4)</f>
        <v>0030</v>
      </c>
      <c r="X173" s="225" t="str">
        <f>LEFT(Solicitacao_Prancha[[#This Row],[DESTINO]],4)</f>
        <v>0011</v>
      </c>
      <c r="Y173" s="225" t="str">
        <f t="shared" si="26"/>
        <v>BRLP0030</v>
      </c>
      <c r="Z173" s="225" t="str">
        <f t="shared" si="27"/>
        <v>00300011</v>
      </c>
      <c r="AA173" s="225" t="str">
        <f t="shared" si="28"/>
        <v>BRLP0011</v>
      </c>
      <c r="AB173" s="226" t="e">
        <f>VLOOKUP(Y173,#REF!,2,0)</f>
        <v>#REF!</v>
      </c>
      <c r="AC173" s="226" t="e">
        <f>VLOOKUP(Z173,#REF!,2,0)</f>
        <v>#REF!</v>
      </c>
      <c r="AD173" s="226" t="e">
        <f>VLOOKUP(AA173,#REF!,2,0)</f>
        <v>#REF!</v>
      </c>
      <c r="AE173" s="227" t="e">
        <f t="shared" si="29"/>
        <v>#REF!</v>
      </c>
      <c r="AF173" s="229" t="e">
        <f t="shared" si="30"/>
        <v>#REF!</v>
      </c>
      <c r="AG173" s="229">
        <v>2</v>
      </c>
      <c r="AH173" s="229" t="e">
        <f t="shared" si="31"/>
        <v>#REF!</v>
      </c>
      <c r="AI173" s="227" t="e">
        <f t="shared" si="32"/>
        <v>#REF!</v>
      </c>
      <c r="AJ173" s="225">
        <f>Solicitacao_Prancha[[#This Row],[QUANT EQUIP]]</f>
        <v>5</v>
      </c>
      <c r="AK173" s="229" t="e">
        <f t="shared" si="33"/>
        <v>#REF!</v>
      </c>
      <c r="AL173" s="229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/>
      <c r="AY173"/>
    </row>
    <row r="174" spans="1:51" ht="15" hidden="1" x14ac:dyDescent="0.25">
      <c r="A174" s="208">
        <v>2946</v>
      </c>
      <c r="B174" s="208" t="s">
        <v>743</v>
      </c>
      <c r="C174" s="210">
        <v>45635.008333333331</v>
      </c>
      <c r="D174" s="211" t="s">
        <v>661</v>
      </c>
      <c r="E174" s="208" t="s">
        <v>481</v>
      </c>
      <c r="F174" s="208">
        <v>1</v>
      </c>
      <c r="G174" s="208" t="s">
        <v>8</v>
      </c>
      <c r="H174" s="208" t="s">
        <v>620</v>
      </c>
      <c r="I174" s="208" t="s">
        <v>621</v>
      </c>
      <c r="J174" s="208" t="s">
        <v>1</v>
      </c>
      <c r="K174" s="208" t="s">
        <v>780</v>
      </c>
      <c r="L174" s="208" t="s">
        <v>594</v>
      </c>
      <c r="M174" s="211" t="s">
        <v>827</v>
      </c>
      <c r="N174" s="211" t="s">
        <v>696</v>
      </c>
      <c r="O174" s="217"/>
      <c r="P174" s="208"/>
      <c r="Q174" s="208" t="s">
        <v>688</v>
      </c>
      <c r="R174" s="208" t="e">
        <f>VLOOKUP(LEFT(Solicitacao_Prancha[[#This Row],[ORIGEM]],4),#REF!,2,0)</f>
        <v>#REF!</v>
      </c>
      <c r="S174" s="208" t="e">
        <f>VLOOKUP(LEFT(Solicitacao_Prancha[[#This Row],[DESTINO]],4),#REF!,2,0)</f>
        <v>#REF!</v>
      </c>
      <c r="T174" s="219" t="str">
        <f t="shared" si="25"/>
        <v>Não Aderente</v>
      </c>
      <c r="U174" s="221">
        <f>((CONCATENATE(Solicitacao_Prancha[[#This Row],[DATA MOVIMENTAÇÃO]]," ",Solicitacao_Prancha[[#This Row],[HORA MOVIMENTAÇÃO]])-Solicitacao_Prancha[[#This Row],[DATA SOLICITAÇÃO]])*24)+3</f>
        <v>39.799999999988358</v>
      </c>
      <c r="V174" s="224" t="s">
        <v>410</v>
      </c>
      <c r="W174" s="225" t="str">
        <f>LEFT(Solicitacao_Prancha[[#This Row],[ORIGEM]],4)</f>
        <v>1106</v>
      </c>
      <c r="X174" s="225" t="str">
        <f>LEFT(Solicitacao_Prancha[[#This Row],[DESTINO]],4)</f>
        <v>0347</v>
      </c>
      <c r="Y174" s="225" t="str">
        <f t="shared" si="26"/>
        <v>BRLP1106</v>
      </c>
      <c r="Z174" s="225" t="str">
        <f t="shared" si="27"/>
        <v>11060347</v>
      </c>
      <c r="AA174" s="225" t="str">
        <f t="shared" si="28"/>
        <v>BRLP0347</v>
      </c>
      <c r="AB174" s="226" t="e">
        <f>VLOOKUP(Y174,#REF!,2,0)</f>
        <v>#REF!</v>
      </c>
      <c r="AC174" s="226" t="e">
        <f>VLOOKUP(Z174,#REF!,2,0)</f>
        <v>#REF!</v>
      </c>
      <c r="AD174" s="226" t="e">
        <f>VLOOKUP(AA174,#REF!,2,0)</f>
        <v>#REF!</v>
      </c>
      <c r="AE174" s="227" t="e">
        <f t="shared" si="29"/>
        <v>#REF!</v>
      </c>
      <c r="AF174" s="229" t="e">
        <f t="shared" si="30"/>
        <v>#REF!</v>
      </c>
      <c r="AG174" s="229">
        <v>2</v>
      </c>
      <c r="AH174" s="229" t="e">
        <f t="shared" si="31"/>
        <v>#REF!</v>
      </c>
      <c r="AI174" s="227" t="e">
        <f t="shared" si="32"/>
        <v>#REF!</v>
      </c>
      <c r="AJ174" s="225">
        <f>Solicitacao_Prancha[[#This Row],[QUANT EQUIP]]</f>
        <v>1</v>
      </c>
      <c r="AK174" s="229" t="e">
        <f t="shared" si="33"/>
        <v>#REF!</v>
      </c>
      <c r="AL174" s="229"/>
      <c r="AM174" s="230"/>
      <c r="AN174" s="230"/>
      <c r="AO174" s="230"/>
      <c r="AP174" s="230"/>
      <c r="AQ174" s="230"/>
      <c r="AR174" s="230"/>
      <c r="AS174" s="230"/>
      <c r="AT174" s="230"/>
      <c r="AU174" s="230"/>
      <c r="AV174" s="230"/>
      <c r="AW174" s="230"/>
      <c r="AX174"/>
      <c r="AY174"/>
    </row>
    <row r="175" spans="1:51" ht="15" hidden="1" x14ac:dyDescent="0.25">
      <c r="A175" s="208">
        <v>2947</v>
      </c>
      <c r="B175" s="208" t="s">
        <v>743</v>
      </c>
      <c r="C175" s="210">
        <v>45635.068749999999</v>
      </c>
      <c r="D175" s="211" t="s">
        <v>521</v>
      </c>
      <c r="E175" s="208" t="s">
        <v>491</v>
      </c>
      <c r="F175" s="208">
        <v>1</v>
      </c>
      <c r="G175" s="208" t="s">
        <v>4</v>
      </c>
      <c r="H175" s="208" t="s">
        <v>620</v>
      </c>
      <c r="I175" s="208" t="s">
        <v>621</v>
      </c>
      <c r="J175" s="208" t="s">
        <v>531</v>
      </c>
      <c r="K175" s="208" t="s">
        <v>832</v>
      </c>
      <c r="L175" s="208" t="s">
        <v>595</v>
      </c>
      <c r="M175" s="211" t="s">
        <v>590</v>
      </c>
      <c r="N175" s="211" t="s">
        <v>754</v>
      </c>
      <c r="O175" s="217" t="s">
        <v>920</v>
      </c>
      <c r="P175" s="208" t="s">
        <v>630</v>
      </c>
      <c r="Q175" s="208" t="s">
        <v>687</v>
      </c>
      <c r="R175" s="208" t="e">
        <f>VLOOKUP(LEFT(Solicitacao_Prancha[[#This Row],[ORIGEM]],4),#REF!,2,0)</f>
        <v>#REF!</v>
      </c>
      <c r="S175" s="208" t="e">
        <f>VLOOKUP(LEFT(Solicitacao_Prancha[[#This Row],[DESTINO]],4),#REF!,2,0)</f>
        <v>#REF!</v>
      </c>
      <c r="T175" s="219" t="str">
        <f t="shared" si="25"/>
        <v>Não Aderente</v>
      </c>
      <c r="U175" s="221">
        <f>((CONCATENATE(Solicitacao_Prancha[[#This Row],[DATA MOVIMENTAÇÃO]]," ",Solicitacao_Prancha[[#This Row],[HORA MOVIMENTAÇÃO]])-Solicitacao_Prancha[[#This Row],[DATA SOLICITAÇÃO]])*24)+3</f>
        <v>11.349999999976717</v>
      </c>
      <c r="V175" s="224" t="s">
        <v>410</v>
      </c>
      <c r="W175" s="225" t="str">
        <f>LEFT(Solicitacao_Prancha[[#This Row],[ORIGEM]],4)</f>
        <v>0351</v>
      </c>
      <c r="X175" s="225" t="str">
        <f>LEFT(Solicitacao_Prancha[[#This Row],[DESTINO]],4)</f>
        <v>0997</v>
      </c>
      <c r="Y175" s="225" t="str">
        <f t="shared" si="26"/>
        <v>BRLP0351</v>
      </c>
      <c r="Z175" s="225" t="str">
        <f t="shared" si="27"/>
        <v>03510997</v>
      </c>
      <c r="AA175" s="225" t="str">
        <f t="shared" si="28"/>
        <v>BRLP0997</v>
      </c>
      <c r="AB175" s="226" t="e">
        <f>VLOOKUP(Y175,#REF!,2,0)</f>
        <v>#REF!</v>
      </c>
      <c r="AC175" s="226" t="e">
        <f>VLOOKUP(Z175,#REF!,2,0)</f>
        <v>#REF!</v>
      </c>
      <c r="AD175" s="226" t="e">
        <f>VLOOKUP(AA175,#REF!,2,0)</f>
        <v>#REF!</v>
      </c>
      <c r="AE175" s="227" t="e">
        <f t="shared" si="29"/>
        <v>#REF!</v>
      </c>
      <c r="AF175" s="229" t="e">
        <f t="shared" si="30"/>
        <v>#REF!</v>
      </c>
      <c r="AG175" s="229">
        <v>2</v>
      </c>
      <c r="AH175" s="229" t="e">
        <f t="shared" si="31"/>
        <v>#REF!</v>
      </c>
      <c r="AI175" s="227" t="e">
        <f t="shared" si="32"/>
        <v>#REF!</v>
      </c>
      <c r="AJ175" s="225">
        <f>Solicitacao_Prancha[[#This Row],[QUANT EQUIP]]</f>
        <v>1</v>
      </c>
      <c r="AK175" s="229" t="e">
        <f t="shared" si="33"/>
        <v>#REF!</v>
      </c>
      <c r="AL175" s="229"/>
      <c r="AM175" s="230"/>
      <c r="AN175" s="230"/>
      <c r="AO175" s="230"/>
      <c r="AP175" s="230"/>
      <c r="AQ175" s="230"/>
      <c r="AR175" s="230"/>
      <c r="AS175" s="230"/>
      <c r="AT175" s="230"/>
      <c r="AU175" s="230"/>
      <c r="AV175" s="230"/>
      <c r="AW175" s="230"/>
      <c r="AX175"/>
      <c r="AY175"/>
    </row>
    <row r="176" spans="1:51" ht="15" hidden="1" x14ac:dyDescent="0.25">
      <c r="A176" s="208">
        <v>2949</v>
      </c>
      <c r="B176" s="208" t="s">
        <v>718</v>
      </c>
      <c r="C176" s="210">
        <v>45635.100694444445</v>
      </c>
      <c r="D176" s="211" t="s">
        <v>901</v>
      </c>
      <c r="E176" s="208" t="s">
        <v>744</v>
      </c>
      <c r="F176" s="208">
        <v>7</v>
      </c>
      <c r="G176" s="208" t="s">
        <v>501</v>
      </c>
      <c r="H176" s="208" t="s">
        <v>627</v>
      </c>
      <c r="I176" s="208" t="s">
        <v>621</v>
      </c>
      <c r="J176" s="208" t="s">
        <v>1</v>
      </c>
      <c r="K176" s="208" t="s">
        <v>918</v>
      </c>
      <c r="L176" s="208" t="s">
        <v>601</v>
      </c>
      <c r="M176" s="211" t="s">
        <v>716</v>
      </c>
      <c r="N176" s="211" t="s">
        <v>908</v>
      </c>
      <c r="O176" s="217"/>
      <c r="P176" s="208"/>
      <c r="Q176" s="208" t="s">
        <v>688</v>
      </c>
      <c r="R176" s="208" t="e">
        <f>VLOOKUP(LEFT(Solicitacao_Prancha[[#This Row],[ORIGEM]],4),#REF!,2,0)</f>
        <v>#REF!</v>
      </c>
      <c r="S176" s="208" t="e">
        <f>VLOOKUP(LEFT(Solicitacao_Prancha[[#This Row],[DESTINO]],4),#REF!,2,0)</f>
        <v>#REF!</v>
      </c>
      <c r="T176" s="219" t="str">
        <f t="shared" si="25"/>
        <v>Aderente</v>
      </c>
      <c r="U176" s="221">
        <f>((CONCATENATE(Solicitacao_Prancha[[#This Row],[DATA MOVIMENTAÇÃO]]," ",Solicitacao_Prancha[[#This Row],[HORA MOVIMENTAÇÃO]])-Solicitacao_Prancha[[#This Row],[DATA SOLICITAÇÃO]])*24)+3</f>
        <v>50.583333333372138</v>
      </c>
      <c r="V176" s="224" t="s">
        <v>410</v>
      </c>
      <c r="W176" s="225" t="str">
        <f>LEFT(Solicitacao_Prancha[[#This Row],[ORIGEM]],4)</f>
        <v>0458</v>
      </c>
      <c r="X176" s="225" t="str">
        <f>LEFT(Solicitacao_Prancha[[#This Row],[DESTINO]],4)</f>
        <v>2079</v>
      </c>
      <c r="Y176" s="225" t="str">
        <f t="shared" si="26"/>
        <v>BRLP0458</v>
      </c>
      <c r="Z176" s="225" t="str">
        <f t="shared" si="27"/>
        <v>04582079</v>
      </c>
      <c r="AA176" s="225" t="str">
        <f t="shared" si="28"/>
        <v>BRLP2079</v>
      </c>
      <c r="AB176" s="226" t="e">
        <f>VLOOKUP(Y176,#REF!,2,0)</f>
        <v>#REF!</v>
      </c>
      <c r="AC176" s="226" t="e">
        <f>VLOOKUP(Z176,#REF!,2,0)</f>
        <v>#REF!</v>
      </c>
      <c r="AD176" s="226" t="e">
        <f>VLOOKUP(AA176,#REF!,2,0)</f>
        <v>#REF!</v>
      </c>
      <c r="AE176" s="227" t="e">
        <f t="shared" si="29"/>
        <v>#REF!</v>
      </c>
      <c r="AF176" s="229" t="e">
        <f t="shared" si="30"/>
        <v>#REF!</v>
      </c>
      <c r="AG176" s="229">
        <v>2</v>
      </c>
      <c r="AH176" s="229" t="e">
        <f t="shared" si="31"/>
        <v>#REF!</v>
      </c>
      <c r="AI176" s="227" t="e">
        <f t="shared" si="32"/>
        <v>#REF!</v>
      </c>
      <c r="AJ176" s="225">
        <f>Solicitacao_Prancha[[#This Row],[QUANT EQUIP]]</f>
        <v>7</v>
      </c>
      <c r="AK176" s="229" t="e">
        <f t="shared" si="33"/>
        <v>#REF!</v>
      </c>
      <c r="AL176" s="229"/>
      <c r="AM176" s="230"/>
      <c r="AN176" s="230"/>
      <c r="AO176" s="230"/>
      <c r="AP176" s="230"/>
      <c r="AQ176" s="230"/>
      <c r="AR176" s="230"/>
      <c r="AS176" s="230"/>
      <c r="AT176" s="230"/>
      <c r="AU176" s="230"/>
      <c r="AV176" s="230"/>
      <c r="AW176" s="230"/>
      <c r="AX176"/>
      <c r="AY176"/>
    </row>
    <row r="177" spans="1:51" ht="15" hidden="1" x14ac:dyDescent="0.25">
      <c r="A177" s="208">
        <v>2950</v>
      </c>
      <c r="B177" s="208" t="s">
        <v>483</v>
      </c>
      <c r="C177" s="210">
        <v>45635.464583333334</v>
      </c>
      <c r="D177" s="211" t="s">
        <v>484</v>
      </c>
      <c r="E177" s="208" t="s">
        <v>497</v>
      </c>
      <c r="F177" s="208">
        <v>2</v>
      </c>
      <c r="G177" s="208" t="s">
        <v>486</v>
      </c>
      <c r="H177" s="208" t="s">
        <v>621</v>
      </c>
      <c r="I177" s="208" t="s">
        <v>622</v>
      </c>
      <c r="J177" s="208" t="s">
        <v>531</v>
      </c>
      <c r="K177" s="208" t="s">
        <v>780</v>
      </c>
      <c r="L177" s="208" t="s">
        <v>595</v>
      </c>
      <c r="M177" s="211" t="s">
        <v>677</v>
      </c>
      <c r="N177" s="211" t="s">
        <v>546</v>
      </c>
      <c r="O177" s="217"/>
      <c r="P177" s="208"/>
      <c r="Q177" s="208"/>
      <c r="R177" s="208" t="e">
        <f>VLOOKUP(LEFT(Solicitacao_Prancha[[#This Row],[ORIGEM]],4),#REF!,2,0)</f>
        <v>#REF!</v>
      </c>
      <c r="S177" s="208" t="e">
        <f>VLOOKUP(LEFT(Solicitacao_Prancha[[#This Row],[DESTINO]],4),#REF!,2,0)</f>
        <v>#REF!</v>
      </c>
      <c r="T177" s="219" t="str">
        <f t="shared" si="25"/>
        <v>Não Aderente</v>
      </c>
      <c r="U177" s="221">
        <f>((CONCATENATE(Solicitacao_Prancha[[#This Row],[DATA MOVIMENTAÇÃO]]," ",Solicitacao_Prancha[[#This Row],[HORA MOVIMENTAÇÃO]])-Solicitacao_Prancha[[#This Row],[DATA SOLICITAÇÃO]])*24)+3</f>
        <v>25.849999999918509</v>
      </c>
      <c r="V177" s="224" t="s">
        <v>410</v>
      </c>
      <c r="W177" s="225" t="str">
        <f>LEFT(Solicitacao_Prancha[[#This Row],[ORIGEM]],4)</f>
        <v>2424</v>
      </c>
      <c r="X177" s="225" t="str">
        <f>LEFT(Solicitacao_Prancha[[#This Row],[DESTINO]],4)</f>
        <v>0325</v>
      </c>
      <c r="Y177" s="225" t="str">
        <f t="shared" si="26"/>
        <v>BRLP2424</v>
      </c>
      <c r="Z177" s="225" t="str">
        <f t="shared" si="27"/>
        <v>24240325</v>
      </c>
      <c r="AA177" s="225" t="str">
        <f t="shared" si="28"/>
        <v>BRLP0325</v>
      </c>
      <c r="AB177" s="226" t="e">
        <f>VLOOKUP(Y177,#REF!,2,0)</f>
        <v>#REF!</v>
      </c>
      <c r="AC177" s="226" t="e">
        <f>VLOOKUP(Z177,#REF!,2,0)</f>
        <v>#REF!</v>
      </c>
      <c r="AD177" s="226" t="e">
        <f>VLOOKUP(AA177,#REF!,2,0)</f>
        <v>#REF!</v>
      </c>
      <c r="AE177" s="227" t="e">
        <f t="shared" si="29"/>
        <v>#REF!</v>
      </c>
      <c r="AF177" s="229" t="e">
        <f t="shared" si="30"/>
        <v>#REF!</v>
      </c>
      <c r="AG177" s="229">
        <v>2</v>
      </c>
      <c r="AH177" s="229" t="e">
        <f t="shared" si="31"/>
        <v>#REF!</v>
      </c>
      <c r="AI177" s="227" t="e">
        <f t="shared" si="32"/>
        <v>#REF!</v>
      </c>
      <c r="AJ177" s="225">
        <f>Solicitacao_Prancha[[#This Row],[QUANT EQUIP]]</f>
        <v>2</v>
      </c>
      <c r="AK177" s="229" t="e">
        <f t="shared" si="33"/>
        <v>#REF!</v>
      </c>
      <c r="AL177" s="229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/>
      <c r="AY177"/>
    </row>
    <row r="178" spans="1:51" ht="15" hidden="1" x14ac:dyDescent="0.25">
      <c r="A178" s="208">
        <v>2951</v>
      </c>
      <c r="B178" s="208" t="s">
        <v>745</v>
      </c>
      <c r="C178" s="210">
        <v>45635.474999999999</v>
      </c>
      <c r="D178" s="211" t="s">
        <v>950</v>
      </c>
      <c r="E178" s="208" t="s">
        <v>553</v>
      </c>
      <c r="F178" s="208">
        <v>3</v>
      </c>
      <c r="G178" s="208" t="s">
        <v>583</v>
      </c>
      <c r="H178" s="208" t="s">
        <v>624</v>
      </c>
      <c r="I178" s="208" t="s">
        <v>622</v>
      </c>
      <c r="J178" s="208" t="s">
        <v>1</v>
      </c>
      <c r="K178" s="208" t="s">
        <v>780</v>
      </c>
      <c r="L178" s="208" t="s">
        <v>951</v>
      </c>
      <c r="M178" s="211" t="s">
        <v>910</v>
      </c>
      <c r="N178" s="211" t="s">
        <v>911</v>
      </c>
      <c r="O178" s="217"/>
      <c r="P178" s="208"/>
      <c r="Q178" s="208" t="s">
        <v>687</v>
      </c>
      <c r="R178" s="208" t="e">
        <f>VLOOKUP(LEFT(Solicitacao_Prancha[[#This Row],[ORIGEM]],4),#REF!,2,0)</f>
        <v>#REF!</v>
      </c>
      <c r="S178" s="208" t="e">
        <f>VLOOKUP(LEFT(Solicitacao_Prancha[[#This Row],[DESTINO]],4),#REF!,2,0)</f>
        <v>#REF!</v>
      </c>
      <c r="T178" s="219" t="str">
        <f t="shared" si="25"/>
        <v>Não Aderente</v>
      </c>
      <c r="U178" s="221">
        <f>((CONCATENATE(Solicitacao_Prancha[[#This Row],[DATA MOVIMENTAÇÃO]]," ",Solicitacao_Prancha[[#This Row],[HORA MOVIMENTAÇÃO]])-Solicitacao_Prancha[[#This Row],[DATA SOLICITAÇÃO]])*24)+3</f>
        <v>22.016666666662786</v>
      </c>
      <c r="V178" s="224" t="s">
        <v>410</v>
      </c>
      <c r="W178" s="225" t="str">
        <f>LEFT(Solicitacao_Prancha[[#This Row],[ORIGEM]],4)</f>
        <v>0397</v>
      </c>
      <c r="X178" s="225" t="str">
        <f>LEFT(Solicitacao_Prancha[[#This Row],[DESTINO]],4)</f>
        <v>0494</v>
      </c>
      <c r="Y178" s="225" t="str">
        <f t="shared" si="26"/>
        <v>BRLP0397</v>
      </c>
      <c r="Z178" s="225" t="str">
        <f t="shared" si="27"/>
        <v>03970494</v>
      </c>
      <c r="AA178" s="225" t="str">
        <f t="shared" si="28"/>
        <v>BRLP0494</v>
      </c>
      <c r="AB178" s="226" t="e">
        <f>VLOOKUP(Y178,#REF!,2,0)</f>
        <v>#REF!</v>
      </c>
      <c r="AC178" s="226" t="e">
        <f>VLOOKUP(Z178,#REF!,2,0)</f>
        <v>#REF!</v>
      </c>
      <c r="AD178" s="226" t="e">
        <f>VLOOKUP(AA178,#REF!,2,0)</f>
        <v>#REF!</v>
      </c>
      <c r="AE178" s="227" t="e">
        <f t="shared" si="29"/>
        <v>#REF!</v>
      </c>
      <c r="AF178" s="229" t="e">
        <f t="shared" si="30"/>
        <v>#REF!</v>
      </c>
      <c r="AG178" s="229">
        <v>2</v>
      </c>
      <c r="AH178" s="229" t="e">
        <f t="shared" si="31"/>
        <v>#REF!</v>
      </c>
      <c r="AI178" s="227" t="e">
        <f t="shared" si="32"/>
        <v>#REF!</v>
      </c>
      <c r="AJ178" s="225">
        <f>Solicitacao_Prancha[[#This Row],[QUANT EQUIP]]</f>
        <v>3</v>
      </c>
      <c r="AK178" s="229" t="e">
        <f t="shared" si="33"/>
        <v>#REF!</v>
      </c>
      <c r="AL178" s="229"/>
      <c r="AM178" s="230"/>
      <c r="AN178" s="230"/>
      <c r="AO178" s="230"/>
      <c r="AP178" s="230"/>
      <c r="AQ178" s="230"/>
      <c r="AR178" s="230"/>
      <c r="AS178" s="230"/>
      <c r="AT178" s="230"/>
      <c r="AU178" s="230"/>
      <c r="AV178" s="230"/>
      <c r="AW178" s="230"/>
      <c r="AX178"/>
      <c r="AY178"/>
    </row>
    <row r="179" spans="1:51" ht="15" hidden="1" x14ac:dyDescent="0.25">
      <c r="A179" s="208">
        <v>2959</v>
      </c>
      <c r="B179" s="208" t="s">
        <v>745</v>
      </c>
      <c r="C179" s="210">
        <v>45635.482638888891</v>
      </c>
      <c r="D179" s="211" t="s">
        <v>587</v>
      </c>
      <c r="E179" s="208" t="s">
        <v>485</v>
      </c>
      <c r="F179" s="208">
        <v>1</v>
      </c>
      <c r="G179" s="208" t="s">
        <v>689</v>
      </c>
      <c r="H179" s="208" t="s">
        <v>620</v>
      </c>
      <c r="I179" s="208" t="s">
        <v>621</v>
      </c>
      <c r="J179" s="208" t="s">
        <v>502</v>
      </c>
      <c r="K179" s="208" t="s">
        <v>780</v>
      </c>
      <c r="L179" s="208" t="s">
        <v>598</v>
      </c>
      <c r="M179" s="211" t="s">
        <v>561</v>
      </c>
      <c r="N179" s="211" t="s">
        <v>526</v>
      </c>
      <c r="O179" s="217" t="s">
        <v>952</v>
      </c>
      <c r="P179" s="208"/>
      <c r="Q179" s="208" t="s">
        <v>688</v>
      </c>
      <c r="R179" s="208" t="e">
        <f>VLOOKUP(LEFT(Solicitacao_Prancha[[#This Row],[ORIGEM]],4),#REF!,2,0)</f>
        <v>#REF!</v>
      </c>
      <c r="S179" s="208" t="e">
        <f>VLOOKUP(LEFT(Solicitacao_Prancha[[#This Row],[DESTINO]],4),#REF!,2,0)</f>
        <v>#REF!</v>
      </c>
      <c r="T179" s="219" t="str">
        <f t="shared" si="25"/>
        <v>Não Aderente</v>
      </c>
      <c r="U179" s="221">
        <f>((CONCATENATE(Solicitacao_Prancha[[#This Row],[DATA MOVIMENTAÇÃO]]," ",Solicitacao_Prancha[[#This Row],[HORA MOVIMENTAÇÃO]])-Solicitacao_Prancha[[#This Row],[DATA SOLICITAÇÃO]])*24)+3</f>
        <v>29.416666666686069</v>
      </c>
      <c r="V179" s="224" t="s">
        <v>410</v>
      </c>
      <c r="W179" s="225" t="str">
        <f>LEFT(Solicitacao_Prancha[[#This Row],[ORIGEM]],4)</f>
        <v>0265</v>
      </c>
      <c r="X179" s="225" t="str">
        <f>LEFT(Solicitacao_Prancha[[#This Row],[DESTINO]],4)</f>
        <v>0275</v>
      </c>
      <c r="Y179" s="225" t="str">
        <f t="shared" si="26"/>
        <v>BRLP0265</v>
      </c>
      <c r="Z179" s="225" t="str">
        <f t="shared" si="27"/>
        <v>02650275</v>
      </c>
      <c r="AA179" s="225" t="str">
        <f t="shared" si="28"/>
        <v>BRLP0275</v>
      </c>
      <c r="AB179" s="226" t="e">
        <f>VLOOKUP(Y179,#REF!,2,0)</f>
        <v>#REF!</v>
      </c>
      <c r="AC179" s="226" t="e">
        <f>VLOOKUP(Z179,#REF!,2,0)</f>
        <v>#REF!</v>
      </c>
      <c r="AD179" s="226" t="e">
        <f>VLOOKUP(AA179,#REF!,2,0)</f>
        <v>#REF!</v>
      </c>
      <c r="AE179" s="227" t="e">
        <f t="shared" si="29"/>
        <v>#REF!</v>
      </c>
      <c r="AF179" s="229" t="e">
        <f t="shared" si="30"/>
        <v>#REF!</v>
      </c>
      <c r="AG179" s="229">
        <v>2</v>
      </c>
      <c r="AH179" s="229" t="e">
        <f t="shared" si="31"/>
        <v>#REF!</v>
      </c>
      <c r="AI179" s="227" t="e">
        <f t="shared" si="32"/>
        <v>#REF!</v>
      </c>
      <c r="AJ179" s="225">
        <f>Solicitacao_Prancha[[#This Row],[QUANT EQUIP]]</f>
        <v>1</v>
      </c>
      <c r="AK179" s="229" t="e">
        <f t="shared" si="33"/>
        <v>#REF!</v>
      </c>
      <c r="AL179" s="229"/>
      <c r="AM179" s="230"/>
      <c r="AN179" s="230"/>
      <c r="AO179" s="230"/>
      <c r="AP179" s="230"/>
      <c r="AQ179" s="230"/>
      <c r="AR179" s="230"/>
      <c r="AS179" s="230"/>
      <c r="AT179" s="230"/>
      <c r="AU179" s="230"/>
      <c r="AV179" s="230"/>
      <c r="AW179" s="230"/>
      <c r="AX179"/>
      <c r="AY179"/>
    </row>
    <row r="180" spans="1:51" ht="15" hidden="1" x14ac:dyDescent="0.25">
      <c r="A180" s="208">
        <v>2958</v>
      </c>
      <c r="B180" s="208" t="s">
        <v>745</v>
      </c>
      <c r="C180" s="210">
        <v>45635.482638888891</v>
      </c>
      <c r="D180" s="211" t="s">
        <v>587</v>
      </c>
      <c r="E180" s="208" t="s">
        <v>485</v>
      </c>
      <c r="F180" s="208">
        <v>1</v>
      </c>
      <c r="G180" s="208" t="s">
        <v>689</v>
      </c>
      <c r="H180" s="208" t="s">
        <v>620</v>
      </c>
      <c r="I180" s="208" t="s">
        <v>621</v>
      </c>
      <c r="J180" s="208" t="s">
        <v>1</v>
      </c>
      <c r="K180" s="208" t="s">
        <v>918</v>
      </c>
      <c r="L180" s="208" t="s">
        <v>598</v>
      </c>
      <c r="M180" s="211" t="s">
        <v>561</v>
      </c>
      <c r="N180" s="211" t="s">
        <v>526</v>
      </c>
      <c r="O180" s="217" t="s">
        <v>952</v>
      </c>
      <c r="P180" s="208"/>
      <c r="Q180" s="208" t="s">
        <v>688</v>
      </c>
      <c r="R180" s="208" t="e">
        <f>VLOOKUP(LEFT(Solicitacao_Prancha[[#This Row],[ORIGEM]],4),#REF!,2,0)</f>
        <v>#REF!</v>
      </c>
      <c r="S180" s="208" t="e">
        <f>VLOOKUP(LEFT(Solicitacao_Prancha[[#This Row],[DESTINO]],4),#REF!,2,0)</f>
        <v>#REF!</v>
      </c>
      <c r="T180" s="219" t="str">
        <f t="shared" si="25"/>
        <v>Aderente</v>
      </c>
      <c r="U180" s="221">
        <f>((CONCATENATE(Solicitacao_Prancha[[#This Row],[DATA MOVIMENTAÇÃO]]," ",Solicitacao_Prancha[[#This Row],[HORA MOVIMENTAÇÃO]])-Solicitacao_Prancha[[#This Row],[DATA SOLICITAÇÃO]])*24)+3</f>
        <v>53.416666666686069</v>
      </c>
      <c r="V180" s="224" t="s">
        <v>410</v>
      </c>
      <c r="W180" s="225" t="str">
        <f>LEFT(Solicitacao_Prancha[[#This Row],[ORIGEM]],4)</f>
        <v>0265</v>
      </c>
      <c r="X180" s="225" t="str">
        <f>LEFT(Solicitacao_Prancha[[#This Row],[DESTINO]],4)</f>
        <v>0275</v>
      </c>
      <c r="Y180" s="225" t="str">
        <f t="shared" si="26"/>
        <v>BRLP0265</v>
      </c>
      <c r="Z180" s="225" t="str">
        <f t="shared" si="27"/>
        <v>02650275</v>
      </c>
      <c r="AA180" s="225" t="str">
        <f t="shared" si="28"/>
        <v>BRLP0275</v>
      </c>
      <c r="AB180" s="226" t="e">
        <f>VLOOKUP(Y180,#REF!,2,0)</f>
        <v>#REF!</v>
      </c>
      <c r="AC180" s="226" t="e">
        <f>VLOOKUP(Z180,#REF!,2,0)</f>
        <v>#REF!</v>
      </c>
      <c r="AD180" s="226" t="e">
        <f>VLOOKUP(AA180,#REF!,2,0)</f>
        <v>#REF!</v>
      </c>
      <c r="AE180" s="227" t="e">
        <f t="shared" si="29"/>
        <v>#REF!</v>
      </c>
      <c r="AF180" s="229" t="e">
        <f t="shared" si="30"/>
        <v>#REF!</v>
      </c>
      <c r="AG180" s="229">
        <v>2</v>
      </c>
      <c r="AH180" s="229" t="e">
        <f t="shared" si="31"/>
        <v>#REF!</v>
      </c>
      <c r="AI180" s="227" t="e">
        <f t="shared" si="32"/>
        <v>#REF!</v>
      </c>
      <c r="AJ180" s="225">
        <f>Solicitacao_Prancha[[#This Row],[QUANT EQUIP]]</f>
        <v>1</v>
      </c>
      <c r="AK180" s="229" t="e">
        <f t="shared" si="33"/>
        <v>#REF!</v>
      </c>
      <c r="AL180" s="229"/>
      <c r="AM180" s="230"/>
      <c r="AN180" s="230"/>
      <c r="AO180" s="230"/>
      <c r="AP180" s="230"/>
      <c r="AQ180" s="230"/>
      <c r="AR180" s="230"/>
      <c r="AS180" s="230"/>
      <c r="AT180" s="230"/>
      <c r="AU180" s="230"/>
      <c r="AV180" s="230"/>
      <c r="AW180" s="230"/>
      <c r="AX180"/>
      <c r="AY180"/>
    </row>
    <row r="181" spans="1:51" ht="15" hidden="1" x14ac:dyDescent="0.25">
      <c r="A181" s="208">
        <v>2952</v>
      </c>
      <c r="B181" s="208" t="s">
        <v>745</v>
      </c>
      <c r="C181" s="210">
        <v>45635.482638888891</v>
      </c>
      <c r="D181" s="211" t="s">
        <v>587</v>
      </c>
      <c r="E181" s="208" t="s">
        <v>485</v>
      </c>
      <c r="F181" s="208">
        <v>1</v>
      </c>
      <c r="G181" s="208" t="s">
        <v>689</v>
      </c>
      <c r="H181" s="208" t="s">
        <v>620</v>
      </c>
      <c r="I181" s="208" t="s">
        <v>621</v>
      </c>
      <c r="J181" s="208" t="s">
        <v>1</v>
      </c>
      <c r="K181" s="208" t="s">
        <v>780</v>
      </c>
      <c r="L181" s="208" t="s">
        <v>598</v>
      </c>
      <c r="M181" s="211" t="s">
        <v>561</v>
      </c>
      <c r="N181" s="211" t="s">
        <v>526</v>
      </c>
      <c r="O181" s="217" t="s">
        <v>952</v>
      </c>
      <c r="P181" s="208"/>
      <c r="Q181" s="208" t="s">
        <v>688</v>
      </c>
      <c r="R181" s="208" t="e">
        <f>VLOOKUP(LEFT(Solicitacao_Prancha[[#This Row],[ORIGEM]],4),#REF!,2,0)</f>
        <v>#REF!</v>
      </c>
      <c r="S181" s="208" t="e">
        <f>VLOOKUP(LEFT(Solicitacao_Prancha[[#This Row],[DESTINO]],4),#REF!,2,0)</f>
        <v>#REF!</v>
      </c>
      <c r="T181" s="219" t="str">
        <f t="shared" si="25"/>
        <v>Não Aderente</v>
      </c>
      <c r="U181" s="221">
        <f>((CONCATENATE(Solicitacao_Prancha[[#This Row],[DATA MOVIMENTAÇÃO]]," ",Solicitacao_Prancha[[#This Row],[HORA MOVIMENTAÇÃO]])-Solicitacao_Prancha[[#This Row],[DATA SOLICITAÇÃO]])*24)+3</f>
        <v>29.416666666686069</v>
      </c>
      <c r="V181" s="224" t="s">
        <v>410</v>
      </c>
      <c r="W181" s="225" t="str">
        <f>LEFT(Solicitacao_Prancha[[#This Row],[ORIGEM]],4)</f>
        <v>0265</v>
      </c>
      <c r="X181" s="225" t="str">
        <f>LEFT(Solicitacao_Prancha[[#This Row],[DESTINO]],4)</f>
        <v>0275</v>
      </c>
      <c r="Y181" s="225" t="str">
        <f t="shared" si="26"/>
        <v>BRLP0265</v>
      </c>
      <c r="Z181" s="225" t="str">
        <f t="shared" si="27"/>
        <v>02650275</v>
      </c>
      <c r="AA181" s="225" t="str">
        <f t="shared" si="28"/>
        <v>BRLP0275</v>
      </c>
      <c r="AB181" s="226" t="e">
        <f>VLOOKUP(Y181,#REF!,2,0)</f>
        <v>#REF!</v>
      </c>
      <c r="AC181" s="226" t="e">
        <f>VLOOKUP(Z181,#REF!,2,0)</f>
        <v>#REF!</v>
      </c>
      <c r="AD181" s="226" t="e">
        <f>VLOOKUP(AA181,#REF!,2,0)</f>
        <v>#REF!</v>
      </c>
      <c r="AE181" s="227" t="e">
        <f t="shared" si="29"/>
        <v>#REF!</v>
      </c>
      <c r="AF181" s="229" t="e">
        <f t="shared" si="30"/>
        <v>#REF!</v>
      </c>
      <c r="AG181" s="229">
        <v>2</v>
      </c>
      <c r="AH181" s="229" t="e">
        <f t="shared" si="31"/>
        <v>#REF!</v>
      </c>
      <c r="AI181" s="227" t="e">
        <f t="shared" si="32"/>
        <v>#REF!</v>
      </c>
      <c r="AJ181" s="225">
        <f>Solicitacao_Prancha[[#This Row],[QUANT EQUIP]]</f>
        <v>1</v>
      </c>
      <c r="AK181" s="229" t="e">
        <f t="shared" si="33"/>
        <v>#REF!</v>
      </c>
      <c r="AL181" s="229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/>
      <c r="AY181"/>
    </row>
    <row r="182" spans="1:51" ht="15" hidden="1" x14ac:dyDescent="0.25">
      <c r="A182" s="208">
        <v>2953</v>
      </c>
      <c r="B182" s="208" t="s">
        <v>718</v>
      </c>
      <c r="C182" s="210">
        <v>45635.487500000003</v>
      </c>
      <c r="D182" s="211" t="s">
        <v>653</v>
      </c>
      <c r="E182" s="208" t="s">
        <v>744</v>
      </c>
      <c r="F182" s="208">
        <v>14</v>
      </c>
      <c r="G182" s="208" t="s">
        <v>8</v>
      </c>
      <c r="H182" s="208" t="s">
        <v>621</v>
      </c>
      <c r="I182" s="208" t="s">
        <v>620</v>
      </c>
      <c r="J182" s="208" t="s">
        <v>502</v>
      </c>
      <c r="K182" s="208" t="s">
        <v>780</v>
      </c>
      <c r="L182" s="208" t="s">
        <v>604</v>
      </c>
      <c r="M182" s="211" t="s">
        <v>647</v>
      </c>
      <c r="N182" s="211" t="s">
        <v>647</v>
      </c>
      <c r="O182" s="217" t="s">
        <v>953</v>
      </c>
      <c r="P182" s="208"/>
      <c r="Q182" s="208" t="s">
        <v>687</v>
      </c>
      <c r="R182" s="208" t="e">
        <f>VLOOKUP(LEFT(Solicitacao_Prancha[[#This Row],[ORIGEM]],4),#REF!,2,0)</f>
        <v>#REF!</v>
      </c>
      <c r="S182" s="208" t="e">
        <f>VLOOKUP(LEFT(Solicitacao_Prancha[[#This Row],[DESTINO]],4),#REF!,2,0)</f>
        <v>#REF!</v>
      </c>
      <c r="T182" s="219" t="str">
        <f t="shared" si="25"/>
        <v>Não Aderente</v>
      </c>
      <c r="U182" s="221">
        <f>((CONCATENATE(Solicitacao_Prancha[[#This Row],[DATA MOVIMENTAÇÃO]]," ",Solicitacao_Prancha[[#This Row],[HORA MOVIMENTAÇÃO]])-Solicitacao_Prancha[[#This Row],[DATA SOLICITAÇÃO]])*24)+3</f>
        <v>22.299999999871943</v>
      </c>
      <c r="V182" s="224" t="s">
        <v>410</v>
      </c>
      <c r="W182" s="225" t="str">
        <f>LEFT(Solicitacao_Prancha[[#This Row],[ORIGEM]],4)</f>
        <v>0298</v>
      </c>
      <c r="X182" s="225" t="str">
        <f>LEFT(Solicitacao_Prancha[[#This Row],[DESTINO]],4)</f>
        <v>0298</v>
      </c>
      <c r="Y182" s="225" t="str">
        <f t="shared" si="26"/>
        <v>BRLP0298</v>
      </c>
      <c r="Z182" s="225" t="str">
        <f t="shared" si="27"/>
        <v>02980298</v>
      </c>
      <c r="AA182" s="225" t="str">
        <f t="shared" si="28"/>
        <v>BRLP0298</v>
      </c>
      <c r="AB182" s="226" t="e">
        <f>VLOOKUP(Y182,#REF!,2,0)</f>
        <v>#REF!</v>
      </c>
      <c r="AC182" s="226" t="e">
        <f>VLOOKUP(Z182,#REF!,2,0)</f>
        <v>#REF!</v>
      </c>
      <c r="AD182" s="226" t="e">
        <f>VLOOKUP(AA182,#REF!,2,0)</f>
        <v>#REF!</v>
      </c>
      <c r="AE182" s="227" t="e">
        <f t="shared" si="29"/>
        <v>#REF!</v>
      </c>
      <c r="AF182" s="229" t="e">
        <f t="shared" si="30"/>
        <v>#REF!</v>
      </c>
      <c r="AG182" s="229">
        <v>2</v>
      </c>
      <c r="AH182" s="229" t="e">
        <f t="shared" si="31"/>
        <v>#REF!</v>
      </c>
      <c r="AI182" s="227" t="e">
        <f t="shared" si="32"/>
        <v>#REF!</v>
      </c>
      <c r="AJ182" s="225">
        <f>Solicitacao_Prancha[[#This Row],[QUANT EQUIP]]</f>
        <v>14</v>
      </c>
      <c r="AK182" s="229" t="e">
        <f t="shared" si="33"/>
        <v>#REF!</v>
      </c>
      <c r="AL182" s="229"/>
      <c r="AM182" s="230"/>
      <c r="AN182" s="230"/>
      <c r="AO182" s="230"/>
      <c r="AP182" s="230"/>
      <c r="AQ182" s="230"/>
      <c r="AR182" s="230"/>
      <c r="AS182" s="230"/>
      <c r="AT182" s="230"/>
      <c r="AU182" s="230"/>
      <c r="AV182" s="230"/>
      <c r="AW182" s="230"/>
      <c r="AX182"/>
      <c r="AY182"/>
    </row>
    <row r="183" spans="1:51" ht="15" hidden="1" x14ac:dyDescent="0.25">
      <c r="A183" s="208">
        <v>2954</v>
      </c>
      <c r="B183" s="208" t="s">
        <v>1592</v>
      </c>
      <c r="C183" s="210">
        <v>45635.489583333336</v>
      </c>
      <c r="D183" s="211" t="s">
        <v>558</v>
      </c>
      <c r="E183" s="208" t="s">
        <v>500</v>
      </c>
      <c r="F183" s="208">
        <v>4</v>
      </c>
      <c r="G183" s="208" t="s">
        <v>6</v>
      </c>
      <c r="H183" s="208" t="s">
        <v>622</v>
      </c>
      <c r="I183" s="208" t="s">
        <v>624</v>
      </c>
      <c r="J183" s="208" t="s">
        <v>531</v>
      </c>
      <c r="K183" s="208" t="s">
        <v>780</v>
      </c>
      <c r="L183" s="208" t="s">
        <v>615</v>
      </c>
      <c r="M183" s="211" t="s">
        <v>490</v>
      </c>
      <c r="N183" s="211" t="s">
        <v>565</v>
      </c>
      <c r="O183" s="217"/>
      <c r="P183" s="208" t="s">
        <v>514</v>
      </c>
      <c r="Q183" s="208" t="s">
        <v>688</v>
      </c>
      <c r="R183" s="208" t="e">
        <f>VLOOKUP(LEFT(Solicitacao_Prancha[[#This Row],[ORIGEM]],4),#REF!,2,0)</f>
        <v>#REF!</v>
      </c>
      <c r="S183" s="208" t="e">
        <f>VLOOKUP(LEFT(Solicitacao_Prancha[[#This Row],[DESTINO]],4),#REF!,2,0)</f>
        <v>#REF!</v>
      </c>
      <c r="T183" s="219" t="str">
        <f t="shared" si="25"/>
        <v>Não Aderente</v>
      </c>
      <c r="U183" s="221">
        <f>((CONCATENATE(Solicitacao_Prancha[[#This Row],[DATA MOVIMENTAÇÃO]]," ",Solicitacao_Prancha[[#This Row],[HORA MOVIMENTAÇÃO]])-Solicitacao_Prancha[[#This Row],[DATA SOLICITAÇÃO]])*24)+3</f>
        <v>16.249999999883585</v>
      </c>
      <c r="V183" s="224" t="s">
        <v>410</v>
      </c>
      <c r="W183" s="225" t="str">
        <f>LEFT(Solicitacao_Prancha[[#This Row],[ORIGEM]],4)</f>
        <v>0425</v>
      </c>
      <c r="X183" s="225" t="str">
        <f>LEFT(Solicitacao_Prancha[[#This Row],[DESTINO]],4)</f>
        <v>0374</v>
      </c>
      <c r="Y183" s="225" t="str">
        <f t="shared" si="26"/>
        <v>BRLP0425</v>
      </c>
      <c r="Z183" s="225" t="str">
        <f t="shared" si="27"/>
        <v>04250374</v>
      </c>
      <c r="AA183" s="225" t="str">
        <f t="shared" si="28"/>
        <v>BRLP0374</v>
      </c>
      <c r="AB183" s="226" t="e">
        <f>VLOOKUP(Y183,#REF!,2,0)</f>
        <v>#REF!</v>
      </c>
      <c r="AC183" s="226" t="e">
        <f>VLOOKUP(Z183,#REF!,2,0)</f>
        <v>#REF!</v>
      </c>
      <c r="AD183" s="226" t="e">
        <f>VLOOKUP(AA183,#REF!,2,0)</f>
        <v>#REF!</v>
      </c>
      <c r="AE183" s="227" t="e">
        <f t="shared" si="29"/>
        <v>#REF!</v>
      </c>
      <c r="AF183" s="229" t="e">
        <f t="shared" si="30"/>
        <v>#REF!</v>
      </c>
      <c r="AG183" s="229">
        <v>2</v>
      </c>
      <c r="AH183" s="229" t="e">
        <f t="shared" si="31"/>
        <v>#REF!</v>
      </c>
      <c r="AI183" s="227" t="e">
        <f t="shared" si="32"/>
        <v>#REF!</v>
      </c>
      <c r="AJ183" s="225">
        <f>Solicitacao_Prancha[[#This Row],[QUANT EQUIP]]</f>
        <v>4</v>
      </c>
      <c r="AK183" s="229" t="e">
        <f t="shared" si="33"/>
        <v>#REF!</v>
      </c>
      <c r="AL183" s="229"/>
      <c r="AM183" s="230"/>
      <c r="AN183" s="230"/>
      <c r="AO183" s="230"/>
      <c r="AP183" s="230"/>
      <c r="AQ183" s="230"/>
      <c r="AR183" s="230"/>
      <c r="AS183" s="230"/>
      <c r="AT183" s="230"/>
      <c r="AU183" s="230"/>
      <c r="AV183" s="230"/>
      <c r="AW183" s="230"/>
      <c r="AX183"/>
      <c r="AY183"/>
    </row>
    <row r="184" spans="1:51" ht="15" hidden="1" x14ac:dyDescent="0.25">
      <c r="A184" s="208">
        <v>2955</v>
      </c>
      <c r="B184" s="208" t="s">
        <v>718</v>
      </c>
      <c r="C184" s="210">
        <v>45635.574999999997</v>
      </c>
      <c r="D184" s="211" t="s">
        <v>575</v>
      </c>
      <c r="E184" s="208" t="s">
        <v>719</v>
      </c>
      <c r="F184" s="208">
        <v>2</v>
      </c>
      <c r="G184" s="208" t="s">
        <v>4</v>
      </c>
      <c r="H184" s="208" t="s">
        <v>621</v>
      </c>
      <c r="I184" s="208" t="s">
        <v>621</v>
      </c>
      <c r="J184" s="208" t="s">
        <v>1</v>
      </c>
      <c r="K184" s="208" t="s">
        <v>918</v>
      </c>
      <c r="L184" s="208" t="s">
        <v>600</v>
      </c>
      <c r="M184" s="211" t="s">
        <v>666</v>
      </c>
      <c r="N184" s="211" t="s">
        <v>567</v>
      </c>
      <c r="O184" s="217"/>
      <c r="P184" s="208"/>
      <c r="Q184" s="208" t="s">
        <v>688</v>
      </c>
      <c r="R184" s="208" t="e">
        <f>VLOOKUP(LEFT(Solicitacao_Prancha[[#This Row],[ORIGEM]],4),#REF!,2,0)</f>
        <v>#REF!</v>
      </c>
      <c r="S184" s="208" t="e">
        <f>VLOOKUP(LEFT(Solicitacao_Prancha[[#This Row],[DESTINO]],4),#REF!,2,0)</f>
        <v>#REF!</v>
      </c>
      <c r="T184" s="219" t="str">
        <f t="shared" si="25"/>
        <v>Não Aderente</v>
      </c>
      <c r="U184" s="221">
        <f>((CONCATENATE(Solicitacao_Prancha[[#This Row],[DATA MOVIMENTAÇÃO]]," ",Solicitacao_Prancha[[#This Row],[HORA MOVIMENTAÇÃO]])-Solicitacao_Prancha[[#This Row],[DATA SOLICITAÇÃO]])*24)+3</f>
        <v>43.200000000069849</v>
      </c>
      <c r="V184" s="224" t="s">
        <v>410</v>
      </c>
      <c r="W184" s="225" t="str">
        <f>LEFT(Solicitacao_Prancha[[#This Row],[ORIGEM]],4)</f>
        <v>2006</v>
      </c>
      <c r="X184" s="225" t="str">
        <f>LEFT(Solicitacao_Prancha[[#This Row],[DESTINO]],4)</f>
        <v>0452</v>
      </c>
      <c r="Y184" s="225" t="str">
        <f t="shared" si="26"/>
        <v>BRLP2006</v>
      </c>
      <c r="Z184" s="225" t="str">
        <f t="shared" si="27"/>
        <v>20060452</v>
      </c>
      <c r="AA184" s="225" t="str">
        <f t="shared" si="28"/>
        <v>BRLP0452</v>
      </c>
      <c r="AB184" s="226" t="e">
        <f>VLOOKUP(Y184,#REF!,2,0)</f>
        <v>#REF!</v>
      </c>
      <c r="AC184" s="226" t="e">
        <f>VLOOKUP(Z184,#REF!,2,0)</f>
        <v>#REF!</v>
      </c>
      <c r="AD184" s="226" t="e">
        <f>VLOOKUP(AA184,#REF!,2,0)</f>
        <v>#REF!</v>
      </c>
      <c r="AE184" s="227" t="e">
        <f t="shared" si="29"/>
        <v>#REF!</v>
      </c>
      <c r="AF184" s="229" t="e">
        <f t="shared" si="30"/>
        <v>#REF!</v>
      </c>
      <c r="AG184" s="229">
        <v>2</v>
      </c>
      <c r="AH184" s="229" t="e">
        <f t="shared" si="31"/>
        <v>#REF!</v>
      </c>
      <c r="AI184" s="227" t="e">
        <f t="shared" si="32"/>
        <v>#REF!</v>
      </c>
      <c r="AJ184" s="225">
        <f>Solicitacao_Prancha[[#This Row],[QUANT EQUIP]]</f>
        <v>2</v>
      </c>
      <c r="AK184" s="229" t="e">
        <f t="shared" si="33"/>
        <v>#REF!</v>
      </c>
      <c r="AL184" s="229"/>
      <c r="AM184" s="230"/>
      <c r="AN184" s="230"/>
      <c r="AO184" s="230"/>
      <c r="AP184" s="230"/>
      <c r="AQ184" s="230"/>
      <c r="AR184" s="230"/>
      <c r="AS184" s="230"/>
      <c r="AT184" s="230"/>
      <c r="AU184" s="230"/>
      <c r="AV184" s="230"/>
      <c r="AW184" s="230"/>
      <c r="AX184"/>
      <c r="AY184"/>
    </row>
    <row r="185" spans="1:51" ht="15" hidden="1" x14ac:dyDescent="0.25">
      <c r="A185" s="208">
        <v>2977</v>
      </c>
      <c r="B185" s="208" t="s">
        <v>718</v>
      </c>
      <c r="C185" s="210">
        <v>45635.6</v>
      </c>
      <c r="D185" s="211" t="s">
        <v>579</v>
      </c>
      <c r="E185" s="208" t="s">
        <v>719</v>
      </c>
      <c r="F185" s="208">
        <v>3</v>
      </c>
      <c r="G185" s="208" t="s">
        <v>487</v>
      </c>
      <c r="H185" s="208" t="s">
        <v>624</v>
      </c>
      <c r="I185" s="208" t="s">
        <v>624</v>
      </c>
      <c r="J185" s="208" t="s">
        <v>531</v>
      </c>
      <c r="K185" s="208" t="s">
        <v>780</v>
      </c>
      <c r="L185" s="208" t="s">
        <v>593</v>
      </c>
      <c r="M185" s="211" t="s">
        <v>683</v>
      </c>
      <c r="N185" s="211" t="s">
        <v>641</v>
      </c>
      <c r="O185" s="217"/>
      <c r="P185" s="208" t="s">
        <v>848</v>
      </c>
      <c r="Q185" s="208" t="s">
        <v>688</v>
      </c>
      <c r="R185" s="208" t="e">
        <f>VLOOKUP(LEFT(Solicitacao_Prancha[[#This Row],[ORIGEM]],4),#REF!,2,0)</f>
        <v>#REF!</v>
      </c>
      <c r="S185" s="208" t="e">
        <f>VLOOKUP(LEFT(Solicitacao_Prancha[[#This Row],[DESTINO]],4),#REF!,2,0)</f>
        <v>#REF!</v>
      </c>
      <c r="T185" s="219" t="str">
        <f t="shared" si="25"/>
        <v>Não Aderente</v>
      </c>
      <c r="U185" s="221">
        <f>((CONCATENATE(Solicitacao_Prancha[[#This Row],[DATA MOVIMENTAÇÃO]]," ",Solicitacao_Prancha[[#This Row],[HORA MOVIMENTAÇÃO]])-Solicitacao_Prancha[[#This Row],[DATA SOLICITAÇÃO]])*24)+3</f>
        <v>20.600000000093132</v>
      </c>
      <c r="V185" s="224" t="s">
        <v>410</v>
      </c>
      <c r="W185" s="225" t="str">
        <f>LEFT(Solicitacao_Prancha[[#This Row],[ORIGEM]],4)</f>
        <v>0438</v>
      </c>
      <c r="X185" s="225" t="str">
        <f>LEFT(Solicitacao_Prancha[[#This Row],[DESTINO]],4)</f>
        <v>0503</v>
      </c>
      <c r="Y185" s="225" t="str">
        <f t="shared" si="26"/>
        <v>BRLP0438</v>
      </c>
      <c r="Z185" s="225" t="str">
        <f t="shared" si="27"/>
        <v>04380503</v>
      </c>
      <c r="AA185" s="225" t="str">
        <f t="shared" si="28"/>
        <v>BRLP0503</v>
      </c>
      <c r="AB185" s="226" t="e">
        <f>VLOOKUP(Y185,#REF!,2,0)</f>
        <v>#REF!</v>
      </c>
      <c r="AC185" s="226" t="e">
        <f>VLOOKUP(Z185,#REF!,2,0)</f>
        <v>#REF!</v>
      </c>
      <c r="AD185" s="226" t="e">
        <f>VLOOKUP(AA185,#REF!,2,0)</f>
        <v>#REF!</v>
      </c>
      <c r="AE185" s="227" t="e">
        <f t="shared" si="29"/>
        <v>#REF!</v>
      </c>
      <c r="AF185" s="229" t="e">
        <f t="shared" si="30"/>
        <v>#REF!</v>
      </c>
      <c r="AG185" s="229">
        <v>2</v>
      </c>
      <c r="AH185" s="229" t="e">
        <f t="shared" si="31"/>
        <v>#REF!</v>
      </c>
      <c r="AI185" s="227" t="e">
        <f t="shared" si="32"/>
        <v>#REF!</v>
      </c>
      <c r="AJ185" s="225">
        <f>Solicitacao_Prancha[[#This Row],[QUANT EQUIP]]</f>
        <v>3</v>
      </c>
      <c r="AK185" s="229" t="e">
        <f t="shared" si="33"/>
        <v>#REF!</v>
      </c>
      <c r="AL185" s="229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/>
      <c r="AY185"/>
    </row>
    <row r="186" spans="1:51" ht="15" hidden="1" x14ac:dyDescent="0.25">
      <c r="A186" s="208">
        <v>2956</v>
      </c>
      <c r="B186" s="208" t="s">
        <v>1593</v>
      </c>
      <c r="C186" s="210">
        <v>45635.626388888886</v>
      </c>
      <c r="D186" s="211" t="s">
        <v>555</v>
      </c>
      <c r="E186" s="208" t="s">
        <v>0</v>
      </c>
      <c r="F186" s="208">
        <v>6</v>
      </c>
      <c r="G186" s="208" t="s">
        <v>523</v>
      </c>
      <c r="H186" s="208" t="s">
        <v>621</v>
      </c>
      <c r="I186" s="208" t="s">
        <v>621</v>
      </c>
      <c r="J186" s="208" t="s">
        <v>1</v>
      </c>
      <c r="K186" s="208" t="s">
        <v>918</v>
      </c>
      <c r="L186" s="208" t="s">
        <v>596</v>
      </c>
      <c r="M186" s="211" t="s">
        <v>683</v>
      </c>
      <c r="N186" s="211" t="s">
        <v>974</v>
      </c>
      <c r="O186" s="217"/>
      <c r="P186" s="208"/>
      <c r="Q186" s="208"/>
      <c r="R186" s="208" t="e">
        <f>VLOOKUP(LEFT(Solicitacao_Prancha[[#This Row],[ORIGEM]],4),#REF!,2,0)</f>
        <v>#REF!</v>
      </c>
      <c r="S186" s="208" t="e">
        <f>VLOOKUP(LEFT(Solicitacao_Prancha[[#This Row],[DESTINO]],4),#REF!,2,0)</f>
        <v>#REF!</v>
      </c>
      <c r="T186" s="219" t="str">
        <f t="shared" si="25"/>
        <v>Não Aderente</v>
      </c>
      <c r="U186" s="221">
        <f>((CONCATENATE(Solicitacao_Prancha[[#This Row],[DATA MOVIMENTAÇÃO]]," ",Solicitacao_Prancha[[#This Row],[HORA MOVIMENTAÇÃO]])-Solicitacao_Prancha[[#This Row],[DATA SOLICITAÇÃO]])*24)+3</f>
        <v>38.466666666674428</v>
      </c>
      <c r="V186" s="224" t="s">
        <v>410</v>
      </c>
      <c r="W186" s="225" t="str">
        <f>LEFT(Solicitacao_Prancha[[#This Row],[ORIGEM]],4)</f>
        <v>0438</v>
      </c>
      <c r="X186" s="225" t="str">
        <f>LEFT(Solicitacao_Prancha[[#This Row],[DESTINO]],4)</f>
        <v>0517</v>
      </c>
      <c r="Y186" s="225" t="str">
        <f t="shared" si="26"/>
        <v>BRLP0438</v>
      </c>
      <c r="Z186" s="225" t="str">
        <f t="shared" si="27"/>
        <v>04380517</v>
      </c>
      <c r="AA186" s="225" t="str">
        <f t="shared" si="28"/>
        <v>BRLP0517</v>
      </c>
      <c r="AB186" s="226" t="e">
        <f>VLOOKUP(Y186,#REF!,2,0)</f>
        <v>#REF!</v>
      </c>
      <c r="AC186" s="226" t="e">
        <f>VLOOKUP(Z186,#REF!,2,0)</f>
        <v>#REF!</v>
      </c>
      <c r="AD186" s="226" t="e">
        <f>VLOOKUP(AA186,#REF!,2,0)</f>
        <v>#REF!</v>
      </c>
      <c r="AE186" s="227" t="e">
        <f t="shared" si="29"/>
        <v>#REF!</v>
      </c>
      <c r="AF186" s="229" t="e">
        <f t="shared" si="30"/>
        <v>#REF!</v>
      </c>
      <c r="AG186" s="229">
        <v>2</v>
      </c>
      <c r="AH186" s="229" t="e">
        <f t="shared" si="31"/>
        <v>#REF!</v>
      </c>
      <c r="AI186" s="227" t="e">
        <f t="shared" si="32"/>
        <v>#REF!</v>
      </c>
      <c r="AJ186" s="225">
        <f>Solicitacao_Prancha[[#This Row],[QUANT EQUIP]]</f>
        <v>6</v>
      </c>
      <c r="AK186" s="229" t="e">
        <f t="shared" si="33"/>
        <v>#REF!</v>
      </c>
      <c r="AL186" s="229"/>
      <c r="AM186" s="230"/>
      <c r="AN186" s="230"/>
      <c r="AO186" s="230"/>
      <c r="AP186" s="230"/>
      <c r="AQ186" s="230"/>
      <c r="AR186" s="230"/>
      <c r="AS186" s="230"/>
      <c r="AT186" s="230"/>
      <c r="AU186" s="230"/>
      <c r="AV186" s="230"/>
      <c r="AW186" s="230"/>
      <c r="AX186"/>
      <c r="AY186"/>
    </row>
    <row r="187" spans="1:51" ht="15" hidden="1" x14ac:dyDescent="0.25">
      <c r="A187" s="208">
        <v>2957</v>
      </c>
      <c r="B187" s="208" t="s">
        <v>745</v>
      </c>
      <c r="C187" s="210">
        <v>45635.62777777778</v>
      </c>
      <c r="D187" s="211" t="s">
        <v>539</v>
      </c>
      <c r="E187" s="208" t="s">
        <v>497</v>
      </c>
      <c r="F187" s="208">
        <v>4</v>
      </c>
      <c r="G187" s="208" t="s">
        <v>520</v>
      </c>
      <c r="H187" s="208" t="s">
        <v>622</v>
      </c>
      <c r="I187" s="208" t="s">
        <v>622</v>
      </c>
      <c r="J187" s="208" t="s">
        <v>531</v>
      </c>
      <c r="K187" s="208" t="s">
        <v>780</v>
      </c>
      <c r="L187" s="208" t="s">
        <v>593</v>
      </c>
      <c r="M187" s="211" t="s">
        <v>542</v>
      </c>
      <c r="N187" s="211" t="s">
        <v>829</v>
      </c>
      <c r="O187" s="217"/>
      <c r="P187" s="208" t="s">
        <v>651</v>
      </c>
      <c r="Q187" s="208" t="s">
        <v>688</v>
      </c>
      <c r="R187" s="208" t="e">
        <f>VLOOKUP(LEFT(Solicitacao_Prancha[[#This Row],[ORIGEM]],4),#REF!,2,0)</f>
        <v>#REF!</v>
      </c>
      <c r="S187" s="208" t="e">
        <f>VLOOKUP(LEFT(Solicitacao_Prancha[[#This Row],[DESTINO]],4),#REF!,2,0)</f>
        <v>#REF!</v>
      </c>
      <c r="T187" s="219" t="str">
        <f t="shared" si="25"/>
        <v>Não Aderente</v>
      </c>
      <c r="U187" s="221">
        <f>((CONCATENATE(Solicitacao_Prancha[[#This Row],[DATA MOVIMENTAÇÃO]]," ",Solicitacao_Prancha[[#This Row],[HORA MOVIMENTAÇÃO]])-Solicitacao_Prancha[[#This Row],[DATA SOLICITAÇÃO]])*24)+3</f>
        <v>19.933333333348855</v>
      </c>
      <c r="V187" s="224" t="s">
        <v>410</v>
      </c>
      <c r="W187" s="225" t="str">
        <f>LEFT(Solicitacao_Prancha[[#This Row],[ORIGEM]],4)</f>
        <v>0036</v>
      </c>
      <c r="X187" s="225" t="str">
        <f>LEFT(Solicitacao_Prancha[[#This Row],[DESTINO]],4)</f>
        <v>0482</v>
      </c>
      <c r="Y187" s="225" t="str">
        <f t="shared" si="26"/>
        <v>BRLP0036</v>
      </c>
      <c r="Z187" s="225" t="str">
        <f t="shared" si="27"/>
        <v>00360482</v>
      </c>
      <c r="AA187" s="225" t="str">
        <f t="shared" si="28"/>
        <v>BRLP0482</v>
      </c>
      <c r="AB187" s="226" t="e">
        <f>VLOOKUP(Y187,#REF!,2,0)</f>
        <v>#REF!</v>
      </c>
      <c r="AC187" s="226" t="e">
        <f>VLOOKUP(Z187,#REF!,2,0)</f>
        <v>#REF!</v>
      </c>
      <c r="AD187" s="226" t="e">
        <f>VLOOKUP(AA187,#REF!,2,0)</f>
        <v>#REF!</v>
      </c>
      <c r="AE187" s="227" t="e">
        <f t="shared" si="29"/>
        <v>#REF!</v>
      </c>
      <c r="AF187" s="229" t="e">
        <f t="shared" si="30"/>
        <v>#REF!</v>
      </c>
      <c r="AG187" s="229">
        <v>2</v>
      </c>
      <c r="AH187" s="229" t="e">
        <f t="shared" si="31"/>
        <v>#REF!</v>
      </c>
      <c r="AI187" s="227" t="e">
        <f t="shared" si="32"/>
        <v>#REF!</v>
      </c>
      <c r="AJ187" s="225">
        <f>Solicitacao_Prancha[[#This Row],[QUANT EQUIP]]</f>
        <v>4</v>
      </c>
      <c r="AK187" s="229" t="e">
        <f t="shared" si="33"/>
        <v>#REF!</v>
      </c>
      <c r="AL187" s="229"/>
      <c r="AM187" s="230"/>
      <c r="AN187" s="230"/>
      <c r="AO187" s="230"/>
      <c r="AP187" s="230"/>
      <c r="AQ187" s="230"/>
      <c r="AR187" s="230"/>
      <c r="AS187" s="230"/>
      <c r="AT187" s="230"/>
      <c r="AU187" s="230"/>
      <c r="AV187" s="230"/>
      <c r="AW187" s="230"/>
      <c r="AX187"/>
      <c r="AY187"/>
    </row>
    <row r="188" spans="1:51" ht="15" hidden="1" x14ac:dyDescent="0.25">
      <c r="A188" s="208">
        <v>2960</v>
      </c>
      <c r="B188" s="208" t="s">
        <v>742</v>
      </c>
      <c r="C188" s="210">
        <v>45635.761805555558</v>
      </c>
      <c r="D188" s="211" t="s">
        <v>777</v>
      </c>
      <c r="E188" s="208" t="s">
        <v>489</v>
      </c>
      <c r="F188" s="208">
        <v>1</v>
      </c>
      <c r="G188" s="208" t="s">
        <v>536</v>
      </c>
      <c r="H188" s="208" t="s">
        <v>620</v>
      </c>
      <c r="I188" s="208" t="s">
        <v>621</v>
      </c>
      <c r="J188" s="208" t="s">
        <v>531</v>
      </c>
      <c r="K188" s="208" t="s">
        <v>780</v>
      </c>
      <c r="L188" s="208" t="s">
        <v>597</v>
      </c>
      <c r="M188" s="211" t="s">
        <v>556</v>
      </c>
      <c r="N188" s="211" t="s">
        <v>990</v>
      </c>
      <c r="O188" s="217" t="s">
        <v>991</v>
      </c>
      <c r="P188" s="208"/>
      <c r="Q188" s="208" t="s">
        <v>688</v>
      </c>
      <c r="R188" s="208" t="e">
        <f>VLOOKUP(LEFT(Solicitacao_Prancha[[#This Row],[ORIGEM]],4),#REF!,2,0)</f>
        <v>#REF!</v>
      </c>
      <c r="S188" s="208" t="e">
        <f>VLOOKUP(LEFT(Solicitacao_Prancha[[#This Row],[DESTINO]],4),#REF!,2,0)</f>
        <v>#REF!</v>
      </c>
      <c r="T188" s="219" t="str">
        <f t="shared" si="25"/>
        <v>Não Aderente</v>
      </c>
      <c r="U188" s="221">
        <f>((CONCATENATE(Solicitacao_Prancha[[#This Row],[DATA MOVIMENTAÇÃO]]," ",Solicitacao_Prancha[[#This Row],[HORA MOVIMENTAÇÃO]])-Solicitacao_Prancha[[#This Row],[DATA SOLICITAÇÃO]])*24)+3</f>
        <v>17.71666666661622</v>
      </c>
      <c r="V188" s="224" t="s">
        <v>410</v>
      </c>
      <c r="W188" s="225" t="str">
        <f>LEFT(Solicitacao_Prancha[[#This Row],[ORIGEM]],4)</f>
        <v>0308</v>
      </c>
      <c r="X188" s="225" t="str">
        <f>LEFT(Solicitacao_Prancha[[#This Row],[DESTINO]],4)</f>
        <v>0247</v>
      </c>
      <c r="Y188" s="225" t="str">
        <f t="shared" si="26"/>
        <v>BRLP0308</v>
      </c>
      <c r="Z188" s="225" t="str">
        <f t="shared" si="27"/>
        <v>03080247</v>
      </c>
      <c r="AA188" s="225" t="str">
        <f t="shared" si="28"/>
        <v>BRLP0247</v>
      </c>
      <c r="AB188" s="226" t="e">
        <f>VLOOKUP(Y188,#REF!,2,0)</f>
        <v>#REF!</v>
      </c>
      <c r="AC188" s="226" t="e">
        <f>VLOOKUP(Z188,#REF!,2,0)</f>
        <v>#REF!</v>
      </c>
      <c r="AD188" s="226" t="e">
        <f>VLOOKUP(AA188,#REF!,2,0)</f>
        <v>#REF!</v>
      </c>
      <c r="AE188" s="227" t="e">
        <f t="shared" si="29"/>
        <v>#REF!</v>
      </c>
      <c r="AF188" s="229" t="e">
        <f t="shared" si="30"/>
        <v>#REF!</v>
      </c>
      <c r="AG188" s="229">
        <v>2</v>
      </c>
      <c r="AH188" s="229" t="e">
        <f t="shared" si="31"/>
        <v>#REF!</v>
      </c>
      <c r="AI188" s="227" t="e">
        <f t="shared" si="32"/>
        <v>#REF!</v>
      </c>
      <c r="AJ188" s="225">
        <f>Solicitacao_Prancha[[#This Row],[QUANT EQUIP]]</f>
        <v>1</v>
      </c>
      <c r="AK188" s="229" t="e">
        <f t="shared" si="33"/>
        <v>#REF!</v>
      </c>
      <c r="AL188" s="229"/>
      <c r="AM188" s="230"/>
      <c r="AN188" s="230"/>
      <c r="AO188" s="230"/>
      <c r="AP188" s="230"/>
      <c r="AQ188" s="230"/>
      <c r="AR188" s="230"/>
      <c r="AS188" s="230"/>
      <c r="AT188" s="230"/>
      <c r="AU188" s="230"/>
      <c r="AV188" s="230"/>
      <c r="AW188" s="230"/>
      <c r="AX188"/>
      <c r="AY188"/>
    </row>
    <row r="189" spans="1:51" ht="15" hidden="1" x14ac:dyDescent="0.25">
      <c r="A189" s="208">
        <v>2961</v>
      </c>
      <c r="B189" s="208" t="s">
        <v>742</v>
      </c>
      <c r="C189" s="210">
        <v>45635.817361111112</v>
      </c>
      <c r="D189" s="211" t="s">
        <v>549</v>
      </c>
      <c r="E189" s="208" t="s">
        <v>491</v>
      </c>
      <c r="F189" s="208">
        <v>1</v>
      </c>
      <c r="G189" s="208" t="s">
        <v>545</v>
      </c>
      <c r="H189" s="208" t="s">
        <v>620</v>
      </c>
      <c r="I189" s="208" t="s">
        <v>624</v>
      </c>
      <c r="J189" s="208" t="s">
        <v>1</v>
      </c>
      <c r="K189" s="208" t="s">
        <v>918</v>
      </c>
      <c r="L189" s="208" t="s">
        <v>612</v>
      </c>
      <c r="M189" s="211" t="s">
        <v>915</v>
      </c>
      <c r="N189" s="211" t="s">
        <v>992</v>
      </c>
      <c r="O189" s="217"/>
      <c r="P189" s="208"/>
      <c r="Q189" s="208" t="s">
        <v>688</v>
      </c>
      <c r="R189" s="208" t="e">
        <f>VLOOKUP(LEFT(Solicitacao_Prancha[[#This Row],[ORIGEM]],4),#REF!,2,0)</f>
        <v>#REF!</v>
      </c>
      <c r="S189" s="208" t="e">
        <f>VLOOKUP(LEFT(Solicitacao_Prancha[[#This Row],[DESTINO]],4),#REF!,2,0)</f>
        <v>#REF!</v>
      </c>
      <c r="T189" s="219" t="str">
        <f t="shared" si="25"/>
        <v>Não Aderente</v>
      </c>
      <c r="U189" s="221">
        <f>((CONCATENATE(Solicitacao_Prancha[[#This Row],[DATA MOVIMENTAÇÃO]]," ",Solicitacao_Prancha[[#This Row],[HORA MOVIMENTAÇÃO]])-Solicitacao_Prancha[[#This Row],[DATA SOLICITAÇÃO]])*24)+3</f>
        <v>37.883333333360497</v>
      </c>
      <c r="V189" s="224" t="s">
        <v>410</v>
      </c>
      <c r="W189" s="225" t="str">
        <f>LEFT(Solicitacao_Prancha[[#This Row],[ORIGEM]],4)</f>
        <v>0539</v>
      </c>
      <c r="X189" s="225" t="str">
        <f>LEFT(Solicitacao_Prancha[[#This Row],[DESTINO]],4)</f>
        <v>0406</v>
      </c>
      <c r="Y189" s="225" t="str">
        <f t="shared" si="26"/>
        <v>BRLP0539</v>
      </c>
      <c r="Z189" s="225" t="str">
        <f t="shared" si="27"/>
        <v>05390406</v>
      </c>
      <c r="AA189" s="225" t="str">
        <f t="shared" si="28"/>
        <v>BRLP0406</v>
      </c>
      <c r="AB189" s="226" t="e">
        <f>VLOOKUP(Y189,#REF!,2,0)</f>
        <v>#REF!</v>
      </c>
      <c r="AC189" s="226" t="e">
        <f>VLOOKUP(Z189,#REF!,2,0)</f>
        <v>#REF!</v>
      </c>
      <c r="AD189" s="226" t="e">
        <f>VLOOKUP(AA189,#REF!,2,0)</f>
        <v>#REF!</v>
      </c>
      <c r="AE189" s="227" t="e">
        <f t="shared" si="29"/>
        <v>#REF!</v>
      </c>
      <c r="AF189" s="229" t="e">
        <f t="shared" si="30"/>
        <v>#REF!</v>
      </c>
      <c r="AG189" s="229">
        <v>2</v>
      </c>
      <c r="AH189" s="229" t="e">
        <f t="shared" si="31"/>
        <v>#REF!</v>
      </c>
      <c r="AI189" s="227" t="e">
        <f t="shared" si="32"/>
        <v>#REF!</v>
      </c>
      <c r="AJ189" s="225">
        <f>Solicitacao_Prancha[[#This Row],[QUANT EQUIP]]</f>
        <v>1</v>
      </c>
      <c r="AK189" s="229" t="e">
        <f t="shared" si="33"/>
        <v>#REF!</v>
      </c>
      <c r="AL189" s="229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/>
      <c r="AY189"/>
    </row>
    <row r="190" spans="1:51" ht="15" hidden="1" x14ac:dyDescent="0.25">
      <c r="A190" s="208">
        <v>2962</v>
      </c>
      <c r="B190" s="208" t="s">
        <v>742</v>
      </c>
      <c r="C190" s="210">
        <v>45635.819444444445</v>
      </c>
      <c r="D190" s="211" t="s">
        <v>549</v>
      </c>
      <c r="E190" s="208" t="s">
        <v>493</v>
      </c>
      <c r="F190" s="208">
        <v>2</v>
      </c>
      <c r="G190" s="208" t="s">
        <v>545</v>
      </c>
      <c r="H190" s="208" t="s">
        <v>620</v>
      </c>
      <c r="I190" s="208" t="s">
        <v>624</v>
      </c>
      <c r="J190" s="208" t="s">
        <v>1</v>
      </c>
      <c r="K190" s="208" t="s">
        <v>918</v>
      </c>
      <c r="L190" s="208" t="s">
        <v>612</v>
      </c>
      <c r="M190" s="211" t="s">
        <v>915</v>
      </c>
      <c r="N190" s="211" t="s">
        <v>992</v>
      </c>
      <c r="O190" s="217"/>
      <c r="P190" s="208"/>
      <c r="Q190" s="208" t="s">
        <v>688</v>
      </c>
      <c r="R190" s="208" t="e">
        <f>VLOOKUP(LEFT(Solicitacao_Prancha[[#This Row],[ORIGEM]],4),#REF!,2,0)</f>
        <v>#REF!</v>
      </c>
      <c r="S190" s="208" t="e">
        <f>VLOOKUP(LEFT(Solicitacao_Prancha[[#This Row],[DESTINO]],4),#REF!,2,0)</f>
        <v>#REF!</v>
      </c>
      <c r="T190" s="219" t="str">
        <f t="shared" si="25"/>
        <v>Não Aderente</v>
      </c>
      <c r="U190" s="221">
        <f>((CONCATENATE(Solicitacao_Prancha[[#This Row],[DATA MOVIMENTAÇÃO]]," ",Solicitacao_Prancha[[#This Row],[HORA MOVIMENTAÇÃO]])-Solicitacao_Prancha[[#This Row],[DATA SOLICITAÇÃO]])*24)+3</f>
        <v>37.833333333372138</v>
      </c>
      <c r="V190" s="224" t="s">
        <v>410</v>
      </c>
      <c r="W190" s="225" t="str">
        <f>LEFT(Solicitacao_Prancha[[#This Row],[ORIGEM]],4)</f>
        <v>0539</v>
      </c>
      <c r="X190" s="225" t="str">
        <f>LEFT(Solicitacao_Prancha[[#This Row],[DESTINO]],4)</f>
        <v>0406</v>
      </c>
      <c r="Y190" s="225" t="str">
        <f t="shared" si="26"/>
        <v>BRLP0539</v>
      </c>
      <c r="Z190" s="225" t="str">
        <f t="shared" si="27"/>
        <v>05390406</v>
      </c>
      <c r="AA190" s="225" t="str">
        <f t="shared" si="28"/>
        <v>BRLP0406</v>
      </c>
      <c r="AB190" s="226" t="e">
        <f>VLOOKUP(Y190,#REF!,2,0)</f>
        <v>#REF!</v>
      </c>
      <c r="AC190" s="226" t="e">
        <f>VLOOKUP(Z190,#REF!,2,0)</f>
        <v>#REF!</v>
      </c>
      <c r="AD190" s="226" t="e">
        <f>VLOOKUP(AA190,#REF!,2,0)</f>
        <v>#REF!</v>
      </c>
      <c r="AE190" s="227" t="e">
        <f t="shared" si="29"/>
        <v>#REF!</v>
      </c>
      <c r="AF190" s="229" t="e">
        <f t="shared" si="30"/>
        <v>#REF!</v>
      </c>
      <c r="AG190" s="229">
        <v>2</v>
      </c>
      <c r="AH190" s="229" t="e">
        <f t="shared" si="31"/>
        <v>#REF!</v>
      </c>
      <c r="AI190" s="227" t="e">
        <f t="shared" si="32"/>
        <v>#REF!</v>
      </c>
      <c r="AJ190" s="225">
        <f>Solicitacao_Prancha[[#This Row],[QUANT EQUIP]]</f>
        <v>2</v>
      </c>
      <c r="AK190" s="229" t="e">
        <f t="shared" si="33"/>
        <v>#REF!</v>
      </c>
      <c r="AL190" s="229"/>
      <c r="AM190" s="230"/>
      <c r="AN190" s="230"/>
      <c r="AO190" s="230"/>
      <c r="AP190" s="230"/>
      <c r="AQ190" s="230"/>
      <c r="AR190" s="230"/>
      <c r="AS190" s="230"/>
      <c r="AT190" s="230"/>
      <c r="AU190" s="230"/>
      <c r="AV190" s="230"/>
      <c r="AW190" s="230"/>
      <c r="AX190"/>
      <c r="AY190"/>
    </row>
    <row r="191" spans="1:51" ht="15" hidden="1" x14ac:dyDescent="0.25">
      <c r="A191" s="208">
        <v>2981</v>
      </c>
      <c r="B191" s="208" t="s">
        <v>743</v>
      </c>
      <c r="C191" s="210">
        <v>45635.834722222222</v>
      </c>
      <c r="D191" s="211" t="s">
        <v>582</v>
      </c>
      <c r="E191" s="208" t="s">
        <v>481</v>
      </c>
      <c r="F191" s="208">
        <v>1</v>
      </c>
      <c r="G191" s="208" t="s">
        <v>8</v>
      </c>
      <c r="H191" s="208" t="s">
        <v>620</v>
      </c>
      <c r="I191" s="208" t="s">
        <v>621</v>
      </c>
      <c r="J191" s="208" t="s">
        <v>1</v>
      </c>
      <c r="K191" s="208" t="s">
        <v>918</v>
      </c>
      <c r="L191" s="208" t="s">
        <v>606</v>
      </c>
      <c r="M191" s="211" t="s">
        <v>827</v>
      </c>
      <c r="N191" s="211" t="s">
        <v>696</v>
      </c>
      <c r="O191" s="217"/>
      <c r="P191" s="208"/>
      <c r="Q191" s="208" t="s">
        <v>688</v>
      </c>
      <c r="R191" s="208" t="e">
        <f>VLOOKUP(LEFT(Solicitacao_Prancha[[#This Row],[ORIGEM]],4),#REF!,2,0)</f>
        <v>#REF!</v>
      </c>
      <c r="S191" s="208" t="e">
        <f>VLOOKUP(LEFT(Solicitacao_Prancha[[#This Row],[DESTINO]],4),#REF!,2,0)</f>
        <v>#REF!</v>
      </c>
      <c r="T191" s="219" t="str">
        <f t="shared" si="25"/>
        <v>Não Aderente</v>
      </c>
      <c r="U191" s="221">
        <f>((CONCATENATE(Solicitacao_Prancha[[#This Row],[DATA MOVIMENTAÇÃO]]," ",Solicitacao_Prancha[[#This Row],[HORA MOVIMENTAÇÃO]])-Solicitacao_Prancha[[#This Row],[DATA SOLICITAÇÃO]])*24)+3</f>
        <v>42.966666666674428</v>
      </c>
      <c r="V191" s="224" t="s">
        <v>410</v>
      </c>
      <c r="W191" s="225" t="str">
        <f>LEFT(Solicitacao_Prancha[[#This Row],[ORIGEM]],4)</f>
        <v>1106</v>
      </c>
      <c r="X191" s="225" t="str">
        <f>LEFT(Solicitacao_Prancha[[#This Row],[DESTINO]],4)</f>
        <v>0347</v>
      </c>
      <c r="Y191" s="225" t="str">
        <f t="shared" si="26"/>
        <v>BRLP1106</v>
      </c>
      <c r="Z191" s="225" t="str">
        <f t="shared" si="27"/>
        <v>11060347</v>
      </c>
      <c r="AA191" s="225" t="str">
        <f t="shared" si="28"/>
        <v>BRLP0347</v>
      </c>
      <c r="AB191" s="226" t="e">
        <f>VLOOKUP(Y191,#REF!,2,0)</f>
        <v>#REF!</v>
      </c>
      <c r="AC191" s="226" t="e">
        <f>VLOOKUP(Z191,#REF!,2,0)</f>
        <v>#REF!</v>
      </c>
      <c r="AD191" s="226" t="e">
        <f>VLOOKUP(AA191,#REF!,2,0)</f>
        <v>#REF!</v>
      </c>
      <c r="AE191" s="227" t="e">
        <f t="shared" si="29"/>
        <v>#REF!</v>
      </c>
      <c r="AF191" s="229" t="e">
        <f t="shared" si="30"/>
        <v>#REF!</v>
      </c>
      <c r="AG191" s="229">
        <v>2</v>
      </c>
      <c r="AH191" s="229" t="e">
        <f t="shared" si="31"/>
        <v>#REF!</v>
      </c>
      <c r="AI191" s="227" t="e">
        <f t="shared" si="32"/>
        <v>#REF!</v>
      </c>
      <c r="AJ191" s="225">
        <f>Solicitacao_Prancha[[#This Row],[QUANT EQUIP]]</f>
        <v>1</v>
      </c>
      <c r="AK191" s="229" t="e">
        <f t="shared" si="33"/>
        <v>#REF!</v>
      </c>
      <c r="AL191" s="229"/>
      <c r="AM191" s="230"/>
      <c r="AN191" s="230"/>
      <c r="AO191" s="230"/>
      <c r="AP191" s="230"/>
      <c r="AQ191" s="230"/>
      <c r="AR191" s="230"/>
      <c r="AS191" s="230"/>
      <c r="AT191" s="230"/>
      <c r="AU191" s="230"/>
      <c r="AV191" s="230"/>
      <c r="AW191" s="230"/>
      <c r="AX191"/>
      <c r="AY191"/>
    </row>
    <row r="192" spans="1:51" ht="15" hidden="1" x14ac:dyDescent="0.25">
      <c r="A192" s="208">
        <v>2982</v>
      </c>
      <c r="B192" s="208" t="s">
        <v>743</v>
      </c>
      <c r="C192" s="210">
        <v>45635.836111111108</v>
      </c>
      <c r="D192" s="211" t="s">
        <v>582</v>
      </c>
      <c r="E192" s="208" t="s">
        <v>491</v>
      </c>
      <c r="F192" s="208">
        <v>1</v>
      </c>
      <c r="G192" s="208" t="s">
        <v>8</v>
      </c>
      <c r="H192" s="208" t="s">
        <v>620</v>
      </c>
      <c r="I192" s="208" t="s">
        <v>624</v>
      </c>
      <c r="J192" s="208" t="s">
        <v>1</v>
      </c>
      <c r="K192" s="208" t="s">
        <v>918</v>
      </c>
      <c r="L192" s="208" t="s">
        <v>1013</v>
      </c>
      <c r="M192" s="211" t="s">
        <v>696</v>
      </c>
      <c r="N192" s="211" t="s">
        <v>696</v>
      </c>
      <c r="O192" s="217" t="s">
        <v>1014</v>
      </c>
      <c r="P192" s="208"/>
      <c r="Q192" s="208" t="s">
        <v>688</v>
      </c>
      <c r="R192" s="208" t="e">
        <f>VLOOKUP(LEFT(Solicitacao_Prancha[[#This Row],[ORIGEM]],4),#REF!,2,0)</f>
        <v>#REF!</v>
      </c>
      <c r="S192" s="208" t="e">
        <f>VLOOKUP(LEFT(Solicitacao_Prancha[[#This Row],[DESTINO]],4),#REF!,2,0)</f>
        <v>#REF!</v>
      </c>
      <c r="T192" s="219" t="str">
        <f t="shared" si="25"/>
        <v>Aderente</v>
      </c>
      <c r="U192" s="221">
        <f>((CONCATENATE(Solicitacao_Prancha[[#This Row],[DATA MOVIMENTAÇÃO]]," ",Solicitacao_Prancha[[#This Row],[HORA MOVIMENTAÇÃO]])-Solicitacao_Prancha[[#This Row],[DATA SOLICITAÇÃO]])*24)+3</f>
        <v>48</v>
      </c>
      <c r="V192" s="224" t="s">
        <v>410</v>
      </c>
      <c r="W192" s="225" t="str">
        <f>LEFT(Solicitacao_Prancha[[#This Row],[ORIGEM]],4)</f>
        <v>0347</v>
      </c>
      <c r="X192" s="225" t="str">
        <f>LEFT(Solicitacao_Prancha[[#This Row],[DESTINO]],4)</f>
        <v>0347</v>
      </c>
      <c r="Y192" s="225" t="str">
        <f t="shared" si="26"/>
        <v>BRLP0347</v>
      </c>
      <c r="Z192" s="225" t="str">
        <f t="shared" si="27"/>
        <v>03470347</v>
      </c>
      <c r="AA192" s="225" t="str">
        <f t="shared" si="28"/>
        <v>BRLP0347</v>
      </c>
      <c r="AB192" s="226" t="e">
        <f>VLOOKUP(Y192,#REF!,2,0)</f>
        <v>#REF!</v>
      </c>
      <c r="AC192" s="226" t="e">
        <f>VLOOKUP(Z192,#REF!,2,0)</f>
        <v>#REF!</v>
      </c>
      <c r="AD192" s="226" t="e">
        <f>VLOOKUP(AA192,#REF!,2,0)</f>
        <v>#REF!</v>
      </c>
      <c r="AE192" s="227" t="e">
        <f t="shared" si="29"/>
        <v>#REF!</v>
      </c>
      <c r="AF192" s="229" t="e">
        <f t="shared" si="30"/>
        <v>#REF!</v>
      </c>
      <c r="AG192" s="229">
        <v>2</v>
      </c>
      <c r="AH192" s="229" t="e">
        <f t="shared" si="31"/>
        <v>#REF!</v>
      </c>
      <c r="AI192" s="227" t="e">
        <f t="shared" si="32"/>
        <v>#REF!</v>
      </c>
      <c r="AJ192" s="225">
        <f>Solicitacao_Prancha[[#This Row],[QUANT EQUIP]]</f>
        <v>1</v>
      </c>
      <c r="AK192" s="229" t="e">
        <f t="shared" si="33"/>
        <v>#REF!</v>
      </c>
      <c r="AL192" s="229"/>
      <c r="AM192" s="230"/>
      <c r="AN192" s="230"/>
      <c r="AO192" s="230"/>
      <c r="AP192" s="230"/>
      <c r="AQ192" s="230"/>
      <c r="AR192" s="230"/>
      <c r="AS192" s="230"/>
      <c r="AT192" s="230"/>
      <c r="AU192" s="230"/>
      <c r="AV192" s="230"/>
      <c r="AW192" s="230"/>
      <c r="AX192"/>
      <c r="AY192"/>
    </row>
    <row r="193" spans="1:51" ht="15" hidden="1" x14ac:dyDescent="0.25">
      <c r="A193" s="208">
        <v>2983</v>
      </c>
      <c r="B193" s="208" t="s">
        <v>743</v>
      </c>
      <c r="C193" s="210">
        <v>45635.84097222222</v>
      </c>
      <c r="D193" s="211" t="s">
        <v>684</v>
      </c>
      <c r="E193" s="208" t="s">
        <v>491</v>
      </c>
      <c r="F193" s="208">
        <v>1</v>
      </c>
      <c r="G193" s="208" t="s">
        <v>8</v>
      </c>
      <c r="H193" s="208" t="s">
        <v>624</v>
      </c>
      <c r="I193" s="208" t="s">
        <v>624</v>
      </c>
      <c r="J193" s="208" t="s">
        <v>1</v>
      </c>
      <c r="K193" s="208" t="s">
        <v>918</v>
      </c>
      <c r="L193" s="208" t="s">
        <v>598</v>
      </c>
      <c r="M193" s="211" t="s">
        <v>696</v>
      </c>
      <c r="N193" s="211" t="s">
        <v>696</v>
      </c>
      <c r="O193" s="217" t="s">
        <v>1015</v>
      </c>
      <c r="P193" s="208"/>
      <c r="Q193" s="208" t="s">
        <v>688</v>
      </c>
      <c r="R193" s="208" t="e">
        <f>VLOOKUP(LEFT(Solicitacao_Prancha[[#This Row],[ORIGEM]],4),#REF!,2,0)</f>
        <v>#REF!</v>
      </c>
      <c r="S193" s="208" t="e">
        <f>VLOOKUP(LEFT(Solicitacao_Prancha[[#This Row],[DESTINO]],4),#REF!,2,0)</f>
        <v>#REF!</v>
      </c>
      <c r="T193" s="219" t="str">
        <f t="shared" si="25"/>
        <v>Não Aderente</v>
      </c>
      <c r="U193" s="221">
        <f>((CONCATENATE(Solicitacao_Prancha[[#This Row],[DATA MOVIMENTAÇÃO]]," ",Solicitacao_Prancha[[#This Row],[HORA MOVIMENTAÇÃO]])-Solicitacao_Prancha[[#This Row],[DATA SOLICITAÇÃO]])*24)+3</f>
        <v>44.81666666676756</v>
      </c>
      <c r="V193" s="224" t="s">
        <v>410</v>
      </c>
      <c r="W193" s="225" t="str">
        <f>LEFT(Solicitacao_Prancha[[#This Row],[ORIGEM]],4)</f>
        <v>0347</v>
      </c>
      <c r="X193" s="225" t="str">
        <f>LEFT(Solicitacao_Prancha[[#This Row],[DESTINO]],4)</f>
        <v>0347</v>
      </c>
      <c r="Y193" s="225" t="str">
        <f t="shared" si="26"/>
        <v>BRLP0347</v>
      </c>
      <c r="Z193" s="225" t="str">
        <f t="shared" si="27"/>
        <v>03470347</v>
      </c>
      <c r="AA193" s="225" t="str">
        <f t="shared" si="28"/>
        <v>BRLP0347</v>
      </c>
      <c r="AB193" s="226" t="e">
        <f>VLOOKUP(Y193,#REF!,2,0)</f>
        <v>#REF!</v>
      </c>
      <c r="AC193" s="226" t="e">
        <f>VLOOKUP(Z193,#REF!,2,0)</f>
        <v>#REF!</v>
      </c>
      <c r="AD193" s="226" t="e">
        <f>VLOOKUP(AA193,#REF!,2,0)</f>
        <v>#REF!</v>
      </c>
      <c r="AE193" s="227" t="e">
        <f t="shared" si="29"/>
        <v>#REF!</v>
      </c>
      <c r="AF193" s="229" t="e">
        <f t="shared" si="30"/>
        <v>#REF!</v>
      </c>
      <c r="AG193" s="229">
        <v>2</v>
      </c>
      <c r="AH193" s="229" t="e">
        <f t="shared" si="31"/>
        <v>#REF!</v>
      </c>
      <c r="AI193" s="227" t="e">
        <f t="shared" si="32"/>
        <v>#REF!</v>
      </c>
      <c r="AJ193" s="225">
        <f>Solicitacao_Prancha[[#This Row],[QUANT EQUIP]]</f>
        <v>1</v>
      </c>
      <c r="AK193" s="229" t="e">
        <f t="shared" si="33"/>
        <v>#REF!</v>
      </c>
      <c r="AL193" s="229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/>
      <c r="AY193"/>
    </row>
    <row r="194" spans="1:51" ht="15" hidden="1" x14ac:dyDescent="0.25">
      <c r="A194" s="208">
        <v>2963</v>
      </c>
      <c r="B194" s="208" t="s">
        <v>718</v>
      </c>
      <c r="C194" s="210">
        <v>45635.96597222222</v>
      </c>
      <c r="D194" s="211" t="s">
        <v>993</v>
      </c>
      <c r="E194" s="208" t="s">
        <v>744</v>
      </c>
      <c r="F194" s="208">
        <v>5</v>
      </c>
      <c r="G194" s="208" t="s">
        <v>501</v>
      </c>
      <c r="H194" s="208" t="s">
        <v>626</v>
      </c>
      <c r="I194" s="208" t="s">
        <v>621</v>
      </c>
      <c r="J194" s="208" t="s">
        <v>1</v>
      </c>
      <c r="K194" s="208" t="s">
        <v>994</v>
      </c>
      <c r="L194" s="208" t="s">
        <v>601</v>
      </c>
      <c r="M194" s="211" t="s">
        <v>716</v>
      </c>
      <c r="N194" s="211" t="s">
        <v>908</v>
      </c>
      <c r="O194" s="217"/>
      <c r="P194" s="208"/>
      <c r="Q194" s="208" t="s">
        <v>688</v>
      </c>
      <c r="R194" s="208" t="e">
        <f>VLOOKUP(LEFT(Solicitacao_Prancha[[#This Row],[ORIGEM]],4),#REF!,2,0)</f>
        <v>#REF!</v>
      </c>
      <c r="S194" s="208" t="e">
        <f>VLOOKUP(LEFT(Solicitacao_Prancha[[#This Row],[DESTINO]],4),#REF!,2,0)</f>
        <v>#REF!</v>
      </c>
      <c r="T194" s="219" t="str">
        <f t="shared" si="25"/>
        <v>Aderente</v>
      </c>
      <c r="U194" s="221">
        <f>((CONCATENATE(Solicitacao_Prancha[[#This Row],[DATA MOVIMENTAÇÃO]]," ",Solicitacao_Prancha[[#This Row],[HORA MOVIMENTAÇÃO]])-Solicitacao_Prancha[[#This Row],[DATA SOLICITAÇÃO]])*24)+3</f>
        <v>53.81666666676756</v>
      </c>
      <c r="V194" s="224" t="s">
        <v>410</v>
      </c>
      <c r="W194" s="225" t="str">
        <f>LEFT(Solicitacao_Prancha[[#This Row],[ORIGEM]],4)</f>
        <v>0458</v>
      </c>
      <c r="X194" s="225" t="str">
        <f>LEFT(Solicitacao_Prancha[[#This Row],[DESTINO]],4)</f>
        <v>2079</v>
      </c>
      <c r="Y194" s="225" t="str">
        <f t="shared" si="26"/>
        <v>BRLP0458</v>
      </c>
      <c r="Z194" s="225" t="str">
        <f t="shared" si="27"/>
        <v>04582079</v>
      </c>
      <c r="AA194" s="225" t="str">
        <f t="shared" si="28"/>
        <v>BRLP2079</v>
      </c>
      <c r="AB194" s="226" t="e">
        <f>VLOOKUP(Y194,#REF!,2,0)</f>
        <v>#REF!</v>
      </c>
      <c r="AC194" s="226" t="e">
        <f>VLOOKUP(Z194,#REF!,2,0)</f>
        <v>#REF!</v>
      </c>
      <c r="AD194" s="226" t="e">
        <f>VLOOKUP(AA194,#REF!,2,0)</f>
        <v>#REF!</v>
      </c>
      <c r="AE194" s="227" t="e">
        <f t="shared" si="29"/>
        <v>#REF!</v>
      </c>
      <c r="AF194" s="229" t="e">
        <f t="shared" si="30"/>
        <v>#REF!</v>
      </c>
      <c r="AG194" s="229">
        <v>2</v>
      </c>
      <c r="AH194" s="229" t="e">
        <f t="shared" si="31"/>
        <v>#REF!</v>
      </c>
      <c r="AI194" s="227" t="e">
        <f t="shared" si="32"/>
        <v>#REF!</v>
      </c>
      <c r="AJ194" s="225">
        <f>Solicitacao_Prancha[[#This Row],[QUANT EQUIP]]</f>
        <v>5</v>
      </c>
      <c r="AK194" s="229" t="e">
        <f t="shared" si="33"/>
        <v>#REF!</v>
      </c>
      <c r="AL194" s="229"/>
      <c r="AM194" s="230"/>
      <c r="AN194" s="230"/>
      <c r="AO194" s="230"/>
      <c r="AP194" s="230"/>
      <c r="AQ194" s="230"/>
      <c r="AR194" s="230"/>
      <c r="AS194" s="230"/>
      <c r="AT194" s="230"/>
      <c r="AU194" s="230"/>
      <c r="AV194" s="230"/>
      <c r="AW194" s="230"/>
      <c r="AX194"/>
      <c r="AY194"/>
    </row>
    <row r="195" spans="1:51" ht="15" hidden="1" x14ac:dyDescent="0.25">
      <c r="A195" s="208">
        <v>2964</v>
      </c>
      <c r="B195" s="208" t="s">
        <v>718</v>
      </c>
      <c r="C195" s="210">
        <v>45635.989583333336</v>
      </c>
      <c r="D195" s="211" t="s">
        <v>574</v>
      </c>
      <c r="E195" s="208" t="s">
        <v>744</v>
      </c>
      <c r="F195" s="208">
        <v>8</v>
      </c>
      <c r="G195" s="208" t="s">
        <v>516</v>
      </c>
      <c r="H195" s="208" t="s">
        <v>624</v>
      </c>
      <c r="I195" s="208" t="s">
        <v>624</v>
      </c>
      <c r="J195" s="208" t="s">
        <v>1</v>
      </c>
      <c r="K195" s="208" t="s">
        <v>918</v>
      </c>
      <c r="L195" s="208" t="s">
        <v>596</v>
      </c>
      <c r="M195" s="211" t="s">
        <v>638</v>
      </c>
      <c r="N195" s="211" t="s">
        <v>995</v>
      </c>
      <c r="O195" s="217"/>
      <c r="P195" s="208"/>
      <c r="Q195" s="208" t="s">
        <v>688</v>
      </c>
      <c r="R195" s="208" t="e">
        <f>VLOOKUP(LEFT(Solicitacao_Prancha[[#This Row],[ORIGEM]],4),#REF!,2,0)</f>
        <v>#REF!</v>
      </c>
      <c r="S195" s="208" t="e">
        <f>VLOOKUP(LEFT(Solicitacao_Prancha[[#This Row],[DESTINO]],4),#REF!,2,0)</f>
        <v>#REF!</v>
      </c>
      <c r="T195" s="219" t="str">
        <f t="shared" ref="T195:T258" si="34">IF(U195&gt;=48,"Aderente","Não Aderente")</f>
        <v>Não Aderente</v>
      </c>
      <c r="U195" s="221">
        <f>((CONCATENATE(Solicitacao_Prancha[[#This Row],[DATA MOVIMENTAÇÃO]]," ",Solicitacao_Prancha[[#This Row],[HORA MOVIMENTAÇÃO]])-Solicitacao_Prancha[[#This Row],[DATA SOLICITAÇÃO]])*24)+3</f>
        <v>29.749999999883585</v>
      </c>
      <c r="V195" s="224" t="s">
        <v>410</v>
      </c>
      <c r="W195" s="225" t="str">
        <f>LEFT(Solicitacao_Prancha[[#This Row],[ORIGEM]],4)</f>
        <v>0011</v>
      </c>
      <c r="X195" s="225" t="str">
        <f>LEFT(Solicitacao_Prancha[[#This Row],[DESTINO]],4)</f>
        <v>0281</v>
      </c>
      <c r="Y195" s="225" t="str">
        <f t="shared" ref="Y195:Y258" si="35">CONCATENATE(V195,W195)</f>
        <v>BRLP0011</v>
      </c>
      <c r="Z195" s="225" t="str">
        <f t="shared" ref="Z195:Z258" si="36">CONCATENATE(W195,X195)</f>
        <v>00110281</v>
      </c>
      <c r="AA195" s="225" t="str">
        <f t="shared" ref="AA195:AA258" si="37">CONCATENATE(V195,X195)</f>
        <v>BRLP0281</v>
      </c>
      <c r="AB195" s="226" t="e">
        <f>VLOOKUP(Y195,#REF!,2,0)</f>
        <v>#REF!</v>
      </c>
      <c r="AC195" s="226" t="e">
        <f>VLOOKUP(Z195,#REF!,2,0)</f>
        <v>#REF!</v>
      </c>
      <c r="AD195" s="226" t="e">
        <f>VLOOKUP(AA195,#REF!,2,0)</f>
        <v>#REF!</v>
      </c>
      <c r="AE195" s="227" t="e">
        <f t="shared" ref="AE195:AE258" si="38">SUM(AB195:AD195)</f>
        <v>#REF!</v>
      </c>
      <c r="AF195" s="229" t="e">
        <f t="shared" ref="AF195:AF258" si="39">(AB195/65)+(AC195/42.5)+(AD195/65)</f>
        <v>#REF!</v>
      </c>
      <c r="AG195" s="229">
        <v>2</v>
      </c>
      <c r="AH195" s="229" t="e">
        <f t="shared" ref="AH195:AH258" si="40">(AF195+AG195)</f>
        <v>#REF!</v>
      </c>
      <c r="AI195" s="227" t="e">
        <f t="shared" ref="AI195:AI258" si="41">11/AH195</f>
        <v>#REF!</v>
      </c>
      <c r="AJ195" s="225">
        <f>Solicitacao_Prancha[[#This Row],[QUANT EQUIP]]</f>
        <v>8</v>
      </c>
      <c r="AK195" s="229" t="e">
        <f t="shared" ref="AK195:AK258" si="42">AJ195/AI195</f>
        <v>#REF!</v>
      </c>
      <c r="AL195" s="229"/>
      <c r="AM195" s="230"/>
      <c r="AN195" s="230"/>
      <c r="AO195" s="230"/>
      <c r="AP195" s="230"/>
      <c r="AQ195" s="230"/>
      <c r="AR195" s="230"/>
      <c r="AS195" s="230"/>
      <c r="AT195" s="230"/>
      <c r="AU195" s="230"/>
      <c r="AV195" s="230"/>
      <c r="AW195" s="230"/>
      <c r="AX195"/>
      <c r="AY195"/>
    </row>
    <row r="196" spans="1:51" ht="15" hidden="1" x14ac:dyDescent="0.25">
      <c r="A196" s="208">
        <v>2965</v>
      </c>
      <c r="B196" s="208" t="s">
        <v>743</v>
      </c>
      <c r="C196" s="210">
        <v>45636.004166666666</v>
      </c>
      <c r="D196" s="211" t="s">
        <v>996</v>
      </c>
      <c r="E196" s="208" t="s">
        <v>491</v>
      </c>
      <c r="F196" s="208">
        <v>1</v>
      </c>
      <c r="G196" s="208" t="s">
        <v>487</v>
      </c>
      <c r="H196" s="208" t="s">
        <v>620</v>
      </c>
      <c r="I196" s="208" t="s">
        <v>624</v>
      </c>
      <c r="J196" s="208" t="s">
        <v>1</v>
      </c>
      <c r="K196" s="208" t="s">
        <v>918</v>
      </c>
      <c r="L196" s="208" t="s">
        <v>595</v>
      </c>
      <c r="M196" s="211" t="s">
        <v>685</v>
      </c>
      <c r="N196" s="211" t="s">
        <v>666</v>
      </c>
      <c r="O196" s="217"/>
      <c r="P196" s="208"/>
      <c r="Q196" s="208" t="s">
        <v>688</v>
      </c>
      <c r="R196" s="208" t="e">
        <f>VLOOKUP(LEFT(Solicitacao_Prancha[[#This Row],[ORIGEM]],4),#REF!,2,0)</f>
        <v>#REF!</v>
      </c>
      <c r="S196" s="208" t="e">
        <f>VLOOKUP(LEFT(Solicitacao_Prancha[[#This Row],[DESTINO]],4),#REF!,2,0)</f>
        <v>#REF!</v>
      </c>
      <c r="T196" s="219" t="str">
        <f t="shared" si="34"/>
        <v>Não Aderente</v>
      </c>
      <c r="U196" s="221">
        <f>((CONCATENATE(Solicitacao_Prancha[[#This Row],[DATA MOVIMENTAÇÃO]]," ",Solicitacao_Prancha[[#This Row],[HORA MOVIMENTAÇÃO]])-Solicitacao_Prancha[[#This Row],[DATA SOLICITAÇÃO]])*24)+3</f>
        <v>36.899999999965075</v>
      </c>
      <c r="V196" s="224" t="s">
        <v>410</v>
      </c>
      <c r="W196" s="225" t="str">
        <f>LEFT(Solicitacao_Prancha[[#This Row],[ORIGEM]],4)</f>
        <v>0341</v>
      </c>
      <c r="X196" s="225" t="str">
        <f>LEFT(Solicitacao_Prancha[[#This Row],[DESTINO]],4)</f>
        <v>2006</v>
      </c>
      <c r="Y196" s="225" t="str">
        <f t="shared" si="35"/>
        <v>BRLP0341</v>
      </c>
      <c r="Z196" s="225" t="str">
        <f t="shared" si="36"/>
        <v>03412006</v>
      </c>
      <c r="AA196" s="225" t="str">
        <f t="shared" si="37"/>
        <v>BRLP2006</v>
      </c>
      <c r="AB196" s="226" t="e">
        <f>VLOOKUP(Y196,#REF!,2,0)</f>
        <v>#REF!</v>
      </c>
      <c r="AC196" s="226" t="e">
        <f>VLOOKUP(Z196,#REF!,2,0)</f>
        <v>#REF!</v>
      </c>
      <c r="AD196" s="226" t="e">
        <f>VLOOKUP(AA196,#REF!,2,0)</f>
        <v>#REF!</v>
      </c>
      <c r="AE196" s="227" t="e">
        <f t="shared" si="38"/>
        <v>#REF!</v>
      </c>
      <c r="AF196" s="229" t="e">
        <f t="shared" si="39"/>
        <v>#REF!</v>
      </c>
      <c r="AG196" s="229">
        <v>2</v>
      </c>
      <c r="AH196" s="229" t="e">
        <f t="shared" si="40"/>
        <v>#REF!</v>
      </c>
      <c r="AI196" s="227" t="e">
        <f t="shared" si="41"/>
        <v>#REF!</v>
      </c>
      <c r="AJ196" s="225">
        <f>Solicitacao_Prancha[[#This Row],[QUANT EQUIP]]</f>
        <v>1</v>
      </c>
      <c r="AK196" s="229" t="e">
        <f t="shared" si="42"/>
        <v>#REF!</v>
      </c>
      <c r="AL196" s="229"/>
      <c r="AM196" s="230"/>
      <c r="AN196" s="230"/>
      <c r="AO196" s="230"/>
      <c r="AP196" s="230"/>
      <c r="AQ196" s="230"/>
      <c r="AR196" s="230"/>
      <c r="AS196" s="230"/>
      <c r="AT196" s="230"/>
      <c r="AU196" s="230"/>
      <c r="AV196" s="230"/>
      <c r="AW196" s="230"/>
      <c r="AX196"/>
      <c r="AY196"/>
    </row>
    <row r="197" spans="1:51" ht="15" hidden="1" x14ac:dyDescent="0.25">
      <c r="A197" s="208">
        <v>2966</v>
      </c>
      <c r="B197" s="208" t="s">
        <v>743</v>
      </c>
      <c r="C197" s="210">
        <v>45636.004861111112</v>
      </c>
      <c r="D197" s="211" t="s">
        <v>668</v>
      </c>
      <c r="E197" s="208" t="s">
        <v>503</v>
      </c>
      <c r="F197" s="208">
        <v>1</v>
      </c>
      <c r="G197" s="208" t="s">
        <v>487</v>
      </c>
      <c r="H197" s="208" t="s">
        <v>620</v>
      </c>
      <c r="I197" s="208" t="s">
        <v>621</v>
      </c>
      <c r="J197" s="208" t="s">
        <v>1</v>
      </c>
      <c r="K197" s="208" t="s">
        <v>918</v>
      </c>
      <c r="L197" s="208" t="s">
        <v>595</v>
      </c>
      <c r="M197" s="211" t="s">
        <v>685</v>
      </c>
      <c r="N197" s="211" t="s">
        <v>666</v>
      </c>
      <c r="O197" s="217"/>
      <c r="P197" s="208"/>
      <c r="Q197" s="208" t="s">
        <v>688</v>
      </c>
      <c r="R197" s="208" t="e">
        <f>VLOOKUP(LEFT(Solicitacao_Prancha[[#This Row],[ORIGEM]],4),#REF!,2,0)</f>
        <v>#REF!</v>
      </c>
      <c r="S197" s="208" t="e">
        <f>VLOOKUP(LEFT(Solicitacao_Prancha[[#This Row],[DESTINO]],4),#REF!,2,0)</f>
        <v>#REF!</v>
      </c>
      <c r="T197" s="219" t="str">
        <f t="shared" si="34"/>
        <v>Não Aderente</v>
      </c>
      <c r="U197" s="221">
        <f>((CONCATENATE(Solicitacao_Prancha[[#This Row],[DATA MOVIMENTAÇÃO]]," ",Solicitacao_Prancha[[#This Row],[HORA MOVIMENTAÇÃO]])-Solicitacao_Prancha[[#This Row],[DATA SOLICITAÇÃO]])*24)+3</f>
        <v>36.883333333244082</v>
      </c>
      <c r="V197" s="224" t="s">
        <v>410</v>
      </c>
      <c r="W197" s="225" t="str">
        <f>LEFT(Solicitacao_Prancha[[#This Row],[ORIGEM]],4)</f>
        <v>0341</v>
      </c>
      <c r="X197" s="225" t="str">
        <f>LEFT(Solicitacao_Prancha[[#This Row],[DESTINO]],4)</f>
        <v>2006</v>
      </c>
      <c r="Y197" s="225" t="str">
        <f t="shared" si="35"/>
        <v>BRLP0341</v>
      </c>
      <c r="Z197" s="225" t="str">
        <f t="shared" si="36"/>
        <v>03412006</v>
      </c>
      <c r="AA197" s="225" t="str">
        <f t="shared" si="37"/>
        <v>BRLP2006</v>
      </c>
      <c r="AB197" s="226" t="e">
        <f>VLOOKUP(Y197,#REF!,2,0)</f>
        <v>#REF!</v>
      </c>
      <c r="AC197" s="226" t="e">
        <f>VLOOKUP(Z197,#REF!,2,0)</f>
        <v>#REF!</v>
      </c>
      <c r="AD197" s="226" t="e">
        <f>VLOOKUP(AA197,#REF!,2,0)</f>
        <v>#REF!</v>
      </c>
      <c r="AE197" s="227" t="e">
        <f t="shared" si="38"/>
        <v>#REF!</v>
      </c>
      <c r="AF197" s="229" t="e">
        <f t="shared" si="39"/>
        <v>#REF!</v>
      </c>
      <c r="AG197" s="229">
        <v>2</v>
      </c>
      <c r="AH197" s="229" t="e">
        <f t="shared" si="40"/>
        <v>#REF!</v>
      </c>
      <c r="AI197" s="227" t="e">
        <f t="shared" si="41"/>
        <v>#REF!</v>
      </c>
      <c r="AJ197" s="225">
        <f>Solicitacao_Prancha[[#This Row],[QUANT EQUIP]]</f>
        <v>1</v>
      </c>
      <c r="AK197" s="229" t="e">
        <f t="shared" si="42"/>
        <v>#REF!</v>
      </c>
      <c r="AL197" s="229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/>
      <c r="AY197"/>
    </row>
    <row r="198" spans="1:51" ht="15" hidden="1" x14ac:dyDescent="0.25">
      <c r="A198" s="208">
        <v>2967</v>
      </c>
      <c r="B198" s="208" t="s">
        <v>743</v>
      </c>
      <c r="C198" s="210">
        <v>45636.005555555559</v>
      </c>
      <c r="D198" s="211" t="s">
        <v>997</v>
      </c>
      <c r="E198" s="208" t="s">
        <v>489</v>
      </c>
      <c r="F198" s="208">
        <v>1</v>
      </c>
      <c r="G198" s="208" t="s">
        <v>487</v>
      </c>
      <c r="H198" s="208" t="s">
        <v>620</v>
      </c>
      <c r="I198" s="208" t="s">
        <v>624</v>
      </c>
      <c r="J198" s="208" t="s">
        <v>1</v>
      </c>
      <c r="K198" s="208" t="s">
        <v>918</v>
      </c>
      <c r="L198" s="208" t="s">
        <v>595</v>
      </c>
      <c r="M198" s="211" t="s">
        <v>685</v>
      </c>
      <c r="N198" s="211" t="s">
        <v>666</v>
      </c>
      <c r="O198" s="217"/>
      <c r="P198" s="208"/>
      <c r="Q198" s="208" t="s">
        <v>688</v>
      </c>
      <c r="R198" s="208" t="e">
        <f>VLOOKUP(LEFT(Solicitacao_Prancha[[#This Row],[ORIGEM]],4),#REF!,2,0)</f>
        <v>#REF!</v>
      </c>
      <c r="S198" s="208" t="e">
        <f>VLOOKUP(LEFT(Solicitacao_Prancha[[#This Row],[DESTINO]],4),#REF!,2,0)</f>
        <v>#REF!</v>
      </c>
      <c r="T198" s="219" t="str">
        <f t="shared" si="34"/>
        <v>Não Aderente</v>
      </c>
      <c r="U198" s="221">
        <f>((CONCATENATE(Solicitacao_Prancha[[#This Row],[DATA MOVIMENTAÇÃO]]," ",Solicitacao_Prancha[[#This Row],[HORA MOVIMENTAÇÃO]])-Solicitacao_Prancha[[#This Row],[DATA SOLICITAÇÃO]])*24)+3</f>
        <v>36.866666666523088</v>
      </c>
      <c r="V198" s="224" t="s">
        <v>410</v>
      </c>
      <c r="W198" s="225" t="str">
        <f>LEFT(Solicitacao_Prancha[[#This Row],[ORIGEM]],4)</f>
        <v>0341</v>
      </c>
      <c r="X198" s="225" t="str">
        <f>LEFT(Solicitacao_Prancha[[#This Row],[DESTINO]],4)</f>
        <v>2006</v>
      </c>
      <c r="Y198" s="225" t="str">
        <f t="shared" si="35"/>
        <v>BRLP0341</v>
      </c>
      <c r="Z198" s="225" t="str">
        <f t="shared" si="36"/>
        <v>03412006</v>
      </c>
      <c r="AA198" s="225" t="str">
        <f t="shared" si="37"/>
        <v>BRLP2006</v>
      </c>
      <c r="AB198" s="226" t="e">
        <f>VLOOKUP(Y198,#REF!,2,0)</f>
        <v>#REF!</v>
      </c>
      <c r="AC198" s="226" t="e">
        <f>VLOOKUP(Z198,#REF!,2,0)</f>
        <v>#REF!</v>
      </c>
      <c r="AD198" s="226" t="e">
        <f>VLOOKUP(AA198,#REF!,2,0)</f>
        <v>#REF!</v>
      </c>
      <c r="AE198" s="227" t="e">
        <f t="shared" si="38"/>
        <v>#REF!</v>
      </c>
      <c r="AF198" s="229" t="e">
        <f t="shared" si="39"/>
        <v>#REF!</v>
      </c>
      <c r="AG198" s="229">
        <v>2</v>
      </c>
      <c r="AH198" s="229" t="e">
        <f t="shared" si="40"/>
        <v>#REF!</v>
      </c>
      <c r="AI198" s="227" t="e">
        <f t="shared" si="41"/>
        <v>#REF!</v>
      </c>
      <c r="AJ198" s="225">
        <f>Solicitacao_Prancha[[#This Row],[QUANT EQUIP]]</f>
        <v>1</v>
      </c>
      <c r="AK198" s="229" t="e">
        <f t="shared" si="42"/>
        <v>#REF!</v>
      </c>
      <c r="AL198" s="229"/>
      <c r="AM198" s="230"/>
      <c r="AN198" s="230"/>
      <c r="AO198" s="230"/>
      <c r="AP198" s="230"/>
      <c r="AQ198" s="230"/>
      <c r="AR198" s="230"/>
      <c r="AS198" s="230"/>
      <c r="AT198" s="230"/>
      <c r="AU198" s="230"/>
      <c r="AV198" s="230"/>
      <c r="AW198" s="230"/>
      <c r="AX198"/>
      <c r="AY198"/>
    </row>
    <row r="199" spans="1:51" ht="15" hidden="1" x14ac:dyDescent="0.25">
      <c r="A199" s="208">
        <v>2968</v>
      </c>
      <c r="B199" s="208" t="s">
        <v>743</v>
      </c>
      <c r="C199" s="210">
        <v>45636.008333333331</v>
      </c>
      <c r="D199" s="211" t="s">
        <v>997</v>
      </c>
      <c r="E199" s="208" t="s">
        <v>493</v>
      </c>
      <c r="F199" s="208">
        <v>1</v>
      </c>
      <c r="G199" s="208" t="s">
        <v>487</v>
      </c>
      <c r="H199" s="208" t="s">
        <v>620</v>
      </c>
      <c r="I199" s="208" t="s">
        <v>621</v>
      </c>
      <c r="J199" s="208" t="s">
        <v>1</v>
      </c>
      <c r="K199" s="208" t="s">
        <v>918</v>
      </c>
      <c r="L199" s="208" t="s">
        <v>595</v>
      </c>
      <c r="M199" s="211" t="s">
        <v>685</v>
      </c>
      <c r="N199" s="211" t="s">
        <v>666</v>
      </c>
      <c r="O199" s="217"/>
      <c r="P199" s="208"/>
      <c r="Q199" s="208" t="s">
        <v>688</v>
      </c>
      <c r="R199" s="208" t="e">
        <f>VLOOKUP(LEFT(Solicitacao_Prancha[[#This Row],[ORIGEM]],4),#REF!,2,0)</f>
        <v>#REF!</v>
      </c>
      <c r="S199" s="208" t="e">
        <f>VLOOKUP(LEFT(Solicitacao_Prancha[[#This Row],[DESTINO]],4),#REF!,2,0)</f>
        <v>#REF!</v>
      </c>
      <c r="T199" s="219" t="str">
        <f t="shared" si="34"/>
        <v>Não Aderente</v>
      </c>
      <c r="U199" s="221">
        <f>((CONCATENATE(Solicitacao_Prancha[[#This Row],[DATA MOVIMENTAÇÃO]]," ",Solicitacao_Prancha[[#This Row],[HORA MOVIMENTAÇÃO]])-Solicitacao_Prancha[[#This Row],[DATA SOLICITAÇÃO]])*24)+3</f>
        <v>36.799999999988358</v>
      </c>
      <c r="V199" s="224" t="s">
        <v>410</v>
      </c>
      <c r="W199" s="225" t="str">
        <f>LEFT(Solicitacao_Prancha[[#This Row],[ORIGEM]],4)</f>
        <v>0341</v>
      </c>
      <c r="X199" s="225" t="str">
        <f>LEFT(Solicitacao_Prancha[[#This Row],[DESTINO]],4)</f>
        <v>2006</v>
      </c>
      <c r="Y199" s="225" t="str">
        <f t="shared" si="35"/>
        <v>BRLP0341</v>
      </c>
      <c r="Z199" s="225" t="str">
        <f t="shared" si="36"/>
        <v>03412006</v>
      </c>
      <c r="AA199" s="225" t="str">
        <f t="shared" si="37"/>
        <v>BRLP2006</v>
      </c>
      <c r="AB199" s="226" t="e">
        <f>VLOOKUP(Y199,#REF!,2,0)</f>
        <v>#REF!</v>
      </c>
      <c r="AC199" s="226" t="e">
        <f>VLOOKUP(Z199,#REF!,2,0)</f>
        <v>#REF!</v>
      </c>
      <c r="AD199" s="226" t="e">
        <f>VLOOKUP(AA199,#REF!,2,0)</f>
        <v>#REF!</v>
      </c>
      <c r="AE199" s="227" t="e">
        <f t="shared" si="38"/>
        <v>#REF!</v>
      </c>
      <c r="AF199" s="229" t="e">
        <f t="shared" si="39"/>
        <v>#REF!</v>
      </c>
      <c r="AG199" s="229">
        <v>2</v>
      </c>
      <c r="AH199" s="229" t="e">
        <f t="shared" si="40"/>
        <v>#REF!</v>
      </c>
      <c r="AI199" s="227" t="e">
        <f t="shared" si="41"/>
        <v>#REF!</v>
      </c>
      <c r="AJ199" s="225">
        <f>Solicitacao_Prancha[[#This Row],[QUANT EQUIP]]</f>
        <v>1</v>
      </c>
      <c r="AK199" s="229" t="e">
        <f t="shared" si="42"/>
        <v>#REF!</v>
      </c>
      <c r="AL199" s="229"/>
      <c r="AM199" s="230"/>
      <c r="AN199" s="230"/>
      <c r="AO199" s="230"/>
      <c r="AP199" s="230"/>
      <c r="AQ199" s="230"/>
      <c r="AR199" s="230"/>
      <c r="AS199" s="230"/>
      <c r="AT199" s="230"/>
      <c r="AU199" s="230"/>
      <c r="AV199" s="230"/>
      <c r="AW199" s="230"/>
      <c r="AX199"/>
      <c r="AY199"/>
    </row>
    <row r="200" spans="1:51" ht="15" hidden="1" x14ac:dyDescent="0.25">
      <c r="A200" s="208">
        <v>2969</v>
      </c>
      <c r="B200" s="208" t="s">
        <v>743</v>
      </c>
      <c r="C200" s="210">
        <v>45636.009027777778</v>
      </c>
      <c r="D200" s="211" t="s">
        <v>997</v>
      </c>
      <c r="E200" s="208" t="s">
        <v>507</v>
      </c>
      <c r="F200" s="208">
        <v>2</v>
      </c>
      <c r="G200" s="208" t="s">
        <v>487</v>
      </c>
      <c r="H200" s="208" t="s">
        <v>620</v>
      </c>
      <c r="I200" s="208" t="s">
        <v>624</v>
      </c>
      <c r="J200" s="208" t="s">
        <v>1</v>
      </c>
      <c r="K200" s="208" t="s">
        <v>918</v>
      </c>
      <c r="L200" s="208" t="s">
        <v>595</v>
      </c>
      <c r="M200" s="211" t="s">
        <v>685</v>
      </c>
      <c r="N200" s="211" t="s">
        <v>666</v>
      </c>
      <c r="O200" s="217" t="s">
        <v>998</v>
      </c>
      <c r="P200" s="208"/>
      <c r="Q200" s="208" t="s">
        <v>688</v>
      </c>
      <c r="R200" s="208" t="e">
        <f>VLOOKUP(LEFT(Solicitacao_Prancha[[#This Row],[ORIGEM]],4),#REF!,2,0)</f>
        <v>#REF!</v>
      </c>
      <c r="S200" s="208" t="e">
        <f>VLOOKUP(LEFT(Solicitacao_Prancha[[#This Row],[DESTINO]],4),#REF!,2,0)</f>
        <v>#REF!</v>
      </c>
      <c r="T200" s="219" t="str">
        <f t="shared" si="34"/>
        <v>Não Aderente</v>
      </c>
      <c r="U200" s="221">
        <f>((CONCATENATE(Solicitacao_Prancha[[#This Row],[DATA MOVIMENTAÇÃO]]," ",Solicitacao_Prancha[[#This Row],[HORA MOVIMENTAÇÃO]])-Solicitacao_Prancha[[#This Row],[DATA SOLICITAÇÃO]])*24)+3</f>
        <v>36.783333333267365</v>
      </c>
      <c r="V200" s="224" t="s">
        <v>410</v>
      </c>
      <c r="W200" s="225" t="str">
        <f>LEFT(Solicitacao_Prancha[[#This Row],[ORIGEM]],4)</f>
        <v>0341</v>
      </c>
      <c r="X200" s="225" t="str">
        <f>LEFT(Solicitacao_Prancha[[#This Row],[DESTINO]],4)</f>
        <v>2006</v>
      </c>
      <c r="Y200" s="225" t="str">
        <f t="shared" si="35"/>
        <v>BRLP0341</v>
      </c>
      <c r="Z200" s="225" t="str">
        <f t="shared" si="36"/>
        <v>03412006</v>
      </c>
      <c r="AA200" s="225" t="str">
        <f t="shared" si="37"/>
        <v>BRLP2006</v>
      </c>
      <c r="AB200" s="226" t="e">
        <f>VLOOKUP(Y200,#REF!,2,0)</f>
        <v>#REF!</v>
      </c>
      <c r="AC200" s="226" t="e">
        <f>VLOOKUP(Z200,#REF!,2,0)</f>
        <v>#REF!</v>
      </c>
      <c r="AD200" s="226" t="e">
        <f>VLOOKUP(AA200,#REF!,2,0)</f>
        <v>#REF!</v>
      </c>
      <c r="AE200" s="227" t="e">
        <f t="shared" si="38"/>
        <v>#REF!</v>
      </c>
      <c r="AF200" s="229" t="e">
        <f t="shared" si="39"/>
        <v>#REF!</v>
      </c>
      <c r="AG200" s="229">
        <v>2</v>
      </c>
      <c r="AH200" s="229" t="e">
        <f t="shared" si="40"/>
        <v>#REF!</v>
      </c>
      <c r="AI200" s="227" t="e">
        <f t="shared" si="41"/>
        <v>#REF!</v>
      </c>
      <c r="AJ200" s="225">
        <f>Solicitacao_Prancha[[#This Row],[QUANT EQUIP]]</f>
        <v>2</v>
      </c>
      <c r="AK200" s="229" t="e">
        <f t="shared" si="42"/>
        <v>#REF!</v>
      </c>
      <c r="AL200" s="229"/>
      <c r="AM200" s="230"/>
      <c r="AN200" s="230"/>
      <c r="AO200" s="230"/>
      <c r="AP200" s="230"/>
      <c r="AQ200" s="230"/>
      <c r="AR200" s="230"/>
      <c r="AS200" s="230"/>
      <c r="AT200" s="230"/>
      <c r="AU200" s="230"/>
      <c r="AV200" s="230"/>
      <c r="AW200" s="230"/>
      <c r="AX200"/>
      <c r="AY200"/>
    </row>
    <row r="201" spans="1:51" ht="15" hidden="1" x14ac:dyDescent="0.25">
      <c r="A201" s="208">
        <v>2970</v>
      </c>
      <c r="B201" s="208" t="s">
        <v>745</v>
      </c>
      <c r="C201" s="210">
        <v>45636.011805555558</v>
      </c>
      <c r="D201" s="211" t="s">
        <v>557</v>
      </c>
      <c r="E201" s="208" t="s">
        <v>537</v>
      </c>
      <c r="F201" s="208">
        <v>4</v>
      </c>
      <c r="G201" s="208" t="s">
        <v>891</v>
      </c>
      <c r="H201" s="208" t="s">
        <v>620</v>
      </c>
      <c r="I201" s="208" t="s">
        <v>622</v>
      </c>
      <c r="J201" s="208" t="s">
        <v>531</v>
      </c>
      <c r="K201" s="208" t="s">
        <v>780</v>
      </c>
      <c r="L201" s="208" t="s">
        <v>599</v>
      </c>
      <c r="M201" s="211" t="s">
        <v>893</v>
      </c>
      <c r="N201" s="211" t="s">
        <v>893</v>
      </c>
      <c r="O201" s="217"/>
      <c r="P201" s="208" t="s">
        <v>633</v>
      </c>
      <c r="Q201" s="208" t="s">
        <v>687</v>
      </c>
      <c r="R201" s="208" t="e">
        <f>VLOOKUP(LEFT(Solicitacao_Prancha[[#This Row],[ORIGEM]],4),#REF!,2,0)</f>
        <v>#REF!</v>
      </c>
      <c r="S201" s="208" t="e">
        <f>VLOOKUP(LEFT(Solicitacao_Prancha[[#This Row],[DESTINO]],4),#REF!,2,0)</f>
        <v>#REF!</v>
      </c>
      <c r="T201" s="219" t="str">
        <f t="shared" si="34"/>
        <v>Não Aderente</v>
      </c>
      <c r="U201" s="221">
        <f>((CONCATENATE(Solicitacao_Prancha[[#This Row],[DATA MOVIMENTAÇÃO]]," ",Solicitacao_Prancha[[#This Row],[HORA MOVIMENTAÇÃO]])-Solicitacao_Prancha[[#This Row],[DATA SOLICITAÇÃO]])*24)+3</f>
        <v>13.716666666674428</v>
      </c>
      <c r="V201" s="224" t="s">
        <v>410</v>
      </c>
      <c r="W201" s="225" t="str">
        <f>LEFT(Solicitacao_Prancha[[#This Row],[ORIGEM]],4)</f>
        <v>0259</v>
      </c>
      <c r="X201" s="225" t="str">
        <f>LEFT(Solicitacao_Prancha[[#This Row],[DESTINO]],4)</f>
        <v>0259</v>
      </c>
      <c r="Y201" s="225" t="str">
        <f t="shared" si="35"/>
        <v>BRLP0259</v>
      </c>
      <c r="Z201" s="225" t="str">
        <f t="shared" si="36"/>
        <v>02590259</v>
      </c>
      <c r="AA201" s="225" t="str">
        <f t="shared" si="37"/>
        <v>BRLP0259</v>
      </c>
      <c r="AB201" s="226" t="e">
        <f>VLOOKUP(Y201,#REF!,2,0)</f>
        <v>#REF!</v>
      </c>
      <c r="AC201" s="226" t="e">
        <f>VLOOKUP(Z201,#REF!,2,0)</f>
        <v>#REF!</v>
      </c>
      <c r="AD201" s="226" t="e">
        <f>VLOOKUP(AA201,#REF!,2,0)</f>
        <v>#REF!</v>
      </c>
      <c r="AE201" s="227" t="e">
        <f t="shared" si="38"/>
        <v>#REF!</v>
      </c>
      <c r="AF201" s="229" t="e">
        <f t="shared" si="39"/>
        <v>#REF!</v>
      </c>
      <c r="AG201" s="229">
        <v>2</v>
      </c>
      <c r="AH201" s="229" t="e">
        <f t="shared" si="40"/>
        <v>#REF!</v>
      </c>
      <c r="AI201" s="227" t="e">
        <f t="shared" si="41"/>
        <v>#REF!</v>
      </c>
      <c r="AJ201" s="225">
        <f>Solicitacao_Prancha[[#This Row],[QUANT EQUIP]]</f>
        <v>4</v>
      </c>
      <c r="AK201" s="229" t="e">
        <f t="shared" si="42"/>
        <v>#REF!</v>
      </c>
      <c r="AL201" s="229"/>
      <c r="AM201" s="230"/>
      <c r="AN201" s="230"/>
      <c r="AO201" s="230"/>
      <c r="AP201" s="230"/>
      <c r="AQ201" s="230"/>
      <c r="AR201" s="230"/>
      <c r="AS201" s="230"/>
      <c r="AT201" s="230"/>
      <c r="AU201" s="230"/>
      <c r="AV201" s="230"/>
      <c r="AW201" s="230"/>
      <c r="AX201"/>
      <c r="AY201"/>
    </row>
    <row r="202" spans="1:51" ht="15" hidden="1" x14ac:dyDescent="0.25">
      <c r="A202" s="208">
        <v>3006</v>
      </c>
      <c r="B202" s="208" t="s">
        <v>718</v>
      </c>
      <c r="C202" s="210">
        <v>45636.097916666666</v>
      </c>
      <c r="D202" s="211" t="s">
        <v>999</v>
      </c>
      <c r="E202" s="208" t="s">
        <v>5</v>
      </c>
      <c r="F202" s="208">
        <v>1</v>
      </c>
      <c r="G202" s="208" t="s">
        <v>509</v>
      </c>
      <c r="H202" s="208" t="s">
        <v>620</v>
      </c>
      <c r="I202" s="208" t="s">
        <v>621</v>
      </c>
      <c r="J202" s="208" t="s">
        <v>1</v>
      </c>
      <c r="K202" s="208" t="s">
        <v>841</v>
      </c>
      <c r="L202" s="208" t="s">
        <v>1000</v>
      </c>
      <c r="M202" s="211" t="s">
        <v>658</v>
      </c>
      <c r="N202" s="211" t="s">
        <v>1001</v>
      </c>
      <c r="O202" s="217"/>
      <c r="P202" s="208"/>
      <c r="Q202" s="208" t="s">
        <v>688</v>
      </c>
      <c r="R202" s="208" t="e">
        <f>VLOOKUP(LEFT(Solicitacao_Prancha[[#This Row],[ORIGEM]],4),#REF!,2,0)</f>
        <v>#REF!</v>
      </c>
      <c r="S202" s="208" t="e">
        <f>VLOOKUP(LEFT(Solicitacao_Prancha[[#This Row],[DESTINO]],4),#REF!,2,0)</f>
        <v>#REF!</v>
      </c>
      <c r="T202" s="219" t="str">
        <f t="shared" si="34"/>
        <v>Aderente</v>
      </c>
      <c r="U202" s="221">
        <f>((CONCATENATE(Solicitacao_Prancha[[#This Row],[DATA MOVIMENTAÇÃO]]," ",Solicitacao_Prancha[[#This Row],[HORA MOVIMENTAÇÃO]])-Solicitacao_Prancha[[#This Row],[DATA SOLICITAÇÃO]])*24)+3</f>
        <v>82.150000000081491</v>
      </c>
      <c r="V202" s="224" t="s">
        <v>410</v>
      </c>
      <c r="W202" s="225" t="str">
        <f>LEFT(Solicitacao_Prancha[[#This Row],[ORIGEM]],4)</f>
        <v>0459</v>
      </c>
      <c r="X202" s="225" t="str">
        <f>LEFT(Solicitacao_Prancha[[#This Row],[DESTINO]],4)</f>
        <v>0464</v>
      </c>
      <c r="Y202" s="225" t="str">
        <f t="shared" si="35"/>
        <v>BRLP0459</v>
      </c>
      <c r="Z202" s="225" t="str">
        <f t="shared" si="36"/>
        <v>04590464</v>
      </c>
      <c r="AA202" s="225" t="str">
        <f t="shared" si="37"/>
        <v>BRLP0464</v>
      </c>
      <c r="AB202" s="226" t="e">
        <f>VLOOKUP(Y202,#REF!,2,0)</f>
        <v>#REF!</v>
      </c>
      <c r="AC202" s="226" t="e">
        <f>VLOOKUP(Z202,#REF!,2,0)</f>
        <v>#REF!</v>
      </c>
      <c r="AD202" s="226" t="e">
        <f>VLOOKUP(AA202,#REF!,2,0)</f>
        <v>#REF!</v>
      </c>
      <c r="AE202" s="227" t="e">
        <f t="shared" si="38"/>
        <v>#REF!</v>
      </c>
      <c r="AF202" s="229" t="e">
        <f t="shared" si="39"/>
        <v>#REF!</v>
      </c>
      <c r="AG202" s="229">
        <v>2</v>
      </c>
      <c r="AH202" s="229" t="e">
        <f t="shared" si="40"/>
        <v>#REF!</v>
      </c>
      <c r="AI202" s="227" t="e">
        <f t="shared" si="41"/>
        <v>#REF!</v>
      </c>
      <c r="AJ202" s="225">
        <f>Solicitacao_Prancha[[#This Row],[QUANT EQUIP]]</f>
        <v>1</v>
      </c>
      <c r="AK202" s="229" t="e">
        <f t="shared" si="42"/>
        <v>#REF!</v>
      </c>
      <c r="AL202" s="229"/>
      <c r="AM202" s="230"/>
      <c r="AN202" s="230"/>
      <c r="AO202" s="230"/>
      <c r="AP202" s="230"/>
      <c r="AQ202" s="230"/>
      <c r="AR202" s="230"/>
      <c r="AS202" s="230"/>
      <c r="AT202" s="230"/>
      <c r="AU202" s="230"/>
      <c r="AV202" s="230"/>
      <c r="AW202" s="230"/>
      <c r="AX202"/>
      <c r="AY202"/>
    </row>
    <row r="203" spans="1:51" ht="15" hidden="1" x14ac:dyDescent="0.25">
      <c r="A203" s="208">
        <v>3007</v>
      </c>
      <c r="B203" s="208" t="s">
        <v>718</v>
      </c>
      <c r="C203" s="210">
        <v>45636.097916666666</v>
      </c>
      <c r="D203" s="211" t="s">
        <v>999</v>
      </c>
      <c r="E203" s="208" t="s">
        <v>744</v>
      </c>
      <c r="F203" s="208">
        <v>5</v>
      </c>
      <c r="G203" s="208" t="s">
        <v>509</v>
      </c>
      <c r="H203" s="208" t="s">
        <v>624</v>
      </c>
      <c r="I203" s="208" t="s">
        <v>621</v>
      </c>
      <c r="J203" s="208" t="s">
        <v>1</v>
      </c>
      <c r="K203" s="208" t="s">
        <v>1156</v>
      </c>
      <c r="L203" s="208" t="s">
        <v>613</v>
      </c>
      <c r="M203" s="211" t="s">
        <v>658</v>
      </c>
      <c r="N203" s="211" t="s">
        <v>1001</v>
      </c>
      <c r="O203" s="217"/>
      <c r="P203" s="208"/>
      <c r="Q203" s="208" t="s">
        <v>688</v>
      </c>
      <c r="R203" s="208" t="e">
        <f>VLOOKUP(LEFT(Solicitacao_Prancha[[#This Row],[ORIGEM]],4),#REF!,2,0)</f>
        <v>#REF!</v>
      </c>
      <c r="S203" s="208" t="e">
        <f>VLOOKUP(LEFT(Solicitacao_Prancha[[#This Row],[DESTINO]],4),#REF!,2,0)</f>
        <v>#REF!</v>
      </c>
      <c r="T203" s="219" t="str">
        <f t="shared" si="34"/>
        <v>Aderente</v>
      </c>
      <c r="U203" s="221">
        <f>((CONCATENATE(Solicitacao_Prancha[[#This Row],[DATA MOVIMENTAÇÃO]]," ",Solicitacao_Prancha[[#This Row],[HORA MOVIMENTAÇÃO]])-Solicitacao_Prancha[[#This Row],[DATA SOLICITAÇÃO]])*24)+3</f>
        <v>98.150000000023283</v>
      </c>
      <c r="V203" s="224" t="s">
        <v>410</v>
      </c>
      <c r="W203" s="225" t="str">
        <f>LEFT(Solicitacao_Prancha[[#This Row],[ORIGEM]],4)</f>
        <v>0459</v>
      </c>
      <c r="X203" s="225" t="str">
        <f>LEFT(Solicitacao_Prancha[[#This Row],[DESTINO]],4)</f>
        <v>0464</v>
      </c>
      <c r="Y203" s="225" t="str">
        <f t="shared" si="35"/>
        <v>BRLP0459</v>
      </c>
      <c r="Z203" s="225" t="str">
        <f t="shared" si="36"/>
        <v>04590464</v>
      </c>
      <c r="AA203" s="225" t="str">
        <f t="shared" si="37"/>
        <v>BRLP0464</v>
      </c>
      <c r="AB203" s="226" t="e">
        <f>VLOOKUP(Y203,#REF!,2,0)</f>
        <v>#REF!</v>
      </c>
      <c r="AC203" s="226" t="e">
        <f>VLOOKUP(Z203,#REF!,2,0)</f>
        <v>#REF!</v>
      </c>
      <c r="AD203" s="226" t="e">
        <f>VLOOKUP(AA203,#REF!,2,0)</f>
        <v>#REF!</v>
      </c>
      <c r="AE203" s="227" t="e">
        <f t="shared" si="38"/>
        <v>#REF!</v>
      </c>
      <c r="AF203" s="229" t="e">
        <f t="shared" si="39"/>
        <v>#REF!</v>
      </c>
      <c r="AG203" s="229">
        <v>2</v>
      </c>
      <c r="AH203" s="229" t="e">
        <f t="shared" si="40"/>
        <v>#REF!</v>
      </c>
      <c r="AI203" s="227" t="e">
        <f t="shared" si="41"/>
        <v>#REF!</v>
      </c>
      <c r="AJ203" s="225">
        <f>Solicitacao_Prancha[[#This Row],[QUANT EQUIP]]</f>
        <v>5</v>
      </c>
      <c r="AK203" s="229" t="e">
        <f t="shared" si="42"/>
        <v>#REF!</v>
      </c>
      <c r="AL203" s="229"/>
      <c r="AM203" s="230"/>
      <c r="AN203" s="230"/>
      <c r="AO203" s="230"/>
      <c r="AP203" s="230"/>
      <c r="AQ203" s="230"/>
      <c r="AR203" s="230"/>
      <c r="AS203" s="230"/>
      <c r="AT203" s="230"/>
      <c r="AU203" s="230"/>
      <c r="AV203" s="230"/>
      <c r="AW203" s="230"/>
      <c r="AX203"/>
      <c r="AY203"/>
    </row>
    <row r="204" spans="1:51" ht="15" hidden="1" x14ac:dyDescent="0.25">
      <c r="A204" s="208">
        <v>3004</v>
      </c>
      <c r="B204" s="208" t="s">
        <v>718</v>
      </c>
      <c r="C204" s="210">
        <v>45636.097916666666</v>
      </c>
      <c r="D204" s="211" t="s">
        <v>999</v>
      </c>
      <c r="E204" s="208" t="s">
        <v>744</v>
      </c>
      <c r="F204" s="208">
        <v>10</v>
      </c>
      <c r="G204" s="208" t="s">
        <v>509</v>
      </c>
      <c r="H204" s="208" t="s">
        <v>626</v>
      </c>
      <c r="I204" s="208" t="s">
        <v>621</v>
      </c>
      <c r="J204" s="208" t="s">
        <v>1</v>
      </c>
      <c r="K204" s="208" t="s">
        <v>841</v>
      </c>
      <c r="L204" s="208" t="s">
        <v>613</v>
      </c>
      <c r="M204" s="211" t="s">
        <v>658</v>
      </c>
      <c r="N204" s="211" t="s">
        <v>1001</v>
      </c>
      <c r="O204" s="217"/>
      <c r="P204" s="208"/>
      <c r="Q204" s="208" t="s">
        <v>688</v>
      </c>
      <c r="R204" s="208" t="e">
        <f>VLOOKUP(LEFT(Solicitacao_Prancha[[#This Row],[ORIGEM]],4),#REF!,2,0)</f>
        <v>#REF!</v>
      </c>
      <c r="S204" s="208" t="e">
        <f>VLOOKUP(LEFT(Solicitacao_Prancha[[#This Row],[DESTINO]],4),#REF!,2,0)</f>
        <v>#REF!</v>
      </c>
      <c r="T204" s="219" t="str">
        <f t="shared" si="34"/>
        <v>Aderente</v>
      </c>
      <c r="U204" s="221">
        <f>((CONCATENATE(Solicitacao_Prancha[[#This Row],[DATA MOVIMENTAÇÃO]]," ",Solicitacao_Prancha[[#This Row],[HORA MOVIMENTAÇÃO]])-Solicitacao_Prancha[[#This Row],[DATA SOLICITAÇÃO]])*24)+3</f>
        <v>74.150000000023283</v>
      </c>
      <c r="V204" s="224" t="s">
        <v>410</v>
      </c>
      <c r="W204" s="225" t="str">
        <f>LEFT(Solicitacao_Prancha[[#This Row],[ORIGEM]],4)</f>
        <v>0459</v>
      </c>
      <c r="X204" s="225" t="str">
        <f>LEFT(Solicitacao_Prancha[[#This Row],[DESTINO]],4)</f>
        <v>0464</v>
      </c>
      <c r="Y204" s="225" t="str">
        <f t="shared" si="35"/>
        <v>BRLP0459</v>
      </c>
      <c r="Z204" s="225" t="str">
        <f t="shared" si="36"/>
        <v>04590464</v>
      </c>
      <c r="AA204" s="225" t="str">
        <f t="shared" si="37"/>
        <v>BRLP0464</v>
      </c>
      <c r="AB204" s="226" t="e">
        <f>VLOOKUP(Y204,#REF!,2,0)</f>
        <v>#REF!</v>
      </c>
      <c r="AC204" s="226" t="e">
        <f>VLOOKUP(Z204,#REF!,2,0)</f>
        <v>#REF!</v>
      </c>
      <c r="AD204" s="226" t="e">
        <f>VLOOKUP(AA204,#REF!,2,0)</f>
        <v>#REF!</v>
      </c>
      <c r="AE204" s="227" t="e">
        <f t="shared" si="38"/>
        <v>#REF!</v>
      </c>
      <c r="AF204" s="229" t="e">
        <f t="shared" si="39"/>
        <v>#REF!</v>
      </c>
      <c r="AG204" s="229">
        <v>2</v>
      </c>
      <c r="AH204" s="229" t="e">
        <f t="shared" si="40"/>
        <v>#REF!</v>
      </c>
      <c r="AI204" s="227" t="e">
        <f t="shared" si="41"/>
        <v>#REF!</v>
      </c>
      <c r="AJ204" s="225">
        <f>Solicitacao_Prancha[[#This Row],[QUANT EQUIP]]</f>
        <v>10</v>
      </c>
      <c r="AK204" s="229" t="e">
        <f t="shared" si="42"/>
        <v>#REF!</v>
      </c>
      <c r="AL204" s="229"/>
      <c r="AM204" s="230"/>
      <c r="AN204" s="230"/>
      <c r="AO204" s="230"/>
      <c r="AP204" s="230"/>
      <c r="AQ204" s="230"/>
      <c r="AR204" s="230"/>
      <c r="AS204" s="230"/>
      <c r="AT204" s="230"/>
      <c r="AU204" s="230"/>
      <c r="AV204" s="230"/>
      <c r="AW204" s="230"/>
      <c r="AX204"/>
      <c r="AY204"/>
    </row>
    <row r="205" spans="1:51" ht="15" hidden="1" x14ac:dyDescent="0.25">
      <c r="A205" s="208">
        <v>3005</v>
      </c>
      <c r="B205" s="208" t="s">
        <v>718</v>
      </c>
      <c r="C205" s="210">
        <v>45636.097916666666</v>
      </c>
      <c r="D205" s="211" t="s">
        <v>999</v>
      </c>
      <c r="E205" s="208" t="s">
        <v>744</v>
      </c>
      <c r="F205" s="208">
        <v>8</v>
      </c>
      <c r="G205" s="208" t="s">
        <v>509</v>
      </c>
      <c r="H205" s="208" t="s">
        <v>622</v>
      </c>
      <c r="I205" s="208" t="s">
        <v>621</v>
      </c>
      <c r="J205" s="208" t="s">
        <v>502</v>
      </c>
      <c r="K205" s="208" t="s">
        <v>841</v>
      </c>
      <c r="L205" s="208" t="s">
        <v>613</v>
      </c>
      <c r="M205" s="211" t="s">
        <v>658</v>
      </c>
      <c r="N205" s="211" t="s">
        <v>1001</v>
      </c>
      <c r="O205" s="217"/>
      <c r="P205" s="208"/>
      <c r="Q205" s="208" t="s">
        <v>688</v>
      </c>
      <c r="R205" s="208" t="e">
        <f>VLOOKUP(LEFT(Solicitacao_Prancha[[#This Row],[ORIGEM]],4),#REF!,2,0)</f>
        <v>#REF!</v>
      </c>
      <c r="S205" s="208" t="e">
        <f>VLOOKUP(LEFT(Solicitacao_Prancha[[#This Row],[DESTINO]],4),#REF!,2,0)</f>
        <v>#REF!</v>
      </c>
      <c r="T205" s="219" t="str">
        <f t="shared" si="34"/>
        <v>Aderente</v>
      </c>
      <c r="U205" s="221">
        <f>((CONCATENATE(Solicitacao_Prancha[[#This Row],[DATA MOVIMENTAÇÃO]]," ",Solicitacao_Prancha[[#This Row],[HORA MOVIMENTAÇÃO]])-Solicitacao_Prancha[[#This Row],[DATA SOLICITAÇÃO]])*24)+3</f>
        <v>74.150000000023283</v>
      </c>
      <c r="V205" s="224" t="s">
        <v>410</v>
      </c>
      <c r="W205" s="225" t="str">
        <f>LEFT(Solicitacao_Prancha[[#This Row],[ORIGEM]],4)</f>
        <v>0459</v>
      </c>
      <c r="X205" s="225" t="str">
        <f>LEFT(Solicitacao_Prancha[[#This Row],[DESTINO]],4)</f>
        <v>0464</v>
      </c>
      <c r="Y205" s="225" t="str">
        <f t="shared" si="35"/>
        <v>BRLP0459</v>
      </c>
      <c r="Z205" s="225" t="str">
        <f t="shared" si="36"/>
        <v>04590464</v>
      </c>
      <c r="AA205" s="225" t="str">
        <f t="shared" si="37"/>
        <v>BRLP0464</v>
      </c>
      <c r="AB205" s="226" t="e">
        <f>VLOOKUP(Y205,#REF!,2,0)</f>
        <v>#REF!</v>
      </c>
      <c r="AC205" s="226" t="e">
        <f>VLOOKUP(Z205,#REF!,2,0)</f>
        <v>#REF!</v>
      </c>
      <c r="AD205" s="226" t="e">
        <f>VLOOKUP(AA205,#REF!,2,0)</f>
        <v>#REF!</v>
      </c>
      <c r="AE205" s="227" t="e">
        <f t="shared" si="38"/>
        <v>#REF!</v>
      </c>
      <c r="AF205" s="229" t="e">
        <f t="shared" si="39"/>
        <v>#REF!</v>
      </c>
      <c r="AG205" s="229">
        <v>2</v>
      </c>
      <c r="AH205" s="229" t="e">
        <f t="shared" si="40"/>
        <v>#REF!</v>
      </c>
      <c r="AI205" s="227" t="e">
        <f t="shared" si="41"/>
        <v>#REF!</v>
      </c>
      <c r="AJ205" s="225">
        <f>Solicitacao_Prancha[[#This Row],[QUANT EQUIP]]</f>
        <v>8</v>
      </c>
      <c r="AK205" s="229" t="e">
        <f t="shared" si="42"/>
        <v>#REF!</v>
      </c>
      <c r="AL205" s="229"/>
      <c r="AM205" s="230"/>
      <c r="AN205" s="230"/>
      <c r="AO205" s="230"/>
      <c r="AP205" s="230"/>
      <c r="AQ205" s="230"/>
      <c r="AR205" s="230"/>
      <c r="AS205" s="230"/>
      <c r="AT205" s="230"/>
      <c r="AU205" s="230"/>
      <c r="AV205" s="230"/>
      <c r="AW205" s="230"/>
      <c r="AX205"/>
      <c r="AY205"/>
    </row>
    <row r="206" spans="1:51" ht="15" hidden="1" x14ac:dyDescent="0.25">
      <c r="A206" s="208">
        <v>3002</v>
      </c>
      <c r="B206" s="208" t="s">
        <v>718</v>
      </c>
      <c r="C206" s="210">
        <v>45636.097916666666</v>
      </c>
      <c r="D206" s="211" t="s">
        <v>999</v>
      </c>
      <c r="E206" s="208" t="s">
        <v>5</v>
      </c>
      <c r="F206" s="208">
        <v>1</v>
      </c>
      <c r="G206" s="208" t="s">
        <v>509</v>
      </c>
      <c r="H206" s="208" t="s">
        <v>620</v>
      </c>
      <c r="I206" s="208" t="s">
        <v>621</v>
      </c>
      <c r="J206" s="208" t="s">
        <v>502</v>
      </c>
      <c r="K206" s="208" t="s">
        <v>994</v>
      </c>
      <c r="L206" s="208" t="s">
        <v>1000</v>
      </c>
      <c r="M206" s="211" t="s">
        <v>658</v>
      </c>
      <c r="N206" s="211" t="s">
        <v>1001</v>
      </c>
      <c r="O206" s="217"/>
      <c r="P206" s="208"/>
      <c r="Q206" s="208" t="s">
        <v>688</v>
      </c>
      <c r="R206" s="208" t="e">
        <f>VLOOKUP(LEFT(Solicitacao_Prancha[[#This Row],[ORIGEM]],4),#REF!,2,0)</f>
        <v>#REF!</v>
      </c>
      <c r="S206" s="208" t="e">
        <f>VLOOKUP(LEFT(Solicitacao_Prancha[[#This Row],[DESTINO]],4),#REF!,2,0)</f>
        <v>#REF!</v>
      </c>
      <c r="T206" s="219" t="str">
        <f t="shared" si="34"/>
        <v>Aderente</v>
      </c>
      <c r="U206" s="221">
        <f>((CONCATENATE(Solicitacao_Prancha[[#This Row],[DATA MOVIMENTAÇÃO]]," ",Solicitacao_Prancha[[#This Row],[HORA MOVIMENTAÇÃO]])-Solicitacao_Prancha[[#This Row],[DATA SOLICITAÇÃO]])*24)+3</f>
        <v>58.150000000081491</v>
      </c>
      <c r="V206" s="224" t="s">
        <v>410</v>
      </c>
      <c r="W206" s="225" t="str">
        <f>LEFT(Solicitacao_Prancha[[#This Row],[ORIGEM]],4)</f>
        <v>0459</v>
      </c>
      <c r="X206" s="225" t="str">
        <f>LEFT(Solicitacao_Prancha[[#This Row],[DESTINO]],4)</f>
        <v>0464</v>
      </c>
      <c r="Y206" s="225" t="str">
        <f t="shared" si="35"/>
        <v>BRLP0459</v>
      </c>
      <c r="Z206" s="225" t="str">
        <f t="shared" si="36"/>
        <v>04590464</v>
      </c>
      <c r="AA206" s="225" t="str">
        <f t="shared" si="37"/>
        <v>BRLP0464</v>
      </c>
      <c r="AB206" s="226" t="e">
        <f>VLOOKUP(Y206,#REF!,2,0)</f>
        <v>#REF!</v>
      </c>
      <c r="AC206" s="226" t="e">
        <f>VLOOKUP(Z206,#REF!,2,0)</f>
        <v>#REF!</v>
      </c>
      <c r="AD206" s="226" t="e">
        <f>VLOOKUP(AA206,#REF!,2,0)</f>
        <v>#REF!</v>
      </c>
      <c r="AE206" s="227" t="e">
        <f t="shared" si="38"/>
        <v>#REF!</v>
      </c>
      <c r="AF206" s="229" t="e">
        <f t="shared" si="39"/>
        <v>#REF!</v>
      </c>
      <c r="AG206" s="229">
        <v>2</v>
      </c>
      <c r="AH206" s="229" t="e">
        <f t="shared" si="40"/>
        <v>#REF!</v>
      </c>
      <c r="AI206" s="227" t="e">
        <f t="shared" si="41"/>
        <v>#REF!</v>
      </c>
      <c r="AJ206" s="225">
        <f>Solicitacao_Prancha[[#This Row],[QUANT EQUIP]]</f>
        <v>1</v>
      </c>
      <c r="AK206" s="229" t="e">
        <f t="shared" si="42"/>
        <v>#REF!</v>
      </c>
      <c r="AL206" s="229"/>
      <c r="AM206" s="230"/>
      <c r="AN206" s="230"/>
      <c r="AO206" s="230"/>
      <c r="AP206" s="230"/>
      <c r="AQ206" s="230"/>
      <c r="AR206" s="230"/>
      <c r="AS206" s="230"/>
      <c r="AT206" s="230"/>
      <c r="AU206" s="230"/>
      <c r="AV206" s="230"/>
      <c r="AW206" s="230"/>
      <c r="AX206"/>
      <c r="AY206"/>
    </row>
    <row r="207" spans="1:51" ht="15" hidden="1" x14ac:dyDescent="0.25">
      <c r="A207" s="208">
        <v>3003</v>
      </c>
      <c r="B207" s="208" t="s">
        <v>718</v>
      </c>
      <c r="C207" s="210">
        <v>45636.097916666666</v>
      </c>
      <c r="D207" s="211" t="s">
        <v>999</v>
      </c>
      <c r="E207" s="208" t="s">
        <v>744</v>
      </c>
      <c r="F207" s="208">
        <v>7</v>
      </c>
      <c r="G207" s="208" t="s">
        <v>509</v>
      </c>
      <c r="H207" s="208" t="s">
        <v>622</v>
      </c>
      <c r="I207" s="208" t="s">
        <v>621</v>
      </c>
      <c r="J207" s="208" t="s">
        <v>502</v>
      </c>
      <c r="K207" s="208" t="s">
        <v>994</v>
      </c>
      <c r="L207" s="208" t="s">
        <v>613</v>
      </c>
      <c r="M207" s="211" t="s">
        <v>658</v>
      </c>
      <c r="N207" s="211" t="s">
        <v>1001</v>
      </c>
      <c r="O207" s="217"/>
      <c r="P207" s="208"/>
      <c r="Q207" s="208" t="s">
        <v>688</v>
      </c>
      <c r="R207" s="208" t="e">
        <f>VLOOKUP(LEFT(Solicitacao_Prancha[[#This Row],[ORIGEM]],4),#REF!,2,0)</f>
        <v>#REF!</v>
      </c>
      <c r="S207" s="208" t="e">
        <f>VLOOKUP(LEFT(Solicitacao_Prancha[[#This Row],[DESTINO]],4),#REF!,2,0)</f>
        <v>#REF!</v>
      </c>
      <c r="T207" s="219" t="str">
        <f t="shared" si="34"/>
        <v>Aderente</v>
      </c>
      <c r="U207" s="221">
        <f>((CONCATENATE(Solicitacao_Prancha[[#This Row],[DATA MOVIMENTAÇÃO]]," ",Solicitacao_Prancha[[#This Row],[HORA MOVIMENTAÇÃO]])-Solicitacao_Prancha[[#This Row],[DATA SOLICITAÇÃO]])*24)+3</f>
        <v>50.150000000023283</v>
      </c>
      <c r="V207" s="224" t="s">
        <v>410</v>
      </c>
      <c r="W207" s="225" t="str">
        <f>LEFT(Solicitacao_Prancha[[#This Row],[ORIGEM]],4)</f>
        <v>0459</v>
      </c>
      <c r="X207" s="225" t="str">
        <f>LEFT(Solicitacao_Prancha[[#This Row],[DESTINO]],4)</f>
        <v>0464</v>
      </c>
      <c r="Y207" s="225" t="str">
        <f t="shared" si="35"/>
        <v>BRLP0459</v>
      </c>
      <c r="Z207" s="225" t="str">
        <f t="shared" si="36"/>
        <v>04590464</v>
      </c>
      <c r="AA207" s="225" t="str">
        <f t="shared" si="37"/>
        <v>BRLP0464</v>
      </c>
      <c r="AB207" s="226" t="e">
        <f>VLOOKUP(Y207,#REF!,2,0)</f>
        <v>#REF!</v>
      </c>
      <c r="AC207" s="226" t="e">
        <f>VLOOKUP(Z207,#REF!,2,0)</f>
        <v>#REF!</v>
      </c>
      <c r="AD207" s="226" t="e">
        <f>VLOOKUP(AA207,#REF!,2,0)</f>
        <v>#REF!</v>
      </c>
      <c r="AE207" s="227" t="e">
        <f t="shared" si="38"/>
        <v>#REF!</v>
      </c>
      <c r="AF207" s="229" t="e">
        <f t="shared" si="39"/>
        <v>#REF!</v>
      </c>
      <c r="AG207" s="229">
        <v>2</v>
      </c>
      <c r="AH207" s="229" t="e">
        <f t="shared" si="40"/>
        <v>#REF!</v>
      </c>
      <c r="AI207" s="227" t="e">
        <f t="shared" si="41"/>
        <v>#REF!</v>
      </c>
      <c r="AJ207" s="225">
        <f>Solicitacao_Prancha[[#This Row],[QUANT EQUIP]]</f>
        <v>7</v>
      </c>
      <c r="AK207" s="229" t="e">
        <f t="shared" si="42"/>
        <v>#REF!</v>
      </c>
      <c r="AL207" s="229"/>
      <c r="AM207" s="230"/>
      <c r="AN207" s="230"/>
      <c r="AO207" s="230"/>
      <c r="AP207" s="230"/>
      <c r="AQ207" s="230"/>
      <c r="AR207" s="230"/>
      <c r="AS207" s="230"/>
      <c r="AT207" s="230"/>
      <c r="AU207" s="230"/>
      <c r="AV207" s="230"/>
      <c r="AW207" s="230"/>
      <c r="AX207"/>
      <c r="AY207"/>
    </row>
    <row r="208" spans="1:51" ht="15" hidden="1" x14ac:dyDescent="0.25">
      <c r="A208" s="208">
        <v>2972</v>
      </c>
      <c r="B208" s="208" t="s">
        <v>718</v>
      </c>
      <c r="C208" s="210">
        <v>45636.097916666666</v>
      </c>
      <c r="D208" s="211" t="s">
        <v>999</v>
      </c>
      <c r="E208" s="208" t="s">
        <v>744</v>
      </c>
      <c r="F208" s="208">
        <v>8</v>
      </c>
      <c r="G208" s="208" t="s">
        <v>509</v>
      </c>
      <c r="H208" s="208" t="s">
        <v>622</v>
      </c>
      <c r="I208" s="208" t="s">
        <v>621</v>
      </c>
      <c r="J208" s="208" t="s">
        <v>1</v>
      </c>
      <c r="K208" s="208" t="s">
        <v>841</v>
      </c>
      <c r="L208" s="208" t="s">
        <v>613</v>
      </c>
      <c r="M208" s="211" t="s">
        <v>658</v>
      </c>
      <c r="N208" s="211" t="s">
        <v>1001</v>
      </c>
      <c r="O208" s="217"/>
      <c r="P208" s="208"/>
      <c r="Q208" s="208" t="s">
        <v>688</v>
      </c>
      <c r="R208" s="208" t="e">
        <f>VLOOKUP(LEFT(Solicitacao_Prancha[[#This Row],[ORIGEM]],4),#REF!,2,0)</f>
        <v>#REF!</v>
      </c>
      <c r="S208" s="208" t="e">
        <f>VLOOKUP(LEFT(Solicitacao_Prancha[[#This Row],[DESTINO]],4),#REF!,2,0)</f>
        <v>#REF!</v>
      </c>
      <c r="T208" s="219" t="str">
        <f t="shared" si="34"/>
        <v>Aderente</v>
      </c>
      <c r="U208" s="221">
        <f>((CONCATENATE(Solicitacao_Prancha[[#This Row],[DATA MOVIMENTAÇÃO]]," ",Solicitacao_Prancha[[#This Row],[HORA MOVIMENTAÇÃO]])-Solicitacao_Prancha[[#This Row],[DATA SOLICITAÇÃO]])*24)+3</f>
        <v>74.150000000023283</v>
      </c>
      <c r="V208" s="224" t="s">
        <v>410</v>
      </c>
      <c r="W208" s="225" t="str">
        <f>LEFT(Solicitacao_Prancha[[#This Row],[ORIGEM]],4)</f>
        <v>0459</v>
      </c>
      <c r="X208" s="225" t="str">
        <f>LEFT(Solicitacao_Prancha[[#This Row],[DESTINO]],4)</f>
        <v>0464</v>
      </c>
      <c r="Y208" s="225" t="str">
        <f t="shared" si="35"/>
        <v>BRLP0459</v>
      </c>
      <c r="Z208" s="225" t="str">
        <f t="shared" si="36"/>
        <v>04590464</v>
      </c>
      <c r="AA208" s="225" t="str">
        <f t="shared" si="37"/>
        <v>BRLP0464</v>
      </c>
      <c r="AB208" s="226" t="e">
        <f>VLOOKUP(Y208,#REF!,2,0)</f>
        <v>#REF!</v>
      </c>
      <c r="AC208" s="226" t="e">
        <f>VLOOKUP(Z208,#REF!,2,0)</f>
        <v>#REF!</v>
      </c>
      <c r="AD208" s="226" t="e">
        <f>VLOOKUP(AA208,#REF!,2,0)</f>
        <v>#REF!</v>
      </c>
      <c r="AE208" s="227" t="e">
        <f t="shared" si="38"/>
        <v>#REF!</v>
      </c>
      <c r="AF208" s="229" t="e">
        <f t="shared" si="39"/>
        <v>#REF!</v>
      </c>
      <c r="AG208" s="229">
        <v>2</v>
      </c>
      <c r="AH208" s="229" t="e">
        <f t="shared" si="40"/>
        <v>#REF!</v>
      </c>
      <c r="AI208" s="227" t="e">
        <f t="shared" si="41"/>
        <v>#REF!</v>
      </c>
      <c r="AJ208" s="225">
        <f>Solicitacao_Prancha[[#This Row],[QUANT EQUIP]]</f>
        <v>8</v>
      </c>
      <c r="AK208" s="229" t="e">
        <f t="shared" si="42"/>
        <v>#REF!</v>
      </c>
      <c r="AL208" s="229"/>
      <c r="AM208" s="230"/>
      <c r="AN208" s="230"/>
      <c r="AO208" s="230"/>
      <c r="AP208" s="230"/>
      <c r="AQ208" s="230"/>
      <c r="AR208" s="230"/>
      <c r="AS208" s="230"/>
      <c r="AT208" s="230"/>
      <c r="AU208" s="230"/>
      <c r="AV208" s="230"/>
      <c r="AW208" s="230"/>
      <c r="AX208"/>
      <c r="AY208"/>
    </row>
    <row r="209" spans="1:51" ht="15" hidden="1" x14ac:dyDescent="0.25">
      <c r="A209" s="208">
        <v>2973</v>
      </c>
      <c r="B209" s="208" t="s">
        <v>718</v>
      </c>
      <c r="C209" s="210">
        <v>45636.097916666666</v>
      </c>
      <c r="D209" s="211" t="s">
        <v>999</v>
      </c>
      <c r="E209" s="208" t="s">
        <v>5</v>
      </c>
      <c r="F209" s="208">
        <v>1</v>
      </c>
      <c r="G209" s="208" t="s">
        <v>509</v>
      </c>
      <c r="H209" s="208" t="s">
        <v>620</v>
      </c>
      <c r="I209" s="208" t="s">
        <v>621</v>
      </c>
      <c r="J209" s="208" t="s">
        <v>1</v>
      </c>
      <c r="K209" s="208" t="s">
        <v>994</v>
      </c>
      <c r="L209" s="208" t="s">
        <v>1000</v>
      </c>
      <c r="M209" s="211" t="s">
        <v>658</v>
      </c>
      <c r="N209" s="211" t="s">
        <v>1001</v>
      </c>
      <c r="O209" s="217"/>
      <c r="P209" s="208"/>
      <c r="Q209" s="208" t="s">
        <v>688</v>
      </c>
      <c r="R209" s="208" t="e">
        <f>VLOOKUP(LEFT(Solicitacao_Prancha[[#This Row],[ORIGEM]],4),#REF!,2,0)</f>
        <v>#REF!</v>
      </c>
      <c r="S209" s="208" t="e">
        <f>VLOOKUP(LEFT(Solicitacao_Prancha[[#This Row],[DESTINO]],4),#REF!,2,0)</f>
        <v>#REF!</v>
      </c>
      <c r="T209" s="219" t="str">
        <f t="shared" si="34"/>
        <v>Aderente</v>
      </c>
      <c r="U209" s="221">
        <f>((CONCATENATE(Solicitacao_Prancha[[#This Row],[DATA MOVIMENTAÇÃO]]," ",Solicitacao_Prancha[[#This Row],[HORA MOVIMENTAÇÃO]])-Solicitacao_Prancha[[#This Row],[DATA SOLICITAÇÃO]])*24)+3</f>
        <v>58.150000000081491</v>
      </c>
      <c r="V209" s="224" t="s">
        <v>410</v>
      </c>
      <c r="W209" s="225" t="str">
        <f>LEFT(Solicitacao_Prancha[[#This Row],[ORIGEM]],4)</f>
        <v>0459</v>
      </c>
      <c r="X209" s="225" t="str">
        <f>LEFT(Solicitacao_Prancha[[#This Row],[DESTINO]],4)</f>
        <v>0464</v>
      </c>
      <c r="Y209" s="225" t="str">
        <f t="shared" si="35"/>
        <v>BRLP0459</v>
      </c>
      <c r="Z209" s="225" t="str">
        <f t="shared" si="36"/>
        <v>04590464</v>
      </c>
      <c r="AA209" s="225" t="str">
        <f t="shared" si="37"/>
        <v>BRLP0464</v>
      </c>
      <c r="AB209" s="226" t="e">
        <f>VLOOKUP(Y209,#REF!,2,0)</f>
        <v>#REF!</v>
      </c>
      <c r="AC209" s="226" t="e">
        <f>VLOOKUP(Z209,#REF!,2,0)</f>
        <v>#REF!</v>
      </c>
      <c r="AD209" s="226" t="e">
        <f>VLOOKUP(AA209,#REF!,2,0)</f>
        <v>#REF!</v>
      </c>
      <c r="AE209" s="227" t="e">
        <f t="shared" si="38"/>
        <v>#REF!</v>
      </c>
      <c r="AF209" s="229" t="e">
        <f t="shared" si="39"/>
        <v>#REF!</v>
      </c>
      <c r="AG209" s="229">
        <v>2</v>
      </c>
      <c r="AH209" s="229" t="e">
        <f t="shared" si="40"/>
        <v>#REF!</v>
      </c>
      <c r="AI209" s="227" t="e">
        <f t="shared" si="41"/>
        <v>#REF!</v>
      </c>
      <c r="AJ209" s="225">
        <f>Solicitacao_Prancha[[#This Row],[QUANT EQUIP]]</f>
        <v>1</v>
      </c>
      <c r="AK209" s="229" t="e">
        <f t="shared" si="42"/>
        <v>#REF!</v>
      </c>
      <c r="AL209" s="229"/>
      <c r="AM209" s="230"/>
      <c r="AN209" s="230"/>
      <c r="AO209" s="230"/>
      <c r="AP209" s="230"/>
      <c r="AQ209" s="230"/>
      <c r="AR209" s="230"/>
      <c r="AS209" s="230"/>
      <c r="AT209" s="230"/>
      <c r="AU209" s="230"/>
      <c r="AV209" s="230"/>
      <c r="AW209" s="230"/>
      <c r="AX209"/>
      <c r="AY209"/>
    </row>
    <row r="210" spans="1:51" ht="15" hidden="1" x14ac:dyDescent="0.25">
      <c r="A210" s="208">
        <v>2971</v>
      </c>
      <c r="B210" s="208" t="s">
        <v>718</v>
      </c>
      <c r="C210" s="210">
        <v>45636.097916666666</v>
      </c>
      <c r="D210" s="211" t="s">
        <v>999</v>
      </c>
      <c r="E210" s="208" t="s">
        <v>744</v>
      </c>
      <c r="F210" s="208">
        <v>7</v>
      </c>
      <c r="G210" s="208" t="s">
        <v>509</v>
      </c>
      <c r="H210" s="208" t="s">
        <v>622</v>
      </c>
      <c r="I210" s="208" t="s">
        <v>621</v>
      </c>
      <c r="J210" s="208" t="s">
        <v>1</v>
      </c>
      <c r="K210" s="208" t="s">
        <v>994</v>
      </c>
      <c r="L210" s="208" t="s">
        <v>613</v>
      </c>
      <c r="M210" s="211" t="s">
        <v>658</v>
      </c>
      <c r="N210" s="211" t="s">
        <v>1001</v>
      </c>
      <c r="O210" s="217"/>
      <c r="P210" s="208"/>
      <c r="Q210" s="208" t="s">
        <v>688</v>
      </c>
      <c r="R210" s="208" t="e">
        <f>VLOOKUP(LEFT(Solicitacao_Prancha[[#This Row],[ORIGEM]],4),#REF!,2,0)</f>
        <v>#REF!</v>
      </c>
      <c r="S210" s="208" t="e">
        <f>VLOOKUP(LEFT(Solicitacao_Prancha[[#This Row],[DESTINO]],4),#REF!,2,0)</f>
        <v>#REF!</v>
      </c>
      <c r="T210" s="219" t="str">
        <f t="shared" si="34"/>
        <v>Aderente</v>
      </c>
      <c r="U210" s="221">
        <f>((CONCATENATE(Solicitacao_Prancha[[#This Row],[DATA MOVIMENTAÇÃO]]," ",Solicitacao_Prancha[[#This Row],[HORA MOVIMENTAÇÃO]])-Solicitacao_Prancha[[#This Row],[DATA SOLICITAÇÃO]])*24)+3</f>
        <v>50.150000000023283</v>
      </c>
      <c r="V210" s="224" t="s">
        <v>410</v>
      </c>
      <c r="W210" s="225" t="str">
        <f>LEFT(Solicitacao_Prancha[[#This Row],[ORIGEM]],4)</f>
        <v>0459</v>
      </c>
      <c r="X210" s="225" t="str">
        <f>LEFT(Solicitacao_Prancha[[#This Row],[DESTINO]],4)</f>
        <v>0464</v>
      </c>
      <c r="Y210" s="225" t="str">
        <f t="shared" si="35"/>
        <v>BRLP0459</v>
      </c>
      <c r="Z210" s="225" t="str">
        <f t="shared" si="36"/>
        <v>04590464</v>
      </c>
      <c r="AA210" s="225" t="str">
        <f t="shared" si="37"/>
        <v>BRLP0464</v>
      </c>
      <c r="AB210" s="226" t="e">
        <f>VLOOKUP(Y210,#REF!,2,0)</f>
        <v>#REF!</v>
      </c>
      <c r="AC210" s="226" t="e">
        <f>VLOOKUP(Z210,#REF!,2,0)</f>
        <v>#REF!</v>
      </c>
      <c r="AD210" s="226" t="e">
        <f>VLOOKUP(AA210,#REF!,2,0)</f>
        <v>#REF!</v>
      </c>
      <c r="AE210" s="227" t="e">
        <f t="shared" si="38"/>
        <v>#REF!</v>
      </c>
      <c r="AF210" s="229" t="e">
        <f t="shared" si="39"/>
        <v>#REF!</v>
      </c>
      <c r="AG210" s="229">
        <v>2</v>
      </c>
      <c r="AH210" s="229" t="e">
        <f t="shared" si="40"/>
        <v>#REF!</v>
      </c>
      <c r="AI210" s="227" t="e">
        <f t="shared" si="41"/>
        <v>#REF!</v>
      </c>
      <c r="AJ210" s="225">
        <f>Solicitacao_Prancha[[#This Row],[QUANT EQUIP]]</f>
        <v>7</v>
      </c>
      <c r="AK210" s="229" t="e">
        <f t="shared" si="42"/>
        <v>#REF!</v>
      </c>
      <c r="AL210" s="229"/>
      <c r="AM210" s="230"/>
      <c r="AN210" s="230"/>
      <c r="AO210" s="230"/>
      <c r="AP210" s="230"/>
      <c r="AQ210" s="230"/>
      <c r="AR210" s="230"/>
      <c r="AS210" s="230"/>
      <c r="AT210" s="230"/>
      <c r="AU210" s="230"/>
      <c r="AV210" s="230"/>
      <c r="AW210" s="230"/>
      <c r="AX210"/>
      <c r="AY210"/>
    </row>
    <row r="211" spans="1:51" ht="15" hidden="1" x14ac:dyDescent="0.25">
      <c r="A211" s="208">
        <v>2974</v>
      </c>
      <c r="B211" s="208" t="s">
        <v>742</v>
      </c>
      <c r="C211" s="210">
        <v>45636.46597222222</v>
      </c>
      <c r="D211" s="211" t="s">
        <v>1002</v>
      </c>
      <c r="E211" s="208" t="s">
        <v>491</v>
      </c>
      <c r="F211" s="208">
        <v>1</v>
      </c>
      <c r="G211" s="208" t="s">
        <v>533</v>
      </c>
      <c r="H211" s="208" t="s">
        <v>620</v>
      </c>
      <c r="I211" s="208" t="s">
        <v>624</v>
      </c>
      <c r="J211" s="208" t="s">
        <v>1</v>
      </c>
      <c r="K211" s="208" t="s">
        <v>994</v>
      </c>
      <c r="L211" s="208" t="s">
        <v>597</v>
      </c>
      <c r="M211" s="211" t="s">
        <v>755</v>
      </c>
      <c r="N211" s="211" t="s">
        <v>535</v>
      </c>
      <c r="O211" s="217"/>
      <c r="P211" s="208"/>
      <c r="Q211" s="208" t="s">
        <v>687</v>
      </c>
      <c r="R211" s="208" t="e">
        <f>VLOOKUP(LEFT(Solicitacao_Prancha[[#This Row],[ORIGEM]],4),#REF!,2,0)</f>
        <v>#REF!</v>
      </c>
      <c r="S211" s="208" t="e">
        <f>VLOOKUP(LEFT(Solicitacao_Prancha[[#This Row],[DESTINO]],4),#REF!,2,0)</f>
        <v>#REF!</v>
      </c>
      <c r="T211" s="219" t="str">
        <f t="shared" si="34"/>
        <v>Aderente</v>
      </c>
      <c r="U211" s="221">
        <f>((CONCATENATE(Solicitacao_Prancha[[#This Row],[DATA MOVIMENTAÇÃO]]," ",Solicitacao_Prancha[[#This Row],[HORA MOVIMENTAÇÃO]])-Solicitacao_Prancha[[#This Row],[DATA SOLICITAÇÃO]])*24)+3</f>
        <v>48.816666666709352</v>
      </c>
      <c r="V211" s="224" t="s">
        <v>410</v>
      </c>
      <c r="W211" s="225" t="str">
        <f>LEFT(Solicitacao_Prancha[[#This Row],[ORIGEM]],4)</f>
        <v>0057</v>
      </c>
      <c r="X211" s="225" t="str">
        <f>LEFT(Solicitacao_Prancha[[#This Row],[DESTINO]],4)</f>
        <v>0348</v>
      </c>
      <c r="Y211" s="225" t="str">
        <f t="shared" si="35"/>
        <v>BRLP0057</v>
      </c>
      <c r="Z211" s="225" t="str">
        <f t="shared" si="36"/>
        <v>00570348</v>
      </c>
      <c r="AA211" s="225" t="str">
        <f t="shared" si="37"/>
        <v>BRLP0348</v>
      </c>
      <c r="AB211" s="226" t="e">
        <f>VLOOKUP(Y211,#REF!,2,0)</f>
        <v>#REF!</v>
      </c>
      <c r="AC211" s="226" t="e">
        <f>VLOOKUP(Z211,#REF!,2,0)</f>
        <v>#REF!</v>
      </c>
      <c r="AD211" s="226" t="e">
        <f>VLOOKUP(AA211,#REF!,2,0)</f>
        <v>#REF!</v>
      </c>
      <c r="AE211" s="227" t="e">
        <f t="shared" si="38"/>
        <v>#REF!</v>
      </c>
      <c r="AF211" s="229" t="e">
        <f t="shared" si="39"/>
        <v>#REF!</v>
      </c>
      <c r="AG211" s="229">
        <v>2</v>
      </c>
      <c r="AH211" s="229" t="e">
        <f t="shared" si="40"/>
        <v>#REF!</v>
      </c>
      <c r="AI211" s="227" t="e">
        <f t="shared" si="41"/>
        <v>#REF!</v>
      </c>
      <c r="AJ211" s="225">
        <f>Solicitacao_Prancha[[#This Row],[QUANT EQUIP]]</f>
        <v>1</v>
      </c>
      <c r="AK211" s="229" t="e">
        <f t="shared" si="42"/>
        <v>#REF!</v>
      </c>
      <c r="AL211" s="229"/>
      <c r="AM211" s="230"/>
      <c r="AN211" s="230"/>
      <c r="AO211" s="230"/>
      <c r="AP211" s="230"/>
      <c r="AQ211" s="230"/>
      <c r="AR211" s="230"/>
      <c r="AS211" s="230"/>
      <c r="AT211" s="230"/>
      <c r="AU211" s="230"/>
      <c r="AV211" s="230"/>
      <c r="AW211" s="230"/>
      <c r="AX211"/>
      <c r="AY211"/>
    </row>
    <row r="212" spans="1:51" ht="15" hidden="1" x14ac:dyDescent="0.25">
      <c r="A212" s="208">
        <v>2975</v>
      </c>
      <c r="B212" s="208" t="s">
        <v>717</v>
      </c>
      <c r="C212" s="210">
        <v>45636.469444444447</v>
      </c>
      <c r="D212" s="211" t="s">
        <v>562</v>
      </c>
      <c r="E212" s="208" t="s">
        <v>500</v>
      </c>
      <c r="F212" s="208">
        <v>2</v>
      </c>
      <c r="G212" s="208" t="s">
        <v>543</v>
      </c>
      <c r="H212" s="208" t="s">
        <v>621</v>
      </c>
      <c r="I212" s="208" t="s">
        <v>624</v>
      </c>
      <c r="J212" s="208" t="s">
        <v>1</v>
      </c>
      <c r="K212" s="208" t="s">
        <v>994</v>
      </c>
      <c r="L212" s="208" t="s">
        <v>604</v>
      </c>
      <c r="M212" s="211" t="s">
        <v>632</v>
      </c>
      <c r="N212" s="211" t="s">
        <v>636</v>
      </c>
      <c r="O212" s="217" t="s">
        <v>1003</v>
      </c>
      <c r="P212" s="208"/>
      <c r="Q212" s="208" t="s">
        <v>688</v>
      </c>
      <c r="R212" s="208" t="e">
        <f>VLOOKUP(LEFT(Solicitacao_Prancha[[#This Row],[ORIGEM]],4),#REF!,2,0)</f>
        <v>#REF!</v>
      </c>
      <c r="S212" s="208" t="e">
        <f>VLOOKUP(LEFT(Solicitacao_Prancha[[#This Row],[DESTINO]],4),#REF!,2,0)</f>
        <v>#REF!</v>
      </c>
      <c r="T212" s="219" t="str">
        <f t="shared" si="34"/>
        <v>Não Aderente</v>
      </c>
      <c r="U212" s="221">
        <f>((CONCATENATE(Solicitacao_Prancha[[#This Row],[DATA MOVIMENTAÇÃO]]," ",Solicitacao_Prancha[[#This Row],[HORA MOVIMENTAÇÃO]])-Solicitacao_Prancha[[#This Row],[DATA SOLICITAÇÃO]])*24)+3</f>
        <v>46.733333333220799</v>
      </c>
      <c r="V212" s="224" t="s">
        <v>410</v>
      </c>
      <c r="W212" s="225" t="str">
        <f>LEFT(Solicitacao_Prancha[[#This Row],[ORIGEM]],4)</f>
        <v>5004</v>
      </c>
      <c r="X212" s="225" t="str">
        <f>LEFT(Solicitacao_Prancha[[#This Row],[DESTINO]],4)</f>
        <v>5002</v>
      </c>
      <c r="Y212" s="225" t="str">
        <f t="shared" si="35"/>
        <v>BRLP5004</v>
      </c>
      <c r="Z212" s="225" t="str">
        <f t="shared" si="36"/>
        <v>50045002</v>
      </c>
      <c r="AA212" s="225" t="str">
        <f t="shared" si="37"/>
        <v>BRLP5002</v>
      </c>
      <c r="AB212" s="226" t="e">
        <f>VLOOKUP(Y212,#REF!,2,0)</f>
        <v>#REF!</v>
      </c>
      <c r="AC212" s="226" t="e">
        <f>VLOOKUP(Z212,#REF!,2,0)</f>
        <v>#REF!</v>
      </c>
      <c r="AD212" s="226" t="e">
        <f>VLOOKUP(AA212,#REF!,2,0)</f>
        <v>#REF!</v>
      </c>
      <c r="AE212" s="227" t="e">
        <f t="shared" si="38"/>
        <v>#REF!</v>
      </c>
      <c r="AF212" s="229" t="e">
        <f t="shared" si="39"/>
        <v>#REF!</v>
      </c>
      <c r="AG212" s="229">
        <v>2</v>
      </c>
      <c r="AH212" s="229" t="e">
        <f t="shared" si="40"/>
        <v>#REF!</v>
      </c>
      <c r="AI212" s="227" t="e">
        <f t="shared" si="41"/>
        <v>#REF!</v>
      </c>
      <c r="AJ212" s="225">
        <f>Solicitacao_Prancha[[#This Row],[QUANT EQUIP]]</f>
        <v>2</v>
      </c>
      <c r="AK212" s="229" t="e">
        <f t="shared" si="42"/>
        <v>#REF!</v>
      </c>
      <c r="AL212" s="229"/>
      <c r="AM212" s="230"/>
      <c r="AN212" s="230"/>
      <c r="AO212" s="230"/>
      <c r="AP212" s="230"/>
      <c r="AQ212" s="230"/>
      <c r="AR212" s="230"/>
      <c r="AS212" s="230"/>
      <c r="AT212" s="230"/>
      <c r="AU212" s="230"/>
      <c r="AV212" s="230"/>
      <c r="AW212" s="230"/>
      <c r="AX212"/>
      <c r="AY212"/>
    </row>
    <row r="213" spans="1:51" ht="15" hidden="1" x14ac:dyDescent="0.25">
      <c r="A213" s="208">
        <v>2976</v>
      </c>
      <c r="B213" s="208" t="s">
        <v>717</v>
      </c>
      <c r="C213" s="210">
        <v>45636.474999999999</v>
      </c>
      <c r="D213" s="211" t="s">
        <v>562</v>
      </c>
      <c r="E213" s="208" t="s">
        <v>500</v>
      </c>
      <c r="F213" s="208">
        <v>2</v>
      </c>
      <c r="G213" s="208" t="s">
        <v>543</v>
      </c>
      <c r="H213" s="208" t="s">
        <v>620</v>
      </c>
      <c r="I213" s="208" t="s">
        <v>621</v>
      </c>
      <c r="J213" s="208" t="s">
        <v>1</v>
      </c>
      <c r="K213" s="208" t="s">
        <v>780</v>
      </c>
      <c r="L213" s="208" t="s">
        <v>1004</v>
      </c>
      <c r="M213" s="211" t="s">
        <v>632</v>
      </c>
      <c r="N213" s="211" t="s">
        <v>632</v>
      </c>
      <c r="O213" s="217" t="s">
        <v>1005</v>
      </c>
      <c r="P213" s="208"/>
      <c r="Q213" s="208" t="s">
        <v>687</v>
      </c>
      <c r="R213" s="208" t="e">
        <f>VLOOKUP(LEFT(Solicitacao_Prancha[[#This Row],[ORIGEM]],4),#REF!,2,0)</f>
        <v>#REF!</v>
      </c>
      <c r="S213" s="208" t="e">
        <f>VLOOKUP(LEFT(Solicitacao_Prancha[[#This Row],[DESTINO]],4),#REF!,2,0)</f>
        <v>#REF!</v>
      </c>
      <c r="T213" s="219" t="str">
        <f t="shared" si="34"/>
        <v>Não Aderente</v>
      </c>
      <c r="U213" s="221">
        <v>1</v>
      </c>
      <c r="V213" s="224" t="s">
        <v>410</v>
      </c>
      <c r="W213" s="225" t="str">
        <f>LEFT(Solicitacao_Prancha[[#This Row],[ORIGEM]],4)</f>
        <v>5004</v>
      </c>
      <c r="X213" s="225" t="str">
        <f>LEFT(Solicitacao_Prancha[[#This Row],[DESTINO]],4)</f>
        <v>5004</v>
      </c>
      <c r="Y213" s="225" t="str">
        <f t="shared" si="35"/>
        <v>BRLP5004</v>
      </c>
      <c r="Z213" s="225" t="str">
        <f t="shared" si="36"/>
        <v>50045004</v>
      </c>
      <c r="AA213" s="225" t="str">
        <f t="shared" si="37"/>
        <v>BRLP5004</v>
      </c>
      <c r="AB213" s="226" t="e">
        <f>VLOOKUP(Y213,#REF!,2,0)</f>
        <v>#REF!</v>
      </c>
      <c r="AC213" s="226" t="e">
        <f>VLOOKUP(Z213,#REF!,2,0)</f>
        <v>#REF!</v>
      </c>
      <c r="AD213" s="226" t="e">
        <f>VLOOKUP(AA213,#REF!,2,0)</f>
        <v>#REF!</v>
      </c>
      <c r="AE213" s="227" t="e">
        <f t="shared" si="38"/>
        <v>#REF!</v>
      </c>
      <c r="AF213" s="229" t="e">
        <f t="shared" si="39"/>
        <v>#REF!</v>
      </c>
      <c r="AG213" s="229">
        <v>2</v>
      </c>
      <c r="AH213" s="229" t="e">
        <f t="shared" si="40"/>
        <v>#REF!</v>
      </c>
      <c r="AI213" s="227" t="e">
        <f t="shared" si="41"/>
        <v>#REF!</v>
      </c>
      <c r="AJ213" s="225">
        <f>Solicitacao_Prancha[[#This Row],[QUANT EQUIP]]</f>
        <v>2</v>
      </c>
      <c r="AK213" s="229" t="e">
        <f t="shared" si="42"/>
        <v>#REF!</v>
      </c>
      <c r="AL213" s="229"/>
      <c r="AM213" s="230"/>
      <c r="AN213" s="230"/>
      <c r="AO213" s="230"/>
      <c r="AP213" s="230"/>
      <c r="AQ213" s="230"/>
      <c r="AR213" s="230"/>
      <c r="AS213" s="230"/>
      <c r="AT213" s="230"/>
      <c r="AU213" s="230"/>
      <c r="AV213" s="230"/>
      <c r="AW213" s="230"/>
      <c r="AX213"/>
      <c r="AY213"/>
    </row>
    <row r="214" spans="1:51" ht="15" hidden="1" x14ac:dyDescent="0.25">
      <c r="A214" s="208">
        <v>2978</v>
      </c>
      <c r="B214" s="208" t="s">
        <v>717</v>
      </c>
      <c r="C214" s="210">
        <v>45636.521527777775</v>
      </c>
      <c r="D214" s="211" t="s">
        <v>510</v>
      </c>
      <c r="E214" s="208" t="s">
        <v>500</v>
      </c>
      <c r="F214" s="208">
        <v>3</v>
      </c>
      <c r="G214" s="208" t="s">
        <v>4</v>
      </c>
      <c r="H214" s="208" t="s">
        <v>620</v>
      </c>
      <c r="I214" s="208" t="s">
        <v>624</v>
      </c>
      <c r="J214" s="208" t="s">
        <v>531</v>
      </c>
      <c r="K214" s="208" t="s">
        <v>918</v>
      </c>
      <c r="L214" s="208" t="s">
        <v>600</v>
      </c>
      <c r="M214" s="211" t="s">
        <v>519</v>
      </c>
      <c r="N214" s="211" t="s">
        <v>519</v>
      </c>
      <c r="O214" s="217" t="s">
        <v>522</v>
      </c>
      <c r="P214" s="208" t="s">
        <v>633</v>
      </c>
      <c r="Q214" s="208" t="s">
        <v>687</v>
      </c>
      <c r="R214" s="208" t="e">
        <f>VLOOKUP(LEFT(Solicitacao_Prancha[[#This Row],[ORIGEM]],4),#REF!,2,0)</f>
        <v>#REF!</v>
      </c>
      <c r="S214" s="208" t="e">
        <f>VLOOKUP(LEFT(Solicitacao_Prancha[[#This Row],[DESTINO]],4),#REF!,2,0)</f>
        <v>#REF!</v>
      </c>
      <c r="T214" s="219" t="str">
        <f t="shared" si="34"/>
        <v>Não Aderente</v>
      </c>
      <c r="U214" s="221">
        <f>((CONCATENATE(Solicitacao_Prancha[[#This Row],[DATA MOVIMENTAÇÃO]]," ",Solicitacao_Prancha[[#This Row],[HORA MOVIMENTAÇÃO]])-Solicitacao_Prancha[[#This Row],[DATA SOLICITAÇÃO]])*24)+3</f>
        <v>20.483333333395422</v>
      </c>
      <c r="V214" s="224" t="s">
        <v>410</v>
      </c>
      <c r="W214" s="225" t="str">
        <f>LEFT(Solicitacao_Prancha[[#This Row],[ORIGEM]],4)</f>
        <v>2081</v>
      </c>
      <c r="X214" s="225" t="str">
        <f>LEFT(Solicitacao_Prancha[[#This Row],[DESTINO]],4)</f>
        <v>2081</v>
      </c>
      <c r="Y214" s="225" t="str">
        <f t="shared" si="35"/>
        <v>BRLP2081</v>
      </c>
      <c r="Z214" s="225" t="str">
        <f t="shared" si="36"/>
        <v>20812081</v>
      </c>
      <c r="AA214" s="225" t="str">
        <f t="shared" si="37"/>
        <v>BRLP2081</v>
      </c>
      <c r="AB214" s="226" t="e">
        <f>VLOOKUP(Y214,#REF!,2,0)</f>
        <v>#REF!</v>
      </c>
      <c r="AC214" s="226" t="e">
        <f>VLOOKUP(Z214,#REF!,2,0)</f>
        <v>#REF!</v>
      </c>
      <c r="AD214" s="226" t="e">
        <f>VLOOKUP(AA214,#REF!,2,0)</f>
        <v>#REF!</v>
      </c>
      <c r="AE214" s="227" t="e">
        <f t="shared" si="38"/>
        <v>#REF!</v>
      </c>
      <c r="AF214" s="229" t="e">
        <f t="shared" si="39"/>
        <v>#REF!</v>
      </c>
      <c r="AG214" s="229">
        <v>2</v>
      </c>
      <c r="AH214" s="229" t="e">
        <f t="shared" si="40"/>
        <v>#REF!</v>
      </c>
      <c r="AI214" s="227" t="e">
        <f t="shared" si="41"/>
        <v>#REF!</v>
      </c>
      <c r="AJ214" s="225">
        <f>Solicitacao_Prancha[[#This Row],[QUANT EQUIP]]</f>
        <v>3</v>
      </c>
      <c r="AK214" s="229" t="e">
        <f t="shared" si="42"/>
        <v>#REF!</v>
      </c>
      <c r="AL214" s="229"/>
      <c r="AM214" s="230"/>
      <c r="AN214" s="230"/>
      <c r="AO214" s="230"/>
      <c r="AP214" s="230"/>
      <c r="AQ214" s="230"/>
      <c r="AR214" s="230"/>
      <c r="AS214" s="230"/>
      <c r="AT214" s="230"/>
      <c r="AU214" s="230"/>
      <c r="AV214" s="230"/>
      <c r="AW214" s="230"/>
      <c r="AX214"/>
      <c r="AY214"/>
    </row>
    <row r="215" spans="1:51" ht="15" hidden="1" x14ac:dyDescent="0.25">
      <c r="A215" s="208">
        <v>2979</v>
      </c>
      <c r="B215" s="208" t="s">
        <v>718</v>
      </c>
      <c r="C215" s="210">
        <v>45636.525694444441</v>
      </c>
      <c r="D215" s="211" t="s">
        <v>579</v>
      </c>
      <c r="E215" s="208" t="s">
        <v>719</v>
      </c>
      <c r="F215" s="208">
        <v>1</v>
      </c>
      <c r="G215" s="208" t="s">
        <v>487</v>
      </c>
      <c r="H215" s="208" t="s">
        <v>620</v>
      </c>
      <c r="I215" s="208" t="s">
        <v>621</v>
      </c>
      <c r="J215" s="208" t="s">
        <v>1</v>
      </c>
      <c r="K215" s="208" t="s">
        <v>780</v>
      </c>
      <c r="L215" s="208" t="s">
        <v>595</v>
      </c>
      <c r="M215" s="211" t="s">
        <v>686</v>
      </c>
      <c r="N215" s="211" t="s">
        <v>683</v>
      </c>
      <c r="O215" s="217"/>
      <c r="P215" s="208"/>
      <c r="Q215" s="208" t="s">
        <v>688</v>
      </c>
      <c r="R215" s="208" t="e">
        <f>VLOOKUP(LEFT(Solicitacao_Prancha[[#This Row],[ORIGEM]],4),#REF!,2,0)</f>
        <v>#REF!</v>
      </c>
      <c r="S215" s="208" t="e">
        <f>VLOOKUP(LEFT(Solicitacao_Prancha[[#This Row],[DESTINO]],4),#REF!,2,0)</f>
        <v>#REF!</v>
      </c>
      <c r="T215" s="219" t="str">
        <f t="shared" si="34"/>
        <v>Não Aderente</v>
      </c>
      <c r="U215" s="221">
        <v>1</v>
      </c>
      <c r="V215" s="224" t="s">
        <v>410</v>
      </c>
      <c r="W215" s="225" t="str">
        <f>LEFT(Solicitacao_Prancha[[#This Row],[ORIGEM]],4)</f>
        <v>0819</v>
      </c>
      <c r="X215" s="225" t="str">
        <f>LEFT(Solicitacao_Prancha[[#This Row],[DESTINO]],4)</f>
        <v>0438</v>
      </c>
      <c r="Y215" s="225" t="str">
        <f t="shared" si="35"/>
        <v>BRLP0819</v>
      </c>
      <c r="Z215" s="225" t="str">
        <f t="shared" si="36"/>
        <v>08190438</v>
      </c>
      <c r="AA215" s="225" t="str">
        <f t="shared" si="37"/>
        <v>BRLP0438</v>
      </c>
      <c r="AB215" s="226" t="e">
        <f>VLOOKUP(Y215,#REF!,2,0)</f>
        <v>#REF!</v>
      </c>
      <c r="AC215" s="226" t="e">
        <f>VLOOKUP(Z215,#REF!,2,0)</f>
        <v>#REF!</v>
      </c>
      <c r="AD215" s="226" t="e">
        <f>VLOOKUP(AA215,#REF!,2,0)</f>
        <v>#REF!</v>
      </c>
      <c r="AE215" s="227" t="e">
        <f t="shared" si="38"/>
        <v>#REF!</v>
      </c>
      <c r="AF215" s="229" t="e">
        <f t="shared" si="39"/>
        <v>#REF!</v>
      </c>
      <c r="AG215" s="229">
        <v>2</v>
      </c>
      <c r="AH215" s="229" t="e">
        <f t="shared" si="40"/>
        <v>#REF!</v>
      </c>
      <c r="AI215" s="227" t="e">
        <f t="shared" si="41"/>
        <v>#REF!</v>
      </c>
      <c r="AJ215" s="225">
        <f>Solicitacao_Prancha[[#This Row],[QUANT EQUIP]]</f>
        <v>1</v>
      </c>
      <c r="AK215" s="229" t="e">
        <f t="shared" si="42"/>
        <v>#REF!</v>
      </c>
      <c r="AL215" s="229"/>
      <c r="AM215" s="230"/>
      <c r="AN215" s="230"/>
      <c r="AO215" s="230"/>
      <c r="AP215" s="230"/>
      <c r="AQ215" s="230"/>
      <c r="AR215" s="230"/>
      <c r="AS215" s="230"/>
      <c r="AT215" s="230"/>
      <c r="AU215" s="230"/>
      <c r="AV215" s="230"/>
      <c r="AW215" s="230"/>
      <c r="AX215"/>
      <c r="AY215"/>
    </row>
    <row r="216" spans="1:51" ht="15" hidden="1" x14ac:dyDescent="0.25">
      <c r="A216" s="208">
        <v>2980</v>
      </c>
      <c r="B216" s="208" t="s">
        <v>718</v>
      </c>
      <c r="C216" s="210">
        <v>45636.538194444445</v>
      </c>
      <c r="D216" s="211" t="s">
        <v>1016</v>
      </c>
      <c r="E216" s="208" t="s">
        <v>744</v>
      </c>
      <c r="F216" s="208">
        <v>8</v>
      </c>
      <c r="G216" s="208" t="s">
        <v>8</v>
      </c>
      <c r="H216" s="208" t="s">
        <v>624</v>
      </c>
      <c r="I216" s="208" t="s">
        <v>620</v>
      </c>
      <c r="J216" s="208" t="s">
        <v>1</v>
      </c>
      <c r="K216" s="208" t="s">
        <v>918</v>
      </c>
      <c r="L216" s="208" t="s">
        <v>595</v>
      </c>
      <c r="M216" s="211" t="s">
        <v>647</v>
      </c>
      <c r="N216" s="211" t="s">
        <v>647</v>
      </c>
      <c r="O216" s="217"/>
      <c r="P216" s="208"/>
      <c r="Q216" s="208" t="s">
        <v>687</v>
      </c>
      <c r="R216" s="208" t="e">
        <f>VLOOKUP(LEFT(Solicitacao_Prancha[[#This Row],[ORIGEM]],4),#REF!,2,0)</f>
        <v>#REF!</v>
      </c>
      <c r="S216" s="208" t="e">
        <f>VLOOKUP(LEFT(Solicitacao_Prancha[[#This Row],[DESTINO]],4),#REF!,2,0)</f>
        <v>#REF!</v>
      </c>
      <c r="T216" s="219" t="str">
        <f t="shared" si="34"/>
        <v>Não Aderente</v>
      </c>
      <c r="U216" s="221">
        <f>((CONCATENATE(Solicitacao_Prancha[[#This Row],[DATA MOVIMENTAÇÃO]]," ",Solicitacao_Prancha[[#This Row],[HORA MOVIMENTAÇÃO]])-Solicitacao_Prancha[[#This Row],[DATA SOLICITAÇÃO]])*24)+3</f>
        <v>24.083333333255723</v>
      </c>
      <c r="V216" s="224" t="s">
        <v>410</v>
      </c>
      <c r="W216" s="225" t="str">
        <f>LEFT(Solicitacao_Prancha[[#This Row],[ORIGEM]],4)</f>
        <v>0298</v>
      </c>
      <c r="X216" s="225" t="str">
        <f>LEFT(Solicitacao_Prancha[[#This Row],[DESTINO]],4)</f>
        <v>0298</v>
      </c>
      <c r="Y216" s="225" t="str">
        <f t="shared" si="35"/>
        <v>BRLP0298</v>
      </c>
      <c r="Z216" s="225" t="str">
        <f t="shared" si="36"/>
        <v>02980298</v>
      </c>
      <c r="AA216" s="225" t="str">
        <f t="shared" si="37"/>
        <v>BRLP0298</v>
      </c>
      <c r="AB216" s="226" t="e">
        <f>VLOOKUP(Y216,#REF!,2,0)</f>
        <v>#REF!</v>
      </c>
      <c r="AC216" s="226" t="e">
        <f>VLOOKUP(Z216,#REF!,2,0)</f>
        <v>#REF!</v>
      </c>
      <c r="AD216" s="226" t="e">
        <f>VLOOKUP(AA216,#REF!,2,0)</f>
        <v>#REF!</v>
      </c>
      <c r="AE216" s="227" t="e">
        <f t="shared" si="38"/>
        <v>#REF!</v>
      </c>
      <c r="AF216" s="229" t="e">
        <f t="shared" si="39"/>
        <v>#REF!</v>
      </c>
      <c r="AG216" s="229">
        <v>2</v>
      </c>
      <c r="AH216" s="229" t="e">
        <f t="shared" si="40"/>
        <v>#REF!</v>
      </c>
      <c r="AI216" s="227" t="e">
        <f t="shared" si="41"/>
        <v>#REF!</v>
      </c>
      <c r="AJ216" s="225">
        <f>Solicitacao_Prancha[[#This Row],[QUANT EQUIP]]</f>
        <v>8</v>
      </c>
      <c r="AK216" s="229" t="e">
        <f t="shared" si="42"/>
        <v>#REF!</v>
      </c>
      <c r="AL216" s="229"/>
      <c r="AM216" s="230"/>
      <c r="AN216" s="230"/>
      <c r="AO216" s="230"/>
      <c r="AP216" s="230"/>
      <c r="AQ216" s="230"/>
      <c r="AR216" s="230"/>
      <c r="AS216" s="230"/>
      <c r="AT216" s="230"/>
      <c r="AU216" s="230"/>
      <c r="AV216" s="230"/>
      <c r="AW216" s="230"/>
      <c r="AX216"/>
      <c r="AY216"/>
    </row>
    <row r="217" spans="1:51" ht="15" hidden="1" x14ac:dyDescent="0.25">
      <c r="A217" s="208">
        <v>2984</v>
      </c>
      <c r="B217" s="208" t="s">
        <v>745</v>
      </c>
      <c r="C217" s="210">
        <v>45636.563888888886</v>
      </c>
      <c r="D217" s="211" t="s">
        <v>844</v>
      </c>
      <c r="E217" s="208" t="s">
        <v>485</v>
      </c>
      <c r="F217" s="208">
        <v>4</v>
      </c>
      <c r="G217" s="208" t="s">
        <v>845</v>
      </c>
      <c r="H217" s="208" t="s">
        <v>622</v>
      </c>
      <c r="I217" s="208" t="s">
        <v>622</v>
      </c>
      <c r="J217" s="208" t="s">
        <v>1</v>
      </c>
      <c r="K217" s="208" t="s">
        <v>994</v>
      </c>
      <c r="L217" s="208" t="s">
        <v>593</v>
      </c>
      <c r="M217" s="211" t="s">
        <v>561</v>
      </c>
      <c r="N217" s="211" t="s">
        <v>410</v>
      </c>
      <c r="O217" s="217" t="s">
        <v>1118</v>
      </c>
      <c r="P217" s="208"/>
      <c r="Q217" s="208" t="s">
        <v>687</v>
      </c>
      <c r="R217" s="208" t="e">
        <f>VLOOKUP(LEFT(Solicitacao_Prancha[[#This Row],[ORIGEM]],4),#REF!,2,0)</f>
        <v>#REF!</v>
      </c>
      <c r="S217" s="208" t="e">
        <f>VLOOKUP(LEFT(Solicitacao_Prancha[[#This Row],[DESTINO]],4),#REF!,2,0)</f>
        <v>#REF!</v>
      </c>
      <c r="T217" s="219" t="str">
        <f t="shared" si="34"/>
        <v>Não Aderente</v>
      </c>
      <c r="U217" s="221">
        <f>((CONCATENATE(Solicitacao_Prancha[[#This Row],[DATA MOVIMENTAÇÃO]]," ",Solicitacao_Prancha[[#This Row],[HORA MOVIMENTAÇÃO]])-Solicitacao_Prancha[[#This Row],[DATA SOLICITAÇÃO]])*24)+3</f>
        <v>45.466666666790843</v>
      </c>
      <c r="V217" s="224" t="s">
        <v>410</v>
      </c>
      <c r="W217" s="225" t="str">
        <f>LEFT(Solicitacao_Prancha[[#This Row],[ORIGEM]],4)</f>
        <v>0265</v>
      </c>
      <c r="X217" s="225" t="str">
        <f>LEFT(Solicitacao_Prancha[[#This Row],[DESTINO]],4)</f>
        <v>BRLP</v>
      </c>
      <c r="Y217" s="225" t="str">
        <f t="shared" si="35"/>
        <v>BRLP0265</v>
      </c>
      <c r="Z217" s="225" t="str">
        <f t="shared" si="36"/>
        <v>0265BRLP</v>
      </c>
      <c r="AA217" s="225" t="str">
        <f t="shared" si="37"/>
        <v>BRLPBRLP</v>
      </c>
      <c r="AB217" s="226" t="e">
        <f>VLOOKUP(Y217,#REF!,2,0)</f>
        <v>#REF!</v>
      </c>
      <c r="AC217" s="226" t="e">
        <f>VLOOKUP(Z217,#REF!,2,0)</f>
        <v>#REF!</v>
      </c>
      <c r="AD217" s="226" t="e">
        <f>VLOOKUP(AA217,#REF!,2,0)</f>
        <v>#REF!</v>
      </c>
      <c r="AE217" s="227" t="e">
        <f t="shared" si="38"/>
        <v>#REF!</v>
      </c>
      <c r="AF217" s="229" t="e">
        <f t="shared" si="39"/>
        <v>#REF!</v>
      </c>
      <c r="AG217" s="229">
        <v>2</v>
      </c>
      <c r="AH217" s="229" t="e">
        <f t="shared" si="40"/>
        <v>#REF!</v>
      </c>
      <c r="AI217" s="227" t="e">
        <f t="shared" si="41"/>
        <v>#REF!</v>
      </c>
      <c r="AJ217" s="225">
        <f>Solicitacao_Prancha[[#This Row],[QUANT EQUIP]]</f>
        <v>4</v>
      </c>
      <c r="AK217" s="229" t="e">
        <f t="shared" si="42"/>
        <v>#REF!</v>
      </c>
      <c r="AL217" s="229"/>
      <c r="AM217" s="230"/>
      <c r="AN217" s="230"/>
      <c r="AO217" s="230"/>
      <c r="AP217" s="230"/>
      <c r="AQ217" s="230"/>
      <c r="AR217" s="230"/>
      <c r="AS217" s="230"/>
      <c r="AT217" s="230"/>
      <c r="AU217" s="230"/>
      <c r="AV217" s="230"/>
      <c r="AW217" s="230"/>
      <c r="AX217"/>
      <c r="AY217"/>
    </row>
    <row r="218" spans="1:51" ht="15" hidden="1" x14ac:dyDescent="0.25">
      <c r="A218" s="208">
        <v>2985</v>
      </c>
      <c r="B218" s="208" t="s">
        <v>745</v>
      </c>
      <c r="C218" s="210">
        <v>45636.567361111112</v>
      </c>
      <c r="D218" s="211" t="s">
        <v>1119</v>
      </c>
      <c r="E218" s="208" t="s">
        <v>485</v>
      </c>
      <c r="F218" s="208">
        <v>2</v>
      </c>
      <c r="G218" s="208" t="s">
        <v>845</v>
      </c>
      <c r="H218" s="208" t="s">
        <v>621</v>
      </c>
      <c r="I218" s="208" t="s">
        <v>622</v>
      </c>
      <c r="J218" s="208" t="s">
        <v>1</v>
      </c>
      <c r="K218" s="208" t="s">
        <v>994</v>
      </c>
      <c r="L218" s="208" t="s">
        <v>607</v>
      </c>
      <c r="M218" s="211" t="s">
        <v>561</v>
      </c>
      <c r="N218" s="211" t="s">
        <v>546</v>
      </c>
      <c r="O218" s="217" t="s">
        <v>1120</v>
      </c>
      <c r="P218" s="208"/>
      <c r="Q218" s="208" t="s">
        <v>687</v>
      </c>
      <c r="R218" s="208" t="e">
        <f>VLOOKUP(LEFT(Solicitacao_Prancha[[#This Row],[ORIGEM]],4),#REF!,2,0)</f>
        <v>#REF!</v>
      </c>
      <c r="S218" s="208" t="e">
        <f>VLOOKUP(LEFT(Solicitacao_Prancha[[#This Row],[DESTINO]],4),#REF!,2,0)</f>
        <v>#REF!</v>
      </c>
      <c r="T218" s="219" t="str">
        <f t="shared" si="34"/>
        <v>Não Aderente</v>
      </c>
      <c r="U218" s="221">
        <f>((CONCATENATE(Solicitacao_Prancha[[#This Row],[DATA MOVIMENTAÇÃO]]," ",Solicitacao_Prancha[[#This Row],[HORA MOVIMENTAÇÃO]])-Solicitacao_Prancha[[#This Row],[DATA SOLICITAÇÃO]])*24)+3</f>
        <v>45.883333333244082</v>
      </c>
      <c r="V218" s="224" t="s">
        <v>410</v>
      </c>
      <c r="W218" s="225" t="str">
        <f>LEFT(Solicitacao_Prancha[[#This Row],[ORIGEM]],4)</f>
        <v>0265</v>
      </c>
      <c r="X218" s="225" t="str">
        <f>LEFT(Solicitacao_Prancha[[#This Row],[DESTINO]],4)</f>
        <v>0325</v>
      </c>
      <c r="Y218" s="225" t="str">
        <f t="shared" si="35"/>
        <v>BRLP0265</v>
      </c>
      <c r="Z218" s="225" t="str">
        <f t="shared" si="36"/>
        <v>02650325</v>
      </c>
      <c r="AA218" s="225" t="str">
        <f t="shared" si="37"/>
        <v>BRLP0325</v>
      </c>
      <c r="AB218" s="226" t="e">
        <f>VLOOKUP(Y218,#REF!,2,0)</f>
        <v>#REF!</v>
      </c>
      <c r="AC218" s="226" t="e">
        <f>VLOOKUP(Z218,#REF!,2,0)</f>
        <v>#REF!</v>
      </c>
      <c r="AD218" s="226" t="e">
        <f>VLOOKUP(AA218,#REF!,2,0)</f>
        <v>#REF!</v>
      </c>
      <c r="AE218" s="227" t="e">
        <f t="shared" si="38"/>
        <v>#REF!</v>
      </c>
      <c r="AF218" s="229" t="e">
        <f t="shared" si="39"/>
        <v>#REF!</v>
      </c>
      <c r="AG218" s="229">
        <v>2</v>
      </c>
      <c r="AH218" s="229" t="e">
        <f t="shared" si="40"/>
        <v>#REF!</v>
      </c>
      <c r="AI218" s="227" t="e">
        <f t="shared" si="41"/>
        <v>#REF!</v>
      </c>
      <c r="AJ218" s="225">
        <f>Solicitacao_Prancha[[#This Row],[QUANT EQUIP]]</f>
        <v>2</v>
      </c>
      <c r="AK218" s="229" t="e">
        <f t="shared" si="42"/>
        <v>#REF!</v>
      </c>
      <c r="AL218" s="229"/>
      <c r="AM218" s="230"/>
      <c r="AN218" s="230"/>
      <c r="AO218" s="230"/>
      <c r="AP218" s="230"/>
      <c r="AQ218" s="230"/>
      <c r="AR218" s="230"/>
      <c r="AS218" s="230"/>
      <c r="AT218" s="230"/>
      <c r="AU218" s="230"/>
      <c r="AV218" s="230"/>
      <c r="AW218" s="230"/>
      <c r="AX218"/>
      <c r="AY218"/>
    </row>
    <row r="219" spans="1:51" ht="15" hidden="1" x14ac:dyDescent="0.25">
      <c r="A219" s="208">
        <v>2986</v>
      </c>
      <c r="B219" s="208" t="s">
        <v>742</v>
      </c>
      <c r="C219" s="210">
        <v>45636.587500000001</v>
      </c>
      <c r="D219" s="211" t="s">
        <v>1121</v>
      </c>
      <c r="E219" s="208" t="s">
        <v>491</v>
      </c>
      <c r="F219" s="208">
        <v>1</v>
      </c>
      <c r="G219" s="208" t="s">
        <v>533</v>
      </c>
      <c r="H219" s="208" t="s">
        <v>620</v>
      </c>
      <c r="I219" s="208" t="s">
        <v>624</v>
      </c>
      <c r="J219" s="208" t="s">
        <v>502</v>
      </c>
      <c r="K219" s="208" t="s">
        <v>994</v>
      </c>
      <c r="L219" s="208" t="s">
        <v>597</v>
      </c>
      <c r="M219" s="211" t="s">
        <v>755</v>
      </c>
      <c r="N219" s="211" t="s">
        <v>535</v>
      </c>
      <c r="O219" s="217" t="s">
        <v>1122</v>
      </c>
      <c r="P219" s="208"/>
      <c r="Q219" s="208" t="s">
        <v>687</v>
      </c>
      <c r="R219" s="208" t="e">
        <f>VLOOKUP(LEFT(Solicitacao_Prancha[[#This Row],[ORIGEM]],4),#REF!,2,0)</f>
        <v>#REF!</v>
      </c>
      <c r="S219" s="208" t="e">
        <f>VLOOKUP(LEFT(Solicitacao_Prancha[[#This Row],[DESTINO]],4),#REF!,2,0)</f>
        <v>#REF!</v>
      </c>
      <c r="T219" s="219" t="str">
        <f t="shared" si="34"/>
        <v>Não Aderente</v>
      </c>
      <c r="U219" s="221">
        <f>((CONCATENATE(Solicitacao_Prancha[[#This Row],[DATA MOVIMENTAÇÃO]]," ",Solicitacao_Prancha[[#This Row],[HORA MOVIMENTAÇÃO]])-Solicitacao_Prancha[[#This Row],[DATA SOLICITAÇÃO]])*24)+3</f>
        <v>45.899999999965075</v>
      </c>
      <c r="V219" s="224" t="s">
        <v>410</v>
      </c>
      <c r="W219" s="225" t="str">
        <f>LEFT(Solicitacao_Prancha[[#This Row],[ORIGEM]],4)</f>
        <v>0057</v>
      </c>
      <c r="X219" s="225" t="str">
        <f>LEFT(Solicitacao_Prancha[[#This Row],[DESTINO]],4)</f>
        <v>0348</v>
      </c>
      <c r="Y219" s="225" t="str">
        <f t="shared" si="35"/>
        <v>BRLP0057</v>
      </c>
      <c r="Z219" s="225" t="str">
        <f t="shared" si="36"/>
        <v>00570348</v>
      </c>
      <c r="AA219" s="225" t="str">
        <f t="shared" si="37"/>
        <v>BRLP0348</v>
      </c>
      <c r="AB219" s="226" t="e">
        <f>VLOOKUP(Y219,#REF!,2,0)</f>
        <v>#REF!</v>
      </c>
      <c r="AC219" s="226" t="e">
        <f>VLOOKUP(Z219,#REF!,2,0)</f>
        <v>#REF!</v>
      </c>
      <c r="AD219" s="226" t="e">
        <f>VLOOKUP(AA219,#REF!,2,0)</f>
        <v>#REF!</v>
      </c>
      <c r="AE219" s="227" t="e">
        <f t="shared" si="38"/>
        <v>#REF!</v>
      </c>
      <c r="AF219" s="229" t="e">
        <f t="shared" si="39"/>
        <v>#REF!</v>
      </c>
      <c r="AG219" s="229">
        <v>2</v>
      </c>
      <c r="AH219" s="229" t="e">
        <f t="shared" si="40"/>
        <v>#REF!</v>
      </c>
      <c r="AI219" s="227" t="e">
        <f t="shared" si="41"/>
        <v>#REF!</v>
      </c>
      <c r="AJ219" s="225">
        <f>Solicitacao_Prancha[[#This Row],[QUANT EQUIP]]</f>
        <v>1</v>
      </c>
      <c r="AK219" s="229" t="e">
        <f t="shared" si="42"/>
        <v>#REF!</v>
      </c>
      <c r="AL219" s="229"/>
      <c r="AM219" s="230"/>
      <c r="AN219" s="230"/>
      <c r="AO219" s="230"/>
      <c r="AP219" s="230"/>
      <c r="AQ219" s="230"/>
      <c r="AR219" s="230"/>
      <c r="AS219" s="230"/>
      <c r="AT219" s="230"/>
      <c r="AU219" s="230"/>
      <c r="AV219" s="230"/>
      <c r="AW219" s="230"/>
      <c r="AX219"/>
      <c r="AY219"/>
    </row>
    <row r="220" spans="1:51" ht="15" hidden="1" x14ac:dyDescent="0.25">
      <c r="A220" s="208">
        <v>2987</v>
      </c>
      <c r="B220" s="208" t="s">
        <v>742</v>
      </c>
      <c r="C220" s="210">
        <v>45636.606944444444</v>
      </c>
      <c r="D220" s="211" t="s">
        <v>1123</v>
      </c>
      <c r="E220" s="208" t="s">
        <v>491</v>
      </c>
      <c r="F220" s="208">
        <v>1</v>
      </c>
      <c r="G220" s="208" t="s">
        <v>545</v>
      </c>
      <c r="H220" s="208" t="s">
        <v>620</v>
      </c>
      <c r="I220" s="208" t="s">
        <v>621</v>
      </c>
      <c r="J220" s="208" t="s">
        <v>531</v>
      </c>
      <c r="K220" s="208" t="s">
        <v>918</v>
      </c>
      <c r="L220" s="208" t="s">
        <v>604</v>
      </c>
      <c r="M220" s="211" t="s">
        <v>915</v>
      </c>
      <c r="N220" s="211" t="s">
        <v>573</v>
      </c>
      <c r="O220" s="217"/>
      <c r="P220" s="208" t="s">
        <v>633</v>
      </c>
      <c r="Q220" s="208" t="s">
        <v>688</v>
      </c>
      <c r="R220" s="208" t="e">
        <f>VLOOKUP(LEFT(Solicitacao_Prancha[[#This Row],[ORIGEM]],4),#REF!,2,0)</f>
        <v>#REF!</v>
      </c>
      <c r="S220" s="208" t="e">
        <f>VLOOKUP(LEFT(Solicitacao_Prancha[[#This Row],[DESTINO]],4),#REF!,2,0)</f>
        <v>#REF!</v>
      </c>
      <c r="T220" s="219" t="str">
        <f t="shared" si="34"/>
        <v>Não Aderente</v>
      </c>
      <c r="U220" s="221">
        <f>((CONCATENATE(Solicitacao_Prancha[[#This Row],[DATA MOVIMENTAÇÃO]]," ",Solicitacao_Prancha[[#This Row],[HORA MOVIMENTAÇÃO]])-Solicitacao_Prancha[[#This Row],[DATA SOLICITAÇÃO]])*24)+3</f>
        <v>19.433333333290648</v>
      </c>
      <c r="V220" s="224" t="s">
        <v>410</v>
      </c>
      <c r="W220" s="225" t="str">
        <f>LEFT(Solicitacao_Prancha[[#This Row],[ORIGEM]],4)</f>
        <v>0539</v>
      </c>
      <c r="X220" s="225" t="str">
        <f>LEFT(Solicitacao_Prancha[[#This Row],[DESTINO]],4)</f>
        <v>0405</v>
      </c>
      <c r="Y220" s="225" t="str">
        <f t="shared" si="35"/>
        <v>BRLP0539</v>
      </c>
      <c r="Z220" s="225" t="str">
        <f t="shared" si="36"/>
        <v>05390405</v>
      </c>
      <c r="AA220" s="225" t="str">
        <f t="shared" si="37"/>
        <v>BRLP0405</v>
      </c>
      <c r="AB220" s="226" t="e">
        <f>VLOOKUP(Y220,#REF!,2,0)</f>
        <v>#REF!</v>
      </c>
      <c r="AC220" s="226" t="e">
        <f>VLOOKUP(Z220,#REF!,2,0)</f>
        <v>#REF!</v>
      </c>
      <c r="AD220" s="226" t="e">
        <f>VLOOKUP(AA220,#REF!,2,0)</f>
        <v>#REF!</v>
      </c>
      <c r="AE220" s="227" t="e">
        <f t="shared" si="38"/>
        <v>#REF!</v>
      </c>
      <c r="AF220" s="229" t="e">
        <f t="shared" si="39"/>
        <v>#REF!</v>
      </c>
      <c r="AG220" s="229">
        <v>2</v>
      </c>
      <c r="AH220" s="229" t="e">
        <f t="shared" si="40"/>
        <v>#REF!</v>
      </c>
      <c r="AI220" s="227" t="e">
        <f t="shared" si="41"/>
        <v>#REF!</v>
      </c>
      <c r="AJ220" s="225">
        <f>Solicitacao_Prancha[[#This Row],[QUANT EQUIP]]</f>
        <v>1</v>
      </c>
      <c r="AK220" s="229" t="e">
        <f t="shared" si="42"/>
        <v>#REF!</v>
      </c>
      <c r="AL220" s="229"/>
      <c r="AM220" s="230"/>
      <c r="AN220" s="230"/>
      <c r="AO220" s="230"/>
      <c r="AP220" s="230"/>
      <c r="AQ220" s="230"/>
      <c r="AR220" s="230"/>
      <c r="AS220" s="230"/>
      <c r="AT220" s="230"/>
      <c r="AU220" s="230"/>
      <c r="AV220" s="230"/>
      <c r="AW220" s="230"/>
      <c r="AX220"/>
      <c r="AY220"/>
    </row>
    <row r="221" spans="1:51" ht="15" hidden="1" x14ac:dyDescent="0.25">
      <c r="A221" s="208">
        <v>2988</v>
      </c>
      <c r="B221" s="208" t="s">
        <v>743</v>
      </c>
      <c r="C221" s="210">
        <v>45636.61041666667</v>
      </c>
      <c r="D221" s="211" t="s">
        <v>1123</v>
      </c>
      <c r="E221" s="208" t="s">
        <v>503</v>
      </c>
      <c r="F221" s="208">
        <v>1</v>
      </c>
      <c r="G221" s="208" t="s">
        <v>501</v>
      </c>
      <c r="H221" s="208" t="s">
        <v>620</v>
      </c>
      <c r="I221" s="208" t="s">
        <v>621</v>
      </c>
      <c r="J221" s="208" t="s">
        <v>531</v>
      </c>
      <c r="K221" s="208" t="s">
        <v>918</v>
      </c>
      <c r="L221" s="208" t="s">
        <v>604</v>
      </c>
      <c r="M221" s="211" t="s">
        <v>660</v>
      </c>
      <c r="N221" s="211" t="s">
        <v>573</v>
      </c>
      <c r="O221" s="217"/>
      <c r="P221" s="208" t="s">
        <v>633</v>
      </c>
      <c r="Q221" s="208" t="s">
        <v>688</v>
      </c>
      <c r="R221" s="208" t="e">
        <f>VLOOKUP(LEFT(Solicitacao_Prancha[[#This Row],[ORIGEM]],4),#REF!,2,0)</f>
        <v>#REF!</v>
      </c>
      <c r="S221" s="208" t="e">
        <f>VLOOKUP(LEFT(Solicitacao_Prancha[[#This Row],[DESTINO]],4),#REF!,2,0)</f>
        <v>#REF!</v>
      </c>
      <c r="T221" s="219" t="str">
        <f t="shared" si="34"/>
        <v>Não Aderente</v>
      </c>
      <c r="U221" s="221">
        <f>((CONCATENATE(Solicitacao_Prancha[[#This Row],[DATA MOVIMENTAÇÃO]]," ",Solicitacao_Prancha[[#This Row],[HORA MOVIMENTAÇÃO]])-Solicitacao_Prancha[[#This Row],[DATA SOLICITAÇÃO]])*24)+3</f>
        <v>19.349999999860302</v>
      </c>
      <c r="V221" s="224" t="s">
        <v>410</v>
      </c>
      <c r="W221" s="225" t="str">
        <f>LEFT(Solicitacao_Prancha[[#This Row],[ORIGEM]],4)</f>
        <v>0078</v>
      </c>
      <c r="X221" s="225" t="str">
        <f>LEFT(Solicitacao_Prancha[[#This Row],[DESTINO]],4)</f>
        <v>0405</v>
      </c>
      <c r="Y221" s="225" t="str">
        <f t="shared" si="35"/>
        <v>BRLP0078</v>
      </c>
      <c r="Z221" s="225" t="str">
        <f t="shared" si="36"/>
        <v>00780405</v>
      </c>
      <c r="AA221" s="225" t="str">
        <f t="shared" si="37"/>
        <v>BRLP0405</v>
      </c>
      <c r="AB221" s="226" t="e">
        <f>VLOOKUP(Y221,#REF!,2,0)</f>
        <v>#REF!</v>
      </c>
      <c r="AC221" s="226" t="e">
        <f>VLOOKUP(Z221,#REF!,2,0)</f>
        <v>#REF!</v>
      </c>
      <c r="AD221" s="226" t="e">
        <f>VLOOKUP(AA221,#REF!,2,0)</f>
        <v>#REF!</v>
      </c>
      <c r="AE221" s="227" t="e">
        <f t="shared" si="38"/>
        <v>#REF!</v>
      </c>
      <c r="AF221" s="229" t="e">
        <f t="shared" si="39"/>
        <v>#REF!</v>
      </c>
      <c r="AG221" s="229">
        <v>2</v>
      </c>
      <c r="AH221" s="229" t="e">
        <f t="shared" si="40"/>
        <v>#REF!</v>
      </c>
      <c r="AI221" s="227" t="e">
        <f t="shared" si="41"/>
        <v>#REF!</v>
      </c>
      <c r="AJ221" s="225">
        <f>Solicitacao_Prancha[[#This Row],[QUANT EQUIP]]</f>
        <v>1</v>
      </c>
      <c r="AK221" s="229" t="e">
        <f t="shared" si="42"/>
        <v>#REF!</v>
      </c>
      <c r="AL221" s="229"/>
      <c r="AM221" s="230"/>
      <c r="AN221" s="230"/>
      <c r="AO221" s="230"/>
      <c r="AP221" s="230"/>
      <c r="AQ221" s="230"/>
      <c r="AR221" s="230"/>
      <c r="AS221" s="230"/>
      <c r="AT221" s="230"/>
      <c r="AU221" s="230"/>
      <c r="AV221" s="230"/>
      <c r="AW221" s="230"/>
      <c r="AX221"/>
      <c r="AY221"/>
    </row>
    <row r="222" spans="1:51" ht="15" hidden="1" x14ac:dyDescent="0.25">
      <c r="A222" s="208">
        <v>2991</v>
      </c>
      <c r="B222" s="208" t="s">
        <v>743</v>
      </c>
      <c r="C222" s="210">
        <v>45636.625694444447</v>
      </c>
      <c r="D222" s="211" t="s">
        <v>550</v>
      </c>
      <c r="E222" s="208" t="s">
        <v>489</v>
      </c>
      <c r="F222" s="208">
        <v>1</v>
      </c>
      <c r="G222" s="208" t="s">
        <v>4</v>
      </c>
      <c r="H222" s="208" t="s">
        <v>620</v>
      </c>
      <c r="I222" s="208" t="s">
        <v>621</v>
      </c>
      <c r="J222" s="208" t="s">
        <v>531</v>
      </c>
      <c r="K222" s="208" t="s">
        <v>918</v>
      </c>
      <c r="L222" s="208" t="s">
        <v>604</v>
      </c>
      <c r="M222" s="211" t="s">
        <v>565</v>
      </c>
      <c r="N222" s="211" t="s">
        <v>590</v>
      </c>
      <c r="O222" s="217"/>
      <c r="P222" s="208" t="s">
        <v>630</v>
      </c>
      <c r="Q222" s="208" t="s">
        <v>688</v>
      </c>
      <c r="R222" s="208" t="e">
        <f>VLOOKUP(LEFT(Solicitacao_Prancha[[#This Row],[ORIGEM]],4),#REF!,2,0)</f>
        <v>#REF!</v>
      </c>
      <c r="S222" s="208" t="e">
        <f>VLOOKUP(LEFT(Solicitacao_Prancha[[#This Row],[DESTINO]],4),#REF!,2,0)</f>
        <v>#REF!</v>
      </c>
      <c r="T222" s="219" t="str">
        <f t="shared" si="34"/>
        <v>Não Aderente</v>
      </c>
      <c r="U222" s="221">
        <f>((CONCATENATE(Solicitacao_Prancha[[#This Row],[DATA MOVIMENTAÇÃO]]," ",Solicitacao_Prancha[[#This Row],[HORA MOVIMENTAÇÃO]])-Solicitacao_Prancha[[#This Row],[DATA SOLICITAÇÃO]])*24)+3</f>
        <v>18.983333333220799</v>
      </c>
      <c r="V222" s="224" t="s">
        <v>410</v>
      </c>
      <c r="W222" s="225" t="str">
        <f>LEFT(Solicitacao_Prancha[[#This Row],[ORIGEM]],4)</f>
        <v>0374</v>
      </c>
      <c r="X222" s="225" t="str">
        <f>LEFT(Solicitacao_Prancha[[#This Row],[DESTINO]],4)</f>
        <v>0351</v>
      </c>
      <c r="Y222" s="225" t="str">
        <f t="shared" si="35"/>
        <v>BRLP0374</v>
      </c>
      <c r="Z222" s="225" t="str">
        <f t="shared" si="36"/>
        <v>03740351</v>
      </c>
      <c r="AA222" s="225" t="str">
        <f t="shared" si="37"/>
        <v>BRLP0351</v>
      </c>
      <c r="AB222" s="226" t="e">
        <f>VLOOKUP(Y222,#REF!,2,0)</f>
        <v>#REF!</v>
      </c>
      <c r="AC222" s="226" t="e">
        <f>VLOOKUP(Z222,#REF!,2,0)</f>
        <v>#REF!</v>
      </c>
      <c r="AD222" s="226" t="e">
        <f>VLOOKUP(AA222,#REF!,2,0)</f>
        <v>#REF!</v>
      </c>
      <c r="AE222" s="227" t="e">
        <f t="shared" si="38"/>
        <v>#REF!</v>
      </c>
      <c r="AF222" s="229" t="e">
        <f t="shared" si="39"/>
        <v>#REF!</v>
      </c>
      <c r="AG222" s="229">
        <v>2</v>
      </c>
      <c r="AH222" s="229" t="e">
        <f t="shared" si="40"/>
        <v>#REF!</v>
      </c>
      <c r="AI222" s="227" t="e">
        <f t="shared" si="41"/>
        <v>#REF!</v>
      </c>
      <c r="AJ222" s="225">
        <f>Solicitacao_Prancha[[#This Row],[QUANT EQUIP]]</f>
        <v>1</v>
      </c>
      <c r="AK222" s="229" t="e">
        <f t="shared" si="42"/>
        <v>#REF!</v>
      </c>
      <c r="AL222" s="229"/>
      <c r="AM222" s="230"/>
      <c r="AN222" s="230"/>
      <c r="AO222" s="230"/>
      <c r="AP222" s="230"/>
      <c r="AQ222" s="230"/>
      <c r="AR222" s="230"/>
      <c r="AS222" s="230"/>
      <c r="AT222" s="230"/>
      <c r="AU222" s="230"/>
      <c r="AV222" s="230"/>
      <c r="AW222" s="230"/>
      <c r="AX222"/>
      <c r="AY222"/>
    </row>
    <row r="223" spans="1:51" ht="15" hidden="1" x14ac:dyDescent="0.25">
      <c r="A223" s="208">
        <v>2989</v>
      </c>
      <c r="B223" s="208" t="s">
        <v>742</v>
      </c>
      <c r="C223" s="210">
        <v>45636.630555555559</v>
      </c>
      <c r="D223" s="211" t="s">
        <v>1124</v>
      </c>
      <c r="E223" s="208" t="s">
        <v>491</v>
      </c>
      <c r="F223" s="208">
        <v>1</v>
      </c>
      <c r="G223" s="208" t="s">
        <v>533</v>
      </c>
      <c r="H223" s="208" t="s">
        <v>620</v>
      </c>
      <c r="I223" s="208" t="s">
        <v>624</v>
      </c>
      <c r="J223" s="208" t="s">
        <v>1</v>
      </c>
      <c r="K223" s="208" t="s">
        <v>994</v>
      </c>
      <c r="L223" s="208" t="s">
        <v>1125</v>
      </c>
      <c r="M223" s="211" t="s">
        <v>755</v>
      </c>
      <c r="N223" s="211" t="s">
        <v>713</v>
      </c>
      <c r="O223" s="217" t="s">
        <v>1126</v>
      </c>
      <c r="P223" s="208"/>
      <c r="Q223" s="208" t="s">
        <v>687</v>
      </c>
      <c r="R223" s="208" t="e">
        <f>VLOOKUP(LEFT(Solicitacao_Prancha[[#This Row],[ORIGEM]],4),#REF!,2,0)</f>
        <v>#REF!</v>
      </c>
      <c r="S223" s="208" t="e">
        <f>VLOOKUP(LEFT(Solicitacao_Prancha[[#This Row],[DESTINO]],4),#REF!,2,0)</f>
        <v>#REF!</v>
      </c>
      <c r="T223" s="219" t="str">
        <f t="shared" si="34"/>
        <v>Aderente</v>
      </c>
      <c r="U223" s="221">
        <f>((CONCATENATE(Solicitacao_Prancha[[#This Row],[DATA MOVIMENTAÇÃO]]," ",Solicitacao_Prancha[[#This Row],[HORA MOVIMENTAÇÃO]])-Solicitacao_Prancha[[#This Row],[DATA SOLICITAÇÃO]])*24)+3</f>
        <v>48.033333333267365</v>
      </c>
      <c r="V223" s="224" t="s">
        <v>410</v>
      </c>
      <c r="W223" s="225" t="str">
        <f>LEFT(Solicitacao_Prancha[[#This Row],[ORIGEM]],4)</f>
        <v>0057</v>
      </c>
      <c r="X223" s="225" t="str">
        <f>LEFT(Solicitacao_Prancha[[#This Row],[DESTINO]],4)</f>
        <v>1119</v>
      </c>
      <c r="Y223" s="225" t="str">
        <f t="shared" si="35"/>
        <v>BRLP0057</v>
      </c>
      <c r="Z223" s="225" t="str">
        <f t="shared" si="36"/>
        <v>00571119</v>
      </c>
      <c r="AA223" s="225" t="str">
        <f t="shared" si="37"/>
        <v>BRLP1119</v>
      </c>
      <c r="AB223" s="226" t="e">
        <f>VLOOKUP(Y223,#REF!,2,0)</f>
        <v>#REF!</v>
      </c>
      <c r="AC223" s="226" t="e">
        <f>VLOOKUP(Z223,#REF!,2,0)</f>
        <v>#REF!</v>
      </c>
      <c r="AD223" s="226" t="e">
        <f>VLOOKUP(AA223,#REF!,2,0)</f>
        <v>#REF!</v>
      </c>
      <c r="AE223" s="227" t="e">
        <f t="shared" si="38"/>
        <v>#REF!</v>
      </c>
      <c r="AF223" s="229" t="e">
        <f t="shared" si="39"/>
        <v>#REF!</v>
      </c>
      <c r="AG223" s="229">
        <v>2</v>
      </c>
      <c r="AH223" s="229" t="e">
        <f t="shared" si="40"/>
        <v>#REF!</v>
      </c>
      <c r="AI223" s="227" t="e">
        <f t="shared" si="41"/>
        <v>#REF!</v>
      </c>
      <c r="AJ223" s="225">
        <f>Solicitacao_Prancha[[#This Row],[QUANT EQUIP]]</f>
        <v>1</v>
      </c>
      <c r="AK223" s="229" t="e">
        <f t="shared" si="42"/>
        <v>#REF!</v>
      </c>
      <c r="AL223" s="229"/>
      <c r="AM223" s="230"/>
      <c r="AN223" s="230"/>
      <c r="AO223" s="230"/>
      <c r="AP223" s="230"/>
      <c r="AQ223" s="230"/>
      <c r="AR223" s="230"/>
      <c r="AS223" s="230"/>
      <c r="AT223" s="230"/>
      <c r="AU223" s="230"/>
      <c r="AV223" s="230"/>
      <c r="AW223" s="230"/>
      <c r="AX223"/>
      <c r="AY223"/>
    </row>
    <row r="224" spans="1:51" ht="15" hidden="1" x14ac:dyDescent="0.25">
      <c r="A224" s="208">
        <v>3028</v>
      </c>
      <c r="B224" s="208" t="s">
        <v>718</v>
      </c>
      <c r="C224" s="210">
        <v>45636.636805555558</v>
      </c>
      <c r="D224" s="211" t="s">
        <v>559</v>
      </c>
      <c r="E224" s="208" t="s">
        <v>744</v>
      </c>
      <c r="F224" s="208">
        <v>6</v>
      </c>
      <c r="G224" s="208" t="s">
        <v>523</v>
      </c>
      <c r="H224" s="208" t="s">
        <v>624</v>
      </c>
      <c r="I224" s="208" t="s">
        <v>624</v>
      </c>
      <c r="J224" s="208" t="s">
        <v>502</v>
      </c>
      <c r="K224" s="208" t="s">
        <v>994</v>
      </c>
      <c r="L224" s="208" t="s">
        <v>1171</v>
      </c>
      <c r="M224" s="211" t="s">
        <v>683</v>
      </c>
      <c r="N224" s="211" t="s">
        <v>974</v>
      </c>
      <c r="O224" s="217"/>
      <c r="P224" s="208"/>
      <c r="Q224" s="208" t="s">
        <v>687</v>
      </c>
      <c r="R224" s="208" t="e">
        <f>VLOOKUP(LEFT(Solicitacao_Prancha[[#This Row],[ORIGEM]],4),#REF!,2,0)</f>
        <v>#REF!</v>
      </c>
      <c r="S224" s="208" t="e">
        <f>VLOOKUP(LEFT(Solicitacao_Prancha[[#This Row],[DESTINO]],4),#REF!,2,0)</f>
        <v>#REF!</v>
      </c>
      <c r="T224" s="219" t="str">
        <f t="shared" si="34"/>
        <v>Não Aderente</v>
      </c>
      <c r="U224" s="221">
        <f>((CONCATENATE(Solicitacao_Prancha[[#This Row],[DATA MOVIMENTAÇÃO]]," ",Solicitacao_Prancha[[#This Row],[HORA MOVIMENTAÇÃO]])-Solicitacao_Prancha[[#This Row],[DATA SOLICITAÇÃO]])*24)+3</f>
        <v>38.266666666546371</v>
      </c>
      <c r="V224" s="224" t="s">
        <v>410</v>
      </c>
      <c r="W224" s="225" t="str">
        <f>LEFT(Solicitacao_Prancha[[#This Row],[ORIGEM]],4)</f>
        <v>0438</v>
      </c>
      <c r="X224" s="225" t="str">
        <f>LEFT(Solicitacao_Prancha[[#This Row],[DESTINO]],4)</f>
        <v>0517</v>
      </c>
      <c r="Y224" s="225" t="str">
        <f t="shared" si="35"/>
        <v>BRLP0438</v>
      </c>
      <c r="Z224" s="225" t="str">
        <f t="shared" si="36"/>
        <v>04380517</v>
      </c>
      <c r="AA224" s="225" t="str">
        <f t="shared" si="37"/>
        <v>BRLP0517</v>
      </c>
      <c r="AB224" s="226" t="e">
        <f>VLOOKUP(Y224,#REF!,2,0)</f>
        <v>#REF!</v>
      </c>
      <c r="AC224" s="226" t="e">
        <f>VLOOKUP(Z224,#REF!,2,0)</f>
        <v>#REF!</v>
      </c>
      <c r="AD224" s="226" t="e">
        <f>VLOOKUP(AA224,#REF!,2,0)</f>
        <v>#REF!</v>
      </c>
      <c r="AE224" s="227" t="e">
        <f t="shared" si="38"/>
        <v>#REF!</v>
      </c>
      <c r="AF224" s="229" t="e">
        <f t="shared" si="39"/>
        <v>#REF!</v>
      </c>
      <c r="AG224" s="229">
        <v>2</v>
      </c>
      <c r="AH224" s="229" t="e">
        <f t="shared" si="40"/>
        <v>#REF!</v>
      </c>
      <c r="AI224" s="227" t="e">
        <f t="shared" si="41"/>
        <v>#REF!</v>
      </c>
      <c r="AJ224" s="225">
        <f>Solicitacao_Prancha[[#This Row],[QUANT EQUIP]]</f>
        <v>6</v>
      </c>
      <c r="AK224" s="229" t="e">
        <f t="shared" si="42"/>
        <v>#REF!</v>
      </c>
      <c r="AL224" s="229"/>
      <c r="AM224" s="230"/>
      <c r="AN224" s="230"/>
      <c r="AO224" s="230"/>
      <c r="AP224" s="230"/>
      <c r="AQ224" s="230"/>
      <c r="AR224" s="230"/>
      <c r="AS224" s="230"/>
      <c r="AT224" s="230"/>
      <c r="AU224" s="230"/>
      <c r="AV224" s="230"/>
      <c r="AW224" s="230"/>
      <c r="AX224"/>
      <c r="AY224"/>
    </row>
    <row r="225" spans="1:51" ht="15" hidden="1" x14ac:dyDescent="0.25">
      <c r="A225" s="208">
        <v>2990</v>
      </c>
      <c r="B225" s="208" t="s">
        <v>745</v>
      </c>
      <c r="C225" s="210">
        <v>45636.656944444447</v>
      </c>
      <c r="D225" s="211" t="s">
        <v>844</v>
      </c>
      <c r="E225" s="208" t="s">
        <v>485</v>
      </c>
      <c r="F225" s="208">
        <v>2</v>
      </c>
      <c r="G225" s="208" t="s">
        <v>845</v>
      </c>
      <c r="H225" s="208" t="s">
        <v>621</v>
      </c>
      <c r="I225" s="208" t="s">
        <v>621</v>
      </c>
      <c r="J225" s="208" t="s">
        <v>1</v>
      </c>
      <c r="K225" s="208" t="s">
        <v>841</v>
      </c>
      <c r="L225" s="208" t="s">
        <v>593</v>
      </c>
      <c r="M225" s="211" t="s">
        <v>410</v>
      </c>
      <c r="N225" s="211" t="s">
        <v>546</v>
      </c>
      <c r="O225" s="217" t="s">
        <v>1127</v>
      </c>
      <c r="P225" s="208"/>
      <c r="Q225" s="208" t="s">
        <v>687</v>
      </c>
      <c r="R225" s="208" t="e">
        <f>VLOOKUP(LEFT(Solicitacao_Prancha[[#This Row],[ORIGEM]],4),#REF!,2,0)</f>
        <v>#REF!</v>
      </c>
      <c r="S225" s="208" t="e">
        <f>VLOOKUP(LEFT(Solicitacao_Prancha[[#This Row],[DESTINO]],4),#REF!,2,0)</f>
        <v>#REF!</v>
      </c>
      <c r="T225" s="219" t="str">
        <f t="shared" si="34"/>
        <v>Aderente</v>
      </c>
      <c r="U225" s="221">
        <f>((CONCATENATE(Solicitacao_Prancha[[#This Row],[DATA MOVIMENTAÇÃO]]," ",Solicitacao_Prancha[[#This Row],[HORA MOVIMENTAÇÃO]])-Solicitacao_Prancha[[#This Row],[DATA SOLICITAÇÃO]])*24)+3</f>
        <v>67.233333333337214</v>
      </c>
      <c r="V225" s="224" t="s">
        <v>410</v>
      </c>
      <c r="W225" s="225" t="str">
        <f>LEFT(Solicitacao_Prancha[[#This Row],[ORIGEM]],4)</f>
        <v>BRLP</v>
      </c>
      <c r="X225" s="225" t="str">
        <f>LEFT(Solicitacao_Prancha[[#This Row],[DESTINO]],4)</f>
        <v>0325</v>
      </c>
      <c r="Y225" s="225" t="str">
        <f t="shared" si="35"/>
        <v>BRLPBRLP</v>
      </c>
      <c r="Z225" s="225" t="str">
        <f t="shared" si="36"/>
        <v>BRLP0325</v>
      </c>
      <c r="AA225" s="225" t="str">
        <f t="shared" si="37"/>
        <v>BRLP0325</v>
      </c>
      <c r="AB225" s="226" t="e">
        <f>VLOOKUP(Y225,#REF!,2,0)</f>
        <v>#REF!</v>
      </c>
      <c r="AC225" s="226" t="e">
        <f>VLOOKUP(Z225,#REF!,2,0)</f>
        <v>#REF!</v>
      </c>
      <c r="AD225" s="226" t="e">
        <f>VLOOKUP(AA225,#REF!,2,0)</f>
        <v>#REF!</v>
      </c>
      <c r="AE225" s="227" t="e">
        <f t="shared" si="38"/>
        <v>#REF!</v>
      </c>
      <c r="AF225" s="229" t="e">
        <f t="shared" si="39"/>
        <v>#REF!</v>
      </c>
      <c r="AG225" s="229">
        <v>2</v>
      </c>
      <c r="AH225" s="229" t="e">
        <f t="shared" si="40"/>
        <v>#REF!</v>
      </c>
      <c r="AI225" s="227" t="e">
        <f t="shared" si="41"/>
        <v>#REF!</v>
      </c>
      <c r="AJ225" s="225">
        <f>Solicitacao_Prancha[[#This Row],[QUANT EQUIP]]</f>
        <v>2</v>
      </c>
      <c r="AK225" s="229" t="e">
        <f t="shared" si="42"/>
        <v>#REF!</v>
      </c>
      <c r="AL225" s="229"/>
      <c r="AM225" s="230"/>
      <c r="AN225" s="230"/>
      <c r="AO225" s="230"/>
      <c r="AP225" s="230"/>
      <c r="AQ225" s="230"/>
      <c r="AR225" s="230"/>
      <c r="AS225" s="230"/>
      <c r="AT225" s="230"/>
      <c r="AU225" s="230"/>
      <c r="AV225" s="230"/>
      <c r="AW225" s="230"/>
      <c r="AX225"/>
      <c r="AY225"/>
    </row>
    <row r="226" spans="1:51" ht="15" hidden="1" x14ac:dyDescent="0.25">
      <c r="A226" s="208">
        <v>2992</v>
      </c>
      <c r="B226" s="208" t="s">
        <v>742</v>
      </c>
      <c r="C226" s="210">
        <v>45636.745833333334</v>
      </c>
      <c r="D226" s="211" t="s">
        <v>495</v>
      </c>
      <c r="E226" s="208" t="s">
        <v>489</v>
      </c>
      <c r="F226" s="208">
        <v>1</v>
      </c>
      <c r="G226" s="208" t="s">
        <v>536</v>
      </c>
      <c r="H226" s="208" t="s">
        <v>620</v>
      </c>
      <c r="I226" s="208" t="s">
        <v>621</v>
      </c>
      <c r="J226" s="208" t="s">
        <v>531</v>
      </c>
      <c r="K226" s="208" t="s">
        <v>780</v>
      </c>
      <c r="L226" s="208" t="s">
        <v>1128</v>
      </c>
      <c r="M226" s="211" t="s">
        <v>556</v>
      </c>
      <c r="N226" s="211" t="s">
        <v>859</v>
      </c>
      <c r="O226" s="217" t="s">
        <v>1129</v>
      </c>
      <c r="P226" s="208" t="s">
        <v>514</v>
      </c>
      <c r="Q226" s="208" t="s">
        <v>688</v>
      </c>
      <c r="R226" s="208" t="e">
        <f>VLOOKUP(LEFT(Solicitacao_Prancha[[#This Row],[ORIGEM]],4),#REF!,2,0)</f>
        <v>#REF!</v>
      </c>
      <c r="S226" s="208" t="e">
        <f>VLOOKUP(LEFT(Solicitacao_Prancha[[#This Row],[DESTINO]],4),#REF!,2,0)</f>
        <v>#REF!</v>
      </c>
      <c r="T226" s="219" t="str">
        <f t="shared" si="34"/>
        <v>Não Aderente</v>
      </c>
      <c r="U226" s="221">
        <v>1</v>
      </c>
      <c r="V226" s="224" t="s">
        <v>410</v>
      </c>
      <c r="W226" s="225" t="str">
        <f>LEFT(Solicitacao_Prancha[[#This Row],[ORIGEM]],4)</f>
        <v>0308</v>
      </c>
      <c r="X226" s="225" t="str">
        <f>LEFT(Solicitacao_Prancha[[#This Row],[DESTINO]],4)</f>
        <v>0429</v>
      </c>
      <c r="Y226" s="225" t="str">
        <f t="shared" si="35"/>
        <v>BRLP0308</v>
      </c>
      <c r="Z226" s="225" t="str">
        <f t="shared" si="36"/>
        <v>03080429</v>
      </c>
      <c r="AA226" s="225" t="str">
        <f t="shared" si="37"/>
        <v>BRLP0429</v>
      </c>
      <c r="AB226" s="226" t="e">
        <f>VLOOKUP(Y226,#REF!,2,0)</f>
        <v>#REF!</v>
      </c>
      <c r="AC226" s="226" t="e">
        <f>VLOOKUP(Z226,#REF!,2,0)</f>
        <v>#REF!</v>
      </c>
      <c r="AD226" s="226" t="e">
        <f>VLOOKUP(AA226,#REF!,2,0)</f>
        <v>#REF!</v>
      </c>
      <c r="AE226" s="227" t="e">
        <f t="shared" si="38"/>
        <v>#REF!</v>
      </c>
      <c r="AF226" s="229" t="e">
        <f t="shared" si="39"/>
        <v>#REF!</v>
      </c>
      <c r="AG226" s="229">
        <v>2</v>
      </c>
      <c r="AH226" s="229" t="e">
        <f t="shared" si="40"/>
        <v>#REF!</v>
      </c>
      <c r="AI226" s="227" t="e">
        <f t="shared" si="41"/>
        <v>#REF!</v>
      </c>
      <c r="AJ226" s="225">
        <f>Solicitacao_Prancha[[#This Row],[QUANT EQUIP]]</f>
        <v>1</v>
      </c>
      <c r="AK226" s="229" t="e">
        <f t="shared" si="42"/>
        <v>#REF!</v>
      </c>
      <c r="AL226" s="229"/>
      <c r="AM226" s="230"/>
      <c r="AN226" s="230"/>
      <c r="AO226" s="230"/>
      <c r="AP226" s="230"/>
      <c r="AQ226" s="230"/>
      <c r="AR226" s="230"/>
      <c r="AS226" s="230"/>
      <c r="AT226" s="230"/>
      <c r="AU226" s="230"/>
      <c r="AV226" s="230"/>
      <c r="AW226" s="230"/>
      <c r="AX226"/>
      <c r="AY226"/>
    </row>
    <row r="227" spans="1:51" ht="15" hidden="1" x14ac:dyDescent="0.25">
      <c r="A227" s="208">
        <v>2993</v>
      </c>
      <c r="B227" s="208" t="s">
        <v>717</v>
      </c>
      <c r="C227" s="210">
        <v>45636.765972222223</v>
      </c>
      <c r="D227" s="211" t="s">
        <v>571</v>
      </c>
      <c r="E227" s="208" t="s">
        <v>500</v>
      </c>
      <c r="F227" s="208">
        <v>1</v>
      </c>
      <c r="G227" s="208" t="s">
        <v>501</v>
      </c>
      <c r="H227" s="208" t="s">
        <v>620</v>
      </c>
      <c r="I227" s="208" t="s">
        <v>621</v>
      </c>
      <c r="J227" s="208" t="s">
        <v>531</v>
      </c>
      <c r="K227" s="208" t="s">
        <v>780</v>
      </c>
      <c r="L227" s="208" t="s">
        <v>1157</v>
      </c>
      <c r="M227" s="211" t="s">
        <v>541</v>
      </c>
      <c r="N227" s="211" t="s">
        <v>541</v>
      </c>
      <c r="O227" s="217"/>
      <c r="P227" s="208" t="s">
        <v>633</v>
      </c>
      <c r="Q227" s="208" t="s">
        <v>688</v>
      </c>
      <c r="R227" s="208" t="e">
        <f>VLOOKUP(LEFT(Solicitacao_Prancha[[#This Row],[ORIGEM]],4),#REF!,2,0)</f>
        <v>#REF!</v>
      </c>
      <c r="S227" s="208" t="e">
        <f>VLOOKUP(LEFT(Solicitacao_Prancha[[#This Row],[DESTINO]],4),#REF!,2,0)</f>
        <v>#REF!</v>
      </c>
      <c r="T227" s="219" t="str">
        <f t="shared" si="34"/>
        <v>Não Aderente</v>
      </c>
      <c r="U227" s="221">
        <f>((CONCATENATE(Solicitacao_Prancha[[#This Row],[DATA MOVIMENTAÇÃO]]," ",Solicitacao_Prancha[[#This Row],[HORA MOVIMENTAÇÃO]])-Solicitacao_Prancha[[#This Row],[DATA SOLICITAÇÃO]])*24)+3</f>
        <v>1.1166666666395031</v>
      </c>
      <c r="V227" s="224" t="s">
        <v>410</v>
      </c>
      <c r="W227" s="225" t="str">
        <f>LEFT(Solicitacao_Prancha[[#This Row],[ORIGEM]],4)</f>
        <v>0487</v>
      </c>
      <c r="X227" s="225" t="str">
        <f>LEFT(Solicitacao_Prancha[[#This Row],[DESTINO]],4)</f>
        <v>0487</v>
      </c>
      <c r="Y227" s="225" t="str">
        <f t="shared" si="35"/>
        <v>BRLP0487</v>
      </c>
      <c r="Z227" s="225" t="str">
        <f t="shared" si="36"/>
        <v>04870487</v>
      </c>
      <c r="AA227" s="225" t="str">
        <f t="shared" si="37"/>
        <v>BRLP0487</v>
      </c>
      <c r="AB227" s="226" t="e">
        <f>VLOOKUP(Y227,#REF!,2,0)</f>
        <v>#REF!</v>
      </c>
      <c r="AC227" s="226" t="e">
        <f>VLOOKUP(Z227,#REF!,2,0)</f>
        <v>#REF!</v>
      </c>
      <c r="AD227" s="226" t="e">
        <f>VLOOKUP(AA227,#REF!,2,0)</f>
        <v>#REF!</v>
      </c>
      <c r="AE227" s="227" t="e">
        <f t="shared" si="38"/>
        <v>#REF!</v>
      </c>
      <c r="AF227" s="229" t="e">
        <f t="shared" si="39"/>
        <v>#REF!</v>
      </c>
      <c r="AG227" s="229">
        <v>2</v>
      </c>
      <c r="AH227" s="229" t="e">
        <f t="shared" si="40"/>
        <v>#REF!</v>
      </c>
      <c r="AI227" s="227" t="e">
        <f t="shared" si="41"/>
        <v>#REF!</v>
      </c>
      <c r="AJ227" s="225">
        <f>Solicitacao_Prancha[[#This Row],[QUANT EQUIP]]</f>
        <v>1</v>
      </c>
      <c r="AK227" s="229" t="e">
        <f t="shared" si="42"/>
        <v>#REF!</v>
      </c>
      <c r="AL227" s="229"/>
      <c r="AM227" s="230"/>
      <c r="AN227" s="230"/>
      <c r="AO227" s="230"/>
      <c r="AP227" s="230"/>
      <c r="AQ227" s="230"/>
      <c r="AR227" s="230"/>
      <c r="AS227" s="230"/>
      <c r="AT227" s="230"/>
      <c r="AU227" s="230"/>
      <c r="AV227" s="230"/>
      <c r="AW227" s="230"/>
      <c r="AX227"/>
      <c r="AY227"/>
    </row>
    <row r="228" spans="1:51" ht="15" hidden="1" x14ac:dyDescent="0.25">
      <c r="A228" s="208">
        <v>2994</v>
      </c>
      <c r="B228" s="208" t="s">
        <v>718</v>
      </c>
      <c r="C228" s="210">
        <v>45636.776388888888</v>
      </c>
      <c r="D228" s="211" t="s">
        <v>1016</v>
      </c>
      <c r="E228" s="208" t="s">
        <v>744</v>
      </c>
      <c r="F228" s="208">
        <v>3</v>
      </c>
      <c r="G228" s="208" t="s">
        <v>8</v>
      </c>
      <c r="H228" s="208" t="s">
        <v>620</v>
      </c>
      <c r="I228" s="208" t="s">
        <v>621</v>
      </c>
      <c r="J228" s="208" t="s">
        <v>1</v>
      </c>
      <c r="K228" s="208" t="s">
        <v>918</v>
      </c>
      <c r="L228" s="208" t="s">
        <v>603</v>
      </c>
      <c r="M228" s="211" t="s">
        <v>647</v>
      </c>
      <c r="N228" s="211" t="s">
        <v>647</v>
      </c>
      <c r="O228" s="217" t="s">
        <v>1158</v>
      </c>
      <c r="P228" s="208"/>
      <c r="Q228" s="208" t="s">
        <v>687</v>
      </c>
      <c r="R228" s="208" t="e">
        <f>VLOOKUP(LEFT(Solicitacao_Prancha[[#This Row],[ORIGEM]],4),#REF!,2,0)</f>
        <v>#REF!</v>
      </c>
      <c r="S228" s="208" t="e">
        <f>VLOOKUP(LEFT(Solicitacao_Prancha[[#This Row],[DESTINO]],4),#REF!,2,0)</f>
        <v>#REF!</v>
      </c>
      <c r="T228" s="219" t="str">
        <f t="shared" si="34"/>
        <v>Não Aderente</v>
      </c>
      <c r="U228" s="221">
        <f>((CONCATENATE(Solicitacao_Prancha[[#This Row],[DATA MOVIMENTAÇÃO]]," ",Solicitacao_Prancha[[#This Row],[HORA MOVIMENTAÇÃO]])-Solicitacao_Prancha[[#This Row],[DATA SOLICITAÇÃO]])*24)+3</f>
        <v>24.366666666639503</v>
      </c>
      <c r="V228" s="224" t="s">
        <v>410</v>
      </c>
      <c r="W228" s="225" t="str">
        <f>LEFT(Solicitacao_Prancha[[#This Row],[ORIGEM]],4)</f>
        <v>0298</v>
      </c>
      <c r="X228" s="225" t="str">
        <f>LEFT(Solicitacao_Prancha[[#This Row],[DESTINO]],4)</f>
        <v>0298</v>
      </c>
      <c r="Y228" s="225" t="str">
        <f t="shared" si="35"/>
        <v>BRLP0298</v>
      </c>
      <c r="Z228" s="225" t="str">
        <f t="shared" si="36"/>
        <v>02980298</v>
      </c>
      <c r="AA228" s="225" t="str">
        <f t="shared" si="37"/>
        <v>BRLP0298</v>
      </c>
      <c r="AB228" s="226" t="e">
        <f>VLOOKUP(Y228,#REF!,2,0)</f>
        <v>#REF!</v>
      </c>
      <c r="AC228" s="226" t="e">
        <f>VLOOKUP(Z228,#REF!,2,0)</f>
        <v>#REF!</v>
      </c>
      <c r="AD228" s="226" t="e">
        <f>VLOOKUP(AA228,#REF!,2,0)</f>
        <v>#REF!</v>
      </c>
      <c r="AE228" s="227" t="e">
        <f t="shared" si="38"/>
        <v>#REF!</v>
      </c>
      <c r="AF228" s="229" t="e">
        <f t="shared" si="39"/>
        <v>#REF!</v>
      </c>
      <c r="AG228" s="229">
        <v>2</v>
      </c>
      <c r="AH228" s="229" t="e">
        <f t="shared" si="40"/>
        <v>#REF!</v>
      </c>
      <c r="AI228" s="227" t="e">
        <f t="shared" si="41"/>
        <v>#REF!</v>
      </c>
      <c r="AJ228" s="225">
        <f>Solicitacao_Prancha[[#This Row],[QUANT EQUIP]]</f>
        <v>3</v>
      </c>
      <c r="AK228" s="229" t="e">
        <f t="shared" si="42"/>
        <v>#REF!</v>
      </c>
      <c r="AL228" s="229"/>
      <c r="AM228" s="230"/>
      <c r="AN228" s="230"/>
      <c r="AO228" s="230"/>
      <c r="AP228" s="230"/>
      <c r="AQ228" s="230"/>
      <c r="AR228" s="230"/>
      <c r="AS228" s="230"/>
      <c r="AT228" s="230"/>
      <c r="AU228" s="230"/>
      <c r="AV228" s="230"/>
      <c r="AW228" s="230"/>
      <c r="AX228"/>
      <c r="AY228"/>
    </row>
    <row r="229" spans="1:51" ht="15" hidden="1" x14ac:dyDescent="0.25">
      <c r="A229" s="208">
        <v>2995</v>
      </c>
      <c r="B229" s="208" t="s">
        <v>718</v>
      </c>
      <c r="C229" s="210">
        <v>45636.791666666664</v>
      </c>
      <c r="D229" s="211" t="s">
        <v>574</v>
      </c>
      <c r="E229" s="208" t="s">
        <v>744</v>
      </c>
      <c r="F229" s="208">
        <v>5</v>
      </c>
      <c r="G229" s="208" t="s">
        <v>516</v>
      </c>
      <c r="H229" s="208" t="s">
        <v>621</v>
      </c>
      <c r="I229" s="208" t="s">
        <v>624</v>
      </c>
      <c r="J229" s="208" t="s">
        <v>1</v>
      </c>
      <c r="K229" s="208" t="s">
        <v>994</v>
      </c>
      <c r="L229" s="208" t="s">
        <v>608</v>
      </c>
      <c r="M229" s="211" t="s">
        <v>638</v>
      </c>
      <c r="N229" s="211" t="s">
        <v>995</v>
      </c>
      <c r="O229" s="217"/>
      <c r="P229" s="208"/>
      <c r="Q229" s="208" t="s">
        <v>688</v>
      </c>
      <c r="R229" s="208" t="e">
        <f>VLOOKUP(LEFT(Solicitacao_Prancha[[#This Row],[ORIGEM]],4),#REF!,2,0)</f>
        <v>#REF!</v>
      </c>
      <c r="S229" s="208" t="e">
        <f>VLOOKUP(LEFT(Solicitacao_Prancha[[#This Row],[DESTINO]],4),#REF!,2,0)</f>
        <v>#REF!</v>
      </c>
      <c r="T229" s="219" t="str">
        <f t="shared" si="34"/>
        <v>Não Aderente</v>
      </c>
      <c r="U229" s="221">
        <f>((CONCATENATE(Solicitacao_Prancha[[#This Row],[DATA MOVIMENTAÇÃO]]," ",Solicitacao_Prancha[[#This Row],[HORA MOVIMENTAÇÃO]])-Solicitacao_Prancha[[#This Row],[DATA SOLICITAÇÃO]])*24)+3</f>
        <v>35.000000000058208</v>
      </c>
      <c r="V229" s="224" t="s">
        <v>410</v>
      </c>
      <c r="W229" s="225" t="str">
        <f>LEFT(Solicitacao_Prancha[[#This Row],[ORIGEM]],4)</f>
        <v>0011</v>
      </c>
      <c r="X229" s="225" t="str">
        <f>LEFT(Solicitacao_Prancha[[#This Row],[DESTINO]],4)</f>
        <v>0281</v>
      </c>
      <c r="Y229" s="225" t="str">
        <f t="shared" si="35"/>
        <v>BRLP0011</v>
      </c>
      <c r="Z229" s="225" t="str">
        <f t="shared" si="36"/>
        <v>00110281</v>
      </c>
      <c r="AA229" s="225" t="str">
        <f t="shared" si="37"/>
        <v>BRLP0281</v>
      </c>
      <c r="AB229" s="226" t="e">
        <f>VLOOKUP(Y229,#REF!,2,0)</f>
        <v>#REF!</v>
      </c>
      <c r="AC229" s="226" t="e">
        <f>VLOOKUP(Z229,#REF!,2,0)</f>
        <v>#REF!</v>
      </c>
      <c r="AD229" s="226" t="e">
        <f>VLOOKUP(AA229,#REF!,2,0)</f>
        <v>#REF!</v>
      </c>
      <c r="AE229" s="227" t="e">
        <f t="shared" si="38"/>
        <v>#REF!</v>
      </c>
      <c r="AF229" s="229" t="e">
        <f t="shared" si="39"/>
        <v>#REF!</v>
      </c>
      <c r="AG229" s="229">
        <v>2</v>
      </c>
      <c r="AH229" s="229" t="e">
        <f t="shared" si="40"/>
        <v>#REF!</v>
      </c>
      <c r="AI229" s="227" t="e">
        <f t="shared" si="41"/>
        <v>#REF!</v>
      </c>
      <c r="AJ229" s="225">
        <f>Solicitacao_Prancha[[#This Row],[QUANT EQUIP]]</f>
        <v>5</v>
      </c>
      <c r="AK229" s="229" t="e">
        <f t="shared" si="42"/>
        <v>#REF!</v>
      </c>
      <c r="AL229" s="229"/>
      <c r="AM229" s="230"/>
      <c r="AN229" s="230"/>
      <c r="AO229" s="230"/>
      <c r="AP229" s="230"/>
      <c r="AQ229" s="230"/>
      <c r="AR229" s="230"/>
      <c r="AS229" s="230"/>
      <c r="AT229" s="230"/>
      <c r="AU229" s="230"/>
      <c r="AV229" s="230"/>
      <c r="AW229" s="230"/>
      <c r="AX229"/>
      <c r="AY229"/>
    </row>
    <row r="230" spans="1:51" ht="15" hidden="1" x14ac:dyDescent="0.25">
      <c r="A230" s="208">
        <v>2996</v>
      </c>
      <c r="B230" s="208" t="s">
        <v>717</v>
      </c>
      <c r="C230" s="210">
        <v>45636.8125</v>
      </c>
      <c r="D230" s="211" t="s">
        <v>551</v>
      </c>
      <c r="E230" s="208" t="s">
        <v>500</v>
      </c>
      <c r="F230" s="208">
        <v>3</v>
      </c>
      <c r="G230" s="208" t="s">
        <v>544</v>
      </c>
      <c r="H230" s="208" t="s">
        <v>624</v>
      </c>
      <c r="I230" s="208" t="s">
        <v>621</v>
      </c>
      <c r="J230" s="208" t="s">
        <v>531</v>
      </c>
      <c r="K230" s="208" t="s">
        <v>918</v>
      </c>
      <c r="L230" s="208" t="s">
        <v>600</v>
      </c>
      <c r="M230" s="211" t="s">
        <v>643</v>
      </c>
      <c r="N230" s="211" t="s">
        <v>580</v>
      </c>
      <c r="O230" s="217" t="s">
        <v>1159</v>
      </c>
      <c r="P230" s="208" t="s">
        <v>633</v>
      </c>
      <c r="Q230" s="208" t="s">
        <v>688</v>
      </c>
      <c r="R230" s="208" t="e">
        <f>VLOOKUP(LEFT(Solicitacao_Prancha[[#This Row],[ORIGEM]],4),#REF!,2,0)</f>
        <v>#REF!</v>
      </c>
      <c r="S230" s="208" t="e">
        <f>VLOOKUP(LEFT(Solicitacao_Prancha[[#This Row],[DESTINO]],4),#REF!,2,0)</f>
        <v>#REF!</v>
      </c>
      <c r="T230" s="219" t="str">
        <f t="shared" si="34"/>
        <v>Não Aderente</v>
      </c>
      <c r="U230" s="221">
        <f>((CONCATENATE(Solicitacao_Prancha[[#This Row],[DATA MOVIMENTAÇÃO]]," ",Solicitacao_Prancha[[#This Row],[HORA MOVIMENTAÇÃO]])-Solicitacao_Prancha[[#This Row],[DATA SOLICITAÇÃO]])*24)+3</f>
        <v>13.5</v>
      </c>
      <c r="V230" s="224" t="s">
        <v>410</v>
      </c>
      <c r="W230" s="225" t="str">
        <f>LEFT(Solicitacao_Prancha[[#This Row],[ORIGEM]],4)</f>
        <v>1115</v>
      </c>
      <c r="X230" s="225" t="str">
        <f>LEFT(Solicitacao_Prancha[[#This Row],[DESTINO]],4)</f>
        <v>0262</v>
      </c>
      <c r="Y230" s="225" t="str">
        <f t="shared" si="35"/>
        <v>BRLP1115</v>
      </c>
      <c r="Z230" s="225" t="str">
        <f t="shared" si="36"/>
        <v>11150262</v>
      </c>
      <c r="AA230" s="225" t="str">
        <f t="shared" si="37"/>
        <v>BRLP0262</v>
      </c>
      <c r="AB230" s="226" t="e">
        <f>VLOOKUP(Y230,#REF!,2,0)</f>
        <v>#REF!</v>
      </c>
      <c r="AC230" s="226" t="e">
        <f>VLOOKUP(Z230,#REF!,2,0)</f>
        <v>#REF!</v>
      </c>
      <c r="AD230" s="226" t="e">
        <f>VLOOKUP(AA230,#REF!,2,0)</f>
        <v>#REF!</v>
      </c>
      <c r="AE230" s="227" t="e">
        <f t="shared" si="38"/>
        <v>#REF!</v>
      </c>
      <c r="AF230" s="229" t="e">
        <f t="shared" si="39"/>
        <v>#REF!</v>
      </c>
      <c r="AG230" s="229">
        <v>2</v>
      </c>
      <c r="AH230" s="229" t="e">
        <f t="shared" si="40"/>
        <v>#REF!</v>
      </c>
      <c r="AI230" s="227" t="e">
        <f t="shared" si="41"/>
        <v>#REF!</v>
      </c>
      <c r="AJ230" s="225">
        <f>Solicitacao_Prancha[[#This Row],[QUANT EQUIP]]</f>
        <v>3</v>
      </c>
      <c r="AK230" s="229" t="e">
        <f t="shared" si="42"/>
        <v>#REF!</v>
      </c>
      <c r="AL230" s="229"/>
      <c r="AM230" s="230"/>
      <c r="AN230" s="230"/>
      <c r="AO230" s="230"/>
      <c r="AP230" s="230"/>
      <c r="AQ230" s="230"/>
      <c r="AR230" s="230"/>
      <c r="AS230" s="230"/>
      <c r="AT230" s="230"/>
      <c r="AU230" s="230"/>
      <c r="AV230" s="230"/>
      <c r="AW230" s="230"/>
      <c r="AX230"/>
      <c r="AY230"/>
    </row>
    <row r="231" spans="1:51" ht="15" hidden="1" x14ac:dyDescent="0.25">
      <c r="A231" s="208">
        <v>2997</v>
      </c>
      <c r="B231" s="208" t="s">
        <v>717</v>
      </c>
      <c r="C231" s="210">
        <v>45636.818749999999</v>
      </c>
      <c r="D231" s="211" t="s">
        <v>551</v>
      </c>
      <c r="E231" s="208" t="s">
        <v>493</v>
      </c>
      <c r="F231" s="208">
        <v>1</v>
      </c>
      <c r="G231" s="208" t="s">
        <v>544</v>
      </c>
      <c r="H231" s="208" t="s">
        <v>620</v>
      </c>
      <c r="I231" s="208" t="s">
        <v>621</v>
      </c>
      <c r="J231" s="208" t="s">
        <v>531</v>
      </c>
      <c r="K231" s="208" t="s">
        <v>918</v>
      </c>
      <c r="L231" s="208" t="s">
        <v>600</v>
      </c>
      <c r="M231" s="211" t="s">
        <v>643</v>
      </c>
      <c r="N231" s="211" t="s">
        <v>580</v>
      </c>
      <c r="O231" s="217" t="s">
        <v>1160</v>
      </c>
      <c r="P231" s="208" t="s">
        <v>633</v>
      </c>
      <c r="Q231" s="208" t="s">
        <v>688</v>
      </c>
      <c r="R231" s="208" t="e">
        <f>VLOOKUP(LEFT(Solicitacao_Prancha[[#This Row],[ORIGEM]],4),#REF!,2,0)</f>
        <v>#REF!</v>
      </c>
      <c r="S231" s="208" t="e">
        <f>VLOOKUP(LEFT(Solicitacao_Prancha[[#This Row],[DESTINO]],4),#REF!,2,0)</f>
        <v>#REF!</v>
      </c>
      <c r="T231" s="219" t="str">
        <f t="shared" si="34"/>
        <v>Não Aderente</v>
      </c>
      <c r="U231" s="221">
        <f>((CONCATENATE(Solicitacao_Prancha[[#This Row],[DATA MOVIMENTAÇÃO]]," ",Solicitacao_Prancha[[#This Row],[HORA MOVIMENTAÇÃO]])-Solicitacao_Prancha[[#This Row],[DATA SOLICITAÇÃO]])*24)+3</f>
        <v>13.350000000034925</v>
      </c>
      <c r="V231" s="224" t="s">
        <v>410</v>
      </c>
      <c r="W231" s="225" t="str">
        <f>LEFT(Solicitacao_Prancha[[#This Row],[ORIGEM]],4)</f>
        <v>1115</v>
      </c>
      <c r="X231" s="225" t="str">
        <f>LEFT(Solicitacao_Prancha[[#This Row],[DESTINO]],4)</f>
        <v>0262</v>
      </c>
      <c r="Y231" s="225" t="str">
        <f t="shared" si="35"/>
        <v>BRLP1115</v>
      </c>
      <c r="Z231" s="225" t="str">
        <f t="shared" si="36"/>
        <v>11150262</v>
      </c>
      <c r="AA231" s="225" t="str">
        <f t="shared" si="37"/>
        <v>BRLP0262</v>
      </c>
      <c r="AB231" s="226" t="e">
        <f>VLOOKUP(Y231,#REF!,2,0)</f>
        <v>#REF!</v>
      </c>
      <c r="AC231" s="226" t="e">
        <f>VLOOKUP(Z231,#REF!,2,0)</f>
        <v>#REF!</v>
      </c>
      <c r="AD231" s="226" t="e">
        <f>VLOOKUP(AA231,#REF!,2,0)</f>
        <v>#REF!</v>
      </c>
      <c r="AE231" s="227" t="e">
        <f t="shared" si="38"/>
        <v>#REF!</v>
      </c>
      <c r="AF231" s="229" t="e">
        <f t="shared" si="39"/>
        <v>#REF!</v>
      </c>
      <c r="AG231" s="229">
        <v>2</v>
      </c>
      <c r="AH231" s="229" t="e">
        <f t="shared" si="40"/>
        <v>#REF!</v>
      </c>
      <c r="AI231" s="227" t="e">
        <f t="shared" si="41"/>
        <v>#REF!</v>
      </c>
      <c r="AJ231" s="225">
        <f>Solicitacao_Prancha[[#This Row],[QUANT EQUIP]]</f>
        <v>1</v>
      </c>
      <c r="AK231" s="229" t="e">
        <f t="shared" si="42"/>
        <v>#REF!</v>
      </c>
      <c r="AL231" s="229"/>
      <c r="AM231" s="230"/>
      <c r="AN231" s="230"/>
      <c r="AO231" s="230"/>
      <c r="AP231" s="230"/>
      <c r="AQ231" s="230"/>
      <c r="AR231" s="230"/>
      <c r="AS231" s="230"/>
      <c r="AT231" s="230"/>
      <c r="AU231" s="230"/>
      <c r="AV231" s="230"/>
      <c r="AW231" s="230"/>
      <c r="AX231"/>
      <c r="AY231"/>
    </row>
    <row r="232" spans="1:51" ht="15" hidden="1" x14ac:dyDescent="0.25">
      <c r="A232" s="208">
        <v>2998</v>
      </c>
      <c r="B232" s="208" t="s">
        <v>742</v>
      </c>
      <c r="C232" s="210">
        <v>45636.821527777778</v>
      </c>
      <c r="D232" s="211" t="s">
        <v>1124</v>
      </c>
      <c r="E232" s="208" t="s">
        <v>489</v>
      </c>
      <c r="F232" s="208">
        <v>1</v>
      </c>
      <c r="G232" s="208" t="s">
        <v>536</v>
      </c>
      <c r="H232" s="208" t="s">
        <v>620</v>
      </c>
      <c r="I232" s="208" t="s">
        <v>624</v>
      </c>
      <c r="J232" s="208" t="s">
        <v>531</v>
      </c>
      <c r="K232" s="208" t="s">
        <v>918</v>
      </c>
      <c r="L232" s="208" t="s">
        <v>597</v>
      </c>
      <c r="M232" s="211" t="s">
        <v>556</v>
      </c>
      <c r="N232" s="211" t="s">
        <v>713</v>
      </c>
      <c r="O232" s="217"/>
      <c r="P232" s="208" t="s">
        <v>848</v>
      </c>
      <c r="Q232" s="208" t="s">
        <v>687</v>
      </c>
      <c r="R232" s="208" t="e">
        <f>VLOOKUP(LEFT(Solicitacao_Prancha[[#This Row],[ORIGEM]],4),#REF!,2,0)</f>
        <v>#REF!</v>
      </c>
      <c r="S232" s="208" t="e">
        <f>VLOOKUP(LEFT(Solicitacao_Prancha[[#This Row],[DESTINO]],4),#REF!,2,0)</f>
        <v>#REF!</v>
      </c>
      <c r="T232" s="219" t="str">
        <f t="shared" si="34"/>
        <v>Não Aderente</v>
      </c>
      <c r="U232" s="221">
        <f>((CONCATENATE(Solicitacao_Prancha[[#This Row],[DATA MOVIMENTAÇÃO]]," ",Solicitacao_Prancha[[#This Row],[HORA MOVIMENTAÇÃO]])-Solicitacao_Prancha[[#This Row],[DATA SOLICITAÇÃO]])*24)+3</f>
        <v>16.283333333325572</v>
      </c>
      <c r="V232" s="224" t="s">
        <v>410</v>
      </c>
      <c r="W232" s="225" t="str">
        <f>LEFT(Solicitacao_Prancha[[#This Row],[ORIGEM]],4)</f>
        <v>0308</v>
      </c>
      <c r="X232" s="225" t="str">
        <f>LEFT(Solicitacao_Prancha[[#This Row],[DESTINO]],4)</f>
        <v>1119</v>
      </c>
      <c r="Y232" s="225" t="str">
        <f t="shared" si="35"/>
        <v>BRLP0308</v>
      </c>
      <c r="Z232" s="225" t="str">
        <f t="shared" si="36"/>
        <v>03081119</v>
      </c>
      <c r="AA232" s="225" t="str">
        <f t="shared" si="37"/>
        <v>BRLP1119</v>
      </c>
      <c r="AB232" s="226" t="e">
        <f>VLOOKUP(Y232,#REF!,2,0)</f>
        <v>#REF!</v>
      </c>
      <c r="AC232" s="226" t="e">
        <f>VLOOKUP(Z232,#REF!,2,0)</f>
        <v>#REF!</v>
      </c>
      <c r="AD232" s="226" t="e">
        <f>VLOOKUP(AA232,#REF!,2,0)</f>
        <v>#REF!</v>
      </c>
      <c r="AE232" s="227" t="e">
        <f t="shared" si="38"/>
        <v>#REF!</v>
      </c>
      <c r="AF232" s="229" t="e">
        <f t="shared" si="39"/>
        <v>#REF!</v>
      </c>
      <c r="AG232" s="229">
        <v>2</v>
      </c>
      <c r="AH232" s="229" t="e">
        <f t="shared" si="40"/>
        <v>#REF!</v>
      </c>
      <c r="AI232" s="227" t="e">
        <f t="shared" si="41"/>
        <v>#REF!</v>
      </c>
      <c r="AJ232" s="225">
        <f>Solicitacao_Prancha[[#This Row],[QUANT EQUIP]]</f>
        <v>1</v>
      </c>
      <c r="AK232" s="229" t="e">
        <f t="shared" si="42"/>
        <v>#REF!</v>
      </c>
      <c r="AL232" s="229"/>
      <c r="AM232" s="230"/>
      <c r="AN232" s="230"/>
      <c r="AO232" s="230"/>
      <c r="AP232" s="230"/>
      <c r="AQ232" s="230"/>
      <c r="AR232" s="230"/>
      <c r="AS232" s="230"/>
      <c r="AT232" s="230"/>
      <c r="AU232" s="230"/>
      <c r="AV232" s="230"/>
      <c r="AW232" s="230"/>
      <c r="AX232"/>
      <c r="AY232"/>
    </row>
    <row r="233" spans="1:51" ht="15" hidden="1" x14ac:dyDescent="0.25">
      <c r="A233" s="208">
        <v>2999</v>
      </c>
      <c r="B233" s="208" t="s">
        <v>742</v>
      </c>
      <c r="C233" s="210">
        <v>45636.984027777777</v>
      </c>
      <c r="D233" s="211" t="s">
        <v>549</v>
      </c>
      <c r="E233" s="208" t="s">
        <v>491</v>
      </c>
      <c r="F233" s="208">
        <v>1</v>
      </c>
      <c r="G233" s="208" t="s">
        <v>545</v>
      </c>
      <c r="H233" s="208" t="s">
        <v>620</v>
      </c>
      <c r="I233" s="208" t="s">
        <v>624</v>
      </c>
      <c r="J233" s="208" t="s">
        <v>502</v>
      </c>
      <c r="K233" s="208" t="s">
        <v>918</v>
      </c>
      <c r="L233" s="208" t="s">
        <v>612</v>
      </c>
      <c r="M233" s="211" t="s">
        <v>915</v>
      </c>
      <c r="N233" s="211" t="s">
        <v>992</v>
      </c>
      <c r="O233" s="217"/>
      <c r="P233" s="208"/>
      <c r="Q233" s="208" t="s">
        <v>688</v>
      </c>
      <c r="R233" s="208" t="e">
        <f>VLOOKUP(LEFT(Solicitacao_Prancha[[#This Row],[ORIGEM]],4),#REF!,2,0)</f>
        <v>#REF!</v>
      </c>
      <c r="S233" s="208" t="e">
        <f>VLOOKUP(LEFT(Solicitacao_Prancha[[#This Row],[DESTINO]],4),#REF!,2,0)</f>
        <v>#REF!</v>
      </c>
      <c r="T233" s="219" t="str">
        <f t="shared" si="34"/>
        <v>Não Aderente</v>
      </c>
      <c r="U233" s="221">
        <f>((CONCATENATE(Solicitacao_Prancha[[#This Row],[DATA MOVIMENTAÇÃO]]," ",Solicitacao_Prancha[[#This Row],[HORA MOVIMENTAÇÃO]])-Solicitacao_Prancha[[#This Row],[DATA SOLICITAÇÃO]])*24)+3</f>
        <v>9.8833333334187046</v>
      </c>
      <c r="V233" s="224" t="s">
        <v>410</v>
      </c>
      <c r="W233" s="225" t="str">
        <f>LEFT(Solicitacao_Prancha[[#This Row],[ORIGEM]],4)</f>
        <v>0539</v>
      </c>
      <c r="X233" s="225" t="str">
        <f>LEFT(Solicitacao_Prancha[[#This Row],[DESTINO]],4)</f>
        <v>0406</v>
      </c>
      <c r="Y233" s="225" t="str">
        <f t="shared" si="35"/>
        <v>BRLP0539</v>
      </c>
      <c r="Z233" s="225" t="str">
        <f t="shared" si="36"/>
        <v>05390406</v>
      </c>
      <c r="AA233" s="225" t="str">
        <f t="shared" si="37"/>
        <v>BRLP0406</v>
      </c>
      <c r="AB233" s="226" t="e">
        <f>VLOOKUP(Y233,#REF!,2,0)</f>
        <v>#REF!</v>
      </c>
      <c r="AC233" s="226" t="e">
        <f>VLOOKUP(Z233,#REF!,2,0)</f>
        <v>#REF!</v>
      </c>
      <c r="AD233" s="226" t="e">
        <f>VLOOKUP(AA233,#REF!,2,0)</f>
        <v>#REF!</v>
      </c>
      <c r="AE233" s="227" t="e">
        <f t="shared" si="38"/>
        <v>#REF!</v>
      </c>
      <c r="AF233" s="229" t="e">
        <f t="shared" si="39"/>
        <v>#REF!</v>
      </c>
      <c r="AG233" s="229">
        <v>2</v>
      </c>
      <c r="AH233" s="229" t="e">
        <f t="shared" si="40"/>
        <v>#REF!</v>
      </c>
      <c r="AI233" s="227" t="e">
        <f t="shared" si="41"/>
        <v>#REF!</v>
      </c>
      <c r="AJ233" s="225">
        <f>Solicitacao_Prancha[[#This Row],[QUANT EQUIP]]</f>
        <v>1</v>
      </c>
      <c r="AK233" s="229" t="e">
        <f t="shared" si="42"/>
        <v>#REF!</v>
      </c>
      <c r="AL233" s="229"/>
      <c r="AM233" s="230"/>
      <c r="AN233" s="230"/>
      <c r="AO233" s="230"/>
      <c r="AP233" s="230"/>
      <c r="AQ233" s="230"/>
      <c r="AR233" s="230"/>
      <c r="AS233" s="230"/>
      <c r="AT233" s="230"/>
      <c r="AU233" s="230"/>
      <c r="AV233" s="230"/>
      <c r="AW233" s="230"/>
      <c r="AX233"/>
      <c r="AY233"/>
    </row>
    <row r="234" spans="1:51" ht="15" hidden="1" x14ac:dyDescent="0.25">
      <c r="A234" s="208">
        <v>3000</v>
      </c>
      <c r="B234" s="208" t="s">
        <v>742</v>
      </c>
      <c r="C234" s="210">
        <v>45636.995833333334</v>
      </c>
      <c r="D234" s="211" t="s">
        <v>549</v>
      </c>
      <c r="E234" s="208" t="s">
        <v>493</v>
      </c>
      <c r="F234" s="208">
        <v>2</v>
      </c>
      <c r="G234" s="208" t="s">
        <v>545</v>
      </c>
      <c r="H234" s="208" t="s">
        <v>620</v>
      </c>
      <c r="I234" s="208" t="s">
        <v>624</v>
      </c>
      <c r="J234" s="208" t="s">
        <v>1</v>
      </c>
      <c r="K234" s="208" t="s">
        <v>994</v>
      </c>
      <c r="L234" s="208" t="s">
        <v>612</v>
      </c>
      <c r="M234" s="211" t="s">
        <v>915</v>
      </c>
      <c r="N234" s="211" t="s">
        <v>992</v>
      </c>
      <c r="O234" s="217"/>
      <c r="P234" s="208"/>
      <c r="Q234" s="208" t="s">
        <v>688</v>
      </c>
      <c r="R234" s="208" t="e">
        <f>VLOOKUP(LEFT(Solicitacao_Prancha[[#This Row],[ORIGEM]],4),#REF!,2,0)</f>
        <v>#REF!</v>
      </c>
      <c r="S234" s="208" t="e">
        <f>VLOOKUP(LEFT(Solicitacao_Prancha[[#This Row],[DESTINO]],4),#REF!,2,0)</f>
        <v>#REF!</v>
      </c>
      <c r="T234" s="219" t="str">
        <f t="shared" si="34"/>
        <v>Não Aderente</v>
      </c>
      <c r="U234" s="221">
        <f>((CONCATENATE(Solicitacao_Prancha[[#This Row],[DATA MOVIMENTAÇÃO]]," ",Solicitacao_Prancha[[#This Row],[HORA MOVIMENTAÇÃO]])-Solicitacao_Prancha[[#This Row],[DATA SOLICITAÇÃO]])*24)+3</f>
        <v>33.600000000034925</v>
      </c>
      <c r="V234" s="224" t="s">
        <v>410</v>
      </c>
      <c r="W234" s="225" t="str">
        <f>LEFT(Solicitacao_Prancha[[#This Row],[ORIGEM]],4)</f>
        <v>0539</v>
      </c>
      <c r="X234" s="225" t="str">
        <f>LEFT(Solicitacao_Prancha[[#This Row],[DESTINO]],4)</f>
        <v>0406</v>
      </c>
      <c r="Y234" s="225" t="str">
        <f t="shared" si="35"/>
        <v>BRLP0539</v>
      </c>
      <c r="Z234" s="225" t="str">
        <f t="shared" si="36"/>
        <v>05390406</v>
      </c>
      <c r="AA234" s="225" t="str">
        <f t="shared" si="37"/>
        <v>BRLP0406</v>
      </c>
      <c r="AB234" s="226" t="e">
        <f>VLOOKUP(Y234,#REF!,2,0)</f>
        <v>#REF!</v>
      </c>
      <c r="AC234" s="226" t="e">
        <f>VLOOKUP(Z234,#REF!,2,0)</f>
        <v>#REF!</v>
      </c>
      <c r="AD234" s="226" t="e">
        <f>VLOOKUP(AA234,#REF!,2,0)</f>
        <v>#REF!</v>
      </c>
      <c r="AE234" s="227" t="e">
        <f t="shared" si="38"/>
        <v>#REF!</v>
      </c>
      <c r="AF234" s="229" t="e">
        <f t="shared" si="39"/>
        <v>#REF!</v>
      </c>
      <c r="AG234" s="229">
        <v>2</v>
      </c>
      <c r="AH234" s="229" t="e">
        <f t="shared" si="40"/>
        <v>#REF!</v>
      </c>
      <c r="AI234" s="227" t="e">
        <f t="shared" si="41"/>
        <v>#REF!</v>
      </c>
      <c r="AJ234" s="225">
        <f>Solicitacao_Prancha[[#This Row],[QUANT EQUIP]]</f>
        <v>2</v>
      </c>
      <c r="AK234" s="229" t="e">
        <f t="shared" si="42"/>
        <v>#REF!</v>
      </c>
      <c r="AL234" s="229"/>
      <c r="AM234" s="230"/>
      <c r="AN234" s="230"/>
      <c r="AO234" s="230"/>
      <c r="AP234" s="230"/>
      <c r="AQ234" s="230"/>
      <c r="AR234" s="230"/>
      <c r="AS234" s="230"/>
      <c r="AT234" s="230"/>
      <c r="AU234" s="230"/>
      <c r="AV234" s="230"/>
      <c r="AW234" s="230"/>
      <c r="AX234"/>
      <c r="AY234"/>
    </row>
    <row r="235" spans="1:51" ht="15" hidden="1" x14ac:dyDescent="0.25">
      <c r="A235" s="208">
        <v>3001</v>
      </c>
      <c r="B235" s="208" t="s">
        <v>743</v>
      </c>
      <c r="C235" s="210">
        <v>45637.009027777778</v>
      </c>
      <c r="D235" s="211" t="s">
        <v>753</v>
      </c>
      <c r="E235" s="208" t="s">
        <v>493</v>
      </c>
      <c r="F235" s="208">
        <v>1</v>
      </c>
      <c r="G235" s="208" t="s">
        <v>508</v>
      </c>
      <c r="H235" s="208" t="s">
        <v>620</v>
      </c>
      <c r="I235" s="208" t="s">
        <v>621</v>
      </c>
      <c r="J235" s="208" t="s">
        <v>1</v>
      </c>
      <c r="K235" s="208" t="s">
        <v>994</v>
      </c>
      <c r="L235" s="208" t="s">
        <v>604</v>
      </c>
      <c r="M235" s="211" t="s">
        <v>671</v>
      </c>
      <c r="N235" s="211" t="s">
        <v>1161</v>
      </c>
      <c r="O235" s="217"/>
      <c r="P235" s="208"/>
      <c r="Q235" s="208" t="s">
        <v>688</v>
      </c>
      <c r="R235" s="208" t="e">
        <f>VLOOKUP(LEFT(Solicitacao_Prancha[[#This Row],[ORIGEM]],4),#REF!,2,0)</f>
        <v>#REF!</v>
      </c>
      <c r="S235" s="208" t="e">
        <f>VLOOKUP(LEFT(Solicitacao_Prancha[[#This Row],[DESTINO]],4),#REF!,2,0)</f>
        <v>#REF!</v>
      </c>
      <c r="T235" s="219" t="str">
        <f t="shared" si="34"/>
        <v>Não Aderente</v>
      </c>
      <c r="U235" s="221">
        <f>((CONCATENATE(Solicitacao_Prancha[[#This Row],[DATA MOVIMENTAÇÃO]]," ",Solicitacao_Prancha[[#This Row],[HORA MOVIMENTAÇÃO]])-Solicitacao_Prancha[[#This Row],[DATA SOLICITAÇÃO]])*24)+3</f>
        <v>33.783333333267365</v>
      </c>
      <c r="V235" s="224" t="s">
        <v>410</v>
      </c>
      <c r="W235" s="225" t="str">
        <f>LEFT(Solicitacao_Prancha[[#This Row],[ORIGEM]],4)</f>
        <v>0392</v>
      </c>
      <c r="X235" s="225" t="str">
        <f>LEFT(Solicitacao_Prancha[[#This Row],[DESTINO]],4)</f>
        <v>0549</v>
      </c>
      <c r="Y235" s="225" t="str">
        <f t="shared" si="35"/>
        <v>BRLP0392</v>
      </c>
      <c r="Z235" s="225" t="str">
        <f t="shared" si="36"/>
        <v>03920549</v>
      </c>
      <c r="AA235" s="225" t="str">
        <f t="shared" si="37"/>
        <v>BRLP0549</v>
      </c>
      <c r="AB235" s="226" t="e">
        <f>VLOOKUP(Y235,#REF!,2,0)</f>
        <v>#REF!</v>
      </c>
      <c r="AC235" s="226" t="e">
        <f>VLOOKUP(Z235,#REF!,2,0)</f>
        <v>#REF!</v>
      </c>
      <c r="AD235" s="226" t="e">
        <f>VLOOKUP(AA235,#REF!,2,0)</f>
        <v>#REF!</v>
      </c>
      <c r="AE235" s="227" t="e">
        <f t="shared" si="38"/>
        <v>#REF!</v>
      </c>
      <c r="AF235" s="229" t="e">
        <f t="shared" si="39"/>
        <v>#REF!</v>
      </c>
      <c r="AG235" s="229">
        <v>2</v>
      </c>
      <c r="AH235" s="229" t="e">
        <f t="shared" si="40"/>
        <v>#REF!</v>
      </c>
      <c r="AI235" s="227" t="e">
        <f t="shared" si="41"/>
        <v>#REF!</v>
      </c>
      <c r="AJ235" s="225">
        <f>Solicitacao_Prancha[[#This Row],[QUANT EQUIP]]</f>
        <v>1</v>
      </c>
      <c r="AK235" s="229" t="e">
        <f t="shared" si="42"/>
        <v>#REF!</v>
      </c>
      <c r="AL235" s="229"/>
      <c r="AM235" s="230"/>
      <c r="AN235" s="230"/>
      <c r="AO235" s="230"/>
      <c r="AP235" s="230"/>
      <c r="AQ235" s="230"/>
      <c r="AR235" s="230"/>
      <c r="AS235" s="230"/>
      <c r="AT235" s="230"/>
      <c r="AU235" s="230"/>
      <c r="AV235" s="230"/>
      <c r="AW235" s="230"/>
      <c r="AX235"/>
      <c r="AY235"/>
    </row>
    <row r="236" spans="1:51" ht="15" hidden="1" x14ac:dyDescent="0.25">
      <c r="A236" s="208">
        <v>3008</v>
      </c>
      <c r="B236" s="208" t="s">
        <v>718</v>
      </c>
      <c r="C236" s="210">
        <v>45637.491666666669</v>
      </c>
      <c r="D236" s="211" t="s">
        <v>648</v>
      </c>
      <c r="E236" s="208" t="s">
        <v>719</v>
      </c>
      <c r="F236" s="208">
        <v>1</v>
      </c>
      <c r="G236" s="208" t="s">
        <v>4</v>
      </c>
      <c r="H236" s="208" t="s">
        <v>620</v>
      </c>
      <c r="I236" s="208" t="s">
        <v>621</v>
      </c>
      <c r="J236" s="208" t="s">
        <v>531</v>
      </c>
      <c r="K236" s="208" t="s">
        <v>994</v>
      </c>
      <c r="L236" s="208" t="s">
        <v>597</v>
      </c>
      <c r="M236" s="211" t="s">
        <v>666</v>
      </c>
      <c r="N236" s="211" t="s">
        <v>567</v>
      </c>
      <c r="O236" s="217"/>
      <c r="P236" s="208" t="s">
        <v>514</v>
      </c>
      <c r="Q236" s="208" t="s">
        <v>688</v>
      </c>
      <c r="R236" s="208" t="e">
        <f>VLOOKUP(LEFT(Solicitacao_Prancha[[#This Row],[ORIGEM]],4),#REF!,2,0)</f>
        <v>#REF!</v>
      </c>
      <c r="S236" s="208" t="e">
        <f>VLOOKUP(LEFT(Solicitacao_Prancha[[#This Row],[DESTINO]],4),#REF!,2,0)</f>
        <v>#REF!</v>
      </c>
      <c r="T236" s="219" t="str">
        <f t="shared" si="34"/>
        <v>Não Aderente</v>
      </c>
      <c r="U236" s="221">
        <f>((CONCATENATE(Solicitacao_Prancha[[#This Row],[DATA MOVIMENTAÇÃO]]," ",Solicitacao_Prancha[[#This Row],[HORA MOVIMENTAÇÃO]])-Solicitacao_Prancha[[#This Row],[DATA SOLICITAÇÃO]])*24)+3</f>
        <v>24.199999999953434</v>
      </c>
      <c r="V236" s="224" t="s">
        <v>410</v>
      </c>
      <c r="W236" s="225" t="str">
        <f>LEFT(Solicitacao_Prancha[[#This Row],[ORIGEM]],4)</f>
        <v>2006</v>
      </c>
      <c r="X236" s="225" t="str">
        <f>LEFT(Solicitacao_Prancha[[#This Row],[DESTINO]],4)</f>
        <v>0452</v>
      </c>
      <c r="Y236" s="225" t="str">
        <f t="shared" si="35"/>
        <v>BRLP2006</v>
      </c>
      <c r="Z236" s="225" t="str">
        <f t="shared" si="36"/>
        <v>20060452</v>
      </c>
      <c r="AA236" s="225" t="str">
        <f t="shared" si="37"/>
        <v>BRLP0452</v>
      </c>
      <c r="AB236" s="226" t="e">
        <f>VLOOKUP(Y236,#REF!,2,0)</f>
        <v>#REF!</v>
      </c>
      <c r="AC236" s="226" t="e">
        <f>VLOOKUP(Z236,#REF!,2,0)</f>
        <v>#REF!</v>
      </c>
      <c r="AD236" s="226" t="e">
        <f>VLOOKUP(AA236,#REF!,2,0)</f>
        <v>#REF!</v>
      </c>
      <c r="AE236" s="227" t="e">
        <f t="shared" si="38"/>
        <v>#REF!</v>
      </c>
      <c r="AF236" s="229" t="e">
        <f t="shared" si="39"/>
        <v>#REF!</v>
      </c>
      <c r="AG236" s="229">
        <v>2</v>
      </c>
      <c r="AH236" s="229" t="e">
        <f t="shared" si="40"/>
        <v>#REF!</v>
      </c>
      <c r="AI236" s="227" t="e">
        <f t="shared" si="41"/>
        <v>#REF!</v>
      </c>
      <c r="AJ236" s="225">
        <f>Solicitacao_Prancha[[#This Row],[QUANT EQUIP]]</f>
        <v>1</v>
      </c>
      <c r="AK236" s="229" t="e">
        <f t="shared" si="42"/>
        <v>#REF!</v>
      </c>
      <c r="AL236" s="229"/>
      <c r="AM236" s="230"/>
      <c r="AN236" s="230"/>
      <c r="AO236" s="230"/>
      <c r="AP236" s="230"/>
      <c r="AQ236" s="230"/>
      <c r="AR236" s="230"/>
      <c r="AS236" s="230"/>
      <c r="AT236" s="230"/>
      <c r="AU236" s="230"/>
      <c r="AV236" s="230"/>
      <c r="AW236" s="230"/>
      <c r="AX236"/>
      <c r="AY236"/>
    </row>
    <row r="237" spans="1:51" ht="15" hidden="1" x14ac:dyDescent="0.25">
      <c r="A237" s="208">
        <v>3009</v>
      </c>
      <c r="B237" s="208" t="s">
        <v>718</v>
      </c>
      <c r="C237" s="210">
        <v>45637.50277777778</v>
      </c>
      <c r="D237" s="211" t="s">
        <v>648</v>
      </c>
      <c r="E237" s="208" t="s">
        <v>719</v>
      </c>
      <c r="F237" s="208">
        <v>1</v>
      </c>
      <c r="G237" s="208" t="s">
        <v>4</v>
      </c>
      <c r="H237" s="208" t="s">
        <v>620</v>
      </c>
      <c r="I237" s="208" t="s">
        <v>621</v>
      </c>
      <c r="J237" s="208" t="s">
        <v>502</v>
      </c>
      <c r="K237" s="208" t="s">
        <v>918</v>
      </c>
      <c r="L237" s="208" t="s">
        <v>600</v>
      </c>
      <c r="M237" s="211" t="s">
        <v>666</v>
      </c>
      <c r="N237" s="211" t="s">
        <v>567</v>
      </c>
      <c r="O237" s="217"/>
      <c r="P237" s="208"/>
      <c r="Q237" s="208" t="s">
        <v>688</v>
      </c>
      <c r="R237" s="208" t="e">
        <f>VLOOKUP(LEFT(Solicitacao_Prancha[[#This Row],[ORIGEM]],4),#REF!,2,0)</f>
        <v>#REF!</v>
      </c>
      <c r="S237" s="208" t="e">
        <f>VLOOKUP(LEFT(Solicitacao_Prancha[[#This Row],[DESTINO]],4),#REF!,2,0)</f>
        <v>#REF!</v>
      </c>
      <c r="T237" s="219" t="str">
        <f t="shared" si="34"/>
        <v>Não Aderente</v>
      </c>
      <c r="U237" s="221">
        <v>1</v>
      </c>
      <c r="V237" s="224" t="s">
        <v>410</v>
      </c>
      <c r="W237" s="225" t="str">
        <f>LEFT(Solicitacao_Prancha[[#This Row],[ORIGEM]],4)</f>
        <v>2006</v>
      </c>
      <c r="X237" s="225" t="str">
        <f>LEFT(Solicitacao_Prancha[[#This Row],[DESTINO]],4)</f>
        <v>0452</v>
      </c>
      <c r="Y237" s="225" t="str">
        <f t="shared" si="35"/>
        <v>BRLP2006</v>
      </c>
      <c r="Z237" s="225" t="str">
        <f t="shared" si="36"/>
        <v>20060452</v>
      </c>
      <c r="AA237" s="225" t="str">
        <f t="shared" si="37"/>
        <v>BRLP0452</v>
      </c>
      <c r="AB237" s="226" t="e">
        <f>VLOOKUP(Y237,#REF!,2,0)</f>
        <v>#REF!</v>
      </c>
      <c r="AC237" s="226" t="e">
        <f>VLOOKUP(Z237,#REF!,2,0)</f>
        <v>#REF!</v>
      </c>
      <c r="AD237" s="226" t="e">
        <f>VLOOKUP(AA237,#REF!,2,0)</f>
        <v>#REF!</v>
      </c>
      <c r="AE237" s="227" t="e">
        <f t="shared" si="38"/>
        <v>#REF!</v>
      </c>
      <c r="AF237" s="229" t="e">
        <f t="shared" si="39"/>
        <v>#REF!</v>
      </c>
      <c r="AG237" s="229">
        <v>2</v>
      </c>
      <c r="AH237" s="229" t="e">
        <f t="shared" si="40"/>
        <v>#REF!</v>
      </c>
      <c r="AI237" s="227" t="e">
        <f t="shared" si="41"/>
        <v>#REF!</v>
      </c>
      <c r="AJ237" s="225">
        <f>Solicitacao_Prancha[[#This Row],[QUANT EQUIP]]</f>
        <v>1</v>
      </c>
      <c r="AK237" s="229" t="e">
        <f t="shared" si="42"/>
        <v>#REF!</v>
      </c>
      <c r="AL237" s="229"/>
      <c r="AM237" s="230"/>
      <c r="AN237" s="230"/>
      <c r="AO237" s="230"/>
      <c r="AP237" s="230"/>
      <c r="AQ237" s="230"/>
      <c r="AR237" s="230"/>
      <c r="AS237" s="230"/>
      <c r="AT237" s="230"/>
      <c r="AU237" s="230"/>
      <c r="AV237" s="230"/>
      <c r="AW237" s="230"/>
      <c r="AX237"/>
      <c r="AY237"/>
    </row>
    <row r="238" spans="1:51" ht="15" hidden="1" x14ac:dyDescent="0.25">
      <c r="A238" s="208">
        <v>3010</v>
      </c>
      <c r="B238" s="208" t="s">
        <v>718</v>
      </c>
      <c r="C238" s="210">
        <v>45637.509722222225</v>
      </c>
      <c r="D238" s="211" t="s">
        <v>648</v>
      </c>
      <c r="E238" s="208" t="s">
        <v>5</v>
      </c>
      <c r="F238" s="208">
        <v>1</v>
      </c>
      <c r="G238" s="208" t="s">
        <v>4</v>
      </c>
      <c r="H238" s="208" t="s">
        <v>620</v>
      </c>
      <c r="I238" s="208" t="s">
        <v>620</v>
      </c>
      <c r="J238" s="208" t="s">
        <v>1</v>
      </c>
      <c r="K238" s="208" t="s">
        <v>841</v>
      </c>
      <c r="L238" s="208" t="s">
        <v>1000</v>
      </c>
      <c r="M238" s="211" t="s">
        <v>644</v>
      </c>
      <c r="N238" s="211" t="s">
        <v>660</v>
      </c>
      <c r="O238" s="217"/>
      <c r="P238" s="208"/>
      <c r="Q238" s="208" t="s">
        <v>688</v>
      </c>
      <c r="R238" s="208" t="e">
        <f>VLOOKUP(LEFT(Solicitacao_Prancha[[#This Row],[ORIGEM]],4),#REF!,2,0)</f>
        <v>#REF!</v>
      </c>
      <c r="S238" s="208" t="e">
        <f>VLOOKUP(LEFT(Solicitacao_Prancha[[#This Row],[DESTINO]],4),#REF!,2,0)</f>
        <v>#REF!</v>
      </c>
      <c r="T238" s="219" t="str">
        <f t="shared" si="34"/>
        <v>Aderente</v>
      </c>
      <c r="U238" s="221">
        <f>((CONCATENATE(Solicitacao_Prancha[[#This Row],[DATA MOVIMENTAÇÃO]]," ",Solicitacao_Prancha[[#This Row],[HORA MOVIMENTAÇÃO]])-Solicitacao_Prancha[[#This Row],[DATA SOLICITAÇÃO]])*24)+3</f>
        <v>48.266666666662786</v>
      </c>
      <c r="V238" s="224" t="s">
        <v>410</v>
      </c>
      <c r="W238" s="225" t="str">
        <f>LEFT(Solicitacao_Prancha[[#This Row],[ORIGEM]],4)</f>
        <v>0073</v>
      </c>
      <c r="X238" s="225" t="str">
        <f>LEFT(Solicitacao_Prancha[[#This Row],[DESTINO]],4)</f>
        <v>0078</v>
      </c>
      <c r="Y238" s="225" t="str">
        <f t="shared" si="35"/>
        <v>BRLP0073</v>
      </c>
      <c r="Z238" s="225" t="str">
        <f t="shared" si="36"/>
        <v>00730078</v>
      </c>
      <c r="AA238" s="225" t="str">
        <f t="shared" si="37"/>
        <v>BRLP0078</v>
      </c>
      <c r="AB238" s="226" t="e">
        <f>VLOOKUP(Y238,#REF!,2,0)</f>
        <v>#REF!</v>
      </c>
      <c r="AC238" s="226" t="e">
        <f>VLOOKUP(Z238,#REF!,2,0)</f>
        <v>#REF!</v>
      </c>
      <c r="AD238" s="226" t="e">
        <f>VLOOKUP(AA238,#REF!,2,0)</f>
        <v>#REF!</v>
      </c>
      <c r="AE238" s="227" t="e">
        <f t="shared" si="38"/>
        <v>#REF!</v>
      </c>
      <c r="AF238" s="229" t="e">
        <f t="shared" si="39"/>
        <v>#REF!</v>
      </c>
      <c r="AG238" s="229">
        <v>2</v>
      </c>
      <c r="AH238" s="229" t="e">
        <f t="shared" si="40"/>
        <v>#REF!</v>
      </c>
      <c r="AI238" s="227" t="e">
        <f t="shared" si="41"/>
        <v>#REF!</v>
      </c>
      <c r="AJ238" s="225">
        <f>Solicitacao_Prancha[[#This Row],[QUANT EQUIP]]</f>
        <v>1</v>
      </c>
      <c r="AK238" s="229" t="e">
        <f t="shared" si="42"/>
        <v>#REF!</v>
      </c>
      <c r="AL238" s="229"/>
      <c r="AM238" s="230"/>
      <c r="AN238" s="230"/>
      <c r="AO238" s="230"/>
      <c r="AP238" s="230"/>
      <c r="AQ238" s="230"/>
      <c r="AR238" s="230"/>
      <c r="AS238" s="230"/>
      <c r="AT238" s="230"/>
      <c r="AU238" s="230"/>
      <c r="AV238" s="230"/>
      <c r="AW238" s="230"/>
      <c r="AX238"/>
      <c r="AY238"/>
    </row>
    <row r="239" spans="1:51" ht="15" hidden="1" x14ac:dyDescent="0.25">
      <c r="A239" s="208">
        <v>3013</v>
      </c>
      <c r="B239" s="208" t="s">
        <v>718</v>
      </c>
      <c r="C239" s="210">
        <v>45637.511805555558</v>
      </c>
      <c r="D239" s="211" t="s">
        <v>1165</v>
      </c>
      <c r="E239" s="208" t="s">
        <v>719</v>
      </c>
      <c r="F239" s="208">
        <v>6</v>
      </c>
      <c r="G239" s="208" t="s">
        <v>4</v>
      </c>
      <c r="H239" s="208" t="s">
        <v>624</v>
      </c>
      <c r="I239" s="208" t="s">
        <v>621</v>
      </c>
      <c r="J239" s="208" t="s">
        <v>1</v>
      </c>
      <c r="K239" s="208" t="s">
        <v>841</v>
      </c>
      <c r="L239" s="208" t="s">
        <v>1000</v>
      </c>
      <c r="M239" s="211" t="s">
        <v>641</v>
      </c>
      <c r="N239" s="211" t="s">
        <v>660</v>
      </c>
      <c r="O239" s="217"/>
      <c r="P239" s="208"/>
      <c r="Q239" s="208" t="s">
        <v>688</v>
      </c>
      <c r="R239" s="208" t="e">
        <f>VLOOKUP(LEFT(Solicitacao_Prancha[[#This Row],[ORIGEM]],4),#REF!,2,0)</f>
        <v>#REF!</v>
      </c>
      <c r="S239" s="208" t="e">
        <f>VLOOKUP(LEFT(Solicitacao_Prancha[[#This Row],[DESTINO]],4),#REF!,2,0)</f>
        <v>#REF!</v>
      </c>
      <c r="T239" s="219" t="str">
        <f t="shared" si="34"/>
        <v>Não Aderente</v>
      </c>
      <c r="U239" s="221">
        <v>1</v>
      </c>
      <c r="V239" s="224" t="s">
        <v>410</v>
      </c>
      <c r="W239" s="225" t="str">
        <f>LEFT(Solicitacao_Prancha[[#This Row],[ORIGEM]],4)</f>
        <v>0503</v>
      </c>
      <c r="X239" s="225" t="str">
        <f>LEFT(Solicitacao_Prancha[[#This Row],[DESTINO]],4)</f>
        <v>0078</v>
      </c>
      <c r="Y239" s="225" t="str">
        <f t="shared" si="35"/>
        <v>BRLP0503</v>
      </c>
      <c r="Z239" s="225" t="str">
        <f t="shared" si="36"/>
        <v>05030078</v>
      </c>
      <c r="AA239" s="225" t="str">
        <f t="shared" si="37"/>
        <v>BRLP0078</v>
      </c>
      <c r="AB239" s="226" t="e">
        <f>VLOOKUP(Y239,#REF!,2,0)</f>
        <v>#REF!</v>
      </c>
      <c r="AC239" s="226" t="e">
        <f>VLOOKUP(Z239,#REF!,2,0)</f>
        <v>#REF!</v>
      </c>
      <c r="AD239" s="226" t="e">
        <f>VLOOKUP(AA239,#REF!,2,0)</f>
        <v>#REF!</v>
      </c>
      <c r="AE239" s="227" t="e">
        <f t="shared" si="38"/>
        <v>#REF!</v>
      </c>
      <c r="AF239" s="229" t="e">
        <f t="shared" si="39"/>
        <v>#REF!</v>
      </c>
      <c r="AG239" s="229">
        <v>2</v>
      </c>
      <c r="AH239" s="229" t="e">
        <f t="shared" si="40"/>
        <v>#REF!</v>
      </c>
      <c r="AI239" s="227" t="e">
        <f t="shared" si="41"/>
        <v>#REF!</v>
      </c>
      <c r="AJ239" s="225">
        <f>Solicitacao_Prancha[[#This Row],[QUANT EQUIP]]</f>
        <v>6</v>
      </c>
      <c r="AK239" s="229" t="e">
        <f t="shared" si="42"/>
        <v>#REF!</v>
      </c>
      <c r="AL239" s="229"/>
      <c r="AM239" s="230"/>
      <c r="AN239" s="230"/>
      <c r="AO239" s="230"/>
      <c r="AP239" s="230"/>
      <c r="AQ239" s="230"/>
      <c r="AR239" s="230"/>
      <c r="AS239" s="230"/>
      <c r="AT239" s="230"/>
      <c r="AU239" s="230"/>
      <c r="AV239" s="230"/>
      <c r="AW239" s="230"/>
      <c r="AX239"/>
      <c r="AY239"/>
    </row>
    <row r="240" spans="1:51" ht="15" hidden="1" x14ac:dyDescent="0.25">
      <c r="A240" s="208">
        <v>3011</v>
      </c>
      <c r="B240" s="208" t="s">
        <v>743</v>
      </c>
      <c r="C240" s="210">
        <v>45637.511805555558</v>
      </c>
      <c r="D240" s="211" t="s">
        <v>840</v>
      </c>
      <c r="E240" s="208" t="s">
        <v>491</v>
      </c>
      <c r="F240" s="208">
        <v>1</v>
      </c>
      <c r="G240" s="208" t="s">
        <v>501</v>
      </c>
      <c r="H240" s="208" t="s">
        <v>620</v>
      </c>
      <c r="I240" s="208" t="s">
        <v>624</v>
      </c>
      <c r="J240" s="208" t="s">
        <v>531</v>
      </c>
      <c r="K240" s="208" t="s">
        <v>918</v>
      </c>
      <c r="L240" s="208" t="s">
        <v>597</v>
      </c>
      <c r="M240" s="211" t="s">
        <v>660</v>
      </c>
      <c r="N240" s="211" t="s">
        <v>639</v>
      </c>
      <c r="O240" s="217"/>
      <c r="P240" s="208" t="s">
        <v>633</v>
      </c>
      <c r="Q240" s="208" t="s">
        <v>688</v>
      </c>
      <c r="R240" s="208" t="e">
        <f>VLOOKUP(LEFT(Solicitacao_Prancha[[#This Row],[ORIGEM]],4),#REF!,2,0)</f>
        <v>#REF!</v>
      </c>
      <c r="S240" s="208" t="e">
        <f>VLOOKUP(LEFT(Solicitacao_Prancha[[#This Row],[DESTINO]],4),#REF!,2,0)</f>
        <v>#REF!</v>
      </c>
      <c r="T240" s="219" t="str">
        <f t="shared" si="34"/>
        <v>Não Aderente</v>
      </c>
      <c r="U240" s="221">
        <f>((CONCATENATE(Solicitacao_Prancha[[#This Row],[DATA MOVIMENTAÇÃO]]," ",Solicitacao_Prancha[[#This Row],[HORA MOVIMENTAÇÃO]])-Solicitacao_Prancha[[#This Row],[DATA SOLICITAÇÃO]])*24)+3</f>
        <v>-0.28333333338377997</v>
      </c>
      <c r="V240" s="224" t="s">
        <v>410</v>
      </c>
      <c r="W240" s="225" t="str">
        <f>LEFT(Solicitacao_Prancha[[#This Row],[ORIGEM]],4)</f>
        <v>0078</v>
      </c>
      <c r="X240" s="225" t="str">
        <f>LEFT(Solicitacao_Prancha[[#This Row],[DESTINO]],4)</f>
        <v>0486</v>
      </c>
      <c r="Y240" s="225" t="str">
        <f t="shared" si="35"/>
        <v>BRLP0078</v>
      </c>
      <c r="Z240" s="225" t="str">
        <f t="shared" si="36"/>
        <v>00780486</v>
      </c>
      <c r="AA240" s="225" t="str">
        <f t="shared" si="37"/>
        <v>BRLP0486</v>
      </c>
      <c r="AB240" s="226" t="e">
        <f>VLOOKUP(Y240,#REF!,2,0)</f>
        <v>#REF!</v>
      </c>
      <c r="AC240" s="226" t="e">
        <f>VLOOKUP(Z240,#REF!,2,0)</f>
        <v>#REF!</v>
      </c>
      <c r="AD240" s="226" t="e">
        <f>VLOOKUP(AA240,#REF!,2,0)</f>
        <v>#REF!</v>
      </c>
      <c r="AE240" s="227" t="e">
        <f t="shared" si="38"/>
        <v>#REF!</v>
      </c>
      <c r="AF240" s="229" t="e">
        <f t="shared" si="39"/>
        <v>#REF!</v>
      </c>
      <c r="AG240" s="229">
        <v>2</v>
      </c>
      <c r="AH240" s="229" t="e">
        <f t="shared" si="40"/>
        <v>#REF!</v>
      </c>
      <c r="AI240" s="227" t="e">
        <f t="shared" si="41"/>
        <v>#REF!</v>
      </c>
      <c r="AJ240" s="225">
        <f>Solicitacao_Prancha[[#This Row],[QUANT EQUIP]]</f>
        <v>1</v>
      </c>
      <c r="AK240" s="229" t="e">
        <f t="shared" si="42"/>
        <v>#REF!</v>
      </c>
      <c r="AL240" s="229"/>
      <c r="AM240" s="230"/>
      <c r="AN240" s="230"/>
      <c r="AO240" s="230"/>
      <c r="AP240" s="230"/>
      <c r="AQ240" s="230"/>
      <c r="AR240" s="230"/>
      <c r="AS240" s="230"/>
      <c r="AT240" s="230"/>
      <c r="AU240" s="230"/>
      <c r="AV240" s="230"/>
      <c r="AW240" s="230"/>
      <c r="AX240"/>
      <c r="AY240"/>
    </row>
    <row r="241" spans="1:51" ht="15" hidden="1" x14ac:dyDescent="0.25">
      <c r="A241" s="208">
        <v>3012</v>
      </c>
      <c r="B241" s="208" t="s">
        <v>743</v>
      </c>
      <c r="C241" s="210">
        <v>45637.513194444444</v>
      </c>
      <c r="D241" s="211" t="s">
        <v>840</v>
      </c>
      <c r="E241" s="208" t="s">
        <v>493</v>
      </c>
      <c r="F241" s="208">
        <v>1</v>
      </c>
      <c r="G241" s="208" t="s">
        <v>501</v>
      </c>
      <c r="H241" s="208" t="s">
        <v>620</v>
      </c>
      <c r="I241" s="208" t="s">
        <v>624</v>
      </c>
      <c r="J241" s="208" t="s">
        <v>531</v>
      </c>
      <c r="K241" s="208" t="s">
        <v>918</v>
      </c>
      <c r="L241" s="208" t="s">
        <v>597</v>
      </c>
      <c r="M241" s="211" t="s">
        <v>660</v>
      </c>
      <c r="N241" s="211" t="s">
        <v>560</v>
      </c>
      <c r="O241" s="217"/>
      <c r="P241" s="208" t="s">
        <v>633</v>
      </c>
      <c r="Q241" s="208" t="s">
        <v>688</v>
      </c>
      <c r="R241" s="208" t="e">
        <f>VLOOKUP(LEFT(Solicitacao_Prancha[[#This Row],[ORIGEM]],4),#REF!,2,0)</f>
        <v>#REF!</v>
      </c>
      <c r="S241" s="208" t="e">
        <f>VLOOKUP(LEFT(Solicitacao_Prancha[[#This Row],[DESTINO]],4),#REF!,2,0)</f>
        <v>#REF!</v>
      </c>
      <c r="T241" s="219" t="str">
        <f t="shared" si="34"/>
        <v>Não Aderente</v>
      </c>
      <c r="U241" s="221">
        <v>1</v>
      </c>
      <c r="V241" s="224" t="s">
        <v>410</v>
      </c>
      <c r="W241" s="225" t="str">
        <f>LEFT(Solicitacao_Prancha[[#This Row],[ORIGEM]],4)</f>
        <v>0078</v>
      </c>
      <c r="X241" s="225" t="str">
        <f>LEFT(Solicitacao_Prancha[[#This Row],[DESTINO]],4)</f>
        <v>0480</v>
      </c>
      <c r="Y241" s="225" t="str">
        <f t="shared" si="35"/>
        <v>BRLP0078</v>
      </c>
      <c r="Z241" s="225" t="str">
        <f t="shared" si="36"/>
        <v>00780480</v>
      </c>
      <c r="AA241" s="225" t="str">
        <f t="shared" si="37"/>
        <v>BRLP0480</v>
      </c>
      <c r="AB241" s="226" t="e">
        <f>VLOOKUP(Y241,#REF!,2,0)</f>
        <v>#REF!</v>
      </c>
      <c r="AC241" s="226" t="e">
        <f>VLOOKUP(Z241,#REF!,2,0)</f>
        <v>#REF!</v>
      </c>
      <c r="AD241" s="226" t="e">
        <f>VLOOKUP(AA241,#REF!,2,0)</f>
        <v>#REF!</v>
      </c>
      <c r="AE241" s="227" t="e">
        <f t="shared" si="38"/>
        <v>#REF!</v>
      </c>
      <c r="AF241" s="229" t="e">
        <f t="shared" si="39"/>
        <v>#REF!</v>
      </c>
      <c r="AG241" s="229">
        <v>2</v>
      </c>
      <c r="AH241" s="229" t="e">
        <f t="shared" si="40"/>
        <v>#REF!</v>
      </c>
      <c r="AI241" s="227" t="e">
        <f t="shared" si="41"/>
        <v>#REF!</v>
      </c>
      <c r="AJ241" s="225">
        <f>Solicitacao_Prancha[[#This Row],[QUANT EQUIP]]</f>
        <v>1</v>
      </c>
      <c r="AK241" s="229" t="e">
        <f t="shared" si="42"/>
        <v>#REF!</v>
      </c>
      <c r="AL241" s="229"/>
      <c r="AM241" s="230"/>
      <c r="AN241" s="230"/>
      <c r="AO241" s="230"/>
      <c r="AP241" s="230"/>
      <c r="AQ241" s="230"/>
      <c r="AR241" s="230"/>
      <c r="AS241" s="230"/>
      <c r="AT241" s="230"/>
      <c r="AU241" s="230"/>
      <c r="AV241" s="230"/>
      <c r="AW241" s="230"/>
      <c r="AX241"/>
      <c r="AY241"/>
    </row>
    <row r="242" spans="1:51" ht="15" hidden="1" x14ac:dyDescent="0.25">
      <c r="A242" s="208">
        <v>3014</v>
      </c>
      <c r="B242" s="208" t="s">
        <v>718</v>
      </c>
      <c r="C242" s="210">
        <v>45637.517361111109</v>
      </c>
      <c r="D242" s="211" t="s">
        <v>648</v>
      </c>
      <c r="E242" s="208" t="s">
        <v>719</v>
      </c>
      <c r="F242" s="208">
        <v>3</v>
      </c>
      <c r="G242" s="208" t="s">
        <v>4</v>
      </c>
      <c r="H242" s="208" t="s">
        <v>620</v>
      </c>
      <c r="I242" s="208" t="s">
        <v>621</v>
      </c>
      <c r="J242" s="208" t="s">
        <v>1</v>
      </c>
      <c r="K242" s="208" t="s">
        <v>994</v>
      </c>
      <c r="L242" s="208" t="s">
        <v>1000</v>
      </c>
      <c r="M242" s="211" t="s">
        <v>641</v>
      </c>
      <c r="N242" s="211" t="s">
        <v>567</v>
      </c>
      <c r="O242" s="217"/>
      <c r="P242" s="208"/>
      <c r="Q242" s="208" t="s">
        <v>688</v>
      </c>
      <c r="R242" s="208" t="e">
        <f>VLOOKUP(LEFT(Solicitacao_Prancha[[#This Row],[ORIGEM]],4),#REF!,2,0)</f>
        <v>#REF!</v>
      </c>
      <c r="S242" s="208" t="e">
        <f>VLOOKUP(LEFT(Solicitacao_Prancha[[#This Row],[DESTINO]],4),#REF!,2,0)</f>
        <v>#REF!</v>
      </c>
      <c r="T242" s="219" t="str">
        <f t="shared" si="34"/>
        <v>Não Aderente</v>
      </c>
      <c r="U242" s="221">
        <f>((CONCATENATE(Solicitacao_Prancha[[#This Row],[DATA MOVIMENTAÇÃO]]," ",Solicitacao_Prancha[[#This Row],[HORA MOVIMENTAÇÃO]])-Solicitacao_Prancha[[#This Row],[DATA SOLICITAÇÃO]])*24)+3</f>
        <v>24.083333333430346</v>
      </c>
      <c r="V242" s="224" t="s">
        <v>410</v>
      </c>
      <c r="W242" s="225" t="str">
        <f>LEFT(Solicitacao_Prancha[[#This Row],[ORIGEM]],4)</f>
        <v>0503</v>
      </c>
      <c r="X242" s="225" t="str">
        <f>LEFT(Solicitacao_Prancha[[#This Row],[DESTINO]],4)</f>
        <v>0452</v>
      </c>
      <c r="Y242" s="225" t="str">
        <f t="shared" si="35"/>
        <v>BRLP0503</v>
      </c>
      <c r="Z242" s="225" t="str">
        <f t="shared" si="36"/>
        <v>05030452</v>
      </c>
      <c r="AA242" s="225" t="str">
        <f t="shared" si="37"/>
        <v>BRLP0452</v>
      </c>
      <c r="AB242" s="226" t="e">
        <f>VLOOKUP(Y242,#REF!,2,0)</f>
        <v>#REF!</v>
      </c>
      <c r="AC242" s="226" t="e">
        <f>VLOOKUP(Z242,#REF!,2,0)</f>
        <v>#REF!</v>
      </c>
      <c r="AD242" s="226" t="e">
        <f>VLOOKUP(AA242,#REF!,2,0)</f>
        <v>#REF!</v>
      </c>
      <c r="AE242" s="227" t="e">
        <f t="shared" si="38"/>
        <v>#REF!</v>
      </c>
      <c r="AF242" s="229" t="e">
        <f t="shared" si="39"/>
        <v>#REF!</v>
      </c>
      <c r="AG242" s="229">
        <v>2</v>
      </c>
      <c r="AH242" s="229" t="e">
        <f t="shared" si="40"/>
        <v>#REF!</v>
      </c>
      <c r="AI242" s="227" t="e">
        <f t="shared" si="41"/>
        <v>#REF!</v>
      </c>
      <c r="AJ242" s="225">
        <f>Solicitacao_Prancha[[#This Row],[QUANT EQUIP]]</f>
        <v>3</v>
      </c>
      <c r="AK242" s="229" t="e">
        <f t="shared" si="42"/>
        <v>#REF!</v>
      </c>
      <c r="AL242" s="229"/>
      <c r="AM242" s="230"/>
      <c r="AN242" s="230"/>
      <c r="AO242" s="230"/>
      <c r="AP242" s="230"/>
      <c r="AQ242" s="230"/>
      <c r="AR242" s="230"/>
      <c r="AS242" s="230"/>
      <c r="AT242" s="230"/>
      <c r="AU242" s="230"/>
      <c r="AV242" s="230"/>
      <c r="AW242" s="230"/>
      <c r="AX242"/>
      <c r="AY242"/>
    </row>
    <row r="243" spans="1:51" ht="15" hidden="1" x14ac:dyDescent="0.25">
      <c r="A243" s="208">
        <v>3015</v>
      </c>
      <c r="B243" s="208" t="s">
        <v>743</v>
      </c>
      <c r="C243" s="210">
        <v>45637.548611111109</v>
      </c>
      <c r="D243" s="211" t="s">
        <v>753</v>
      </c>
      <c r="E243" s="208" t="s">
        <v>491</v>
      </c>
      <c r="F243" s="208">
        <v>1</v>
      </c>
      <c r="G243" s="208" t="s">
        <v>508</v>
      </c>
      <c r="H243" s="208" t="s">
        <v>620</v>
      </c>
      <c r="I243" s="208" t="s">
        <v>621</v>
      </c>
      <c r="J243" s="208" t="s">
        <v>531</v>
      </c>
      <c r="K243" s="208" t="s">
        <v>994</v>
      </c>
      <c r="L243" s="208" t="s">
        <v>604</v>
      </c>
      <c r="M243" s="211" t="s">
        <v>671</v>
      </c>
      <c r="N243" s="211" t="s">
        <v>671</v>
      </c>
      <c r="O243" s="217"/>
      <c r="P243" s="208" t="s">
        <v>630</v>
      </c>
      <c r="Q243" s="208" t="s">
        <v>687</v>
      </c>
      <c r="R243" s="208" t="e">
        <f>VLOOKUP(LEFT(Solicitacao_Prancha[[#This Row],[ORIGEM]],4),#REF!,2,0)</f>
        <v>#REF!</v>
      </c>
      <c r="S243" s="208" t="e">
        <f>VLOOKUP(LEFT(Solicitacao_Prancha[[#This Row],[DESTINO]],4),#REF!,2,0)</f>
        <v>#REF!</v>
      </c>
      <c r="T243" s="219" t="str">
        <f t="shared" si="34"/>
        <v>Não Aderente</v>
      </c>
      <c r="U243" s="221">
        <f>((CONCATENATE(Solicitacao_Prancha[[#This Row],[DATA MOVIMENTAÇÃO]]," ",Solicitacao_Prancha[[#This Row],[HORA MOVIMENTAÇÃO]])-Solicitacao_Prancha[[#This Row],[DATA SOLICITAÇÃO]])*24)+3</f>
        <v>20.833333333313931</v>
      </c>
      <c r="V243" s="224" t="s">
        <v>410</v>
      </c>
      <c r="W243" s="225" t="str">
        <f>LEFT(Solicitacao_Prancha[[#This Row],[ORIGEM]],4)</f>
        <v>0392</v>
      </c>
      <c r="X243" s="225" t="str">
        <f>LEFT(Solicitacao_Prancha[[#This Row],[DESTINO]],4)</f>
        <v>0392</v>
      </c>
      <c r="Y243" s="225" t="str">
        <f t="shared" si="35"/>
        <v>BRLP0392</v>
      </c>
      <c r="Z243" s="225" t="str">
        <f t="shared" si="36"/>
        <v>03920392</v>
      </c>
      <c r="AA243" s="225" t="str">
        <f t="shared" si="37"/>
        <v>BRLP0392</v>
      </c>
      <c r="AB243" s="226" t="e">
        <f>VLOOKUP(Y243,#REF!,2,0)</f>
        <v>#REF!</v>
      </c>
      <c r="AC243" s="226" t="e">
        <f>VLOOKUP(Z243,#REF!,2,0)</f>
        <v>#REF!</v>
      </c>
      <c r="AD243" s="226" t="e">
        <f>VLOOKUP(AA243,#REF!,2,0)</f>
        <v>#REF!</v>
      </c>
      <c r="AE243" s="227" t="e">
        <f t="shared" si="38"/>
        <v>#REF!</v>
      </c>
      <c r="AF243" s="229" t="e">
        <f t="shared" si="39"/>
        <v>#REF!</v>
      </c>
      <c r="AG243" s="229">
        <v>2</v>
      </c>
      <c r="AH243" s="229" t="e">
        <f t="shared" si="40"/>
        <v>#REF!</v>
      </c>
      <c r="AI243" s="227" t="e">
        <f t="shared" si="41"/>
        <v>#REF!</v>
      </c>
      <c r="AJ243" s="225">
        <f>Solicitacao_Prancha[[#This Row],[QUANT EQUIP]]</f>
        <v>1</v>
      </c>
      <c r="AK243" s="229" t="e">
        <f t="shared" si="42"/>
        <v>#REF!</v>
      </c>
      <c r="AL243" s="229"/>
      <c r="AM243" s="230"/>
      <c r="AN243" s="230"/>
      <c r="AO243" s="230"/>
      <c r="AP243" s="230"/>
      <c r="AQ243" s="230"/>
      <c r="AR243" s="230"/>
      <c r="AS243" s="230"/>
      <c r="AT243" s="230"/>
      <c r="AU243" s="230"/>
      <c r="AV243" s="230"/>
      <c r="AW243" s="230"/>
      <c r="AX243"/>
      <c r="AY243"/>
    </row>
    <row r="244" spans="1:51" ht="15" hidden="1" x14ac:dyDescent="0.25">
      <c r="A244" s="208">
        <v>3016</v>
      </c>
      <c r="B244" s="208" t="s">
        <v>717</v>
      </c>
      <c r="C244" s="210">
        <v>45637.563194444447</v>
      </c>
      <c r="D244" s="211" t="s">
        <v>510</v>
      </c>
      <c r="E244" s="208" t="s">
        <v>500</v>
      </c>
      <c r="F244" s="208">
        <v>3</v>
      </c>
      <c r="G244" s="208" t="s">
        <v>4</v>
      </c>
      <c r="H244" s="208" t="s">
        <v>620</v>
      </c>
      <c r="I244" s="208" t="s">
        <v>624</v>
      </c>
      <c r="J244" s="208" t="s">
        <v>531</v>
      </c>
      <c r="K244" s="208" t="s">
        <v>918</v>
      </c>
      <c r="L244" s="208" t="s">
        <v>605</v>
      </c>
      <c r="M244" s="211" t="s">
        <v>519</v>
      </c>
      <c r="N244" s="211" t="s">
        <v>519</v>
      </c>
      <c r="O244" s="217"/>
      <c r="P244" s="208" t="s">
        <v>633</v>
      </c>
      <c r="Q244" s="208" t="s">
        <v>687</v>
      </c>
      <c r="R244" s="208" t="e">
        <f>VLOOKUP(LEFT(Solicitacao_Prancha[[#This Row],[ORIGEM]],4),#REF!,2,0)</f>
        <v>#REF!</v>
      </c>
      <c r="S244" s="208" t="e">
        <f>VLOOKUP(LEFT(Solicitacao_Prancha[[#This Row],[DESTINO]],4),#REF!,2,0)</f>
        <v>#REF!</v>
      </c>
      <c r="T244" s="219" t="str">
        <f t="shared" si="34"/>
        <v>Não Aderente</v>
      </c>
      <c r="U244" s="221">
        <f>((CONCATENATE(Solicitacao_Prancha[[#This Row],[DATA MOVIMENTAÇÃO]]," ",Solicitacao_Prancha[[#This Row],[HORA MOVIMENTAÇÃO]])-Solicitacao_Prancha[[#This Row],[DATA SOLICITAÇÃO]])*24)+3</f>
        <v>7.4833333332790062</v>
      </c>
      <c r="V244" s="224" t="s">
        <v>410</v>
      </c>
      <c r="W244" s="225" t="str">
        <f>LEFT(Solicitacao_Prancha[[#This Row],[ORIGEM]],4)</f>
        <v>2081</v>
      </c>
      <c r="X244" s="225" t="str">
        <f>LEFT(Solicitacao_Prancha[[#This Row],[DESTINO]],4)</f>
        <v>2081</v>
      </c>
      <c r="Y244" s="225" t="str">
        <f t="shared" si="35"/>
        <v>BRLP2081</v>
      </c>
      <c r="Z244" s="225" t="str">
        <f t="shared" si="36"/>
        <v>20812081</v>
      </c>
      <c r="AA244" s="225" t="str">
        <f t="shared" si="37"/>
        <v>BRLP2081</v>
      </c>
      <c r="AB244" s="226" t="e">
        <f>VLOOKUP(Y244,#REF!,2,0)</f>
        <v>#REF!</v>
      </c>
      <c r="AC244" s="226" t="e">
        <f>VLOOKUP(Z244,#REF!,2,0)</f>
        <v>#REF!</v>
      </c>
      <c r="AD244" s="226" t="e">
        <f>VLOOKUP(AA244,#REF!,2,0)</f>
        <v>#REF!</v>
      </c>
      <c r="AE244" s="227" t="e">
        <f t="shared" si="38"/>
        <v>#REF!</v>
      </c>
      <c r="AF244" s="229" t="e">
        <f t="shared" si="39"/>
        <v>#REF!</v>
      </c>
      <c r="AG244" s="229">
        <v>2</v>
      </c>
      <c r="AH244" s="229" t="e">
        <f t="shared" si="40"/>
        <v>#REF!</v>
      </c>
      <c r="AI244" s="227" t="e">
        <f t="shared" si="41"/>
        <v>#REF!</v>
      </c>
      <c r="AJ244" s="225">
        <f>Solicitacao_Prancha[[#This Row],[QUANT EQUIP]]</f>
        <v>3</v>
      </c>
      <c r="AK244" s="229" t="e">
        <f t="shared" si="42"/>
        <v>#REF!</v>
      </c>
      <c r="AL244" s="229"/>
      <c r="AM244" s="230"/>
      <c r="AN244" s="230"/>
      <c r="AO244" s="230"/>
      <c r="AP244" s="230"/>
      <c r="AQ244" s="230"/>
      <c r="AR244" s="230"/>
      <c r="AS244" s="230"/>
      <c r="AT244" s="230"/>
      <c r="AU244" s="230"/>
      <c r="AV244" s="230"/>
      <c r="AW244" s="230"/>
      <c r="AX244"/>
      <c r="AY244"/>
    </row>
    <row r="245" spans="1:51" ht="15" hidden="1" x14ac:dyDescent="0.25">
      <c r="A245" s="208">
        <v>3017</v>
      </c>
      <c r="B245" s="208" t="s">
        <v>743</v>
      </c>
      <c r="C245" s="210">
        <v>45637.568055555559</v>
      </c>
      <c r="D245" s="211" t="s">
        <v>759</v>
      </c>
      <c r="E245" s="208" t="s">
        <v>507</v>
      </c>
      <c r="F245" s="208">
        <v>1</v>
      </c>
      <c r="G245" s="208" t="s">
        <v>487</v>
      </c>
      <c r="H245" s="208" t="s">
        <v>620</v>
      </c>
      <c r="I245" s="208" t="s">
        <v>624</v>
      </c>
      <c r="J245" s="208" t="s">
        <v>1</v>
      </c>
      <c r="K245" s="208" t="s">
        <v>841</v>
      </c>
      <c r="L245" s="208" t="s">
        <v>595</v>
      </c>
      <c r="M245" s="211" t="s">
        <v>666</v>
      </c>
      <c r="N245" s="211" t="s">
        <v>716</v>
      </c>
      <c r="O245" s="217"/>
      <c r="P245" s="208"/>
      <c r="Q245" s="208" t="s">
        <v>688</v>
      </c>
      <c r="R245" s="208" t="e">
        <f>VLOOKUP(LEFT(Solicitacao_Prancha[[#This Row],[ORIGEM]],4),#REF!,2,0)</f>
        <v>#REF!</v>
      </c>
      <c r="S245" s="208" t="e">
        <f>VLOOKUP(LEFT(Solicitacao_Prancha[[#This Row],[DESTINO]],4),#REF!,2,0)</f>
        <v>#REF!</v>
      </c>
      <c r="T245" s="219" t="str">
        <f t="shared" si="34"/>
        <v>Não Aderente</v>
      </c>
      <c r="U245" s="221">
        <f>((CONCATENATE(Solicitacao_Prancha[[#This Row],[DATA MOVIMENTAÇÃO]]," ",Solicitacao_Prancha[[#This Row],[HORA MOVIMENTAÇÃO]])-Solicitacao_Prancha[[#This Row],[DATA SOLICITAÇÃO]])*24)+3</f>
        <v>47.366666666523088</v>
      </c>
      <c r="V245" s="224" t="s">
        <v>410</v>
      </c>
      <c r="W245" s="225" t="str">
        <f>LEFT(Solicitacao_Prancha[[#This Row],[ORIGEM]],4)</f>
        <v>2006</v>
      </c>
      <c r="X245" s="225" t="str">
        <f>LEFT(Solicitacao_Prancha[[#This Row],[DESTINO]],4)</f>
        <v>0458</v>
      </c>
      <c r="Y245" s="225" t="str">
        <f t="shared" si="35"/>
        <v>BRLP2006</v>
      </c>
      <c r="Z245" s="225" t="str">
        <f t="shared" si="36"/>
        <v>20060458</v>
      </c>
      <c r="AA245" s="225" t="str">
        <f t="shared" si="37"/>
        <v>BRLP0458</v>
      </c>
      <c r="AB245" s="226" t="e">
        <f>VLOOKUP(Y245,#REF!,2,0)</f>
        <v>#REF!</v>
      </c>
      <c r="AC245" s="226" t="e">
        <f>VLOOKUP(Z245,#REF!,2,0)</f>
        <v>#REF!</v>
      </c>
      <c r="AD245" s="226" t="e">
        <f>VLOOKUP(AA245,#REF!,2,0)</f>
        <v>#REF!</v>
      </c>
      <c r="AE245" s="227" t="e">
        <f t="shared" si="38"/>
        <v>#REF!</v>
      </c>
      <c r="AF245" s="229" t="e">
        <f t="shared" si="39"/>
        <v>#REF!</v>
      </c>
      <c r="AG245" s="229">
        <v>2</v>
      </c>
      <c r="AH245" s="229" t="e">
        <f t="shared" si="40"/>
        <v>#REF!</v>
      </c>
      <c r="AI245" s="227" t="e">
        <f t="shared" si="41"/>
        <v>#REF!</v>
      </c>
      <c r="AJ245" s="225">
        <f>Solicitacao_Prancha[[#This Row],[QUANT EQUIP]]</f>
        <v>1</v>
      </c>
      <c r="AK245" s="229" t="e">
        <f t="shared" si="42"/>
        <v>#REF!</v>
      </c>
      <c r="AL245" s="229"/>
      <c r="AM245" s="230"/>
      <c r="AN245" s="230"/>
      <c r="AO245" s="230"/>
      <c r="AP245" s="230"/>
      <c r="AQ245" s="230"/>
      <c r="AR245" s="230"/>
      <c r="AS245" s="230"/>
      <c r="AT245" s="230"/>
      <c r="AU245" s="230"/>
      <c r="AV245" s="230"/>
      <c r="AW245" s="230"/>
      <c r="AX245"/>
      <c r="AY245"/>
    </row>
    <row r="246" spans="1:51" ht="15" hidden="1" x14ac:dyDescent="0.25">
      <c r="A246" s="208">
        <v>3018</v>
      </c>
      <c r="B246" s="208" t="s">
        <v>743</v>
      </c>
      <c r="C246" s="210">
        <v>45637.570138888892</v>
      </c>
      <c r="D246" s="211" t="s">
        <v>759</v>
      </c>
      <c r="E246" s="208" t="s">
        <v>493</v>
      </c>
      <c r="F246" s="208">
        <v>1</v>
      </c>
      <c r="G246" s="208" t="s">
        <v>487</v>
      </c>
      <c r="H246" s="208" t="s">
        <v>620</v>
      </c>
      <c r="I246" s="208" t="s">
        <v>624</v>
      </c>
      <c r="J246" s="208" t="s">
        <v>1</v>
      </c>
      <c r="K246" s="208" t="s">
        <v>841</v>
      </c>
      <c r="L246" s="208" t="s">
        <v>595</v>
      </c>
      <c r="M246" s="211" t="s">
        <v>666</v>
      </c>
      <c r="N246" s="211" t="s">
        <v>716</v>
      </c>
      <c r="O246" s="217"/>
      <c r="P246" s="208"/>
      <c r="Q246" s="208" t="s">
        <v>688</v>
      </c>
      <c r="R246" s="208" t="e">
        <f>VLOOKUP(LEFT(Solicitacao_Prancha[[#This Row],[ORIGEM]],4),#REF!,2,0)</f>
        <v>#REF!</v>
      </c>
      <c r="S246" s="208" t="e">
        <f>VLOOKUP(LEFT(Solicitacao_Prancha[[#This Row],[DESTINO]],4),#REF!,2,0)</f>
        <v>#REF!</v>
      </c>
      <c r="T246" s="219" t="str">
        <f t="shared" si="34"/>
        <v>Não Aderente</v>
      </c>
      <c r="U246" s="221">
        <f>((CONCATENATE(Solicitacao_Prancha[[#This Row],[DATA MOVIMENTAÇÃO]]," ",Solicitacao_Prancha[[#This Row],[HORA MOVIMENTAÇÃO]])-Solicitacao_Prancha[[#This Row],[DATA SOLICITAÇÃO]])*24)+3</f>
        <v>47.316666666534729</v>
      </c>
      <c r="V246" s="224" t="s">
        <v>410</v>
      </c>
      <c r="W246" s="225" t="str">
        <f>LEFT(Solicitacao_Prancha[[#This Row],[ORIGEM]],4)</f>
        <v>2006</v>
      </c>
      <c r="X246" s="225" t="str">
        <f>LEFT(Solicitacao_Prancha[[#This Row],[DESTINO]],4)</f>
        <v>0458</v>
      </c>
      <c r="Y246" s="225" t="str">
        <f t="shared" si="35"/>
        <v>BRLP2006</v>
      </c>
      <c r="Z246" s="225" t="str">
        <f t="shared" si="36"/>
        <v>20060458</v>
      </c>
      <c r="AA246" s="225" t="str">
        <f t="shared" si="37"/>
        <v>BRLP0458</v>
      </c>
      <c r="AB246" s="226" t="e">
        <f>VLOOKUP(Y246,#REF!,2,0)</f>
        <v>#REF!</v>
      </c>
      <c r="AC246" s="226" t="e">
        <f>VLOOKUP(Z246,#REF!,2,0)</f>
        <v>#REF!</v>
      </c>
      <c r="AD246" s="226" t="e">
        <f>VLOOKUP(AA246,#REF!,2,0)</f>
        <v>#REF!</v>
      </c>
      <c r="AE246" s="227" t="e">
        <f t="shared" si="38"/>
        <v>#REF!</v>
      </c>
      <c r="AF246" s="229" t="e">
        <f t="shared" si="39"/>
        <v>#REF!</v>
      </c>
      <c r="AG246" s="229">
        <v>2</v>
      </c>
      <c r="AH246" s="229" t="e">
        <f t="shared" si="40"/>
        <v>#REF!</v>
      </c>
      <c r="AI246" s="227" t="e">
        <f t="shared" si="41"/>
        <v>#REF!</v>
      </c>
      <c r="AJ246" s="225">
        <f>Solicitacao_Prancha[[#This Row],[QUANT EQUIP]]</f>
        <v>1</v>
      </c>
      <c r="AK246" s="229" t="e">
        <f t="shared" si="42"/>
        <v>#REF!</v>
      </c>
      <c r="AL246" s="229"/>
      <c r="AM246" s="230"/>
      <c r="AN246" s="230"/>
      <c r="AO246" s="230"/>
      <c r="AP246" s="230"/>
      <c r="AQ246" s="230"/>
      <c r="AR246" s="230"/>
      <c r="AS246" s="230"/>
      <c r="AT246" s="230"/>
      <c r="AU246" s="230"/>
      <c r="AV246" s="230"/>
      <c r="AW246" s="230"/>
      <c r="AX246"/>
      <c r="AY246"/>
    </row>
    <row r="247" spans="1:51" ht="15" hidden="1" x14ac:dyDescent="0.25">
      <c r="A247" s="208">
        <v>3019</v>
      </c>
      <c r="B247" s="208" t="s">
        <v>743</v>
      </c>
      <c r="C247" s="210">
        <v>45637.571527777778</v>
      </c>
      <c r="D247" s="211" t="s">
        <v>759</v>
      </c>
      <c r="E247" s="208" t="s">
        <v>489</v>
      </c>
      <c r="F247" s="208">
        <v>1</v>
      </c>
      <c r="G247" s="208" t="s">
        <v>487</v>
      </c>
      <c r="H247" s="208" t="s">
        <v>620</v>
      </c>
      <c r="I247" s="208" t="s">
        <v>624</v>
      </c>
      <c r="J247" s="208" t="s">
        <v>1</v>
      </c>
      <c r="K247" s="208" t="s">
        <v>841</v>
      </c>
      <c r="L247" s="208" t="s">
        <v>595</v>
      </c>
      <c r="M247" s="211" t="s">
        <v>666</v>
      </c>
      <c r="N247" s="211" t="s">
        <v>716</v>
      </c>
      <c r="O247" s="217"/>
      <c r="P247" s="208"/>
      <c r="Q247" s="208" t="s">
        <v>688</v>
      </c>
      <c r="R247" s="208" t="e">
        <f>VLOOKUP(LEFT(Solicitacao_Prancha[[#This Row],[ORIGEM]],4),#REF!,2,0)</f>
        <v>#REF!</v>
      </c>
      <c r="S247" s="208" t="e">
        <f>VLOOKUP(LEFT(Solicitacao_Prancha[[#This Row],[DESTINO]],4),#REF!,2,0)</f>
        <v>#REF!</v>
      </c>
      <c r="T247" s="219" t="str">
        <f t="shared" si="34"/>
        <v>Não Aderente</v>
      </c>
      <c r="U247" s="221">
        <f>((CONCATENATE(Solicitacao_Prancha[[#This Row],[DATA MOVIMENTAÇÃO]]," ",Solicitacao_Prancha[[#This Row],[HORA MOVIMENTAÇÃO]])-Solicitacao_Prancha[[#This Row],[DATA SOLICITAÇÃO]])*24)+3</f>
        <v>47.283333333267365</v>
      </c>
      <c r="V247" s="224" t="s">
        <v>410</v>
      </c>
      <c r="W247" s="225" t="str">
        <f>LEFT(Solicitacao_Prancha[[#This Row],[ORIGEM]],4)</f>
        <v>2006</v>
      </c>
      <c r="X247" s="225" t="str">
        <f>LEFT(Solicitacao_Prancha[[#This Row],[DESTINO]],4)</f>
        <v>0458</v>
      </c>
      <c r="Y247" s="225" t="str">
        <f t="shared" si="35"/>
        <v>BRLP2006</v>
      </c>
      <c r="Z247" s="225" t="str">
        <f t="shared" si="36"/>
        <v>20060458</v>
      </c>
      <c r="AA247" s="225" t="str">
        <f t="shared" si="37"/>
        <v>BRLP0458</v>
      </c>
      <c r="AB247" s="226" t="e">
        <f>VLOOKUP(Y247,#REF!,2,0)</f>
        <v>#REF!</v>
      </c>
      <c r="AC247" s="226" t="e">
        <f>VLOOKUP(Z247,#REF!,2,0)</f>
        <v>#REF!</v>
      </c>
      <c r="AD247" s="226" t="e">
        <f>VLOOKUP(AA247,#REF!,2,0)</f>
        <v>#REF!</v>
      </c>
      <c r="AE247" s="227" t="e">
        <f t="shared" si="38"/>
        <v>#REF!</v>
      </c>
      <c r="AF247" s="229" t="e">
        <f t="shared" si="39"/>
        <v>#REF!</v>
      </c>
      <c r="AG247" s="229">
        <v>2</v>
      </c>
      <c r="AH247" s="229" t="e">
        <f t="shared" si="40"/>
        <v>#REF!</v>
      </c>
      <c r="AI247" s="227" t="e">
        <f t="shared" si="41"/>
        <v>#REF!</v>
      </c>
      <c r="AJ247" s="225">
        <f>Solicitacao_Prancha[[#This Row],[QUANT EQUIP]]</f>
        <v>1</v>
      </c>
      <c r="AK247" s="229" t="e">
        <f t="shared" si="42"/>
        <v>#REF!</v>
      </c>
      <c r="AL247" s="229"/>
      <c r="AM247" s="230"/>
      <c r="AN247" s="230"/>
      <c r="AO247" s="230"/>
      <c r="AP247" s="230"/>
      <c r="AQ247" s="230"/>
      <c r="AR247" s="230"/>
      <c r="AS247" s="230"/>
      <c r="AT247" s="230"/>
      <c r="AU247" s="230"/>
      <c r="AV247" s="230"/>
      <c r="AW247" s="230"/>
      <c r="AX247"/>
      <c r="AY247"/>
    </row>
    <row r="248" spans="1:51" ht="15" hidden="1" x14ac:dyDescent="0.25">
      <c r="A248" s="208">
        <v>3020</v>
      </c>
      <c r="B248" s="208" t="s">
        <v>743</v>
      </c>
      <c r="C248" s="210">
        <v>45637.572222222225</v>
      </c>
      <c r="D248" s="211" t="s">
        <v>759</v>
      </c>
      <c r="E248" s="208" t="s">
        <v>503</v>
      </c>
      <c r="F248" s="208">
        <v>1</v>
      </c>
      <c r="G248" s="208" t="s">
        <v>487</v>
      </c>
      <c r="H248" s="208" t="s">
        <v>620</v>
      </c>
      <c r="I248" s="208" t="s">
        <v>624</v>
      </c>
      <c r="J248" s="208" t="s">
        <v>1</v>
      </c>
      <c r="K248" s="208" t="s">
        <v>841</v>
      </c>
      <c r="L248" s="208" t="s">
        <v>595</v>
      </c>
      <c r="M248" s="211" t="s">
        <v>666</v>
      </c>
      <c r="N248" s="211" t="s">
        <v>716</v>
      </c>
      <c r="O248" s="217"/>
      <c r="P248" s="208"/>
      <c r="Q248" s="208" t="s">
        <v>688</v>
      </c>
      <c r="R248" s="208" t="e">
        <f>VLOOKUP(LEFT(Solicitacao_Prancha[[#This Row],[ORIGEM]],4),#REF!,2,0)</f>
        <v>#REF!</v>
      </c>
      <c r="S248" s="208" t="e">
        <f>VLOOKUP(LEFT(Solicitacao_Prancha[[#This Row],[DESTINO]],4),#REF!,2,0)</f>
        <v>#REF!</v>
      </c>
      <c r="T248" s="219" t="str">
        <f t="shared" si="34"/>
        <v>Não Aderente</v>
      </c>
      <c r="U248" s="221">
        <f>((CONCATENATE(Solicitacao_Prancha[[#This Row],[DATA MOVIMENTAÇÃO]]," ",Solicitacao_Prancha[[#This Row],[HORA MOVIMENTAÇÃO]])-Solicitacao_Prancha[[#This Row],[DATA SOLICITAÇÃO]])*24)+3</f>
        <v>47.266666666546371</v>
      </c>
      <c r="V248" s="224" t="s">
        <v>410</v>
      </c>
      <c r="W248" s="225" t="str">
        <f>LEFT(Solicitacao_Prancha[[#This Row],[ORIGEM]],4)</f>
        <v>2006</v>
      </c>
      <c r="X248" s="225" t="str">
        <f>LEFT(Solicitacao_Prancha[[#This Row],[DESTINO]],4)</f>
        <v>0458</v>
      </c>
      <c r="Y248" s="225" t="str">
        <f t="shared" si="35"/>
        <v>BRLP2006</v>
      </c>
      <c r="Z248" s="225" t="str">
        <f t="shared" si="36"/>
        <v>20060458</v>
      </c>
      <c r="AA248" s="225" t="str">
        <f t="shared" si="37"/>
        <v>BRLP0458</v>
      </c>
      <c r="AB248" s="226" t="e">
        <f>VLOOKUP(Y248,#REF!,2,0)</f>
        <v>#REF!</v>
      </c>
      <c r="AC248" s="226" t="e">
        <f>VLOOKUP(Z248,#REF!,2,0)</f>
        <v>#REF!</v>
      </c>
      <c r="AD248" s="226" t="e">
        <f>VLOOKUP(AA248,#REF!,2,0)</f>
        <v>#REF!</v>
      </c>
      <c r="AE248" s="227" t="e">
        <f t="shared" si="38"/>
        <v>#REF!</v>
      </c>
      <c r="AF248" s="229" t="e">
        <f t="shared" si="39"/>
        <v>#REF!</v>
      </c>
      <c r="AG248" s="229">
        <v>2</v>
      </c>
      <c r="AH248" s="229" t="e">
        <f t="shared" si="40"/>
        <v>#REF!</v>
      </c>
      <c r="AI248" s="227" t="e">
        <f t="shared" si="41"/>
        <v>#REF!</v>
      </c>
      <c r="AJ248" s="225">
        <f>Solicitacao_Prancha[[#This Row],[QUANT EQUIP]]</f>
        <v>1</v>
      </c>
      <c r="AK248" s="229" t="e">
        <f t="shared" si="42"/>
        <v>#REF!</v>
      </c>
      <c r="AL248" s="229"/>
      <c r="AM248" s="230"/>
      <c r="AN248" s="230"/>
      <c r="AO248" s="230"/>
      <c r="AP248" s="230"/>
      <c r="AQ248" s="230"/>
      <c r="AR248" s="230"/>
      <c r="AS248" s="230"/>
      <c r="AT248" s="230"/>
      <c r="AU248" s="230"/>
      <c r="AV248" s="230"/>
      <c r="AW248" s="230"/>
      <c r="AX248"/>
      <c r="AY248"/>
    </row>
    <row r="249" spans="1:51" ht="15" hidden="1" x14ac:dyDescent="0.25">
      <c r="A249" s="208">
        <v>3021</v>
      </c>
      <c r="B249" s="208" t="s">
        <v>743</v>
      </c>
      <c r="C249" s="210">
        <v>45637.579861111109</v>
      </c>
      <c r="D249" s="211" t="s">
        <v>759</v>
      </c>
      <c r="E249" s="208" t="s">
        <v>491</v>
      </c>
      <c r="F249" s="208">
        <v>1</v>
      </c>
      <c r="G249" s="208" t="s">
        <v>487</v>
      </c>
      <c r="H249" s="208" t="s">
        <v>620</v>
      </c>
      <c r="I249" s="208" t="s">
        <v>624</v>
      </c>
      <c r="J249" s="208" t="s">
        <v>1</v>
      </c>
      <c r="K249" s="208" t="s">
        <v>841</v>
      </c>
      <c r="L249" s="208" t="s">
        <v>595</v>
      </c>
      <c r="M249" s="211" t="s">
        <v>666</v>
      </c>
      <c r="N249" s="211" t="s">
        <v>716</v>
      </c>
      <c r="O249" s="217"/>
      <c r="P249" s="208"/>
      <c r="Q249" s="208" t="s">
        <v>688</v>
      </c>
      <c r="R249" s="208" t="e">
        <f>VLOOKUP(LEFT(Solicitacao_Prancha[[#This Row],[ORIGEM]],4),#REF!,2,0)</f>
        <v>#REF!</v>
      </c>
      <c r="S249" s="208" t="e">
        <f>VLOOKUP(LEFT(Solicitacao_Prancha[[#This Row],[DESTINO]],4),#REF!,2,0)</f>
        <v>#REF!</v>
      </c>
      <c r="T249" s="219" t="str">
        <f t="shared" si="34"/>
        <v>Não Aderente</v>
      </c>
      <c r="U249" s="221">
        <f>((CONCATENATE(Solicitacao_Prancha[[#This Row],[DATA MOVIMENTAÇÃO]]," ",Solicitacao_Prancha[[#This Row],[HORA MOVIMENTAÇÃO]])-Solicitacao_Prancha[[#This Row],[DATA SOLICITAÇÃO]])*24)+3</f>
        <v>47.083333333313931</v>
      </c>
      <c r="V249" s="224" t="s">
        <v>410</v>
      </c>
      <c r="W249" s="225" t="str">
        <f>LEFT(Solicitacao_Prancha[[#This Row],[ORIGEM]],4)</f>
        <v>2006</v>
      </c>
      <c r="X249" s="225" t="str">
        <f>LEFT(Solicitacao_Prancha[[#This Row],[DESTINO]],4)</f>
        <v>0458</v>
      </c>
      <c r="Y249" s="225" t="str">
        <f t="shared" si="35"/>
        <v>BRLP2006</v>
      </c>
      <c r="Z249" s="225" t="str">
        <f t="shared" si="36"/>
        <v>20060458</v>
      </c>
      <c r="AA249" s="225" t="str">
        <f t="shared" si="37"/>
        <v>BRLP0458</v>
      </c>
      <c r="AB249" s="226" t="e">
        <f>VLOOKUP(Y249,#REF!,2,0)</f>
        <v>#REF!</v>
      </c>
      <c r="AC249" s="226" t="e">
        <f>VLOOKUP(Z249,#REF!,2,0)</f>
        <v>#REF!</v>
      </c>
      <c r="AD249" s="226" t="e">
        <f>VLOOKUP(AA249,#REF!,2,0)</f>
        <v>#REF!</v>
      </c>
      <c r="AE249" s="227" t="e">
        <f t="shared" si="38"/>
        <v>#REF!</v>
      </c>
      <c r="AF249" s="229" t="e">
        <f t="shared" si="39"/>
        <v>#REF!</v>
      </c>
      <c r="AG249" s="229">
        <v>2</v>
      </c>
      <c r="AH249" s="229" t="e">
        <f t="shared" si="40"/>
        <v>#REF!</v>
      </c>
      <c r="AI249" s="227" t="e">
        <f t="shared" si="41"/>
        <v>#REF!</v>
      </c>
      <c r="AJ249" s="225">
        <f>Solicitacao_Prancha[[#This Row],[QUANT EQUIP]]</f>
        <v>1</v>
      </c>
      <c r="AK249" s="229" t="e">
        <f t="shared" si="42"/>
        <v>#REF!</v>
      </c>
      <c r="AL249" s="229"/>
      <c r="AM249" s="230"/>
      <c r="AN249" s="230"/>
      <c r="AO249" s="230"/>
      <c r="AP249" s="230"/>
      <c r="AQ249" s="230"/>
      <c r="AR249" s="230"/>
      <c r="AS249" s="230"/>
      <c r="AT249" s="230"/>
      <c r="AU249" s="230"/>
      <c r="AV249" s="230"/>
      <c r="AW249" s="230"/>
      <c r="AX249"/>
      <c r="AY249"/>
    </row>
    <row r="250" spans="1:51" ht="15" hidden="1" x14ac:dyDescent="0.25">
      <c r="A250" s="208">
        <v>3022</v>
      </c>
      <c r="B250" s="208" t="s">
        <v>803</v>
      </c>
      <c r="C250" s="210">
        <v>45637.59375</v>
      </c>
      <c r="D250" s="211" t="s">
        <v>888</v>
      </c>
      <c r="E250" s="208" t="s">
        <v>719</v>
      </c>
      <c r="F250" s="208">
        <v>1</v>
      </c>
      <c r="G250" s="208" t="s">
        <v>589</v>
      </c>
      <c r="H250" s="208" t="s">
        <v>620</v>
      </c>
      <c r="I250" s="208" t="s">
        <v>621</v>
      </c>
      <c r="J250" s="208" t="s">
        <v>1</v>
      </c>
      <c r="K250" s="208" t="s">
        <v>994</v>
      </c>
      <c r="L250" s="208" t="s">
        <v>593</v>
      </c>
      <c r="M250" s="211" t="s">
        <v>856</v>
      </c>
      <c r="N250" s="211" t="s">
        <v>856</v>
      </c>
      <c r="O250" s="217" t="s">
        <v>1172</v>
      </c>
      <c r="P250" s="208"/>
      <c r="Q250" s="208" t="s">
        <v>688</v>
      </c>
      <c r="R250" s="208" t="e">
        <f>VLOOKUP(LEFT(Solicitacao_Prancha[[#This Row],[ORIGEM]],4),#REF!,2,0)</f>
        <v>#REF!</v>
      </c>
      <c r="S250" s="208" t="e">
        <f>VLOOKUP(LEFT(Solicitacao_Prancha[[#This Row],[DESTINO]],4),#REF!,2,0)</f>
        <v>#REF!</v>
      </c>
      <c r="T250" s="219" t="str">
        <f t="shared" si="34"/>
        <v>Não Aderente</v>
      </c>
      <c r="U250" s="221">
        <f>((CONCATENATE(Solicitacao_Prancha[[#This Row],[DATA MOVIMENTAÇÃO]]," ",Solicitacao_Prancha[[#This Row],[HORA MOVIMENTAÇÃO]])-Solicitacao_Prancha[[#This Row],[DATA SOLICITAÇÃO]])*24)+3</f>
        <v>20.750000000058208</v>
      </c>
      <c r="V250" s="224" t="s">
        <v>410</v>
      </c>
      <c r="W250" s="225" t="str">
        <f>LEFT(Solicitacao_Prancha[[#This Row],[ORIGEM]],4)</f>
        <v>0035</v>
      </c>
      <c r="X250" s="225" t="str">
        <f>LEFT(Solicitacao_Prancha[[#This Row],[DESTINO]],4)</f>
        <v>0035</v>
      </c>
      <c r="Y250" s="225" t="str">
        <f t="shared" si="35"/>
        <v>BRLP0035</v>
      </c>
      <c r="Z250" s="225" t="str">
        <f t="shared" si="36"/>
        <v>00350035</v>
      </c>
      <c r="AA250" s="225" t="str">
        <f t="shared" si="37"/>
        <v>BRLP0035</v>
      </c>
      <c r="AB250" s="226" t="e">
        <f>VLOOKUP(Y250,#REF!,2,0)</f>
        <v>#REF!</v>
      </c>
      <c r="AC250" s="226" t="e">
        <f>VLOOKUP(Z250,#REF!,2,0)</f>
        <v>#REF!</v>
      </c>
      <c r="AD250" s="226" t="e">
        <f>VLOOKUP(AA250,#REF!,2,0)</f>
        <v>#REF!</v>
      </c>
      <c r="AE250" s="227" t="e">
        <f t="shared" si="38"/>
        <v>#REF!</v>
      </c>
      <c r="AF250" s="229" t="e">
        <f t="shared" si="39"/>
        <v>#REF!</v>
      </c>
      <c r="AG250" s="229">
        <v>2</v>
      </c>
      <c r="AH250" s="229" t="e">
        <f t="shared" si="40"/>
        <v>#REF!</v>
      </c>
      <c r="AI250" s="227" t="e">
        <f t="shared" si="41"/>
        <v>#REF!</v>
      </c>
      <c r="AJ250" s="225">
        <f>Solicitacao_Prancha[[#This Row],[QUANT EQUIP]]</f>
        <v>1</v>
      </c>
      <c r="AK250" s="229" t="e">
        <f t="shared" si="42"/>
        <v>#REF!</v>
      </c>
      <c r="AL250" s="229"/>
      <c r="AM250" s="230"/>
      <c r="AN250" s="230"/>
      <c r="AO250" s="230"/>
      <c r="AP250" s="230"/>
      <c r="AQ250" s="230"/>
      <c r="AR250" s="230"/>
      <c r="AS250" s="230"/>
      <c r="AT250" s="230"/>
      <c r="AU250" s="230"/>
      <c r="AV250" s="230"/>
      <c r="AW250" s="230"/>
      <c r="AX250"/>
      <c r="AY250"/>
    </row>
    <row r="251" spans="1:51" ht="15" hidden="1" x14ac:dyDescent="0.25">
      <c r="A251" s="208">
        <v>3023</v>
      </c>
      <c r="B251" s="208" t="s">
        <v>717</v>
      </c>
      <c r="C251" s="210">
        <v>45637.601388888892</v>
      </c>
      <c r="D251" s="211" t="s">
        <v>588</v>
      </c>
      <c r="E251" s="208" t="s">
        <v>500</v>
      </c>
      <c r="F251" s="208">
        <v>4</v>
      </c>
      <c r="G251" s="208" t="s">
        <v>492</v>
      </c>
      <c r="H251" s="208" t="s">
        <v>621</v>
      </c>
      <c r="I251" s="208" t="s">
        <v>624</v>
      </c>
      <c r="J251" s="208" t="s">
        <v>531</v>
      </c>
      <c r="K251" s="208" t="s">
        <v>994</v>
      </c>
      <c r="L251" s="208" t="s">
        <v>597</v>
      </c>
      <c r="M251" s="211" t="s">
        <v>690</v>
      </c>
      <c r="N251" s="211" t="s">
        <v>556</v>
      </c>
      <c r="O251" s="217"/>
      <c r="P251" s="208" t="s">
        <v>633</v>
      </c>
      <c r="Q251" s="208" t="s">
        <v>688</v>
      </c>
      <c r="R251" s="208" t="e">
        <f>VLOOKUP(LEFT(Solicitacao_Prancha[[#This Row],[ORIGEM]],4),#REF!,2,0)</f>
        <v>#REF!</v>
      </c>
      <c r="S251" s="208" t="e">
        <f>VLOOKUP(LEFT(Solicitacao_Prancha[[#This Row],[DESTINO]],4),#REF!,2,0)</f>
        <v>#REF!</v>
      </c>
      <c r="T251" s="219" t="str">
        <f t="shared" si="34"/>
        <v>Não Aderente</v>
      </c>
      <c r="U251" s="221">
        <f>((CONCATENATE(Solicitacao_Prancha[[#This Row],[DATA MOVIMENTAÇÃO]]," ",Solicitacao_Prancha[[#This Row],[HORA MOVIMENTAÇÃO]])-Solicitacao_Prancha[[#This Row],[DATA SOLICITAÇÃO]])*24)+3</f>
        <v>21.566666666592937</v>
      </c>
      <c r="V251" s="224" t="s">
        <v>410</v>
      </c>
      <c r="W251" s="225" t="str">
        <f>LEFT(Solicitacao_Prancha[[#This Row],[ORIGEM]],4)</f>
        <v>2418</v>
      </c>
      <c r="X251" s="225" t="str">
        <f>LEFT(Solicitacao_Prancha[[#This Row],[DESTINO]],4)</f>
        <v>0308</v>
      </c>
      <c r="Y251" s="225" t="str">
        <f t="shared" si="35"/>
        <v>BRLP2418</v>
      </c>
      <c r="Z251" s="225" t="str">
        <f t="shared" si="36"/>
        <v>24180308</v>
      </c>
      <c r="AA251" s="225" t="str">
        <f t="shared" si="37"/>
        <v>BRLP0308</v>
      </c>
      <c r="AB251" s="226" t="e">
        <f>VLOOKUP(Y251,#REF!,2,0)</f>
        <v>#REF!</v>
      </c>
      <c r="AC251" s="226" t="e">
        <f>VLOOKUP(Z251,#REF!,2,0)</f>
        <v>#REF!</v>
      </c>
      <c r="AD251" s="226" t="e">
        <f>VLOOKUP(AA251,#REF!,2,0)</f>
        <v>#REF!</v>
      </c>
      <c r="AE251" s="227" t="e">
        <f t="shared" si="38"/>
        <v>#REF!</v>
      </c>
      <c r="AF251" s="229" t="e">
        <f t="shared" si="39"/>
        <v>#REF!</v>
      </c>
      <c r="AG251" s="229">
        <v>2</v>
      </c>
      <c r="AH251" s="229" t="e">
        <f t="shared" si="40"/>
        <v>#REF!</v>
      </c>
      <c r="AI251" s="227" t="e">
        <f t="shared" si="41"/>
        <v>#REF!</v>
      </c>
      <c r="AJ251" s="225">
        <f>Solicitacao_Prancha[[#This Row],[QUANT EQUIP]]</f>
        <v>4</v>
      </c>
      <c r="AK251" s="229" t="e">
        <f t="shared" si="42"/>
        <v>#REF!</v>
      </c>
      <c r="AL251" s="229"/>
      <c r="AM251" s="230"/>
      <c r="AN251" s="230"/>
      <c r="AO251" s="230"/>
      <c r="AP251" s="230"/>
      <c r="AQ251" s="230"/>
      <c r="AR251" s="230"/>
      <c r="AS251" s="230"/>
      <c r="AT251" s="230"/>
      <c r="AU251" s="230"/>
      <c r="AV251" s="230"/>
      <c r="AW251" s="230"/>
      <c r="AX251"/>
      <c r="AY251"/>
    </row>
    <row r="252" spans="1:51" ht="15" hidden="1" x14ac:dyDescent="0.25">
      <c r="A252" s="208">
        <v>3024</v>
      </c>
      <c r="B252" s="208" t="s">
        <v>743</v>
      </c>
      <c r="C252" s="210">
        <v>45637.611111111109</v>
      </c>
      <c r="D252" s="211" t="s">
        <v>521</v>
      </c>
      <c r="E252" s="208" t="s">
        <v>507</v>
      </c>
      <c r="F252" s="208">
        <v>1</v>
      </c>
      <c r="G252" s="208" t="s">
        <v>4</v>
      </c>
      <c r="H252" s="208" t="s">
        <v>620</v>
      </c>
      <c r="I252" s="208" t="s">
        <v>621</v>
      </c>
      <c r="J252" s="208" t="s">
        <v>1</v>
      </c>
      <c r="K252" s="208" t="s">
        <v>841</v>
      </c>
      <c r="L252" s="208" t="s">
        <v>604</v>
      </c>
      <c r="M252" s="211" t="s">
        <v>619</v>
      </c>
      <c r="N252" s="211" t="s">
        <v>682</v>
      </c>
      <c r="O252" s="217" t="s">
        <v>1173</v>
      </c>
      <c r="P252" s="208"/>
      <c r="Q252" s="208" t="s">
        <v>687</v>
      </c>
      <c r="R252" s="208" t="e">
        <f>VLOOKUP(LEFT(Solicitacao_Prancha[[#This Row],[ORIGEM]],4),#REF!,2,0)</f>
        <v>#REF!</v>
      </c>
      <c r="S252" s="208" t="e">
        <f>VLOOKUP(LEFT(Solicitacao_Prancha[[#This Row],[DESTINO]],4),#REF!,2,0)</f>
        <v>#REF!</v>
      </c>
      <c r="T252" s="219" t="str">
        <f t="shared" si="34"/>
        <v>Não Aderente</v>
      </c>
      <c r="U252" s="221">
        <f>((CONCATENATE(Solicitacao_Prancha[[#This Row],[DATA MOVIMENTAÇÃO]]," ",Solicitacao_Prancha[[#This Row],[HORA MOVIMENTAÇÃO]])-Solicitacao_Prancha[[#This Row],[DATA SOLICITAÇÃO]])*24)+3</f>
        <v>43.333333333313931</v>
      </c>
      <c r="V252" s="224" t="s">
        <v>410</v>
      </c>
      <c r="W252" s="225" t="str">
        <f>LEFT(Solicitacao_Prancha[[#This Row],[ORIGEM]],4)</f>
        <v>0394</v>
      </c>
      <c r="X252" s="225" t="str">
        <f>LEFT(Solicitacao_Prancha[[#This Row],[DESTINO]],4)</f>
        <v>0457</v>
      </c>
      <c r="Y252" s="225" t="str">
        <f t="shared" si="35"/>
        <v>BRLP0394</v>
      </c>
      <c r="Z252" s="225" t="str">
        <f t="shared" si="36"/>
        <v>03940457</v>
      </c>
      <c r="AA252" s="225" t="str">
        <f t="shared" si="37"/>
        <v>BRLP0457</v>
      </c>
      <c r="AB252" s="226" t="e">
        <f>VLOOKUP(Y252,#REF!,2,0)</f>
        <v>#REF!</v>
      </c>
      <c r="AC252" s="226" t="e">
        <f>VLOOKUP(Z252,#REF!,2,0)</f>
        <v>#REF!</v>
      </c>
      <c r="AD252" s="226" t="e">
        <f>VLOOKUP(AA252,#REF!,2,0)</f>
        <v>#REF!</v>
      </c>
      <c r="AE252" s="227" t="e">
        <f t="shared" si="38"/>
        <v>#REF!</v>
      </c>
      <c r="AF252" s="229" t="e">
        <f t="shared" si="39"/>
        <v>#REF!</v>
      </c>
      <c r="AG252" s="229">
        <v>2</v>
      </c>
      <c r="AH252" s="229" t="e">
        <f t="shared" si="40"/>
        <v>#REF!</v>
      </c>
      <c r="AI252" s="227" t="e">
        <f t="shared" si="41"/>
        <v>#REF!</v>
      </c>
      <c r="AJ252" s="225">
        <f>Solicitacao_Prancha[[#This Row],[QUANT EQUIP]]</f>
        <v>1</v>
      </c>
      <c r="AK252" s="229" t="e">
        <f t="shared" si="42"/>
        <v>#REF!</v>
      </c>
      <c r="AL252" s="229"/>
      <c r="AM252" s="230"/>
      <c r="AN252" s="230"/>
      <c r="AO252" s="230"/>
      <c r="AP252" s="230"/>
      <c r="AQ252" s="230"/>
      <c r="AR252" s="230"/>
      <c r="AS252" s="230"/>
      <c r="AT252" s="230"/>
      <c r="AU252" s="230"/>
      <c r="AV252" s="230"/>
      <c r="AW252" s="230"/>
      <c r="AX252"/>
      <c r="AY252"/>
    </row>
    <row r="253" spans="1:51" ht="15" hidden="1" x14ac:dyDescent="0.25">
      <c r="A253" s="208">
        <v>3025</v>
      </c>
      <c r="B253" s="208" t="s">
        <v>718</v>
      </c>
      <c r="C253" s="210">
        <v>45637.621527777781</v>
      </c>
      <c r="D253" s="211" t="s">
        <v>775</v>
      </c>
      <c r="E253" s="208" t="s">
        <v>719</v>
      </c>
      <c r="F253" s="208">
        <v>10</v>
      </c>
      <c r="G253" s="208" t="s">
        <v>487</v>
      </c>
      <c r="H253" s="208" t="s">
        <v>672</v>
      </c>
      <c r="I253" s="208" t="s">
        <v>621</v>
      </c>
      <c r="J253" s="208" t="s">
        <v>1</v>
      </c>
      <c r="K253" s="208" t="s">
        <v>841</v>
      </c>
      <c r="L253" s="208" t="s">
        <v>604</v>
      </c>
      <c r="M253" s="211" t="s">
        <v>683</v>
      </c>
      <c r="N253" s="211" t="s">
        <v>696</v>
      </c>
      <c r="O253" s="217"/>
      <c r="P253" s="208"/>
      <c r="Q253" s="208" t="s">
        <v>688</v>
      </c>
      <c r="R253" s="208" t="e">
        <f>VLOOKUP(LEFT(Solicitacao_Prancha[[#This Row],[ORIGEM]],4),#REF!,2,0)</f>
        <v>#REF!</v>
      </c>
      <c r="S253" s="208" t="e">
        <f>VLOOKUP(LEFT(Solicitacao_Prancha[[#This Row],[DESTINO]],4),#REF!,2,0)</f>
        <v>#REF!</v>
      </c>
      <c r="T253" s="219" t="str">
        <f t="shared" si="34"/>
        <v>Não Aderente</v>
      </c>
      <c r="U253" s="221">
        <f>((CONCATENATE(Solicitacao_Prancha[[#This Row],[DATA MOVIMENTAÇÃO]]," ",Solicitacao_Prancha[[#This Row],[HORA MOVIMENTAÇÃO]])-Solicitacao_Prancha[[#This Row],[DATA SOLICITAÇÃO]])*24)+3</f>
        <v>43.083333333197515</v>
      </c>
      <c r="V253" s="224" t="s">
        <v>410</v>
      </c>
      <c r="W253" s="225" t="str">
        <f>LEFT(Solicitacao_Prancha[[#This Row],[ORIGEM]],4)</f>
        <v>0438</v>
      </c>
      <c r="X253" s="225" t="str">
        <f>LEFT(Solicitacao_Prancha[[#This Row],[DESTINO]],4)</f>
        <v>0347</v>
      </c>
      <c r="Y253" s="225" t="str">
        <f t="shared" si="35"/>
        <v>BRLP0438</v>
      </c>
      <c r="Z253" s="225" t="str">
        <f t="shared" si="36"/>
        <v>04380347</v>
      </c>
      <c r="AA253" s="225" t="str">
        <f t="shared" si="37"/>
        <v>BRLP0347</v>
      </c>
      <c r="AB253" s="226" t="e">
        <f>VLOOKUP(Y253,#REF!,2,0)</f>
        <v>#REF!</v>
      </c>
      <c r="AC253" s="226" t="e">
        <f>VLOOKUP(Z253,#REF!,2,0)</f>
        <v>#REF!</v>
      </c>
      <c r="AD253" s="226" t="e">
        <f>VLOOKUP(AA253,#REF!,2,0)</f>
        <v>#REF!</v>
      </c>
      <c r="AE253" s="227" t="e">
        <f t="shared" si="38"/>
        <v>#REF!</v>
      </c>
      <c r="AF253" s="229" t="e">
        <f t="shared" si="39"/>
        <v>#REF!</v>
      </c>
      <c r="AG253" s="229">
        <v>2</v>
      </c>
      <c r="AH253" s="229" t="e">
        <f t="shared" si="40"/>
        <v>#REF!</v>
      </c>
      <c r="AI253" s="227" t="e">
        <f t="shared" si="41"/>
        <v>#REF!</v>
      </c>
      <c r="AJ253" s="225">
        <f>Solicitacao_Prancha[[#This Row],[QUANT EQUIP]]</f>
        <v>10</v>
      </c>
      <c r="AK253" s="229" t="e">
        <f t="shared" si="42"/>
        <v>#REF!</v>
      </c>
      <c r="AL253" s="229"/>
      <c r="AM253" s="230"/>
      <c r="AN253" s="230"/>
      <c r="AO253" s="230"/>
      <c r="AP253" s="230"/>
      <c r="AQ253" s="230"/>
      <c r="AR253" s="230"/>
      <c r="AS253" s="230"/>
      <c r="AT253" s="230"/>
      <c r="AU253" s="230"/>
      <c r="AV253" s="230"/>
      <c r="AW253" s="230"/>
      <c r="AX253"/>
      <c r="AY253"/>
    </row>
    <row r="254" spans="1:51" ht="15" hidden="1" x14ac:dyDescent="0.25">
      <c r="A254" s="208">
        <v>3026</v>
      </c>
      <c r="B254" s="208" t="s">
        <v>718</v>
      </c>
      <c r="C254" s="210">
        <v>45637.625694444447</v>
      </c>
      <c r="D254" s="211" t="s">
        <v>775</v>
      </c>
      <c r="E254" s="208" t="s">
        <v>5</v>
      </c>
      <c r="F254" s="208">
        <v>1</v>
      </c>
      <c r="G254" s="208" t="s">
        <v>487</v>
      </c>
      <c r="H254" s="208" t="s">
        <v>620</v>
      </c>
      <c r="I254" s="208" t="s">
        <v>620</v>
      </c>
      <c r="J254" s="208" t="s">
        <v>1</v>
      </c>
      <c r="K254" s="208" t="s">
        <v>841</v>
      </c>
      <c r="L254" s="208" t="s">
        <v>604</v>
      </c>
      <c r="M254" s="211" t="s">
        <v>683</v>
      </c>
      <c r="N254" s="211" t="s">
        <v>696</v>
      </c>
      <c r="O254" s="217"/>
      <c r="P254" s="208"/>
      <c r="Q254" s="208" t="s">
        <v>688</v>
      </c>
      <c r="R254" s="208" t="e">
        <f>VLOOKUP(LEFT(Solicitacao_Prancha[[#This Row],[ORIGEM]],4),#REF!,2,0)</f>
        <v>#REF!</v>
      </c>
      <c r="S254" s="208" t="e">
        <f>VLOOKUP(LEFT(Solicitacao_Prancha[[#This Row],[DESTINO]],4),#REF!,2,0)</f>
        <v>#REF!</v>
      </c>
      <c r="T254" s="219" t="str">
        <f t="shared" si="34"/>
        <v>Não Aderente</v>
      </c>
      <c r="U254" s="221">
        <f>((CONCATENATE(Solicitacao_Prancha[[#This Row],[DATA MOVIMENTAÇÃO]]," ",Solicitacao_Prancha[[#This Row],[HORA MOVIMENTAÇÃO]])-Solicitacao_Prancha[[#This Row],[DATA SOLICITAÇÃO]])*24)+3</f>
        <v>42.983333333220799</v>
      </c>
      <c r="V254" s="224" t="s">
        <v>410</v>
      </c>
      <c r="W254" s="225" t="str">
        <f>LEFT(Solicitacao_Prancha[[#This Row],[ORIGEM]],4)</f>
        <v>0438</v>
      </c>
      <c r="X254" s="225" t="str">
        <f>LEFT(Solicitacao_Prancha[[#This Row],[DESTINO]],4)</f>
        <v>0347</v>
      </c>
      <c r="Y254" s="225" t="str">
        <f t="shared" si="35"/>
        <v>BRLP0438</v>
      </c>
      <c r="Z254" s="225" t="str">
        <f t="shared" si="36"/>
        <v>04380347</v>
      </c>
      <c r="AA254" s="225" t="str">
        <f t="shared" si="37"/>
        <v>BRLP0347</v>
      </c>
      <c r="AB254" s="226" t="e">
        <f>VLOOKUP(Y254,#REF!,2,0)</f>
        <v>#REF!</v>
      </c>
      <c r="AC254" s="226" t="e">
        <f>VLOOKUP(Z254,#REF!,2,0)</f>
        <v>#REF!</v>
      </c>
      <c r="AD254" s="226" t="e">
        <f>VLOOKUP(AA254,#REF!,2,0)</f>
        <v>#REF!</v>
      </c>
      <c r="AE254" s="227" t="e">
        <f t="shared" si="38"/>
        <v>#REF!</v>
      </c>
      <c r="AF254" s="229" t="e">
        <f t="shared" si="39"/>
        <v>#REF!</v>
      </c>
      <c r="AG254" s="229">
        <v>2</v>
      </c>
      <c r="AH254" s="229" t="e">
        <f t="shared" si="40"/>
        <v>#REF!</v>
      </c>
      <c r="AI254" s="227" t="e">
        <f t="shared" si="41"/>
        <v>#REF!</v>
      </c>
      <c r="AJ254" s="225">
        <f>Solicitacao_Prancha[[#This Row],[QUANT EQUIP]]</f>
        <v>1</v>
      </c>
      <c r="AK254" s="229" t="e">
        <f t="shared" si="42"/>
        <v>#REF!</v>
      </c>
      <c r="AL254" s="229"/>
      <c r="AM254" s="230"/>
      <c r="AN254" s="230"/>
      <c r="AO254" s="230"/>
      <c r="AP254" s="230"/>
      <c r="AQ254" s="230"/>
      <c r="AR254" s="230"/>
      <c r="AS254" s="230"/>
      <c r="AT254" s="230"/>
      <c r="AU254" s="230"/>
      <c r="AV254" s="230"/>
      <c r="AW254" s="230"/>
      <c r="AX254"/>
      <c r="AY254"/>
    </row>
    <row r="255" spans="1:51" ht="15" hidden="1" x14ac:dyDescent="0.25">
      <c r="A255" s="208">
        <v>3027</v>
      </c>
      <c r="B255" s="208" t="s">
        <v>717</v>
      </c>
      <c r="C255" s="210">
        <v>45637.659722222219</v>
      </c>
      <c r="D255" s="211" t="s">
        <v>665</v>
      </c>
      <c r="E255" s="208" t="s">
        <v>500</v>
      </c>
      <c r="F255" s="208">
        <v>1</v>
      </c>
      <c r="G255" s="208" t="s">
        <v>543</v>
      </c>
      <c r="H255" s="208" t="s">
        <v>620</v>
      </c>
      <c r="I255" s="208" t="s">
        <v>620</v>
      </c>
      <c r="J255" s="208" t="s">
        <v>1</v>
      </c>
      <c r="K255" s="208" t="s">
        <v>918</v>
      </c>
      <c r="L255" s="208" t="s">
        <v>1174</v>
      </c>
      <c r="M255" s="211" t="s">
        <v>2</v>
      </c>
      <c r="N255" s="211" t="s">
        <v>3</v>
      </c>
      <c r="O255" s="217" t="s">
        <v>665</v>
      </c>
      <c r="P255" s="208"/>
      <c r="Q255" s="208" t="s">
        <v>687</v>
      </c>
      <c r="R255" s="208" t="e">
        <f>VLOOKUP(LEFT(Solicitacao_Prancha[[#This Row],[ORIGEM]],4),#REF!,2,0)</f>
        <v>#REF!</v>
      </c>
      <c r="S255" s="208" t="e">
        <f>VLOOKUP(LEFT(Solicitacao_Prancha[[#This Row],[DESTINO]],4),#REF!,2,0)</f>
        <v>#REF!</v>
      </c>
      <c r="T255" s="219" t="str">
        <f t="shared" si="34"/>
        <v>Não Aderente</v>
      </c>
      <c r="U255" s="221">
        <v>1</v>
      </c>
      <c r="V255" s="224" t="s">
        <v>410</v>
      </c>
      <c r="W255" s="225" t="str">
        <f>LEFT(Solicitacao_Prancha[[#This Row],[ORIGEM]],4)</f>
        <v>0001</v>
      </c>
      <c r="X255" s="225" t="str">
        <f>LEFT(Solicitacao_Prancha[[#This Row],[DESTINO]],4)</f>
        <v>0003</v>
      </c>
      <c r="Y255" s="225" t="str">
        <f t="shared" si="35"/>
        <v>BRLP0001</v>
      </c>
      <c r="Z255" s="225" t="str">
        <f t="shared" si="36"/>
        <v>00010003</v>
      </c>
      <c r="AA255" s="225" t="str">
        <f t="shared" si="37"/>
        <v>BRLP0003</v>
      </c>
      <c r="AB255" s="226" t="e">
        <f>VLOOKUP(Y255,#REF!,2,0)</f>
        <v>#REF!</v>
      </c>
      <c r="AC255" s="226" t="e">
        <f>VLOOKUP(Z255,#REF!,2,0)</f>
        <v>#REF!</v>
      </c>
      <c r="AD255" s="226" t="e">
        <f>VLOOKUP(AA255,#REF!,2,0)</f>
        <v>#REF!</v>
      </c>
      <c r="AE255" s="227" t="e">
        <f t="shared" si="38"/>
        <v>#REF!</v>
      </c>
      <c r="AF255" s="229" t="e">
        <f t="shared" si="39"/>
        <v>#REF!</v>
      </c>
      <c r="AG255" s="229">
        <v>2</v>
      </c>
      <c r="AH255" s="229" t="e">
        <f t="shared" si="40"/>
        <v>#REF!</v>
      </c>
      <c r="AI255" s="227" t="e">
        <f t="shared" si="41"/>
        <v>#REF!</v>
      </c>
      <c r="AJ255" s="225">
        <f>Solicitacao_Prancha[[#This Row],[QUANT EQUIP]]</f>
        <v>1</v>
      </c>
      <c r="AK255" s="229" t="e">
        <f t="shared" si="42"/>
        <v>#REF!</v>
      </c>
      <c r="AL255" s="229"/>
      <c r="AM255" s="230"/>
      <c r="AN255" s="230"/>
      <c r="AO255" s="230"/>
      <c r="AP255" s="230"/>
      <c r="AQ255" s="230"/>
      <c r="AR255" s="230"/>
      <c r="AS255" s="230"/>
      <c r="AT255" s="230"/>
      <c r="AU255" s="230"/>
      <c r="AV255" s="230"/>
      <c r="AW255" s="230"/>
      <c r="AX255"/>
      <c r="AY255"/>
    </row>
    <row r="256" spans="1:51" ht="15" hidden="1" x14ac:dyDescent="0.25">
      <c r="A256" s="208">
        <v>3029</v>
      </c>
      <c r="B256" s="208" t="s">
        <v>718</v>
      </c>
      <c r="C256" s="210">
        <v>45637.677777777775</v>
      </c>
      <c r="D256" s="211" t="s">
        <v>1175</v>
      </c>
      <c r="E256" s="208" t="s">
        <v>744</v>
      </c>
      <c r="F256" s="208">
        <v>4</v>
      </c>
      <c r="G256" s="208" t="s">
        <v>523</v>
      </c>
      <c r="H256" s="208" t="s">
        <v>621</v>
      </c>
      <c r="I256" s="208" t="s">
        <v>622</v>
      </c>
      <c r="J256" s="208" t="s">
        <v>1</v>
      </c>
      <c r="K256" s="208" t="s">
        <v>994</v>
      </c>
      <c r="L256" s="208" t="s">
        <v>975</v>
      </c>
      <c r="M256" s="211" t="s">
        <v>683</v>
      </c>
      <c r="N256" s="211" t="s">
        <v>974</v>
      </c>
      <c r="O256" s="217"/>
      <c r="P256" s="208"/>
      <c r="Q256" s="208" t="s">
        <v>687</v>
      </c>
      <c r="R256" s="208" t="e">
        <f>VLOOKUP(LEFT(Solicitacao_Prancha[[#This Row],[ORIGEM]],4),#REF!,2,0)</f>
        <v>#REF!</v>
      </c>
      <c r="S256" s="208" t="e">
        <f>VLOOKUP(LEFT(Solicitacao_Prancha[[#This Row],[DESTINO]],4),#REF!,2,0)</f>
        <v>#REF!</v>
      </c>
      <c r="T256" s="219" t="str">
        <f t="shared" si="34"/>
        <v>Não Aderente</v>
      </c>
      <c r="U256" s="221">
        <f>((CONCATENATE(Solicitacao_Prancha[[#This Row],[DATA MOVIMENTAÇÃO]]," ",Solicitacao_Prancha[[#This Row],[HORA MOVIMENTAÇÃO]])-Solicitacao_Prancha[[#This Row],[DATA SOLICITAÇÃO]])*24)+3</f>
        <v>32.733333333337214</v>
      </c>
      <c r="V256" s="224" t="s">
        <v>410</v>
      </c>
      <c r="W256" s="225" t="str">
        <f>LEFT(Solicitacao_Prancha[[#This Row],[ORIGEM]],4)</f>
        <v>0438</v>
      </c>
      <c r="X256" s="225" t="str">
        <f>LEFT(Solicitacao_Prancha[[#This Row],[DESTINO]],4)</f>
        <v>0517</v>
      </c>
      <c r="Y256" s="225" t="str">
        <f t="shared" si="35"/>
        <v>BRLP0438</v>
      </c>
      <c r="Z256" s="225" t="str">
        <f t="shared" si="36"/>
        <v>04380517</v>
      </c>
      <c r="AA256" s="225" t="str">
        <f t="shared" si="37"/>
        <v>BRLP0517</v>
      </c>
      <c r="AB256" s="226" t="e">
        <f>VLOOKUP(Y256,#REF!,2,0)</f>
        <v>#REF!</v>
      </c>
      <c r="AC256" s="226" t="e">
        <f>VLOOKUP(Z256,#REF!,2,0)</f>
        <v>#REF!</v>
      </c>
      <c r="AD256" s="226" t="e">
        <f>VLOOKUP(AA256,#REF!,2,0)</f>
        <v>#REF!</v>
      </c>
      <c r="AE256" s="227" t="e">
        <f t="shared" si="38"/>
        <v>#REF!</v>
      </c>
      <c r="AF256" s="229" t="e">
        <f t="shared" si="39"/>
        <v>#REF!</v>
      </c>
      <c r="AG256" s="229">
        <v>2</v>
      </c>
      <c r="AH256" s="229" t="e">
        <f t="shared" si="40"/>
        <v>#REF!</v>
      </c>
      <c r="AI256" s="227" t="e">
        <f t="shared" si="41"/>
        <v>#REF!</v>
      </c>
      <c r="AJ256" s="225">
        <f>Solicitacao_Prancha[[#This Row],[QUANT EQUIP]]</f>
        <v>4</v>
      </c>
      <c r="AK256" s="229" t="e">
        <f t="shared" si="42"/>
        <v>#REF!</v>
      </c>
      <c r="AL256" s="229"/>
      <c r="AM256" s="230"/>
      <c r="AN256" s="230"/>
      <c r="AO256" s="230"/>
      <c r="AP256" s="230"/>
      <c r="AQ256" s="230"/>
      <c r="AR256" s="230"/>
      <c r="AS256" s="230"/>
      <c r="AT256" s="230"/>
      <c r="AU256" s="230"/>
      <c r="AV256" s="230"/>
      <c r="AW256" s="230"/>
      <c r="AX256"/>
      <c r="AY256"/>
    </row>
    <row r="257" spans="1:51" ht="15" hidden="1" x14ac:dyDescent="0.25">
      <c r="A257" s="208">
        <v>3030</v>
      </c>
      <c r="B257" s="208" t="s">
        <v>718</v>
      </c>
      <c r="C257" s="210">
        <v>45637.742361111108</v>
      </c>
      <c r="D257" s="211" t="s">
        <v>563</v>
      </c>
      <c r="E257" s="208" t="s">
        <v>744</v>
      </c>
      <c r="F257" s="208">
        <v>6</v>
      </c>
      <c r="G257" s="208" t="s">
        <v>516</v>
      </c>
      <c r="H257" s="208" t="s">
        <v>624</v>
      </c>
      <c r="I257" s="208" t="s">
        <v>624</v>
      </c>
      <c r="J257" s="208" t="s">
        <v>1</v>
      </c>
      <c r="K257" s="208" t="s">
        <v>841</v>
      </c>
      <c r="L257" s="208" t="s">
        <v>608</v>
      </c>
      <c r="M257" s="211" t="s">
        <v>638</v>
      </c>
      <c r="N257" s="211" t="s">
        <v>642</v>
      </c>
      <c r="O257" s="217"/>
      <c r="P257" s="208"/>
      <c r="Q257" s="208" t="s">
        <v>688</v>
      </c>
      <c r="R257" s="208" t="e">
        <f>VLOOKUP(LEFT(Solicitacao_Prancha[[#This Row],[ORIGEM]],4),#REF!,2,0)</f>
        <v>#REF!</v>
      </c>
      <c r="S257" s="208" t="e">
        <f>VLOOKUP(LEFT(Solicitacao_Prancha[[#This Row],[DESTINO]],4),#REF!,2,0)</f>
        <v>#REF!</v>
      </c>
      <c r="T257" s="219" t="str">
        <f t="shared" si="34"/>
        <v>Não Aderente</v>
      </c>
      <c r="U257" s="221">
        <f>((CONCATENATE(Solicitacao_Prancha[[#This Row],[DATA MOVIMENTAÇÃO]]," ",Solicitacao_Prancha[[#This Row],[HORA MOVIMENTAÇÃO]])-Solicitacao_Prancha[[#This Row],[DATA SOLICITAÇÃO]])*24)+3</f>
        <v>36.183333333407063</v>
      </c>
      <c r="V257" s="224" t="s">
        <v>410</v>
      </c>
      <c r="W257" s="225" t="str">
        <f>LEFT(Solicitacao_Prancha[[#This Row],[ORIGEM]],4)</f>
        <v>0011</v>
      </c>
      <c r="X257" s="225" t="str">
        <f>LEFT(Solicitacao_Prancha[[#This Row],[DESTINO]],4)</f>
        <v>0352</v>
      </c>
      <c r="Y257" s="225" t="str">
        <f t="shared" si="35"/>
        <v>BRLP0011</v>
      </c>
      <c r="Z257" s="225" t="str">
        <f t="shared" si="36"/>
        <v>00110352</v>
      </c>
      <c r="AA257" s="225" t="str">
        <f t="shared" si="37"/>
        <v>BRLP0352</v>
      </c>
      <c r="AB257" s="226" t="e">
        <f>VLOOKUP(Y257,#REF!,2,0)</f>
        <v>#REF!</v>
      </c>
      <c r="AC257" s="226" t="e">
        <f>VLOOKUP(Z257,#REF!,2,0)</f>
        <v>#REF!</v>
      </c>
      <c r="AD257" s="226" t="e">
        <f>VLOOKUP(AA257,#REF!,2,0)</f>
        <v>#REF!</v>
      </c>
      <c r="AE257" s="227" t="e">
        <f t="shared" si="38"/>
        <v>#REF!</v>
      </c>
      <c r="AF257" s="229" t="e">
        <f t="shared" si="39"/>
        <v>#REF!</v>
      </c>
      <c r="AG257" s="229">
        <v>2</v>
      </c>
      <c r="AH257" s="229" t="e">
        <f t="shared" si="40"/>
        <v>#REF!</v>
      </c>
      <c r="AI257" s="227" t="e">
        <f t="shared" si="41"/>
        <v>#REF!</v>
      </c>
      <c r="AJ257" s="225">
        <f>Solicitacao_Prancha[[#This Row],[QUANT EQUIP]]</f>
        <v>6</v>
      </c>
      <c r="AK257" s="229" t="e">
        <f t="shared" si="42"/>
        <v>#REF!</v>
      </c>
      <c r="AL257" s="229"/>
      <c r="AM257" s="230"/>
      <c r="AN257" s="230"/>
      <c r="AO257" s="230"/>
      <c r="AP257" s="230"/>
      <c r="AQ257" s="230"/>
      <c r="AR257" s="230"/>
      <c r="AS257" s="230"/>
      <c r="AT257" s="230"/>
      <c r="AU257" s="230"/>
      <c r="AV257" s="230"/>
      <c r="AW257" s="230"/>
      <c r="AX257"/>
      <c r="AY257"/>
    </row>
    <row r="258" spans="1:51" ht="15" hidden="1" x14ac:dyDescent="0.25">
      <c r="A258" s="208">
        <v>3031</v>
      </c>
      <c r="B258" s="208" t="s">
        <v>718</v>
      </c>
      <c r="C258" s="210">
        <v>45637.755555555559</v>
      </c>
      <c r="D258" s="211" t="s">
        <v>574</v>
      </c>
      <c r="E258" s="208" t="s">
        <v>5</v>
      </c>
      <c r="F258" s="208">
        <v>1</v>
      </c>
      <c r="G258" s="208" t="s">
        <v>516</v>
      </c>
      <c r="H258" s="208" t="s">
        <v>620</v>
      </c>
      <c r="I258" s="208" t="s">
        <v>621</v>
      </c>
      <c r="J258" s="208" t="s">
        <v>1</v>
      </c>
      <c r="K258" s="208" t="s">
        <v>841</v>
      </c>
      <c r="L258" s="208" t="s">
        <v>593</v>
      </c>
      <c r="M258" s="211" t="s">
        <v>638</v>
      </c>
      <c r="N258" s="211" t="s">
        <v>642</v>
      </c>
      <c r="O258" s="217"/>
      <c r="P258" s="208"/>
      <c r="Q258" s="208" t="s">
        <v>688</v>
      </c>
      <c r="R258" s="208" t="e">
        <f>VLOOKUP(LEFT(Solicitacao_Prancha[[#This Row],[ORIGEM]],4),#REF!,2,0)</f>
        <v>#REF!</v>
      </c>
      <c r="S258" s="208" t="e">
        <f>VLOOKUP(LEFT(Solicitacao_Prancha[[#This Row],[DESTINO]],4),#REF!,2,0)</f>
        <v>#REF!</v>
      </c>
      <c r="T258" s="219" t="str">
        <f t="shared" si="34"/>
        <v>Não Aderente</v>
      </c>
      <c r="U258" s="221">
        <f>((CONCATENATE(Solicitacao_Prancha[[#This Row],[DATA MOVIMENTAÇÃO]]," ",Solicitacao_Prancha[[#This Row],[HORA MOVIMENTAÇÃO]])-Solicitacao_Prancha[[#This Row],[DATA SOLICITAÇÃO]])*24)+3</f>
        <v>40.866666666639503</v>
      </c>
      <c r="V258" s="224" t="s">
        <v>410</v>
      </c>
      <c r="W258" s="225" t="str">
        <f>LEFT(Solicitacao_Prancha[[#This Row],[ORIGEM]],4)</f>
        <v>0011</v>
      </c>
      <c r="X258" s="225" t="str">
        <f>LEFT(Solicitacao_Prancha[[#This Row],[DESTINO]],4)</f>
        <v>0352</v>
      </c>
      <c r="Y258" s="225" t="str">
        <f t="shared" si="35"/>
        <v>BRLP0011</v>
      </c>
      <c r="Z258" s="225" t="str">
        <f t="shared" si="36"/>
        <v>00110352</v>
      </c>
      <c r="AA258" s="225" t="str">
        <f t="shared" si="37"/>
        <v>BRLP0352</v>
      </c>
      <c r="AB258" s="226" t="e">
        <f>VLOOKUP(Y258,#REF!,2,0)</f>
        <v>#REF!</v>
      </c>
      <c r="AC258" s="226" t="e">
        <f>VLOOKUP(Z258,#REF!,2,0)</f>
        <v>#REF!</v>
      </c>
      <c r="AD258" s="226" t="e">
        <f>VLOOKUP(AA258,#REF!,2,0)</f>
        <v>#REF!</v>
      </c>
      <c r="AE258" s="227" t="e">
        <f t="shared" si="38"/>
        <v>#REF!</v>
      </c>
      <c r="AF258" s="229" t="e">
        <f t="shared" si="39"/>
        <v>#REF!</v>
      </c>
      <c r="AG258" s="229">
        <v>2</v>
      </c>
      <c r="AH258" s="229" t="e">
        <f t="shared" si="40"/>
        <v>#REF!</v>
      </c>
      <c r="AI258" s="227" t="e">
        <f t="shared" si="41"/>
        <v>#REF!</v>
      </c>
      <c r="AJ258" s="225">
        <f>Solicitacao_Prancha[[#This Row],[QUANT EQUIP]]</f>
        <v>1</v>
      </c>
      <c r="AK258" s="229" t="e">
        <f t="shared" si="42"/>
        <v>#REF!</v>
      </c>
      <c r="AL258" s="229"/>
      <c r="AM258" s="230"/>
      <c r="AN258" s="230"/>
      <c r="AO258" s="230"/>
      <c r="AP258" s="230"/>
      <c r="AQ258" s="230"/>
      <c r="AR258" s="230"/>
      <c r="AS258" s="230"/>
      <c r="AT258" s="230"/>
      <c r="AU258" s="230"/>
      <c r="AV258" s="230"/>
      <c r="AW258" s="230"/>
      <c r="AX258"/>
      <c r="AY258"/>
    </row>
    <row r="259" spans="1:51" ht="15" hidden="1" x14ac:dyDescent="0.25">
      <c r="A259" s="208">
        <v>3032</v>
      </c>
      <c r="B259" s="208" t="s">
        <v>1592</v>
      </c>
      <c r="C259" s="210">
        <v>45637.824999999997</v>
      </c>
      <c r="D259" s="211" t="s">
        <v>631</v>
      </c>
      <c r="E259" s="208" t="s">
        <v>500</v>
      </c>
      <c r="F259" s="208">
        <v>1</v>
      </c>
      <c r="G259" s="208" t="s">
        <v>543</v>
      </c>
      <c r="H259" s="208" t="s">
        <v>620</v>
      </c>
      <c r="I259" s="208" t="s">
        <v>621</v>
      </c>
      <c r="J259" s="208" t="s">
        <v>531</v>
      </c>
      <c r="K259" s="208" t="s">
        <v>994</v>
      </c>
      <c r="L259" s="208" t="s">
        <v>604</v>
      </c>
      <c r="M259" s="211" t="s">
        <v>632</v>
      </c>
      <c r="N259" s="211" t="s">
        <v>636</v>
      </c>
      <c r="O259" s="217" t="s">
        <v>1193</v>
      </c>
      <c r="P259" s="208" t="s">
        <v>633</v>
      </c>
      <c r="Q259" s="208"/>
      <c r="R259" s="208" t="e">
        <f>VLOOKUP(LEFT(Solicitacao_Prancha[[#This Row],[ORIGEM]],4),#REF!,2,0)</f>
        <v>#REF!</v>
      </c>
      <c r="S259" s="208" t="e">
        <f>VLOOKUP(LEFT(Solicitacao_Prancha[[#This Row],[DESTINO]],4),#REF!,2,0)</f>
        <v>#REF!</v>
      </c>
      <c r="T259" s="219" t="str">
        <f t="shared" ref="T259:T322" si="43">IF(U259&gt;=48,"Aderente","Não Aderente")</f>
        <v>Não Aderente</v>
      </c>
      <c r="U259" s="221">
        <f>((CONCATENATE(Solicitacao_Prancha[[#This Row],[DATA MOVIMENTAÇÃO]]," ",Solicitacao_Prancha[[#This Row],[HORA MOVIMENTAÇÃO]])-Solicitacao_Prancha[[#This Row],[DATA SOLICITAÇÃO]])*24)+3</f>
        <v>14.200000000011642</v>
      </c>
      <c r="V259" s="224" t="s">
        <v>410</v>
      </c>
      <c r="W259" s="225" t="str">
        <f>LEFT(Solicitacao_Prancha[[#This Row],[ORIGEM]],4)</f>
        <v>5004</v>
      </c>
      <c r="X259" s="225" t="str">
        <f>LEFT(Solicitacao_Prancha[[#This Row],[DESTINO]],4)</f>
        <v>5002</v>
      </c>
      <c r="Y259" s="225" t="str">
        <f t="shared" ref="Y259:Y322" si="44">CONCATENATE(V259,W259)</f>
        <v>BRLP5004</v>
      </c>
      <c r="Z259" s="225" t="str">
        <f t="shared" ref="Z259:Z322" si="45">CONCATENATE(W259,X259)</f>
        <v>50045002</v>
      </c>
      <c r="AA259" s="225" t="str">
        <f t="shared" ref="AA259:AA322" si="46">CONCATENATE(V259,X259)</f>
        <v>BRLP5002</v>
      </c>
      <c r="AB259" s="226" t="e">
        <f>VLOOKUP(Y259,#REF!,2,0)</f>
        <v>#REF!</v>
      </c>
      <c r="AC259" s="226" t="e">
        <f>VLOOKUP(Z259,#REF!,2,0)</f>
        <v>#REF!</v>
      </c>
      <c r="AD259" s="226" t="e">
        <f>VLOOKUP(AA259,#REF!,2,0)</f>
        <v>#REF!</v>
      </c>
      <c r="AE259" s="227" t="e">
        <f t="shared" ref="AE259:AE322" si="47">SUM(AB259:AD259)</f>
        <v>#REF!</v>
      </c>
      <c r="AF259" s="229" t="e">
        <f t="shared" ref="AF259:AF322" si="48">(AB259/65)+(AC259/42.5)+(AD259/65)</f>
        <v>#REF!</v>
      </c>
      <c r="AG259" s="229">
        <v>2</v>
      </c>
      <c r="AH259" s="229" t="e">
        <f t="shared" ref="AH259:AH322" si="49">(AF259+AG259)</f>
        <v>#REF!</v>
      </c>
      <c r="AI259" s="227" t="e">
        <f t="shared" ref="AI259:AI322" si="50">11/AH259</f>
        <v>#REF!</v>
      </c>
      <c r="AJ259" s="225">
        <f>Solicitacao_Prancha[[#This Row],[QUANT EQUIP]]</f>
        <v>1</v>
      </c>
      <c r="AK259" s="229" t="e">
        <f t="shared" ref="AK259:AK322" si="51">AJ259/AI259</f>
        <v>#REF!</v>
      </c>
      <c r="AL259" s="229"/>
      <c r="AM259" s="230"/>
      <c r="AN259" s="230"/>
      <c r="AO259" s="230"/>
      <c r="AP259" s="230"/>
      <c r="AQ259" s="230"/>
      <c r="AR259" s="230"/>
      <c r="AS259" s="230"/>
      <c r="AT259" s="230"/>
      <c r="AU259" s="230"/>
      <c r="AV259" s="230"/>
      <c r="AW259" s="230"/>
      <c r="AX259"/>
      <c r="AY259"/>
    </row>
    <row r="260" spans="1:51" ht="15" hidden="1" x14ac:dyDescent="0.25">
      <c r="A260" s="208">
        <v>3033</v>
      </c>
      <c r="B260" s="208" t="s">
        <v>717</v>
      </c>
      <c r="C260" s="210">
        <v>45637.828472222223</v>
      </c>
      <c r="D260" s="211" t="s">
        <v>631</v>
      </c>
      <c r="E260" s="208" t="s">
        <v>5</v>
      </c>
      <c r="F260" s="208">
        <v>1</v>
      </c>
      <c r="G260" s="208" t="s">
        <v>543</v>
      </c>
      <c r="H260" s="208" t="s">
        <v>620</v>
      </c>
      <c r="I260" s="208" t="s">
        <v>620</v>
      </c>
      <c r="J260" s="208" t="s">
        <v>531</v>
      </c>
      <c r="K260" s="208" t="s">
        <v>994</v>
      </c>
      <c r="L260" s="208" t="s">
        <v>604</v>
      </c>
      <c r="M260" s="211" t="s">
        <v>632</v>
      </c>
      <c r="N260" s="211" t="s">
        <v>636</v>
      </c>
      <c r="O260" s="217" t="s">
        <v>1194</v>
      </c>
      <c r="P260" s="208" t="s">
        <v>633</v>
      </c>
      <c r="Q260" s="208" t="s">
        <v>688</v>
      </c>
      <c r="R260" s="208" t="e">
        <f>VLOOKUP(LEFT(Solicitacao_Prancha[[#This Row],[ORIGEM]],4),#REF!,2,0)</f>
        <v>#REF!</v>
      </c>
      <c r="S260" s="208" t="e">
        <f>VLOOKUP(LEFT(Solicitacao_Prancha[[#This Row],[DESTINO]],4),#REF!,2,0)</f>
        <v>#REF!</v>
      </c>
      <c r="T260" s="219" t="str">
        <f t="shared" si="43"/>
        <v>Não Aderente</v>
      </c>
      <c r="U260" s="221">
        <f>((CONCATENATE(Solicitacao_Prancha[[#This Row],[DATA MOVIMENTAÇÃO]]," ",Solicitacao_Prancha[[#This Row],[HORA MOVIMENTAÇÃO]])-Solicitacao_Prancha[[#This Row],[DATA SOLICITAÇÃO]])*24)+3</f>
        <v>14.116666666581295</v>
      </c>
      <c r="V260" s="224" t="s">
        <v>410</v>
      </c>
      <c r="W260" s="225" t="str">
        <f>LEFT(Solicitacao_Prancha[[#This Row],[ORIGEM]],4)</f>
        <v>5004</v>
      </c>
      <c r="X260" s="225" t="str">
        <f>LEFT(Solicitacao_Prancha[[#This Row],[DESTINO]],4)</f>
        <v>5002</v>
      </c>
      <c r="Y260" s="225" t="str">
        <f t="shared" si="44"/>
        <v>BRLP5004</v>
      </c>
      <c r="Z260" s="225" t="str">
        <f t="shared" si="45"/>
        <v>50045002</v>
      </c>
      <c r="AA260" s="225" t="str">
        <f t="shared" si="46"/>
        <v>BRLP5002</v>
      </c>
      <c r="AB260" s="226" t="e">
        <f>VLOOKUP(Y260,#REF!,2,0)</f>
        <v>#REF!</v>
      </c>
      <c r="AC260" s="226" t="e">
        <f>VLOOKUP(Z260,#REF!,2,0)</f>
        <v>#REF!</v>
      </c>
      <c r="AD260" s="226" t="e">
        <f>VLOOKUP(AA260,#REF!,2,0)</f>
        <v>#REF!</v>
      </c>
      <c r="AE260" s="227" t="e">
        <f t="shared" si="47"/>
        <v>#REF!</v>
      </c>
      <c r="AF260" s="229" t="e">
        <f t="shared" si="48"/>
        <v>#REF!</v>
      </c>
      <c r="AG260" s="229">
        <v>2</v>
      </c>
      <c r="AH260" s="229" t="e">
        <f t="shared" si="49"/>
        <v>#REF!</v>
      </c>
      <c r="AI260" s="227" t="e">
        <f t="shared" si="50"/>
        <v>#REF!</v>
      </c>
      <c r="AJ260" s="225">
        <f>Solicitacao_Prancha[[#This Row],[QUANT EQUIP]]</f>
        <v>1</v>
      </c>
      <c r="AK260" s="229" t="e">
        <f t="shared" si="51"/>
        <v>#REF!</v>
      </c>
      <c r="AL260" s="229"/>
      <c r="AM260" s="230"/>
      <c r="AN260" s="230"/>
      <c r="AO260" s="230"/>
      <c r="AP260" s="230"/>
      <c r="AQ260" s="230"/>
      <c r="AR260" s="230"/>
      <c r="AS260" s="230"/>
      <c r="AT260" s="230"/>
      <c r="AU260" s="230"/>
      <c r="AV260" s="230"/>
      <c r="AW260" s="230"/>
      <c r="AX260"/>
      <c r="AY260"/>
    </row>
    <row r="261" spans="1:51" ht="15" hidden="1" x14ac:dyDescent="0.25">
      <c r="A261" s="208">
        <v>3034</v>
      </c>
      <c r="B261" s="208" t="s">
        <v>743</v>
      </c>
      <c r="C261" s="210">
        <v>45637.836805555555</v>
      </c>
      <c r="D261" s="211" t="s">
        <v>581</v>
      </c>
      <c r="E261" s="208" t="s">
        <v>489</v>
      </c>
      <c r="F261" s="208">
        <v>1</v>
      </c>
      <c r="G261" s="208" t="s">
        <v>6</v>
      </c>
      <c r="H261" s="208" t="s">
        <v>620</v>
      </c>
      <c r="I261" s="208" t="s">
        <v>621</v>
      </c>
      <c r="J261" s="208" t="s">
        <v>531</v>
      </c>
      <c r="K261" s="208" t="s">
        <v>994</v>
      </c>
      <c r="L261" s="208" t="s">
        <v>604</v>
      </c>
      <c r="M261" s="211" t="s">
        <v>855</v>
      </c>
      <c r="N261" s="211" t="s">
        <v>855</v>
      </c>
      <c r="O261" s="217" t="s">
        <v>1195</v>
      </c>
      <c r="P261" s="208" t="s">
        <v>630</v>
      </c>
      <c r="Q261" s="208" t="s">
        <v>687</v>
      </c>
      <c r="R261" s="208" t="e">
        <f>VLOOKUP(LEFT(Solicitacao_Prancha[[#This Row],[ORIGEM]],4),#REF!,2,0)</f>
        <v>#REF!</v>
      </c>
      <c r="S261" s="208" t="e">
        <f>VLOOKUP(LEFT(Solicitacao_Prancha[[#This Row],[DESTINO]],4),#REF!,2,0)</f>
        <v>#REF!</v>
      </c>
      <c r="T261" s="219" t="str">
        <f t="shared" si="43"/>
        <v>Não Aderente</v>
      </c>
      <c r="U261" s="221">
        <f>((CONCATENATE(Solicitacao_Prancha[[#This Row],[DATA MOVIMENTAÇÃO]]," ",Solicitacao_Prancha[[#This Row],[HORA MOVIMENTAÇÃO]])-Solicitacao_Prancha[[#This Row],[DATA SOLICITAÇÃO]])*24)+3</f>
        <v>13.916666666627862</v>
      </c>
      <c r="V261" s="224" t="s">
        <v>410</v>
      </c>
      <c r="W261" s="225" t="str">
        <f>LEFT(Solicitacao_Prancha[[#This Row],[ORIGEM]],4)</f>
        <v>5016</v>
      </c>
      <c r="X261" s="225" t="str">
        <f>LEFT(Solicitacao_Prancha[[#This Row],[DESTINO]],4)</f>
        <v>5016</v>
      </c>
      <c r="Y261" s="225" t="str">
        <f t="shared" si="44"/>
        <v>BRLP5016</v>
      </c>
      <c r="Z261" s="225" t="str">
        <f t="shared" si="45"/>
        <v>50165016</v>
      </c>
      <c r="AA261" s="225" t="str">
        <f t="shared" si="46"/>
        <v>BRLP5016</v>
      </c>
      <c r="AB261" s="226" t="e">
        <f>VLOOKUP(Y261,#REF!,2,0)</f>
        <v>#REF!</v>
      </c>
      <c r="AC261" s="226" t="e">
        <f>VLOOKUP(Z261,#REF!,2,0)</f>
        <v>#REF!</v>
      </c>
      <c r="AD261" s="226" t="e">
        <f>VLOOKUP(AA261,#REF!,2,0)</f>
        <v>#REF!</v>
      </c>
      <c r="AE261" s="227" t="e">
        <f t="shared" si="47"/>
        <v>#REF!</v>
      </c>
      <c r="AF261" s="229" t="e">
        <f t="shared" si="48"/>
        <v>#REF!</v>
      </c>
      <c r="AG261" s="229">
        <v>2</v>
      </c>
      <c r="AH261" s="229" t="e">
        <f t="shared" si="49"/>
        <v>#REF!</v>
      </c>
      <c r="AI261" s="227" t="e">
        <f t="shared" si="50"/>
        <v>#REF!</v>
      </c>
      <c r="AJ261" s="225">
        <f>Solicitacao_Prancha[[#This Row],[QUANT EQUIP]]</f>
        <v>1</v>
      </c>
      <c r="AK261" s="229" t="e">
        <f t="shared" si="51"/>
        <v>#REF!</v>
      </c>
      <c r="AL261" s="229"/>
      <c r="AM261" s="230"/>
      <c r="AN261" s="230"/>
      <c r="AO261" s="230"/>
      <c r="AP261" s="230"/>
      <c r="AQ261" s="230"/>
      <c r="AR261" s="230"/>
      <c r="AS261" s="230"/>
      <c r="AT261" s="230"/>
      <c r="AU261" s="230"/>
      <c r="AV261" s="230"/>
      <c r="AW261" s="230"/>
      <c r="AX261"/>
      <c r="AY261"/>
    </row>
    <row r="262" spans="1:51" ht="15" hidden="1" x14ac:dyDescent="0.25">
      <c r="A262" s="208">
        <v>3035</v>
      </c>
      <c r="B262" s="208" t="s">
        <v>718</v>
      </c>
      <c r="C262" s="210">
        <v>45637.912499999999</v>
      </c>
      <c r="D262" s="211" t="s">
        <v>566</v>
      </c>
      <c r="E262" s="208" t="s">
        <v>744</v>
      </c>
      <c r="F262" s="208">
        <v>2</v>
      </c>
      <c r="G262" s="208" t="s">
        <v>564</v>
      </c>
      <c r="H262" s="208" t="s">
        <v>621</v>
      </c>
      <c r="I262" s="208" t="s">
        <v>624</v>
      </c>
      <c r="J262" s="208" t="s">
        <v>1</v>
      </c>
      <c r="K262" s="208" t="s">
        <v>841</v>
      </c>
      <c r="L262" s="208" t="s">
        <v>604</v>
      </c>
      <c r="M262" s="211" t="s">
        <v>590</v>
      </c>
      <c r="N262" s="211" t="s">
        <v>678</v>
      </c>
      <c r="O262" s="217" t="s">
        <v>1196</v>
      </c>
      <c r="P262" s="208"/>
      <c r="Q262" s="208" t="s">
        <v>688</v>
      </c>
      <c r="R262" s="208" t="e">
        <f>VLOOKUP(LEFT(Solicitacao_Prancha[[#This Row],[ORIGEM]],4),#REF!,2,0)</f>
        <v>#REF!</v>
      </c>
      <c r="S262" s="208" t="e">
        <f>VLOOKUP(LEFT(Solicitacao_Prancha[[#This Row],[DESTINO]],4),#REF!,2,0)</f>
        <v>#REF!</v>
      </c>
      <c r="T262" s="219" t="str">
        <f t="shared" si="43"/>
        <v>Não Aderente</v>
      </c>
      <c r="U262" s="221">
        <f>((CONCATENATE(Solicitacao_Prancha[[#This Row],[DATA MOVIMENTAÇÃO]]," ",Solicitacao_Prancha[[#This Row],[HORA MOVIMENTAÇÃO]])-Solicitacao_Prancha[[#This Row],[DATA SOLICITAÇÃO]])*24)+3</f>
        <v>36.099999999976717</v>
      </c>
      <c r="V262" s="224" t="s">
        <v>410</v>
      </c>
      <c r="W262" s="225" t="str">
        <f>LEFT(Solicitacao_Prancha[[#This Row],[ORIGEM]],4)</f>
        <v>0351</v>
      </c>
      <c r="X262" s="225" t="str">
        <f>LEFT(Solicitacao_Prancha[[#This Row],[DESTINO]],4)</f>
        <v>5014</v>
      </c>
      <c r="Y262" s="225" t="str">
        <f t="shared" si="44"/>
        <v>BRLP0351</v>
      </c>
      <c r="Z262" s="225" t="str">
        <f t="shared" si="45"/>
        <v>03515014</v>
      </c>
      <c r="AA262" s="225" t="str">
        <f t="shared" si="46"/>
        <v>BRLP5014</v>
      </c>
      <c r="AB262" s="226" t="e">
        <f>VLOOKUP(Y262,#REF!,2,0)</f>
        <v>#REF!</v>
      </c>
      <c r="AC262" s="226" t="e">
        <f>VLOOKUP(Z262,#REF!,2,0)</f>
        <v>#REF!</v>
      </c>
      <c r="AD262" s="226" t="e">
        <f>VLOOKUP(AA262,#REF!,2,0)</f>
        <v>#REF!</v>
      </c>
      <c r="AE262" s="227" t="e">
        <f t="shared" si="47"/>
        <v>#REF!</v>
      </c>
      <c r="AF262" s="229" t="e">
        <f t="shared" si="48"/>
        <v>#REF!</v>
      </c>
      <c r="AG262" s="229">
        <v>2</v>
      </c>
      <c r="AH262" s="229" t="e">
        <f t="shared" si="49"/>
        <v>#REF!</v>
      </c>
      <c r="AI262" s="227" t="e">
        <f t="shared" si="50"/>
        <v>#REF!</v>
      </c>
      <c r="AJ262" s="225">
        <f>Solicitacao_Prancha[[#This Row],[QUANT EQUIP]]</f>
        <v>2</v>
      </c>
      <c r="AK262" s="229" t="e">
        <f t="shared" si="51"/>
        <v>#REF!</v>
      </c>
      <c r="AL262" s="229"/>
      <c r="AM262" s="230"/>
      <c r="AN262" s="230"/>
      <c r="AO262" s="230"/>
      <c r="AP262" s="230"/>
      <c r="AQ262" s="230"/>
      <c r="AR262" s="230"/>
      <c r="AS262" s="230"/>
      <c r="AT262" s="230"/>
      <c r="AU262" s="230"/>
      <c r="AV262" s="230"/>
      <c r="AW262" s="230"/>
      <c r="AX262"/>
      <c r="AY262"/>
    </row>
    <row r="263" spans="1:51" ht="15" hidden="1" x14ac:dyDescent="0.25">
      <c r="A263" s="208">
        <v>3036</v>
      </c>
      <c r="B263" s="208" t="s">
        <v>718</v>
      </c>
      <c r="C263" s="210">
        <v>45637.927777777775</v>
      </c>
      <c r="D263" s="211" t="s">
        <v>574</v>
      </c>
      <c r="E263" s="208" t="s">
        <v>744</v>
      </c>
      <c r="F263" s="208">
        <v>4</v>
      </c>
      <c r="G263" s="208" t="s">
        <v>516</v>
      </c>
      <c r="H263" s="208" t="s">
        <v>621</v>
      </c>
      <c r="I263" s="208" t="s">
        <v>624</v>
      </c>
      <c r="J263" s="208" t="s">
        <v>531</v>
      </c>
      <c r="K263" s="208" t="s">
        <v>994</v>
      </c>
      <c r="L263" s="208" t="s">
        <v>604</v>
      </c>
      <c r="M263" s="211" t="s">
        <v>638</v>
      </c>
      <c r="N263" s="211" t="s">
        <v>642</v>
      </c>
      <c r="O263" s="217"/>
      <c r="P263" s="208" t="s">
        <v>848</v>
      </c>
      <c r="Q263" s="208" t="s">
        <v>688</v>
      </c>
      <c r="R263" s="208" t="e">
        <f>VLOOKUP(LEFT(Solicitacao_Prancha[[#This Row],[ORIGEM]],4),#REF!,2,0)</f>
        <v>#REF!</v>
      </c>
      <c r="S263" s="208" t="e">
        <f>VLOOKUP(LEFT(Solicitacao_Prancha[[#This Row],[DESTINO]],4),#REF!,2,0)</f>
        <v>#REF!</v>
      </c>
      <c r="T263" s="219" t="str">
        <f t="shared" si="43"/>
        <v>Não Aderente</v>
      </c>
      <c r="U263" s="221">
        <f>((CONCATENATE(Solicitacao_Prancha[[#This Row],[DATA MOVIMENTAÇÃO]]," ",Solicitacao_Prancha[[#This Row],[HORA MOVIMENTAÇÃO]])-Solicitacao_Prancha[[#This Row],[DATA SOLICITAÇÃO]])*24)+3</f>
        <v>11.733333333337214</v>
      </c>
      <c r="V263" s="224" t="s">
        <v>410</v>
      </c>
      <c r="W263" s="225" t="str">
        <f>LEFT(Solicitacao_Prancha[[#This Row],[ORIGEM]],4)</f>
        <v>0011</v>
      </c>
      <c r="X263" s="225" t="str">
        <f>LEFT(Solicitacao_Prancha[[#This Row],[DESTINO]],4)</f>
        <v>0352</v>
      </c>
      <c r="Y263" s="225" t="str">
        <f t="shared" si="44"/>
        <v>BRLP0011</v>
      </c>
      <c r="Z263" s="225" t="str">
        <f t="shared" si="45"/>
        <v>00110352</v>
      </c>
      <c r="AA263" s="225" t="str">
        <f t="shared" si="46"/>
        <v>BRLP0352</v>
      </c>
      <c r="AB263" s="226" t="e">
        <f>VLOOKUP(Y263,#REF!,2,0)</f>
        <v>#REF!</v>
      </c>
      <c r="AC263" s="226" t="e">
        <f>VLOOKUP(Z263,#REF!,2,0)</f>
        <v>#REF!</v>
      </c>
      <c r="AD263" s="226" t="e">
        <f>VLOOKUP(AA263,#REF!,2,0)</f>
        <v>#REF!</v>
      </c>
      <c r="AE263" s="227" t="e">
        <f t="shared" si="47"/>
        <v>#REF!</v>
      </c>
      <c r="AF263" s="229" t="e">
        <f t="shared" si="48"/>
        <v>#REF!</v>
      </c>
      <c r="AG263" s="229">
        <v>2</v>
      </c>
      <c r="AH263" s="229" t="e">
        <f t="shared" si="49"/>
        <v>#REF!</v>
      </c>
      <c r="AI263" s="227" t="e">
        <f t="shared" si="50"/>
        <v>#REF!</v>
      </c>
      <c r="AJ263" s="225">
        <f>Solicitacao_Prancha[[#This Row],[QUANT EQUIP]]</f>
        <v>4</v>
      </c>
      <c r="AK263" s="229" t="e">
        <f t="shared" si="51"/>
        <v>#REF!</v>
      </c>
      <c r="AL263" s="229"/>
      <c r="AM263" s="230"/>
      <c r="AN263" s="230"/>
      <c r="AO263" s="230"/>
      <c r="AP263" s="230"/>
      <c r="AQ263" s="230"/>
      <c r="AR263" s="230"/>
      <c r="AS263" s="230"/>
      <c r="AT263" s="230"/>
      <c r="AU263" s="230"/>
      <c r="AV263" s="230"/>
      <c r="AW263" s="230"/>
      <c r="AX263"/>
      <c r="AY263"/>
    </row>
    <row r="264" spans="1:51" ht="15" hidden="1" x14ac:dyDescent="0.25">
      <c r="A264" s="208">
        <v>3037</v>
      </c>
      <c r="B264" s="208" t="s">
        <v>717</v>
      </c>
      <c r="C264" s="210">
        <v>45637.993750000001</v>
      </c>
      <c r="D264" s="211" t="s">
        <v>1197</v>
      </c>
      <c r="E264" s="208" t="s">
        <v>500</v>
      </c>
      <c r="F264" s="208">
        <v>3</v>
      </c>
      <c r="G264" s="208" t="s">
        <v>6</v>
      </c>
      <c r="H264" s="208" t="s">
        <v>621</v>
      </c>
      <c r="I264" s="208" t="s">
        <v>621</v>
      </c>
      <c r="J264" s="208" t="s">
        <v>531</v>
      </c>
      <c r="K264" s="208" t="s">
        <v>994</v>
      </c>
      <c r="L264" s="208" t="s">
        <v>812</v>
      </c>
      <c r="M264" s="211" t="s">
        <v>565</v>
      </c>
      <c r="N264" s="211" t="s">
        <v>578</v>
      </c>
      <c r="O264" s="217"/>
      <c r="P264" s="208" t="s">
        <v>651</v>
      </c>
      <c r="Q264" s="208" t="s">
        <v>688</v>
      </c>
      <c r="R264" s="208" t="e">
        <f>VLOOKUP(LEFT(Solicitacao_Prancha[[#This Row],[ORIGEM]],4),#REF!,2,0)</f>
        <v>#REF!</v>
      </c>
      <c r="S264" s="208" t="e">
        <f>VLOOKUP(LEFT(Solicitacao_Prancha[[#This Row],[DESTINO]],4),#REF!,2,0)</f>
        <v>#REF!</v>
      </c>
      <c r="T264" s="219" t="str">
        <f t="shared" si="43"/>
        <v>Não Aderente</v>
      </c>
      <c r="U264" s="221">
        <f>((CONCATENATE(Solicitacao_Prancha[[#This Row],[DATA MOVIMENTAÇÃO]]," ",Solicitacao_Prancha[[#This Row],[HORA MOVIMENTAÇÃO]])-Solicitacao_Prancha[[#This Row],[DATA SOLICITAÇÃO]])*24)+3</f>
        <v>13.649999999965075</v>
      </c>
      <c r="V264" s="224" t="s">
        <v>410</v>
      </c>
      <c r="W264" s="225" t="str">
        <f>LEFT(Solicitacao_Prancha[[#This Row],[ORIGEM]],4)</f>
        <v>0374</v>
      </c>
      <c r="X264" s="225" t="str">
        <f>LEFT(Solicitacao_Prancha[[#This Row],[DESTINO]],4)</f>
        <v>0367</v>
      </c>
      <c r="Y264" s="225" t="str">
        <f t="shared" si="44"/>
        <v>BRLP0374</v>
      </c>
      <c r="Z264" s="225" t="str">
        <f t="shared" si="45"/>
        <v>03740367</v>
      </c>
      <c r="AA264" s="225" t="str">
        <f t="shared" si="46"/>
        <v>BRLP0367</v>
      </c>
      <c r="AB264" s="226" t="e">
        <f>VLOOKUP(Y264,#REF!,2,0)</f>
        <v>#REF!</v>
      </c>
      <c r="AC264" s="226" t="e">
        <f>VLOOKUP(Z264,#REF!,2,0)</f>
        <v>#REF!</v>
      </c>
      <c r="AD264" s="226" t="e">
        <f>VLOOKUP(AA264,#REF!,2,0)</f>
        <v>#REF!</v>
      </c>
      <c r="AE264" s="227" t="e">
        <f t="shared" si="47"/>
        <v>#REF!</v>
      </c>
      <c r="AF264" s="229" t="e">
        <f t="shared" si="48"/>
        <v>#REF!</v>
      </c>
      <c r="AG264" s="229">
        <v>2</v>
      </c>
      <c r="AH264" s="229" t="e">
        <f t="shared" si="49"/>
        <v>#REF!</v>
      </c>
      <c r="AI264" s="227" t="e">
        <f t="shared" si="50"/>
        <v>#REF!</v>
      </c>
      <c r="AJ264" s="225">
        <f>Solicitacao_Prancha[[#This Row],[QUANT EQUIP]]</f>
        <v>3</v>
      </c>
      <c r="AK264" s="229" t="e">
        <f t="shared" si="51"/>
        <v>#REF!</v>
      </c>
      <c r="AL264" s="229"/>
      <c r="AM264" s="230"/>
      <c r="AN264" s="230"/>
      <c r="AO264" s="230"/>
      <c r="AP264" s="230"/>
      <c r="AQ264" s="230"/>
      <c r="AR264" s="230"/>
      <c r="AS264" s="230"/>
      <c r="AT264" s="230"/>
      <c r="AU264" s="230"/>
      <c r="AV264" s="230"/>
      <c r="AW264" s="230"/>
      <c r="AX264"/>
      <c r="AY264"/>
    </row>
    <row r="265" spans="1:51" ht="15" hidden="1" x14ac:dyDescent="0.25">
      <c r="A265" s="208">
        <v>3038</v>
      </c>
      <c r="B265" s="208" t="s">
        <v>743</v>
      </c>
      <c r="C265" s="210">
        <v>45638.027083333334</v>
      </c>
      <c r="D265" s="211" t="s">
        <v>1198</v>
      </c>
      <c r="E265" s="208" t="s">
        <v>489</v>
      </c>
      <c r="F265" s="208">
        <v>1</v>
      </c>
      <c r="G265" s="208" t="s">
        <v>6</v>
      </c>
      <c r="H265" s="208" t="s">
        <v>620</v>
      </c>
      <c r="I265" s="208" t="s">
        <v>624</v>
      </c>
      <c r="J265" s="208" t="s">
        <v>1</v>
      </c>
      <c r="K265" s="208" t="s">
        <v>841</v>
      </c>
      <c r="L265" s="208" t="s">
        <v>604</v>
      </c>
      <c r="M265" s="211" t="s">
        <v>855</v>
      </c>
      <c r="N265" s="211" t="s">
        <v>855</v>
      </c>
      <c r="O265" s="217"/>
      <c r="P265" s="208"/>
      <c r="Q265" s="208" t="s">
        <v>687</v>
      </c>
      <c r="R265" s="208" t="e">
        <f>VLOOKUP(LEFT(Solicitacao_Prancha[[#This Row],[ORIGEM]],4),#REF!,2,0)</f>
        <v>#REF!</v>
      </c>
      <c r="S265" s="208" t="e">
        <f>VLOOKUP(LEFT(Solicitacao_Prancha[[#This Row],[DESTINO]],4),#REF!,2,0)</f>
        <v>#REF!</v>
      </c>
      <c r="T265" s="219" t="str">
        <f t="shared" si="43"/>
        <v>Não Aderente</v>
      </c>
      <c r="U265" s="221">
        <f>((CONCATENATE(Solicitacao_Prancha[[#This Row],[DATA MOVIMENTAÇÃO]]," ",Solicitacao_Prancha[[#This Row],[HORA MOVIMENTAÇÃO]])-Solicitacao_Prancha[[#This Row],[DATA SOLICITAÇÃO]])*24)+3</f>
        <v>33.349999999918509</v>
      </c>
      <c r="V265" s="224" t="s">
        <v>410</v>
      </c>
      <c r="W265" s="225" t="str">
        <f>LEFT(Solicitacao_Prancha[[#This Row],[ORIGEM]],4)</f>
        <v>5016</v>
      </c>
      <c r="X265" s="225" t="str">
        <f>LEFT(Solicitacao_Prancha[[#This Row],[DESTINO]],4)</f>
        <v>5016</v>
      </c>
      <c r="Y265" s="225" t="str">
        <f t="shared" si="44"/>
        <v>BRLP5016</v>
      </c>
      <c r="Z265" s="225" t="str">
        <f t="shared" si="45"/>
        <v>50165016</v>
      </c>
      <c r="AA265" s="225" t="str">
        <f t="shared" si="46"/>
        <v>BRLP5016</v>
      </c>
      <c r="AB265" s="226" t="e">
        <f>VLOOKUP(Y265,#REF!,2,0)</f>
        <v>#REF!</v>
      </c>
      <c r="AC265" s="226" t="e">
        <f>VLOOKUP(Z265,#REF!,2,0)</f>
        <v>#REF!</v>
      </c>
      <c r="AD265" s="226" t="e">
        <f>VLOOKUP(AA265,#REF!,2,0)</f>
        <v>#REF!</v>
      </c>
      <c r="AE265" s="227" t="e">
        <f t="shared" si="47"/>
        <v>#REF!</v>
      </c>
      <c r="AF265" s="229" t="e">
        <f t="shared" si="48"/>
        <v>#REF!</v>
      </c>
      <c r="AG265" s="229">
        <v>2</v>
      </c>
      <c r="AH265" s="229" t="e">
        <f t="shared" si="49"/>
        <v>#REF!</v>
      </c>
      <c r="AI265" s="227" t="e">
        <f t="shared" si="50"/>
        <v>#REF!</v>
      </c>
      <c r="AJ265" s="225">
        <f>Solicitacao_Prancha[[#This Row],[QUANT EQUIP]]</f>
        <v>1</v>
      </c>
      <c r="AK265" s="229" t="e">
        <f t="shared" si="51"/>
        <v>#REF!</v>
      </c>
      <c r="AL265" s="229"/>
      <c r="AM265" s="230"/>
      <c r="AN265" s="230"/>
      <c r="AO265" s="230"/>
      <c r="AP265" s="230"/>
      <c r="AQ265" s="230"/>
      <c r="AR265" s="230"/>
      <c r="AS265" s="230"/>
      <c r="AT265" s="230"/>
      <c r="AU265" s="230"/>
      <c r="AV265" s="230"/>
      <c r="AW265" s="230"/>
      <c r="AX265"/>
      <c r="AY265"/>
    </row>
    <row r="266" spans="1:51" ht="15" hidden="1" x14ac:dyDescent="0.25">
      <c r="A266" s="208">
        <v>3039</v>
      </c>
      <c r="B266" s="208" t="s">
        <v>718</v>
      </c>
      <c r="C266" s="210">
        <v>45638.030555555553</v>
      </c>
      <c r="D266" s="211" t="s">
        <v>563</v>
      </c>
      <c r="E266" s="208" t="s">
        <v>744</v>
      </c>
      <c r="F266" s="208">
        <v>2</v>
      </c>
      <c r="G266" s="208" t="s">
        <v>516</v>
      </c>
      <c r="H266" s="208" t="s">
        <v>620</v>
      </c>
      <c r="I266" s="208" t="s">
        <v>624</v>
      </c>
      <c r="J266" s="208" t="s">
        <v>531</v>
      </c>
      <c r="K266" s="208" t="s">
        <v>918</v>
      </c>
      <c r="L266" s="208" t="s">
        <v>1199</v>
      </c>
      <c r="M266" s="211" t="s">
        <v>638</v>
      </c>
      <c r="N266" s="211" t="s">
        <v>638</v>
      </c>
      <c r="O266" s="217"/>
      <c r="P266" s="208" t="s">
        <v>848</v>
      </c>
      <c r="Q266" s="208" t="s">
        <v>687</v>
      </c>
      <c r="R266" s="208" t="e">
        <f>VLOOKUP(LEFT(Solicitacao_Prancha[[#This Row],[ORIGEM]],4),#REF!,2,0)</f>
        <v>#REF!</v>
      </c>
      <c r="S266" s="208" t="e">
        <f>VLOOKUP(LEFT(Solicitacao_Prancha[[#This Row],[DESTINO]],4),#REF!,2,0)</f>
        <v>#REF!</v>
      </c>
      <c r="T266" s="219" t="str">
        <f t="shared" si="43"/>
        <v>Não Aderente</v>
      </c>
      <c r="U266" s="221">
        <f>((CONCATENATE(Solicitacao_Prancha[[#This Row],[DATA MOVIMENTAÇÃO]]," ",Solicitacao_Prancha[[#This Row],[HORA MOVIMENTAÇÃO]])-Solicitacao_Prancha[[#This Row],[DATA SOLICITAÇÃO]])*24)+3</f>
        <v>1.2666666667792015</v>
      </c>
      <c r="V266" s="224" t="s">
        <v>410</v>
      </c>
      <c r="W266" s="225" t="str">
        <f>LEFT(Solicitacao_Prancha[[#This Row],[ORIGEM]],4)</f>
        <v>0011</v>
      </c>
      <c r="X266" s="225" t="str">
        <f>LEFT(Solicitacao_Prancha[[#This Row],[DESTINO]],4)</f>
        <v>0011</v>
      </c>
      <c r="Y266" s="225" t="str">
        <f t="shared" si="44"/>
        <v>BRLP0011</v>
      </c>
      <c r="Z266" s="225" t="str">
        <f t="shared" si="45"/>
        <v>00110011</v>
      </c>
      <c r="AA266" s="225" t="str">
        <f t="shared" si="46"/>
        <v>BRLP0011</v>
      </c>
      <c r="AB266" s="226" t="e">
        <f>VLOOKUP(Y266,#REF!,2,0)</f>
        <v>#REF!</v>
      </c>
      <c r="AC266" s="226" t="e">
        <f>VLOOKUP(Z266,#REF!,2,0)</f>
        <v>#REF!</v>
      </c>
      <c r="AD266" s="226" t="e">
        <f>VLOOKUP(AA266,#REF!,2,0)</f>
        <v>#REF!</v>
      </c>
      <c r="AE266" s="227" t="e">
        <f t="shared" si="47"/>
        <v>#REF!</v>
      </c>
      <c r="AF266" s="229" t="e">
        <f t="shared" si="48"/>
        <v>#REF!</v>
      </c>
      <c r="AG266" s="229">
        <v>2</v>
      </c>
      <c r="AH266" s="229" t="e">
        <f t="shared" si="49"/>
        <v>#REF!</v>
      </c>
      <c r="AI266" s="227" t="e">
        <f t="shared" si="50"/>
        <v>#REF!</v>
      </c>
      <c r="AJ266" s="225">
        <f>Solicitacao_Prancha[[#This Row],[QUANT EQUIP]]</f>
        <v>2</v>
      </c>
      <c r="AK266" s="229" t="e">
        <f t="shared" si="51"/>
        <v>#REF!</v>
      </c>
      <c r="AL266" s="229"/>
      <c r="AM266" s="230"/>
      <c r="AN266" s="230"/>
      <c r="AO266" s="230"/>
      <c r="AP266" s="230"/>
      <c r="AQ266" s="230"/>
      <c r="AR266" s="230"/>
      <c r="AS266" s="230"/>
      <c r="AT266" s="230"/>
      <c r="AU266" s="230"/>
      <c r="AV266" s="230"/>
      <c r="AW266" s="230"/>
      <c r="AX266"/>
      <c r="AY266"/>
    </row>
    <row r="267" spans="1:51" ht="15" hidden="1" x14ac:dyDescent="0.25">
      <c r="A267" s="208">
        <v>3040</v>
      </c>
      <c r="B267" s="208" t="s">
        <v>717</v>
      </c>
      <c r="C267" s="210">
        <v>45638.43472222222</v>
      </c>
      <c r="D267" s="211" t="s">
        <v>588</v>
      </c>
      <c r="E267" s="208" t="s">
        <v>500</v>
      </c>
      <c r="F267" s="208">
        <v>3</v>
      </c>
      <c r="G267" s="208" t="s">
        <v>492</v>
      </c>
      <c r="H267" s="208" t="s">
        <v>621</v>
      </c>
      <c r="I267" s="208" t="s">
        <v>624</v>
      </c>
      <c r="J267" s="208" t="s">
        <v>1</v>
      </c>
      <c r="K267" s="208" t="s">
        <v>1156</v>
      </c>
      <c r="L267" s="208" t="s">
        <v>611</v>
      </c>
      <c r="M267" s="211" t="s">
        <v>490</v>
      </c>
      <c r="N267" s="211" t="s">
        <v>690</v>
      </c>
      <c r="O267" s="217"/>
      <c r="P267" s="208"/>
      <c r="Q267" s="208" t="s">
        <v>688</v>
      </c>
      <c r="R267" s="208" t="e">
        <f>VLOOKUP(LEFT(Solicitacao_Prancha[[#This Row],[ORIGEM]],4),#REF!,2,0)</f>
        <v>#REF!</v>
      </c>
      <c r="S267" s="208" t="e">
        <f>VLOOKUP(LEFT(Solicitacao_Prancha[[#This Row],[DESTINO]],4),#REF!,2,0)</f>
        <v>#REF!</v>
      </c>
      <c r="T267" s="219" t="str">
        <f t="shared" si="43"/>
        <v>Não Aderente</v>
      </c>
      <c r="U267" s="221">
        <f>((CONCATENATE(Solicitacao_Prancha[[#This Row],[DATA MOVIMENTAÇÃO]]," ",Solicitacao_Prancha[[#This Row],[HORA MOVIMENTAÇÃO]])-Solicitacao_Prancha[[#This Row],[DATA SOLICITAÇÃO]])*24)+3</f>
        <v>47.900000000023283</v>
      </c>
      <c r="V267" s="224" t="s">
        <v>410</v>
      </c>
      <c r="W267" s="225" t="str">
        <f>LEFT(Solicitacao_Prancha[[#This Row],[ORIGEM]],4)</f>
        <v>0425</v>
      </c>
      <c r="X267" s="225" t="str">
        <f>LEFT(Solicitacao_Prancha[[#This Row],[DESTINO]],4)</f>
        <v>2418</v>
      </c>
      <c r="Y267" s="225" t="str">
        <f t="shared" si="44"/>
        <v>BRLP0425</v>
      </c>
      <c r="Z267" s="225" t="str">
        <f t="shared" si="45"/>
        <v>04252418</v>
      </c>
      <c r="AA267" s="225" t="str">
        <f t="shared" si="46"/>
        <v>BRLP2418</v>
      </c>
      <c r="AB267" s="226" t="e">
        <f>VLOOKUP(Y267,#REF!,2,0)</f>
        <v>#REF!</v>
      </c>
      <c r="AC267" s="226" t="e">
        <f>VLOOKUP(Z267,#REF!,2,0)</f>
        <v>#REF!</v>
      </c>
      <c r="AD267" s="226" t="e">
        <f>VLOOKUP(AA267,#REF!,2,0)</f>
        <v>#REF!</v>
      </c>
      <c r="AE267" s="227" t="e">
        <f t="shared" si="47"/>
        <v>#REF!</v>
      </c>
      <c r="AF267" s="229" t="e">
        <f t="shared" si="48"/>
        <v>#REF!</v>
      </c>
      <c r="AG267" s="229">
        <v>2</v>
      </c>
      <c r="AH267" s="229" t="e">
        <f t="shared" si="49"/>
        <v>#REF!</v>
      </c>
      <c r="AI267" s="227" t="e">
        <f t="shared" si="50"/>
        <v>#REF!</v>
      </c>
      <c r="AJ267" s="225">
        <f>Solicitacao_Prancha[[#This Row],[QUANT EQUIP]]</f>
        <v>3</v>
      </c>
      <c r="AK267" s="229" t="e">
        <f t="shared" si="51"/>
        <v>#REF!</v>
      </c>
      <c r="AL267" s="229"/>
      <c r="AM267" s="230"/>
      <c r="AN267" s="230"/>
      <c r="AO267" s="230"/>
      <c r="AP267" s="230"/>
      <c r="AQ267" s="230"/>
      <c r="AR267" s="230"/>
      <c r="AS267" s="230"/>
      <c r="AT267" s="230"/>
      <c r="AU267" s="230"/>
      <c r="AV267" s="230"/>
      <c r="AW267" s="230"/>
      <c r="AX267"/>
      <c r="AY267"/>
    </row>
    <row r="268" spans="1:51" ht="15" hidden="1" x14ac:dyDescent="0.25">
      <c r="A268" s="208">
        <v>3041</v>
      </c>
      <c r="B268" s="208" t="s">
        <v>742</v>
      </c>
      <c r="C268" s="210">
        <v>45638.452777777777</v>
      </c>
      <c r="D268" s="211" t="s">
        <v>670</v>
      </c>
      <c r="E268" s="208" t="s">
        <v>489</v>
      </c>
      <c r="F268" s="208">
        <v>1</v>
      </c>
      <c r="G268" s="208" t="s">
        <v>532</v>
      </c>
      <c r="H268" s="208" t="s">
        <v>620</v>
      </c>
      <c r="I268" s="208" t="s">
        <v>621</v>
      </c>
      <c r="J268" s="208" t="s">
        <v>531</v>
      </c>
      <c r="K268" s="208" t="s">
        <v>841</v>
      </c>
      <c r="L268" s="208" t="s">
        <v>593</v>
      </c>
      <c r="M268" s="211" t="s">
        <v>675</v>
      </c>
      <c r="N268" s="211" t="s">
        <v>675</v>
      </c>
      <c r="O268" s="217" t="s">
        <v>1200</v>
      </c>
      <c r="P268" s="208" t="s">
        <v>630</v>
      </c>
      <c r="Q268" s="208" t="s">
        <v>687</v>
      </c>
      <c r="R268" s="208" t="e">
        <f>VLOOKUP(LEFT(Solicitacao_Prancha[[#This Row],[ORIGEM]],4),#REF!,2,0)</f>
        <v>#REF!</v>
      </c>
      <c r="S268" s="208" t="e">
        <f>VLOOKUP(LEFT(Solicitacao_Prancha[[#This Row],[DESTINO]],4),#REF!,2,0)</f>
        <v>#REF!</v>
      </c>
      <c r="T268" s="219" t="str">
        <f t="shared" si="43"/>
        <v>Não Aderente</v>
      </c>
      <c r="U268" s="221">
        <f>((CONCATENATE(Solicitacao_Prancha[[#This Row],[DATA MOVIMENTAÇÃO]]," ",Solicitacao_Prancha[[#This Row],[HORA MOVIMENTAÇÃO]])-Solicitacao_Prancha[[#This Row],[DATA SOLICITAÇÃO]])*24)+3</f>
        <v>24.133333333418705</v>
      </c>
      <c r="V268" s="224" t="s">
        <v>410</v>
      </c>
      <c r="W268" s="225" t="str">
        <f>LEFT(Solicitacao_Prancha[[#This Row],[ORIGEM]],4)</f>
        <v>0175</v>
      </c>
      <c r="X268" s="225" t="str">
        <f>LEFT(Solicitacao_Prancha[[#This Row],[DESTINO]],4)</f>
        <v>0175</v>
      </c>
      <c r="Y268" s="225" t="str">
        <f t="shared" si="44"/>
        <v>BRLP0175</v>
      </c>
      <c r="Z268" s="225" t="str">
        <f t="shared" si="45"/>
        <v>01750175</v>
      </c>
      <c r="AA268" s="225" t="str">
        <f t="shared" si="46"/>
        <v>BRLP0175</v>
      </c>
      <c r="AB268" s="226" t="e">
        <f>VLOOKUP(Y268,#REF!,2,0)</f>
        <v>#REF!</v>
      </c>
      <c r="AC268" s="226" t="e">
        <f>VLOOKUP(Z268,#REF!,2,0)</f>
        <v>#REF!</v>
      </c>
      <c r="AD268" s="226" t="e">
        <f>VLOOKUP(AA268,#REF!,2,0)</f>
        <v>#REF!</v>
      </c>
      <c r="AE268" s="227" t="e">
        <f t="shared" si="47"/>
        <v>#REF!</v>
      </c>
      <c r="AF268" s="229" t="e">
        <f t="shared" si="48"/>
        <v>#REF!</v>
      </c>
      <c r="AG268" s="229">
        <v>2</v>
      </c>
      <c r="AH268" s="229" t="e">
        <f t="shared" si="49"/>
        <v>#REF!</v>
      </c>
      <c r="AI268" s="227" t="e">
        <f t="shared" si="50"/>
        <v>#REF!</v>
      </c>
      <c r="AJ268" s="225">
        <f>Solicitacao_Prancha[[#This Row],[QUANT EQUIP]]</f>
        <v>1</v>
      </c>
      <c r="AK268" s="229" t="e">
        <f t="shared" si="51"/>
        <v>#REF!</v>
      </c>
      <c r="AL268" s="229"/>
      <c r="AM268" s="230"/>
      <c r="AN268" s="230"/>
      <c r="AO268" s="230"/>
      <c r="AP268" s="230"/>
      <c r="AQ268" s="230"/>
      <c r="AR268" s="230"/>
      <c r="AS268" s="230"/>
      <c r="AT268" s="230"/>
      <c r="AU268" s="230"/>
      <c r="AV268" s="230"/>
      <c r="AW268" s="230"/>
      <c r="AX268"/>
      <c r="AY268"/>
    </row>
    <row r="269" spans="1:51" ht="15" hidden="1" x14ac:dyDescent="0.25">
      <c r="A269" s="208">
        <v>3042</v>
      </c>
      <c r="B269" s="208" t="s">
        <v>743</v>
      </c>
      <c r="C269" s="210">
        <v>45638.460416666669</v>
      </c>
      <c r="D269" s="211" t="s">
        <v>753</v>
      </c>
      <c r="E269" s="208" t="s">
        <v>503</v>
      </c>
      <c r="F269" s="208">
        <v>1</v>
      </c>
      <c r="G269" s="208" t="s">
        <v>508</v>
      </c>
      <c r="H269" s="208" t="s">
        <v>620</v>
      </c>
      <c r="I269" s="208" t="s">
        <v>621</v>
      </c>
      <c r="J269" s="208" t="s">
        <v>531</v>
      </c>
      <c r="K269" s="208" t="s">
        <v>841</v>
      </c>
      <c r="L269" s="208" t="s">
        <v>604</v>
      </c>
      <c r="M269" s="211" t="s">
        <v>671</v>
      </c>
      <c r="N269" s="211" t="s">
        <v>671</v>
      </c>
      <c r="O269" s="217"/>
      <c r="P269" s="208" t="s">
        <v>651</v>
      </c>
      <c r="Q269" s="208" t="s">
        <v>687</v>
      </c>
      <c r="R269" s="208" t="e">
        <f>VLOOKUP(LEFT(Solicitacao_Prancha[[#This Row],[ORIGEM]],4),#REF!,2,0)</f>
        <v>#REF!</v>
      </c>
      <c r="S269" s="208" t="e">
        <f>VLOOKUP(LEFT(Solicitacao_Prancha[[#This Row],[DESTINO]],4),#REF!,2,0)</f>
        <v>#REF!</v>
      </c>
      <c r="T269" s="219" t="str">
        <f t="shared" si="43"/>
        <v>Não Aderente</v>
      </c>
      <c r="U269" s="221">
        <f>((CONCATENATE(Solicitacao_Prancha[[#This Row],[DATA MOVIMENTAÇÃO]]," ",Solicitacao_Prancha[[#This Row],[HORA MOVIMENTAÇÃO]])-Solicitacao_Prancha[[#This Row],[DATA SOLICITAÇÃO]])*24)+3</f>
        <v>22.949999999895226</v>
      </c>
      <c r="V269" s="224" t="s">
        <v>410</v>
      </c>
      <c r="W269" s="225" t="str">
        <f>LEFT(Solicitacao_Prancha[[#This Row],[ORIGEM]],4)</f>
        <v>0392</v>
      </c>
      <c r="X269" s="225" t="str">
        <f>LEFT(Solicitacao_Prancha[[#This Row],[DESTINO]],4)</f>
        <v>0392</v>
      </c>
      <c r="Y269" s="225" t="str">
        <f t="shared" si="44"/>
        <v>BRLP0392</v>
      </c>
      <c r="Z269" s="225" t="str">
        <f t="shared" si="45"/>
        <v>03920392</v>
      </c>
      <c r="AA269" s="225" t="str">
        <f t="shared" si="46"/>
        <v>BRLP0392</v>
      </c>
      <c r="AB269" s="226" t="e">
        <f>VLOOKUP(Y269,#REF!,2,0)</f>
        <v>#REF!</v>
      </c>
      <c r="AC269" s="226" t="e">
        <f>VLOOKUP(Z269,#REF!,2,0)</f>
        <v>#REF!</v>
      </c>
      <c r="AD269" s="226" t="e">
        <f>VLOOKUP(AA269,#REF!,2,0)</f>
        <v>#REF!</v>
      </c>
      <c r="AE269" s="227" t="e">
        <f t="shared" si="47"/>
        <v>#REF!</v>
      </c>
      <c r="AF269" s="229" t="e">
        <f t="shared" si="48"/>
        <v>#REF!</v>
      </c>
      <c r="AG269" s="229">
        <v>2</v>
      </c>
      <c r="AH269" s="229" t="e">
        <f t="shared" si="49"/>
        <v>#REF!</v>
      </c>
      <c r="AI269" s="227" t="e">
        <f t="shared" si="50"/>
        <v>#REF!</v>
      </c>
      <c r="AJ269" s="225">
        <f>Solicitacao_Prancha[[#This Row],[QUANT EQUIP]]</f>
        <v>1</v>
      </c>
      <c r="AK269" s="229" t="e">
        <f t="shared" si="51"/>
        <v>#REF!</v>
      </c>
      <c r="AL269" s="229"/>
      <c r="AM269" s="230"/>
      <c r="AN269" s="230"/>
      <c r="AO269" s="230"/>
      <c r="AP269" s="230"/>
      <c r="AQ269" s="230"/>
      <c r="AR269" s="230"/>
      <c r="AS269" s="230"/>
      <c r="AT269" s="230"/>
      <c r="AU269" s="230"/>
      <c r="AV269" s="230"/>
      <c r="AW269" s="230"/>
      <c r="AX269"/>
      <c r="AY269"/>
    </row>
    <row r="270" spans="1:51" ht="15" hidden="1" x14ac:dyDescent="0.25">
      <c r="A270" s="208">
        <v>3043</v>
      </c>
      <c r="B270" s="208" t="s">
        <v>743</v>
      </c>
      <c r="C270" s="210">
        <v>45638.461805555555</v>
      </c>
      <c r="D270" s="211" t="s">
        <v>753</v>
      </c>
      <c r="E270" s="208" t="s">
        <v>491</v>
      </c>
      <c r="F270" s="208">
        <v>1</v>
      </c>
      <c r="G270" s="208" t="s">
        <v>508</v>
      </c>
      <c r="H270" s="208" t="s">
        <v>620</v>
      </c>
      <c r="I270" s="208" t="s">
        <v>621</v>
      </c>
      <c r="J270" s="208" t="s">
        <v>531</v>
      </c>
      <c r="K270" s="208" t="s">
        <v>841</v>
      </c>
      <c r="L270" s="208" t="s">
        <v>604</v>
      </c>
      <c r="M270" s="211" t="s">
        <v>671</v>
      </c>
      <c r="N270" s="211" t="s">
        <v>619</v>
      </c>
      <c r="O270" s="217"/>
      <c r="P270" s="208" t="s">
        <v>651</v>
      </c>
      <c r="Q270" s="208" t="s">
        <v>688</v>
      </c>
      <c r="R270" s="208" t="e">
        <f>VLOOKUP(LEFT(Solicitacao_Prancha[[#This Row],[ORIGEM]],4),#REF!,2,0)</f>
        <v>#REF!</v>
      </c>
      <c r="S270" s="208" t="e">
        <f>VLOOKUP(LEFT(Solicitacao_Prancha[[#This Row],[DESTINO]],4),#REF!,2,0)</f>
        <v>#REF!</v>
      </c>
      <c r="T270" s="219" t="str">
        <f t="shared" si="43"/>
        <v>Não Aderente</v>
      </c>
      <c r="U270" s="221">
        <f>((CONCATENATE(Solicitacao_Prancha[[#This Row],[DATA MOVIMENTAÇÃO]]," ",Solicitacao_Prancha[[#This Row],[HORA MOVIMENTAÇÃO]])-Solicitacao_Prancha[[#This Row],[DATA SOLICITAÇÃO]])*24)+3</f>
        <v>22.916666666627862</v>
      </c>
      <c r="V270" s="224" t="s">
        <v>410</v>
      </c>
      <c r="W270" s="225" t="str">
        <f>LEFT(Solicitacao_Prancha[[#This Row],[ORIGEM]],4)</f>
        <v>0392</v>
      </c>
      <c r="X270" s="225" t="str">
        <f>LEFT(Solicitacao_Prancha[[#This Row],[DESTINO]],4)</f>
        <v>0394</v>
      </c>
      <c r="Y270" s="225" t="str">
        <f t="shared" si="44"/>
        <v>BRLP0392</v>
      </c>
      <c r="Z270" s="225" t="str">
        <f t="shared" si="45"/>
        <v>03920394</v>
      </c>
      <c r="AA270" s="225" t="str">
        <f t="shared" si="46"/>
        <v>BRLP0394</v>
      </c>
      <c r="AB270" s="226" t="e">
        <f>VLOOKUP(Y270,#REF!,2,0)</f>
        <v>#REF!</v>
      </c>
      <c r="AC270" s="226" t="e">
        <f>VLOOKUP(Z270,#REF!,2,0)</f>
        <v>#REF!</v>
      </c>
      <c r="AD270" s="226" t="e">
        <f>VLOOKUP(AA270,#REF!,2,0)</f>
        <v>#REF!</v>
      </c>
      <c r="AE270" s="227" t="e">
        <f t="shared" si="47"/>
        <v>#REF!</v>
      </c>
      <c r="AF270" s="229" t="e">
        <f t="shared" si="48"/>
        <v>#REF!</v>
      </c>
      <c r="AG270" s="229">
        <v>2</v>
      </c>
      <c r="AH270" s="229" t="e">
        <f t="shared" si="49"/>
        <v>#REF!</v>
      </c>
      <c r="AI270" s="227" t="e">
        <f t="shared" si="50"/>
        <v>#REF!</v>
      </c>
      <c r="AJ270" s="225">
        <f>Solicitacao_Prancha[[#This Row],[QUANT EQUIP]]</f>
        <v>1</v>
      </c>
      <c r="AK270" s="229" t="e">
        <f t="shared" si="51"/>
        <v>#REF!</v>
      </c>
      <c r="AL270" s="229"/>
      <c r="AM270" s="230"/>
      <c r="AN270" s="230"/>
      <c r="AO270" s="230"/>
      <c r="AP270" s="230"/>
      <c r="AQ270" s="230"/>
      <c r="AR270" s="230"/>
      <c r="AS270" s="230"/>
      <c r="AT270" s="230"/>
      <c r="AU270" s="230"/>
      <c r="AV270" s="230"/>
      <c r="AW270" s="230"/>
      <c r="AX270"/>
      <c r="AY270"/>
    </row>
    <row r="271" spans="1:51" ht="15" hidden="1" x14ac:dyDescent="0.25">
      <c r="A271" s="208">
        <v>3044</v>
      </c>
      <c r="B271" s="208" t="s">
        <v>717</v>
      </c>
      <c r="C271" s="210">
        <v>45638.497916666667</v>
      </c>
      <c r="D271" s="211" t="s">
        <v>510</v>
      </c>
      <c r="E271" s="208" t="s">
        <v>500</v>
      </c>
      <c r="F271" s="208">
        <v>3</v>
      </c>
      <c r="G271" s="208" t="s">
        <v>4</v>
      </c>
      <c r="H271" s="208" t="s">
        <v>620</v>
      </c>
      <c r="I271" s="208" t="s">
        <v>624</v>
      </c>
      <c r="J271" s="208" t="s">
        <v>531</v>
      </c>
      <c r="K271" s="208" t="s">
        <v>841</v>
      </c>
      <c r="L271" s="208" t="s">
        <v>606</v>
      </c>
      <c r="M271" s="211" t="s">
        <v>519</v>
      </c>
      <c r="N271" s="211" t="s">
        <v>519</v>
      </c>
      <c r="O271" s="217" t="s">
        <v>1201</v>
      </c>
      <c r="P271" s="208" t="s">
        <v>633</v>
      </c>
      <c r="Q271" s="208" t="s">
        <v>687</v>
      </c>
      <c r="R271" s="208" t="e">
        <f>VLOOKUP(LEFT(Solicitacao_Prancha[[#This Row],[ORIGEM]],4),#REF!,2,0)</f>
        <v>#REF!</v>
      </c>
      <c r="S271" s="208" t="e">
        <f>VLOOKUP(LEFT(Solicitacao_Prancha[[#This Row],[DESTINO]],4),#REF!,2,0)</f>
        <v>#REF!</v>
      </c>
      <c r="T271" s="219" t="str">
        <f t="shared" si="43"/>
        <v>Não Aderente</v>
      </c>
      <c r="U271" s="221">
        <f>((CONCATENATE(Solicitacao_Prancha[[#This Row],[DATA MOVIMENTAÇÃO]]," ",Solicitacao_Prancha[[#This Row],[HORA MOVIMENTAÇÃO]])-Solicitacao_Prancha[[#This Row],[DATA SOLICITAÇÃO]])*24)+3</f>
        <v>27.049999999988358</v>
      </c>
      <c r="V271" s="224" t="s">
        <v>410</v>
      </c>
      <c r="W271" s="225" t="str">
        <f>LEFT(Solicitacao_Prancha[[#This Row],[ORIGEM]],4)</f>
        <v>2081</v>
      </c>
      <c r="X271" s="225" t="str">
        <f>LEFT(Solicitacao_Prancha[[#This Row],[DESTINO]],4)</f>
        <v>2081</v>
      </c>
      <c r="Y271" s="225" t="str">
        <f t="shared" si="44"/>
        <v>BRLP2081</v>
      </c>
      <c r="Z271" s="225" t="str">
        <f t="shared" si="45"/>
        <v>20812081</v>
      </c>
      <c r="AA271" s="225" t="str">
        <f t="shared" si="46"/>
        <v>BRLP2081</v>
      </c>
      <c r="AB271" s="226" t="e">
        <f>VLOOKUP(Y271,#REF!,2,0)</f>
        <v>#REF!</v>
      </c>
      <c r="AC271" s="226" t="e">
        <f>VLOOKUP(Z271,#REF!,2,0)</f>
        <v>#REF!</v>
      </c>
      <c r="AD271" s="226" t="e">
        <f>VLOOKUP(AA271,#REF!,2,0)</f>
        <v>#REF!</v>
      </c>
      <c r="AE271" s="227" t="e">
        <f t="shared" si="47"/>
        <v>#REF!</v>
      </c>
      <c r="AF271" s="229" t="e">
        <f t="shared" si="48"/>
        <v>#REF!</v>
      </c>
      <c r="AG271" s="229">
        <v>2</v>
      </c>
      <c r="AH271" s="229" t="e">
        <f t="shared" si="49"/>
        <v>#REF!</v>
      </c>
      <c r="AI271" s="227" t="e">
        <f t="shared" si="50"/>
        <v>#REF!</v>
      </c>
      <c r="AJ271" s="225">
        <f>Solicitacao_Prancha[[#This Row],[QUANT EQUIP]]</f>
        <v>3</v>
      </c>
      <c r="AK271" s="229" t="e">
        <f t="shared" si="51"/>
        <v>#REF!</v>
      </c>
      <c r="AL271" s="229"/>
      <c r="AM271" s="230"/>
      <c r="AN271" s="230"/>
      <c r="AO271" s="230"/>
      <c r="AP271" s="230"/>
      <c r="AQ271" s="230"/>
      <c r="AR271" s="230"/>
      <c r="AS271" s="230"/>
      <c r="AT271" s="230"/>
      <c r="AU271" s="230"/>
      <c r="AV271" s="230"/>
      <c r="AW271" s="230"/>
      <c r="AX271"/>
      <c r="AY271"/>
    </row>
    <row r="272" spans="1:51" ht="15" hidden="1" x14ac:dyDescent="0.25">
      <c r="A272" s="208">
        <v>3045</v>
      </c>
      <c r="B272" s="208" t="s">
        <v>803</v>
      </c>
      <c r="C272" s="210">
        <v>45638.520833333336</v>
      </c>
      <c r="D272" s="211" t="s">
        <v>574</v>
      </c>
      <c r="E272" s="208" t="s">
        <v>744</v>
      </c>
      <c r="F272" s="208">
        <v>2</v>
      </c>
      <c r="G272" s="208" t="s">
        <v>589</v>
      </c>
      <c r="H272" s="208" t="s">
        <v>621</v>
      </c>
      <c r="I272" s="208" t="s">
        <v>624</v>
      </c>
      <c r="J272" s="208" t="s">
        <v>1</v>
      </c>
      <c r="K272" s="208" t="s">
        <v>1156</v>
      </c>
      <c r="L272" s="208" t="s">
        <v>1000</v>
      </c>
      <c r="M272" s="211" t="s">
        <v>638</v>
      </c>
      <c r="N272" s="211" t="s">
        <v>642</v>
      </c>
      <c r="O272" s="217"/>
      <c r="P272" s="208"/>
      <c r="Q272" s="208" t="s">
        <v>688</v>
      </c>
      <c r="R272" s="208" t="e">
        <f>VLOOKUP(LEFT(Solicitacao_Prancha[[#This Row],[ORIGEM]],4),#REF!,2,0)</f>
        <v>#REF!</v>
      </c>
      <c r="S272" s="208" t="e">
        <f>VLOOKUP(LEFT(Solicitacao_Prancha[[#This Row],[DESTINO]],4),#REF!,2,0)</f>
        <v>#REF!</v>
      </c>
      <c r="T272" s="219" t="str">
        <f t="shared" si="43"/>
        <v>Aderente</v>
      </c>
      <c r="U272" s="221">
        <f>((CONCATENATE(Solicitacao_Prancha[[#This Row],[DATA MOVIMENTAÇÃO]]," ",Solicitacao_Prancha[[#This Row],[HORA MOVIMENTAÇÃO]])-Solicitacao_Prancha[[#This Row],[DATA SOLICITAÇÃO]])*24)+3</f>
        <v>48</v>
      </c>
      <c r="V272" s="224" t="s">
        <v>410</v>
      </c>
      <c r="W272" s="225" t="str">
        <f>LEFT(Solicitacao_Prancha[[#This Row],[ORIGEM]],4)</f>
        <v>0011</v>
      </c>
      <c r="X272" s="225" t="str">
        <f>LEFT(Solicitacao_Prancha[[#This Row],[DESTINO]],4)</f>
        <v>0352</v>
      </c>
      <c r="Y272" s="225" t="str">
        <f t="shared" si="44"/>
        <v>BRLP0011</v>
      </c>
      <c r="Z272" s="225" t="str">
        <f t="shared" si="45"/>
        <v>00110352</v>
      </c>
      <c r="AA272" s="225" t="str">
        <f t="shared" si="46"/>
        <v>BRLP0352</v>
      </c>
      <c r="AB272" s="226" t="e">
        <f>VLOOKUP(Y272,#REF!,2,0)</f>
        <v>#REF!</v>
      </c>
      <c r="AC272" s="226" t="e">
        <f>VLOOKUP(Z272,#REF!,2,0)</f>
        <v>#REF!</v>
      </c>
      <c r="AD272" s="226" t="e">
        <f>VLOOKUP(AA272,#REF!,2,0)</f>
        <v>#REF!</v>
      </c>
      <c r="AE272" s="227" t="e">
        <f t="shared" si="47"/>
        <v>#REF!</v>
      </c>
      <c r="AF272" s="229" t="e">
        <f t="shared" si="48"/>
        <v>#REF!</v>
      </c>
      <c r="AG272" s="229">
        <v>2</v>
      </c>
      <c r="AH272" s="229" t="e">
        <f t="shared" si="49"/>
        <v>#REF!</v>
      </c>
      <c r="AI272" s="227" t="e">
        <f t="shared" si="50"/>
        <v>#REF!</v>
      </c>
      <c r="AJ272" s="225">
        <f>Solicitacao_Prancha[[#This Row],[QUANT EQUIP]]</f>
        <v>2</v>
      </c>
      <c r="AK272" s="229" t="e">
        <f t="shared" si="51"/>
        <v>#REF!</v>
      </c>
      <c r="AL272" s="229"/>
      <c r="AM272" s="230"/>
      <c r="AN272" s="230"/>
      <c r="AO272" s="230"/>
      <c r="AP272" s="230"/>
      <c r="AQ272" s="230"/>
      <c r="AR272" s="230"/>
      <c r="AS272" s="230"/>
      <c r="AT272" s="230"/>
      <c r="AU272" s="230"/>
      <c r="AV272" s="230"/>
      <c r="AW272" s="230"/>
      <c r="AX272"/>
      <c r="AY272"/>
    </row>
    <row r="273" spans="1:51" ht="15" hidden="1" x14ac:dyDescent="0.25">
      <c r="A273" s="208">
        <v>3046</v>
      </c>
      <c r="B273" s="208" t="s">
        <v>803</v>
      </c>
      <c r="C273" s="210">
        <v>45638.521527777775</v>
      </c>
      <c r="D273" s="211" t="s">
        <v>574</v>
      </c>
      <c r="E273" s="208" t="s">
        <v>719</v>
      </c>
      <c r="F273" s="208">
        <v>2</v>
      </c>
      <c r="G273" s="208" t="s">
        <v>589</v>
      </c>
      <c r="H273" s="208" t="s">
        <v>621</v>
      </c>
      <c r="I273" s="208" t="s">
        <v>624</v>
      </c>
      <c r="J273" s="208" t="s">
        <v>1</v>
      </c>
      <c r="K273" s="208" t="s">
        <v>1156</v>
      </c>
      <c r="L273" s="208" t="s">
        <v>1202</v>
      </c>
      <c r="M273" s="211" t="s">
        <v>638</v>
      </c>
      <c r="N273" s="211" t="s">
        <v>642</v>
      </c>
      <c r="O273" s="217"/>
      <c r="P273" s="208"/>
      <c r="Q273" s="208" t="s">
        <v>688</v>
      </c>
      <c r="R273" s="208" t="e">
        <f>VLOOKUP(LEFT(Solicitacao_Prancha[[#This Row],[ORIGEM]],4),#REF!,2,0)</f>
        <v>#REF!</v>
      </c>
      <c r="S273" s="208" t="e">
        <f>VLOOKUP(LEFT(Solicitacao_Prancha[[#This Row],[DESTINO]],4),#REF!,2,0)</f>
        <v>#REF!</v>
      </c>
      <c r="T273" s="219" t="str">
        <f t="shared" si="43"/>
        <v>Aderente</v>
      </c>
      <c r="U273" s="221">
        <f>((CONCATENATE(Solicitacao_Prancha[[#This Row],[DATA MOVIMENTAÇÃO]]," ",Solicitacao_Prancha[[#This Row],[HORA MOVIMENTAÇÃO]])-Solicitacao_Prancha[[#This Row],[DATA SOLICITAÇÃO]])*24)+3</f>
        <v>48</v>
      </c>
      <c r="V273" s="224" t="s">
        <v>410</v>
      </c>
      <c r="W273" s="225" t="str">
        <f>LEFT(Solicitacao_Prancha[[#This Row],[ORIGEM]],4)</f>
        <v>0011</v>
      </c>
      <c r="X273" s="225" t="str">
        <f>LEFT(Solicitacao_Prancha[[#This Row],[DESTINO]],4)</f>
        <v>0352</v>
      </c>
      <c r="Y273" s="225" t="str">
        <f t="shared" si="44"/>
        <v>BRLP0011</v>
      </c>
      <c r="Z273" s="225" t="str">
        <f t="shared" si="45"/>
        <v>00110352</v>
      </c>
      <c r="AA273" s="225" t="str">
        <f t="shared" si="46"/>
        <v>BRLP0352</v>
      </c>
      <c r="AB273" s="226" t="e">
        <f>VLOOKUP(Y273,#REF!,2,0)</f>
        <v>#REF!</v>
      </c>
      <c r="AC273" s="226" t="e">
        <f>VLOOKUP(Z273,#REF!,2,0)</f>
        <v>#REF!</v>
      </c>
      <c r="AD273" s="226" t="e">
        <f>VLOOKUP(AA273,#REF!,2,0)</f>
        <v>#REF!</v>
      </c>
      <c r="AE273" s="227" t="e">
        <f t="shared" si="47"/>
        <v>#REF!</v>
      </c>
      <c r="AF273" s="229" t="e">
        <f t="shared" si="48"/>
        <v>#REF!</v>
      </c>
      <c r="AG273" s="229">
        <v>2</v>
      </c>
      <c r="AH273" s="229" t="e">
        <f t="shared" si="49"/>
        <v>#REF!</v>
      </c>
      <c r="AI273" s="227" t="e">
        <f t="shared" si="50"/>
        <v>#REF!</v>
      </c>
      <c r="AJ273" s="225">
        <f>Solicitacao_Prancha[[#This Row],[QUANT EQUIP]]</f>
        <v>2</v>
      </c>
      <c r="AK273" s="229" t="e">
        <f t="shared" si="51"/>
        <v>#REF!</v>
      </c>
      <c r="AL273" s="229"/>
      <c r="AM273" s="230"/>
      <c r="AN273" s="230"/>
      <c r="AO273" s="230"/>
      <c r="AP273" s="230"/>
      <c r="AQ273" s="230"/>
      <c r="AR273" s="230"/>
      <c r="AS273" s="230"/>
      <c r="AT273" s="230"/>
      <c r="AU273" s="230"/>
      <c r="AV273" s="230"/>
      <c r="AW273" s="230"/>
      <c r="AX273"/>
      <c r="AY273"/>
    </row>
    <row r="274" spans="1:51" ht="15" hidden="1" x14ac:dyDescent="0.25">
      <c r="A274" s="208">
        <v>3047</v>
      </c>
      <c r="B274" s="208" t="s">
        <v>803</v>
      </c>
      <c r="C274" s="210">
        <v>45638.522222222222</v>
      </c>
      <c r="D274" s="211" t="s">
        <v>574</v>
      </c>
      <c r="E274" s="208" t="s">
        <v>5</v>
      </c>
      <c r="F274" s="208">
        <v>1</v>
      </c>
      <c r="G274" s="208" t="s">
        <v>589</v>
      </c>
      <c r="H274" s="208" t="s">
        <v>620</v>
      </c>
      <c r="I274" s="208" t="s">
        <v>621</v>
      </c>
      <c r="J274" s="208" t="s">
        <v>1</v>
      </c>
      <c r="K274" s="208" t="s">
        <v>1156</v>
      </c>
      <c r="L274" s="208" t="s">
        <v>1203</v>
      </c>
      <c r="M274" s="211" t="s">
        <v>638</v>
      </c>
      <c r="N274" s="211" t="s">
        <v>642</v>
      </c>
      <c r="O274" s="217"/>
      <c r="P274" s="208"/>
      <c r="Q274" s="208" t="s">
        <v>688</v>
      </c>
      <c r="R274" s="208" t="e">
        <f>VLOOKUP(LEFT(Solicitacao_Prancha[[#This Row],[ORIGEM]],4),#REF!,2,0)</f>
        <v>#REF!</v>
      </c>
      <c r="S274" s="208" t="e">
        <f>VLOOKUP(LEFT(Solicitacao_Prancha[[#This Row],[DESTINO]],4),#REF!,2,0)</f>
        <v>#REF!</v>
      </c>
      <c r="T274" s="219" t="str">
        <f t="shared" si="43"/>
        <v>Aderente</v>
      </c>
      <c r="U274" s="221">
        <f>((CONCATENATE(Solicitacao_Prancha[[#This Row],[DATA MOVIMENTAÇÃO]]," ",Solicitacao_Prancha[[#This Row],[HORA MOVIMENTAÇÃO]])-Solicitacao_Prancha[[#This Row],[DATA SOLICITAÇÃO]])*24)+3</f>
        <v>48</v>
      </c>
      <c r="V274" s="224" t="s">
        <v>410</v>
      </c>
      <c r="W274" s="225" t="str">
        <f>LEFT(Solicitacao_Prancha[[#This Row],[ORIGEM]],4)</f>
        <v>0011</v>
      </c>
      <c r="X274" s="225" t="str">
        <f>LEFT(Solicitacao_Prancha[[#This Row],[DESTINO]],4)</f>
        <v>0352</v>
      </c>
      <c r="Y274" s="225" t="str">
        <f t="shared" si="44"/>
        <v>BRLP0011</v>
      </c>
      <c r="Z274" s="225" t="str">
        <f t="shared" si="45"/>
        <v>00110352</v>
      </c>
      <c r="AA274" s="225" t="str">
        <f t="shared" si="46"/>
        <v>BRLP0352</v>
      </c>
      <c r="AB274" s="226" t="e">
        <f>VLOOKUP(Y274,#REF!,2,0)</f>
        <v>#REF!</v>
      </c>
      <c r="AC274" s="226" t="e">
        <f>VLOOKUP(Z274,#REF!,2,0)</f>
        <v>#REF!</v>
      </c>
      <c r="AD274" s="226" t="e">
        <f>VLOOKUP(AA274,#REF!,2,0)</f>
        <v>#REF!</v>
      </c>
      <c r="AE274" s="227" t="e">
        <f t="shared" si="47"/>
        <v>#REF!</v>
      </c>
      <c r="AF274" s="229" t="e">
        <f t="shared" si="48"/>
        <v>#REF!</v>
      </c>
      <c r="AG274" s="229">
        <v>2</v>
      </c>
      <c r="AH274" s="229" t="e">
        <f t="shared" si="49"/>
        <v>#REF!</v>
      </c>
      <c r="AI274" s="227" t="e">
        <f t="shared" si="50"/>
        <v>#REF!</v>
      </c>
      <c r="AJ274" s="225">
        <f>Solicitacao_Prancha[[#This Row],[QUANT EQUIP]]</f>
        <v>1</v>
      </c>
      <c r="AK274" s="229" t="e">
        <f t="shared" si="51"/>
        <v>#REF!</v>
      </c>
      <c r="AL274" s="229"/>
      <c r="AM274" s="230"/>
      <c r="AN274" s="230"/>
      <c r="AO274" s="230"/>
      <c r="AP274" s="230"/>
      <c r="AQ274" s="230"/>
      <c r="AR274" s="230"/>
      <c r="AS274" s="230"/>
      <c r="AT274" s="230"/>
      <c r="AU274" s="230"/>
      <c r="AV274" s="230"/>
      <c r="AW274" s="230"/>
      <c r="AX274"/>
      <c r="AY274"/>
    </row>
    <row r="275" spans="1:51" ht="15" hidden="1" x14ac:dyDescent="0.25">
      <c r="A275" s="208">
        <v>3048</v>
      </c>
      <c r="B275" s="208" t="s">
        <v>742</v>
      </c>
      <c r="C275" s="210">
        <v>45638.557638888888</v>
      </c>
      <c r="D275" s="211" t="s">
        <v>670</v>
      </c>
      <c r="E275" s="208" t="s">
        <v>489</v>
      </c>
      <c r="F275" s="208">
        <v>1</v>
      </c>
      <c r="G275" s="208" t="s">
        <v>532</v>
      </c>
      <c r="H275" s="208" t="s">
        <v>620</v>
      </c>
      <c r="I275" s="208" t="s">
        <v>621</v>
      </c>
      <c r="J275" s="208" t="s">
        <v>1</v>
      </c>
      <c r="K275" s="208" t="s">
        <v>1156</v>
      </c>
      <c r="L275" s="208" t="s">
        <v>1221</v>
      </c>
      <c r="M275" s="211" t="s">
        <v>675</v>
      </c>
      <c r="N275" s="211" t="s">
        <v>552</v>
      </c>
      <c r="O275" s="217"/>
      <c r="P275" s="208"/>
      <c r="Q275" s="208" t="s">
        <v>687</v>
      </c>
      <c r="R275" s="208" t="e">
        <f>VLOOKUP(LEFT(Solicitacao_Prancha[[#This Row],[ORIGEM]],4),#REF!,2,0)</f>
        <v>#REF!</v>
      </c>
      <c r="S275" s="208" t="e">
        <f>VLOOKUP(LEFT(Solicitacao_Prancha[[#This Row],[DESTINO]],4),#REF!,2,0)</f>
        <v>#REF!</v>
      </c>
      <c r="T275" s="219" t="str">
        <f t="shared" si="43"/>
        <v>Aderente</v>
      </c>
      <c r="U275" s="221">
        <f>((CONCATENATE(Solicitacao_Prancha[[#This Row],[DATA MOVIMENTAÇÃO]]," ",Solicitacao_Prancha[[#This Row],[HORA MOVIMENTAÇÃO]])-Solicitacao_Prancha[[#This Row],[DATA SOLICITAÇÃO]])*24)+3</f>
        <v>48.033333333441988</v>
      </c>
      <c r="V275" s="224" t="s">
        <v>410</v>
      </c>
      <c r="W275" s="225" t="str">
        <f>LEFT(Solicitacao_Prancha[[#This Row],[ORIGEM]],4)</f>
        <v>0175</v>
      </c>
      <c r="X275" s="225" t="str">
        <f>LEFT(Solicitacao_Prancha[[#This Row],[DESTINO]],4)</f>
        <v>0245</v>
      </c>
      <c r="Y275" s="225" t="str">
        <f t="shared" si="44"/>
        <v>BRLP0175</v>
      </c>
      <c r="Z275" s="225" t="str">
        <f t="shared" si="45"/>
        <v>01750245</v>
      </c>
      <c r="AA275" s="225" t="str">
        <f t="shared" si="46"/>
        <v>BRLP0245</v>
      </c>
      <c r="AB275" s="226" t="e">
        <f>VLOOKUP(Y275,#REF!,2,0)</f>
        <v>#REF!</v>
      </c>
      <c r="AC275" s="226" t="e">
        <f>VLOOKUP(Z275,#REF!,2,0)</f>
        <v>#REF!</v>
      </c>
      <c r="AD275" s="226" t="e">
        <f>VLOOKUP(AA275,#REF!,2,0)</f>
        <v>#REF!</v>
      </c>
      <c r="AE275" s="227" t="e">
        <f t="shared" si="47"/>
        <v>#REF!</v>
      </c>
      <c r="AF275" s="229" t="e">
        <f t="shared" si="48"/>
        <v>#REF!</v>
      </c>
      <c r="AG275" s="229">
        <v>2</v>
      </c>
      <c r="AH275" s="229" t="e">
        <f t="shared" si="49"/>
        <v>#REF!</v>
      </c>
      <c r="AI275" s="227" t="e">
        <f t="shared" si="50"/>
        <v>#REF!</v>
      </c>
      <c r="AJ275" s="225">
        <f>Solicitacao_Prancha[[#This Row],[QUANT EQUIP]]</f>
        <v>1</v>
      </c>
      <c r="AK275" s="229" t="e">
        <f t="shared" si="51"/>
        <v>#REF!</v>
      </c>
      <c r="AL275" s="229"/>
      <c r="AM275" s="230"/>
      <c r="AN275" s="230"/>
      <c r="AO275" s="230"/>
      <c r="AP275" s="230"/>
      <c r="AQ275" s="230"/>
      <c r="AR275" s="230"/>
      <c r="AS275" s="230"/>
      <c r="AT275" s="230"/>
      <c r="AU275" s="230"/>
      <c r="AV275" s="230"/>
      <c r="AW275" s="230"/>
      <c r="AX275"/>
      <c r="AY275"/>
    </row>
    <row r="276" spans="1:51" ht="15" hidden="1" x14ac:dyDescent="0.25">
      <c r="A276" s="208">
        <v>3049</v>
      </c>
      <c r="B276" s="208" t="s">
        <v>745</v>
      </c>
      <c r="C276" s="210">
        <v>45638.606944444444</v>
      </c>
      <c r="D276" s="211" t="s">
        <v>654</v>
      </c>
      <c r="E276" s="208" t="s">
        <v>485</v>
      </c>
      <c r="F276" s="208">
        <v>3</v>
      </c>
      <c r="G276" s="208" t="s">
        <v>655</v>
      </c>
      <c r="H276" s="208" t="s">
        <v>624</v>
      </c>
      <c r="I276" s="208" t="s">
        <v>624</v>
      </c>
      <c r="J276" s="208" t="s">
        <v>1</v>
      </c>
      <c r="K276" s="208" t="s">
        <v>1156</v>
      </c>
      <c r="L276" s="208" t="s">
        <v>604</v>
      </c>
      <c r="M276" s="211" t="s">
        <v>548</v>
      </c>
      <c r="N276" s="211" t="s">
        <v>910</v>
      </c>
      <c r="O276" s="217"/>
      <c r="P276" s="208"/>
      <c r="Q276" s="208" t="s">
        <v>687</v>
      </c>
      <c r="R276" s="208" t="e">
        <f>VLOOKUP(LEFT(Solicitacao_Prancha[[#This Row],[ORIGEM]],4),#REF!,2,0)</f>
        <v>#REF!</v>
      </c>
      <c r="S276" s="208" t="e">
        <f>VLOOKUP(LEFT(Solicitacao_Prancha[[#This Row],[DESTINO]],4),#REF!,2,0)</f>
        <v>#REF!</v>
      </c>
      <c r="T276" s="219" t="str">
        <f t="shared" si="43"/>
        <v>Não Aderente</v>
      </c>
      <c r="U276" s="221">
        <f>((CONCATENATE(Solicitacao_Prancha[[#This Row],[DATA MOVIMENTAÇÃO]]," ",Solicitacao_Prancha[[#This Row],[HORA MOVIMENTAÇÃO]])-Solicitacao_Prancha[[#This Row],[DATA SOLICITAÇÃO]])*24)+3</f>
        <v>43.433333333290648</v>
      </c>
      <c r="V276" s="224" t="s">
        <v>410</v>
      </c>
      <c r="W276" s="225" t="str">
        <f>LEFT(Solicitacao_Prancha[[#This Row],[ORIGEM]],4)</f>
        <v>0376</v>
      </c>
      <c r="X276" s="225" t="str">
        <f>LEFT(Solicitacao_Prancha[[#This Row],[DESTINO]],4)</f>
        <v>0397</v>
      </c>
      <c r="Y276" s="225" t="str">
        <f t="shared" si="44"/>
        <v>BRLP0376</v>
      </c>
      <c r="Z276" s="225" t="str">
        <f t="shared" si="45"/>
        <v>03760397</v>
      </c>
      <c r="AA276" s="225" t="str">
        <f t="shared" si="46"/>
        <v>BRLP0397</v>
      </c>
      <c r="AB276" s="226" t="e">
        <f>VLOOKUP(Y276,#REF!,2,0)</f>
        <v>#REF!</v>
      </c>
      <c r="AC276" s="226" t="e">
        <f>VLOOKUP(Z276,#REF!,2,0)</f>
        <v>#REF!</v>
      </c>
      <c r="AD276" s="226" t="e">
        <f>VLOOKUP(AA276,#REF!,2,0)</f>
        <v>#REF!</v>
      </c>
      <c r="AE276" s="227" t="e">
        <f t="shared" si="47"/>
        <v>#REF!</v>
      </c>
      <c r="AF276" s="229" t="e">
        <f t="shared" si="48"/>
        <v>#REF!</v>
      </c>
      <c r="AG276" s="229">
        <v>2</v>
      </c>
      <c r="AH276" s="229" t="e">
        <f t="shared" si="49"/>
        <v>#REF!</v>
      </c>
      <c r="AI276" s="227" t="e">
        <f t="shared" si="50"/>
        <v>#REF!</v>
      </c>
      <c r="AJ276" s="225">
        <f>Solicitacao_Prancha[[#This Row],[QUANT EQUIP]]</f>
        <v>3</v>
      </c>
      <c r="AK276" s="229" t="e">
        <f t="shared" si="51"/>
        <v>#REF!</v>
      </c>
      <c r="AL276" s="229"/>
      <c r="AM276" s="230"/>
      <c r="AN276" s="230"/>
      <c r="AO276" s="230"/>
      <c r="AP276" s="230"/>
      <c r="AQ276" s="230"/>
      <c r="AR276" s="230"/>
      <c r="AS276" s="230"/>
      <c r="AT276" s="230"/>
      <c r="AU276" s="230"/>
      <c r="AV276" s="230"/>
      <c r="AW276" s="230"/>
      <c r="AX276"/>
      <c r="AY276"/>
    </row>
    <row r="277" spans="1:51" ht="15" hidden="1" x14ac:dyDescent="0.25">
      <c r="A277" s="208">
        <v>3050</v>
      </c>
      <c r="B277" s="208" t="s">
        <v>743</v>
      </c>
      <c r="C277" s="210">
        <v>45638.631944444445</v>
      </c>
      <c r="D277" s="211" t="s">
        <v>767</v>
      </c>
      <c r="E277" s="208" t="s">
        <v>481</v>
      </c>
      <c r="F277" s="208">
        <v>1</v>
      </c>
      <c r="G277" s="208" t="s">
        <v>487</v>
      </c>
      <c r="H277" s="208" t="s">
        <v>620</v>
      </c>
      <c r="I277" s="208" t="s">
        <v>624</v>
      </c>
      <c r="J277" s="208" t="s">
        <v>531</v>
      </c>
      <c r="K277" s="208" t="s">
        <v>994</v>
      </c>
      <c r="L277" s="208" t="s">
        <v>598</v>
      </c>
      <c r="M277" s="211" t="s">
        <v>586</v>
      </c>
      <c r="N277" s="211" t="s">
        <v>642</v>
      </c>
      <c r="O277" s="217"/>
      <c r="P277" s="208" t="s">
        <v>848</v>
      </c>
      <c r="Q277" s="208" t="s">
        <v>688</v>
      </c>
      <c r="R277" s="208" t="e">
        <f>VLOOKUP(LEFT(Solicitacao_Prancha[[#This Row],[ORIGEM]],4),#REF!,2,0)</f>
        <v>#REF!</v>
      </c>
      <c r="S277" s="208" t="e">
        <f>VLOOKUP(LEFT(Solicitacao_Prancha[[#This Row],[DESTINO]],4),#REF!,2,0)</f>
        <v>#REF!</v>
      </c>
      <c r="T277" s="219" t="str">
        <f t="shared" si="43"/>
        <v>Não Aderente</v>
      </c>
      <c r="U277" s="221">
        <f>((CONCATENATE(Solicitacao_Prancha[[#This Row],[DATA MOVIMENTAÇÃO]]," ",Solicitacao_Prancha[[#This Row],[HORA MOVIMENTAÇÃO]])-Solicitacao_Prancha[[#This Row],[DATA SOLICITAÇÃO]])*24)+3</f>
        <v>1.8333333333721384</v>
      </c>
      <c r="V277" s="224" t="s">
        <v>410</v>
      </c>
      <c r="W277" s="225" t="str">
        <f>LEFT(Solicitacao_Prancha[[#This Row],[ORIGEM]],4)</f>
        <v>0130</v>
      </c>
      <c r="X277" s="225" t="str">
        <f>LEFT(Solicitacao_Prancha[[#This Row],[DESTINO]],4)</f>
        <v>0352</v>
      </c>
      <c r="Y277" s="225" t="str">
        <f t="shared" si="44"/>
        <v>BRLP0130</v>
      </c>
      <c r="Z277" s="225" t="str">
        <f t="shared" si="45"/>
        <v>01300352</v>
      </c>
      <c r="AA277" s="225" t="str">
        <f t="shared" si="46"/>
        <v>BRLP0352</v>
      </c>
      <c r="AB277" s="226" t="e">
        <f>VLOOKUP(Y277,#REF!,2,0)</f>
        <v>#REF!</v>
      </c>
      <c r="AC277" s="226" t="e">
        <f>VLOOKUP(Z277,#REF!,2,0)</f>
        <v>#REF!</v>
      </c>
      <c r="AD277" s="226" t="e">
        <f>VLOOKUP(AA277,#REF!,2,0)</f>
        <v>#REF!</v>
      </c>
      <c r="AE277" s="227" t="e">
        <f t="shared" si="47"/>
        <v>#REF!</v>
      </c>
      <c r="AF277" s="229" t="e">
        <f t="shared" si="48"/>
        <v>#REF!</v>
      </c>
      <c r="AG277" s="229">
        <v>2</v>
      </c>
      <c r="AH277" s="229" t="e">
        <f t="shared" si="49"/>
        <v>#REF!</v>
      </c>
      <c r="AI277" s="227" t="e">
        <f t="shared" si="50"/>
        <v>#REF!</v>
      </c>
      <c r="AJ277" s="225">
        <f>Solicitacao_Prancha[[#This Row],[QUANT EQUIP]]</f>
        <v>1</v>
      </c>
      <c r="AK277" s="229" t="e">
        <f t="shared" si="51"/>
        <v>#REF!</v>
      </c>
      <c r="AL277" s="229"/>
      <c r="AM277" s="230"/>
      <c r="AN277" s="230"/>
      <c r="AO277" s="230"/>
      <c r="AP277" s="230"/>
      <c r="AQ277" s="230"/>
      <c r="AR277" s="230"/>
      <c r="AS277" s="230"/>
      <c r="AT277" s="230"/>
      <c r="AU277" s="230"/>
      <c r="AV277" s="230"/>
      <c r="AW277" s="230"/>
      <c r="AX277"/>
      <c r="AY277"/>
    </row>
    <row r="278" spans="1:51" ht="15" hidden="1" x14ac:dyDescent="0.25">
      <c r="A278" s="208">
        <v>3051</v>
      </c>
      <c r="B278" s="208" t="s">
        <v>742</v>
      </c>
      <c r="C278" s="210">
        <v>45638.634722222225</v>
      </c>
      <c r="D278" s="211" t="s">
        <v>670</v>
      </c>
      <c r="E278" s="208" t="s">
        <v>491</v>
      </c>
      <c r="F278" s="208">
        <v>1</v>
      </c>
      <c r="G278" s="208" t="s">
        <v>532</v>
      </c>
      <c r="H278" s="208" t="s">
        <v>620</v>
      </c>
      <c r="I278" s="208" t="s">
        <v>621</v>
      </c>
      <c r="J278" s="208" t="s">
        <v>1</v>
      </c>
      <c r="K278" s="208" t="s">
        <v>1156</v>
      </c>
      <c r="L278" s="208" t="s">
        <v>617</v>
      </c>
      <c r="M278" s="211" t="s">
        <v>990</v>
      </c>
      <c r="N278" s="211" t="s">
        <v>552</v>
      </c>
      <c r="O278" s="217"/>
      <c r="P278" s="208"/>
      <c r="Q278" s="208" t="s">
        <v>687</v>
      </c>
      <c r="R278" s="208" t="e">
        <f>VLOOKUP(LEFT(Solicitacao_Prancha[[#This Row],[ORIGEM]],4),#REF!,2,0)</f>
        <v>#REF!</v>
      </c>
      <c r="S278" s="208" t="e">
        <f>VLOOKUP(LEFT(Solicitacao_Prancha[[#This Row],[DESTINO]],4),#REF!,2,0)</f>
        <v>#REF!</v>
      </c>
      <c r="T278" s="219" t="str">
        <f t="shared" si="43"/>
        <v>Aderente</v>
      </c>
      <c r="U278" s="221">
        <f>((CONCATENATE(Solicitacao_Prancha[[#This Row],[DATA MOVIMENTAÇÃO]]," ",Solicitacao_Prancha[[#This Row],[HORA MOVIMENTAÇÃO]])-Solicitacao_Prancha[[#This Row],[DATA SOLICITAÇÃO]])*24)+3</f>
        <v>48.266666666662786</v>
      </c>
      <c r="V278" s="224" t="s">
        <v>410</v>
      </c>
      <c r="W278" s="225" t="str">
        <f>LEFT(Solicitacao_Prancha[[#This Row],[ORIGEM]],4)</f>
        <v>0247</v>
      </c>
      <c r="X278" s="225" t="str">
        <f>LEFT(Solicitacao_Prancha[[#This Row],[DESTINO]],4)</f>
        <v>0245</v>
      </c>
      <c r="Y278" s="225" t="str">
        <f t="shared" si="44"/>
        <v>BRLP0247</v>
      </c>
      <c r="Z278" s="225" t="str">
        <f t="shared" si="45"/>
        <v>02470245</v>
      </c>
      <c r="AA278" s="225" t="str">
        <f t="shared" si="46"/>
        <v>BRLP0245</v>
      </c>
      <c r="AB278" s="226" t="e">
        <f>VLOOKUP(Y278,#REF!,2,0)</f>
        <v>#REF!</v>
      </c>
      <c r="AC278" s="226" t="e">
        <f>VLOOKUP(Z278,#REF!,2,0)</f>
        <v>#REF!</v>
      </c>
      <c r="AD278" s="226" t="e">
        <f>VLOOKUP(AA278,#REF!,2,0)</f>
        <v>#REF!</v>
      </c>
      <c r="AE278" s="227" t="e">
        <f t="shared" si="47"/>
        <v>#REF!</v>
      </c>
      <c r="AF278" s="229" t="e">
        <f t="shared" si="48"/>
        <v>#REF!</v>
      </c>
      <c r="AG278" s="229">
        <v>2</v>
      </c>
      <c r="AH278" s="229" t="e">
        <f t="shared" si="49"/>
        <v>#REF!</v>
      </c>
      <c r="AI278" s="227" t="e">
        <f t="shared" si="50"/>
        <v>#REF!</v>
      </c>
      <c r="AJ278" s="225">
        <f>Solicitacao_Prancha[[#This Row],[QUANT EQUIP]]</f>
        <v>1</v>
      </c>
      <c r="AK278" s="229" t="e">
        <f t="shared" si="51"/>
        <v>#REF!</v>
      </c>
      <c r="AL278" s="229"/>
      <c r="AM278" s="230"/>
      <c r="AN278" s="230"/>
      <c r="AO278" s="230"/>
      <c r="AP278" s="230"/>
      <c r="AQ278" s="230"/>
      <c r="AR278" s="230"/>
      <c r="AS278" s="230"/>
      <c r="AT278" s="230"/>
      <c r="AU278" s="230"/>
      <c r="AV278" s="230"/>
      <c r="AW278" s="230"/>
      <c r="AX278"/>
      <c r="AY278"/>
    </row>
    <row r="279" spans="1:51" ht="15" hidden="1" x14ac:dyDescent="0.25">
      <c r="A279" s="208">
        <v>3052</v>
      </c>
      <c r="B279" s="208" t="s">
        <v>742</v>
      </c>
      <c r="C279" s="210">
        <v>45638.637499999997</v>
      </c>
      <c r="D279" s="211" t="s">
        <v>670</v>
      </c>
      <c r="E279" s="208" t="s">
        <v>493</v>
      </c>
      <c r="F279" s="208">
        <v>1</v>
      </c>
      <c r="G279" s="208" t="s">
        <v>532</v>
      </c>
      <c r="H279" s="208" t="s">
        <v>620</v>
      </c>
      <c r="I279" s="208" t="s">
        <v>621</v>
      </c>
      <c r="J279" s="208" t="s">
        <v>1</v>
      </c>
      <c r="K279" s="208" t="s">
        <v>1156</v>
      </c>
      <c r="L279" s="208" t="s">
        <v>617</v>
      </c>
      <c r="M279" s="211" t="s">
        <v>990</v>
      </c>
      <c r="N279" s="211" t="s">
        <v>552</v>
      </c>
      <c r="O279" s="217"/>
      <c r="P279" s="208"/>
      <c r="Q279" s="208" t="s">
        <v>687</v>
      </c>
      <c r="R279" s="208" t="e">
        <f>VLOOKUP(LEFT(Solicitacao_Prancha[[#This Row],[ORIGEM]],4),#REF!,2,0)</f>
        <v>#REF!</v>
      </c>
      <c r="S279" s="208" t="e">
        <f>VLOOKUP(LEFT(Solicitacao_Prancha[[#This Row],[DESTINO]],4),#REF!,2,0)</f>
        <v>#REF!</v>
      </c>
      <c r="T279" s="219" t="str">
        <f t="shared" si="43"/>
        <v>Aderente</v>
      </c>
      <c r="U279" s="221">
        <f>((CONCATENATE(Solicitacao_Prancha[[#This Row],[DATA MOVIMENTAÇÃO]]," ",Solicitacao_Prancha[[#This Row],[HORA MOVIMENTAÇÃO]])-Solicitacao_Prancha[[#This Row],[DATA SOLICITAÇÃO]])*24)+3</f>
        <v>48.200000000128057</v>
      </c>
      <c r="V279" s="224" t="s">
        <v>410</v>
      </c>
      <c r="W279" s="225" t="str">
        <f>LEFT(Solicitacao_Prancha[[#This Row],[ORIGEM]],4)</f>
        <v>0247</v>
      </c>
      <c r="X279" s="225" t="str">
        <f>LEFT(Solicitacao_Prancha[[#This Row],[DESTINO]],4)</f>
        <v>0245</v>
      </c>
      <c r="Y279" s="225" t="str">
        <f t="shared" si="44"/>
        <v>BRLP0247</v>
      </c>
      <c r="Z279" s="225" t="str">
        <f t="shared" si="45"/>
        <v>02470245</v>
      </c>
      <c r="AA279" s="225" t="str">
        <f t="shared" si="46"/>
        <v>BRLP0245</v>
      </c>
      <c r="AB279" s="226" t="e">
        <f>VLOOKUP(Y279,#REF!,2,0)</f>
        <v>#REF!</v>
      </c>
      <c r="AC279" s="226" t="e">
        <f>VLOOKUP(Z279,#REF!,2,0)</f>
        <v>#REF!</v>
      </c>
      <c r="AD279" s="226" t="e">
        <f>VLOOKUP(AA279,#REF!,2,0)</f>
        <v>#REF!</v>
      </c>
      <c r="AE279" s="227" t="e">
        <f t="shared" si="47"/>
        <v>#REF!</v>
      </c>
      <c r="AF279" s="229" t="e">
        <f t="shared" si="48"/>
        <v>#REF!</v>
      </c>
      <c r="AG279" s="229">
        <v>2</v>
      </c>
      <c r="AH279" s="229" t="e">
        <f t="shared" si="49"/>
        <v>#REF!</v>
      </c>
      <c r="AI279" s="227" t="e">
        <f t="shared" si="50"/>
        <v>#REF!</v>
      </c>
      <c r="AJ279" s="225">
        <f>Solicitacao_Prancha[[#This Row],[QUANT EQUIP]]</f>
        <v>1</v>
      </c>
      <c r="AK279" s="229" t="e">
        <f t="shared" si="51"/>
        <v>#REF!</v>
      </c>
      <c r="AL279" s="229"/>
      <c r="AM279" s="230"/>
      <c r="AN279" s="230"/>
      <c r="AO279" s="230"/>
      <c r="AP279" s="230"/>
      <c r="AQ279" s="230"/>
      <c r="AR279" s="230"/>
      <c r="AS279" s="230"/>
      <c r="AT279" s="230"/>
      <c r="AU279" s="230"/>
      <c r="AV279" s="230"/>
      <c r="AW279" s="230"/>
      <c r="AX279"/>
      <c r="AY279"/>
    </row>
    <row r="280" spans="1:51" ht="15" hidden="1" x14ac:dyDescent="0.25">
      <c r="A280" s="208">
        <v>3058</v>
      </c>
      <c r="B280" s="208" t="s">
        <v>743</v>
      </c>
      <c r="C280" s="210">
        <v>45638.7</v>
      </c>
      <c r="D280" s="211" t="s">
        <v>527</v>
      </c>
      <c r="E280" s="208" t="s">
        <v>481</v>
      </c>
      <c r="F280" s="208">
        <v>1</v>
      </c>
      <c r="G280" s="208" t="s">
        <v>4</v>
      </c>
      <c r="H280" s="208" t="s">
        <v>620</v>
      </c>
      <c r="I280" s="208" t="s">
        <v>621</v>
      </c>
      <c r="J280" s="208" t="s">
        <v>1</v>
      </c>
      <c r="K280" s="208" t="s">
        <v>841</v>
      </c>
      <c r="L280" s="208" t="s">
        <v>606</v>
      </c>
      <c r="M280" s="211" t="s">
        <v>652</v>
      </c>
      <c r="N280" s="211" t="s">
        <v>1001</v>
      </c>
      <c r="O280" s="217"/>
      <c r="P280" s="208"/>
      <c r="Q280" s="208" t="s">
        <v>688</v>
      </c>
      <c r="R280" s="208" t="e">
        <f>VLOOKUP(LEFT(Solicitacao_Prancha[[#This Row],[ORIGEM]],4),#REF!,2,0)</f>
        <v>#REF!</v>
      </c>
      <c r="S280" s="208" t="e">
        <f>VLOOKUP(LEFT(Solicitacao_Prancha[[#This Row],[DESTINO]],4),#REF!,2,0)</f>
        <v>#REF!</v>
      </c>
      <c r="T280" s="219" t="str">
        <f t="shared" si="43"/>
        <v>Não Aderente</v>
      </c>
      <c r="U280" s="221">
        <f>((CONCATENATE(Solicitacao_Prancha[[#This Row],[DATA MOVIMENTAÇÃO]]," ",Solicitacao_Prancha[[#This Row],[HORA MOVIMENTAÇÃO]])-Solicitacao_Prancha[[#This Row],[DATA SOLICITAÇÃO]])*24)+3</f>
        <v>22.200000000069849</v>
      </c>
      <c r="V280" s="224" t="s">
        <v>410</v>
      </c>
      <c r="W280" s="225" t="str">
        <f>LEFT(Solicitacao_Prancha[[#This Row],[ORIGEM]],4)</f>
        <v>0390</v>
      </c>
      <c r="X280" s="225" t="str">
        <f>LEFT(Solicitacao_Prancha[[#This Row],[DESTINO]],4)</f>
        <v>0464</v>
      </c>
      <c r="Y280" s="225" t="str">
        <f t="shared" si="44"/>
        <v>BRLP0390</v>
      </c>
      <c r="Z280" s="225" t="str">
        <f t="shared" si="45"/>
        <v>03900464</v>
      </c>
      <c r="AA280" s="225" t="str">
        <f t="shared" si="46"/>
        <v>BRLP0464</v>
      </c>
      <c r="AB280" s="226" t="e">
        <f>VLOOKUP(Y280,#REF!,2,0)</f>
        <v>#REF!</v>
      </c>
      <c r="AC280" s="226" t="e">
        <f>VLOOKUP(Z280,#REF!,2,0)</f>
        <v>#REF!</v>
      </c>
      <c r="AD280" s="226" t="e">
        <f>VLOOKUP(AA280,#REF!,2,0)</f>
        <v>#REF!</v>
      </c>
      <c r="AE280" s="227" t="e">
        <f t="shared" si="47"/>
        <v>#REF!</v>
      </c>
      <c r="AF280" s="229" t="e">
        <f t="shared" si="48"/>
        <v>#REF!</v>
      </c>
      <c r="AG280" s="229">
        <v>2</v>
      </c>
      <c r="AH280" s="229" t="e">
        <f t="shared" si="49"/>
        <v>#REF!</v>
      </c>
      <c r="AI280" s="227" t="e">
        <f t="shared" si="50"/>
        <v>#REF!</v>
      </c>
      <c r="AJ280" s="225">
        <f>Solicitacao_Prancha[[#This Row],[QUANT EQUIP]]</f>
        <v>1</v>
      </c>
      <c r="AK280" s="229" t="e">
        <f t="shared" si="51"/>
        <v>#REF!</v>
      </c>
      <c r="AL280" s="229"/>
      <c r="AM280" s="230"/>
      <c r="AN280" s="230"/>
      <c r="AO280" s="230"/>
      <c r="AP280" s="230"/>
      <c r="AQ280" s="230"/>
      <c r="AR280" s="230"/>
      <c r="AS280" s="230"/>
      <c r="AT280" s="230"/>
      <c r="AU280" s="230"/>
      <c r="AV280" s="230"/>
      <c r="AW280" s="230"/>
      <c r="AX280"/>
      <c r="AY280"/>
    </row>
    <row r="281" spans="1:51" ht="15" hidden="1" x14ac:dyDescent="0.25">
      <c r="A281" s="208">
        <v>3053</v>
      </c>
      <c r="B281" s="208" t="s">
        <v>717</v>
      </c>
      <c r="C281" s="210">
        <v>45638.700694444444</v>
      </c>
      <c r="D281" s="211" t="s">
        <v>511</v>
      </c>
      <c r="E281" s="208" t="s">
        <v>500</v>
      </c>
      <c r="F281" s="208">
        <v>1</v>
      </c>
      <c r="G281" s="208" t="s">
        <v>487</v>
      </c>
      <c r="H281" s="208" t="s">
        <v>620</v>
      </c>
      <c r="I281" s="208" t="s">
        <v>624</v>
      </c>
      <c r="J281" s="208" t="s">
        <v>531</v>
      </c>
      <c r="K281" s="208" t="s">
        <v>841</v>
      </c>
      <c r="L281" s="208" t="s">
        <v>604</v>
      </c>
      <c r="M281" s="211" t="s">
        <v>560</v>
      </c>
      <c r="N281" s="211" t="s">
        <v>765</v>
      </c>
      <c r="O281" s="217"/>
      <c r="P281" s="208" t="s">
        <v>633</v>
      </c>
      <c r="Q281" s="208" t="s">
        <v>687</v>
      </c>
      <c r="R281" s="208" t="e">
        <f>VLOOKUP(LEFT(Solicitacao_Prancha[[#This Row],[ORIGEM]],4),#REF!,2,0)</f>
        <v>#REF!</v>
      </c>
      <c r="S281" s="208" t="e">
        <f>VLOOKUP(LEFT(Solicitacao_Prancha[[#This Row],[DESTINO]],4),#REF!,2,0)</f>
        <v>#REF!</v>
      </c>
      <c r="T281" s="219" t="str">
        <f t="shared" si="43"/>
        <v>Não Aderente</v>
      </c>
      <c r="U281" s="221">
        <f>((CONCATENATE(Solicitacao_Prancha[[#This Row],[DATA MOVIMENTAÇÃO]]," ",Solicitacao_Prancha[[#This Row],[HORA MOVIMENTAÇÃO]])-Solicitacao_Prancha[[#This Row],[DATA SOLICITAÇÃO]])*24)+3</f>
        <v>17.183333333290648</v>
      </c>
      <c r="V281" s="224" t="s">
        <v>410</v>
      </c>
      <c r="W281" s="225" t="str">
        <f>LEFT(Solicitacao_Prancha[[#This Row],[ORIGEM]],4)</f>
        <v>0480</v>
      </c>
      <c r="X281" s="225" t="str">
        <f>LEFT(Solicitacao_Prancha[[#This Row],[DESTINO]],4)</f>
        <v>0476</v>
      </c>
      <c r="Y281" s="225" t="str">
        <f t="shared" si="44"/>
        <v>BRLP0480</v>
      </c>
      <c r="Z281" s="225" t="str">
        <f t="shared" si="45"/>
        <v>04800476</v>
      </c>
      <c r="AA281" s="225" t="str">
        <f t="shared" si="46"/>
        <v>BRLP0476</v>
      </c>
      <c r="AB281" s="226" t="e">
        <f>VLOOKUP(Y281,#REF!,2,0)</f>
        <v>#REF!</v>
      </c>
      <c r="AC281" s="226" t="e">
        <f>VLOOKUP(Z281,#REF!,2,0)</f>
        <v>#REF!</v>
      </c>
      <c r="AD281" s="226" t="e">
        <f>VLOOKUP(AA281,#REF!,2,0)</f>
        <v>#REF!</v>
      </c>
      <c r="AE281" s="227" t="e">
        <f t="shared" si="47"/>
        <v>#REF!</v>
      </c>
      <c r="AF281" s="229" t="e">
        <f t="shared" si="48"/>
        <v>#REF!</v>
      </c>
      <c r="AG281" s="229">
        <v>2</v>
      </c>
      <c r="AH281" s="229" t="e">
        <f t="shared" si="49"/>
        <v>#REF!</v>
      </c>
      <c r="AI281" s="227" t="e">
        <f t="shared" si="50"/>
        <v>#REF!</v>
      </c>
      <c r="AJ281" s="225">
        <f>Solicitacao_Prancha[[#This Row],[QUANT EQUIP]]</f>
        <v>1</v>
      </c>
      <c r="AK281" s="229" t="e">
        <f t="shared" si="51"/>
        <v>#REF!</v>
      </c>
      <c r="AL281" s="229"/>
      <c r="AM281" s="230"/>
      <c r="AN281" s="230"/>
      <c r="AO281" s="230"/>
      <c r="AP281" s="230"/>
      <c r="AQ281" s="230"/>
      <c r="AR281" s="230"/>
      <c r="AS281" s="230"/>
      <c r="AT281" s="230"/>
      <c r="AU281" s="230"/>
      <c r="AV281" s="230"/>
      <c r="AW281" s="230"/>
      <c r="AX281"/>
      <c r="AY281"/>
    </row>
    <row r="282" spans="1:51" ht="15" hidden="1" x14ac:dyDescent="0.25">
      <c r="A282" s="208">
        <v>3054</v>
      </c>
      <c r="B282" s="208" t="s">
        <v>743</v>
      </c>
      <c r="C282" s="210">
        <v>45638.706944444442</v>
      </c>
      <c r="D282" s="211" t="s">
        <v>1222</v>
      </c>
      <c r="E282" s="208" t="s">
        <v>493</v>
      </c>
      <c r="F282" s="208">
        <v>1</v>
      </c>
      <c r="G282" s="208" t="s">
        <v>487</v>
      </c>
      <c r="H282" s="208" t="s">
        <v>620</v>
      </c>
      <c r="I282" s="208" t="s">
        <v>624</v>
      </c>
      <c r="J282" s="208" t="s">
        <v>1</v>
      </c>
      <c r="K282" s="208" t="s">
        <v>1156</v>
      </c>
      <c r="L282" s="208" t="s">
        <v>593</v>
      </c>
      <c r="M282" s="211" t="s">
        <v>685</v>
      </c>
      <c r="N282" s="211" t="s">
        <v>666</v>
      </c>
      <c r="O282" s="217"/>
      <c r="P282" s="208"/>
      <c r="Q282" s="208" t="s">
        <v>688</v>
      </c>
      <c r="R282" s="208" t="e">
        <f>VLOOKUP(LEFT(Solicitacao_Prancha[[#This Row],[ORIGEM]],4),#REF!,2,0)</f>
        <v>#REF!</v>
      </c>
      <c r="S282" s="208" t="e">
        <f>VLOOKUP(LEFT(Solicitacao_Prancha[[#This Row],[DESTINO]],4),#REF!,2,0)</f>
        <v>#REF!</v>
      </c>
      <c r="T282" s="219" t="str">
        <f t="shared" si="43"/>
        <v>Não Aderente</v>
      </c>
      <c r="U282" s="221">
        <f>((CONCATENATE(Solicitacao_Prancha[[#This Row],[DATA MOVIMENTAÇÃO]]," ",Solicitacao_Prancha[[#This Row],[HORA MOVIMENTAÇÃO]])-Solicitacao_Prancha[[#This Row],[DATA SOLICITAÇÃO]])*24)+3</f>
        <v>42.033333333441988</v>
      </c>
      <c r="V282" s="224" t="s">
        <v>410</v>
      </c>
      <c r="W282" s="225" t="str">
        <f>LEFT(Solicitacao_Prancha[[#This Row],[ORIGEM]],4)</f>
        <v>0341</v>
      </c>
      <c r="X282" s="225" t="str">
        <f>LEFT(Solicitacao_Prancha[[#This Row],[DESTINO]],4)</f>
        <v>2006</v>
      </c>
      <c r="Y282" s="225" t="str">
        <f t="shared" si="44"/>
        <v>BRLP0341</v>
      </c>
      <c r="Z282" s="225" t="str">
        <f t="shared" si="45"/>
        <v>03412006</v>
      </c>
      <c r="AA282" s="225" t="str">
        <f t="shared" si="46"/>
        <v>BRLP2006</v>
      </c>
      <c r="AB282" s="226" t="e">
        <f>VLOOKUP(Y282,#REF!,2,0)</f>
        <v>#REF!</v>
      </c>
      <c r="AC282" s="226" t="e">
        <f>VLOOKUP(Z282,#REF!,2,0)</f>
        <v>#REF!</v>
      </c>
      <c r="AD282" s="226" t="e">
        <f>VLOOKUP(AA282,#REF!,2,0)</f>
        <v>#REF!</v>
      </c>
      <c r="AE282" s="227" t="e">
        <f t="shared" si="47"/>
        <v>#REF!</v>
      </c>
      <c r="AF282" s="229" t="e">
        <f t="shared" si="48"/>
        <v>#REF!</v>
      </c>
      <c r="AG282" s="229">
        <v>2</v>
      </c>
      <c r="AH282" s="229" t="e">
        <f t="shared" si="49"/>
        <v>#REF!</v>
      </c>
      <c r="AI282" s="227" t="e">
        <f t="shared" si="50"/>
        <v>#REF!</v>
      </c>
      <c r="AJ282" s="225">
        <f>Solicitacao_Prancha[[#This Row],[QUANT EQUIP]]</f>
        <v>1</v>
      </c>
      <c r="AK282" s="229" t="e">
        <f t="shared" si="51"/>
        <v>#REF!</v>
      </c>
      <c r="AL282" s="229"/>
      <c r="AM282" s="230"/>
      <c r="AN282" s="230"/>
      <c r="AO282" s="230"/>
      <c r="AP282" s="230"/>
      <c r="AQ282" s="230"/>
      <c r="AR282" s="230"/>
      <c r="AS282" s="230"/>
      <c r="AT282" s="230"/>
      <c r="AU282" s="230"/>
      <c r="AV282" s="230"/>
      <c r="AW282" s="230"/>
      <c r="AX282"/>
      <c r="AY282"/>
    </row>
    <row r="283" spans="1:51" ht="15" hidden="1" x14ac:dyDescent="0.25">
      <c r="A283" s="208">
        <v>3055</v>
      </c>
      <c r="B283" s="208" t="s">
        <v>743</v>
      </c>
      <c r="C283" s="210">
        <v>45638.707638888889</v>
      </c>
      <c r="D283" s="211" t="s">
        <v>767</v>
      </c>
      <c r="E283" s="208" t="s">
        <v>481</v>
      </c>
      <c r="F283" s="208">
        <v>1</v>
      </c>
      <c r="G283" s="208" t="s">
        <v>487</v>
      </c>
      <c r="H283" s="208" t="s">
        <v>620</v>
      </c>
      <c r="I283" s="208" t="s">
        <v>624</v>
      </c>
      <c r="J283" s="208" t="s">
        <v>1</v>
      </c>
      <c r="K283" s="208" t="s">
        <v>1156</v>
      </c>
      <c r="L283" s="208" t="s">
        <v>593</v>
      </c>
      <c r="M283" s="211" t="s">
        <v>586</v>
      </c>
      <c r="N283" s="211" t="s">
        <v>642</v>
      </c>
      <c r="O283" s="217"/>
      <c r="P283" s="208"/>
      <c r="Q283" s="208" t="s">
        <v>688</v>
      </c>
      <c r="R283" s="208" t="e">
        <f>VLOOKUP(LEFT(Solicitacao_Prancha[[#This Row],[ORIGEM]],4),#REF!,2,0)</f>
        <v>#REF!</v>
      </c>
      <c r="S283" s="208" t="e">
        <f>VLOOKUP(LEFT(Solicitacao_Prancha[[#This Row],[DESTINO]],4),#REF!,2,0)</f>
        <v>#REF!</v>
      </c>
      <c r="T283" s="219" t="str">
        <f t="shared" si="43"/>
        <v>Não Aderente</v>
      </c>
      <c r="U283" s="221">
        <f>((CONCATENATE(Solicitacao_Prancha[[#This Row],[DATA MOVIMENTAÇÃO]]," ",Solicitacao_Prancha[[#This Row],[HORA MOVIMENTAÇÃO]])-Solicitacao_Prancha[[#This Row],[DATA SOLICITAÇÃO]])*24)+3</f>
        <v>42.016666666720994</v>
      </c>
      <c r="V283" s="224" t="s">
        <v>410</v>
      </c>
      <c r="W283" s="225" t="str">
        <f>LEFT(Solicitacao_Prancha[[#This Row],[ORIGEM]],4)</f>
        <v>0130</v>
      </c>
      <c r="X283" s="225" t="str">
        <f>LEFT(Solicitacao_Prancha[[#This Row],[DESTINO]],4)</f>
        <v>0352</v>
      </c>
      <c r="Y283" s="225" t="str">
        <f t="shared" si="44"/>
        <v>BRLP0130</v>
      </c>
      <c r="Z283" s="225" t="str">
        <f t="shared" si="45"/>
        <v>01300352</v>
      </c>
      <c r="AA283" s="225" t="str">
        <f t="shared" si="46"/>
        <v>BRLP0352</v>
      </c>
      <c r="AB283" s="226" t="e">
        <f>VLOOKUP(Y283,#REF!,2,0)</f>
        <v>#REF!</v>
      </c>
      <c r="AC283" s="226" t="e">
        <f>VLOOKUP(Z283,#REF!,2,0)</f>
        <v>#REF!</v>
      </c>
      <c r="AD283" s="226" t="e">
        <f>VLOOKUP(AA283,#REF!,2,0)</f>
        <v>#REF!</v>
      </c>
      <c r="AE283" s="227" t="e">
        <f t="shared" si="47"/>
        <v>#REF!</v>
      </c>
      <c r="AF283" s="229" t="e">
        <f t="shared" si="48"/>
        <v>#REF!</v>
      </c>
      <c r="AG283" s="229">
        <v>2</v>
      </c>
      <c r="AH283" s="229" t="e">
        <f t="shared" si="49"/>
        <v>#REF!</v>
      </c>
      <c r="AI283" s="227" t="e">
        <f t="shared" si="50"/>
        <v>#REF!</v>
      </c>
      <c r="AJ283" s="225">
        <f>Solicitacao_Prancha[[#This Row],[QUANT EQUIP]]</f>
        <v>1</v>
      </c>
      <c r="AK283" s="229" t="e">
        <f t="shared" si="51"/>
        <v>#REF!</v>
      </c>
      <c r="AL283" s="229"/>
      <c r="AM283" s="230"/>
      <c r="AN283" s="230"/>
      <c r="AO283" s="230"/>
      <c r="AP283" s="230"/>
      <c r="AQ283" s="230"/>
      <c r="AR283" s="230"/>
      <c r="AS283" s="230"/>
      <c r="AT283" s="230"/>
      <c r="AU283" s="230"/>
      <c r="AV283" s="230"/>
      <c r="AW283" s="230"/>
      <c r="AX283"/>
      <c r="AY283"/>
    </row>
    <row r="284" spans="1:51" ht="15" hidden="1" x14ac:dyDescent="0.25">
      <c r="A284" s="208">
        <v>3067</v>
      </c>
      <c r="B284" s="208" t="s">
        <v>718</v>
      </c>
      <c r="C284" s="210">
        <v>45638.712500000001</v>
      </c>
      <c r="D284" s="211" t="s">
        <v>648</v>
      </c>
      <c r="E284" s="208" t="s">
        <v>719</v>
      </c>
      <c r="F284" s="208">
        <v>6</v>
      </c>
      <c r="G284" s="208" t="s">
        <v>4</v>
      </c>
      <c r="H284" s="208" t="s">
        <v>624</v>
      </c>
      <c r="I284" s="208" t="s">
        <v>620</v>
      </c>
      <c r="J284" s="208" t="s">
        <v>1</v>
      </c>
      <c r="K284" s="208" t="s">
        <v>900</v>
      </c>
      <c r="L284" s="208" t="s">
        <v>595</v>
      </c>
      <c r="M284" s="211" t="s">
        <v>660</v>
      </c>
      <c r="N284" s="211" t="s">
        <v>584</v>
      </c>
      <c r="O284" s="217"/>
      <c r="P284" s="208"/>
      <c r="Q284" s="208" t="s">
        <v>688</v>
      </c>
      <c r="R284" s="208" t="e">
        <f>VLOOKUP(LEFT(Solicitacao_Prancha[[#This Row],[ORIGEM]],4),#REF!,2,0)</f>
        <v>#REF!</v>
      </c>
      <c r="S284" s="208" t="e">
        <f>VLOOKUP(LEFT(Solicitacao_Prancha[[#This Row],[DESTINO]],4),#REF!,2,0)</f>
        <v>#REF!</v>
      </c>
      <c r="T284" s="219" t="str">
        <f t="shared" si="43"/>
        <v>Aderente</v>
      </c>
      <c r="U284" s="221">
        <f>((CONCATENATE(Solicitacao_Prancha[[#This Row],[DATA MOVIMENTAÇÃO]]," ",Solicitacao_Prancha[[#This Row],[HORA MOVIMENTAÇÃO]])-Solicitacao_Prancha[[#This Row],[DATA SOLICITAÇÃO]])*24)+3</f>
        <v>67.899999999906868</v>
      </c>
      <c r="V284" s="224" t="s">
        <v>410</v>
      </c>
      <c r="W284" s="225" t="str">
        <f>LEFT(Solicitacao_Prancha[[#This Row],[ORIGEM]],4)</f>
        <v>0078</v>
      </c>
      <c r="X284" s="225" t="str">
        <f>LEFT(Solicitacao_Prancha[[#This Row],[DESTINO]],4)</f>
        <v>0250</v>
      </c>
      <c r="Y284" s="225" t="str">
        <f t="shared" si="44"/>
        <v>BRLP0078</v>
      </c>
      <c r="Z284" s="225" t="str">
        <f t="shared" si="45"/>
        <v>00780250</v>
      </c>
      <c r="AA284" s="225" t="str">
        <f t="shared" si="46"/>
        <v>BRLP0250</v>
      </c>
      <c r="AB284" s="226" t="e">
        <f>VLOOKUP(Y284,#REF!,2,0)</f>
        <v>#REF!</v>
      </c>
      <c r="AC284" s="226" t="e">
        <f>VLOOKUP(Z284,#REF!,2,0)</f>
        <v>#REF!</v>
      </c>
      <c r="AD284" s="226" t="e">
        <f>VLOOKUP(AA284,#REF!,2,0)</f>
        <v>#REF!</v>
      </c>
      <c r="AE284" s="227" t="e">
        <f t="shared" si="47"/>
        <v>#REF!</v>
      </c>
      <c r="AF284" s="229" t="e">
        <f t="shared" si="48"/>
        <v>#REF!</v>
      </c>
      <c r="AG284" s="229">
        <v>2</v>
      </c>
      <c r="AH284" s="229" t="e">
        <f t="shared" si="49"/>
        <v>#REF!</v>
      </c>
      <c r="AI284" s="227" t="e">
        <f t="shared" si="50"/>
        <v>#REF!</v>
      </c>
      <c r="AJ284" s="225">
        <f>Solicitacao_Prancha[[#This Row],[QUANT EQUIP]]</f>
        <v>6</v>
      </c>
      <c r="AK284" s="229" t="e">
        <f t="shared" si="51"/>
        <v>#REF!</v>
      </c>
      <c r="AL284" s="229"/>
      <c r="AM284" s="230"/>
      <c r="AN284" s="230"/>
      <c r="AO284" s="230"/>
      <c r="AP284" s="230"/>
      <c r="AQ284" s="230"/>
      <c r="AR284" s="230"/>
      <c r="AS284" s="230"/>
      <c r="AT284" s="230"/>
      <c r="AU284" s="230"/>
      <c r="AV284" s="230"/>
      <c r="AW284" s="230"/>
      <c r="AX284"/>
      <c r="AY284"/>
    </row>
    <row r="285" spans="1:51" ht="15" hidden="1" x14ac:dyDescent="0.25">
      <c r="A285" s="208">
        <v>3057</v>
      </c>
      <c r="B285" s="208" t="s">
        <v>718</v>
      </c>
      <c r="C285" s="210">
        <v>45638.712500000001</v>
      </c>
      <c r="D285" s="211" t="s">
        <v>648</v>
      </c>
      <c r="E285" s="208" t="s">
        <v>5</v>
      </c>
      <c r="F285" s="208">
        <v>1</v>
      </c>
      <c r="G285" s="208" t="s">
        <v>4</v>
      </c>
      <c r="H285" s="208" t="s">
        <v>620</v>
      </c>
      <c r="I285" s="208" t="s">
        <v>620</v>
      </c>
      <c r="J285" s="208" t="s">
        <v>1</v>
      </c>
      <c r="K285" s="208" t="s">
        <v>900</v>
      </c>
      <c r="L285" s="208" t="s">
        <v>595</v>
      </c>
      <c r="M285" s="211" t="s">
        <v>660</v>
      </c>
      <c r="N285" s="211" t="s">
        <v>584</v>
      </c>
      <c r="O285" s="217"/>
      <c r="P285" s="208"/>
      <c r="Q285" s="208" t="s">
        <v>688</v>
      </c>
      <c r="R285" s="208" t="e">
        <f>VLOOKUP(LEFT(Solicitacao_Prancha[[#This Row],[ORIGEM]],4),#REF!,2,0)</f>
        <v>#REF!</v>
      </c>
      <c r="S285" s="208" t="e">
        <f>VLOOKUP(LEFT(Solicitacao_Prancha[[#This Row],[DESTINO]],4),#REF!,2,0)</f>
        <v>#REF!</v>
      </c>
      <c r="T285" s="219" t="str">
        <f t="shared" si="43"/>
        <v>Aderente</v>
      </c>
      <c r="U285" s="221">
        <f>((CONCATENATE(Solicitacao_Prancha[[#This Row],[DATA MOVIMENTAÇÃO]]," ",Solicitacao_Prancha[[#This Row],[HORA MOVIMENTAÇÃO]])-Solicitacao_Prancha[[#This Row],[DATA SOLICITAÇÃO]])*24)+3</f>
        <v>67.899999999906868</v>
      </c>
      <c r="V285" s="224" t="s">
        <v>410</v>
      </c>
      <c r="W285" s="225" t="str">
        <f>LEFT(Solicitacao_Prancha[[#This Row],[ORIGEM]],4)</f>
        <v>0078</v>
      </c>
      <c r="X285" s="225" t="str">
        <f>LEFT(Solicitacao_Prancha[[#This Row],[DESTINO]],4)</f>
        <v>0250</v>
      </c>
      <c r="Y285" s="225" t="str">
        <f t="shared" si="44"/>
        <v>BRLP0078</v>
      </c>
      <c r="Z285" s="225" t="str">
        <f t="shared" si="45"/>
        <v>00780250</v>
      </c>
      <c r="AA285" s="225" t="str">
        <f t="shared" si="46"/>
        <v>BRLP0250</v>
      </c>
      <c r="AB285" s="226" t="e">
        <f>VLOOKUP(Y285,#REF!,2,0)</f>
        <v>#REF!</v>
      </c>
      <c r="AC285" s="226" t="e">
        <f>VLOOKUP(Z285,#REF!,2,0)</f>
        <v>#REF!</v>
      </c>
      <c r="AD285" s="226" t="e">
        <f>VLOOKUP(AA285,#REF!,2,0)</f>
        <v>#REF!</v>
      </c>
      <c r="AE285" s="227" t="e">
        <f t="shared" si="47"/>
        <v>#REF!</v>
      </c>
      <c r="AF285" s="229" t="e">
        <f t="shared" si="48"/>
        <v>#REF!</v>
      </c>
      <c r="AG285" s="229">
        <v>2</v>
      </c>
      <c r="AH285" s="229" t="e">
        <f t="shared" si="49"/>
        <v>#REF!</v>
      </c>
      <c r="AI285" s="227" t="e">
        <f t="shared" si="50"/>
        <v>#REF!</v>
      </c>
      <c r="AJ285" s="225">
        <f>Solicitacao_Prancha[[#This Row],[QUANT EQUIP]]</f>
        <v>1</v>
      </c>
      <c r="AK285" s="229" t="e">
        <f t="shared" si="51"/>
        <v>#REF!</v>
      </c>
      <c r="AL285" s="229"/>
      <c r="AM285" s="230"/>
      <c r="AN285" s="230"/>
      <c r="AO285" s="230"/>
      <c r="AP285" s="230"/>
      <c r="AQ285" s="230"/>
      <c r="AR285" s="230"/>
      <c r="AS285" s="230"/>
      <c r="AT285" s="230"/>
      <c r="AU285" s="230"/>
      <c r="AV285" s="230"/>
      <c r="AW285" s="230"/>
      <c r="AX285"/>
      <c r="AY285"/>
    </row>
    <row r="286" spans="1:51" ht="15" hidden="1" x14ac:dyDescent="0.25">
      <c r="A286" s="208">
        <v>3056</v>
      </c>
      <c r="B286" s="208" t="s">
        <v>743</v>
      </c>
      <c r="C286" s="210">
        <v>45638.722916666666</v>
      </c>
      <c r="D286" s="211" t="s">
        <v>1123</v>
      </c>
      <c r="E286" s="208" t="s">
        <v>491</v>
      </c>
      <c r="F286" s="208">
        <v>1</v>
      </c>
      <c r="G286" s="208" t="s">
        <v>501</v>
      </c>
      <c r="H286" s="208" t="s">
        <v>620</v>
      </c>
      <c r="I286" s="208" t="s">
        <v>621</v>
      </c>
      <c r="J286" s="208" t="s">
        <v>531</v>
      </c>
      <c r="K286" s="208" t="s">
        <v>841</v>
      </c>
      <c r="L286" s="208" t="s">
        <v>604</v>
      </c>
      <c r="M286" s="211" t="s">
        <v>573</v>
      </c>
      <c r="N286" s="211" t="s">
        <v>915</v>
      </c>
      <c r="O286" s="217"/>
      <c r="P286" s="208" t="s">
        <v>514</v>
      </c>
      <c r="Q286" s="208" t="s">
        <v>688</v>
      </c>
      <c r="R286" s="208" t="e">
        <f>VLOOKUP(LEFT(Solicitacao_Prancha[[#This Row],[ORIGEM]],4),#REF!,2,0)</f>
        <v>#REF!</v>
      </c>
      <c r="S286" s="208" t="e">
        <f>VLOOKUP(LEFT(Solicitacao_Prancha[[#This Row],[DESTINO]],4),#REF!,2,0)</f>
        <v>#REF!</v>
      </c>
      <c r="T286" s="219" t="str">
        <f t="shared" si="43"/>
        <v>Não Aderente</v>
      </c>
      <c r="U286" s="221">
        <f>((CONCATENATE(Solicitacao_Prancha[[#This Row],[DATA MOVIMENTAÇÃO]]," ",Solicitacao_Prancha[[#This Row],[HORA MOVIMENTAÇÃO]])-Solicitacao_Prancha[[#This Row],[DATA SOLICITAÇÃO]])*24)+3</f>
        <v>16.649999999965075</v>
      </c>
      <c r="V286" s="224" t="s">
        <v>410</v>
      </c>
      <c r="W286" s="225" t="str">
        <f>LEFT(Solicitacao_Prancha[[#This Row],[ORIGEM]],4)</f>
        <v>0405</v>
      </c>
      <c r="X286" s="225" t="str">
        <f>LEFT(Solicitacao_Prancha[[#This Row],[DESTINO]],4)</f>
        <v>0539</v>
      </c>
      <c r="Y286" s="225" t="str">
        <f t="shared" si="44"/>
        <v>BRLP0405</v>
      </c>
      <c r="Z286" s="225" t="str">
        <f t="shared" si="45"/>
        <v>04050539</v>
      </c>
      <c r="AA286" s="225" t="str">
        <f t="shared" si="46"/>
        <v>BRLP0539</v>
      </c>
      <c r="AB286" s="226" t="e">
        <f>VLOOKUP(Y286,#REF!,2,0)</f>
        <v>#REF!</v>
      </c>
      <c r="AC286" s="226" t="e">
        <f>VLOOKUP(Z286,#REF!,2,0)</f>
        <v>#REF!</v>
      </c>
      <c r="AD286" s="226" t="e">
        <f>VLOOKUP(AA286,#REF!,2,0)</f>
        <v>#REF!</v>
      </c>
      <c r="AE286" s="227" t="e">
        <f t="shared" si="47"/>
        <v>#REF!</v>
      </c>
      <c r="AF286" s="229" t="e">
        <f t="shared" si="48"/>
        <v>#REF!</v>
      </c>
      <c r="AG286" s="229">
        <v>2</v>
      </c>
      <c r="AH286" s="229" t="e">
        <f t="shared" si="49"/>
        <v>#REF!</v>
      </c>
      <c r="AI286" s="227" t="e">
        <f t="shared" si="50"/>
        <v>#REF!</v>
      </c>
      <c r="AJ286" s="225">
        <f>Solicitacao_Prancha[[#This Row],[QUANT EQUIP]]</f>
        <v>1</v>
      </c>
      <c r="AK286" s="229" t="e">
        <f t="shared" si="51"/>
        <v>#REF!</v>
      </c>
      <c r="AL286" s="229"/>
      <c r="AM286" s="230"/>
      <c r="AN286" s="230"/>
      <c r="AO286" s="230"/>
      <c r="AP286" s="230"/>
      <c r="AQ286" s="230"/>
      <c r="AR286" s="230"/>
      <c r="AS286" s="230"/>
      <c r="AT286" s="230"/>
      <c r="AU286" s="230"/>
      <c r="AV286" s="230"/>
      <c r="AW286" s="230"/>
      <c r="AX286"/>
      <c r="AY286"/>
    </row>
    <row r="287" spans="1:51" ht="15" hidden="1" x14ac:dyDescent="0.25">
      <c r="A287" s="208">
        <v>3059</v>
      </c>
      <c r="B287" s="208" t="s">
        <v>742</v>
      </c>
      <c r="C287" s="210">
        <v>45638.837500000001</v>
      </c>
      <c r="D287" s="211" t="s">
        <v>1246</v>
      </c>
      <c r="E287" s="208" t="s">
        <v>489</v>
      </c>
      <c r="F287" s="208">
        <v>2</v>
      </c>
      <c r="G287" s="208" t="s">
        <v>534</v>
      </c>
      <c r="H287" s="208" t="s">
        <v>620</v>
      </c>
      <c r="I287" s="208" t="s">
        <v>622</v>
      </c>
      <c r="J287" s="208" t="s">
        <v>1</v>
      </c>
      <c r="K287" s="208" t="s">
        <v>900</v>
      </c>
      <c r="L287" s="208" t="s">
        <v>604</v>
      </c>
      <c r="M287" s="211" t="s">
        <v>505</v>
      </c>
      <c r="N287" s="211" t="s">
        <v>639</v>
      </c>
      <c r="O287" s="217"/>
      <c r="P287" s="208"/>
      <c r="Q287" s="208" t="s">
        <v>688</v>
      </c>
      <c r="R287" s="208" t="e">
        <f>VLOOKUP(LEFT(Solicitacao_Prancha[[#This Row],[ORIGEM]],4),#REF!,2,0)</f>
        <v>#REF!</v>
      </c>
      <c r="S287" s="208" t="e">
        <f>VLOOKUP(LEFT(Solicitacao_Prancha[[#This Row],[DESTINO]],4),#REF!,2,0)</f>
        <v>#REF!</v>
      </c>
      <c r="T287" s="219" t="str">
        <f t="shared" si="43"/>
        <v>Aderente</v>
      </c>
      <c r="U287" s="221">
        <f>((CONCATENATE(Solicitacao_Prancha[[#This Row],[DATA MOVIMENTAÇÃO]]," ",Solicitacao_Prancha[[#This Row],[HORA MOVIMENTAÇÃO]])-Solicitacao_Prancha[[#This Row],[DATA SOLICITAÇÃO]])*24)+3</f>
        <v>61.899999999906868</v>
      </c>
      <c r="V287" s="224" t="s">
        <v>410</v>
      </c>
      <c r="W287" s="225" t="str">
        <f>LEFT(Solicitacao_Prancha[[#This Row],[ORIGEM]],4)</f>
        <v>0317</v>
      </c>
      <c r="X287" s="225" t="str">
        <f>LEFT(Solicitacao_Prancha[[#This Row],[DESTINO]],4)</f>
        <v>0486</v>
      </c>
      <c r="Y287" s="225" t="str">
        <f t="shared" si="44"/>
        <v>BRLP0317</v>
      </c>
      <c r="Z287" s="225" t="str">
        <f t="shared" si="45"/>
        <v>03170486</v>
      </c>
      <c r="AA287" s="225" t="str">
        <f t="shared" si="46"/>
        <v>BRLP0486</v>
      </c>
      <c r="AB287" s="226" t="e">
        <f>VLOOKUP(Y287,#REF!,2,0)</f>
        <v>#REF!</v>
      </c>
      <c r="AC287" s="226" t="e">
        <f>VLOOKUP(Z287,#REF!,2,0)</f>
        <v>#REF!</v>
      </c>
      <c r="AD287" s="226" t="e">
        <f>VLOOKUP(AA287,#REF!,2,0)</f>
        <v>#REF!</v>
      </c>
      <c r="AE287" s="227" t="e">
        <f t="shared" si="47"/>
        <v>#REF!</v>
      </c>
      <c r="AF287" s="229" t="e">
        <f t="shared" si="48"/>
        <v>#REF!</v>
      </c>
      <c r="AG287" s="229">
        <v>2</v>
      </c>
      <c r="AH287" s="229" t="e">
        <f t="shared" si="49"/>
        <v>#REF!</v>
      </c>
      <c r="AI287" s="227" t="e">
        <f t="shared" si="50"/>
        <v>#REF!</v>
      </c>
      <c r="AJ287" s="225">
        <f>Solicitacao_Prancha[[#This Row],[QUANT EQUIP]]</f>
        <v>2</v>
      </c>
      <c r="AK287" s="229" t="e">
        <f t="shared" si="51"/>
        <v>#REF!</v>
      </c>
      <c r="AL287" s="229"/>
      <c r="AM287" s="230"/>
      <c r="AN287" s="230"/>
      <c r="AO287" s="230"/>
      <c r="AP287" s="230"/>
      <c r="AQ287" s="230"/>
      <c r="AR287" s="230"/>
      <c r="AS287" s="230"/>
      <c r="AT287" s="230"/>
      <c r="AU287" s="230"/>
      <c r="AV287" s="230"/>
      <c r="AW287" s="230"/>
      <c r="AX287"/>
      <c r="AY287"/>
    </row>
    <row r="288" spans="1:51" ht="15" hidden="1" x14ac:dyDescent="0.25">
      <c r="A288" s="208">
        <v>3060</v>
      </c>
      <c r="B288" s="208" t="s">
        <v>745</v>
      </c>
      <c r="C288" s="210">
        <v>45638.840277777781</v>
      </c>
      <c r="D288" s="211" t="s">
        <v>557</v>
      </c>
      <c r="E288" s="208" t="s">
        <v>537</v>
      </c>
      <c r="F288" s="208">
        <v>3</v>
      </c>
      <c r="G288" s="208" t="s">
        <v>823</v>
      </c>
      <c r="H288" s="208" t="s">
        <v>621</v>
      </c>
      <c r="I288" s="208" t="s">
        <v>622</v>
      </c>
      <c r="J288" s="208" t="s">
        <v>531</v>
      </c>
      <c r="K288" s="208" t="s">
        <v>841</v>
      </c>
      <c r="L288" s="208" t="s">
        <v>594</v>
      </c>
      <c r="M288" s="211" t="s">
        <v>504</v>
      </c>
      <c r="N288" s="211" t="s">
        <v>1247</v>
      </c>
      <c r="O288" s="217"/>
      <c r="P288" s="208" t="s">
        <v>514</v>
      </c>
      <c r="Q288" s="208" t="s">
        <v>687</v>
      </c>
      <c r="R288" s="208" t="e">
        <f>VLOOKUP(LEFT(Solicitacao_Prancha[[#This Row],[ORIGEM]],4),#REF!,2,0)</f>
        <v>#REF!</v>
      </c>
      <c r="S288" s="208" t="e">
        <f>VLOOKUP(LEFT(Solicitacao_Prancha[[#This Row],[DESTINO]],4),#REF!,2,0)</f>
        <v>#REF!</v>
      </c>
      <c r="T288" s="219" t="str">
        <f t="shared" si="43"/>
        <v>Não Aderente</v>
      </c>
      <c r="U288" s="221">
        <f>((CONCATENATE(Solicitacao_Prancha[[#This Row],[DATA MOVIMENTAÇÃO]]," ",Solicitacao_Prancha[[#This Row],[HORA MOVIMENTAÇÃO]])-Solicitacao_Prancha[[#This Row],[DATA SOLICITAÇÃO]])*24)+3</f>
        <v>19.833333333197515</v>
      </c>
      <c r="V288" s="224" t="s">
        <v>410</v>
      </c>
      <c r="W288" s="225" t="str">
        <f>LEFT(Solicitacao_Prancha[[#This Row],[ORIGEM]],4)</f>
        <v>0478</v>
      </c>
      <c r="X288" s="225" t="str">
        <f>LEFT(Solicitacao_Prancha[[#This Row],[DESTINO]],4)</f>
        <v>2070</v>
      </c>
      <c r="Y288" s="225" t="str">
        <f t="shared" si="44"/>
        <v>BRLP0478</v>
      </c>
      <c r="Z288" s="225" t="str">
        <f t="shared" si="45"/>
        <v>04782070</v>
      </c>
      <c r="AA288" s="225" t="str">
        <f t="shared" si="46"/>
        <v>BRLP2070</v>
      </c>
      <c r="AB288" s="226" t="e">
        <f>VLOOKUP(Y288,#REF!,2,0)</f>
        <v>#REF!</v>
      </c>
      <c r="AC288" s="226" t="e">
        <f>VLOOKUP(Z288,#REF!,2,0)</f>
        <v>#REF!</v>
      </c>
      <c r="AD288" s="226" t="e">
        <f>VLOOKUP(AA288,#REF!,2,0)</f>
        <v>#REF!</v>
      </c>
      <c r="AE288" s="227" t="e">
        <f t="shared" si="47"/>
        <v>#REF!</v>
      </c>
      <c r="AF288" s="229" t="e">
        <f t="shared" si="48"/>
        <v>#REF!</v>
      </c>
      <c r="AG288" s="229">
        <v>2</v>
      </c>
      <c r="AH288" s="229" t="e">
        <f t="shared" si="49"/>
        <v>#REF!</v>
      </c>
      <c r="AI288" s="227" t="e">
        <f t="shared" si="50"/>
        <v>#REF!</v>
      </c>
      <c r="AJ288" s="225">
        <f>Solicitacao_Prancha[[#This Row],[QUANT EQUIP]]</f>
        <v>3</v>
      </c>
      <c r="AK288" s="229" t="e">
        <f t="shared" si="51"/>
        <v>#REF!</v>
      </c>
      <c r="AL288" s="229"/>
      <c r="AM288" s="230"/>
      <c r="AN288" s="230"/>
      <c r="AO288" s="230"/>
      <c r="AP288" s="230"/>
      <c r="AQ288" s="230"/>
      <c r="AR288" s="230"/>
      <c r="AS288" s="230"/>
      <c r="AT288" s="230"/>
      <c r="AU288" s="230"/>
      <c r="AV288" s="230"/>
      <c r="AW288" s="230"/>
      <c r="AX288"/>
      <c r="AY288"/>
    </row>
    <row r="289" spans="1:51" ht="15" hidden="1" x14ac:dyDescent="0.25">
      <c r="A289" s="208">
        <v>3061</v>
      </c>
      <c r="B289" s="208" t="s">
        <v>742</v>
      </c>
      <c r="C289" s="210">
        <v>45638.841666666667</v>
      </c>
      <c r="D289" s="211" t="s">
        <v>1248</v>
      </c>
      <c r="E289" s="208" t="s">
        <v>496</v>
      </c>
      <c r="F289" s="208">
        <v>1</v>
      </c>
      <c r="G289" s="208" t="s">
        <v>534</v>
      </c>
      <c r="H289" s="208" t="s">
        <v>620</v>
      </c>
      <c r="I289" s="208" t="s">
        <v>624</v>
      </c>
      <c r="J289" s="208" t="s">
        <v>1</v>
      </c>
      <c r="K289" s="208" t="s">
        <v>900</v>
      </c>
      <c r="L289" s="208" t="s">
        <v>604</v>
      </c>
      <c r="M289" s="211" t="s">
        <v>505</v>
      </c>
      <c r="N289" s="211" t="s">
        <v>639</v>
      </c>
      <c r="O289" s="217"/>
      <c r="P289" s="208"/>
      <c r="Q289" s="208" t="s">
        <v>688</v>
      </c>
      <c r="R289" s="208" t="e">
        <f>VLOOKUP(LEFT(Solicitacao_Prancha[[#This Row],[ORIGEM]],4),#REF!,2,0)</f>
        <v>#REF!</v>
      </c>
      <c r="S289" s="208" t="e">
        <f>VLOOKUP(LEFT(Solicitacao_Prancha[[#This Row],[DESTINO]],4),#REF!,2,0)</f>
        <v>#REF!</v>
      </c>
      <c r="T289" s="219" t="str">
        <f t="shared" si="43"/>
        <v>Aderente</v>
      </c>
      <c r="U289" s="221">
        <f>((CONCATENATE(Solicitacao_Prancha[[#This Row],[DATA MOVIMENTAÇÃO]]," ",Solicitacao_Prancha[[#This Row],[HORA MOVIMENTAÇÃO]])-Solicitacao_Prancha[[#This Row],[DATA SOLICITAÇÃO]])*24)+3</f>
        <v>61.799999999930151</v>
      </c>
      <c r="V289" s="224" t="s">
        <v>410</v>
      </c>
      <c r="W289" s="225" t="str">
        <f>LEFT(Solicitacao_Prancha[[#This Row],[ORIGEM]],4)</f>
        <v>0317</v>
      </c>
      <c r="X289" s="225" t="str">
        <f>LEFT(Solicitacao_Prancha[[#This Row],[DESTINO]],4)</f>
        <v>0486</v>
      </c>
      <c r="Y289" s="225" t="str">
        <f t="shared" si="44"/>
        <v>BRLP0317</v>
      </c>
      <c r="Z289" s="225" t="str">
        <f t="shared" si="45"/>
        <v>03170486</v>
      </c>
      <c r="AA289" s="225" t="str">
        <f t="shared" si="46"/>
        <v>BRLP0486</v>
      </c>
      <c r="AB289" s="226" t="e">
        <f>VLOOKUP(Y289,#REF!,2,0)</f>
        <v>#REF!</v>
      </c>
      <c r="AC289" s="226" t="e">
        <f>VLOOKUP(Z289,#REF!,2,0)</f>
        <v>#REF!</v>
      </c>
      <c r="AD289" s="226" t="e">
        <f>VLOOKUP(AA289,#REF!,2,0)</f>
        <v>#REF!</v>
      </c>
      <c r="AE289" s="227" t="e">
        <f t="shared" si="47"/>
        <v>#REF!</v>
      </c>
      <c r="AF289" s="229" t="e">
        <f t="shared" si="48"/>
        <v>#REF!</v>
      </c>
      <c r="AG289" s="229">
        <v>2</v>
      </c>
      <c r="AH289" s="229" t="e">
        <f t="shared" si="49"/>
        <v>#REF!</v>
      </c>
      <c r="AI289" s="227" t="e">
        <f t="shared" si="50"/>
        <v>#REF!</v>
      </c>
      <c r="AJ289" s="225">
        <f>Solicitacao_Prancha[[#This Row],[QUANT EQUIP]]</f>
        <v>1</v>
      </c>
      <c r="AK289" s="229" t="e">
        <f t="shared" si="51"/>
        <v>#REF!</v>
      </c>
      <c r="AL289" s="229"/>
      <c r="AM289" s="230"/>
      <c r="AN289" s="230"/>
      <c r="AO289" s="230"/>
      <c r="AP289" s="230"/>
      <c r="AQ289" s="230"/>
      <c r="AR289" s="230"/>
      <c r="AS289" s="230"/>
      <c r="AT289" s="230"/>
      <c r="AU289" s="230"/>
      <c r="AV289" s="230"/>
      <c r="AW289" s="230"/>
      <c r="AX289"/>
      <c r="AY289"/>
    </row>
    <row r="290" spans="1:51" ht="15" hidden="1" x14ac:dyDescent="0.25">
      <c r="A290" s="208">
        <v>3062</v>
      </c>
      <c r="B290" s="208" t="s">
        <v>745</v>
      </c>
      <c r="C290" s="210">
        <v>45638.868055555555</v>
      </c>
      <c r="D290" s="211" t="s">
        <v>645</v>
      </c>
      <c r="E290" s="208" t="s">
        <v>485</v>
      </c>
      <c r="F290" s="208">
        <v>2</v>
      </c>
      <c r="G290" s="208" t="s">
        <v>787</v>
      </c>
      <c r="H290" s="208" t="s">
        <v>621</v>
      </c>
      <c r="I290" s="208" t="s">
        <v>621</v>
      </c>
      <c r="J290" s="208" t="s">
        <v>1</v>
      </c>
      <c r="K290" s="208" t="s">
        <v>1156</v>
      </c>
      <c r="L290" s="208" t="s">
        <v>604</v>
      </c>
      <c r="M290" s="211" t="s">
        <v>2</v>
      </c>
      <c r="N290" s="211" t="s">
        <v>494</v>
      </c>
      <c r="O290" s="217"/>
      <c r="P290" s="208"/>
      <c r="Q290" s="208" t="s">
        <v>687</v>
      </c>
      <c r="R290" s="208" t="e">
        <f>VLOOKUP(LEFT(Solicitacao_Prancha[[#This Row],[ORIGEM]],4),#REF!,2,0)</f>
        <v>#REF!</v>
      </c>
      <c r="S290" s="208" t="e">
        <f>VLOOKUP(LEFT(Solicitacao_Prancha[[#This Row],[DESTINO]],4),#REF!,2,0)</f>
        <v>#REF!</v>
      </c>
      <c r="T290" s="219" t="str">
        <f t="shared" si="43"/>
        <v>Não Aderente</v>
      </c>
      <c r="U290" s="221">
        <f>((CONCATENATE(Solicitacao_Prancha[[#This Row],[DATA MOVIMENTAÇÃO]]," ",Solicitacao_Prancha[[#This Row],[HORA MOVIMENTAÇÃO]])-Solicitacao_Prancha[[#This Row],[DATA SOLICITAÇÃO]])*24)+3</f>
        <v>37.166666666627862</v>
      </c>
      <c r="V290" s="224" t="s">
        <v>410</v>
      </c>
      <c r="W290" s="225" t="str">
        <f>LEFT(Solicitacao_Prancha[[#This Row],[ORIGEM]],4)</f>
        <v>0001</v>
      </c>
      <c r="X290" s="225" t="str">
        <f>LEFT(Solicitacao_Prancha[[#This Row],[DESTINO]],4)</f>
        <v>0322</v>
      </c>
      <c r="Y290" s="225" t="str">
        <f t="shared" si="44"/>
        <v>BRLP0001</v>
      </c>
      <c r="Z290" s="225" t="str">
        <f t="shared" si="45"/>
        <v>00010322</v>
      </c>
      <c r="AA290" s="225" t="str">
        <f t="shared" si="46"/>
        <v>BRLP0322</v>
      </c>
      <c r="AB290" s="226" t="e">
        <f>VLOOKUP(Y290,#REF!,2,0)</f>
        <v>#REF!</v>
      </c>
      <c r="AC290" s="226" t="e">
        <f>VLOOKUP(Z290,#REF!,2,0)</f>
        <v>#REF!</v>
      </c>
      <c r="AD290" s="226" t="e">
        <f>VLOOKUP(AA290,#REF!,2,0)</f>
        <v>#REF!</v>
      </c>
      <c r="AE290" s="227" t="e">
        <f t="shared" si="47"/>
        <v>#REF!</v>
      </c>
      <c r="AF290" s="229" t="e">
        <f t="shared" si="48"/>
        <v>#REF!</v>
      </c>
      <c r="AG290" s="229">
        <v>2</v>
      </c>
      <c r="AH290" s="229" t="e">
        <f t="shared" si="49"/>
        <v>#REF!</v>
      </c>
      <c r="AI290" s="227" t="e">
        <f t="shared" si="50"/>
        <v>#REF!</v>
      </c>
      <c r="AJ290" s="225">
        <f>Solicitacao_Prancha[[#This Row],[QUANT EQUIP]]</f>
        <v>2</v>
      </c>
      <c r="AK290" s="229" t="e">
        <f t="shared" si="51"/>
        <v>#REF!</v>
      </c>
      <c r="AL290" s="229"/>
      <c r="AM290" s="230"/>
      <c r="AN290" s="230"/>
      <c r="AO290" s="230"/>
      <c r="AP290" s="230"/>
      <c r="AQ290" s="230"/>
      <c r="AR290" s="230"/>
      <c r="AS290" s="230"/>
      <c r="AT290" s="230"/>
      <c r="AU290" s="230"/>
      <c r="AV290" s="230"/>
      <c r="AW290" s="230"/>
      <c r="AX290"/>
      <c r="AY290"/>
    </row>
    <row r="291" spans="1:51" ht="15" hidden="1" x14ac:dyDescent="0.25">
      <c r="A291" s="208">
        <v>3063</v>
      </c>
      <c r="B291" s="208" t="s">
        <v>743</v>
      </c>
      <c r="C291" s="210">
        <v>45638.90625</v>
      </c>
      <c r="D291" s="211" t="s">
        <v>1123</v>
      </c>
      <c r="E291" s="208" t="s">
        <v>503</v>
      </c>
      <c r="F291" s="208">
        <v>1</v>
      </c>
      <c r="G291" s="208" t="s">
        <v>501</v>
      </c>
      <c r="H291" s="208" t="s">
        <v>620</v>
      </c>
      <c r="I291" s="208" t="s">
        <v>621</v>
      </c>
      <c r="J291" s="208" t="s">
        <v>531</v>
      </c>
      <c r="K291" s="208" t="s">
        <v>841</v>
      </c>
      <c r="L291" s="208" t="s">
        <v>604</v>
      </c>
      <c r="M291" s="211" t="s">
        <v>573</v>
      </c>
      <c r="N291" s="211" t="s">
        <v>639</v>
      </c>
      <c r="O291" s="217"/>
      <c r="P291" s="208" t="s">
        <v>633</v>
      </c>
      <c r="Q291" s="208" t="s">
        <v>688</v>
      </c>
      <c r="R291" s="208" t="e">
        <f>VLOOKUP(LEFT(Solicitacao_Prancha[[#This Row],[ORIGEM]],4),#REF!,2,0)</f>
        <v>#REF!</v>
      </c>
      <c r="S291" s="208" t="e">
        <f>VLOOKUP(LEFT(Solicitacao_Prancha[[#This Row],[DESTINO]],4),#REF!,2,0)</f>
        <v>#REF!</v>
      </c>
      <c r="T291" s="219" t="str">
        <f t="shared" si="43"/>
        <v>Não Aderente</v>
      </c>
      <c r="U291" s="221">
        <f>((CONCATENATE(Solicitacao_Prancha[[#This Row],[DATA MOVIMENTAÇÃO]]," ",Solicitacao_Prancha[[#This Row],[HORA MOVIMENTAÇÃO]])-Solicitacao_Prancha[[#This Row],[DATA SOLICITAÇÃO]])*24)+3</f>
        <v>12.249999999941792</v>
      </c>
      <c r="V291" s="224" t="s">
        <v>410</v>
      </c>
      <c r="W291" s="225" t="str">
        <f>LEFT(Solicitacao_Prancha[[#This Row],[ORIGEM]],4)</f>
        <v>0405</v>
      </c>
      <c r="X291" s="225" t="str">
        <f>LEFT(Solicitacao_Prancha[[#This Row],[DESTINO]],4)</f>
        <v>0486</v>
      </c>
      <c r="Y291" s="225" t="str">
        <f t="shared" si="44"/>
        <v>BRLP0405</v>
      </c>
      <c r="Z291" s="225" t="str">
        <f t="shared" si="45"/>
        <v>04050486</v>
      </c>
      <c r="AA291" s="225" t="str">
        <f t="shared" si="46"/>
        <v>BRLP0486</v>
      </c>
      <c r="AB291" s="226" t="e">
        <f>VLOOKUP(Y291,#REF!,2,0)</f>
        <v>#REF!</v>
      </c>
      <c r="AC291" s="226" t="e">
        <f>VLOOKUP(Z291,#REF!,2,0)</f>
        <v>#REF!</v>
      </c>
      <c r="AD291" s="226" t="e">
        <f>VLOOKUP(AA291,#REF!,2,0)</f>
        <v>#REF!</v>
      </c>
      <c r="AE291" s="227" t="e">
        <f t="shared" si="47"/>
        <v>#REF!</v>
      </c>
      <c r="AF291" s="229" t="e">
        <f t="shared" si="48"/>
        <v>#REF!</v>
      </c>
      <c r="AG291" s="229">
        <v>2</v>
      </c>
      <c r="AH291" s="229" t="e">
        <f t="shared" si="49"/>
        <v>#REF!</v>
      </c>
      <c r="AI291" s="227" t="e">
        <f t="shared" si="50"/>
        <v>#REF!</v>
      </c>
      <c r="AJ291" s="225">
        <f>Solicitacao_Prancha[[#This Row],[QUANT EQUIP]]</f>
        <v>1</v>
      </c>
      <c r="AK291" s="229" t="e">
        <f t="shared" si="51"/>
        <v>#REF!</v>
      </c>
      <c r="AL291" s="229"/>
      <c r="AM291" s="230"/>
      <c r="AN291" s="230"/>
      <c r="AO291" s="230"/>
      <c r="AP291" s="230"/>
      <c r="AQ291" s="230"/>
      <c r="AR291" s="230"/>
      <c r="AS291" s="230"/>
      <c r="AT291" s="230"/>
      <c r="AU291" s="230"/>
      <c r="AV291" s="230"/>
      <c r="AW291" s="230"/>
      <c r="AX291"/>
      <c r="AY291"/>
    </row>
    <row r="292" spans="1:51" ht="15" hidden="1" x14ac:dyDescent="0.25">
      <c r="A292" s="208">
        <v>3064</v>
      </c>
      <c r="B292" s="208" t="s">
        <v>742</v>
      </c>
      <c r="C292" s="210">
        <v>45638.982638888891</v>
      </c>
      <c r="D292" s="211" t="s">
        <v>762</v>
      </c>
      <c r="E292" s="208" t="s">
        <v>489</v>
      </c>
      <c r="F292" s="208">
        <v>1</v>
      </c>
      <c r="G292" s="208" t="s">
        <v>536</v>
      </c>
      <c r="H292" s="208" t="s">
        <v>620</v>
      </c>
      <c r="I292" s="208" t="s">
        <v>621</v>
      </c>
      <c r="J292" s="208" t="s">
        <v>1</v>
      </c>
      <c r="K292" s="208" t="s">
        <v>1156</v>
      </c>
      <c r="L292" s="208" t="s">
        <v>597</v>
      </c>
      <c r="M292" s="211" t="s">
        <v>1249</v>
      </c>
      <c r="N292" s="211" t="s">
        <v>859</v>
      </c>
      <c r="O292" s="217" t="s">
        <v>1250</v>
      </c>
      <c r="P292" s="208"/>
      <c r="Q292" s="208" t="s">
        <v>688</v>
      </c>
      <c r="R292" s="208" t="e">
        <f>VLOOKUP(LEFT(Solicitacao_Prancha[[#This Row],[ORIGEM]],4),#REF!,2,0)</f>
        <v>#REF!</v>
      </c>
      <c r="S292" s="208" t="e">
        <f>VLOOKUP(LEFT(Solicitacao_Prancha[[#This Row],[DESTINO]],4),#REF!,2,0)</f>
        <v>#REF!</v>
      </c>
      <c r="T292" s="219" t="str">
        <f t="shared" si="43"/>
        <v>Não Aderente</v>
      </c>
      <c r="U292" s="221">
        <f>((CONCATENATE(Solicitacao_Prancha[[#This Row],[DATA MOVIMENTAÇÃO]]," ",Solicitacao_Prancha[[#This Row],[HORA MOVIMENTAÇÃO]])-Solicitacao_Prancha[[#This Row],[DATA SOLICITAÇÃO]])*24)+3</f>
        <v>36.416666666627862</v>
      </c>
      <c r="V292" s="224" t="s">
        <v>410</v>
      </c>
      <c r="W292" s="225" t="str">
        <f>LEFT(Solicitacao_Prancha[[#This Row],[ORIGEM]],4)</f>
        <v>0787</v>
      </c>
      <c r="X292" s="225" t="str">
        <f>LEFT(Solicitacao_Prancha[[#This Row],[DESTINO]],4)</f>
        <v>0429</v>
      </c>
      <c r="Y292" s="225" t="str">
        <f t="shared" si="44"/>
        <v>BRLP0787</v>
      </c>
      <c r="Z292" s="225" t="str">
        <f t="shared" si="45"/>
        <v>07870429</v>
      </c>
      <c r="AA292" s="225" t="str">
        <f t="shared" si="46"/>
        <v>BRLP0429</v>
      </c>
      <c r="AB292" s="226" t="e">
        <f>VLOOKUP(Y292,#REF!,2,0)</f>
        <v>#REF!</v>
      </c>
      <c r="AC292" s="226" t="e">
        <f>VLOOKUP(Z292,#REF!,2,0)</f>
        <v>#REF!</v>
      </c>
      <c r="AD292" s="226" t="e">
        <f>VLOOKUP(AA292,#REF!,2,0)</f>
        <v>#REF!</v>
      </c>
      <c r="AE292" s="227" t="e">
        <f t="shared" si="47"/>
        <v>#REF!</v>
      </c>
      <c r="AF292" s="229" t="e">
        <f t="shared" si="48"/>
        <v>#REF!</v>
      </c>
      <c r="AG292" s="229">
        <v>2</v>
      </c>
      <c r="AH292" s="229" t="e">
        <f t="shared" si="49"/>
        <v>#REF!</v>
      </c>
      <c r="AI292" s="227" t="e">
        <f t="shared" si="50"/>
        <v>#REF!</v>
      </c>
      <c r="AJ292" s="225">
        <f>Solicitacao_Prancha[[#This Row],[QUANT EQUIP]]</f>
        <v>1</v>
      </c>
      <c r="AK292" s="229" t="e">
        <f t="shared" si="51"/>
        <v>#REF!</v>
      </c>
      <c r="AL292" s="229"/>
      <c r="AM292" s="230"/>
      <c r="AN292" s="230"/>
      <c r="AO292" s="230"/>
      <c r="AP292" s="230"/>
      <c r="AQ292" s="230"/>
      <c r="AR292" s="230"/>
      <c r="AS292" s="230"/>
      <c r="AT292" s="230"/>
      <c r="AU292" s="230"/>
      <c r="AV292" s="230"/>
      <c r="AW292" s="230"/>
      <c r="AX292"/>
      <c r="AY292"/>
    </row>
    <row r="293" spans="1:51" ht="15" hidden="1" x14ac:dyDescent="0.25">
      <c r="A293" s="208">
        <v>3065</v>
      </c>
      <c r="B293" s="208" t="s">
        <v>742</v>
      </c>
      <c r="C293" s="210">
        <v>45638.986805555556</v>
      </c>
      <c r="D293" s="211" t="s">
        <v>762</v>
      </c>
      <c r="E293" s="208" t="s">
        <v>489</v>
      </c>
      <c r="F293" s="208">
        <v>1</v>
      </c>
      <c r="G293" s="208" t="s">
        <v>536</v>
      </c>
      <c r="H293" s="208" t="s">
        <v>620</v>
      </c>
      <c r="I293" s="208" t="s">
        <v>621</v>
      </c>
      <c r="J293" s="208" t="s">
        <v>1</v>
      </c>
      <c r="K293" s="208" t="s">
        <v>900</v>
      </c>
      <c r="L293" s="208" t="s">
        <v>602</v>
      </c>
      <c r="M293" s="211" t="s">
        <v>556</v>
      </c>
      <c r="N293" s="211" t="s">
        <v>859</v>
      </c>
      <c r="O293" s="217"/>
      <c r="P293" s="208"/>
      <c r="Q293" s="208" t="s">
        <v>688</v>
      </c>
      <c r="R293" s="208" t="e">
        <f>VLOOKUP(LEFT(Solicitacao_Prancha[[#This Row],[ORIGEM]],4),#REF!,2,0)</f>
        <v>#REF!</v>
      </c>
      <c r="S293" s="208" t="e">
        <f>VLOOKUP(LEFT(Solicitacao_Prancha[[#This Row],[DESTINO]],4),#REF!,2,0)</f>
        <v>#REF!</v>
      </c>
      <c r="T293" s="219" t="str">
        <f t="shared" si="43"/>
        <v>Aderente</v>
      </c>
      <c r="U293" s="221">
        <f>((CONCATENATE(Solicitacao_Prancha[[#This Row],[DATA MOVIMENTAÇÃO]]," ",Solicitacao_Prancha[[#This Row],[HORA MOVIMENTAÇÃO]])-Solicitacao_Prancha[[#This Row],[DATA SOLICITAÇÃO]])*24)+3</f>
        <v>66.316666666651145</v>
      </c>
      <c r="V293" s="224" t="s">
        <v>410</v>
      </c>
      <c r="W293" s="225" t="str">
        <f>LEFT(Solicitacao_Prancha[[#This Row],[ORIGEM]],4)</f>
        <v>0308</v>
      </c>
      <c r="X293" s="225" t="str">
        <f>LEFT(Solicitacao_Prancha[[#This Row],[DESTINO]],4)</f>
        <v>0429</v>
      </c>
      <c r="Y293" s="225" t="str">
        <f t="shared" si="44"/>
        <v>BRLP0308</v>
      </c>
      <c r="Z293" s="225" t="str">
        <f t="shared" si="45"/>
        <v>03080429</v>
      </c>
      <c r="AA293" s="225" t="str">
        <f t="shared" si="46"/>
        <v>BRLP0429</v>
      </c>
      <c r="AB293" s="226" t="e">
        <f>VLOOKUP(Y293,#REF!,2,0)</f>
        <v>#REF!</v>
      </c>
      <c r="AC293" s="226" t="e">
        <f>VLOOKUP(Z293,#REF!,2,0)</f>
        <v>#REF!</v>
      </c>
      <c r="AD293" s="226" t="e">
        <f>VLOOKUP(AA293,#REF!,2,0)</f>
        <v>#REF!</v>
      </c>
      <c r="AE293" s="227" t="e">
        <f t="shared" si="47"/>
        <v>#REF!</v>
      </c>
      <c r="AF293" s="229" t="e">
        <f t="shared" si="48"/>
        <v>#REF!</v>
      </c>
      <c r="AG293" s="229">
        <v>2</v>
      </c>
      <c r="AH293" s="229" t="e">
        <f t="shared" si="49"/>
        <v>#REF!</v>
      </c>
      <c r="AI293" s="227" t="e">
        <f t="shared" si="50"/>
        <v>#REF!</v>
      </c>
      <c r="AJ293" s="225">
        <f>Solicitacao_Prancha[[#This Row],[QUANT EQUIP]]</f>
        <v>1</v>
      </c>
      <c r="AK293" s="229" t="e">
        <f t="shared" si="51"/>
        <v>#REF!</v>
      </c>
      <c r="AL293" s="229"/>
      <c r="AM293" s="230"/>
      <c r="AN293" s="230"/>
      <c r="AO293" s="230"/>
      <c r="AP293" s="230"/>
      <c r="AQ293" s="230"/>
      <c r="AR293" s="230"/>
      <c r="AS293" s="230"/>
      <c r="AT293" s="230"/>
      <c r="AU293" s="230"/>
      <c r="AV293" s="230"/>
      <c r="AW293" s="230"/>
      <c r="AX293"/>
      <c r="AY293"/>
    </row>
    <row r="294" spans="1:51" ht="15" hidden="1" x14ac:dyDescent="0.25">
      <c r="A294" s="208">
        <v>3066</v>
      </c>
      <c r="B294" s="208" t="s">
        <v>742</v>
      </c>
      <c r="C294" s="210">
        <v>45638.988194444442</v>
      </c>
      <c r="D294" s="211" t="s">
        <v>676</v>
      </c>
      <c r="E294" s="208" t="s">
        <v>496</v>
      </c>
      <c r="F294" s="208">
        <v>1</v>
      </c>
      <c r="G294" s="208" t="s">
        <v>536</v>
      </c>
      <c r="H294" s="208" t="s">
        <v>620</v>
      </c>
      <c r="I294" s="208" t="s">
        <v>621</v>
      </c>
      <c r="J294" s="208" t="s">
        <v>1</v>
      </c>
      <c r="K294" s="208" t="s">
        <v>900</v>
      </c>
      <c r="L294" s="208" t="s">
        <v>602</v>
      </c>
      <c r="M294" s="211" t="s">
        <v>556</v>
      </c>
      <c r="N294" s="211" t="s">
        <v>859</v>
      </c>
      <c r="O294" s="217"/>
      <c r="P294" s="208"/>
      <c r="Q294" s="208" t="s">
        <v>688</v>
      </c>
      <c r="R294" s="208" t="e">
        <f>VLOOKUP(LEFT(Solicitacao_Prancha[[#This Row],[ORIGEM]],4),#REF!,2,0)</f>
        <v>#REF!</v>
      </c>
      <c r="S294" s="208" t="e">
        <f>VLOOKUP(LEFT(Solicitacao_Prancha[[#This Row],[DESTINO]],4),#REF!,2,0)</f>
        <v>#REF!</v>
      </c>
      <c r="T294" s="219" t="str">
        <f t="shared" si="43"/>
        <v>Aderente</v>
      </c>
      <c r="U294" s="221">
        <f>((CONCATENATE(Solicitacao_Prancha[[#This Row],[DATA MOVIMENTAÇÃO]]," ",Solicitacao_Prancha[[#This Row],[HORA MOVIMENTAÇÃO]])-Solicitacao_Prancha[[#This Row],[DATA SOLICITAÇÃO]])*24)+3</f>
        <v>66.28333333338378</v>
      </c>
      <c r="V294" s="224" t="s">
        <v>410</v>
      </c>
      <c r="W294" s="225" t="str">
        <f>LEFT(Solicitacao_Prancha[[#This Row],[ORIGEM]],4)</f>
        <v>0308</v>
      </c>
      <c r="X294" s="225" t="str">
        <f>LEFT(Solicitacao_Prancha[[#This Row],[DESTINO]],4)</f>
        <v>0429</v>
      </c>
      <c r="Y294" s="225" t="str">
        <f t="shared" si="44"/>
        <v>BRLP0308</v>
      </c>
      <c r="Z294" s="225" t="str">
        <f t="shared" si="45"/>
        <v>03080429</v>
      </c>
      <c r="AA294" s="225" t="str">
        <f t="shared" si="46"/>
        <v>BRLP0429</v>
      </c>
      <c r="AB294" s="226" t="e">
        <f>VLOOKUP(Y294,#REF!,2,0)</f>
        <v>#REF!</v>
      </c>
      <c r="AC294" s="226" t="e">
        <f>VLOOKUP(Z294,#REF!,2,0)</f>
        <v>#REF!</v>
      </c>
      <c r="AD294" s="226" t="e">
        <f>VLOOKUP(AA294,#REF!,2,0)</f>
        <v>#REF!</v>
      </c>
      <c r="AE294" s="227" t="e">
        <f t="shared" si="47"/>
        <v>#REF!</v>
      </c>
      <c r="AF294" s="229" t="e">
        <f t="shared" si="48"/>
        <v>#REF!</v>
      </c>
      <c r="AG294" s="229">
        <v>2</v>
      </c>
      <c r="AH294" s="229" t="e">
        <f t="shared" si="49"/>
        <v>#REF!</v>
      </c>
      <c r="AI294" s="227" t="e">
        <f t="shared" si="50"/>
        <v>#REF!</v>
      </c>
      <c r="AJ294" s="225">
        <f>Solicitacao_Prancha[[#This Row],[QUANT EQUIP]]</f>
        <v>1</v>
      </c>
      <c r="AK294" s="229" t="e">
        <f t="shared" si="51"/>
        <v>#REF!</v>
      </c>
      <c r="AL294" s="229"/>
      <c r="AM294" s="230"/>
      <c r="AN294" s="230"/>
      <c r="AO294" s="230"/>
      <c r="AP294" s="230"/>
      <c r="AQ294" s="230"/>
      <c r="AR294" s="230"/>
      <c r="AS294" s="230"/>
      <c r="AT294" s="230"/>
      <c r="AU294" s="230"/>
      <c r="AV294" s="230"/>
      <c r="AW294" s="230"/>
      <c r="AX294"/>
      <c r="AY294"/>
    </row>
    <row r="295" spans="1:51" ht="15" hidden="1" x14ac:dyDescent="0.25">
      <c r="A295" s="208">
        <v>3068</v>
      </c>
      <c r="B295" s="208" t="s">
        <v>718</v>
      </c>
      <c r="C295" s="210">
        <v>45639.051388888889</v>
      </c>
      <c r="D295" s="211" t="s">
        <v>1251</v>
      </c>
      <c r="E295" s="208" t="s">
        <v>719</v>
      </c>
      <c r="F295" s="208">
        <v>5</v>
      </c>
      <c r="G295" s="208" t="s">
        <v>7</v>
      </c>
      <c r="H295" s="208" t="s">
        <v>621</v>
      </c>
      <c r="I295" s="208" t="s">
        <v>621</v>
      </c>
      <c r="J295" s="208" t="s">
        <v>1</v>
      </c>
      <c r="K295" s="208" t="s">
        <v>1156</v>
      </c>
      <c r="L295" s="208" t="s">
        <v>600</v>
      </c>
      <c r="M295" s="211" t="s">
        <v>659</v>
      </c>
      <c r="N295" s="211" t="s">
        <v>671</v>
      </c>
      <c r="O295" s="217"/>
      <c r="P295" s="208"/>
      <c r="Q295" s="208" t="s">
        <v>688</v>
      </c>
      <c r="R295" s="208" t="e">
        <f>VLOOKUP(LEFT(Solicitacao_Prancha[[#This Row],[ORIGEM]],4),#REF!,2,0)</f>
        <v>#REF!</v>
      </c>
      <c r="S295" s="208" t="e">
        <f>VLOOKUP(LEFT(Solicitacao_Prancha[[#This Row],[DESTINO]],4),#REF!,2,0)</f>
        <v>#REF!</v>
      </c>
      <c r="T295" s="219" t="str">
        <f t="shared" si="43"/>
        <v>Não Aderente</v>
      </c>
      <c r="U295" s="221">
        <f>((CONCATENATE(Solicitacao_Prancha[[#This Row],[DATA MOVIMENTAÇÃO]]," ",Solicitacao_Prancha[[#This Row],[HORA MOVIMENTAÇÃO]])-Solicitacao_Prancha[[#This Row],[DATA SOLICITAÇÃO]])*24)+3</f>
        <v>31.766666666662786</v>
      </c>
      <c r="V295" s="224" t="s">
        <v>410</v>
      </c>
      <c r="W295" s="225" t="str">
        <f>LEFT(Solicitacao_Prancha[[#This Row],[ORIGEM]],4)</f>
        <v>0395</v>
      </c>
      <c r="X295" s="225" t="str">
        <f>LEFT(Solicitacao_Prancha[[#This Row],[DESTINO]],4)</f>
        <v>0392</v>
      </c>
      <c r="Y295" s="225" t="str">
        <f t="shared" si="44"/>
        <v>BRLP0395</v>
      </c>
      <c r="Z295" s="225" t="str">
        <f t="shared" si="45"/>
        <v>03950392</v>
      </c>
      <c r="AA295" s="225" t="str">
        <f t="shared" si="46"/>
        <v>BRLP0392</v>
      </c>
      <c r="AB295" s="226" t="e">
        <f>VLOOKUP(Y295,#REF!,2,0)</f>
        <v>#REF!</v>
      </c>
      <c r="AC295" s="226" t="e">
        <f>VLOOKUP(Z295,#REF!,2,0)</f>
        <v>#REF!</v>
      </c>
      <c r="AD295" s="226" t="e">
        <f>VLOOKUP(AA295,#REF!,2,0)</f>
        <v>#REF!</v>
      </c>
      <c r="AE295" s="227" t="e">
        <f t="shared" si="47"/>
        <v>#REF!</v>
      </c>
      <c r="AF295" s="229" t="e">
        <f t="shared" si="48"/>
        <v>#REF!</v>
      </c>
      <c r="AG295" s="229">
        <v>2</v>
      </c>
      <c r="AH295" s="229" t="e">
        <f t="shared" si="49"/>
        <v>#REF!</v>
      </c>
      <c r="AI295" s="227" t="e">
        <f t="shared" si="50"/>
        <v>#REF!</v>
      </c>
      <c r="AJ295" s="225">
        <f>Solicitacao_Prancha[[#This Row],[QUANT EQUIP]]</f>
        <v>5</v>
      </c>
      <c r="AK295" s="229" t="e">
        <f t="shared" si="51"/>
        <v>#REF!</v>
      </c>
      <c r="AL295" s="229"/>
      <c r="AM295" s="230"/>
      <c r="AN295" s="230"/>
      <c r="AO295" s="230"/>
      <c r="AP295" s="230"/>
      <c r="AQ295" s="230"/>
      <c r="AR295" s="230"/>
      <c r="AS295" s="230"/>
      <c r="AT295" s="230"/>
      <c r="AU295" s="230"/>
      <c r="AV295" s="230"/>
      <c r="AW295" s="230"/>
      <c r="AX295"/>
      <c r="AY295"/>
    </row>
    <row r="296" spans="1:51" ht="15" hidden="1" x14ac:dyDescent="0.25">
      <c r="A296" s="208">
        <v>3069</v>
      </c>
      <c r="B296" s="208" t="s">
        <v>717</v>
      </c>
      <c r="C296" s="210">
        <v>45639.079861111109</v>
      </c>
      <c r="D296" s="211" t="s">
        <v>588</v>
      </c>
      <c r="E296" s="208" t="s">
        <v>500</v>
      </c>
      <c r="F296" s="208">
        <v>4</v>
      </c>
      <c r="G296" s="208" t="s">
        <v>492</v>
      </c>
      <c r="H296" s="208" t="s">
        <v>622</v>
      </c>
      <c r="I296" s="208" t="s">
        <v>624</v>
      </c>
      <c r="J296" s="208" t="s">
        <v>1</v>
      </c>
      <c r="K296" s="208" t="s">
        <v>900</v>
      </c>
      <c r="L296" s="208" t="s">
        <v>606</v>
      </c>
      <c r="M296" s="211" t="s">
        <v>690</v>
      </c>
      <c r="N296" s="211" t="s">
        <v>619</v>
      </c>
      <c r="O296" s="217"/>
      <c r="P296" s="208"/>
      <c r="Q296" s="208" t="s">
        <v>688</v>
      </c>
      <c r="R296" s="208" t="e">
        <f>VLOOKUP(LEFT(Solicitacao_Prancha[[#This Row],[ORIGEM]],4),#REF!,2,0)</f>
        <v>#REF!</v>
      </c>
      <c r="S296" s="208" t="e">
        <f>VLOOKUP(LEFT(Solicitacao_Prancha[[#This Row],[DESTINO]],4),#REF!,2,0)</f>
        <v>#REF!</v>
      </c>
      <c r="T296" s="219" t="str">
        <f t="shared" si="43"/>
        <v>Aderente</v>
      </c>
      <c r="U296" s="221">
        <f>((CONCATENATE(Solicitacao_Prancha[[#This Row],[DATA MOVIMENTAÇÃO]]," ",Solicitacao_Prancha[[#This Row],[HORA MOVIMENTAÇÃO]])-Solicitacao_Prancha[[#This Row],[DATA SOLICITAÇÃO]])*24)+3</f>
        <v>61.083333333372138</v>
      </c>
      <c r="V296" s="224" t="s">
        <v>410</v>
      </c>
      <c r="W296" s="225" t="str">
        <f>LEFT(Solicitacao_Prancha[[#This Row],[ORIGEM]],4)</f>
        <v>2418</v>
      </c>
      <c r="X296" s="225" t="str">
        <f>LEFT(Solicitacao_Prancha[[#This Row],[DESTINO]],4)</f>
        <v>0394</v>
      </c>
      <c r="Y296" s="225" t="str">
        <f t="shared" si="44"/>
        <v>BRLP2418</v>
      </c>
      <c r="Z296" s="225" t="str">
        <f t="shared" si="45"/>
        <v>24180394</v>
      </c>
      <c r="AA296" s="225" t="str">
        <f t="shared" si="46"/>
        <v>BRLP0394</v>
      </c>
      <c r="AB296" s="226" t="e">
        <f>VLOOKUP(Y296,#REF!,2,0)</f>
        <v>#REF!</v>
      </c>
      <c r="AC296" s="226" t="e">
        <f>VLOOKUP(Z296,#REF!,2,0)</f>
        <v>#REF!</v>
      </c>
      <c r="AD296" s="226" t="e">
        <f>VLOOKUP(AA296,#REF!,2,0)</f>
        <v>#REF!</v>
      </c>
      <c r="AE296" s="227" t="e">
        <f t="shared" si="47"/>
        <v>#REF!</v>
      </c>
      <c r="AF296" s="229" t="e">
        <f t="shared" si="48"/>
        <v>#REF!</v>
      </c>
      <c r="AG296" s="229">
        <v>2</v>
      </c>
      <c r="AH296" s="229" t="e">
        <f t="shared" si="49"/>
        <v>#REF!</v>
      </c>
      <c r="AI296" s="227" t="e">
        <f t="shared" si="50"/>
        <v>#REF!</v>
      </c>
      <c r="AJ296" s="225">
        <f>Solicitacao_Prancha[[#This Row],[QUANT EQUIP]]</f>
        <v>4</v>
      </c>
      <c r="AK296" s="229" t="e">
        <f t="shared" si="51"/>
        <v>#REF!</v>
      </c>
      <c r="AL296" s="229"/>
      <c r="AM296" s="230"/>
      <c r="AN296" s="230"/>
      <c r="AO296" s="230"/>
      <c r="AP296" s="230"/>
      <c r="AQ296" s="230"/>
      <c r="AR296" s="230"/>
      <c r="AS296" s="230"/>
      <c r="AT296" s="230"/>
      <c r="AU296" s="230"/>
      <c r="AV296" s="230"/>
      <c r="AW296" s="230"/>
      <c r="AX296"/>
      <c r="AY296"/>
    </row>
    <row r="297" spans="1:51" ht="15" hidden="1" x14ac:dyDescent="0.25">
      <c r="A297" s="208">
        <v>3070</v>
      </c>
      <c r="B297" s="208" t="s">
        <v>743</v>
      </c>
      <c r="C297" s="210">
        <v>45639.450694444444</v>
      </c>
      <c r="D297" s="211" t="s">
        <v>753</v>
      </c>
      <c r="E297" s="208" t="s">
        <v>491</v>
      </c>
      <c r="F297" s="208">
        <v>1</v>
      </c>
      <c r="G297" s="208" t="s">
        <v>508</v>
      </c>
      <c r="H297" s="208" t="s">
        <v>620</v>
      </c>
      <c r="I297" s="208" t="s">
        <v>621</v>
      </c>
      <c r="J297" s="208" t="s">
        <v>531</v>
      </c>
      <c r="K297" s="208" t="s">
        <v>1156</v>
      </c>
      <c r="L297" s="208" t="s">
        <v>604</v>
      </c>
      <c r="M297" s="211" t="s">
        <v>671</v>
      </c>
      <c r="N297" s="211" t="s">
        <v>671</v>
      </c>
      <c r="O297" s="217" t="s">
        <v>1252</v>
      </c>
      <c r="P297" s="208" t="s">
        <v>514</v>
      </c>
      <c r="Q297" s="208" t="s">
        <v>687</v>
      </c>
      <c r="R297" s="208" t="e">
        <f>VLOOKUP(LEFT(Solicitacao_Prancha[[#This Row],[ORIGEM]],4),#REF!,2,0)</f>
        <v>#REF!</v>
      </c>
      <c r="S297" s="208" t="e">
        <f>VLOOKUP(LEFT(Solicitacao_Prancha[[#This Row],[DESTINO]],4),#REF!,2,0)</f>
        <v>#REF!</v>
      </c>
      <c r="T297" s="219" t="str">
        <f t="shared" si="43"/>
        <v>Não Aderente</v>
      </c>
      <c r="U297" s="221">
        <f>((CONCATENATE(Solicitacao_Prancha[[#This Row],[DATA MOVIMENTAÇÃO]]," ",Solicitacao_Prancha[[#This Row],[HORA MOVIMENTAÇÃO]])-Solicitacao_Prancha[[#This Row],[DATA SOLICITAÇÃO]])*24)+3</f>
        <v>23.183333333290648</v>
      </c>
      <c r="V297" s="224" t="s">
        <v>410</v>
      </c>
      <c r="W297" s="225" t="str">
        <f>LEFT(Solicitacao_Prancha[[#This Row],[ORIGEM]],4)</f>
        <v>0392</v>
      </c>
      <c r="X297" s="225" t="str">
        <f>LEFT(Solicitacao_Prancha[[#This Row],[DESTINO]],4)</f>
        <v>0392</v>
      </c>
      <c r="Y297" s="225" t="str">
        <f t="shared" si="44"/>
        <v>BRLP0392</v>
      </c>
      <c r="Z297" s="225" t="str">
        <f t="shared" si="45"/>
        <v>03920392</v>
      </c>
      <c r="AA297" s="225" t="str">
        <f t="shared" si="46"/>
        <v>BRLP0392</v>
      </c>
      <c r="AB297" s="226" t="e">
        <f>VLOOKUP(Y297,#REF!,2,0)</f>
        <v>#REF!</v>
      </c>
      <c r="AC297" s="226" t="e">
        <f>VLOOKUP(Z297,#REF!,2,0)</f>
        <v>#REF!</v>
      </c>
      <c r="AD297" s="226" t="e">
        <f>VLOOKUP(AA297,#REF!,2,0)</f>
        <v>#REF!</v>
      </c>
      <c r="AE297" s="227" t="e">
        <f t="shared" si="47"/>
        <v>#REF!</v>
      </c>
      <c r="AF297" s="229" t="e">
        <f t="shared" si="48"/>
        <v>#REF!</v>
      </c>
      <c r="AG297" s="229">
        <v>2</v>
      </c>
      <c r="AH297" s="229" t="e">
        <f t="shared" si="49"/>
        <v>#REF!</v>
      </c>
      <c r="AI297" s="227" t="e">
        <f t="shared" si="50"/>
        <v>#REF!</v>
      </c>
      <c r="AJ297" s="225">
        <f>Solicitacao_Prancha[[#This Row],[QUANT EQUIP]]</f>
        <v>1</v>
      </c>
      <c r="AK297" s="229" t="e">
        <f t="shared" si="51"/>
        <v>#REF!</v>
      </c>
      <c r="AL297" s="229"/>
      <c r="AM297" s="230"/>
      <c r="AN297" s="230"/>
      <c r="AO297" s="230"/>
      <c r="AP297" s="230"/>
      <c r="AQ297" s="230"/>
      <c r="AR297" s="230"/>
      <c r="AS297" s="230"/>
      <c r="AT297" s="230"/>
      <c r="AU297" s="230"/>
      <c r="AV297" s="230"/>
      <c r="AW297" s="230"/>
      <c r="AX297"/>
      <c r="AY297"/>
    </row>
    <row r="298" spans="1:51" ht="15" hidden="1" x14ac:dyDescent="0.25">
      <c r="A298" s="208">
        <v>3071</v>
      </c>
      <c r="B298" s="208" t="s">
        <v>743</v>
      </c>
      <c r="C298" s="210">
        <v>45639.45208333333</v>
      </c>
      <c r="D298" s="211" t="s">
        <v>753</v>
      </c>
      <c r="E298" s="208" t="s">
        <v>489</v>
      </c>
      <c r="F298" s="208">
        <v>1</v>
      </c>
      <c r="G298" s="208" t="s">
        <v>508</v>
      </c>
      <c r="H298" s="208" t="s">
        <v>620</v>
      </c>
      <c r="I298" s="208" t="s">
        <v>621</v>
      </c>
      <c r="J298" s="208" t="s">
        <v>531</v>
      </c>
      <c r="K298" s="208" t="s">
        <v>1156</v>
      </c>
      <c r="L298" s="208" t="s">
        <v>604</v>
      </c>
      <c r="M298" s="211" t="s">
        <v>671</v>
      </c>
      <c r="N298" s="211" t="s">
        <v>671</v>
      </c>
      <c r="O298" s="217" t="s">
        <v>1253</v>
      </c>
      <c r="P298" s="208" t="s">
        <v>514</v>
      </c>
      <c r="Q298" s="208" t="s">
        <v>687</v>
      </c>
      <c r="R298" s="208" t="e">
        <f>VLOOKUP(LEFT(Solicitacao_Prancha[[#This Row],[ORIGEM]],4),#REF!,2,0)</f>
        <v>#REF!</v>
      </c>
      <c r="S298" s="208" t="e">
        <f>VLOOKUP(LEFT(Solicitacao_Prancha[[#This Row],[DESTINO]],4),#REF!,2,0)</f>
        <v>#REF!</v>
      </c>
      <c r="T298" s="219" t="str">
        <f t="shared" si="43"/>
        <v>Não Aderente</v>
      </c>
      <c r="U298" s="221">
        <f>((CONCATENATE(Solicitacao_Prancha[[#This Row],[DATA MOVIMENTAÇÃO]]," ",Solicitacao_Prancha[[#This Row],[HORA MOVIMENTAÇÃO]])-Solicitacao_Prancha[[#This Row],[DATA SOLICITAÇÃO]])*24)+3</f>
        <v>23.150000000023283</v>
      </c>
      <c r="V298" s="224" t="s">
        <v>410</v>
      </c>
      <c r="W298" s="225" t="str">
        <f>LEFT(Solicitacao_Prancha[[#This Row],[ORIGEM]],4)</f>
        <v>0392</v>
      </c>
      <c r="X298" s="225" t="str">
        <f>LEFT(Solicitacao_Prancha[[#This Row],[DESTINO]],4)</f>
        <v>0392</v>
      </c>
      <c r="Y298" s="225" t="str">
        <f t="shared" si="44"/>
        <v>BRLP0392</v>
      </c>
      <c r="Z298" s="225" t="str">
        <f t="shared" si="45"/>
        <v>03920392</v>
      </c>
      <c r="AA298" s="225" t="str">
        <f t="shared" si="46"/>
        <v>BRLP0392</v>
      </c>
      <c r="AB298" s="226" t="e">
        <f>VLOOKUP(Y298,#REF!,2,0)</f>
        <v>#REF!</v>
      </c>
      <c r="AC298" s="226" t="e">
        <f>VLOOKUP(Z298,#REF!,2,0)</f>
        <v>#REF!</v>
      </c>
      <c r="AD298" s="226" t="e">
        <f>VLOOKUP(AA298,#REF!,2,0)</f>
        <v>#REF!</v>
      </c>
      <c r="AE298" s="227" t="e">
        <f t="shared" si="47"/>
        <v>#REF!</v>
      </c>
      <c r="AF298" s="229" t="e">
        <f t="shared" si="48"/>
        <v>#REF!</v>
      </c>
      <c r="AG298" s="229">
        <v>2</v>
      </c>
      <c r="AH298" s="229" t="e">
        <f t="shared" si="49"/>
        <v>#REF!</v>
      </c>
      <c r="AI298" s="227" t="e">
        <f t="shared" si="50"/>
        <v>#REF!</v>
      </c>
      <c r="AJ298" s="225">
        <f>Solicitacao_Prancha[[#This Row],[QUANT EQUIP]]</f>
        <v>1</v>
      </c>
      <c r="AK298" s="229" t="e">
        <f t="shared" si="51"/>
        <v>#REF!</v>
      </c>
      <c r="AL298" s="229"/>
      <c r="AM298" s="230"/>
      <c r="AN298" s="230"/>
      <c r="AO298" s="230"/>
      <c r="AP298" s="230"/>
      <c r="AQ298" s="230"/>
      <c r="AR298" s="230"/>
      <c r="AS298" s="230"/>
      <c r="AT298" s="230"/>
      <c r="AU298" s="230"/>
      <c r="AV298" s="230"/>
      <c r="AW298" s="230"/>
      <c r="AX298"/>
      <c r="AY298"/>
    </row>
    <row r="299" spans="1:51" ht="15" hidden="1" x14ac:dyDescent="0.25">
      <c r="A299" s="208">
        <v>3072</v>
      </c>
      <c r="B299" s="208" t="s">
        <v>743</v>
      </c>
      <c r="C299" s="210">
        <v>45639.45416666667</v>
      </c>
      <c r="D299" s="211" t="s">
        <v>753</v>
      </c>
      <c r="E299" s="208" t="s">
        <v>493</v>
      </c>
      <c r="F299" s="208">
        <v>1</v>
      </c>
      <c r="G299" s="208" t="s">
        <v>508</v>
      </c>
      <c r="H299" s="208" t="s">
        <v>620</v>
      </c>
      <c r="I299" s="208" t="s">
        <v>621</v>
      </c>
      <c r="J299" s="208" t="s">
        <v>531</v>
      </c>
      <c r="K299" s="208" t="s">
        <v>1156</v>
      </c>
      <c r="L299" s="208" t="s">
        <v>606</v>
      </c>
      <c r="M299" s="211" t="s">
        <v>1161</v>
      </c>
      <c r="N299" s="211" t="s">
        <v>671</v>
      </c>
      <c r="O299" s="217" t="s">
        <v>1254</v>
      </c>
      <c r="P299" s="208" t="s">
        <v>651</v>
      </c>
      <c r="Q299" s="208" t="s">
        <v>688</v>
      </c>
      <c r="R299" s="208" t="e">
        <f>VLOOKUP(LEFT(Solicitacao_Prancha[[#This Row],[ORIGEM]],4),#REF!,2,0)</f>
        <v>#REF!</v>
      </c>
      <c r="S299" s="208" t="e">
        <f>VLOOKUP(LEFT(Solicitacao_Prancha[[#This Row],[DESTINO]],4),#REF!,2,0)</f>
        <v>#REF!</v>
      </c>
      <c r="T299" s="219" t="str">
        <f t="shared" si="43"/>
        <v>Não Aderente</v>
      </c>
      <c r="U299" s="221">
        <f>((CONCATENATE(Solicitacao_Prancha[[#This Row],[DATA MOVIMENTAÇÃO]]," ",Solicitacao_Prancha[[#This Row],[HORA MOVIMENTAÇÃO]])-Solicitacao_Prancha[[#This Row],[DATA SOLICITAÇÃO]])*24)+3</f>
        <v>28.099999999918509</v>
      </c>
      <c r="V299" s="224" t="s">
        <v>410</v>
      </c>
      <c r="W299" s="225" t="str">
        <f>LEFT(Solicitacao_Prancha[[#This Row],[ORIGEM]],4)</f>
        <v>0549</v>
      </c>
      <c r="X299" s="225" t="str">
        <f>LEFT(Solicitacao_Prancha[[#This Row],[DESTINO]],4)</f>
        <v>0392</v>
      </c>
      <c r="Y299" s="225" t="str">
        <f t="shared" si="44"/>
        <v>BRLP0549</v>
      </c>
      <c r="Z299" s="225" t="str">
        <f t="shared" si="45"/>
        <v>05490392</v>
      </c>
      <c r="AA299" s="225" t="str">
        <f t="shared" si="46"/>
        <v>BRLP0392</v>
      </c>
      <c r="AB299" s="226" t="e">
        <f>VLOOKUP(Y299,#REF!,2,0)</f>
        <v>#REF!</v>
      </c>
      <c r="AC299" s="226" t="e">
        <f>VLOOKUP(Z299,#REF!,2,0)</f>
        <v>#REF!</v>
      </c>
      <c r="AD299" s="226" t="e">
        <f>VLOOKUP(AA299,#REF!,2,0)</f>
        <v>#REF!</v>
      </c>
      <c r="AE299" s="227" t="e">
        <f t="shared" si="47"/>
        <v>#REF!</v>
      </c>
      <c r="AF299" s="229" t="e">
        <f t="shared" si="48"/>
        <v>#REF!</v>
      </c>
      <c r="AG299" s="229">
        <v>2</v>
      </c>
      <c r="AH299" s="229" t="e">
        <f t="shared" si="49"/>
        <v>#REF!</v>
      </c>
      <c r="AI299" s="227" t="e">
        <f t="shared" si="50"/>
        <v>#REF!</v>
      </c>
      <c r="AJ299" s="225">
        <f>Solicitacao_Prancha[[#This Row],[QUANT EQUIP]]</f>
        <v>1</v>
      </c>
      <c r="AK299" s="229" t="e">
        <f t="shared" si="51"/>
        <v>#REF!</v>
      </c>
      <c r="AL299" s="229"/>
      <c r="AM299" s="230"/>
      <c r="AN299" s="230"/>
      <c r="AO299" s="230"/>
      <c r="AP299" s="230"/>
      <c r="AQ299" s="230"/>
      <c r="AR299" s="230"/>
      <c r="AS299" s="230"/>
      <c r="AT299" s="230"/>
      <c r="AU299" s="230"/>
      <c r="AV299" s="230"/>
      <c r="AW299" s="230"/>
      <c r="AX299"/>
      <c r="AY299"/>
    </row>
    <row r="300" spans="1:51" ht="15" hidden="1" x14ac:dyDescent="0.25">
      <c r="A300" s="208">
        <v>3073</v>
      </c>
      <c r="B300" s="208" t="s">
        <v>717</v>
      </c>
      <c r="C300" s="210">
        <v>45639.455555555556</v>
      </c>
      <c r="D300" s="211" t="s">
        <v>756</v>
      </c>
      <c r="E300" s="208" t="s">
        <v>500</v>
      </c>
      <c r="F300" s="208">
        <v>3</v>
      </c>
      <c r="G300" s="208" t="s">
        <v>508</v>
      </c>
      <c r="H300" s="208" t="s">
        <v>624</v>
      </c>
      <c r="I300" s="208" t="s">
        <v>624</v>
      </c>
      <c r="J300" s="208" t="s">
        <v>1</v>
      </c>
      <c r="K300" s="208" t="s">
        <v>900</v>
      </c>
      <c r="L300" s="208" t="s">
        <v>598</v>
      </c>
      <c r="M300" s="211" t="s">
        <v>856</v>
      </c>
      <c r="N300" s="211" t="s">
        <v>547</v>
      </c>
      <c r="O300" s="217" t="s">
        <v>522</v>
      </c>
      <c r="P300" s="208"/>
      <c r="Q300" s="208" t="s">
        <v>688</v>
      </c>
      <c r="R300" s="208" t="e">
        <f>VLOOKUP(LEFT(Solicitacao_Prancha[[#This Row],[ORIGEM]],4),#REF!,2,0)</f>
        <v>#REF!</v>
      </c>
      <c r="S300" s="208" t="e">
        <f>VLOOKUP(LEFT(Solicitacao_Prancha[[#This Row],[DESTINO]],4),#REF!,2,0)</f>
        <v>#REF!</v>
      </c>
      <c r="T300" s="219" t="str">
        <f t="shared" si="43"/>
        <v>Aderente</v>
      </c>
      <c r="U300" s="221">
        <f>((CONCATENATE(Solicitacao_Prancha[[#This Row],[DATA MOVIMENTAÇÃO]]," ",Solicitacao_Prancha[[#This Row],[HORA MOVIMENTAÇÃO]])-Solicitacao_Prancha[[#This Row],[DATA SOLICITAÇÃO]])*24)+3</f>
        <v>54.066666666709352</v>
      </c>
      <c r="V300" s="224" t="s">
        <v>410</v>
      </c>
      <c r="W300" s="225" t="str">
        <f>LEFT(Solicitacao_Prancha[[#This Row],[ORIGEM]],4)</f>
        <v>0035</v>
      </c>
      <c r="X300" s="225" t="str">
        <f>LEFT(Solicitacao_Prancha[[#This Row],[DESTINO]],4)</f>
        <v>0484</v>
      </c>
      <c r="Y300" s="225" t="str">
        <f t="shared" si="44"/>
        <v>BRLP0035</v>
      </c>
      <c r="Z300" s="225" t="str">
        <f t="shared" si="45"/>
        <v>00350484</v>
      </c>
      <c r="AA300" s="225" t="str">
        <f t="shared" si="46"/>
        <v>BRLP0484</v>
      </c>
      <c r="AB300" s="226" t="e">
        <f>VLOOKUP(Y300,#REF!,2,0)</f>
        <v>#REF!</v>
      </c>
      <c r="AC300" s="226" t="e">
        <f>VLOOKUP(Z300,#REF!,2,0)</f>
        <v>#REF!</v>
      </c>
      <c r="AD300" s="226" t="e">
        <f>VLOOKUP(AA300,#REF!,2,0)</f>
        <v>#REF!</v>
      </c>
      <c r="AE300" s="227" t="e">
        <f t="shared" si="47"/>
        <v>#REF!</v>
      </c>
      <c r="AF300" s="229" t="e">
        <f t="shared" si="48"/>
        <v>#REF!</v>
      </c>
      <c r="AG300" s="229">
        <v>2</v>
      </c>
      <c r="AH300" s="229" t="e">
        <f t="shared" si="49"/>
        <v>#REF!</v>
      </c>
      <c r="AI300" s="227" t="e">
        <f t="shared" si="50"/>
        <v>#REF!</v>
      </c>
      <c r="AJ300" s="225">
        <f>Solicitacao_Prancha[[#This Row],[QUANT EQUIP]]</f>
        <v>3</v>
      </c>
      <c r="AK300" s="229" t="e">
        <f t="shared" si="51"/>
        <v>#REF!</v>
      </c>
      <c r="AL300" s="229"/>
      <c r="AM300" s="230"/>
      <c r="AN300" s="230"/>
      <c r="AO300" s="230"/>
      <c r="AP300" s="230"/>
      <c r="AQ300" s="230"/>
      <c r="AR300" s="230"/>
      <c r="AS300" s="230"/>
      <c r="AT300" s="230"/>
      <c r="AU300" s="230"/>
      <c r="AV300" s="230"/>
      <c r="AW300" s="230"/>
      <c r="AX300"/>
      <c r="AY300"/>
    </row>
    <row r="301" spans="1:51" ht="15" hidden="1" x14ac:dyDescent="0.25">
      <c r="A301" s="208">
        <v>3074</v>
      </c>
      <c r="B301" s="208" t="s">
        <v>742</v>
      </c>
      <c r="C301" s="210">
        <v>45639.488194444442</v>
      </c>
      <c r="D301" s="211" t="s">
        <v>529</v>
      </c>
      <c r="E301" s="208" t="s">
        <v>491</v>
      </c>
      <c r="F301" s="208">
        <v>1</v>
      </c>
      <c r="G301" s="208" t="s">
        <v>545</v>
      </c>
      <c r="H301" s="208" t="s">
        <v>620</v>
      </c>
      <c r="I301" s="208" t="s">
        <v>621</v>
      </c>
      <c r="J301" s="208" t="s">
        <v>1</v>
      </c>
      <c r="K301" s="208" t="s">
        <v>1156</v>
      </c>
      <c r="L301" s="208" t="s">
        <v>595</v>
      </c>
      <c r="M301" s="211" t="s">
        <v>1255</v>
      </c>
      <c r="N301" s="211" t="s">
        <v>768</v>
      </c>
      <c r="O301" s="217"/>
      <c r="P301" s="208"/>
      <c r="Q301" s="208" t="s">
        <v>688</v>
      </c>
      <c r="R301" s="208" t="e">
        <f>VLOOKUP(LEFT(Solicitacao_Prancha[[#This Row],[ORIGEM]],4),#REF!,2,0)</f>
        <v>#REF!</v>
      </c>
      <c r="S301" s="208" t="e">
        <f>VLOOKUP(LEFT(Solicitacao_Prancha[[#This Row],[DESTINO]],4),#REF!,2,0)</f>
        <v>#REF!</v>
      </c>
      <c r="T301" s="219" t="str">
        <f t="shared" si="43"/>
        <v>Não Aderente</v>
      </c>
      <c r="U301" s="221">
        <f>((CONCATENATE(Solicitacao_Prancha[[#This Row],[DATA MOVIMENTAÇÃO]]," ",Solicitacao_Prancha[[#This Row],[HORA MOVIMENTAÇÃO]])-Solicitacao_Prancha[[#This Row],[DATA SOLICITAÇÃO]])*24)+3</f>
        <v>25.283333333325572</v>
      </c>
      <c r="V301" s="224" t="s">
        <v>410</v>
      </c>
      <c r="W301" s="225" t="str">
        <f>LEFT(Solicitacao_Prancha[[#This Row],[ORIGEM]],4)</f>
        <v>0668</v>
      </c>
      <c r="X301" s="225" t="str">
        <f>LEFT(Solicitacao_Prancha[[#This Row],[DESTINO]],4)</f>
        <v>0545</v>
      </c>
      <c r="Y301" s="225" t="str">
        <f t="shared" si="44"/>
        <v>BRLP0668</v>
      </c>
      <c r="Z301" s="225" t="str">
        <f t="shared" si="45"/>
        <v>06680545</v>
      </c>
      <c r="AA301" s="225" t="str">
        <f t="shared" si="46"/>
        <v>BRLP0545</v>
      </c>
      <c r="AB301" s="226" t="e">
        <f>VLOOKUP(Y301,#REF!,2,0)</f>
        <v>#REF!</v>
      </c>
      <c r="AC301" s="226" t="e">
        <f>VLOOKUP(Z301,#REF!,2,0)</f>
        <v>#REF!</v>
      </c>
      <c r="AD301" s="226" t="e">
        <f>VLOOKUP(AA301,#REF!,2,0)</f>
        <v>#REF!</v>
      </c>
      <c r="AE301" s="227" t="e">
        <f t="shared" si="47"/>
        <v>#REF!</v>
      </c>
      <c r="AF301" s="229" t="e">
        <f t="shared" si="48"/>
        <v>#REF!</v>
      </c>
      <c r="AG301" s="229">
        <v>2</v>
      </c>
      <c r="AH301" s="229" t="e">
        <f t="shared" si="49"/>
        <v>#REF!</v>
      </c>
      <c r="AI301" s="227" t="e">
        <f t="shared" si="50"/>
        <v>#REF!</v>
      </c>
      <c r="AJ301" s="225">
        <f>Solicitacao_Prancha[[#This Row],[QUANT EQUIP]]</f>
        <v>1</v>
      </c>
      <c r="AK301" s="229" t="e">
        <f t="shared" si="51"/>
        <v>#REF!</v>
      </c>
      <c r="AL301" s="229"/>
      <c r="AM301" s="230"/>
      <c r="AN301" s="230"/>
      <c r="AO301" s="230"/>
      <c r="AP301" s="230"/>
      <c r="AQ301" s="230"/>
      <c r="AR301" s="230"/>
      <c r="AS301" s="230"/>
      <c r="AT301" s="230"/>
      <c r="AU301" s="230"/>
      <c r="AV301" s="230"/>
      <c r="AW301" s="230"/>
      <c r="AX301"/>
      <c r="AY301"/>
    </row>
    <row r="302" spans="1:51" ht="15" hidden="1" x14ac:dyDescent="0.25">
      <c r="A302" s="208">
        <v>3075</v>
      </c>
      <c r="B302" s="208" t="s">
        <v>742</v>
      </c>
      <c r="C302" s="210">
        <v>45639.490277777775</v>
      </c>
      <c r="D302" s="211" t="s">
        <v>529</v>
      </c>
      <c r="E302" s="208" t="s">
        <v>493</v>
      </c>
      <c r="F302" s="208">
        <v>2</v>
      </c>
      <c r="G302" s="208" t="s">
        <v>545</v>
      </c>
      <c r="H302" s="208" t="s">
        <v>620</v>
      </c>
      <c r="I302" s="208" t="s">
        <v>622</v>
      </c>
      <c r="J302" s="208" t="s">
        <v>1</v>
      </c>
      <c r="K302" s="208" t="s">
        <v>1156</v>
      </c>
      <c r="L302" s="208" t="s">
        <v>595</v>
      </c>
      <c r="M302" s="211" t="s">
        <v>1255</v>
      </c>
      <c r="N302" s="211" t="s">
        <v>768</v>
      </c>
      <c r="O302" s="217"/>
      <c r="P302" s="208"/>
      <c r="Q302" s="208" t="s">
        <v>688</v>
      </c>
      <c r="R302" s="208" t="e">
        <f>VLOOKUP(LEFT(Solicitacao_Prancha[[#This Row],[ORIGEM]],4),#REF!,2,0)</f>
        <v>#REF!</v>
      </c>
      <c r="S302" s="208" t="e">
        <f>VLOOKUP(LEFT(Solicitacao_Prancha[[#This Row],[DESTINO]],4),#REF!,2,0)</f>
        <v>#REF!</v>
      </c>
      <c r="T302" s="219" t="str">
        <f t="shared" si="43"/>
        <v>Não Aderente</v>
      </c>
      <c r="U302" s="221">
        <f>((CONCATENATE(Solicitacao_Prancha[[#This Row],[DATA MOVIMENTAÇÃO]]," ",Solicitacao_Prancha[[#This Row],[HORA MOVIMENTAÇÃO]])-Solicitacao_Prancha[[#This Row],[DATA SOLICITAÇÃO]])*24)+3</f>
        <v>25.233333333337214</v>
      </c>
      <c r="V302" s="224" t="s">
        <v>410</v>
      </c>
      <c r="W302" s="225" t="str">
        <f>LEFT(Solicitacao_Prancha[[#This Row],[ORIGEM]],4)</f>
        <v>0668</v>
      </c>
      <c r="X302" s="225" t="str">
        <f>LEFT(Solicitacao_Prancha[[#This Row],[DESTINO]],4)</f>
        <v>0545</v>
      </c>
      <c r="Y302" s="225" t="str">
        <f t="shared" si="44"/>
        <v>BRLP0668</v>
      </c>
      <c r="Z302" s="225" t="str">
        <f t="shared" si="45"/>
        <v>06680545</v>
      </c>
      <c r="AA302" s="225" t="str">
        <f t="shared" si="46"/>
        <v>BRLP0545</v>
      </c>
      <c r="AB302" s="226" t="e">
        <f>VLOOKUP(Y302,#REF!,2,0)</f>
        <v>#REF!</v>
      </c>
      <c r="AC302" s="226" t="e">
        <f>VLOOKUP(Z302,#REF!,2,0)</f>
        <v>#REF!</v>
      </c>
      <c r="AD302" s="226" t="e">
        <f>VLOOKUP(AA302,#REF!,2,0)</f>
        <v>#REF!</v>
      </c>
      <c r="AE302" s="227" t="e">
        <f t="shared" si="47"/>
        <v>#REF!</v>
      </c>
      <c r="AF302" s="229" t="e">
        <f t="shared" si="48"/>
        <v>#REF!</v>
      </c>
      <c r="AG302" s="229">
        <v>2</v>
      </c>
      <c r="AH302" s="229" t="e">
        <f t="shared" si="49"/>
        <v>#REF!</v>
      </c>
      <c r="AI302" s="227" t="e">
        <f t="shared" si="50"/>
        <v>#REF!</v>
      </c>
      <c r="AJ302" s="225">
        <f>Solicitacao_Prancha[[#This Row],[QUANT EQUIP]]</f>
        <v>2</v>
      </c>
      <c r="AK302" s="229" t="e">
        <f t="shared" si="51"/>
        <v>#REF!</v>
      </c>
      <c r="AL302" s="229"/>
      <c r="AM302" s="230"/>
      <c r="AN302" s="230"/>
      <c r="AO302" s="230"/>
      <c r="AP302" s="230"/>
      <c r="AQ302" s="230"/>
      <c r="AR302" s="230"/>
      <c r="AS302" s="230"/>
      <c r="AT302" s="230"/>
      <c r="AU302" s="230"/>
      <c r="AV302" s="230"/>
      <c r="AW302" s="230"/>
      <c r="AX302"/>
      <c r="AY302"/>
    </row>
    <row r="303" spans="1:51" ht="15" hidden="1" x14ac:dyDescent="0.25">
      <c r="A303" s="208">
        <v>3078</v>
      </c>
      <c r="B303" s="208" t="s">
        <v>1593</v>
      </c>
      <c r="C303" s="210">
        <v>45639.538194444445</v>
      </c>
      <c r="D303" s="211" t="s">
        <v>528</v>
      </c>
      <c r="E303" s="208" t="s">
        <v>0</v>
      </c>
      <c r="F303" s="208">
        <v>2</v>
      </c>
      <c r="G303" s="208" t="s">
        <v>523</v>
      </c>
      <c r="H303" s="208" t="s">
        <v>621</v>
      </c>
      <c r="I303" s="208" t="s">
        <v>621</v>
      </c>
      <c r="J303" s="208" t="s">
        <v>1</v>
      </c>
      <c r="K303" s="208" t="s">
        <v>1256</v>
      </c>
      <c r="L303" s="208" t="s">
        <v>604</v>
      </c>
      <c r="M303" s="211" t="s">
        <v>642</v>
      </c>
      <c r="N303" s="211" t="s">
        <v>1257</v>
      </c>
      <c r="O303" s="217"/>
      <c r="P303" s="208"/>
      <c r="Q303" s="208"/>
      <c r="R303" s="208" t="e">
        <f>VLOOKUP(LEFT(Solicitacao_Prancha[[#This Row],[ORIGEM]],4),#REF!,2,0)</f>
        <v>#REF!</v>
      </c>
      <c r="S303" s="208" t="e">
        <f>VLOOKUP(LEFT(Solicitacao_Prancha[[#This Row],[DESTINO]],4),#REF!,2,0)</f>
        <v>#REF!</v>
      </c>
      <c r="T303" s="219" t="str">
        <f t="shared" si="43"/>
        <v>Aderente</v>
      </c>
      <c r="U303" s="221">
        <f>((CONCATENATE(Solicitacao_Prancha[[#This Row],[DATA MOVIMENTAÇÃO]]," ",Solicitacao_Prancha[[#This Row],[HORA MOVIMENTAÇÃO]])-Solicitacao_Prancha[[#This Row],[DATA SOLICITAÇÃO]])*24)+3</f>
        <v>69.083333333255723</v>
      </c>
      <c r="V303" s="224" t="s">
        <v>410</v>
      </c>
      <c r="W303" s="225" t="str">
        <f>LEFT(Solicitacao_Prancha[[#This Row],[ORIGEM]],4)</f>
        <v>0352</v>
      </c>
      <c r="X303" s="225" t="str">
        <f>LEFT(Solicitacao_Prancha[[#This Row],[DESTINO]],4)</f>
        <v>0435</v>
      </c>
      <c r="Y303" s="225" t="str">
        <f t="shared" si="44"/>
        <v>BRLP0352</v>
      </c>
      <c r="Z303" s="225" t="str">
        <f t="shared" si="45"/>
        <v>03520435</v>
      </c>
      <c r="AA303" s="225" t="str">
        <f t="shared" si="46"/>
        <v>BRLP0435</v>
      </c>
      <c r="AB303" s="226" t="e">
        <f>VLOOKUP(Y303,#REF!,2,0)</f>
        <v>#REF!</v>
      </c>
      <c r="AC303" s="226" t="e">
        <f>VLOOKUP(Z303,#REF!,2,0)</f>
        <v>#REF!</v>
      </c>
      <c r="AD303" s="226" t="e">
        <f>VLOOKUP(AA303,#REF!,2,0)</f>
        <v>#REF!</v>
      </c>
      <c r="AE303" s="227" t="e">
        <f t="shared" si="47"/>
        <v>#REF!</v>
      </c>
      <c r="AF303" s="229" t="e">
        <f t="shared" si="48"/>
        <v>#REF!</v>
      </c>
      <c r="AG303" s="229">
        <v>2</v>
      </c>
      <c r="AH303" s="229" t="e">
        <f t="shared" si="49"/>
        <v>#REF!</v>
      </c>
      <c r="AI303" s="227" t="e">
        <f t="shared" si="50"/>
        <v>#REF!</v>
      </c>
      <c r="AJ303" s="225">
        <f>Solicitacao_Prancha[[#This Row],[QUANT EQUIP]]</f>
        <v>2</v>
      </c>
      <c r="AK303" s="229" t="e">
        <f t="shared" si="51"/>
        <v>#REF!</v>
      </c>
      <c r="AL303" s="229"/>
      <c r="AM303" s="230"/>
      <c r="AN303" s="230"/>
      <c r="AO303" s="230"/>
      <c r="AP303" s="230"/>
      <c r="AQ303" s="230"/>
      <c r="AR303" s="230"/>
      <c r="AS303" s="230"/>
      <c r="AT303" s="230"/>
      <c r="AU303" s="230"/>
      <c r="AV303" s="230"/>
      <c r="AW303" s="230"/>
      <c r="AX303"/>
      <c r="AY303"/>
    </row>
    <row r="304" spans="1:51" ht="15" hidden="1" x14ac:dyDescent="0.25">
      <c r="A304" s="208">
        <v>3076</v>
      </c>
      <c r="B304" s="208" t="s">
        <v>717</v>
      </c>
      <c r="C304" s="210">
        <v>45639.559027777781</v>
      </c>
      <c r="D304" s="211" t="s">
        <v>756</v>
      </c>
      <c r="E304" s="208" t="s">
        <v>491</v>
      </c>
      <c r="F304" s="208">
        <v>1</v>
      </c>
      <c r="G304" s="208" t="s">
        <v>508</v>
      </c>
      <c r="H304" s="208" t="s">
        <v>620</v>
      </c>
      <c r="I304" s="208" t="s">
        <v>624</v>
      </c>
      <c r="J304" s="208" t="s">
        <v>1</v>
      </c>
      <c r="K304" s="208" t="s">
        <v>1258</v>
      </c>
      <c r="L304" s="208" t="s">
        <v>597</v>
      </c>
      <c r="M304" s="211" t="s">
        <v>504</v>
      </c>
      <c r="N304" s="211" t="s">
        <v>552</v>
      </c>
      <c r="O304" s="217"/>
      <c r="P304" s="208"/>
      <c r="Q304" s="208" t="s">
        <v>688</v>
      </c>
      <c r="R304" s="208" t="e">
        <f>VLOOKUP(LEFT(Solicitacao_Prancha[[#This Row],[ORIGEM]],4),#REF!,2,0)</f>
        <v>#REF!</v>
      </c>
      <c r="S304" s="208" t="e">
        <f>VLOOKUP(LEFT(Solicitacao_Prancha[[#This Row],[DESTINO]],4),#REF!,2,0)</f>
        <v>#REF!</v>
      </c>
      <c r="T304" s="219" t="str">
        <f t="shared" si="43"/>
        <v>Aderente</v>
      </c>
      <c r="U304" s="221">
        <f>((CONCATENATE(Solicitacao_Prancha[[#This Row],[DATA MOVIMENTAÇÃO]]," ",Solicitacao_Prancha[[#This Row],[HORA MOVIMENTAÇÃO]])-Solicitacao_Prancha[[#This Row],[DATA SOLICITAÇÃO]])*24)+3</f>
        <v>118.58333333325572</v>
      </c>
      <c r="V304" s="224" t="s">
        <v>410</v>
      </c>
      <c r="W304" s="225" t="str">
        <f>LEFT(Solicitacao_Prancha[[#This Row],[ORIGEM]],4)</f>
        <v>0478</v>
      </c>
      <c r="X304" s="225" t="str">
        <f>LEFT(Solicitacao_Prancha[[#This Row],[DESTINO]],4)</f>
        <v>0245</v>
      </c>
      <c r="Y304" s="225" t="str">
        <f t="shared" si="44"/>
        <v>BRLP0478</v>
      </c>
      <c r="Z304" s="225" t="str">
        <f t="shared" si="45"/>
        <v>04780245</v>
      </c>
      <c r="AA304" s="225" t="str">
        <f t="shared" si="46"/>
        <v>BRLP0245</v>
      </c>
      <c r="AB304" s="226" t="e">
        <f>VLOOKUP(Y304,#REF!,2,0)</f>
        <v>#REF!</v>
      </c>
      <c r="AC304" s="226" t="e">
        <f>VLOOKUP(Z304,#REF!,2,0)</f>
        <v>#REF!</v>
      </c>
      <c r="AD304" s="226" t="e">
        <f>VLOOKUP(AA304,#REF!,2,0)</f>
        <v>#REF!</v>
      </c>
      <c r="AE304" s="227" t="e">
        <f t="shared" si="47"/>
        <v>#REF!</v>
      </c>
      <c r="AF304" s="229" t="e">
        <f t="shared" si="48"/>
        <v>#REF!</v>
      </c>
      <c r="AG304" s="229">
        <v>2</v>
      </c>
      <c r="AH304" s="229" t="e">
        <f t="shared" si="49"/>
        <v>#REF!</v>
      </c>
      <c r="AI304" s="227" t="e">
        <f t="shared" si="50"/>
        <v>#REF!</v>
      </c>
      <c r="AJ304" s="225">
        <f>Solicitacao_Prancha[[#This Row],[QUANT EQUIP]]</f>
        <v>1</v>
      </c>
      <c r="AK304" s="229" t="e">
        <f t="shared" si="51"/>
        <v>#REF!</v>
      </c>
      <c r="AL304" s="229"/>
      <c r="AM304" s="230"/>
      <c r="AN304" s="230"/>
      <c r="AO304" s="230"/>
      <c r="AP304" s="230"/>
      <c r="AQ304" s="230"/>
      <c r="AR304" s="230"/>
      <c r="AS304" s="230"/>
      <c r="AT304" s="230"/>
      <c r="AU304" s="230"/>
      <c r="AV304" s="230"/>
      <c r="AW304" s="230"/>
      <c r="AX304"/>
      <c r="AY304"/>
    </row>
    <row r="305" spans="1:51" ht="15" hidden="1" x14ac:dyDescent="0.25">
      <c r="A305" s="208">
        <v>3077</v>
      </c>
      <c r="B305" s="208" t="s">
        <v>745</v>
      </c>
      <c r="C305" s="210">
        <v>45639.5625</v>
      </c>
      <c r="D305" s="211" t="s">
        <v>1259</v>
      </c>
      <c r="E305" s="208" t="s">
        <v>537</v>
      </c>
      <c r="F305" s="208">
        <v>3</v>
      </c>
      <c r="G305" s="208" t="s">
        <v>823</v>
      </c>
      <c r="H305" s="208" t="s">
        <v>621</v>
      </c>
      <c r="I305" s="208" t="s">
        <v>622</v>
      </c>
      <c r="J305" s="208" t="s">
        <v>531</v>
      </c>
      <c r="K305" s="208" t="s">
        <v>1156</v>
      </c>
      <c r="L305" s="208" t="s">
        <v>600</v>
      </c>
      <c r="M305" s="211" t="s">
        <v>504</v>
      </c>
      <c r="N305" s="211" t="s">
        <v>1247</v>
      </c>
      <c r="O305" s="217"/>
      <c r="P305" s="208" t="s">
        <v>633</v>
      </c>
      <c r="Q305" s="208" t="s">
        <v>687</v>
      </c>
      <c r="R305" s="208" t="e">
        <f>VLOOKUP(LEFT(Solicitacao_Prancha[[#This Row],[ORIGEM]],4),#REF!,2,0)</f>
        <v>#REF!</v>
      </c>
      <c r="S305" s="208" t="e">
        <f>VLOOKUP(LEFT(Solicitacao_Prancha[[#This Row],[DESTINO]],4),#REF!,2,0)</f>
        <v>#REF!</v>
      </c>
      <c r="T305" s="219" t="str">
        <f t="shared" si="43"/>
        <v>Não Aderente</v>
      </c>
      <c r="U305" s="221">
        <f>((CONCATENATE(Solicitacao_Prancha[[#This Row],[DATA MOVIMENTAÇÃO]]," ",Solicitacao_Prancha[[#This Row],[HORA MOVIMENTAÇÃO]])-Solicitacao_Prancha[[#This Row],[DATA SOLICITAÇÃO]])*24)+3</f>
        <v>19.5</v>
      </c>
      <c r="V305" s="224" t="s">
        <v>410</v>
      </c>
      <c r="W305" s="225" t="str">
        <f>LEFT(Solicitacao_Prancha[[#This Row],[ORIGEM]],4)</f>
        <v>0478</v>
      </c>
      <c r="X305" s="225" t="str">
        <f>LEFT(Solicitacao_Prancha[[#This Row],[DESTINO]],4)</f>
        <v>2070</v>
      </c>
      <c r="Y305" s="225" t="str">
        <f t="shared" si="44"/>
        <v>BRLP0478</v>
      </c>
      <c r="Z305" s="225" t="str">
        <f t="shared" si="45"/>
        <v>04782070</v>
      </c>
      <c r="AA305" s="225" t="str">
        <f t="shared" si="46"/>
        <v>BRLP2070</v>
      </c>
      <c r="AB305" s="226" t="e">
        <f>VLOOKUP(Y305,#REF!,2,0)</f>
        <v>#REF!</v>
      </c>
      <c r="AC305" s="226" t="e">
        <f>VLOOKUP(Z305,#REF!,2,0)</f>
        <v>#REF!</v>
      </c>
      <c r="AD305" s="226" t="e">
        <f>VLOOKUP(AA305,#REF!,2,0)</f>
        <v>#REF!</v>
      </c>
      <c r="AE305" s="227" t="e">
        <f t="shared" si="47"/>
        <v>#REF!</v>
      </c>
      <c r="AF305" s="229" t="e">
        <f t="shared" si="48"/>
        <v>#REF!</v>
      </c>
      <c r="AG305" s="229">
        <v>2</v>
      </c>
      <c r="AH305" s="229" t="e">
        <f t="shared" si="49"/>
        <v>#REF!</v>
      </c>
      <c r="AI305" s="227" t="e">
        <f t="shared" si="50"/>
        <v>#REF!</v>
      </c>
      <c r="AJ305" s="225">
        <f>Solicitacao_Prancha[[#This Row],[QUANT EQUIP]]</f>
        <v>3</v>
      </c>
      <c r="AK305" s="229" t="e">
        <f t="shared" si="51"/>
        <v>#REF!</v>
      </c>
      <c r="AL305" s="229"/>
      <c r="AM305" s="230"/>
      <c r="AN305" s="230"/>
      <c r="AO305" s="230"/>
      <c r="AP305" s="230"/>
      <c r="AQ305" s="230"/>
      <c r="AR305" s="230"/>
      <c r="AS305" s="230"/>
      <c r="AT305" s="230"/>
      <c r="AU305" s="230"/>
      <c r="AV305" s="230"/>
      <c r="AW305" s="230"/>
      <c r="AX305"/>
      <c r="AY305"/>
    </row>
    <row r="306" spans="1:51" ht="15" hidden="1" x14ac:dyDescent="0.25">
      <c r="A306" s="208">
        <v>3079</v>
      </c>
      <c r="B306" s="208" t="s">
        <v>717</v>
      </c>
      <c r="C306" s="210">
        <v>45639.588888888888</v>
      </c>
      <c r="D306" s="211" t="s">
        <v>562</v>
      </c>
      <c r="E306" s="208" t="s">
        <v>500</v>
      </c>
      <c r="F306" s="208">
        <v>1</v>
      </c>
      <c r="G306" s="208" t="s">
        <v>543</v>
      </c>
      <c r="H306" s="208" t="s">
        <v>620</v>
      </c>
      <c r="I306" s="208" t="s">
        <v>621</v>
      </c>
      <c r="J306" s="208" t="s">
        <v>1</v>
      </c>
      <c r="K306" s="208" t="s">
        <v>841</v>
      </c>
      <c r="L306" s="208" t="s">
        <v>1125</v>
      </c>
      <c r="M306" s="211" t="s">
        <v>632</v>
      </c>
      <c r="N306" s="211" t="s">
        <v>636</v>
      </c>
      <c r="O306" s="217"/>
      <c r="P306" s="208"/>
      <c r="Q306" s="208" t="s">
        <v>688</v>
      </c>
      <c r="R306" s="208" t="e">
        <f>VLOOKUP(LEFT(Solicitacao_Prancha[[#This Row],[ORIGEM]],4),#REF!,2,0)</f>
        <v>#REF!</v>
      </c>
      <c r="S306" s="208" t="e">
        <f>VLOOKUP(LEFT(Solicitacao_Prancha[[#This Row],[DESTINO]],4),#REF!,2,0)</f>
        <v>#REF!</v>
      </c>
      <c r="T306" s="219" t="str">
        <f t="shared" si="43"/>
        <v>Não Aderente</v>
      </c>
      <c r="U306" s="221">
        <f>((CONCATENATE(Solicitacao_Prancha[[#This Row],[DATA MOVIMENTAÇÃO]]," ",Solicitacao_Prancha[[#This Row],[HORA MOVIMENTAÇÃO]])-Solicitacao_Prancha[[#This Row],[DATA SOLICITAÇÃO]])*24)+3</f>
        <v>1.03333333338378</v>
      </c>
      <c r="V306" s="224" t="s">
        <v>410</v>
      </c>
      <c r="W306" s="225" t="str">
        <f>LEFT(Solicitacao_Prancha[[#This Row],[ORIGEM]],4)</f>
        <v>5004</v>
      </c>
      <c r="X306" s="225" t="str">
        <f>LEFT(Solicitacao_Prancha[[#This Row],[DESTINO]],4)</f>
        <v>5002</v>
      </c>
      <c r="Y306" s="225" t="str">
        <f t="shared" si="44"/>
        <v>BRLP5004</v>
      </c>
      <c r="Z306" s="225" t="str">
        <f t="shared" si="45"/>
        <v>50045002</v>
      </c>
      <c r="AA306" s="225" t="str">
        <f t="shared" si="46"/>
        <v>BRLP5002</v>
      </c>
      <c r="AB306" s="226" t="e">
        <f>VLOOKUP(Y306,#REF!,2,0)</f>
        <v>#REF!</v>
      </c>
      <c r="AC306" s="226" t="e">
        <f>VLOOKUP(Z306,#REF!,2,0)</f>
        <v>#REF!</v>
      </c>
      <c r="AD306" s="226" t="e">
        <f>VLOOKUP(AA306,#REF!,2,0)</f>
        <v>#REF!</v>
      </c>
      <c r="AE306" s="227" t="e">
        <f t="shared" si="47"/>
        <v>#REF!</v>
      </c>
      <c r="AF306" s="229" t="e">
        <f t="shared" si="48"/>
        <v>#REF!</v>
      </c>
      <c r="AG306" s="229">
        <v>2</v>
      </c>
      <c r="AH306" s="229" t="e">
        <f t="shared" si="49"/>
        <v>#REF!</v>
      </c>
      <c r="AI306" s="227" t="e">
        <f t="shared" si="50"/>
        <v>#REF!</v>
      </c>
      <c r="AJ306" s="225">
        <f>Solicitacao_Prancha[[#This Row],[QUANT EQUIP]]</f>
        <v>1</v>
      </c>
      <c r="AK306" s="229" t="e">
        <f t="shared" si="51"/>
        <v>#REF!</v>
      </c>
      <c r="AL306" s="229"/>
      <c r="AM306" s="230"/>
      <c r="AN306" s="230"/>
      <c r="AO306" s="230"/>
      <c r="AP306" s="230"/>
      <c r="AQ306" s="230"/>
      <c r="AR306" s="230"/>
      <c r="AS306" s="230"/>
      <c r="AT306" s="230"/>
      <c r="AU306" s="230"/>
      <c r="AV306" s="230"/>
      <c r="AW306" s="230"/>
      <c r="AX306"/>
      <c r="AY306"/>
    </row>
    <row r="307" spans="1:51" ht="15" hidden="1" x14ac:dyDescent="0.25">
      <c r="A307" s="208">
        <v>3080</v>
      </c>
      <c r="B307" s="208" t="s">
        <v>717</v>
      </c>
      <c r="C307" s="210">
        <v>45639.59097222222</v>
      </c>
      <c r="D307" s="211" t="s">
        <v>562</v>
      </c>
      <c r="E307" s="208" t="s">
        <v>500</v>
      </c>
      <c r="F307" s="208">
        <v>1</v>
      </c>
      <c r="G307" s="208" t="s">
        <v>543</v>
      </c>
      <c r="H307" s="208" t="s">
        <v>620</v>
      </c>
      <c r="I307" s="208" t="s">
        <v>621</v>
      </c>
      <c r="J307" s="208" t="s">
        <v>1</v>
      </c>
      <c r="K307" s="208" t="s">
        <v>841</v>
      </c>
      <c r="L307" s="208" t="s">
        <v>1260</v>
      </c>
      <c r="M307" s="211" t="s">
        <v>632</v>
      </c>
      <c r="N307" s="211" t="s">
        <v>632</v>
      </c>
      <c r="O307" s="217" t="s">
        <v>1261</v>
      </c>
      <c r="P307" s="208"/>
      <c r="Q307" s="208" t="s">
        <v>687</v>
      </c>
      <c r="R307" s="208" t="e">
        <f>VLOOKUP(LEFT(Solicitacao_Prancha[[#This Row],[ORIGEM]],4),#REF!,2,0)</f>
        <v>#REF!</v>
      </c>
      <c r="S307" s="208" t="e">
        <f>VLOOKUP(LEFT(Solicitacao_Prancha[[#This Row],[DESTINO]],4),#REF!,2,0)</f>
        <v>#REF!</v>
      </c>
      <c r="T307" s="219" t="str">
        <f t="shared" si="43"/>
        <v>Não Aderente</v>
      </c>
      <c r="U307" s="221">
        <v>1</v>
      </c>
      <c r="V307" s="224" t="s">
        <v>410</v>
      </c>
      <c r="W307" s="225" t="str">
        <f>LEFT(Solicitacao_Prancha[[#This Row],[ORIGEM]],4)</f>
        <v>5004</v>
      </c>
      <c r="X307" s="225" t="str">
        <f>LEFT(Solicitacao_Prancha[[#This Row],[DESTINO]],4)</f>
        <v>5004</v>
      </c>
      <c r="Y307" s="225" t="str">
        <f t="shared" si="44"/>
        <v>BRLP5004</v>
      </c>
      <c r="Z307" s="225" t="str">
        <f t="shared" si="45"/>
        <v>50045004</v>
      </c>
      <c r="AA307" s="225" t="str">
        <f t="shared" si="46"/>
        <v>BRLP5004</v>
      </c>
      <c r="AB307" s="226" t="e">
        <f>VLOOKUP(Y307,#REF!,2,0)</f>
        <v>#REF!</v>
      </c>
      <c r="AC307" s="226" t="e">
        <f>VLOOKUP(Z307,#REF!,2,0)</f>
        <v>#REF!</v>
      </c>
      <c r="AD307" s="226" t="e">
        <f>VLOOKUP(AA307,#REF!,2,0)</f>
        <v>#REF!</v>
      </c>
      <c r="AE307" s="227" t="e">
        <f t="shared" si="47"/>
        <v>#REF!</v>
      </c>
      <c r="AF307" s="229" t="e">
        <f t="shared" si="48"/>
        <v>#REF!</v>
      </c>
      <c r="AG307" s="229">
        <v>2</v>
      </c>
      <c r="AH307" s="229" t="e">
        <f t="shared" si="49"/>
        <v>#REF!</v>
      </c>
      <c r="AI307" s="227" t="e">
        <f t="shared" si="50"/>
        <v>#REF!</v>
      </c>
      <c r="AJ307" s="225">
        <f>Solicitacao_Prancha[[#This Row],[QUANT EQUIP]]</f>
        <v>1</v>
      </c>
      <c r="AK307" s="229" t="e">
        <f t="shared" si="51"/>
        <v>#REF!</v>
      </c>
      <c r="AL307" s="229"/>
      <c r="AM307" s="230"/>
      <c r="AN307" s="230"/>
      <c r="AO307" s="230"/>
      <c r="AP307" s="230"/>
      <c r="AQ307" s="230"/>
      <c r="AR307" s="230"/>
      <c r="AS307" s="230"/>
      <c r="AT307" s="230"/>
      <c r="AU307" s="230"/>
      <c r="AV307" s="230"/>
      <c r="AW307" s="230"/>
      <c r="AX307"/>
      <c r="AY307"/>
    </row>
    <row r="308" spans="1:51" ht="15" hidden="1" x14ac:dyDescent="0.25">
      <c r="A308" s="208">
        <v>3081</v>
      </c>
      <c r="B308" s="208" t="s">
        <v>718</v>
      </c>
      <c r="C308" s="210">
        <v>45639.633333333331</v>
      </c>
      <c r="D308" s="211" t="s">
        <v>775</v>
      </c>
      <c r="E308" s="208" t="s">
        <v>719</v>
      </c>
      <c r="F308" s="208">
        <v>5</v>
      </c>
      <c r="G308" s="208" t="s">
        <v>487</v>
      </c>
      <c r="H308" s="208" t="s">
        <v>624</v>
      </c>
      <c r="I308" s="208" t="s">
        <v>621</v>
      </c>
      <c r="J308" s="208" t="s">
        <v>531</v>
      </c>
      <c r="K308" s="208" t="s">
        <v>1156</v>
      </c>
      <c r="L308" s="208" t="s">
        <v>604</v>
      </c>
      <c r="M308" s="211" t="s">
        <v>683</v>
      </c>
      <c r="N308" s="211" t="s">
        <v>696</v>
      </c>
      <c r="O308" s="217"/>
      <c r="P308" s="208" t="s">
        <v>514</v>
      </c>
      <c r="Q308" s="208" t="s">
        <v>688</v>
      </c>
      <c r="R308" s="208" t="e">
        <f>VLOOKUP(LEFT(Solicitacao_Prancha[[#This Row],[ORIGEM]],4),#REF!,2,0)</f>
        <v>#REF!</v>
      </c>
      <c r="S308" s="208" t="e">
        <f>VLOOKUP(LEFT(Solicitacao_Prancha[[#This Row],[DESTINO]],4),#REF!,2,0)</f>
        <v>#REF!</v>
      </c>
      <c r="T308" s="219" t="str">
        <f t="shared" si="43"/>
        <v>Não Aderente</v>
      </c>
      <c r="U308" s="221">
        <f>((CONCATENATE(Solicitacao_Prancha[[#This Row],[DATA MOVIMENTAÇÃO]]," ",Solicitacao_Prancha[[#This Row],[HORA MOVIMENTAÇÃO]])-Solicitacao_Prancha[[#This Row],[DATA SOLICITAÇÃO]])*24)+3</f>
        <v>18.799999999988358</v>
      </c>
      <c r="V308" s="224" t="s">
        <v>410</v>
      </c>
      <c r="W308" s="225" t="str">
        <f>LEFT(Solicitacao_Prancha[[#This Row],[ORIGEM]],4)</f>
        <v>0438</v>
      </c>
      <c r="X308" s="225" t="str">
        <f>LEFT(Solicitacao_Prancha[[#This Row],[DESTINO]],4)</f>
        <v>0347</v>
      </c>
      <c r="Y308" s="225" t="str">
        <f t="shared" si="44"/>
        <v>BRLP0438</v>
      </c>
      <c r="Z308" s="225" t="str">
        <f t="shared" si="45"/>
        <v>04380347</v>
      </c>
      <c r="AA308" s="225" t="str">
        <f t="shared" si="46"/>
        <v>BRLP0347</v>
      </c>
      <c r="AB308" s="226" t="e">
        <f>VLOOKUP(Y308,#REF!,2,0)</f>
        <v>#REF!</v>
      </c>
      <c r="AC308" s="226" t="e">
        <f>VLOOKUP(Z308,#REF!,2,0)</f>
        <v>#REF!</v>
      </c>
      <c r="AD308" s="226" t="e">
        <f>VLOOKUP(AA308,#REF!,2,0)</f>
        <v>#REF!</v>
      </c>
      <c r="AE308" s="227" t="e">
        <f t="shared" si="47"/>
        <v>#REF!</v>
      </c>
      <c r="AF308" s="229" t="e">
        <f t="shared" si="48"/>
        <v>#REF!</v>
      </c>
      <c r="AG308" s="229">
        <v>2</v>
      </c>
      <c r="AH308" s="229" t="e">
        <f t="shared" si="49"/>
        <v>#REF!</v>
      </c>
      <c r="AI308" s="227" t="e">
        <f t="shared" si="50"/>
        <v>#REF!</v>
      </c>
      <c r="AJ308" s="225">
        <f>Solicitacao_Prancha[[#This Row],[QUANT EQUIP]]</f>
        <v>5</v>
      </c>
      <c r="AK308" s="229" t="e">
        <f t="shared" si="51"/>
        <v>#REF!</v>
      </c>
      <c r="AL308" s="229"/>
      <c r="AM308" s="230"/>
      <c r="AN308" s="230"/>
      <c r="AO308" s="230"/>
      <c r="AP308" s="230"/>
      <c r="AQ308" s="230"/>
      <c r="AR308" s="230"/>
      <c r="AS308" s="230"/>
      <c r="AT308" s="230"/>
      <c r="AU308" s="230"/>
      <c r="AV308" s="230"/>
      <c r="AW308" s="230"/>
      <c r="AX308"/>
      <c r="AY308"/>
    </row>
    <row r="309" spans="1:51" ht="15" hidden="1" x14ac:dyDescent="0.25">
      <c r="A309" s="208">
        <v>3084</v>
      </c>
      <c r="B309" s="208" t="s">
        <v>718</v>
      </c>
      <c r="C309" s="210">
        <v>45639.656944444447</v>
      </c>
      <c r="D309" s="211" t="s">
        <v>1262</v>
      </c>
      <c r="E309" s="208" t="s">
        <v>719</v>
      </c>
      <c r="F309" s="208">
        <v>6</v>
      </c>
      <c r="G309" s="208" t="s">
        <v>7</v>
      </c>
      <c r="H309" s="208" t="s">
        <v>637</v>
      </c>
      <c r="I309" s="208" t="s">
        <v>621</v>
      </c>
      <c r="J309" s="208" t="s">
        <v>1</v>
      </c>
      <c r="K309" s="208" t="s">
        <v>1263</v>
      </c>
      <c r="L309" s="208" t="s">
        <v>600</v>
      </c>
      <c r="M309" s="211" t="s">
        <v>671</v>
      </c>
      <c r="N309" s="211" t="s">
        <v>682</v>
      </c>
      <c r="O309" s="217" t="s">
        <v>1264</v>
      </c>
      <c r="P309" s="208"/>
      <c r="Q309" s="208" t="s">
        <v>688</v>
      </c>
      <c r="R309" s="208" t="e">
        <f>VLOOKUP(LEFT(Solicitacao_Prancha[[#This Row],[ORIGEM]],4),#REF!,2,0)</f>
        <v>#REF!</v>
      </c>
      <c r="S309" s="208" t="e">
        <f>VLOOKUP(LEFT(Solicitacao_Prancha[[#This Row],[DESTINO]],4),#REF!,2,0)</f>
        <v>#REF!</v>
      </c>
      <c r="T309" s="219" t="str">
        <f t="shared" si="43"/>
        <v>Aderente</v>
      </c>
      <c r="U309" s="221">
        <f>((CONCATENATE(Solicitacao_Prancha[[#This Row],[DATA MOVIMENTAÇÃO]]," ",Solicitacao_Prancha[[#This Row],[HORA MOVIMENTAÇÃO]])-Solicitacao_Prancha[[#This Row],[DATA SOLICITAÇÃO]])*24)+3</f>
        <v>89.233333333279006</v>
      </c>
      <c r="V309" s="224" t="s">
        <v>410</v>
      </c>
      <c r="W309" s="225" t="str">
        <f>LEFT(Solicitacao_Prancha[[#This Row],[ORIGEM]],4)</f>
        <v>0392</v>
      </c>
      <c r="X309" s="225" t="str">
        <f>LEFT(Solicitacao_Prancha[[#This Row],[DESTINO]],4)</f>
        <v>0457</v>
      </c>
      <c r="Y309" s="225" t="str">
        <f t="shared" si="44"/>
        <v>BRLP0392</v>
      </c>
      <c r="Z309" s="225" t="str">
        <f t="shared" si="45"/>
        <v>03920457</v>
      </c>
      <c r="AA309" s="225" t="str">
        <f t="shared" si="46"/>
        <v>BRLP0457</v>
      </c>
      <c r="AB309" s="226" t="e">
        <f>VLOOKUP(Y309,#REF!,2,0)</f>
        <v>#REF!</v>
      </c>
      <c r="AC309" s="226" t="e">
        <f>VLOOKUP(Z309,#REF!,2,0)</f>
        <v>#REF!</v>
      </c>
      <c r="AD309" s="226" t="e">
        <f>VLOOKUP(AA309,#REF!,2,0)</f>
        <v>#REF!</v>
      </c>
      <c r="AE309" s="227" t="e">
        <f t="shared" si="47"/>
        <v>#REF!</v>
      </c>
      <c r="AF309" s="229" t="e">
        <f t="shared" si="48"/>
        <v>#REF!</v>
      </c>
      <c r="AG309" s="229">
        <v>2</v>
      </c>
      <c r="AH309" s="229" t="e">
        <f t="shared" si="49"/>
        <v>#REF!</v>
      </c>
      <c r="AI309" s="227" t="e">
        <f t="shared" si="50"/>
        <v>#REF!</v>
      </c>
      <c r="AJ309" s="225">
        <f>Solicitacao_Prancha[[#This Row],[QUANT EQUIP]]</f>
        <v>6</v>
      </c>
      <c r="AK309" s="229" t="e">
        <f t="shared" si="51"/>
        <v>#REF!</v>
      </c>
      <c r="AL309" s="229"/>
      <c r="AM309" s="230"/>
      <c r="AN309" s="230"/>
      <c r="AO309" s="230"/>
      <c r="AP309" s="230"/>
      <c r="AQ309" s="230"/>
      <c r="AR309" s="230"/>
      <c r="AS309" s="230"/>
      <c r="AT309" s="230"/>
      <c r="AU309" s="230"/>
      <c r="AV309" s="230"/>
      <c r="AW309" s="230"/>
      <c r="AX309"/>
      <c r="AY309"/>
    </row>
    <row r="310" spans="1:51" ht="15" hidden="1" x14ac:dyDescent="0.25">
      <c r="A310" s="208">
        <v>3083</v>
      </c>
      <c r="B310" s="208" t="s">
        <v>718</v>
      </c>
      <c r="C310" s="210">
        <v>45639.656944444447</v>
      </c>
      <c r="D310" s="211" t="s">
        <v>1262</v>
      </c>
      <c r="E310" s="208" t="s">
        <v>719</v>
      </c>
      <c r="F310" s="208">
        <v>6</v>
      </c>
      <c r="G310" s="208" t="s">
        <v>7</v>
      </c>
      <c r="H310" s="208" t="s">
        <v>637</v>
      </c>
      <c r="I310" s="208" t="s">
        <v>621</v>
      </c>
      <c r="J310" s="208" t="s">
        <v>1</v>
      </c>
      <c r="K310" s="208" t="s">
        <v>1263</v>
      </c>
      <c r="L310" s="208" t="s">
        <v>593</v>
      </c>
      <c r="M310" s="211" t="s">
        <v>671</v>
      </c>
      <c r="N310" s="211" t="s">
        <v>682</v>
      </c>
      <c r="O310" s="217"/>
      <c r="P310" s="208"/>
      <c r="Q310" s="208" t="s">
        <v>688</v>
      </c>
      <c r="R310" s="208" t="e">
        <f>VLOOKUP(LEFT(Solicitacao_Prancha[[#This Row],[ORIGEM]],4),#REF!,2,0)</f>
        <v>#REF!</v>
      </c>
      <c r="S310" s="208" t="e">
        <f>VLOOKUP(LEFT(Solicitacao_Prancha[[#This Row],[DESTINO]],4),#REF!,2,0)</f>
        <v>#REF!</v>
      </c>
      <c r="T310" s="219" t="str">
        <f t="shared" si="43"/>
        <v>Aderente</v>
      </c>
      <c r="U310" s="221">
        <f>((CONCATENATE(Solicitacao_Prancha[[#This Row],[DATA MOVIMENTAÇÃO]]," ",Solicitacao_Prancha[[#This Row],[HORA MOVIMENTAÇÃO]])-Solicitacao_Prancha[[#This Row],[DATA SOLICITAÇÃO]])*24)+3</f>
        <v>91.233333333337214</v>
      </c>
      <c r="V310" s="224" t="s">
        <v>410</v>
      </c>
      <c r="W310" s="225" t="str">
        <f>LEFT(Solicitacao_Prancha[[#This Row],[ORIGEM]],4)</f>
        <v>0392</v>
      </c>
      <c r="X310" s="225" t="str">
        <f>LEFT(Solicitacao_Prancha[[#This Row],[DESTINO]],4)</f>
        <v>0457</v>
      </c>
      <c r="Y310" s="225" t="str">
        <f t="shared" si="44"/>
        <v>BRLP0392</v>
      </c>
      <c r="Z310" s="225" t="str">
        <f t="shared" si="45"/>
        <v>03920457</v>
      </c>
      <c r="AA310" s="225" t="str">
        <f t="shared" si="46"/>
        <v>BRLP0457</v>
      </c>
      <c r="AB310" s="226" t="e">
        <f>VLOOKUP(Y310,#REF!,2,0)</f>
        <v>#REF!</v>
      </c>
      <c r="AC310" s="226" t="e">
        <f>VLOOKUP(Z310,#REF!,2,0)</f>
        <v>#REF!</v>
      </c>
      <c r="AD310" s="226" t="e">
        <f>VLOOKUP(AA310,#REF!,2,0)</f>
        <v>#REF!</v>
      </c>
      <c r="AE310" s="227" t="e">
        <f t="shared" si="47"/>
        <v>#REF!</v>
      </c>
      <c r="AF310" s="229" t="e">
        <f t="shared" si="48"/>
        <v>#REF!</v>
      </c>
      <c r="AG310" s="229">
        <v>2</v>
      </c>
      <c r="AH310" s="229" t="e">
        <f t="shared" si="49"/>
        <v>#REF!</v>
      </c>
      <c r="AI310" s="227" t="e">
        <f t="shared" si="50"/>
        <v>#REF!</v>
      </c>
      <c r="AJ310" s="225">
        <f>Solicitacao_Prancha[[#This Row],[QUANT EQUIP]]</f>
        <v>6</v>
      </c>
      <c r="AK310" s="229" t="e">
        <f t="shared" si="51"/>
        <v>#REF!</v>
      </c>
      <c r="AL310" s="229"/>
      <c r="AM310" s="230"/>
      <c r="AN310" s="230"/>
      <c r="AO310" s="230"/>
      <c r="AP310" s="230"/>
      <c r="AQ310" s="230"/>
      <c r="AR310" s="230"/>
      <c r="AS310" s="230"/>
      <c r="AT310" s="230"/>
      <c r="AU310" s="230"/>
      <c r="AV310" s="230"/>
      <c r="AW310" s="230"/>
      <c r="AX310"/>
      <c r="AY310"/>
    </row>
    <row r="311" spans="1:51" ht="15" hidden="1" x14ac:dyDescent="0.25">
      <c r="A311" s="208">
        <v>3082</v>
      </c>
      <c r="B311" s="208" t="s">
        <v>718</v>
      </c>
      <c r="C311" s="210">
        <v>45639.656944444447</v>
      </c>
      <c r="D311" s="211" t="s">
        <v>1262</v>
      </c>
      <c r="E311" s="208" t="s">
        <v>719</v>
      </c>
      <c r="F311" s="208">
        <v>4</v>
      </c>
      <c r="G311" s="208" t="s">
        <v>7</v>
      </c>
      <c r="H311" s="208" t="s">
        <v>622</v>
      </c>
      <c r="I311" s="208" t="s">
        <v>621</v>
      </c>
      <c r="J311" s="208" t="s">
        <v>1</v>
      </c>
      <c r="K311" s="208" t="s">
        <v>1263</v>
      </c>
      <c r="L311" s="208" t="s">
        <v>593</v>
      </c>
      <c r="M311" s="211" t="s">
        <v>671</v>
      </c>
      <c r="N311" s="211" t="s">
        <v>682</v>
      </c>
      <c r="O311" s="217"/>
      <c r="P311" s="208"/>
      <c r="Q311" s="208" t="s">
        <v>688</v>
      </c>
      <c r="R311" s="208" t="e">
        <f>VLOOKUP(LEFT(Solicitacao_Prancha[[#This Row],[ORIGEM]],4),#REF!,2,0)</f>
        <v>#REF!</v>
      </c>
      <c r="S311" s="208" t="e">
        <f>VLOOKUP(LEFT(Solicitacao_Prancha[[#This Row],[DESTINO]],4),#REF!,2,0)</f>
        <v>#REF!</v>
      </c>
      <c r="T311" s="219" t="str">
        <f t="shared" si="43"/>
        <v>Aderente</v>
      </c>
      <c r="U311" s="221">
        <f>((CONCATENATE(Solicitacao_Prancha[[#This Row],[DATA MOVIMENTAÇÃO]]," ",Solicitacao_Prancha[[#This Row],[HORA MOVIMENTAÇÃO]])-Solicitacao_Prancha[[#This Row],[DATA SOLICITAÇÃO]])*24)+3</f>
        <v>91.233333333337214</v>
      </c>
      <c r="V311" s="224" t="s">
        <v>410</v>
      </c>
      <c r="W311" s="225" t="str">
        <f>LEFT(Solicitacao_Prancha[[#This Row],[ORIGEM]],4)</f>
        <v>0392</v>
      </c>
      <c r="X311" s="225" t="str">
        <f>LEFT(Solicitacao_Prancha[[#This Row],[DESTINO]],4)</f>
        <v>0457</v>
      </c>
      <c r="Y311" s="225" t="str">
        <f t="shared" si="44"/>
        <v>BRLP0392</v>
      </c>
      <c r="Z311" s="225" t="str">
        <f t="shared" si="45"/>
        <v>03920457</v>
      </c>
      <c r="AA311" s="225" t="str">
        <f t="shared" si="46"/>
        <v>BRLP0457</v>
      </c>
      <c r="AB311" s="226" t="e">
        <f>VLOOKUP(Y311,#REF!,2,0)</f>
        <v>#REF!</v>
      </c>
      <c r="AC311" s="226" t="e">
        <f>VLOOKUP(Z311,#REF!,2,0)</f>
        <v>#REF!</v>
      </c>
      <c r="AD311" s="226" t="e">
        <f>VLOOKUP(AA311,#REF!,2,0)</f>
        <v>#REF!</v>
      </c>
      <c r="AE311" s="227" t="e">
        <f t="shared" si="47"/>
        <v>#REF!</v>
      </c>
      <c r="AF311" s="229" t="e">
        <f t="shared" si="48"/>
        <v>#REF!</v>
      </c>
      <c r="AG311" s="229">
        <v>2</v>
      </c>
      <c r="AH311" s="229" t="e">
        <f t="shared" si="49"/>
        <v>#REF!</v>
      </c>
      <c r="AI311" s="227" t="e">
        <f t="shared" si="50"/>
        <v>#REF!</v>
      </c>
      <c r="AJ311" s="225">
        <f>Solicitacao_Prancha[[#This Row],[QUANT EQUIP]]</f>
        <v>4</v>
      </c>
      <c r="AK311" s="229" t="e">
        <f t="shared" si="51"/>
        <v>#REF!</v>
      </c>
      <c r="AL311" s="229"/>
      <c r="AM311" s="230"/>
      <c r="AN311" s="230"/>
      <c r="AO311" s="230"/>
      <c r="AP311" s="230"/>
      <c r="AQ311" s="230"/>
      <c r="AR311" s="230"/>
      <c r="AS311" s="230"/>
      <c r="AT311" s="230"/>
      <c r="AU311" s="230"/>
      <c r="AV311" s="230"/>
      <c r="AW311" s="230"/>
      <c r="AX311"/>
      <c r="AY311"/>
    </row>
    <row r="312" spans="1:51" ht="15" hidden="1" x14ac:dyDescent="0.25">
      <c r="A312" s="208">
        <v>3085</v>
      </c>
      <c r="B312" s="208" t="s">
        <v>745</v>
      </c>
      <c r="C312" s="210">
        <v>45639.672222222223</v>
      </c>
      <c r="D312" s="211" t="s">
        <v>539</v>
      </c>
      <c r="E312" s="208" t="s">
        <v>497</v>
      </c>
      <c r="F312" s="208">
        <v>3</v>
      </c>
      <c r="G312" s="208" t="s">
        <v>518</v>
      </c>
      <c r="H312" s="208" t="s">
        <v>624</v>
      </c>
      <c r="I312" s="208" t="s">
        <v>622</v>
      </c>
      <c r="J312" s="208" t="s">
        <v>1</v>
      </c>
      <c r="K312" s="208" t="s">
        <v>900</v>
      </c>
      <c r="L312" s="208" t="s">
        <v>600</v>
      </c>
      <c r="M312" s="211" t="s">
        <v>513</v>
      </c>
      <c r="N312" s="211" t="s">
        <v>789</v>
      </c>
      <c r="O312" s="217"/>
      <c r="P312" s="208"/>
      <c r="Q312" s="208" t="s">
        <v>688</v>
      </c>
      <c r="R312" s="208" t="e">
        <f>VLOOKUP(LEFT(Solicitacao_Prancha[[#This Row],[ORIGEM]],4),#REF!,2,0)</f>
        <v>#REF!</v>
      </c>
      <c r="S312" s="208" t="e">
        <f>VLOOKUP(LEFT(Solicitacao_Prancha[[#This Row],[DESTINO]],4),#REF!,2,0)</f>
        <v>#REF!</v>
      </c>
      <c r="T312" s="219" t="str">
        <f t="shared" si="43"/>
        <v>Não Aderente</v>
      </c>
      <c r="U312" s="221">
        <f>((CONCATENATE(Solicitacao_Prancha[[#This Row],[DATA MOVIMENTAÇÃO]]," ",Solicitacao_Prancha[[#This Row],[HORA MOVIMENTAÇÃO]])-Solicitacao_Prancha[[#This Row],[DATA SOLICITAÇÃO]])*24)+3</f>
        <v>40.866666666639503</v>
      </c>
      <c r="V312" s="224" t="s">
        <v>410</v>
      </c>
      <c r="W312" s="225" t="str">
        <f>LEFT(Solicitacao_Prancha[[#This Row],[ORIGEM]],4)</f>
        <v>0009</v>
      </c>
      <c r="X312" s="225" t="str">
        <f>LEFT(Solicitacao_Prancha[[#This Row],[DESTINO]],4)</f>
        <v>0617</v>
      </c>
      <c r="Y312" s="225" t="str">
        <f t="shared" si="44"/>
        <v>BRLP0009</v>
      </c>
      <c r="Z312" s="225" t="str">
        <f t="shared" si="45"/>
        <v>00090617</v>
      </c>
      <c r="AA312" s="225" t="str">
        <f t="shared" si="46"/>
        <v>BRLP0617</v>
      </c>
      <c r="AB312" s="226" t="e">
        <f>VLOOKUP(Y312,#REF!,2,0)</f>
        <v>#REF!</v>
      </c>
      <c r="AC312" s="226" t="e">
        <f>VLOOKUP(Z312,#REF!,2,0)</f>
        <v>#REF!</v>
      </c>
      <c r="AD312" s="226" t="e">
        <f>VLOOKUP(AA312,#REF!,2,0)</f>
        <v>#REF!</v>
      </c>
      <c r="AE312" s="227" t="e">
        <f t="shared" si="47"/>
        <v>#REF!</v>
      </c>
      <c r="AF312" s="229" t="e">
        <f t="shared" si="48"/>
        <v>#REF!</v>
      </c>
      <c r="AG312" s="229">
        <v>2</v>
      </c>
      <c r="AH312" s="229" t="e">
        <f t="shared" si="49"/>
        <v>#REF!</v>
      </c>
      <c r="AI312" s="227" t="e">
        <f t="shared" si="50"/>
        <v>#REF!</v>
      </c>
      <c r="AJ312" s="225">
        <f>Solicitacao_Prancha[[#This Row],[QUANT EQUIP]]</f>
        <v>3</v>
      </c>
      <c r="AK312" s="229" t="e">
        <f t="shared" si="51"/>
        <v>#REF!</v>
      </c>
      <c r="AL312" s="229"/>
      <c r="AM312" s="230"/>
      <c r="AN312" s="230"/>
      <c r="AO312" s="230"/>
      <c r="AP312" s="230"/>
      <c r="AQ312" s="230"/>
      <c r="AR312" s="230"/>
      <c r="AS312" s="230"/>
      <c r="AT312" s="230"/>
      <c r="AU312" s="230"/>
      <c r="AV312" s="230"/>
      <c r="AW312" s="230"/>
      <c r="AX312"/>
      <c r="AY312"/>
    </row>
    <row r="313" spans="1:51" ht="15" hidden="1" x14ac:dyDescent="0.25">
      <c r="A313" s="208">
        <v>3086</v>
      </c>
      <c r="B313" s="208" t="s">
        <v>718</v>
      </c>
      <c r="C313" s="210">
        <v>45639.675694444442</v>
      </c>
      <c r="D313" s="211" t="s">
        <v>1262</v>
      </c>
      <c r="E313" s="208" t="s">
        <v>719</v>
      </c>
      <c r="F313" s="208">
        <v>4</v>
      </c>
      <c r="G313" s="208" t="s">
        <v>7</v>
      </c>
      <c r="H313" s="208" t="s">
        <v>622</v>
      </c>
      <c r="I313" s="208" t="s">
        <v>621</v>
      </c>
      <c r="J313" s="208" t="s">
        <v>502</v>
      </c>
      <c r="K313" s="208" t="s">
        <v>1263</v>
      </c>
      <c r="L313" s="208" t="s">
        <v>593</v>
      </c>
      <c r="M313" s="211" t="s">
        <v>671</v>
      </c>
      <c r="N313" s="211" t="s">
        <v>682</v>
      </c>
      <c r="O313" s="217" t="s">
        <v>1265</v>
      </c>
      <c r="P313" s="208"/>
      <c r="Q313" s="208" t="s">
        <v>688</v>
      </c>
      <c r="R313" s="208" t="e">
        <f>VLOOKUP(LEFT(Solicitacao_Prancha[[#This Row],[ORIGEM]],4),#REF!,2,0)</f>
        <v>#REF!</v>
      </c>
      <c r="S313" s="208" t="e">
        <f>VLOOKUP(LEFT(Solicitacao_Prancha[[#This Row],[DESTINO]],4),#REF!,2,0)</f>
        <v>#REF!</v>
      </c>
      <c r="T313" s="219" t="str">
        <f t="shared" si="43"/>
        <v>Aderente</v>
      </c>
      <c r="U313" s="221">
        <f>((CONCATENATE(Solicitacao_Prancha[[#This Row],[DATA MOVIMENTAÇÃO]]," ",Solicitacao_Prancha[[#This Row],[HORA MOVIMENTAÇÃO]])-Solicitacao_Prancha[[#This Row],[DATA SOLICITAÇÃO]])*24)+3</f>
        <v>90.783333333441988</v>
      </c>
      <c r="V313" s="224" t="s">
        <v>410</v>
      </c>
      <c r="W313" s="225" t="str">
        <f>LEFT(Solicitacao_Prancha[[#This Row],[ORIGEM]],4)</f>
        <v>0392</v>
      </c>
      <c r="X313" s="225" t="str">
        <f>LEFT(Solicitacao_Prancha[[#This Row],[DESTINO]],4)</f>
        <v>0457</v>
      </c>
      <c r="Y313" s="225" t="str">
        <f t="shared" si="44"/>
        <v>BRLP0392</v>
      </c>
      <c r="Z313" s="225" t="str">
        <f t="shared" si="45"/>
        <v>03920457</v>
      </c>
      <c r="AA313" s="225" t="str">
        <f t="shared" si="46"/>
        <v>BRLP0457</v>
      </c>
      <c r="AB313" s="226" t="e">
        <f>VLOOKUP(Y313,#REF!,2,0)</f>
        <v>#REF!</v>
      </c>
      <c r="AC313" s="226" t="e">
        <f>VLOOKUP(Z313,#REF!,2,0)</f>
        <v>#REF!</v>
      </c>
      <c r="AD313" s="226" t="e">
        <f>VLOOKUP(AA313,#REF!,2,0)</f>
        <v>#REF!</v>
      </c>
      <c r="AE313" s="227" t="e">
        <f t="shared" si="47"/>
        <v>#REF!</v>
      </c>
      <c r="AF313" s="229" t="e">
        <f t="shared" si="48"/>
        <v>#REF!</v>
      </c>
      <c r="AG313" s="229">
        <v>2</v>
      </c>
      <c r="AH313" s="229" t="e">
        <f t="shared" si="49"/>
        <v>#REF!</v>
      </c>
      <c r="AI313" s="227" t="e">
        <f t="shared" si="50"/>
        <v>#REF!</v>
      </c>
      <c r="AJ313" s="225">
        <f>Solicitacao_Prancha[[#This Row],[QUANT EQUIP]]</f>
        <v>4</v>
      </c>
      <c r="AK313" s="229" t="e">
        <f t="shared" si="51"/>
        <v>#REF!</v>
      </c>
      <c r="AL313" s="229"/>
      <c r="AM313" s="230"/>
      <c r="AN313" s="230"/>
      <c r="AO313" s="230"/>
      <c r="AP313" s="230"/>
      <c r="AQ313" s="230"/>
      <c r="AR313" s="230"/>
      <c r="AS313" s="230"/>
      <c r="AT313" s="230"/>
      <c r="AU313" s="230"/>
      <c r="AV313" s="230"/>
      <c r="AW313" s="230"/>
      <c r="AX313"/>
      <c r="AY313"/>
    </row>
    <row r="314" spans="1:51" ht="15" hidden="1" x14ac:dyDescent="0.25">
      <c r="A314" s="208">
        <v>3087</v>
      </c>
      <c r="B314" s="208" t="s">
        <v>745</v>
      </c>
      <c r="C314" s="210">
        <v>45639.676388888889</v>
      </c>
      <c r="D314" s="211" t="s">
        <v>539</v>
      </c>
      <c r="E314" s="208" t="s">
        <v>497</v>
      </c>
      <c r="F314" s="208">
        <v>3</v>
      </c>
      <c r="G314" s="208" t="s">
        <v>518</v>
      </c>
      <c r="H314" s="208" t="s">
        <v>624</v>
      </c>
      <c r="I314" s="208" t="s">
        <v>622</v>
      </c>
      <c r="J314" s="208" t="s">
        <v>502</v>
      </c>
      <c r="K314" s="208" t="s">
        <v>900</v>
      </c>
      <c r="L314" s="208" t="s">
        <v>600</v>
      </c>
      <c r="M314" s="211" t="s">
        <v>513</v>
      </c>
      <c r="N314" s="211" t="s">
        <v>789</v>
      </c>
      <c r="O314" s="217"/>
      <c r="P314" s="208"/>
      <c r="Q314" s="208" t="s">
        <v>688</v>
      </c>
      <c r="R314" s="208" t="e">
        <f>VLOOKUP(LEFT(Solicitacao_Prancha[[#This Row],[ORIGEM]],4),#REF!,2,0)</f>
        <v>#REF!</v>
      </c>
      <c r="S314" s="208" t="e">
        <f>VLOOKUP(LEFT(Solicitacao_Prancha[[#This Row],[DESTINO]],4),#REF!,2,0)</f>
        <v>#REF!</v>
      </c>
      <c r="T314" s="219" t="str">
        <f t="shared" si="43"/>
        <v>Não Aderente</v>
      </c>
      <c r="U314" s="221">
        <f>((CONCATENATE(Solicitacao_Prancha[[#This Row],[DATA MOVIMENTAÇÃO]]," ",Solicitacao_Prancha[[#This Row],[HORA MOVIMENTAÇÃO]])-Solicitacao_Prancha[[#This Row],[DATA SOLICITAÇÃO]])*24)+3</f>
        <v>40.766666666662786</v>
      </c>
      <c r="V314" s="224" t="s">
        <v>410</v>
      </c>
      <c r="W314" s="225" t="str">
        <f>LEFT(Solicitacao_Prancha[[#This Row],[ORIGEM]],4)</f>
        <v>0009</v>
      </c>
      <c r="X314" s="225" t="str">
        <f>LEFT(Solicitacao_Prancha[[#This Row],[DESTINO]],4)</f>
        <v>0617</v>
      </c>
      <c r="Y314" s="225" t="str">
        <f t="shared" si="44"/>
        <v>BRLP0009</v>
      </c>
      <c r="Z314" s="225" t="str">
        <f t="shared" si="45"/>
        <v>00090617</v>
      </c>
      <c r="AA314" s="225" t="str">
        <f t="shared" si="46"/>
        <v>BRLP0617</v>
      </c>
      <c r="AB314" s="226" t="e">
        <f>VLOOKUP(Y314,#REF!,2,0)</f>
        <v>#REF!</v>
      </c>
      <c r="AC314" s="226" t="e">
        <f>VLOOKUP(Z314,#REF!,2,0)</f>
        <v>#REF!</v>
      </c>
      <c r="AD314" s="226" t="e">
        <f>VLOOKUP(AA314,#REF!,2,0)</f>
        <v>#REF!</v>
      </c>
      <c r="AE314" s="227" t="e">
        <f t="shared" si="47"/>
        <v>#REF!</v>
      </c>
      <c r="AF314" s="229" t="e">
        <f t="shared" si="48"/>
        <v>#REF!</v>
      </c>
      <c r="AG314" s="229">
        <v>2</v>
      </c>
      <c r="AH314" s="229" t="e">
        <f t="shared" si="49"/>
        <v>#REF!</v>
      </c>
      <c r="AI314" s="227" t="e">
        <f t="shared" si="50"/>
        <v>#REF!</v>
      </c>
      <c r="AJ314" s="225">
        <f>Solicitacao_Prancha[[#This Row],[QUANT EQUIP]]</f>
        <v>3</v>
      </c>
      <c r="AK314" s="229" t="e">
        <f t="shared" si="51"/>
        <v>#REF!</v>
      </c>
      <c r="AL314" s="229"/>
      <c r="AM314" s="230"/>
      <c r="AN314" s="230"/>
      <c r="AO314" s="230"/>
      <c r="AP314" s="230"/>
      <c r="AQ314" s="230"/>
      <c r="AR314" s="230"/>
      <c r="AS314" s="230"/>
      <c r="AT314" s="230"/>
      <c r="AU314" s="230"/>
      <c r="AV314" s="230"/>
      <c r="AW314" s="230"/>
      <c r="AX314"/>
      <c r="AY314"/>
    </row>
    <row r="315" spans="1:51" ht="15" hidden="1" x14ac:dyDescent="0.25">
      <c r="A315" s="208">
        <v>3088</v>
      </c>
      <c r="B315" s="208" t="s">
        <v>718</v>
      </c>
      <c r="C315" s="210">
        <v>45639.677083333336</v>
      </c>
      <c r="D315" s="211" t="s">
        <v>1262</v>
      </c>
      <c r="E315" s="208" t="s">
        <v>719</v>
      </c>
      <c r="F315" s="208">
        <v>6</v>
      </c>
      <c r="G315" s="208" t="s">
        <v>7</v>
      </c>
      <c r="H315" s="208" t="s">
        <v>637</v>
      </c>
      <c r="I315" s="208" t="s">
        <v>621</v>
      </c>
      <c r="J315" s="208" t="s">
        <v>502</v>
      </c>
      <c r="K315" s="208" t="s">
        <v>1263</v>
      </c>
      <c r="L315" s="208" t="s">
        <v>593</v>
      </c>
      <c r="M315" s="211" t="s">
        <v>671</v>
      </c>
      <c r="N315" s="211" t="s">
        <v>682</v>
      </c>
      <c r="O315" s="217" t="s">
        <v>1265</v>
      </c>
      <c r="P315" s="208"/>
      <c r="Q315" s="208" t="s">
        <v>688</v>
      </c>
      <c r="R315" s="208" t="e">
        <f>VLOOKUP(LEFT(Solicitacao_Prancha[[#This Row],[ORIGEM]],4),#REF!,2,0)</f>
        <v>#REF!</v>
      </c>
      <c r="S315" s="208" t="e">
        <f>VLOOKUP(LEFT(Solicitacao_Prancha[[#This Row],[DESTINO]],4),#REF!,2,0)</f>
        <v>#REF!</v>
      </c>
      <c r="T315" s="219" t="str">
        <f t="shared" si="43"/>
        <v>Aderente</v>
      </c>
      <c r="U315" s="221">
        <f>((CONCATENATE(Solicitacao_Prancha[[#This Row],[DATA MOVIMENTAÇÃO]]," ",Solicitacao_Prancha[[#This Row],[HORA MOVIMENTAÇÃO]])-Solicitacao_Prancha[[#This Row],[DATA SOLICITAÇÃO]])*24)+3</f>
        <v>90.75</v>
      </c>
      <c r="V315" s="224" t="s">
        <v>410</v>
      </c>
      <c r="W315" s="225" t="str">
        <f>LEFT(Solicitacao_Prancha[[#This Row],[ORIGEM]],4)</f>
        <v>0392</v>
      </c>
      <c r="X315" s="225" t="str">
        <f>LEFT(Solicitacao_Prancha[[#This Row],[DESTINO]],4)</f>
        <v>0457</v>
      </c>
      <c r="Y315" s="225" t="str">
        <f t="shared" si="44"/>
        <v>BRLP0392</v>
      </c>
      <c r="Z315" s="225" t="str">
        <f t="shared" si="45"/>
        <v>03920457</v>
      </c>
      <c r="AA315" s="225" t="str">
        <f t="shared" si="46"/>
        <v>BRLP0457</v>
      </c>
      <c r="AB315" s="226" t="e">
        <f>VLOOKUP(Y315,#REF!,2,0)</f>
        <v>#REF!</v>
      </c>
      <c r="AC315" s="226" t="e">
        <f>VLOOKUP(Z315,#REF!,2,0)</f>
        <v>#REF!</v>
      </c>
      <c r="AD315" s="226" t="e">
        <f>VLOOKUP(AA315,#REF!,2,0)</f>
        <v>#REF!</v>
      </c>
      <c r="AE315" s="227" t="e">
        <f t="shared" si="47"/>
        <v>#REF!</v>
      </c>
      <c r="AF315" s="229" t="e">
        <f t="shared" si="48"/>
        <v>#REF!</v>
      </c>
      <c r="AG315" s="229">
        <v>2</v>
      </c>
      <c r="AH315" s="229" t="e">
        <f t="shared" si="49"/>
        <v>#REF!</v>
      </c>
      <c r="AI315" s="227" t="e">
        <f t="shared" si="50"/>
        <v>#REF!</v>
      </c>
      <c r="AJ315" s="225">
        <f>Solicitacao_Prancha[[#This Row],[QUANT EQUIP]]</f>
        <v>6</v>
      </c>
      <c r="AK315" s="229" t="e">
        <f t="shared" si="51"/>
        <v>#REF!</v>
      </c>
      <c r="AL315" s="229"/>
      <c r="AM315" s="230"/>
      <c r="AN315" s="230"/>
      <c r="AO315" s="230"/>
      <c r="AP315" s="230"/>
      <c r="AQ315" s="230"/>
      <c r="AR315" s="230"/>
      <c r="AS315" s="230"/>
      <c r="AT315" s="230"/>
      <c r="AU315" s="230"/>
      <c r="AV315" s="230"/>
      <c r="AW315" s="230"/>
      <c r="AX315"/>
      <c r="AY315"/>
    </row>
    <row r="316" spans="1:51" ht="15" hidden="1" x14ac:dyDescent="0.25">
      <c r="A316" s="208">
        <v>3089</v>
      </c>
      <c r="B316" s="208" t="s">
        <v>718</v>
      </c>
      <c r="C316" s="210">
        <v>45639.679861111108</v>
      </c>
      <c r="D316" s="211" t="s">
        <v>1266</v>
      </c>
      <c r="E316" s="208" t="s">
        <v>719</v>
      </c>
      <c r="F316" s="208">
        <v>4</v>
      </c>
      <c r="G316" s="208" t="s">
        <v>7</v>
      </c>
      <c r="H316" s="208" t="s">
        <v>622</v>
      </c>
      <c r="I316" s="208" t="s">
        <v>621</v>
      </c>
      <c r="J316" s="208" t="s">
        <v>1</v>
      </c>
      <c r="K316" s="208" t="s">
        <v>1258</v>
      </c>
      <c r="L316" s="208" t="s">
        <v>600</v>
      </c>
      <c r="M316" s="211" t="s">
        <v>671</v>
      </c>
      <c r="N316" s="211" t="s">
        <v>682</v>
      </c>
      <c r="O316" s="217"/>
      <c r="P316" s="208"/>
      <c r="Q316" s="208" t="s">
        <v>688</v>
      </c>
      <c r="R316" s="208" t="e">
        <f>VLOOKUP(LEFT(Solicitacao_Prancha[[#This Row],[ORIGEM]],4),#REF!,2,0)</f>
        <v>#REF!</v>
      </c>
      <c r="S316" s="208" t="e">
        <f>VLOOKUP(LEFT(Solicitacao_Prancha[[#This Row],[DESTINO]],4),#REF!,2,0)</f>
        <v>#REF!</v>
      </c>
      <c r="T316" s="219" t="str">
        <f t="shared" si="43"/>
        <v>Aderente</v>
      </c>
      <c r="U316" s="221">
        <f>((CONCATENATE(Solicitacao_Prancha[[#This Row],[DATA MOVIMENTAÇÃO]]," ",Solicitacao_Prancha[[#This Row],[HORA MOVIMENTAÇÃO]])-Solicitacao_Prancha[[#This Row],[DATA SOLICITAÇÃO]])*24)+3</f>
        <v>112.68333333340706</v>
      </c>
      <c r="V316" s="224" t="s">
        <v>410</v>
      </c>
      <c r="W316" s="225" t="str">
        <f>LEFT(Solicitacao_Prancha[[#This Row],[ORIGEM]],4)</f>
        <v>0392</v>
      </c>
      <c r="X316" s="225" t="str">
        <f>LEFT(Solicitacao_Prancha[[#This Row],[DESTINO]],4)</f>
        <v>0457</v>
      </c>
      <c r="Y316" s="225" t="str">
        <f t="shared" si="44"/>
        <v>BRLP0392</v>
      </c>
      <c r="Z316" s="225" t="str">
        <f t="shared" si="45"/>
        <v>03920457</v>
      </c>
      <c r="AA316" s="225" t="str">
        <f t="shared" si="46"/>
        <v>BRLP0457</v>
      </c>
      <c r="AB316" s="226" t="e">
        <f>VLOOKUP(Y316,#REF!,2,0)</f>
        <v>#REF!</v>
      </c>
      <c r="AC316" s="226" t="e">
        <f>VLOOKUP(Z316,#REF!,2,0)</f>
        <v>#REF!</v>
      </c>
      <c r="AD316" s="226" t="e">
        <f>VLOOKUP(AA316,#REF!,2,0)</f>
        <v>#REF!</v>
      </c>
      <c r="AE316" s="227" t="e">
        <f t="shared" si="47"/>
        <v>#REF!</v>
      </c>
      <c r="AF316" s="229" t="e">
        <f t="shared" si="48"/>
        <v>#REF!</v>
      </c>
      <c r="AG316" s="229">
        <v>2</v>
      </c>
      <c r="AH316" s="229" t="e">
        <f t="shared" si="49"/>
        <v>#REF!</v>
      </c>
      <c r="AI316" s="227" t="e">
        <f t="shared" si="50"/>
        <v>#REF!</v>
      </c>
      <c r="AJ316" s="225">
        <f>Solicitacao_Prancha[[#This Row],[QUANT EQUIP]]</f>
        <v>4</v>
      </c>
      <c r="AK316" s="229" t="e">
        <f t="shared" si="51"/>
        <v>#REF!</v>
      </c>
      <c r="AL316" s="229"/>
      <c r="AM316" s="230"/>
      <c r="AN316" s="230"/>
      <c r="AO316" s="230"/>
      <c r="AP316" s="230"/>
      <c r="AQ316" s="230"/>
      <c r="AR316" s="230"/>
      <c r="AS316" s="230"/>
      <c r="AT316" s="230"/>
      <c r="AU316" s="230"/>
      <c r="AV316" s="230"/>
      <c r="AW316" s="230"/>
      <c r="AX316"/>
      <c r="AY316"/>
    </row>
    <row r="317" spans="1:51" ht="15" hidden="1" x14ac:dyDescent="0.25">
      <c r="A317" s="208">
        <v>3090</v>
      </c>
      <c r="B317" s="208" t="s">
        <v>718</v>
      </c>
      <c r="C317" s="210">
        <v>45639.680555555555</v>
      </c>
      <c r="D317" s="211" t="s">
        <v>1262</v>
      </c>
      <c r="E317" s="208" t="s">
        <v>5</v>
      </c>
      <c r="F317" s="208">
        <v>1</v>
      </c>
      <c r="G317" s="208" t="s">
        <v>7</v>
      </c>
      <c r="H317" s="208" t="s">
        <v>620</v>
      </c>
      <c r="I317" s="208" t="s">
        <v>620</v>
      </c>
      <c r="J317" s="208" t="s">
        <v>1</v>
      </c>
      <c r="K317" s="208" t="s">
        <v>1263</v>
      </c>
      <c r="L317" s="208" t="s">
        <v>593</v>
      </c>
      <c r="M317" s="211" t="s">
        <v>671</v>
      </c>
      <c r="N317" s="211" t="s">
        <v>682</v>
      </c>
      <c r="O317" s="217"/>
      <c r="P317" s="208"/>
      <c r="Q317" s="208" t="s">
        <v>688</v>
      </c>
      <c r="R317" s="208" t="e">
        <f>VLOOKUP(LEFT(Solicitacao_Prancha[[#This Row],[ORIGEM]],4),#REF!,2,0)</f>
        <v>#REF!</v>
      </c>
      <c r="S317" s="208" t="e">
        <f>VLOOKUP(LEFT(Solicitacao_Prancha[[#This Row],[DESTINO]],4),#REF!,2,0)</f>
        <v>#REF!</v>
      </c>
      <c r="T317" s="219" t="str">
        <f t="shared" si="43"/>
        <v>Aderente</v>
      </c>
      <c r="U317" s="221">
        <f>((CONCATENATE(Solicitacao_Prancha[[#This Row],[DATA MOVIMENTAÇÃO]]," ",Solicitacao_Prancha[[#This Row],[HORA MOVIMENTAÇÃO]])-Solicitacao_Prancha[[#This Row],[DATA SOLICITAÇÃO]])*24)+3</f>
        <v>90.666666666744277</v>
      </c>
      <c r="V317" s="224" t="s">
        <v>410</v>
      </c>
      <c r="W317" s="225" t="str">
        <f>LEFT(Solicitacao_Prancha[[#This Row],[ORIGEM]],4)</f>
        <v>0392</v>
      </c>
      <c r="X317" s="225" t="str">
        <f>LEFT(Solicitacao_Prancha[[#This Row],[DESTINO]],4)</f>
        <v>0457</v>
      </c>
      <c r="Y317" s="225" t="str">
        <f t="shared" si="44"/>
        <v>BRLP0392</v>
      </c>
      <c r="Z317" s="225" t="str">
        <f t="shared" si="45"/>
        <v>03920457</v>
      </c>
      <c r="AA317" s="225" t="str">
        <f t="shared" si="46"/>
        <v>BRLP0457</v>
      </c>
      <c r="AB317" s="226" t="e">
        <f>VLOOKUP(Y317,#REF!,2,0)</f>
        <v>#REF!</v>
      </c>
      <c r="AC317" s="226" t="e">
        <f>VLOOKUP(Z317,#REF!,2,0)</f>
        <v>#REF!</v>
      </c>
      <c r="AD317" s="226" t="e">
        <f>VLOOKUP(AA317,#REF!,2,0)</f>
        <v>#REF!</v>
      </c>
      <c r="AE317" s="227" t="e">
        <f t="shared" si="47"/>
        <v>#REF!</v>
      </c>
      <c r="AF317" s="229" t="e">
        <f t="shared" si="48"/>
        <v>#REF!</v>
      </c>
      <c r="AG317" s="229">
        <v>2</v>
      </c>
      <c r="AH317" s="229" t="e">
        <f t="shared" si="49"/>
        <v>#REF!</v>
      </c>
      <c r="AI317" s="227" t="e">
        <f t="shared" si="50"/>
        <v>#REF!</v>
      </c>
      <c r="AJ317" s="225">
        <f>Solicitacao_Prancha[[#This Row],[QUANT EQUIP]]</f>
        <v>1</v>
      </c>
      <c r="AK317" s="229" t="e">
        <f t="shared" si="51"/>
        <v>#REF!</v>
      </c>
      <c r="AL317" s="229"/>
      <c r="AM317" s="230"/>
      <c r="AN317" s="230"/>
      <c r="AO317" s="230"/>
      <c r="AP317" s="230"/>
      <c r="AQ317" s="230"/>
      <c r="AR317" s="230"/>
      <c r="AS317" s="230"/>
      <c r="AT317" s="230"/>
      <c r="AU317" s="230"/>
      <c r="AV317" s="230"/>
      <c r="AW317" s="230"/>
      <c r="AX317"/>
      <c r="AY317"/>
    </row>
    <row r="318" spans="1:51" ht="15" hidden="1" x14ac:dyDescent="0.25">
      <c r="A318" s="208">
        <v>3091</v>
      </c>
      <c r="B318" s="208" t="s">
        <v>803</v>
      </c>
      <c r="C318" s="210">
        <v>45639.712500000001</v>
      </c>
      <c r="D318" s="211" t="s">
        <v>1267</v>
      </c>
      <c r="E318" s="208" t="s">
        <v>485</v>
      </c>
      <c r="F318" s="208">
        <v>3</v>
      </c>
      <c r="G318" s="208" t="s">
        <v>589</v>
      </c>
      <c r="H318" s="208" t="s">
        <v>620</v>
      </c>
      <c r="I318" s="208" t="s">
        <v>622</v>
      </c>
      <c r="J318" s="208" t="s">
        <v>1</v>
      </c>
      <c r="K318" s="208" t="s">
        <v>1256</v>
      </c>
      <c r="L318" s="208" t="s">
        <v>593</v>
      </c>
      <c r="M318" s="211" t="s">
        <v>410</v>
      </c>
      <c r="N318" s="211" t="s">
        <v>410</v>
      </c>
      <c r="O318" s="217" t="s">
        <v>1268</v>
      </c>
      <c r="P318" s="208"/>
      <c r="Q318" s="208" t="s">
        <v>688</v>
      </c>
      <c r="R318" s="208" t="e">
        <f>VLOOKUP(LEFT(Solicitacao_Prancha[[#This Row],[ORIGEM]],4),#REF!,2,0)</f>
        <v>#REF!</v>
      </c>
      <c r="S318" s="208" t="e">
        <f>VLOOKUP(LEFT(Solicitacao_Prancha[[#This Row],[DESTINO]],4),#REF!,2,0)</f>
        <v>#REF!</v>
      </c>
      <c r="T318" s="219" t="str">
        <f t="shared" si="43"/>
        <v>Aderente</v>
      </c>
      <c r="U318" s="221">
        <f>((CONCATENATE(Solicitacao_Prancha[[#This Row],[DATA MOVIMENTAÇÃO]]," ",Solicitacao_Prancha[[#This Row],[HORA MOVIMENTAÇÃO]])-Solicitacao_Prancha[[#This Row],[DATA SOLICITAÇÃO]])*24)+3</f>
        <v>65.900000000023283</v>
      </c>
      <c r="V318" s="224" t="s">
        <v>410</v>
      </c>
      <c r="W318" s="225" t="str">
        <f>LEFT(Solicitacao_Prancha[[#This Row],[ORIGEM]],4)</f>
        <v>BRLP</v>
      </c>
      <c r="X318" s="225" t="str">
        <f>LEFT(Solicitacao_Prancha[[#This Row],[DESTINO]],4)</f>
        <v>BRLP</v>
      </c>
      <c r="Y318" s="225" t="str">
        <f t="shared" si="44"/>
        <v>BRLPBRLP</v>
      </c>
      <c r="Z318" s="225" t="str">
        <f t="shared" si="45"/>
        <v>BRLPBRLP</v>
      </c>
      <c r="AA318" s="225" t="str">
        <f t="shared" si="46"/>
        <v>BRLPBRLP</v>
      </c>
      <c r="AB318" s="226" t="e">
        <f>VLOOKUP(Y318,#REF!,2,0)</f>
        <v>#REF!</v>
      </c>
      <c r="AC318" s="226" t="e">
        <f>VLOOKUP(Z318,#REF!,2,0)</f>
        <v>#REF!</v>
      </c>
      <c r="AD318" s="226" t="e">
        <f>VLOOKUP(AA318,#REF!,2,0)</f>
        <v>#REF!</v>
      </c>
      <c r="AE318" s="227" t="e">
        <f t="shared" si="47"/>
        <v>#REF!</v>
      </c>
      <c r="AF318" s="229" t="e">
        <f t="shared" si="48"/>
        <v>#REF!</v>
      </c>
      <c r="AG318" s="229">
        <v>2</v>
      </c>
      <c r="AH318" s="229" t="e">
        <f t="shared" si="49"/>
        <v>#REF!</v>
      </c>
      <c r="AI318" s="227" t="e">
        <f t="shared" si="50"/>
        <v>#REF!</v>
      </c>
      <c r="AJ318" s="225">
        <f>Solicitacao_Prancha[[#This Row],[QUANT EQUIP]]</f>
        <v>3</v>
      </c>
      <c r="AK318" s="229" t="e">
        <f t="shared" si="51"/>
        <v>#REF!</v>
      </c>
      <c r="AL318" s="229"/>
      <c r="AM318" s="230"/>
      <c r="AN318" s="230"/>
      <c r="AO318" s="230"/>
      <c r="AP318" s="230"/>
      <c r="AQ318" s="230"/>
      <c r="AR318" s="230"/>
      <c r="AS318" s="230"/>
      <c r="AT318" s="230"/>
      <c r="AU318" s="230"/>
      <c r="AV318" s="230"/>
      <c r="AW318" s="230"/>
      <c r="AX318"/>
      <c r="AY318"/>
    </row>
    <row r="319" spans="1:51" ht="15" hidden="1" x14ac:dyDescent="0.25">
      <c r="A319" s="208">
        <v>3092</v>
      </c>
      <c r="B319" s="208" t="s">
        <v>717</v>
      </c>
      <c r="C319" s="210">
        <v>45639.772222222222</v>
      </c>
      <c r="D319" s="211" t="s">
        <v>562</v>
      </c>
      <c r="E319" s="208" t="s">
        <v>491</v>
      </c>
      <c r="F319" s="208">
        <v>1</v>
      </c>
      <c r="G319" s="208" t="s">
        <v>543</v>
      </c>
      <c r="H319" s="208" t="s">
        <v>620</v>
      </c>
      <c r="I319" s="208" t="s">
        <v>621</v>
      </c>
      <c r="J319" s="208" t="s">
        <v>1</v>
      </c>
      <c r="K319" s="208" t="s">
        <v>1156</v>
      </c>
      <c r="L319" s="208" t="s">
        <v>604</v>
      </c>
      <c r="M319" s="211" t="s">
        <v>632</v>
      </c>
      <c r="N319" s="211" t="s">
        <v>636</v>
      </c>
      <c r="O319" s="217"/>
      <c r="P319" s="208"/>
      <c r="Q319" s="208" t="s">
        <v>688</v>
      </c>
      <c r="R319" s="208" t="e">
        <f>VLOOKUP(LEFT(Solicitacao_Prancha[[#This Row],[ORIGEM]],4),#REF!,2,0)</f>
        <v>#REF!</v>
      </c>
      <c r="S319" s="208" t="e">
        <f>VLOOKUP(LEFT(Solicitacao_Prancha[[#This Row],[DESTINO]],4),#REF!,2,0)</f>
        <v>#REF!</v>
      </c>
      <c r="T319" s="219" t="str">
        <f t="shared" si="43"/>
        <v>Não Aderente</v>
      </c>
      <c r="U319" s="221">
        <f>((CONCATENATE(Solicitacao_Prancha[[#This Row],[DATA MOVIMENTAÇÃO]]," ",Solicitacao_Prancha[[#This Row],[HORA MOVIMENTAÇÃO]])-Solicitacao_Prancha[[#This Row],[DATA SOLICITAÇÃO]])*24)+3</f>
        <v>15.46666666661622</v>
      </c>
      <c r="V319" s="224" t="s">
        <v>410</v>
      </c>
      <c r="W319" s="225" t="str">
        <f>LEFT(Solicitacao_Prancha[[#This Row],[ORIGEM]],4)</f>
        <v>5004</v>
      </c>
      <c r="X319" s="225" t="str">
        <f>LEFT(Solicitacao_Prancha[[#This Row],[DESTINO]],4)</f>
        <v>5002</v>
      </c>
      <c r="Y319" s="225" t="str">
        <f t="shared" si="44"/>
        <v>BRLP5004</v>
      </c>
      <c r="Z319" s="225" t="str">
        <f t="shared" si="45"/>
        <v>50045002</v>
      </c>
      <c r="AA319" s="225" t="str">
        <f t="shared" si="46"/>
        <v>BRLP5002</v>
      </c>
      <c r="AB319" s="226" t="e">
        <f>VLOOKUP(Y319,#REF!,2,0)</f>
        <v>#REF!</v>
      </c>
      <c r="AC319" s="226" t="e">
        <f>VLOOKUP(Z319,#REF!,2,0)</f>
        <v>#REF!</v>
      </c>
      <c r="AD319" s="226" t="e">
        <f>VLOOKUP(AA319,#REF!,2,0)</f>
        <v>#REF!</v>
      </c>
      <c r="AE319" s="227" t="e">
        <f t="shared" si="47"/>
        <v>#REF!</v>
      </c>
      <c r="AF319" s="229" t="e">
        <f t="shared" si="48"/>
        <v>#REF!</v>
      </c>
      <c r="AG319" s="229">
        <v>2</v>
      </c>
      <c r="AH319" s="229" t="e">
        <f t="shared" si="49"/>
        <v>#REF!</v>
      </c>
      <c r="AI319" s="227" t="e">
        <f t="shared" si="50"/>
        <v>#REF!</v>
      </c>
      <c r="AJ319" s="225">
        <f>Solicitacao_Prancha[[#This Row],[QUANT EQUIP]]</f>
        <v>1</v>
      </c>
      <c r="AK319" s="229" t="e">
        <f t="shared" si="51"/>
        <v>#REF!</v>
      </c>
      <c r="AL319" s="229"/>
      <c r="AM319" s="230"/>
      <c r="AN319" s="230"/>
      <c r="AO319" s="230"/>
      <c r="AP319" s="230"/>
      <c r="AQ319" s="230"/>
      <c r="AR319" s="230"/>
      <c r="AS319" s="230"/>
      <c r="AT319" s="230"/>
      <c r="AU319" s="230"/>
      <c r="AV319" s="230"/>
      <c r="AW319" s="230"/>
      <c r="AX319"/>
      <c r="AY319"/>
    </row>
    <row r="320" spans="1:51" ht="15" hidden="1" x14ac:dyDescent="0.25">
      <c r="A320" s="208">
        <v>3093</v>
      </c>
      <c r="B320" s="208" t="s">
        <v>743</v>
      </c>
      <c r="C320" s="210">
        <v>45639.84097222222</v>
      </c>
      <c r="D320" s="211" t="s">
        <v>767</v>
      </c>
      <c r="E320" s="208" t="s">
        <v>481</v>
      </c>
      <c r="F320" s="208">
        <v>1</v>
      </c>
      <c r="G320" s="208" t="s">
        <v>487</v>
      </c>
      <c r="H320" s="208" t="s">
        <v>620</v>
      </c>
      <c r="I320" s="208" t="s">
        <v>624</v>
      </c>
      <c r="J320" s="208" t="s">
        <v>1</v>
      </c>
      <c r="K320" s="208" t="s">
        <v>900</v>
      </c>
      <c r="L320" s="208" t="s">
        <v>594</v>
      </c>
      <c r="M320" s="211" t="s">
        <v>642</v>
      </c>
      <c r="N320" s="211" t="s">
        <v>716</v>
      </c>
      <c r="O320" s="217"/>
      <c r="P320" s="208"/>
      <c r="Q320" s="208" t="s">
        <v>688</v>
      </c>
      <c r="R320" s="208" t="e">
        <f>VLOOKUP(LEFT(Solicitacao_Prancha[[#This Row],[ORIGEM]],4),#REF!,2,0)</f>
        <v>#REF!</v>
      </c>
      <c r="S320" s="208" t="e">
        <f>VLOOKUP(LEFT(Solicitacao_Prancha[[#This Row],[DESTINO]],4),#REF!,2,0)</f>
        <v>#REF!</v>
      </c>
      <c r="T320" s="219" t="str">
        <f t="shared" si="43"/>
        <v>Não Aderente</v>
      </c>
      <c r="U320" s="221">
        <f>((CONCATENATE(Solicitacao_Prancha[[#This Row],[DATA MOVIMENTAÇÃO]]," ",Solicitacao_Prancha[[#This Row],[HORA MOVIMENTAÇÃO]])-Solicitacao_Prancha[[#This Row],[DATA SOLICITAÇÃO]])*24)+3</f>
        <v>43.816666666651145</v>
      </c>
      <c r="V320" s="224" t="s">
        <v>410</v>
      </c>
      <c r="W320" s="225" t="str">
        <f>LEFT(Solicitacao_Prancha[[#This Row],[ORIGEM]],4)</f>
        <v>0352</v>
      </c>
      <c r="X320" s="225" t="str">
        <f>LEFT(Solicitacao_Prancha[[#This Row],[DESTINO]],4)</f>
        <v>0458</v>
      </c>
      <c r="Y320" s="225" t="str">
        <f t="shared" si="44"/>
        <v>BRLP0352</v>
      </c>
      <c r="Z320" s="225" t="str">
        <f t="shared" si="45"/>
        <v>03520458</v>
      </c>
      <c r="AA320" s="225" t="str">
        <f t="shared" si="46"/>
        <v>BRLP0458</v>
      </c>
      <c r="AB320" s="226" t="e">
        <f>VLOOKUP(Y320,#REF!,2,0)</f>
        <v>#REF!</v>
      </c>
      <c r="AC320" s="226" t="e">
        <f>VLOOKUP(Z320,#REF!,2,0)</f>
        <v>#REF!</v>
      </c>
      <c r="AD320" s="226" t="e">
        <f>VLOOKUP(AA320,#REF!,2,0)</f>
        <v>#REF!</v>
      </c>
      <c r="AE320" s="227" t="e">
        <f t="shared" si="47"/>
        <v>#REF!</v>
      </c>
      <c r="AF320" s="229" t="e">
        <f t="shared" si="48"/>
        <v>#REF!</v>
      </c>
      <c r="AG320" s="229">
        <v>2</v>
      </c>
      <c r="AH320" s="229" t="e">
        <f t="shared" si="49"/>
        <v>#REF!</v>
      </c>
      <c r="AI320" s="227" t="e">
        <f t="shared" si="50"/>
        <v>#REF!</v>
      </c>
      <c r="AJ320" s="225">
        <f>Solicitacao_Prancha[[#This Row],[QUANT EQUIP]]</f>
        <v>1</v>
      </c>
      <c r="AK320" s="229" t="e">
        <f t="shared" si="51"/>
        <v>#REF!</v>
      </c>
      <c r="AL320" s="229"/>
      <c r="AM320" s="230"/>
      <c r="AN320" s="230"/>
      <c r="AO320" s="230"/>
      <c r="AP320" s="230"/>
      <c r="AQ320" s="230"/>
      <c r="AR320" s="230"/>
      <c r="AS320" s="230"/>
      <c r="AT320" s="230"/>
      <c r="AU320" s="230"/>
      <c r="AV320" s="230"/>
      <c r="AW320" s="230"/>
      <c r="AX320"/>
      <c r="AY320"/>
    </row>
    <row r="321" spans="1:51" ht="15" hidden="1" x14ac:dyDescent="0.25">
      <c r="A321" s="208">
        <v>3096</v>
      </c>
      <c r="B321" s="208" t="s">
        <v>743</v>
      </c>
      <c r="C321" s="210">
        <v>45639.877083333333</v>
      </c>
      <c r="D321" s="211" t="s">
        <v>1123</v>
      </c>
      <c r="E321" s="208" t="s">
        <v>493</v>
      </c>
      <c r="F321" s="208">
        <v>1</v>
      </c>
      <c r="G321" s="208" t="s">
        <v>501</v>
      </c>
      <c r="H321" s="208" t="s">
        <v>620</v>
      </c>
      <c r="I321" s="208" t="s">
        <v>621</v>
      </c>
      <c r="J321" s="208" t="s">
        <v>531</v>
      </c>
      <c r="K321" s="208" t="s">
        <v>1156</v>
      </c>
      <c r="L321" s="208" t="s">
        <v>606</v>
      </c>
      <c r="M321" s="211" t="s">
        <v>560</v>
      </c>
      <c r="N321" s="211" t="s">
        <v>660</v>
      </c>
      <c r="O321" s="217"/>
      <c r="P321" s="208" t="s">
        <v>514</v>
      </c>
      <c r="Q321" s="208" t="s">
        <v>688</v>
      </c>
      <c r="R321" s="208" t="e">
        <f>VLOOKUP(LEFT(Solicitacao_Prancha[[#This Row],[ORIGEM]],4),#REF!,2,0)</f>
        <v>#REF!</v>
      </c>
      <c r="S321" s="208" t="e">
        <f>VLOOKUP(LEFT(Solicitacao_Prancha[[#This Row],[DESTINO]],4),#REF!,2,0)</f>
        <v>#REF!</v>
      </c>
      <c r="T321" s="219" t="str">
        <f t="shared" si="43"/>
        <v>Não Aderente</v>
      </c>
      <c r="U321" s="221">
        <f>((CONCATENATE(Solicitacao_Prancha[[#This Row],[DATA MOVIMENTAÇÃO]]," ",Solicitacao_Prancha[[#This Row],[HORA MOVIMENTAÇÃO]])-Solicitacao_Prancha[[#This Row],[DATA SOLICITAÇÃO]])*24)+3</f>
        <v>17.950000000011642</v>
      </c>
      <c r="V321" s="224" t="s">
        <v>410</v>
      </c>
      <c r="W321" s="225" t="str">
        <f>LEFT(Solicitacao_Prancha[[#This Row],[ORIGEM]],4)</f>
        <v>0480</v>
      </c>
      <c r="X321" s="225" t="str">
        <f>LEFT(Solicitacao_Prancha[[#This Row],[DESTINO]],4)</f>
        <v>0078</v>
      </c>
      <c r="Y321" s="225" t="str">
        <f t="shared" si="44"/>
        <v>BRLP0480</v>
      </c>
      <c r="Z321" s="225" t="str">
        <f t="shared" si="45"/>
        <v>04800078</v>
      </c>
      <c r="AA321" s="225" t="str">
        <f t="shared" si="46"/>
        <v>BRLP0078</v>
      </c>
      <c r="AB321" s="226" t="e">
        <f>VLOOKUP(Y321,#REF!,2,0)</f>
        <v>#REF!</v>
      </c>
      <c r="AC321" s="226" t="e">
        <f>VLOOKUP(Z321,#REF!,2,0)</f>
        <v>#REF!</v>
      </c>
      <c r="AD321" s="226" t="e">
        <f>VLOOKUP(AA321,#REF!,2,0)</f>
        <v>#REF!</v>
      </c>
      <c r="AE321" s="227" t="e">
        <f t="shared" si="47"/>
        <v>#REF!</v>
      </c>
      <c r="AF321" s="229" t="e">
        <f t="shared" si="48"/>
        <v>#REF!</v>
      </c>
      <c r="AG321" s="229">
        <v>2</v>
      </c>
      <c r="AH321" s="229" t="e">
        <f t="shared" si="49"/>
        <v>#REF!</v>
      </c>
      <c r="AI321" s="227" t="e">
        <f t="shared" si="50"/>
        <v>#REF!</v>
      </c>
      <c r="AJ321" s="225">
        <f>Solicitacao_Prancha[[#This Row],[QUANT EQUIP]]</f>
        <v>1</v>
      </c>
      <c r="AK321" s="229" t="e">
        <f t="shared" si="51"/>
        <v>#REF!</v>
      </c>
      <c r="AL321" s="229"/>
      <c r="AM321" s="230"/>
      <c r="AN321" s="230"/>
      <c r="AO321" s="230"/>
      <c r="AP321" s="230"/>
      <c r="AQ321" s="230"/>
      <c r="AR321" s="230"/>
      <c r="AS321" s="230"/>
      <c r="AT321" s="230"/>
      <c r="AU321" s="230"/>
      <c r="AV321" s="230"/>
      <c r="AW321" s="230"/>
      <c r="AX321"/>
      <c r="AY321"/>
    </row>
    <row r="322" spans="1:51" ht="15" hidden="1" x14ac:dyDescent="0.25">
      <c r="A322" s="208">
        <v>3095</v>
      </c>
      <c r="B322" s="208" t="s">
        <v>743</v>
      </c>
      <c r="C322" s="210">
        <v>45639.877083333333</v>
      </c>
      <c r="D322" s="211" t="s">
        <v>1123</v>
      </c>
      <c r="E322" s="208" t="s">
        <v>503</v>
      </c>
      <c r="F322" s="208">
        <v>1</v>
      </c>
      <c r="G322" s="208" t="s">
        <v>501</v>
      </c>
      <c r="H322" s="208" t="s">
        <v>620</v>
      </c>
      <c r="I322" s="208" t="s">
        <v>621</v>
      </c>
      <c r="J322" s="208" t="s">
        <v>531</v>
      </c>
      <c r="K322" s="208" t="s">
        <v>1156</v>
      </c>
      <c r="L322" s="208" t="s">
        <v>606</v>
      </c>
      <c r="M322" s="211" t="s">
        <v>639</v>
      </c>
      <c r="N322" s="211" t="s">
        <v>660</v>
      </c>
      <c r="O322" s="217"/>
      <c r="P322" s="208" t="s">
        <v>514</v>
      </c>
      <c r="Q322" s="208" t="s">
        <v>688</v>
      </c>
      <c r="R322" s="208" t="e">
        <f>VLOOKUP(LEFT(Solicitacao_Prancha[[#This Row],[ORIGEM]],4),#REF!,2,0)</f>
        <v>#REF!</v>
      </c>
      <c r="S322" s="208" t="e">
        <f>VLOOKUP(LEFT(Solicitacao_Prancha[[#This Row],[DESTINO]],4),#REF!,2,0)</f>
        <v>#REF!</v>
      </c>
      <c r="T322" s="219" t="str">
        <f t="shared" si="43"/>
        <v>Não Aderente</v>
      </c>
      <c r="U322" s="221">
        <f>((CONCATENATE(Solicitacao_Prancha[[#This Row],[DATA MOVIMENTAÇÃO]]," ",Solicitacao_Prancha[[#This Row],[HORA MOVIMENTAÇÃO]])-Solicitacao_Prancha[[#This Row],[DATA SOLICITAÇÃO]])*24)+3</f>
        <v>17.950000000011642</v>
      </c>
      <c r="V322" s="224" t="s">
        <v>410</v>
      </c>
      <c r="W322" s="225" t="str">
        <f>LEFT(Solicitacao_Prancha[[#This Row],[ORIGEM]],4)</f>
        <v>0486</v>
      </c>
      <c r="X322" s="225" t="str">
        <f>LEFT(Solicitacao_Prancha[[#This Row],[DESTINO]],4)</f>
        <v>0078</v>
      </c>
      <c r="Y322" s="225" t="str">
        <f t="shared" si="44"/>
        <v>BRLP0486</v>
      </c>
      <c r="Z322" s="225" t="str">
        <f t="shared" si="45"/>
        <v>04860078</v>
      </c>
      <c r="AA322" s="225" t="str">
        <f t="shared" si="46"/>
        <v>BRLP0078</v>
      </c>
      <c r="AB322" s="226" t="e">
        <f>VLOOKUP(Y322,#REF!,2,0)</f>
        <v>#REF!</v>
      </c>
      <c r="AC322" s="226" t="e">
        <f>VLOOKUP(Z322,#REF!,2,0)</f>
        <v>#REF!</v>
      </c>
      <c r="AD322" s="226" t="e">
        <f>VLOOKUP(AA322,#REF!,2,0)</f>
        <v>#REF!</v>
      </c>
      <c r="AE322" s="227" t="e">
        <f t="shared" si="47"/>
        <v>#REF!</v>
      </c>
      <c r="AF322" s="229" t="e">
        <f t="shared" si="48"/>
        <v>#REF!</v>
      </c>
      <c r="AG322" s="229">
        <v>2</v>
      </c>
      <c r="AH322" s="229" t="e">
        <f t="shared" si="49"/>
        <v>#REF!</v>
      </c>
      <c r="AI322" s="227" t="e">
        <f t="shared" si="50"/>
        <v>#REF!</v>
      </c>
      <c r="AJ322" s="225">
        <f>Solicitacao_Prancha[[#This Row],[QUANT EQUIP]]</f>
        <v>1</v>
      </c>
      <c r="AK322" s="229" t="e">
        <f t="shared" si="51"/>
        <v>#REF!</v>
      </c>
      <c r="AL322" s="229"/>
      <c r="AM322" s="230"/>
      <c r="AN322" s="230"/>
      <c r="AO322" s="230"/>
      <c r="AP322" s="230"/>
      <c r="AQ322" s="230"/>
      <c r="AR322" s="230"/>
      <c r="AS322" s="230"/>
      <c r="AT322" s="230"/>
      <c r="AU322" s="230"/>
      <c r="AV322" s="230"/>
      <c r="AW322" s="230"/>
      <c r="AX322"/>
      <c r="AY322"/>
    </row>
    <row r="323" spans="1:51" ht="15" hidden="1" x14ac:dyDescent="0.25">
      <c r="A323" s="208">
        <v>3094</v>
      </c>
      <c r="B323" s="208" t="s">
        <v>743</v>
      </c>
      <c r="C323" s="210">
        <v>45639.877083333333</v>
      </c>
      <c r="D323" s="211" t="s">
        <v>1123</v>
      </c>
      <c r="E323" s="208" t="s">
        <v>491</v>
      </c>
      <c r="F323" s="208">
        <v>1</v>
      </c>
      <c r="G323" s="208" t="s">
        <v>501</v>
      </c>
      <c r="H323" s="208" t="s">
        <v>620</v>
      </c>
      <c r="I323" s="208" t="s">
        <v>621</v>
      </c>
      <c r="J323" s="208" t="s">
        <v>531</v>
      </c>
      <c r="K323" s="208" t="s">
        <v>1156</v>
      </c>
      <c r="L323" s="208" t="s">
        <v>606</v>
      </c>
      <c r="M323" s="211" t="s">
        <v>639</v>
      </c>
      <c r="N323" s="211" t="s">
        <v>660</v>
      </c>
      <c r="O323" s="217"/>
      <c r="P323" s="208" t="s">
        <v>514</v>
      </c>
      <c r="Q323" s="208" t="s">
        <v>688</v>
      </c>
      <c r="R323" s="208" t="e">
        <f>VLOOKUP(LEFT(Solicitacao_Prancha[[#This Row],[ORIGEM]],4),#REF!,2,0)</f>
        <v>#REF!</v>
      </c>
      <c r="S323" s="208" t="e">
        <f>VLOOKUP(LEFT(Solicitacao_Prancha[[#This Row],[DESTINO]],4),#REF!,2,0)</f>
        <v>#REF!</v>
      </c>
      <c r="T323" s="219" t="str">
        <f t="shared" ref="T323:T352" si="52">IF(U323&gt;=48,"Aderente","Não Aderente")</f>
        <v>Não Aderente</v>
      </c>
      <c r="U323" s="221">
        <f>((CONCATENATE(Solicitacao_Prancha[[#This Row],[DATA MOVIMENTAÇÃO]]," ",Solicitacao_Prancha[[#This Row],[HORA MOVIMENTAÇÃO]])-Solicitacao_Prancha[[#This Row],[DATA SOLICITAÇÃO]])*24)+3</f>
        <v>17.950000000011642</v>
      </c>
      <c r="V323" s="224" t="s">
        <v>410</v>
      </c>
      <c r="W323" s="225" t="str">
        <f>LEFT(Solicitacao_Prancha[[#This Row],[ORIGEM]],4)</f>
        <v>0486</v>
      </c>
      <c r="X323" s="225" t="str">
        <f>LEFT(Solicitacao_Prancha[[#This Row],[DESTINO]],4)</f>
        <v>0078</v>
      </c>
      <c r="Y323" s="225" t="str">
        <f t="shared" ref="Y323:Y352" si="53">CONCATENATE(V323,W323)</f>
        <v>BRLP0486</v>
      </c>
      <c r="Z323" s="225" t="str">
        <f t="shared" ref="Z323:Z352" si="54">CONCATENATE(W323,X323)</f>
        <v>04860078</v>
      </c>
      <c r="AA323" s="225" t="str">
        <f t="shared" ref="AA323:AA352" si="55">CONCATENATE(V323,X323)</f>
        <v>BRLP0078</v>
      </c>
      <c r="AB323" s="226" t="e">
        <f>VLOOKUP(Y323,#REF!,2,0)</f>
        <v>#REF!</v>
      </c>
      <c r="AC323" s="226" t="e">
        <f>VLOOKUP(Z323,#REF!,2,0)</f>
        <v>#REF!</v>
      </c>
      <c r="AD323" s="226" t="e">
        <f>VLOOKUP(AA323,#REF!,2,0)</f>
        <v>#REF!</v>
      </c>
      <c r="AE323" s="227" t="e">
        <f t="shared" ref="AE323:AE386" si="56">SUM(AB323:AD323)</f>
        <v>#REF!</v>
      </c>
      <c r="AF323" s="229" t="e">
        <f t="shared" ref="AF323:AF352" si="57">(AB323/65)+(AC323/42.5)+(AD323/65)</f>
        <v>#REF!</v>
      </c>
      <c r="AG323" s="229">
        <v>2</v>
      </c>
      <c r="AH323" s="229" t="e">
        <f t="shared" ref="AH323:AH352" si="58">(AF323+AG323)</f>
        <v>#REF!</v>
      </c>
      <c r="AI323" s="227" t="e">
        <f t="shared" ref="AI323:AI352" si="59">11/AH323</f>
        <v>#REF!</v>
      </c>
      <c r="AJ323" s="225">
        <f>Solicitacao_Prancha[[#This Row],[QUANT EQUIP]]</f>
        <v>1</v>
      </c>
      <c r="AK323" s="229" t="e">
        <f t="shared" ref="AK323:AK352" si="60">AJ323/AI323</f>
        <v>#REF!</v>
      </c>
      <c r="AL323" s="229"/>
      <c r="AM323" s="230"/>
      <c r="AN323" s="230"/>
      <c r="AO323" s="230"/>
      <c r="AP323" s="230"/>
      <c r="AQ323" s="230"/>
      <c r="AR323" s="230"/>
      <c r="AS323" s="230"/>
      <c r="AT323" s="230"/>
      <c r="AU323" s="230"/>
      <c r="AV323" s="230"/>
      <c r="AW323" s="230"/>
      <c r="AX323"/>
      <c r="AY323"/>
    </row>
    <row r="324" spans="1:51" ht="15" hidden="1" x14ac:dyDescent="0.25">
      <c r="A324" s="208">
        <v>3112</v>
      </c>
      <c r="B324" s="208" t="s">
        <v>718</v>
      </c>
      <c r="C324" s="210">
        <v>45639.879861111112</v>
      </c>
      <c r="D324" s="211" t="s">
        <v>648</v>
      </c>
      <c r="E324" s="208" t="s">
        <v>719</v>
      </c>
      <c r="F324" s="208">
        <v>2</v>
      </c>
      <c r="G324" s="208" t="s">
        <v>4</v>
      </c>
      <c r="H324" s="208" t="s">
        <v>621</v>
      </c>
      <c r="I324" s="208" t="s">
        <v>621</v>
      </c>
      <c r="J324" s="208" t="s">
        <v>502</v>
      </c>
      <c r="K324" s="208" t="s">
        <v>900</v>
      </c>
      <c r="L324" s="208" t="s">
        <v>593</v>
      </c>
      <c r="M324" s="211" t="s">
        <v>584</v>
      </c>
      <c r="N324" s="211" t="s">
        <v>584</v>
      </c>
      <c r="O324" s="217" t="s">
        <v>1287</v>
      </c>
      <c r="P324" s="208"/>
      <c r="Q324" s="208" t="s">
        <v>688</v>
      </c>
      <c r="R324" s="208" t="e">
        <f>VLOOKUP(LEFT(Solicitacao_Prancha[[#This Row],[ORIGEM]],4),#REF!,2,0)</f>
        <v>#REF!</v>
      </c>
      <c r="S324" s="208" t="e">
        <f>VLOOKUP(LEFT(Solicitacao_Prancha[[#This Row],[DESTINO]],4),#REF!,2,0)</f>
        <v>#REF!</v>
      </c>
      <c r="T324" s="219" t="str">
        <f t="shared" si="52"/>
        <v>Não Aderente</v>
      </c>
      <c r="U324" s="221">
        <f>((CONCATENATE(Solicitacao_Prancha[[#This Row],[DATA MOVIMENTAÇÃO]]," ",Solicitacao_Prancha[[#This Row],[HORA MOVIMENTAÇÃO]])-Solicitacao_Prancha[[#This Row],[DATA SOLICITAÇÃO]])*24)+3</f>
        <v>37.883333333360497</v>
      </c>
      <c r="V324" s="224" t="s">
        <v>410</v>
      </c>
      <c r="W324" s="225" t="str">
        <f>LEFT(Solicitacao_Prancha[[#This Row],[ORIGEM]],4)</f>
        <v>0250</v>
      </c>
      <c r="X324" s="225" t="str">
        <f>LEFT(Solicitacao_Prancha[[#This Row],[DESTINO]],4)</f>
        <v>0250</v>
      </c>
      <c r="Y324" s="225" t="str">
        <f t="shared" si="53"/>
        <v>BRLP0250</v>
      </c>
      <c r="Z324" s="225" t="str">
        <f t="shared" si="54"/>
        <v>02500250</v>
      </c>
      <c r="AA324" s="225" t="str">
        <f t="shared" si="55"/>
        <v>BRLP0250</v>
      </c>
      <c r="AB324" s="226" t="e">
        <f>VLOOKUP(Y324,#REF!,2,0)</f>
        <v>#REF!</v>
      </c>
      <c r="AC324" s="226" t="e">
        <f>VLOOKUP(Z324,#REF!,2,0)</f>
        <v>#REF!</v>
      </c>
      <c r="AD324" s="226" t="e">
        <f>VLOOKUP(AA324,#REF!,2,0)</f>
        <v>#REF!</v>
      </c>
      <c r="AE324" s="227" t="e">
        <f t="shared" si="56"/>
        <v>#REF!</v>
      </c>
      <c r="AF324" s="229" t="e">
        <f t="shared" si="57"/>
        <v>#REF!</v>
      </c>
      <c r="AG324" s="229">
        <v>2</v>
      </c>
      <c r="AH324" s="229" t="e">
        <f t="shared" si="58"/>
        <v>#REF!</v>
      </c>
      <c r="AI324" s="227" t="e">
        <f t="shared" si="59"/>
        <v>#REF!</v>
      </c>
      <c r="AJ324" s="225">
        <f>Solicitacao_Prancha[[#This Row],[QUANT EQUIP]]</f>
        <v>2</v>
      </c>
      <c r="AK324" s="229" t="e">
        <f t="shared" si="60"/>
        <v>#REF!</v>
      </c>
      <c r="AL324" s="229"/>
      <c r="AM324" s="230"/>
      <c r="AN324" s="230"/>
      <c r="AO324" s="230"/>
      <c r="AP324" s="230"/>
      <c r="AQ324" s="230"/>
      <c r="AR324" s="230"/>
      <c r="AS324" s="230"/>
      <c r="AT324" s="230"/>
      <c r="AU324" s="230"/>
      <c r="AV324" s="230"/>
      <c r="AW324" s="230"/>
      <c r="AX324"/>
      <c r="AY324"/>
    </row>
    <row r="325" spans="1:51" ht="15" hidden="1" x14ac:dyDescent="0.25">
      <c r="A325" s="208">
        <v>3113</v>
      </c>
      <c r="B325" s="208" t="s">
        <v>718</v>
      </c>
      <c r="C325" s="210">
        <v>45639.879861111112</v>
      </c>
      <c r="D325" s="211" t="s">
        <v>648</v>
      </c>
      <c r="E325" s="208" t="s">
        <v>719</v>
      </c>
      <c r="F325" s="208">
        <v>2</v>
      </c>
      <c r="G325" s="208" t="s">
        <v>4</v>
      </c>
      <c r="H325" s="208" t="s">
        <v>621</v>
      </c>
      <c r="I325" s="208" t="s">
        <v>621</v>
      </c>
      <c r="J325" s="208" t="s">
        <v>1</v>
      </c>
      <c r="K325" s="208" t="s">
        <v>1256</v>
      </c>
      <c r="L325" s="208" t="s">
        <v>604</v>
      </c>
      <c r="M325" s="211" t="s">
        <v>584</v>
      </c>
      <c r="N325" s="211" t="s">
        <v>584</v>
      </c>
      <c r="O325" s="217" t="s">
        <v>1288</v>
      </c>
      <c r="P325" s="208"/>
      <c r="Q325" s="208" t="s">
        <v>688</v>
      </c>
      <c r="R325" s="208" t="e">
        <f>VLOOKUP(LEFT(Solicitacao_Prancha[[#This Row],[ORIGEM]],4),#REF!,2,0)</f>
        <v>#REF!</v>
      </c>
      <c r="S325" s="208" t="e">
        <f>VLOOKUP(LEFT(Solicitacao_Prancha[[#This Row],[DESTINO]],4),#REF!,2,0)</f>
        <v>#REF!</v>
      </c>
      <c r="T325" s="219" t="str">
        <f t="shared" si="52"/>
        <v>Aderente</v>
      </c>
      <c r="U325" s="221">
        <f>((CONCATENATE(Solicitacao_Prancha[[#This Row],[DATA MOVIMENTAÇÃO]]," ",Solicitacao_Prancha[[#This Row],[HORA MOVIMENTAÇÃO]])-Solicitacao_Prancha[[#This Row],[DATA SOLICITAÇÃO]])*24)+3</f>
        <v>60.883333333244082</v>
      </c>
      <c r="V325" s="224" t="s">
        <v>410</v>
      </c>
      <c r="W325" s="225" t="str">
        <f>LEFT(Solicitacao_Prancha[[#This Row],[ORIGEM]],4)</f>
        <v>0250</v>
      </c>
      <c r="X325" s="225" t="str">
        <f>LEFT(Solicitacao_Prancha[[#This Row],[DESTINO]],4)</f>
        <v>0250</v>
      </c>
      <c r="Y325" s="225" t="str">
        <f t="shared" si="53"/>
        <v>BRLP0250</v>
      </c>
      <c r="Z325" s="225" t="str">
        <f t="shared" si="54"/>
        <v>02500250</v>
      </c>
      <c r="AA325" s="225" t="str">
        <f t="shared" si="55"/>
        <v>BRLP0250</v>
      </c>
      <c r="AB325" s="226" t="e">
        <f>VLOOKUP(Y325,#REF!,2,0)</f>
        <v>#REF!</v>
      </c>
      <c r="AC325" s="226" t="e">
        <f>VLOOKUP(Z325,#REF!,2,0)</f>
        <v>#REF!</v>
      </c>
      <c r="AD325" s="226" t="e">
        <f>VLOOKUP(AA325,#REF!,2,0)</f>
        <v>#REF!</v>
      </c>
      <c r="AE325" s="227" t="e">
        <f t="shared" si="56"/>
        <v>#REF!</v>
      </c>
      <c r="AF325" s="229" t="e">
        <f t="shared" si="57"/>
        <v>#REF!</v>
      </c>
      <c r="AG325" s="229">
        <v>2</v>
      </c>
      <c r="AH325" s="229" t="e">
        <f t="shared" si="58"/>
        <v>#REF!</v>
      </c>
      <c r="AI325" s="227" t="e">
        <f t="shared" si="59"/>
        <v>#REF!</v>
      </c>
      <c r="AJ325" s="225">
        <f>Solicitacao_Prancha[[#This Row],[QUANT EQUIP]]</f>
        <v>2</v>
      </c>
      <c r="AK325" s="229" t="e">
        <f t="shared" si="60"/>
        <v>#REF!</v>
      </c>
      <c r="AL325" s="229"/>
      <c r="AM325" s="230"/>
      <c r="AN325" s="230"/>
      <c r="AO325" s="230"/>
      <c r="AP325" s="230"/>
      <c r="AQ325" s="230"/>
      <c r="AR325" s="230"/>
      <c r="AS325" s="230"/>
      <c r="AT325" s="230"/>
      <c r="AU325" s="230"/>
      <c r="AV325" s="230"/>
      <c r="AW325" s="230"/>
      <c r="AX325"/>
      <c r="AY325"/>
    </row>
    <row r="326" spans="1:51" ht="15" hidden="1" x14ac:dyDescent="0.25">
      <c r="A326" s="208">
        <v>3097</v>
      </c>
      <c r="B326" s="208" t="s">
        <v>718</v>
      </c>
      <c r="C326" s="210">
        <v>45639.879861111112</v>
      </c>
      <c r="D326" s="211" t="s">
        <v>648</v>
      </c>
      <c r="E326" s="208" t="s">
        <v>719</v>
      </c>
      <c r="F326" s="208">
        <v>2</v>
      </c>
      <c r="G326" s="208" t="s">
        <v>4</v>
      </c>
      <c r="H326" s="208" t="s">
        <v>621</v>
      </c>
      <c r="I326" s="208" t="s">
        <v>621</v>
      </c>
      <c r="J326" s="208" t="s">
        <v>1</v>
      </c>
      <c r="K326" s="208" t="s">
        <v>900</v>
      </c>
      <c r="L326" s="208" t="s">
        <v>593</v>
      </c>
      <c r="M326" s="211" t="s">
        <v>584</v>
      </c>
      <c r="N326" s="211" t="s">
        <v>584</v>
      </c>
      <c r="O326" s="217" t="s">
        <v>1288</v>
      </c>
      <c r="P326" s="208"/>
      <c r="Q326" s="208" t="s">
        <v>688</v>
      </c>
      <c r="R326" s="208" t="e">
        <f>VLOOKUP(LEFT(Solicitacao_Prancha[[#This Row],[ORIGEM]],4),#REF!,2,0)</f>
        <v>#REF!</v>
      </c>
      <c r="S326" s="208" t="e">
        <f>VLOOKUP(LEFT(Solicitacao_Prancha[[#This Row],[DESTINO]],4),#REF!,2,0)</f>
        <v>#REF!</v>
      </c>
      <c r="T326" s="219" t="str">
        <f t="shared" si="52"/>
        <v>Não Aderente</v>
      </c>
      <c r="U326" s="221">
        <f>((CONCATENATE(Solicitacao_Prancha[[#This Row],[DATA MOVIMENTAÇÃO]]," ",Solicitacao_Prancha[[#This Row],[HORA MOVIMENTAÇÃO]])-Solicitacao_Prancha[[#This Row],[DATA SOLICITAÇÃO]])*24)+3</f>
        <v>37.883333333360497</v>
      </c>
      <c r="V326" s="224" t="s">
        <v>410</v>
      </c>
      <c r="W326" s="225" t="str">
        <f>LEFT(Solicitacao_Prancha[[#This Row],[ORIGEM]],4)</f>
        <v>0250</v>
      </c>
      <c r="X326" s="225" t="str">
        <f>LEFT(Solicitacao_Prancha[[#This Row],[DESTINO]],4)</f>
        <v>0250</v>
      </c>
      <c r="Y326" s="225" t="str">
        <f t="shared" si="53"/>
        <v>BRLP0250</v>
      </c>
      <c r="Z326" s="225" t="str">
        <f t="shared" si="54"/>
        <v>02500250</v>
      </c>
      <c r="AA326" s="225" t="str">
        <f t="shared" si="55"/>
        <v>BRLP0250</v>
      </c>
      <c r="AB326" s="226" t="e">
        <f>VLOOKUP(Y326,#REF!,2,0)</f>
        <v>#REF!</v>
      </c>
      <c r="AC326" s="226" t="e">
        <f>VLOOKUP(Z326,#REF!,2,0)</f>
        <v>#REF!</v>
      </c>
      <c r="AD326" s="226" t="e">
        <f>VLOOKUP(AA326,#REF!,2,0)</f>
        <v>#REF!</v>
      </c>
      <c r="AE326" s="227" t="e">
        <f t="shared" si="56"/>
        <v>#REF!</v>
      </c>
      <c r="AF326" s="229" t="e">
        <f t="shared" si="57"/>
        <v>#REF!</v>
      </c>
      <c r="AG326" s="229">
        <v>2</v>
      </c>
      <c r="AH326" s="229" t="e">
        <f t="shared" si="58"/>
        <v>#REF!</v>
      </c>
      <c r="AI326" s="227" t="e">
        <f t="shared" si="59"/>
        <v>#REF!</v>
      </c>
      <c r="AJ326" s="225">
        <f>Solicitacao_Prancha[[#This Row],[QUANT EQUIP]]</f>
        <v>2</v>
      </c>
      <c r="AK326" s="229" t="e">
        <f t="shared" si="60"/>
        <v>#REF!</v>
      </c>
      <c r="AL326" s="229"/>
      <c r="AM326" s="230"/>
      <c r="AN326" s="230"/>
      <c r="AO326" s="230"/>
      <c r="AP326" s="230"/>
      <c r="AQ326" s="230"/>
      <c r="AR326" s="230"/>
      <c r="AS326" s="230"/>
      <c r="AT326" s="230"/>
      <c r="AU326" s="230"/>
      <c r="AV326" s="230"/>
      <c r="AW326" s="230"/>
      <c r="AX326"/>
      <c r="AY326"/>
    </row>
    <row r="327" spans="1:51" ht="15" hidden="1" x14ac:dyDescent="0.25">
      <c r="A327" s="208">
        <v>3098</v>
      </c>
      <c r="B327" s="208" t="s">
        <v>483</v>
      </c>
      <c r="C327" s="210">
        <v>45639.918749999997</v>
      </c>
      <c r="D327" s="211" t="s">
        <v>484</v>
      </c>
      <c r="E327" s="208" t="s">
        <v>524</v>
      </c>
      <c r="F327" s="208">
        <v>4</v>
      </c>
      <c r="G327" s="208" t="s">
        <v>525</v>
      </c>
      <c r="H327" s="208" t="s">
        <v>621</v>
      </c>
      <c r="I327" s="208" t="s">
        <v>622</v>
      </c>
      <c r="J327" s="208" t="s">
        <v>1</v>
      </c>
      <c r="K327" s="208" t="s">
        <v>1256</v>
      </c>
      <c r="L327" s="208" t="s">
        <v>600</v>
      </c>
      <c r="M327" s="211" t="s">
        <v>546</v>
      </c>
      <c r="N327" s="211" t="s">
        <v>580</v>
      </c>
      <c r="O327" s="217"/>
      <c r="P327" s="208"/>
      <c r="Q327" s="208"/>
      <c r="R327" s="208" t="e">
        <f>VLOOKUP(LEFT(Solicitacao_Prancha[[#This Row],[ORIGEM]],4),#REF!,2,0)</f>
        <v>#REF!</v>
      </c>
      <c r="S327" s="208" t="e">
        <f>VLOOKUP(LEFT(Solicitacao_Prancha[[#This Row],[DESTINO]],4),#REF!,2,0)</f>
        <v>#REF!</v>
      </c>
      <c r="T327" s="219" t="str">
        <f t="shared" si="52"/>
        <v>Aderente</v>
      </c>
      <c r="U327" s="221">
        <f>((CONCATENATE(Solicitacao_Prancha[[#This Row],[DATA MOVIMENTAÇÃO]]," ",Solicitacao_Prancha[[#This Row],[HORA MOVIMENTAÇÃO]])-Solicitacao_Prancha[[#This Row],[DATA SOLICITAÇÃO]])*24)+3</f>
        <v>58.950000000069849</v>
      </c>
      <c r="V327" s="224" t="s">
        <v>410</v>
      </c>
      <c r="W327" s="225" t="str">
        <f>LEFT(Solicitacao_Prancha[[#This Row],[ORIGEM]],4)</f>
        <v>0325</v>
      </c>
      <c r="X327" s="225" t="str">
        <f>LEFT(Solicitacao_Prancha[[#This Row],[DESTINO]],4)</f>
        <v>0262</v>
      </c>
      <c r="Y327" s="225" t="str">
        <f t="shared" si="53"/>
        <v>BRLP0325</v>
      </c>
      <c r="Z327" s="225" t="str">
        <f t="shared" si="54"/>
        <v>03250262</v>
      </c>
      <c r="AA327" s="225" t="str">
        <f t="shared" si="55"/>
        <v>BRLP0262</v>
      </c>
      <c r="AB327" s="226" t="e">
        <f>VLOOKUP(Y327,#REF!,2,0)</f>
        <v>#REF!</v>
      </c>
      <c r="AC327" s="226" t="e">
        <f>VLOOKUP(Z327,#REF!,2,0)</f>
        <v>#REF!</v>
      </c>
      <c r="AD327" s="226" t="e">
        <f>VLOOKUP(AA327,#REF!,2,0)</f>
        <v>#REF!</v>
      </c>
      <c r="AE327" s="227" t="e">
        <f t="shared" si="56"/>
        <v>#REF!</v>
      </c>
      <c r="AF327" s="229" t="e">
        <f t="shared" si="57"/>
        <v>#REF!</v>
      </c>
      <c r="AG327" s="229">
        <v>2</v>
      </c>
      <c r="AH327" s="229" t="e">
        <f t="shared" si="58"/>
        <v>#REF!</v>
      </c>
      <c r="AI327" s="227" t="e">
        <f t="shared" si="59"/>
        <v>#REF!</v>
      </c>
      <c r="AJ327" s="225">
        <f>Solicitacao_Prancha[[#This Row],[QUANT EQUIP]]</f>
        <v>4</v>
      </c>
      <c r="AK327" s="229" t="e">
        <f t="shared" si="60"/>
        <v>#REF!</v>
      </c>
      <c r="AL327" s="229"/>
      <c r="AM327" s="230"/>
      <c r="AN327" s="230"/>
      <c r="AO327" s="230"/>
      <c r="AP327" s="230"/>
      <c r="AQ327" s="230"/>
      <c r="AR327" s="230"/>
      <c r="AS327" s="230"/>
      <c r="AT327" s="230"/>
      <c r="AU327" s="230"/>
      <c r="AV327" s="230"/>
      <c r="AW327" s="230"/>
      <c r="AX327"/>
      <c r="AY327"/>
    </row>
    <row r="328" spans="1:51" ht="15" hidden="1" x14ac:dyDescent="0.25">
      <c r="A328" s="208">
        <v>3099</v>
      </c>
      <c r="B328" s="208" t="s">
        <v>742</v>
      </c>
      <c r="C328" s="210">
        <v>45639.919444444444</v>
      </c>
      <c r="D328" s="211" t="s">
        <v>529</v>
      </c>
      <c r="E328" s="208" t="s">
        <v>491</v>
      </c>
      <c r="F328" s="208">
        <v>1</v>
      </c>
      <c r="G328" s="208" t="s">
        <v>545</v>
      </c>
      <c r="H328" s="208" t="s">
        <v>620</v>
      </c>
      <c r="I328" s="208" t="s">
        <v>621</v>
      </c>
      <c r="J328" s="208" t="s">
        <v>502</v>
      </c>
      <c r="K328" s="208" t="s">
        <v>1156</v>
      </c>
      <c r="L328" s="208" t="s">
        <v>595</v>
      </c>
      <c r="M328" s="211" t="s">
        <v>1255</v>
      </c>
      <c r="N328" s="211" t="s">
        <v>768</v>
      </c>
      <c r="O328" s="217"/>
      <c r="P328" s="208"/>
      <c r="Q328" s="208" t="s">
        <v>688</v>
      </c>
      <c r="R328" s="208" t="e">
        <f>VLOOKUP(LEFT(Solicitacao_Prancha[[#This Row],[ORIGEM]],4),#REF!,2,0)</f>
        <v>#REF!</v>
      </c>
      <c r="S328" s="208" t="e">
        <f>VLOOKUP(LEFT(Solicitacao_Prancha[[#This Row],[DESTINO]],4),#REF!,2,0)</f>
        <v>#REF!</v>
      </c>
      <c r="T328" s="219" t="str">
        <f t="shared" si="52"/>
        <v>Não Aderente</v>
      </c>
      <c r="U328" s="221">
        <f>((CONCATENATE(Solicitacao_Prancha[[#This Row],[DATA MOVIMENTAÇÃO]]," ",Solicitacao_Prancha[[#This Row],[HORA MOVIMENTAÇÃO]])-Solicitacao_Prancha[[#This Row],[DATA SOLICITAÇÃO]])*24)+3</f>
        <v>14.933333333290648</v>
      </c>
      <c r="V328" s="224" t="s">
        <v>410</v>
      </c>
      <c r="W328" s="225" t="str">
        <f>LEFT(Solicitacao_Prancha[[#This Row],[ORIGEM]],4)</f>
        <v>0668</v>
      </c>
      <c r="X328" s="225" t="str">
        <f>LEFT(Solicitacao_Prancha[[#This Row],[DESTINO]],4)</f>
        <v>0545</v>
      </c>
      <c r="Y328" s="225" t="str">
        <f t="shared" si="53"/>
        <v>BRLP0668</v>
      </c>
      <c r="Z328" s="225" t="str">
        <f t="shared" si="54"/>
        <v>06680545</v>
      </c>
      <c r="AA328" s="225" t="str">
        <f t="shared" si="55"/>
        <v>BRLP0545</v>
      </c>
      <c r="AB328" s="226" t="e">
        <f>VLOOKUP(Y328,#REF!,2,0)</f>
        <v>#REF!</v>
      </c>
      <c r="AC328" s="226" t="e">
        <f>VLOOKUP(Z328,#REF!,2,0)</f>
        <v>#REF!</v>
      </c>
      <c r="AD328" s="226" t="e">
        <f>VLOOKUP(AA328,#REF!,2,0)</f>
        <v>#REF!</v>
      </c>
      <c r="AE328" s="227" t="e">
        <f t="shared" si="56"/>
        <v>#REF!</v>
      </c>
      <c r="AF328" s="229" t="e">
        <f t="shared" si="57"/>
        <v>#REF!</v>
      </c>
      <c r="AG328" s="229">
        <v>2</v>
      </c>
      <c r="AH328" s="229" t="e">
        <f t="shared" si="58"/>
        <v>#REF!</v>
      </c>
      <c r="AI328" s="227" t="e">
        <f t="shared" si="59"/>
        <v>#REF!</v>
      </c>
      <c r="AJ328" s="225">
        <f>Solicitacao_Prancha[[#This Row],[QUANT EQUIP]]</f>
        <v>1</v>
      </c>
      <c r="AK328" s="229" t="e">
        <f t="shared" si="60"/>
        <v>#REF!</v>
      </c>
      <c r="AL328" s="229"/>
      <c r="AM328" s="230"/>
      <c r="AN328" s="230"/>
      <c r="AO328" s="230"/>
      <c r="AP328" s="230"/>
      <c r="AQ328" s="230"/>
      <c r="AR328" s="230"/>
      <c r="AS328" s="230"/>
      <c r="AT328" s="230"/>
      <c r="AU328" s="230"/>
      <c r="AV328" s="230"/>
      <c r="AW328" s="230"/>
      <c r="AX328"/>
      <c r="AY328"/>
    </row>
    <row r="329" spans="1:51" ht="15" hidden="1" x14ac:dyDescent="0.25">
      <c r="A329" s="208">
        <v>3100</v>
      </c>
      <c r="B329" s="208" t="s">
        <v>742</v>
      </c>
      <c r="C329" s="210">
        <v>45639.92083333333</v>
      </c>
      <c r="D329" s="211" t="s">
        <v>529</v>
      </c>
      <c r="E329" s="208" t="s">
        <v>493</v>
      </c>
      <c r="F329" s="208">
        <v>2</v>
      </c>
      <c r="G329" s="208" t="s">
        <v>545</v>
      </c>
      <c r="H329" s="208" t="s">
        <v>620</v>
      </c>
      <c r="I329" s="208" t="s">
        <v>622</v>
      </c>
      <c r="J329" s="208" t="s">
        <v>502</v>
      </c>
      <c r="K329" s="208" t="s">
        <v>1156</v>
      </c>
      <c r="L329" s="208" t="s">
        <v>595</v>
      </c>
      <c r="M329" s="211" t="s">
        <v>1255</v>
      </c>
      <c r="N329" s="211" t="s">
        <v>768</v>
      </c>
      <c r="O329" s="217"/>
      <c r="P329" s="208"/>
      <c r="Q329" s="208" t="s">
        <v>688</v>
      </c>
      <c r="R329" s="208" t="e">
        <f>VLOOKUP(LEFT(Solicitacao_Prancha[[#This Row],[ORIGEM]],4),#REF!,2,0)</f>
        <v>#REF!</v>
      </c>
      <c r="S329" s="208" t="e">
        <f>VLOOKUP(LEFT(Solicitacao_Prancha[[#This Row],[DESTINO]],4),#REF!,2,0)</f>
        <v>#REF!</v>
      </c>
      <c r="T329" s="219" t="str">
        <f t="shared" si="52"/>
        <v>Não Aderente</v>
      </c>
      <c r="U329" s="221">
        <f>((CONCATENATE(Solicitacao_Prancha[[#This Row],[DATA MOVIMENTAÇÃO]]," ",Solicitacao_Prancha[[#This Row],[HORA MOVIMENTAÇÃO]])-Solicitacao_Prancha[[#This Row],[DATA SOLICITAÇÃO]])*24)+3</f>
        <v>14.900000000023283</v>
      </c>
      <c r="V329" s="224" t="s">
        <v>410</v>
      </c>
      <c r="W329" s="225" t="str">
        <f>LEFT(Solicitacao_Prancha[[#This Row],[ORIGEM]],4)</f>
        <v>0668</v>
      </c>
      <c r="X329" s="225" t="str">
        <f>LEFT(Solicitacao_Prancha[[#This Row],[DESTINO]],4)</f>
        <v>0545</v>
      </c>
      <c r="Y329" s="225" t="str">
        <f t="shared" si="53"/>
        <v>BRLP0668</v>
      </c>
      <c r="Z329" s="225" t="str">
        <f t="shared" si="54"/>
        <v>06680545</v>
      </c>
      <c r="AA329" s="225" t="str">
        <f t="shared" si="55"/>
        <v>BRLP0545</v>
      </c>
      <c r="AB329" s="226" t="e">
        <f>VLOOKUP(Y329,#REF!,2,0)</f>
        <v>#REF!</v>
      </c>
      <c r="AC329" s="226" t="e">
        <f>VLOOKUP(Z329,#REF!,2,0)</f>
        <v>#REF!</v>
      </c>
      <c r="AD329" s="226" t="e">
        <f>VLOOKUP(AA329,#REF!,2,0)</f>
        <v>#REF!</v>
      </c>
      <c r="AE329" s="227" t="e">
        <f t="shared" si="56"/>
        <v>#REF!</v>
      </c>
      <c r="AF329" s="229" t="e">
        <f t="shared" si="57"/>
        <v>#REF!</v>
      </c>
      <c r="AG329" s="229">
        <v>2</v>
      </c>
      <c r="AH329" s="229" t="e">
        <f t="shared" si="58"/>
        <v>#REF!</v>
      </c>
      <c r="AI329" s="227" t="e">
        <f t="shared" si="59"/>
        <v>#REF!</v>
      </c>
      <c r="AJ329" s="225">
        <f>Solicitacao_Prancha[[#This Row],[QUANT EQUIP]]</f>
        <v>2</v>
      </c>
      <c r="AK329" s="229" t="e">
        <f t="shared" si="60"/>
        <v>#REF!</v>
      </c>
      <c r="AL329" s="229"/>
      <c r="AM329" s="230"/>
      <c r="AN329" s="230"/>
      <c r="AO329" s="230"/>
      <c r="AP329" s="230"/>
      <c r="AQ329" s="230"/>
      <c r="AR329" s="230"/>
      <c r="AS329" s="230"/>
      <c r="AT329" s="230"/>
      <c r="AU329" s="230"/>
      <c r="AV329" s="230"/>
      <c r="AW329" s="230"/>
      <c r="AX329"/>
      <c r="AY329"/>
    </row>
    <row r="330" spans="1:51" ht="15" hidden="1" x14ac:dyDescent="0.25">
      <c r="A330" s="208">
        <v>3101</v>
      </c>
      <c r="B330" s="208" t="s">
        <v>742</v>
      </c>
      <c r="C330" s="210">
        <v>45639.921527777777</v>
      </c>
      <c r="D330" s="211" t="s">
        <v>529</v>
      </c>
      <c r="E330" s="208" t="s">
        <v>493</v>
      </c>
      <c r="F330" s="208">
        <v>2</v>
      </c>
      <c r="G330" s="208" t="s">
        <v>545</v>
      </c>
      <c r="H330" s="208" t="s">
        <v>620</v>
      </c>
      <c r="I330" s="208" t="s">
        <v>622</v>
      </c>
      <c r="J330" s="208" t="s">
        <v>1</v>
      </c>
      <c r="K330" s="208" t="s">
        <v>900</v>
      </c>
      <c r="L330" s="208" t="s">
        <v>604</v>
      </c>
      <c r="M330" s="211" t="s">
        <v>1255</v>
      </c>
      <c r="N330" s="211" t="s">
        <v>768</v>
      </c>
      <c r="O330" s="217"/>
      <c r="P330" s="208"/>
      <c r="Q330" s="208" t="s">
        <v>688</v>
      </c>
      <c r="R330" s="208" t="e">
        <f>VLOOKUP(LEFT(Solicitacao_Prancha[[#This Row],[ORIGEM]],4),#REF!,2,0)</f>
        <v>#REF!</v>
      </c>
      <c r="S330" s="208" t="e">
        <f>VLOOKUP(LEFT(Solicitacao_Prancha[[#This Row],[DESTINO]],4),#REF!,2,0)</f>
        <v>#REF!</v>
      </c>
      <c r="T330" s="219" t="str">
        <f t="shared" si="52"/>
        <v>Não Aderente</v>
      </c>
      <c r="U330" s="221">
        <f>((CONCATENATE(Solicitacao_Prancha[[#This Row],[DATA MOVIMENTAÇÃO]]," ",Solicitacao_Prancha[[#This Row],[HORA MOVIMENTAÇÃO]])-Solicitacao_Prancha[[#This Row],[DATA SOLICITAÇÃO]])*24)+3</f>
        <v>35.883333333302289</v>
      </c>
      <c r="V330" s="224" t="s">
        <v>410</v>
      </c>
      <c r="W330" s="225" t="str">
        <f>LEFT(Solicitacao_Prancha[[#This Row],[ORIGEM]],4)</f>
        <v>0668</v>
      </c>
      <c r="X330" s="225" t="str">
        <f>LEFT(Solicitacao_Prancha[[#This Row],[DESTINO]],4)</f>
        <v>0545</v>
      </c>
      <c r="Y330" s="225" t="str">
        <f t="shared" si="53"/>
        <v>BRLP0668</v>
      </c>
      <c r="Z330" s="225" t="str">
        <f t="shared" si="54"/>
        <v>06680545</v>
      </c>
      <c r="AA330" s="225" t="str">
        <f t="shared" si="55"/>
        <v>BRLP0545</v>
      </c>
      <c r="AB330" s="226" t="e">
        <f>VLOOKUP(Y330,#REF!,2,0)</f>
        <v>#REF!</v>
      </c>
      <c r="AC330" s="226" t="e">
        <f>VLOOKUP(Z330,#REF!,2,0)</f>
        <v>#REF!</v>
      </c>
      <c r="AD330" s="226" t="e">
        <f>VLOOKUP(AA330,#REF!,2,0)</f>
        <v>#REF!</v>
      </c>
      <c r="AE330" s="227" t="e">
        <f t="shared" si="56"/>
        <v>#REF!</v>
      </c>
      <c r="AF330" s="229" t="e">
        <f t="shared" si="57"/>
        <v>#REF!</v>
      </c>
      <c r="AG330" s="229">
        <v>2</v>
      </c>
      <c r="AH330" s="229" t="e">
        <f t="shared" si="58"/>
        <v>#REF!</v>
      </c>
      <c r="AI330" s="227" t="e">
        <f t="shared" si="59"/>
        <v>#REF!</v>
      </c>
      <c r="AJ330" s="225">
        <f>Solicitacao_Prancha[[#This Row],[QUANT EQUIP]]</f>
        <v>2</v>
      </c>
      <c r="AK330" s="229" t="e">
        <f t="shared" si="60"/>
        <v>#REF!</v>
      </c>
      <c r="AL330" s="229"/>
      <c r="AM330" s="230"/>
      <c r="AN330" s="230"/>
      <c r="AO330" s="230"/>
      <c r="AP330" s="230"/>
      <c r="AQ330" s="230"/>
      <c r="AR330" s="230"/>
      <c r="AS330" s="230"/>
      <c r="AT330" s="230"/>
      <c r="AU330" s="230"/>
      <c r="AV330" s="230"/>
      <c r="AW330" s="230"/>
      <c r="AX330"/>
      <c r="AY330"/>
    </row>
    <row r="331" spans="1:51" ht="15" hidden="1" x14ac:dyDescent="0.25">
      <c r="A331" s="208">
        <v>3102</v>
      </c>
      <c r="B331" s="208" t="s">
        <v>742</v>
      </c>
      <c r="C331" s="210">
        <v>45639.92291666667</v>
      </c>
      <c r="D331" s="211" t="s">
        <v>529</v>
      </c>
      <c r="E331" s="208" t="s">
        <v>491</v>
      </c>
      <c r="F331" s="208">
        <v>1</v>
      </c>
      <c r="G331" s="208" t="s">
        <v>545</v>
      </c>
      <c r="H331" s="208" t="s">
        <v>620</v>
      </c>
      <c r="I331" s="208" t="s">
        <v>621</v>
      </c>
      <c r="J331" s="208" t="s">
        <v>1</v>
      </c>
      <c r="K331" s="208" t="s">
        <v>900</v>
      </c>
      <c r="L331" s="208" t="s">
        <v>604</v>
      </c>
      <c r="M331" s="211" t="s">
        <v>1255</v>
      </c>
      <c r="N331" s="211" t="s">
        <v>768</v>
      </c>
      <c r="O331" s="217"/>
      <c r="P331" s="208"/>
      <c r="Q331" s="208" t="s">
        <v>688</v>
      </c>
      <c r="R331" s="208" t="e">
        <f>VLOOKUP(LEFT(Solicitacao_Prancha[[#This Row],[ORIGEM]],4),#REF!,2,0)</f>
        <v>#REF!</v>
      </c>
      <c r="S331" s="208" t="e">
        <f>VLOOKUP(LEFT(Solicitacao_Prancha[[#This Row],[DESTINO]],4),#REF!,2,0)</f>
        <v>#REF!</v>
      </c>
      <c r="T331" s="219" t="str">
        <f t="shared" si="52"/>
        <v>Não Aderente</v>
      </c>
      <c r="U331" s="221">
        <f>((CONCATENATE(Solicitacao_Prancha[[#This Row],[DATA MOVIMENTAÇÃO]]," ",Solicitacao_Prancha[[#This Row],[HORA MOVIMENTAÇÃO]])-Solicitacao_Prancha[[#This Row],[DATA SOLICITAÇÃO]])*24)+3</f>
        <v>35.849999999860302</v>
      </c>
      <c r="V331" s="224" t="s">
        <v>410</v>
      </c>
      <c r="W331" s="225" t="str">
        <f>LEFT(Solicitacao_Prancha[[#This Row],[ORIGEM]],4)</f>
        <v>0668</v>
      </c>
      <c r="X331" s="225" t="str">
        <f>LEFT(Solicitacao_Prancha[[#This Row],[DESTINO]],4)</f>
        <v>0545</v>
      </c>
      <c r="Y331" s="225" t="str">
        <f t="shared" si="53"/>
        <v>BRLP0668</v>
      </c>
      <c r="Z331" s="225" t="str">
        <f t="shared" si="54"/>
        <v>06680545</v>
      </c>
      <c r="AA331" s="225" t="str">
        <f t="shared" si="55"/>
        <v>BRLP0545</v>
      </c>
      <c r="AB331" s="226" t="e">
        <f>VLOOKUP(Y331,#REF!,2,0)</f>
        <v>#REF!</v>
      </c>
      <c r="AC331" s="226" t="e">
        <f>VLOOKUP(Z331,#REF!,2,0)</f>
        <v>#REF!</v>
      </c>
      <c r="AD331" s="226" t="e">
        <f>VLOOKUP(AA331,#REF!,2,0)</f>
        <v>#REF!</v>
      </c>
      <c r="AE331" s="227" t="e">
        <f t="shared" si="56"/>
        <v>#REF!</v>
      </c>
      <c r="AF331" s="229" t="e">
        <f t="shared" si="57"/>
        <v>#REF!</v>
      </c>
      <c r="AG331" s="229">
        <v>2</v>
      </c>
      <c r="AH331" s="229" t="e">
        <f t="shared" si="58"/>
        <v>#REF!</v>
      </c>
      <c r="AI331" s="227" t="e">
        <f t="shared" si="59"/>
        <v>#REF!</v>
      </c>
      <c r="AJ331" s="225">
        <f>Solicitacao_Prancha[[#This Row],[QUANT EQUIP]]</f>
        <v>1</v>
      </c>
      <c r="AK331" s="229" t="e">
        <f t="shared" si="60"/>
        <v>#REF!</v>
      </c>
      <c r="AL331" s="229"/>
      <c r="AM331" s="230"/>
      <c r="AN331" s="230"/>
      <c r="AO331" s="230"/>
      <c r="AP331" s="230"/>
      <c r="AQ331" s="230"/>
      <c r="AR331" s="230"/>
      <c r="AS331" s="230"/>
      <c r="AT331" s="230"/>
      <c r="AU331" s="230"/>
      <c r="AV331" s="230"/>
      <c r="AW331" s="230"/>
      <c r="AX331"/>
      <c r="AY331"/>
    </row>
    <row r="332" spans="1:51" ht="15" hidden="1" x14ac:dyDescent="0.25">
      <c r="A332" s="208">
        <v>3103</v>
      </c>
      <c r="B332" s="208" t="s">
        <v>1591</v>
      </c>
      <c r="C332" s="210">
        <v>45640.45208333333</v>
      </c>
      <c r="D332" s="211" t="s">
        <v>774</v>
      </c>
      <c r="E332" s="208" t="s">
        <v>493</v>
      </c>
      <c r="F332" s="208">
        <v>1</v>
      </c>
      <c r="G332" s="208" t="s">
        <v>501</v>
      </c>
      <c r="H332" s="208" t="s">
        <v>620</v>
      </c>
      <c r="I332" s="208" t="s">
        <v>621</v>
      </c>
      <c r="J332" s="208" t="s">
        <v>531</v>
      </c>
      <c r="K332" s="208" t="s">
        <v>900</v>
      </c>
      <c r="L332" s="208" t="s">
        <v>600</v>
      </c>
      <c r="M332" s="211" t="s">
        <v>560</v>
      </c>
      <c r="N332" s="211" t="s">
        <v>660</v>
      </c>
      <c r="O332" s="217"/>
      <c r="P332" s="208"/>
      <c r="Q332" s="208" t="s">
        <v>688</v>
      </c>
      <c r="R332" s="208" t="e">
        <f>VLOOKUP(LEFT(Solicitacao_Prancha[[#This Row],[ORIGEM]],4),#REF!,2,0)</f>
        <v>#REF!</v>
      </c>
      <c r="S332" s="208" t="e">
        <f>VLOOKUP(LEFT(Solicitacao_Prancha[[#This Row],[DESTINO]],4),#REF!,2,0)</f>
        <v>#REF!</v>
      </c>
      <c r="T332" s="219" t="str">
        <f t="shared" si="52"/>
        <v>Não Aderente</v>
      </c>
      <c r="U332" s="221">
        <f>((CONCATENATE(Solicitacao_Prancha[[#This Row],[DATA MOVIMENTAÇÃO]]," ",Solicitacao_Prancha[[#This Row],[HORA MOVIMENTAÇÃO]])-Solicitacao_Prancha[[#This Row],[DATA SOLICITAÇÃO]])*24)+3</f>
        <v>22.150000000081491</v>
      </c>
      <c r="V332" s="224" t="s">
        <v>410</v>
      </c>
      <c r="W332" s="225" t="str">
        <f>LEFT(Solicitacao_Prancha[[#This Row],[ORIGEM]],4)</f>
        <v>0480</v>
      </c>
      <c r="X332" s="225" t="str">
        <f>LEFT(Solicitacao_Prancha[[#This Row],[DESTINO]],4)</f>
        <v>0078</v>
      </c>
      <c r="Y332" s="225" t="str">
        <f t="shared" si="53"/>
        <v>BRLP0480</v>
      </c>
      <c r="Z332" s="225" t="str">
        <f t="shared" si="54"/>
        <v>04800078</v>
      </c>
      <c r="AA332" s="225" t="str">
        <f t="shared" si="55"/>
        <v>BRLP0078</v>
      </c>
      <c r="AB332" s="226" t="e">
        <f>VLOOKUP(Y332,#REF!,2,0)</f>
        <v>#REF!</v>
      </c>
      <c r="AC332" s="226" t="e">
        <f>VLOOKUP(Z332,#REF!,2,0)</f>
        <v>#REF!</v>
      </c>
      <c r="AD332" s="226" t="e">
        <f>VLOOKUP(AA332,#REF!,2,0)</f>
        <v>#REF!</v>
      </c>
      <c r="AE332" s="227" t="e">
        <f t="shared" si="56"/>
        <v>#REF!</v>
      </c>
      <c r="AF332" s="229" t="e">
        <f t="shared" si="57"/>
        <v>#REF!</v>
      </c>
      <c r="AG332" s="229">
        <v>2</v>
      </c>
      <c r="AH332" s="229" t="e">
        <f t="shared" si="58"/>
        <v>#REF!</v>
      </c>
      <c r="AI332" s="227" t="e">
        <f t="shared" si="59"/>
        <v>#REF!</v>
      </c>
      <c r="AJ332" s="225">
        <f>Solicitacao_Prancha[[#This Row],[QUANT EQUIP]]</f>
        <v>1</v>
      </c>
      <c r="AK332" s="229" t="e">
        <f t="shared" si="60"/>
        <v>#REF!</v>
      </c>
      <c r="AL332" s="229"/>
      <c r="AM332" s="230"/>
      <c r="AN332" s="230"/>
      <c r="AO332" s="230"/>
      <c r="AP332" s="230"/>
      <c r="AQ332" s="230"/>
      <c r="AR332" s="230"/>
      <c r="AS332" s="230"/>
      <c r="AT332" s="230"/>
      <c r="AU332" s="230"/>
      <c r="AV332" s="230"/>
      <c r="AW332" s="230"/>
      <c r="AX332"/>
      <c r="AY332"/>
    </row>
    <row r="333" spans="1:51" ht="15" hidden="1" x14ac:dyDescent="0.25">
      <c r="A333" s="208">
        <v>3105</v>
      </c>
      <c r="B333" s="208" t="s">
        <v>1591</v>
      </c>
      <c r="C333" s="210">
        <v>45640.454861111109</v>
      </c>
      <c r="D333" s="211" t="s">
        <v>774</v>
      </c>
      <c r="E333" s="208" t="s">
        <v>491</v>
      </c>
      <c r="F333" s="208">
        <v>2</v>
      </c>
      <c r="G333" s="208" t="s">
        <v>501</v>
      </c>
      <c r="H333" s="208" t="s">
        <v>620</v>
      </c>
      <c r="I333" s="208" t="s">
        <v>622</v>
      </c>
      <c r="J333" s="208" t="s">
        <v>531</v>
      </c>
      <c r="K333" s="208" t="s">
        <v>900</v>
      </c>
      <c r="L333" s="208" t="s">
        <v>600</v>
      </c>
      <c r="M333" s="211" t="s">
        <v>639</v>
      </c>
      <c r="N333" s="211" t="s">
        <v>660</v>
      </c>
      <c r="O333" s="217"/>
      <c r="P333" s="208"/>
      <c r="Q333" s="208" t="s">
        <v>688</v>
      </c>
      <c r="R333" s="208" t="e">
        <f>VLOOKUP(LEFT(Solicitacao_Prancha[[#This Row],[ORIGEM]],4),#REF!,2,0)</f>
        <v>#REF!</v>
      </c>
      <c r="S333" s="208" t="e">
        <f>VLOOKUP(LEFT(Solicitacao_Prancha[[#This Row],[DESTINO]],4),#REF!,2,0)</f>
        <v>#REF!</v>
      </c>
      <c r="T333" s="219" t="str">
        <f t="shared" si="52"/>
        <v>Não Aderente</v>
      </c>
      <c r="U333" s="221">
        <f>((CONCATENATE(Solicitacao_Prancha[[#This Row],[DATA MOVIMENTAÇÃO]]," ",Solicitacao_Prancha[[#This Row],[HORA MOVIMENTAÇÃO]])-Solicitacao_Prancha[[#This Row],[DATA SOLICITAÇÃO]])*24)+3</f>
        <v>22.083333333372138</v>
      </c>
      <c r="V333" s="224" t="s">
        <v>410</v>
      </c>
      <c r="W333" s="225" t="str">
        <f>LEFT(Solicitacao_Prancha[[#This Row],[ORIGEM]],4)</f>
        <v>0486</v>
      </c>
      <c r="X333" s="225" t="str">
        <f>LEFT(Solicitacao_Prancha[[#This Row],[DESTINO]],4)</f>
        <v>0078</v>
      </c>
      <c r="Y333" s="225" t="str">
        <f t="shared" si="53"/>
        <v>BRLP0486</v>
      </c>
      <c r="Z333" s="225" t="str">
        <f t="shared" si="54"/>
        <v>04860078</v>
      </c>
      <c r="AA333" s="225" t="str">
        <f t="shared" si="55"/>
        <v>BRLP0078</v>
      </c>
      <c r="AB333" s="226" t="e">
        <f>VLOOKUP(Y333,#REF!,2,0)</f>
        <v>#REF!</v>
      </c>
      <c r="AC333" s="226" t="e">
        <f>VLOOKUP(Z333,#REF!,2,0)</f>
        <v>#REF!</v>
      </c>
      <c r="AD333" s="226" t="e">
        <f>VLOOKUP(AA333,#REF!,2,0)</f>
        <v>#REF!</v>
      </c>
      <c r="AE333" s="227" t="e">
        <f t="shared" si="56"/>
        <v>#REF!</v>
      </c>
      <c r="AF333" s="229" t="e">
        <f t="shared" si="57"/>
        <v>#REF!</v>
      </c>
      <c r="AG333" s="229">
        <v>2</v>
      </c>
      <c r="AH333" s="229" t="e">
        <f t="shared" si="58"/>
        <v>#REF!</v>
      </c>
      <c r="AI333" s="227" t="e">
        <f t="shared" si="59"/>
        <v>#REF!</v>
      </c>
      <c r="AJ333" s="225">
        <f>Solicitacao_Prancha[[#This Row],[QUANT EQUIP]]</f>
        <v>2</v>
      </c>
      <c r="AK333" s="229" t="e">
        <f t="shared" si="60"/>
        <v>#REF!</v>
      </c>
      <c r="AL333" s="229"/>
      <c r="AM333" s="230"/>
      <c r="AN333" s="230"/>
      <c r="AO333" s="230"/>
      <c r="AP333" s="230"/>
      <c r="AQ333" s="230"/>
      <c r="AR333" s="230"/>
      <c r="AS333" s="230"/>
      <c r="AT333" s="230"/>
      <c r="AU333" s="230"/>
      <c r="AV333" s="230"/>
      <c r="AW333" s="230"/>
      <c r="AX333"/>
      <c r="AY333"/>
    </row>
    <row r="334" spans="1:51" ht="15" hidden="1" x14ac:dyDescent="0.25">
      <c r="A334" s="208">
        <v>3104</v>
      </c>
      <c r="B334" s="208" t="s">
        <v>718</v>
      </c>
      <c r="C334" s="210">
        <v>45640.456250000003</v>
      </c>
      <c r="D334" s="211" t="s">
        <v>570</v>
      </c>
      <c r="E334" s="208" t="s">
        <v>719</v>
      </c>
      <c r="F334" s="208">
        <v>4</v>
      </c>
      <c r="G334" s="208" t="s">
        <v>8</v>
      </c>
      <c r="H334" s="208" t="s">
        <v>621</v>
      </c>
      <c r="I334" s="208" t="s">
        <v>621</v>
      </c>
      <c r="J334" s="208" t="s">
        <v>1</v>
      </c>
      <c r="K334" s="208" t="s">
        <v>1256</v>
      </c>
      <c r="L334" s="208" t="s">
        <v>597</v>
      </c>
      <c r="M334" s="211" t="s">
        <v>647</v>
      </c>
      <c r="N334" s="211" t="s">
        <v>647</v>
      </c>
      <c r="O334" s="217"/>
      <c r="P334" s="208"/>
      <c r="Q334" s="208" t="s">
        <v>687</v>
      </c>
      <c r="R334" s="208" t="e">
        <f>VLOOKUP(LEFT(Solicitacao_Prancha[[#This Row],[ORIGEM]],4),#REF!,2,0)</f>
        <v>#REF!</v>
      </c>
      <c r="S334" s="208" t="e">
        <f>VLOOKUP(LEFT(Solicitacao_Prancha[[#This Row],[DESTINO]],4),#REF!,2,0)</f>
        <v>#REF!</v>
      </c>
      <c r="T334" s="219" t="str">
        <f t="shared" si="52"/>
        <v>Aderente</v>
      </c>
      <c r="U334" s="221">
        <f>((CONCATENATE(Solicitacao_Prancha[[#This Row],[DATA MOVIMENTAÇÃO]]," ",Solicitacao_Prancha[[#This Row],[HORA MOVIMENTAÇÃO]])-Solicitacao_Prancha[[#This Row],[DATA SOLICITAÇÃO]])*24)+3</f>
        <v>49.049999999930151</v>
      </c>
      <c r="V334" s="224" t="s">
        <v>410</v>
      </c>
      <c r="W334" s="225" t="str">
        <f>LEFT(Solicitacao_Prancha[[#This Row],[ORIGEM]],4)</f>
        <v>0298</v>
      </c>
      <c r="X334" s="225" t="str">
        <f>LEFT(Solicitacao_Prancha[[#This Row],[DESTINO]],4)</f>
        <v>0298</v>
      </c>
      <c r="Y334" s="225" t="str">
        <f t="shared" si="53"/>
        <v>BRLP0298</v>
      </c>
      <c r="Z334" s="225" t="str">
        <f t="shared" si="54"/>
        <v>02980298</v>
      </c>
      <c r="AA334" s="225" t="str">
        <f t="shared" si="55"/>
        <v>BRLP0298</v>
      </c>
      <c r="AB334" s="226" t="e">
        <f>VLOOKUP(Y334,#REF!,2,0)</f>
        <v>#REF!</v>
      </c>
      <c r="AC334" s="226" t="e">
        <f>VLOOKUP(Z334,#REF!,2,0)</f>
        <v>#REF!</v>
      </c>
      <c r="AD334" s="226" t="e">
        <f>VLOOKUP(AA334,#REF!,2,0)</f>
        <v>#REF!</v>
      </c>
      <c r="AE334" s="227" t="e">
        <f t="shared" si="56"/>
        <v>#REF!</v>
      </c>
      <c r="AF334" s="229" t="e">
        <f t="shared" si="57"/>
        <v>#REF!</v>
      </c>
      <c r="AG334" s="229">
        <v>2</v>
      </c>
      <c r="AH334" s="229" t="e">
        <f t="shared" si="58"/>
        <v>#REF!</v>
      </c>
      <c r="AI334" s="227" t="e">
        <f t="shared" si="59"/>
        <v>#REF!</v>
      </c>
      <c r="AJ334" s="225">
        <f>Solicitacao_Prancha[[#This Row],[QUANT EQUIP]]</f>
        <v>4</v>
      </c>
      <c r="AK334" s="229" t="e">
        <f t="shared" si="60"/>
        <v>#REF!</v>
      </c>
      <c r="AL334" s="229"/>
      <c r="AM334" s="230"/>
      <c r="AN334" s="230"/>
      <c r="AO334" s="230"/>
      <c r="AP334" s="230"/>
      <c r="AQ334" s="230"/>
      <c r="AR334" s="230"/>
      <c r="AS334" s="230"/>
      <c r="AT334" s="230"/>
      <c r="AU334" s="230"/>
      <c r="AV334" s="230"/>
      <c r="AW334" s="230"/>
      <c r="AX334"/>
      <c r="AY334"/>
    </row>
    <row r="335" spans="1:51" ht="15" hidden="1" x14ac:dyDescent="0.25">
      <c r="A335" s="208">
        <v>3106</v>
      </c>
      <c r="B335" s="208" t="s">
        <v>717</v>
      </c>
      <c r="C335" s="210">
        <v>45640.470138888886</v>
      </c>
      <c r="D335" s="211" t="s">
        <v>562</v>
      </c>
      <c r="E335" s="208" t="s">
        <v>500</v>
      </c>
      <c r="F335" s="208">
        <v>2</v>
      </c>
      <c r="G335" s="208" t="s">
        <v>543</v>
      </c>
      <c r="H335" s="208" t="s">
        <v>621</v>
      </c>
      <c r="I335" s="208" t="s">
        <v>621</v>
      </c>
      <c r="J335" s="208" t="s">
        <v>1</v>
      </c>
      <c r="K335" s="208" t="s">
        <v>900</v>
      </c>
      <c r="L335" s="208" t="s">
        <v>604</v>
      </c>
      <c r="M335" s="211" t="s">
        <v>632</v>
      </c>
      <c r="N335" s="211" t="s">
        <v>636</v>
      </c>
      <c r="O335" s="217"/>
      <c r="P335" s="208"/>
      <c r="Q335" s="208" t="s">
        <v>688</v>
      </c>
      <c r="R335" s="208" t="e">
        <f>VLOOKUP(LEFT(Solicitacao_Prancha[[#This Row],[ORIGEM]],4),#REF!,2,0)</f>
        <v>#REF!</v>
      </c>
      <c r="S335" s="208" t="e">
        <f>VLOOKUP(LEFT(Solicitacao_Prancha[[#This Row],[DESTINO]],4),#REF!,2,0)</f>
        <v>#REF!</v>
      </c>
      <c r="T335" s="219" t="str">
        <f t="shared" si="52"/>
        <v>Não Aderente</v>
      </c>
      <c r="U335" s="221">
        <f>((CONCATENATE(Solicitacao_Prancha[[#This Row],[DATA MOVIMENTAÇÃO]]," ",Solicitacao_Prancha[[#This Row],[HORA MOVIMENTAÇÃO]])-Solicitacao_Prancha[[#This Row],[DATA SOLICITAÇÃO]])*24)+3</f>
        <v>22.716666666674428</v>
      </c>
      <c r="V335" s="224" t="s">
        <v>410</v>
      </c>
      <c r="W335" s="225" t="str">
        <f>LEFT(Solicitacao_Prancha[[#This Row],[ORIGEM]],4)</f>
        <v>5004</v>
      </c>
      <c r="X335" s="225" t="str">
        <f>LEFT(Solicitacao_Prancha[[#This Row],[DESTINO]],4)</f>
        <v>5002</v>
      </c>
      <c r="Y335" s="225" t="str">
        <f t="shared" si="53"/>
        <v>BRLP5004</v>
      </c>
      <c r="Z335" s="225" t="str">
        <f t="shared" si="54"/>
        <v>50045002</v>
      </c>
      <c r="AA335" s="225" t="str">
        <f t="shared" si="55"/>
        <v>BRLP5002</v>
      </c>
      <c r="AB335" s="226" t="e">
        <f>VLOOKUP(Y335,#REF!,2,0)</f>
        <v>#REF!</v>
      </c>
      <c r="AC335" s="226" t="e">
        <f>VLOOKUP(Z335,#REF!,2,0)</f>
        <v>#REF!</v>
      </c>
      <c r="AD335" s="226" t="e">
        <f>VLOOKUP(AA335,#REF!,2,0)</f>
        <v>#REF!</v>
      </c>
      <c r="AE335" s="227" t="e">
        <f t="shared" si="56"/>
        <v>#REF!</v>
      </c>
      <c r="AF335" s="229" t="e">
        <f t="shared" si="57"/>
        <v>#REF!</v>
      </c>
      <c r="AG335" s="229">
        <v>2</v>
      </c>
      <c r="AH335" s="229" t="e">
        <f t="shared" si="58"/>
        <v>#REF!</v>
      </c>
      <c r="AI335" s="227" t="e">
        <f t="shared" si="59"/>
        <v>#REF!</v>
      </c>
      <c r="AJ335" s="225">
        <f>Solicitacao_Prancha[[#This Row],[QUANT EQUIP]]</f>
        <v>2</v>
      </c>
      <c r="AK335" s="229" t="e">
        <f t="shared" si="60"/>
        <v>#REF!</v>
      </c>
      <c r="AL335" s="229"/>
      <c r="AM335" s="230"/>
      <c r="AN335" s="230"/>
      <c r="AO335" s="230"/>
      <c r="AP335" s="230"/>
      <c r="AQ335" s="230"/>
      <c r="AR335" s="230"/>
      <c r="AS335" s="230"/>
      <c r="AT335" s="230"/>
      <c r="AU335" s="230"/>
      <c r="AV335" s="230"/>
      <c r="AW335" s="230"/>
      <c r="AX335"/>
      <c r="AY335"/>
    </row>
    <row r="336" spans="1:51" ht="15" hidden="1" x14ac:dyDescent="0.25">
      <c r="A336" s="208">
        <v>3107</v>
      </c>
      <c r="B336" s="208" t="s">
        <v>718</v>
      </c>
      <c r="C336" s="210">
        <v>45640.486805555556</v>
      </c>
      <c r="D336" s="211" t="s">
        <v>574</v>
      </c>
      <c r="E336" s="208" t="s">
        <v>744</v>
      </c>
      <c r="F336" s="208">
        <v>6</v>
      </c>
      <c r="G336" s="208" t="s">
        <v>516</v>
      </c>
      <c r="H336" s="208" t="s">
        <v>620</v>
      </c>
      <c r="I336" s="208" t="s">
        <v>621</v>
      </c>
      <c r="J336" s="208" t="s">
        <v>1</v>
      </c>
      <c r="K336" s="208" t="s">
        <v>1256</v>
      </c>
      <c r="L336" s="208" t="s">
        <v>1289</v>
      </c>
      <c r="M336" s="211" t="s">
        <v>642</v>
      </c>
      <c r="N336" s="211" t="s">
        <v>642</v>
      </c>
      <c r="O336" s="217"/>
      <c r="P336" s="208"/>
      <c r="Q336" s="208" t="s">
        <v>687</v>
      </c>
      <c r="R336" s="208" t="e">
        <f>VLOOKUP(LEFT(Solicitacao_Prancha[[#This Row],[ORIGEM]],4),#REF!,2,0)</f>
        <v>#REF!</v>
      </c>
      <c r="S336" s="208" t="e">
        <f>VLOOKUP(LEFT(Solicitacao_Prancha[[#This Row],[DESTINO]],4),#REF!,2,0)</f>
        <v>#REF!</v>
      </c>
      <c r="T336" s="219" t="str">
        <f t="shared" si="52"/>
        <v>Aderente</v>
      </c>
      <c r="U336" s="221">
        <f>((CONCATENATE(Solicitacao_Prancha[[#This Row],[DATA MOVIMENTAÇÃO]]," ",Solicitacao_Prancha[[#This Row],[HORA MOVIMENTAÇÃO]])-Solicitacao_Prancha[[#This Row],[DATA SOLICITAÇÃO]])*24)+3</f>
        <v>48.983333333395422</v>
      </c>
      <c r="V336" s="224" t="s">
        <v>410</v>
      </c>
      <c r="W336" s="225" t="str">
        <f>LEFT(Solicitacao_Prancha[[#This Row],[ORIGEM]],4)</f>
        <v>0352</v>
      </c>
      <c r="X336" s="225" t="str">
        <f>LEFT(Solicitacao_Prancha[[#This Row],[DESTINO]],4)</f>
        <v>0352</v>
      </c>
      <c r="Y336" s="225" t="str">
        <f t="shared" si="53"/>
        <v>BRLP0352</v>
      </c>
      <c r="Z336" s="225" t="str">
        <f t="shared" si="54"/>
        <v>03520352</v>
      </c>
      <c r="AA336" s="225" t="str">
        <f t="shared" si="55"/>
        <v>BRLP0352</v>
      </c>
      <c r="AB336" s="226" t="e">
        <f>VLOOKUP(Y336,#REF!,2,0)</f>
        <v>#REF!</v>
      </c>
      <c r="AC336" s="226" t="e">
        <f>VLOOKUP(Z336,#REF!,2,0)</f>
        <v>#REF!</v>
      </c>
      <c r="AD336" s="226" t="e">
        <f>VLOOKUP(AA336,#REF!,2,0)</f>
        <v>#REF!</v>
      </c>
      <c r="AE336" s="227" t="e">
        <f t="shared" si="56"/>
        <v>#REF!</v>
      </c>
      <c r="AF336" s="229" t="e">
        <f t="shared" si="57"/>
        <v>#REF!</v>
      </c>
      <c r="AG336" s="229">
        <v>2</v>
      </c>
      <c r="AH336" s="229" t="e">
        <f t="shared" si="58"/>
        <v>#REF!</v>
      </c>
      <c r="AI336" s="227" t="e">
        <f t="shared" si="59"/>
        <v>#REF!</v>
      </c>
      <c r="AJ336" s="225">
        <f>Solicitacao_Prancha[[#This Row],[QUANT EQUIP]]</f>
        <v>6</v>
      </c>
      <c r="AK336" s="229" t="e">
        <f t="shared" si="60"/>
        <v>#REF!</v>
      </c>
      <c r="AL336" s="229"/>
      <c r="AM336" s="230"/>
      <c r="AN336" s="230"/>
      <c r="AO336" s="230"/>
      <c r="AP336" s="230"/>
      <c r="AQ336" s="230"/>
      <c r="AR336" s="230"/>
      <c r="AS336" s="230"/>
      <c r="AT336" s="230"/>
      <c r="AU336" s="230"/>
      <c r="AV336" s="230"/>
      <c r="AW336" s="230"/>
      <c r="AX336"/>
      <c r="AY336"/>
    </row>
    <row r="337" spans="1:51" ht="15" hidden="1" x14ac:dyDescent="0.25">
      <c r="A337" s="208">
        <v>3108</v>
      </c>
      <c r="B337" s="208" t="s">
        <v>743</v>
      </c>
      <c r="C337" s="210">
        <v>45640.493055555555</v>
      </c>
      <c r="D337" s="211" t="s">
        <v>550</v>
      </c>
      <c r="E337" s="208" t="s">
        <v>481</v>
      </c>
      <c r="F337" s="208">
        <v>1</v>
      </c>
      <c r="G337" s="208" t="s">
        <v>4</v>
      </c>
      <c r="H337" s="208" t="s">
        <v>620</v>
      </c>
      <c r="I337" s="208" t="s">
        <v>621</v>
      </c>
      <c r="J337" s="208" t="s">
        <v>531</v>
      </c>
      <c r="K337" s="208" t="s">
        <v>900</v>
      </c>
      <c r="L337" s="208" t="s">
        <v>1290</v>
      </c>
      <c r="M337" s="211" t="s">
        <v>1001</v>
      </c>
      <c r="N337" s="211" t="s">
        <v>652</v>
      </c>
      <c r="O337" s="217" t="s">
        <v>1291</v>
      </c>
      <c r="P337" s="208" t="s">
        <v>848</v>
      </c>
      <c r="Q337" s="208" t="s">
        <v>688</v>
      </c>
      <c r="R337" s="208" t="e">
        <f>VLOOKUP(LEFT(Solicitacao_Prancha[[#This Row],[ORIGEM]],4),#REF!,2,0)</f>
        <v>#REF!</v>
      </c>
      <c r="S337" s="208" t="e">
        <f>VLOOKUP(LEFT(Solicitacao_Prancha[[#This Row],[DESTINO]],4),#REF!,2,0)</f>
        <v>#REF!</v>
      </c>
      <c r="T337" s="219" t="str">
        <f t="shared" si="52"/>
        <v>Não Aderente</v>
      </c>
      <c r="U337" s="221">
        <f>((CONCATENATE(Solicitacao_Prancha[[#This Row],[DATA MOVIMENTAÇÃO]]," ",Solicitacao_Prancha[[#This Row],[HORA MOVIMENTAÇÃO]])-Solicitacao_Prancha[[#This Row],[DATA SOLICITAÇÃO]])*24)+3</f>
        <v>30.833333333430346</v>
      </c>
      <c r="V337" s="224" t="s">
        <v>410</v>
      </c>
      <c r="W337" s="225" t="str">
        <f>LEFT(Solicitacao_Prancha[[#This Row],[ORIGEM]],4)</f>
        <v>0464</v>
      </c>
      <c r="X337" s="225" t="str">
        <f>LEFT(Solicitacao_Prancha[[#This Row],[DESTINO]],4)</f>
        <v>0390</v>
      </c>
      <c r="Y337" s="225" t="str">
        <f t="shared" si="53"/>
        <v>BRLP0464</v>
      </c>
      <c r="Z337" s="225" t="str">
        <f t="shared" si="54"/>
        <v>04640390</v>
      </c>
      <c r="AA337" s="225" t="str">
        <f t="shared" si="55"/>
        <v>BRLP0390</v>
      </c>
      <c r="AB337" s="226" t="e">
        <f>VLOOKUP(Y337,#REF!,2,0)</f>
        <v>#REF!</v>
      </c>
      <c r="AC337" s="226" t="e">
        <f>VLOOKUP(Z337,#REF!,2,0)</f>
        <v>#REF!</v>
      </c>
      <c r="AD337" s="226" t="e">
        <f>VLOOKUP(AA337,#REF!,2,0)</f>
        <v>#REF!</v>
      </c>
      <c r="AE337" s="227" t="e">
        <f t="shared" si="56"/>
        <v>#REF!</v>
      </c>
      <c r="AF337" s="229" t="e">
        <f t="shared" si="57"/>
        <v>#REF!</v>
      </c>
      <c r="AG337" s="229">
        <v>2</v>
      </c>
      <c r="AH337" s="229" t="e">
        <f t="shared" si="58"/>
        <v>#REF!</v>
      </c>
      <c r="AI337" s="227" t="e">
        <f t="shared" si="59"/>
        <v>#REF!</v>
      </c>
      <c r="AJ337" s="225">
        <f>Solicitacao_Prancha[[#This Row],[QUANT EQUIP]]</f>
        <v>1</v>
      </c>
      <c r="AK337" s="229" t="e">
        <f t="shared" si="60"/>
        <v>#REF!</v>
      </c>
      <c r="AL337" s="229"/>
      <c r="AM337" s="230"/>
      <c r="AN337" s="230"/>
      <c r="AO337" s="230"/>
      <c r="AP337" s="230"/>
      <c r="AQ337" s="230"/>
      <c r="AR337" s="230"/>
      <c r="AS337" s="230"/>
      <c r="AT337" s="230"/>
      <c r="AU337" s="230"/>
      <c r="AV337" s="230"/>
      <c r="AW337" s="230"/>
      <c r="AX337"/>
      <c r="AY337"/>
    </row>
    <row r="338" spans="1:51" ht="15" hidden="1" x14ac:dyDescent="0.25">
      <c r="A338" s="208">
        <v>3109</v>
      </c>
      <c r="B338" s="208" t="s">
        <v>718</v>
      </c>
      <c r="C338" s="210">
        <v>45640.502083333333</v>
      </c>
      <c r="D338" s="211" t="s">
        <v>575</v>
      </c>
      <c r="E338" s="208" t="s">
        <v>719</v>
      </c>
      <c r="F338" s="208">
        <v>3</v>
      </c>
      <c r="G338" s="208" t="s">
        <v>4</v>
      </c>
      <c r="H338" s="208" t="s">
        <v>624</v>
      </c>
      <c r="I338" s="208" t="s">
        <v>621</v>
      </c>
      <c r="J338" s="208" t="s">
        <v>1</v>
      </c>
      <c r="K338" s="208" t="s">
        <v>1256</v>
      </c>
      <c r="L338" s="208" t="s">
        <v>604</v>
      </c>
      <c r="M338" s="211" t="s">
        <v>660</v>
      </c>
      <c r="N338" s="211" t="s">
        <v>584</v>
      </c>
      <c r="O338" s="217"/>
      <c r="P338" s="208"/>
      <c r="Q338" s="208" t="s">
        <v>688</v>
      </c>
      <c r="R338" s="208" t="e">
        <f>VLOOKUP(LEFT(Solicitacao_Prancha[[#This Row],[ORIGEM]],4),#REF!,2,0)</f>
        <v>#REF!</v>
      </c>
      <c r="S338" s="208" t="e">
        <f>VLOOKUP(LEFT(Solicitacao_Prancha[[#This Row],[DESTINO]],4),#REF!,2,0)</f>
        <v>#REF!</v>
      </c>
      <c r="T338" s="219" t="str">
        <f t="shared" si="52"/>
        <v>Não Aderente</v>
      </c>
      <c r="U338" s="221">
        <f>((CONCATENATE(Solicitacao_Prancha[[#This Row],[DATA MOVIMENTAÇÃO]]," ",Solicitacao_Prancha[[#This Row],[HORA MOVIMENTAÇÃO]])-Solicitacao_Prancha[[#This Row],[DATA SOLICITAÇÃO]])*24)+3</f>
        <v>45.949999999953434</v>
      </c>
      <c r="V338" s="224" t="s">
        <v>410</v>
      </c>
      <c r="W338" s="225" t="str">
        <f>LEFT(Solicitacao_Prancha[[#This Row],[ORIGEM]],4)</f>
        <v>0078</v>
      </c>
      <c r="X338" s="225" t="str">
        <f>LEFT(Solicitacao_Prancha[[#This Row],[DESTINO]],4)</f>
        <v>0250</v>
      </c>
      <c r="Y338" s="225" t="str">
        <f t="shared" si="53"/>
        <v>BRLP0078</v>
      </c>
      <c r="Z338" s="225" t="str">
        <f t="shared" si="54"/>
        <v>00780250</v>
      </c>
      <c r="AA338" s="225" t="str">
        <f t="shared" si="55"/>
        <v>BRLP0250</v>
      </c>
      <c r="AB338" s="226" t="e">
        <f>VLOOKUP(Y338,#REF!,2,0)</f>
        <v>#REF!</v>
      </c>
      <c r="AC338" s="226" t="e">
        <f>VLOOKUP(Z338,#REF!,2,0)</f>
        <v>#REF!</v>
      </c>
      <c r="AD338" s="226" t="e">
        <f>VLOOKUP(AA338,#REF!,2,0)</f>
        <v>#REF!</v>
      </c>
      <c r="AE338" s="227" t="e">
        <f t="shared" si="56"/>
        <v>#REF!</v>
      </c>
      <c r="AF338" s="229" t="e">
        <f t="shared" si="57"/>
        <v>#REF!</v>
      </c>
      <c r="AG338" s="229">
        <v>2</v>
      </c>
      <c r="AH338" s="229" t="e">
        <f t="shared" si="58"/>
        <v>#REF!</v>
      </c>
      <c r="AI338" s="227" t="e">
        <f t="shared" si="59"/>
        <v>#REF!</v>
      </c>
      <c r="AJ338" s="225">
        <f>Solicitacao_Prancha[[#This Row],[QUANT EQUIP]]</f>
        <v>3</v>
      </c>
      <c r="AK338" s="229" t="e">
        <f t="shared" si="60"/>
        <v>#REF!</v>
      </c>
      <c r="AL338" s="229"/>
      <c r="AM338" s="230"/>
      <c r="AN338" s="230"/>
      <c r="AO338" s="230"/>
      <c r="AP338" s="230"/>
      <c r="AQ338" s="230"/>
      <c r="AR338" s="230"/>
      <c r="AS338" s="230"/>
      <c r="AT338" s="230"/>
      <c r="AU338" s="230"/>
      <c r="AV338" s="230"/>
      <c r="AW338" s="230"/>
      <c r="AX338"/>
      <c r="AY338"/>
    </row>
    <row r="339" spans="1:51" ht="15" hidden="1" x14ac:dyDescent="0.25">
      <c r="A339" s="208">
        <v>3110</v>
      </c>
      <c r="B339" s="208" t="s">
        <v>743</v>
      </c>
      <c r="C339" s="210">
        <v>45640.522916666669</v>
      </c>
      <c r="D339" s="211" t="s">
        <v>753</v>
      </c>
      <c r="E339" s="208" t="s">
        <v>503</v>
      </c>
      <c r="F339" s="208">
        <v>1</v>
      </c>
      <c r="G339" s="208" t="s">
        <v>508</v>
      </c>
      <c r="H339" s="208" t="s">
        <v>620</v>
      </c>
      <c r="I339" s="208" t="s">
        <v>621</v>
      </c>
      <c r="J339" s="208" t="s">
        <v>531</v>
      </c>
      <c r="K339" s="208" t="s">
        <v>1156</v>
      </c>
      <c r="L339" s="208" t="s">
        <v>595</v>
      </c>
      <c r="M339" s="211" t="s">
        <v>671</v>
      </c>
      <c r="N339" s="211" t="s">
        <v>671</v>
      </c>
      <c r="O339" s="217" t="s">
        <v>1292</v>
      </c>
      <c r="P339" s="208" t="s">
        <v>514</v>
      </c>
      <c r="Q339" s="208" t="s">
        <v>687</v>
      </c>
      <c r="R339" s="208" t="e">
        <f>VLOOKUP(LEFT(Solicitacao_Prancha[[#This Row],[ORIGEM]],4),#REF!,2,0)</f>
        <v>#REF!</v>
      </c>
      <c r="S339" s="208" t="e">
        <f>VLOOKUP(LEFT(Solicitacao_Prancha[[#This Row],[DESTINO]],4),#REF!,2,0)</f>
        <v>#REF!</v>
      </c>
      <c r="T339" s="219" t="str">
        <f t="shared" si="52"/>
        <v>Não Aderente</v>
      </c>
      <c r="U339" s="221">
        <v>1</v>
      </c>
      <c r="V339" s="224" t="s">
        <v>410</v>
      </c>
      <c r="W339" s="225" t="str">
        <f>LEFT(Solicitacao_Prancha[[#This Row],[ORIGEM]],4)</f>
        <v>0392</v>
      </c>
      <c r="X339" s="225" t="str">
        <f>LEFT(Solicitacao_Prancha[[#This Row],[DESTINO]],4)</f>
        <v>0392</v>
      </c>
      <c r="Y339" s="225" t="str">
        <f t="shared" si="53"/>
        <v>BRLP0392</v>
      </c>
      <c r="Z339" s="225" t="str">
        <f t="shared" si="54"/>
        <v>03920392</v>
      </c>
      <c r="AA339" s="225" t="str">
        <f t="shared" si="55"/>
        <v>BRLP0392</v>
      </c>
      <c r="AB339" s="226" t="e">
        <f>VLOOKUP(Y339,#REF!,2,0)</f>
        <v>#REF!</v>
      </c>
      <c r="AC339" s="226" t="e">
        <f>VLOOKUP(Z339,#REF!,2,0)</f>
        <v>#REF!</v>
      </c>
      <c r="AD339" s="226" t="e">
        <f>VLOOKUP(AA339,#REF!,2,0)</f>
        <v>#REF!</v>
      </c>
      <c r="AE339" s="227" t="e">
        <f t="shared" si="56"/>
        <v>#REF!</v>
      </c>
      <c r="AF339" s="229" t="e">
        <f t="shared" si="57"/>
        <v>#REF!</v>
      </c>
      <c r="AG339" s="229">
        <v>2</v>
      </c>
      <c r="AH339" s="229" t="e">
        <f t="shared" si="58"/>
        <v>#REF!</v>
      </c>
      <c r="AI339" s="227" t="e">
        <f t="shared" si="59"/>
        <v>#REF!</v>
      </c>
      <c r="AJ339" s="225">
        <f>Solicitacao_Prancha[[#This Row],[QUANT EQUIP]]</f>
        <v>1</v>
      </c>
      <c r="AK339" s="229" t="e">
        <f t="shared" si="60"/>
        <v>#REF!</v>
      </c>
      <c r="AL339" s="229"/>
      <c r="AM339" s="230"/>
      <c r="AN339" s="230"/>
      <c r="AO339" s="230"/>
      <c r="AP339" s="230"/>
      <c r="AQ339" s="230"/>
      <c r="AR339" s="230"/>
      <c r="AS339" s="230"/>
      <c r="AT339" s="230"/>
      <c r="AU339" s="230"/>
      <c r="AV339" s="230"/>
      <c r="AW339" s="230"/>
      <c r="AX339"/>
      <c r="AY339"/>
    </row>
    <row r="340" spans="1:51" ht="15" hidden="1" x14ac:dyDescent="0.25">
      <c r="A340" s="208">
        <v>3111</v>
      </c>
      <c r="B340" s="208" t="s">
        <v>743</v>
      </c>
      <c r="C340" s="210">
        <v>45640.637499999997</v>
      </c>
      <c r="D340" s="211" t="s">
        <v>753</v>
      </c>
      <c r="E340" s="208" t="s">
        <v>493</v>
      </c>
      <c r="F340" s="208">
        <v>1</v>
      </c>
      <c r="G340" s="208" t="s">
        <v>508</v>
      </c>
      <c r="H340" s="208" t="s">
        <v>620</v>
      </c>
      <c r="I340" s="208" t="s">
        <v>621</v>
      </c>
      <c r="J340" s="208" t="s">
        <v>1</v>
      </c>
      <c r="K340" s="208" t="s">
        <v>1256</v>
      </c>
      <c r="L340" s="208" t="s">
        <v>593</v>
      </c>
      <c r="M340" s="211" t="s">
        <v>1161</v>
      </c>
      <c r="N340" s="211" t="s">
        <v>671</v>
      </c>
      <c r="O340" s="217"/>
      <c r="P340" s="208"/>
      <c r="Q340" s="208" t="s">
        <v>688</v>
      </c>
      <c r="R340" s="208" t="e">
        <f>VLOOKUP(LEFT(Solicitacao_Prancha[[#This Row],[ORIGEM]],4),#REF!,2,0)</f>
        <v>#REF!</v>
      </c>
      <c r="S340" s="208" t="e">
        <f>VLOOKUP(LEFT(Solicitacao_Prancha[[#This Row],[DESTINO]],4),#REF!,2,0)</f>
        <v>#REF!</v>
      </c>
      <c r="T340" s="219" t="str">
        <f t="shared" si="52"/>
        <v>Não Aderente</v>
      </c>
      <c r="U340" s="221">
        <f>((CONCATENATE(Solicitacao_Prancha[[#This Row],[DATA MOVIMENTAÇÃO]]," ",Solicitacao_Prancha[[#This Row],[HORA MOVIMENTAÇÃO]])-Solicitacao_Prancha[[#This Row],[DATA SOLICITAÇÃO]])*24)+3</f>
        <v>43.700000000128057</v>
      </c>
      <c r="V340" s="224" t="s">
        <v>410</v>
      </c>
      <c r="W340" s="225" t="str">
        <f>LEFT(Solicitacao_Prancha[[#This Row],[ORIGEM]],4)</f>
        <v>0549</v>
      </c>
      <c r="X340" s="225" t="str">
        <f>LEFT(Solicitacao_Prancha[[#This Row],[DESTINO]],4)</f>
        <v>0392</v>
      </c>
      <c r="Y340" s="225" t="str">
        <f t="shared" si="53"/>
        <v>BRLP0549</v>
      </c>
      <c r="Z340" s="225" t="str">
        <f t="shared" si="54"/>
        <v>05490392</v>
      </c>
      <c r="AA340" s="225" t="str">
        <f t="shared" si="55"/>
        <v>BRLP0392</v>
      </c>
      <c r="AB340" s="226" t="e">
        <f>VLOOKUP(Y340,#REF!,2,0)</f>
        <v>#REF!</v>
      </c>
      <c r="AC340" s="226" t="e">
        <f>VLOOKUP(Z340,#REF!,2,0)</f>
        <v>#REF!</v>
      </c>
      <c r="AD340" s="226" t="e">
        <f>VLOOKUP(AA340,#REF!,2,0)</f>
        <v>#REF!</v>
      </c>
      <c r="AE340" s="227" t="e">
        <f t="shared" si="56"/>
        <v>#REF!</v>
      </c>
      <c r="AF340" s="229" t="e">
        <f t="shared" si="57"/>
        <v>#REF!</v>
      </c>
      <c r="AG340" s="229">
        <v>2</v>
      </c>
      <c r="AH340" s="229" t="e">
        <f t="shared" si="58"/>
        <v>#REF!</v>
      </c>
      <c r="AI340" s="227" t="e">
        <f t="shared" si="59"/>
        <v>#REF!</v>
      </c>
      <c r="AJ340" s="225">
        <f>Solicitacao_Prancha[[#This Row],[QUANT EQUIP]]</f>
        <v>1</v>
      </c>
      <c r="AK340" s="229" t="e">
        <f t="shared" si="60"/>
        <v>#REF!</v>
      </c>
      <c r="AL340" s="229"/>
      <c r="AM340" s="230"/>
      <c r="AN340" s="230"/>
      <c r="AO340" s="230"/>
      <c r="AP340" s="230"/>
      <c r="AQ340" s="230"/>
      <c r="AR340" s="230"/>
      <c r="AS340" s="230"/>
      <c r="AT340" s="230"/>
      <c r="AU340" s="230"/>
      <c r="AV340" s="230"/>
      <c r="AW340" s="230"/>
      <c r="AX340"/>
      <c r="AY340"/>
    </row>
    <row r="341" spans="1:51" ht="15" hidden="1" x14ac:dyDescent="0.25">
      <c r="A341" s="208">
        <v>3127</v>
      </c>
      <c r="B341" s="208" t="s">
        <v>717</v>
      </c>
      <c r="C341" s="210">
        <v>45640.672222222223</v>
      </c>
      <c r="D341" s="211" t="s">
        <v>571</v>
      </c>
      <c r="E341" s="208" t="s">
        <v>500</v>
      </c>
      <c r="F341" s="208">
        <v>2</v>
      </c>
      <c r="G341" s="208" t="s">
        <v>508</v>
      </c>
      <c r="H341" s="208" t="s">
        <v>621</v>
      </c>
      <c r="I341" s="208" t="s">
        <v>621</v>
      </c>
      <c r="J341" s="208" t="s">
        <v>1</v>
      </c>
      <c r="K341" s="208" t="s">
        <v>1256</v>
      </c>
      <c r="L341" s="208" t="s">
        <v>597</v>
      </c>
      <c r="M341" s="211" t="s">
        <v>856</v>
      </c>
      <c r="N341" s="211" t="s">
        <v>892</v>
      </c>
      <c r="O341" s="217"/>
      <c r="P341" s="208"/>
      <c r="Q341" s="208" t="s">
        <v>688</v>
      </c>
      <c r="R341" s="208" t="e">
        <f>VLOOKUP(LEFT(Solicitacao_Prancha[[#This Row],[ORIGEM]],4),#REF!,2,0)</f>
        <v>#REF!</v>
      </c>
      <c r="S341" s="208" t="e">
        <f>VLOOKUP(LEFT(Solicitacao_Prancha[[#This Row],[DESTINO]],4),#REF!,2,0)</f>
        <v>#REF!</v>
      </c>
      <c r="T341" s="219" t="str">
        <f t="shared" si="52"/>
        <v>Não Aderente</v>
      </c>
      <c r="U341" s="221">
        <f>((CONCATENATE(Solicitacao_Prancha[[#This Row],[DATA MOVIMENTAÇÃO]]," ",Solicitacao_Prancha[[#This Row],[HORA MOVIMENTAÇÃO]])-Solicitacao_Prancha[[#This Row],[DATA SOLICITAÇÃO]])*24)+3</f>
        <v>43.866666666639503</v>
      </c>
      <c r="V341" s="224" t="s">
        <v>410</v>
      </c>
      <c r="W341" s="225" t="str">
        <f>LEFT(Solicitacao_Prancha[[#This Row],[ORIGEM]],4)</f>
        <v>0035</v>
      </c>
      <c r="X341" s="225" t="str">
        <f>LEFT(Solicitacao_Prancha[[#This Row],[DESTINO]],4)</f>
        <v>0132</v>
      </c>
      <c r="Y341" s="225" t="str">
        <f t="shared" si="53"/>
        <v>BRLP0035</v>
      </c>
      <c r="Z341" s="225" t="str">
        <f t="shared" si="54"/>
        <v>00350132</v>
      </c>
      <c r="AA341" s="225" t="str">
        <f t="shared" si="55"/>
        <v>BRLP0132</v>
      </c>
      <c r="AB341" s="226" t="e">
        <f>VLOOKUP(Y341,#REF!,2,0)</f>
        <v>#REF!</v>
      </c>
      <c r="AC341" s="226" t="e">
        <f>VLOOKUP(Z341,#REF!,2,0)</f>
        <v>#REF!</v>
      </c>
      <c r="AD341" s="226" t="e">
        <f>VLOOKUP(AA341,#REF!,2,0)</f>
        <v>#REF!</v>
      </c>
      <c r="AE341" s="227" t="e">
        <f t="shared" si="56"/>
        <v>#REF!</v>
      </c>
      <c r="AF341" s="229" t="e">
        <f t="shared" si="57"/>
        <v>#REF!</v>
      </c>
      <c r="AG341" s="229">
        <v>2</v>
      </c>
      <c r="AH341" s="229" t="e">
        <f t="shared" si="58"/>
        <v>#REF!</v>
      </c>
      <c r="AI341" s="227" t="e">
        <f t="shared" si="59"/>
        <v>#REF!</v>
      </c>
      <c r="AJ341" s="225">
        <f>Solicitacao_Prancha[[#This Row],[QUANT EQUIP]]</f>
        <v>2</v>
      </c>
      <c r="AK341" s="229" t="e">
        <f t="shared" si="60"/>
        <v>#REF!</v>
      </c>
      <c r="AL341" s="229"/>
      <c r="AM341" s="230"/>
      <c r="AN341" s="230"/>
      <c r="AO341" s="230"/>
      <c r="AP341" s="230"/>
      <c r="AQ341" s="230"/>
      <c r="AR341" s="230"/>
      <c r="AS341" s="230"/>
      <c r="AT341" s="230"/>
      <c r="AU341" s="230"/>
      <c r="AV341" s="230"/>
      <c r="AW341" s="230"/>
      <c r="AX341"/>
      <c r="AY341"/>
    </row>
    <row r="342" spans="1:51" ht="15" hidden="1" x14ac:dyDescent="0.25">
      <c r="A342" s="208">
        <v>3114</v>
      </c>
      <c r="B342" s="208" t="s">
        <v>718</v>
      </c>
      <c r="C342" s="210">
        <v>45640.751388888886</v>
      </c>
      <c r="D342" s="211" t="s">
        <v>566</v>
      </c>
      <c r="E342" s="208" t="s">
        <v>5</v>
      </c>
      <c r="F342" s="208">
        <v>1</v>
      </c>
      <c r="G342" s="208" t="s">
        <v>564</v>
      </c>
      <c r="H342" s="208" t="s">
        <v>620</v>
      </c>
      <c r="I342" s="208" t="s">
        <v>621</v>
      </c>
      <c r="J342" s="208" t="s">
        <v>1</v>
      </c>
      <c r="K342" s="208" t="s">
        <v>1256</v>
      </c>
      <c r="L342" s="208" t="s">
        <v>604</v>
      </c>
      <c r="M342" s="211" t="s">
        <v>678</v>
      </c>
      <c r="N342" s="211" t="s">
        <v>678</v>
      </c>
      <c r="O342" s="217"/>
      <c r="P342" s="208"/>
      <c r="Q342" s="208" t="s">
        <v>687</v>
      </c>
      <c r="R342" s="208" t="e">
        <f>VLOOKUP(LEFT(Solicitacao_Prancha[[#This Row],[ORIGEM]],4),#REF!,2,0)</f>
        <v>#REF!</v>
      </c>
      <c r="S342" s="208" t="e">
        <f>VLOOKUP(LEFT(Solicitacao_Prancha[[#This Row],[DESTINO]],4),#REF!,2,0)</f>
        <v>#REF!</v>
      </c>
      <c r="T342" s="219" t="str">
        <f t="shared" si="52"/>
        <v>Não Aderente</v>
      </c>
      <c r="U342" s="221">
        <f>((CONCATENATE(Solicitacao_Prancha[[#This Row],[DATA MOVIMENTAÇÃO]]," ",Solicitacao_Prancha[[#This Row],[HORA MOVIMENTAÇÃO]])-Solicitacao_Prancha[[#This Row],[DATA SOLICITAÇÃO]])*24)+3</f>
        <v>39.966666666674428</v>
      </c>
      <c r="V342" s="224" t="s">
        <v>410</v>
      </c>
      <c r="W342" s="225" t="str">
        <f>LEFT(Solicitacao_Prancha[[#This Row],[ORIGEM]],4)</f>
        <v>5014</v>
      </c>
      <c r="X342" s="225" t="str">
        <f>LEFT(Solicitacao_Prancha[[#This Row],[DESTINO]],4)</f>
        <v>5014</v>
      </c>
      <c r="Y342" s="225" t="str">
        <f t="shared" si="53"/>
        <v>BRLP5014</v>
      </c>
      <c r="Z342" s="225" t="str">
        <f t="shared" si="54"/>
        <v>50145014</v>
      </c>
      <c r="AA342" s="225" t="str">
        <f t="shared" si="55"/>
        <v>BRLP5014</v>
      </c>
      <c r="AB342" s="226" t="e">
        <f>VLOOKUP(Y342,#REF!,2,0)</f>
        <v>#REF!</v>
      </c>
      <c r="AC342" s="226" t="e">
        <f>VLOOKUP(Z342,#REF!,2,0)</f>
        <v>#REF!</v>
      </c>
      <c r="AD342" s="226" t="e">
        <f>VLOOKUP(AA342,#REF!,2,0)</f>
        <v>#REF!</v>
      </c>
      <c r="AE342" s="227" t="e">
        <f t="shared" si="56"/>
        <v>#REF!</v>
      </c>
      <c r="AF342" s="229" t="e">
        <f t="shared" si="57"/>
        <v>#REF!</v>
      </c>
      <c r="AG342" s="229">
        <v>2</v>
      </c>
      <c r="AH342" s="229" t="e">
        <f t="shared" si="58"/>
        <v>#REF!</v>
      </c>
      <c r="AI342" s="227" t="e">
        <f t="shared" si="59"/>
        <v>#REF!</v>
      </c>
      <c r="AJ342" s="225">
        <f>Solicitacao_Prancha[[#This Row],[QUANT EQUIP]]</f>
        <v>1</v>
      </c>
      <c r="AK342" s="229" t="e">
        <f t="shared" si="60"/>
        <v>#REF!</v>
      </c>
      <c r="AL342" s="229"/>
      <c r="AM342" s="230"/>
      <c r="AN342" s="230"/>
      <c r="AO342" s="230"/>
      <c r="AP342" s="230"/>
      <c r="AQ342" s="230"/>
      <c r="AR342" s="230"/>
      <c r="AS342" s="230"/>
      <c r="AT342" s="230"/>
      <c r="AU342" s="230"/>
      <c r="AV342" s="230"/>
      <c r="AW342" s="230"/>
      <c r="AX342"/>
      <c r="AY342"/>
    </row>
    <row r="343" spans="1:51" ht="15" hidden="1" x14ac:dyDescent="0.25">
      <c r="A343" s="208">
        <v>3115</v>
      </c>
      <c r="B343" s="208" t="s">
        <v>718</v>
      </c>
      <c r="C343" s="210">
        <v>45640.852777777778</v>
      </c>
      <c r="D343" s="211" t="s">
        <v>575</v>
      </c>
      <c r="E343" s="208" t="s">
        <v>719</v>
      </c>
      <c r="F343" s="208">
        <v>3</v>
      </c>
      <c r="G343" s="208" t="s">
        <v>4</v>
      </c>
      <c r="H343" s="208" t="s">
        <v>621</v>
      </c>
      <c r="I343" s="208" t="s">
        <v>621</v>
      </c>
      <c r="J343" s="208" t="s">
        <v>1</v>
      </c>
      <c r="K343" s="208" t="s">
        <v>900</v>
      </c>
      <c r="L343" s="208" t="s">
        <v>604</v>
      </c>
      <c r="M343" s="211" t="s">
        <v>567</v>
      </c>
      <c r="N343" s="211" t="s">
        <v>584</v>
      </c>
      <c r="O343" s="217"/>
      <c r="P343" s="208"/>
      <c r="Q343" s="208" t="s">
        <v>688</v>
      </c>
      <c r="R343" s="208" t="e">
        <f>VLOOKUP(LEFT(Solicitacao_Prancha[[#This Row],[ORIGEM]],4),#REF!,2,0)</f>
        <v>#REF!</v>
      </c>
      <c r="S343" s="208" t="e">
        <f>VLOOKUP(LEFT(Solicitacao_Prancha[[#This Row],[DESTINO]],4),#REF!,2,0)</f>
        <v>#REF!</v>
      </c>
      <c r="T343" s="219" t="str">
        <f t="shared" si="52"/>
        <v>Não Aderente</v>
      </c>
      <c r="U343" s="221">
        <f>((CONCATENATE(Solicitacao_Prancha[[#This Row],[DATA MOVIMENTAÇÃO]]," ",Solicitacao_Prancha[[#This Row],[HORA MOVIMENTAÇÃO]])-Solicitacao_Prancha[[#This Row],[DATA SOLICITAÇÃO]])*24)+3</f>
        <v>13.533333333267365</v>
      </c>
      <c r="V343" s="224" t="s">
        <v>410</v>
      </c>
      <c r="W343" s="225" t="str">
        <f>LEFT(Solicitacao_Prancha[[#This Row],[ORIGEM]],4)</f>
        <v>0452</v>
      </c>
      <c r="X343" s="225" t="str">
        <f>LEFT(Solicitacao_Prancha[[#This Row],[DESTINO]],4)</f>
        <v>0250</v>
      </c>
      <c r="Y343" s="225" t="str">
        <f t="shared" si="53"/>
        <v>BRLP0452</v>
      </c>
      <c r="Z343" s="225" t="str">
        <f t="shared" si="54"/>
        <v>04520250</v>
      </c>
      <c r="AA343" s="225" t="str">
        <f t="shared" si="55"/>
        <v>BRLP0250</v>
      </c>
      <c r="AB343" s="226" t="e">
        <f>VLOOKUP(Y343,#REF!,2,0)</f>
        <v>#REF!</v>
      </c>
      <c r="AC343" s="226" t="e">
        <f>VLOOKUP(Z343,#REF!,2,0)</f>
        <v>#REF!</v>
      </c>
      <c r="AD343" s="226" t="e">
        <f>VLOOKUP(AA343,#REF!,2,0)</f>
        <v>#REF!</v>
      </c>
      <c r="AE343" s="227" t="e">
        <f t="shared" si="56"/>
        <v>#REF!</v>
      </c>
      <c r="AF343" s="229" t="e">
        <f t="shared" si="57"/>
        <v>#REF!</v>
      </c>
      <c r="AG343" s="229">
        <v>2</v>
      </c>
      <c r="AH343" s="229" t="e">
        <f t="shared" si="58"/>
        <v>#REF!</v>
      </c>
      <c r="AI343" s="227" t="e">
        <f t="shared" si="59"/>
        <v>#REF!</v>
      </c>
      <c r="AJ343" s="225">
        <f>Solicitacao_Prancha[[#This Row],[QUANT EQUIP]]</f>
        <v>3</v>
      </c>
      <c r="AK343" s="229" t="e">
        <f t="shared" si="60"/>
        <v>#REF!</v>
      </c>
      <c r="AL343" s="229"/>
      <c r="AM343" s="230"/>
      <c r="AN343" s="230"/>
      <c r="AO343" s="230"/>
      <c r="AP343" s="230"/>
      <c r="AQ343" s="230"/>
      <c r="AR343" s="230"/>
      <c r="AS343" s="230"/>
      <c r="AT343" s="230"/>
      <c r="AU343" s="230"/>
      <c r="AV343" s="230"/>
      <c r="AW343" s="230"/>
      <c r="AX343"/>
      <c r="AY343"/>
    </row>
    <row r="344" spans="1:51" ht="15" hidden="1" x14ac:dyDescent="0.25">
      <c r="A344" s="208">
        <v>3116</v>
      </c>
      <c r="B344" s="208" t="s">
        <v>718</v>
      </c>
      <c r="C344" s="210">
        <v>45640.854861111111</v>
      </c>
      <c r="D344" s="211" t="s">
        <v>575</v>
      </c>
      <c r="E344" s="208" t="s">
        <v>719</v>
      </c>
      <c r="F344" s="208">
        <v>1</v>
      </c>
      <c r="G344" s="208" t="s">
        <v>4</v>
      </c>
      <c r="H344" s="208" t="s">
        <v>620</v>
      </c>
      <c r="I344" s="208" t="s">
        <v>621</v>
      </c>
      <c r="J344" s="208" t="s">
        <v>1</v>
      </c>
      <c r="K344" s="208" t="s">
        <v>900</v>
      </c>
      <c r="L344" s="208" t="s">
        <v>593</v>
      </c>
      <c r="M344" s="211" t="s">
        <v>641</v>
      </c>
      <c r="N344" s="211" t="s">
        <v>584</v>
      </c>
      <c r="O344" s="217"/>
      <c r="P344" s="208"/>
      <c r="Q344" s="208" t="s">
        <v>688</v>
      </c>
      <c r="R344" s="208" t="e">
        <f>VLOOKUP(LEFT(Solicitacao_Prancha[[#This Row],[ORIGEM]],4),#REF!,2,0)</f>
        <v>#REF!</v>
      </c>
      <c r="S344" s="208" t="e">
        <f>VLOOKUP(LEFT(Solicitacao_Prancha[[#This Row],[DESTINO]],4),#REF!,2,0)</f>
        <v>#REF!</v>
      </c>
      <c r="T344" s="219" t="str">
        <f t="shared" si="52"/>
        <v>Não Aderente</v>
      </c>
      <c r="U344" s="221">
        <f>((CONCATENATE(Solicitacao_Prancha[[#This Row],[DATA MOVIMENTAÇÃO]]," ",Solicitacao_Prancha[[#This Row],[HORA MOVIMENTAÇÃO]])-Solicitacao_Prancha[[#This Row],[DATA SOLICITAÇÃO]])*24)+3</f>
        <v>14.483333333395422</v>
      </c>
      <c r="V344" s="224" t="s">
        <v>410</v>
      </c>
      <c r="W344" s="225" t="str">
        <f>LEFT(Solicitacao_Prancha[[#This Row],[ORIGEM]],4)</f>
        <v>0503</v>
      </c>
      <c r="X344" s="225" t="str">
        <f>LEFT(Solicitacao_Prancha[[#This Row],[DESTINO]],4)</f>
        <v>0250</v>
      </c>
      <c r="Y344" s="225" t="str">
        <f t="shared" si="53"/>
        <v>BRLP0503</v>
      </c>
      <c r="Z344" s="225" t="str">
        <f t="shared" si="54"/>
        <v>05030250</v>
      </c>
      <c r="AA344" s="225" t="str">
        <f t="shared" si="55"/>
        <v>BRLP0250</v>
      </c>
      <c r="AB344" s="226" t="e">
        <f>VLOOKUP(Y344,#REF!,2,0)</f>
        <v>#REF!</v>
      </c>
      <c r="AC344" s="226" t="e">
        <f>VLOOKUP(Z344,#REF!,2,0)</f>
        <v>#REF!</v>
      </c>
      <c r="AD344" s="226" t="e">
        <f>VLOOKUP(AA344,#REF!,2,0)</f>
        <v>#REF!</v>
      </c>
      <c r="AE344" s="227" t="e">
        <f t="shared" si="56"/>
        <v>#REF!</v>
      </c>
      <c r="AF344" s="229" t="e">
        <f t="shared" si="57"/>
        <v>#REF!</v>
      </c>
      <c r="AG344" s="229">
        <v>2</v>
      </c>
      <c r="AH344" s="229" t="e">
        <f t="shared" si="58"/>
        <v>#REF!</v>
      </c>
      <c r="AI344" s="227" t="e">
        <f t="shared" si="59"/>
        <v>#REF!</v>
      </c>
      <c r="AJ344" s="225">
        <f>Solicitacao_Prancha[[#This Row],[QUANT EQUIP]]</f>
        <v>1</v>
      </c>
      <c r="AK344" s="229" t="e">
        <f t="shared" si="60"/>
        <v>#REF!</v>
      </c>
      <c r="AL344" s="229"/>
      <c r="AM344" s="230"/>
      <c r="AN344" s="230"/>
      <c r="AO344" s="230"/>
      <c r="AP344" s="230"/>
      <c r="AQ344" s="230"/>
      <c r="AR344" s="230"/>
      <c r="AS344" s="230"/>
      <c r="AT344" s="230"/>
      <c r="AU344" s="230"/>
      <c r="AV344" s="230"/>
      <c r="AW344" s="230"/>
      <c r="AX344"/>
      <c r="AY344"/>
    </row>
    <row r="345" spans="1:51" ht="15" hidden="1" x14ac:dyDescent="0.25">
      <c r="A345" s="208">
        <v>3118</v>
      </c>
      <c r="B345" s="208" t="s">
        <v>742</v>
      </c>
      <c r="C345" s="210">
        <v>45640.870138888888</v>
      </c>
      <c r="D345" s="211" t="s">
        <v>676</v>
      </c>
      <c r="E345" s="208" t="s">
        <v>489</v>
      </c>
      <c r="F345" s="208">
        <v>1</v>
      </c>
      <c r="G345" s="208" t="s">
        <v>536</v>
      </c>
      <c r="H345" s="208" t="s">
        <v>620</v>
      </c>
      <c r="I345" s="208" t="s">
        <v>621</v>
      </c>
      <c r="J345" s="208" t="s">
        <v>1</v>
      </c>
      <c r="K345" s="208" t="s">
        <v>1256</v>
      </c>
      <c r="L345" s="208" t="s">
        <v>593</v>
      </c>
      <c r="M345" s="211" t="s">
        <v>1249</v>
      </c>
      <c r="N345" s="211" t="s">
        <v>859</v>
      </c>
      <c r="O345" s="217" t="s">
        <v>1250</v>
      </c>
      <c r="P345" s="208"/>
      <c r="Q345" s="208" t="s">
        <v>688</v>
      </c>
      <c r="R345" s="208" t="e">
        <f>VLOOKUP(LEFT(Solicitacao_Prancha[[#This Row],[ORIGEM]],4),#REF!,2,0)</f>
        <v>#REF!</v>
      </c>
      <c r="S345" s="208" t="e">
        <f>VLOOKUP(LEFT(Solicitacao_Prancha[[#This Row],[DESTINO]],4),#REF!,2,0)</f>
        <v>#REF!</v>
      </c>
      <c r="T345" s="219" t="str">
        <f t="shared" si="52"/>
        <v>Não Aderente</v>
      </c>
      <c r="U345" s="221">
        <f>((CONCATENATE(Solicitacao_Prancha[[#This Row],[DATA MOVIMENTAÇÃO]]," ",Solicitacao_Prancha[[#This Row],[HORA MOVIMENTAÇÃO]])-Solicitacao_Prancha[[#This Row],[DATA SOLICITAÇÃO]])*24)+3</f>
        <v>38.116666666755918</v>
      </c>
      <c r="V345" s="224" t="s">
        <v>410</v>
      </c>
      <c r="W345" s="225" t="str">
        <f>LEFT(Solicitacao_Prancha[[#This Row],[ORIGEM]],4)</f>
        <v>0787</v>
      </c>
      <c r="X345" s="225" t="str">
        <f>LEFT(Solicitacao_Prancha[[#This Row],[DESTINO]],4)</f>
        <v>0429</v>
      </c>
      <c r="Y345" s="225" t="str">
        <f t="shared" si="53"/>
        <v>BRLP0787</v>
      </c>
      <c r="Z345" s="225" t="str">
        <f t="shared" si="54"/>
        <v>07870429</v>
      </c>
      <c r="AA345" s="225" t="str">
        <f t="shared" si="55"/>
        <v>BRLP0429</v>
      </c>
      <c r="AB345" s="226" t="e">
        <f>VLOOKUP(Y345,#REF!,2,0)</f>
        <v>#REF!</v>
      </c>
      <c r="AC345" s="226" t="e">
        <f>VLOOKUP(Z345,#REF!,2,0)</f>
        <v>#REF!</v>
      </c>
      <c r="AD345" s="226" t="e">
        <f>VLOOKUP(AA345,#REF!,2,0)</f>
        <v>#REF!</v>
      </c>
      <c r="AE345" s="227" t="e">
        <f t="shared" si="56"/>
        <v>#REF!</v>
      </c>
      <c r="AF345" s="229" t="e">
        <f t="shared" si="57"/>
        <v>#REF!</v>
      </c>
      <c r="AG345" s="229">
        <v>2</v>
      </c>
      <c r="AH345" s="229" t="e">
        <f t="shared" si="58"/>
        <v>#REF!</v>
      </c>
      <c r="AI345" s="227" t="e">
        <f t="shared" si="59"/>
        <v>#REF!</v>
      </c>
      <c r="AJ345" s="225">
        <f>Solicitacao_Prancha[[#This Row],[QUANT EQUIP]]</f>
        <v>1</v>
      </c>
      <c r="AK345" s="229" t="e">
        <f t="shared" si="60"/>
        <v>#REF!</v>
      </c>
      <c r="AL345" s="229"/>
      <c r="AM345" s="230"/>
      <c r="AN345" s="230"/>
      <c r="AO345" s="230"/>
      <c r="AP345" s="230"/>
      <c r="AQ345" s="230"/>
      <c r="AR345" s="230"/>
      <c r="AS345" s="230"/>
      <c r="AT345" s="230"/>
      <c r="AU345" s="230"/>
      <c r="AV345" s="230"/>
      <c r="AW345" s="230"/>
      <c r="AX345"/>
      <c r="AY345"/>
    </row>
    <row r="346" spans="1:51" ht="15" hidden="1" x14ac:dyDescent="0.25">
      <c r="A346" s="208">
        <v>3117</v>
      </c>
      <c r="B346" s="208" t="s">
        <v>718</v>
      </c>
      <c r="C346" s="210">
        <v>45640.870138888888</v>
      </c>
      <c r="D346" s="211" t="s">
        <v>575</v>
      </c>
      <c r="E346" s="208" t="s">
        <v>719</v>
      </c>
      <c r="F346" s="208">
        <v>2</v>
      </c>
      <c r="G346" s="208" t="s">
        <v>4</v>
      </c>
      <c r="H346" s="208" t="s">
        <v>621</v>
      </c>
      <c r="I346" s="208" t="s">
        <v>621</v>
      </c>
      <c r="J346" s="208" t="s">
        <v>1</v>
      </c>
      <c r="K346" s="208" t="s">
        <v>900</v>
      </c>
      <c r="L346" s="208" t="s">
        <v>612</v>
      </c>
      <c r="M346" s="211" t="s">
        <v>584</v>
      </c>
      <c r="N346" s="211" t="s">
        <v>584</v>
      </c>
      <c r="O346" s="217" t="s">
        <v>1293</v>
      </c>
      <c r="P346" s="208"/>
      <c r="Q346" s="208" t="s">
        <v>688</v>
      </c>
      <c r="R346" s="208" t="e">
        <f>VLOOKUP(LEFT(Solicitacao_Prancha[[#This Row],[ORIGEM]],4),#REF!,2,0)</f>
        <v>#REF!</v>
      </c>
      <c r="S346" s="208" t="e">
        <f>VLOOKUP(LEFT(Solicitacao_Prancha[[#This Row],[DESTINO]],4),#REF!,2,0)</f>
        <v>#REF!</v>
      </c>
      <c r="T346" s="219" t="str">
        <f t="shared" si="52"/>
        <v>Não Aderente</v>
      </c>
      <c r="U346" s="221">
        <f>((CONCATENATE(Solicitacao_Prancha[[#This Row],[DATA MOVIMENTAÇÃO]]," ",Solicitacao_Prancha[[#This Row],[HORA MOVIMENTAÇÃO]])-Solicitacao_Prancha[[#This Row],[DATA SOLICITAÇÃO]])*24)+3</f>
        <v>12.616666666755918</v>
      </c>
      <c r="V346" s="224" t="s">
        <v>410</v>
      </c>
      <c r="W346" s="225" t="str">
        <f>LEFT(Solicitacao_Prancha[[#This Row],[ORIGEM]],4)</f>
        <v>0250</v>
      </c>
      <c r="X346" s="225" t="str">
        <f>LEFT(Solicitacao_Prancha[[#This Row],[DESTINO]],4)</f>
        <v>0250</v>
      </c>
      <c r="Y346" s="225" t="str">
        <f t="shared" si="53"/>
        <v>BRLP0250</v>
      </c>
      <c r="Z346" s="225" t="str">
        <f t="shared" si="54"/>
        <v>02500250</v>
      </c>
      <c r="AA346" s="225" t="str">
        <f t="shared" si="55"/>
        <v>BRLP0250</v>
      </c>
      <c r="AB346" s="226" t="e">
        <f>VLOOKUP(Y346,#REF!,2,0)</f>
        <v>#REF!</v>
      </c>
      <c r="AC346" s="226" t="e">
        <f>VLOOKUP(Z346,#REF!,2,0)</f>
        <v>#REF!</v>
      </c>
      <c r="AD346" s="226" t="e">
        <f>VLOOKUP(AA346,#REF!,2,0)</f>
        <v>#REF!</v>
      </c>
      <c r="AE346" s="227" t="e">
        <f t="shared" si="56"/>
        <v>#REF!</v>
      </c>
      <c r="AF346" s="229" t="e">
        <f t="shared" si="57"/>
        <v>#REF!</v>
      </c>
      <c r="AG346" s="229">
        <v>2</v>
      </c>
      <c r="AH346" s="229" t="e">
        <f t="shared" si="58"/>
        <v>#REF!</v>
      </c>
      <c r="AI346" s="227" t="e">
        <f t="shared" si="59"/>
        <v>#REF!</v>
      </c>
      <c r="AJ346" s="225">
        <f>Solicitacao_Prancha[[#This Row],[QUANT EQUIP]]</f>
        <v>2</v>
      </c>
      <c r="AK346" s="229" t="e">
        <f t="shared" si="60"/>
        <v>#REF!</v>
      </c>
      <c r="AL346" s="229"/>
      <c r="AM346" s="230"/>
      <c r="AN346" s="230"/>
      <c r="AO346" s="230"/>
      <c r="AP346" s="230"/>
      <c r="AQ346" s="230"/>
      <c r="AR346" s="230"/>
      <c r="AS346" s="230"/>
      <c r="AT346" s="230"/>
      <c r="AU346" s="230"/>
      <c r="AV346" s="230"/>
      <c r="AW346" s="230"/>
      <c r="AX346"/>
      <c r="AY346"/>
    </row>
    <row r="347" spans="1:51" ht="15" hidden="1" x14ac:dyDescent="0.25">
      <c r="A347" s="208">
        <v>3119</v>
      </c>
      <c r="B347" s="208" t="s">
        <v>742</v>
      </c>
      <c r="C347" s="210">
        <v>45640.872916666667</v>
      </c>
      <c r="D347" s="211" t="s">
        <v>762</v>
      </c>
      <c r="E347" s="208" t="s">
        <v>489</v>
      </c>
      <c r="F347" s="208">
        <v>1</v>
      </c>
      <c r="G347" s="208" t="s">
        <v>536</v>
      </c>
      <c r="H347" s="208" t="s">
        <v>620</v>
      </c>
      <c r="I347" s="208" t="s">
        <v>621</v>
      </c>
      <c r="J347" s="208" t="s">
        <v>1</v>
      </c>
      <c r="K347" s="208" t="s">
        <v>1256</v>
      </c>
      <c r="L347" s="208" t="s">
        <v>602</v>
      </c>
      <c r="M347" s="211" t="s">
        <v>556</v>
      </c>
      <c r="N347" s="211" t="s">
        <v>859</v>
      </c>
      <c r="O347" s="217"/>
      <c r="P347" s="208"/>
      <c r="Q347" s="208" t="s">
        <v>688</v>
      </c>
      <c r="R347" s="208" t="e">
        <f>VLOOKUP(LEFT(Solicitacao_Prancha[[#This Row],[ORIGEM]],4),#REF!,2,0)</f>
        <v>#REF!</v>
      </c>
      <c r="S347" s="208" t="e">
        <f>VLOOKUP(LEFT(Solicitacao_Prancha[[#This Row],[DESTINO]],4),#REF!,2,0)</f>
        <v>#REF!</v>
      </c>
      <c r="T347" s="219" t="str">
        <f t="shared" si="52"/>
        <v>Não Aderente</v>
      </c>
      <c r="U347" s="221">
        <f>((CONCATENATE(Solicitacao_Prancha[[#This Row],[DATA MOVIMENTAÇÃO]]," ",Solicitacao_Prancha[[#This Row],[HORA MOVIMENTAÇÃO]])-Solicitacao_Prancha[[#This Row],[DATA SOLICITAÇÃO]])*24)+3</f>
        <v>45.049999999988358</v>
      </c>
      <c r="V347" s="224" t="s">
        <v>410</v>
      </c>
      <c r="W347" s="225" t="str">
        <f>LEFT(Solicitacao_Prancha[[#This Row],[ORIGEM]],4)</f>
        <v>0308</v>
      </c>
      <c r="X347" s="225" t="str">
        <f>LEFT(Solicitacao_Prancha[[#This Row],[DESTINO]],4)</f>
        <v>0429</v>
      </c>
      <c r="Y347" s="225" t="str">
        <f t="shared" si="53"/>
        <v>BRLP0308</v>
      </c>
      <c r="Z347" s="225" t="str">
        <f t="shared" si="54"/>
        <v>03080429</v>
      </c>
      <c r="AA347" s="225" t="str">
        <f t="shared" si="55"/>
        <v>BRLP0429</v>
      </c>
      <c r="AB347" s="226" t="e">
        <f>VLOOKUP(Y347,#REF!,2,0)</f>
        <v>#REF!</v>
      </c>
      <c r="AC347" s="226" t="e">
        <f>VLOOKUP(Z347,#REF!,2,0)</f>
        <v>#REF!</v>
      </c>
      <c r="AD347" s="226" t="e">
        <f>VLOOKUP(AA347,#REF!,2,0)</f>
        <v>#REF!</v>
      </c>
      <c r="AE347" s="227" t="e">
        <f t="shared" si="56"/>
        <v>#REF!</v>
      </c>
      <c r="AF347" s="229" t="e">
        <f t="shared" si="57"/>
        <v>#REF!</v>
      </c>
      <c r="AG347" s="229">
        <v>2</v>
      </c>
      <c r="AH347" s="229" t="e">
        <f t="shared" si="58"/>
        <v>#REF!</v>
      </c>
      <c r="AI347" s="227" t="e">
        <f t="shared" si="59"/>
        <v>#REF!</v>
      </c>
      <c r="AJ347" s="225">
        <f>Solicitacao_Prancha[[#This Row],[QUANT EQUIP]]</f>
        <v>1</v>
      </c>
      <c r="AK347" s="229" t="e">
        <f t="shared" si="60"/>
        <v>#REF!</v>
      </c>
      <c r="AL347" s="229"/>
      <c r="AM347" s="230"/>
      <c r="AN347" s="230"/>
      <c r="AO347" s="230"/>
      <c r="AP347" s="230"/>
      <c r="AQ347" s="230"/>
      <c r="AR347" s="230"/>
      <c r="AS347" s="230"/>
      <c r="AT347" s="230"/>
      <c r="AU347" s="230"/>
      <c r="AV347" s="230"/>
      <c r="AW347" s="230"/>
      <c r="AX347"/>
      <c r="AY347"/>
    </row>
    <row r="348" spans="1:51" ht="15" hidden="1" x14ac:dyDescent="0.25">
      <c r="A348" s="208">
        <v>3120</v>
      </c>
      <c r="B348" s="208" t="s">
        <v>742</v>
      </c>
      <c r="C348" s="210">
        <v>45640.875694444447</v>
      </c>
      <c r="D348" s="211" t="s">
        <v>1294</v>
      </c>
      <c r="E348" s="208" t="s">
        <v>496</v>
      </c>
      <c r="F348" s="208">
        <v>1</v>
      </c>
      <c r="G348" s="208" t="s">
        <v>536</v>
      </c>
      <c r="H348" s="208" t="s">
        <v>620</v>
      </c>
      <c r="I348" s="208" t="s">
        <v>621</v>
      </c>
      <c r="J348" s="208" t="s">
        <v>1</v>
      </c>
      <c r="K348" s="208" t="s">
        <v>1256</v>
      </c>
      <c r="L348" s="208" t="s">
        <v>602</v>
      </c>
      <c r="M348" s="211" t="s">
        <v>556</v>
      </c>
      <c r="N348" s="211" t="s">
        <v>859</v>
      </c>
      <c r="O348" s="217"/>
      <c r="P348" s="208"/>
      <c r="Q348" s="208" t="s">
        <v>688</v>
      </c>
      <c r="R348" s="208" t="e">
        <f>VLOOKUP(LEFT(Solicitacao_Prancha[[#This Row],[ORIGEM]],4),#REF!,2,0)</f>
        <v>#REF!</v>
      </c>
      <c r="S348" s="208" t="e">
        <f>VLOOKUP(LEFT(Solicitacao_Prancha[[#This Row],[DESTINO]],4),#REF!,2,0)</f>
        <v>#REF!</v>
      </c>
      <c r="T348" s="219" t="str">
        <f t="shared" si="52"/>
        <v>Não Aderente</v>
      </c>
      <c r="U348" s="221">
        <f>((CONCATENATE(Solicitacao_Prancha[[#This Row],[DATA MOVIMENTAÇÃO]]," ",Solicitacao_Prancha[[#This Row],[HORA MOVIMENTAÇÃO]])-Solicitacao_Prancha[[#This Row],[DATA SOLICITAÇÃO]])*24)+3</f>
        <v>44.983333333279006</v>
      </c>
      <c r="V348" s="224" t="s">
        <v>410</v>
      </c>
      <c r="W348" s="225" t="str">
        <f>LEFT(Solicitacao_Prancha[[#This Row],[ORIGEM]],4)</f>
        <v>0308</v>
      </c>
      <c r="X348" s="225" t="str">
        <f>LEFT(Solicitacao_Prancha[[#This Row],[DESTINO]],4)</f>
        <v>0429</v>
      </c>
      <c r="Y348" s="225" t="str">
        <f t="shared" si="53"/>
        <v>BRLP0308</v>
      </c>
      <c r="Z348" s="225" t="str">
        <f t="shared" si="54"/>
        <v>03080429</v>
      </c>
      <c r="AA348" s="225" t="str">
        <f t="shared" si="55"/>
        <v>BRLP0429</v>
      </c>
      <c r="AB348" s="226" t="e">
        <f>VLOOKUP(Y348,#REF!,2,0)</f>
        <v>#REF!</v>
      </c>
      <c r="AC348" s="226" t="e">
        <f>VLOOKUP(Z348,#REF!,2,0)</f>
        <v>#REF!</v>
      </c>
      <c r="AD348" s="226" t="e">
        <f>VLOOKUP(AA348,#REF!,2,0)</f>
        <v>#REF!</v>
      </c>
      <c r="AE348" s="227" t="e">
        <f t="shared" si="56"/>
        <v>#REF!</v>
      </c>
      <c r="AF348" s="229" t="e">
        <f t="shared" si="57"/>
        <v>#REF!</v>
      </c>
      <c r="AG348" s="229">
        <v>2</v>
      </c>
      <c r="AH348" s="229" t="e">
        <f t="shared" si="58"/>
        <v>#REF!</v>
      </c>
      <c r="AI348" s="227" t="e">
        <f t="shared" si="59"/>
        <v>#REF!</v>
      </c>
      <c r="AJ348" s="225">
        <f>Solicitacao_Prancha[[#This Row],[QUANT EQUIP]]</f>
        <v>1</v>
      </c>
      <c r="AK348" s="229" t="e">
        <f t="shared" si="60"/>
        <v>#REF!</v>
      </c>
      <c r="AL348" s="229"/>
      <c r="AM348" s="230"/>
      <c r="AN348" s="230"/>
      <c r="AO348" s="230"/>
      <c r="AP348" s="230"/>
      <c r="AQ348" s="230"/>
      <c r="AR348" s="230"/>
      <c r="AS348" s="230"/>
      <c r="AT348" s="230"/>
      <c r="AU348" s="230"/>
      <c r="AV348" s="230"/>
      <c r="AW348" s="230"/>
      <c r="AX348"/>
      <c r="AY348"/>
    </row>
    <row r="349" spans="1:51" ht="15" hidden="1" x14ac:dyDescent="0.25">
      <c r="A349" s="208">
        <v>3121</v>
      </c>
      <c r="B349" s="208" t="s">
        <v>1591</v>
      </c>
      <c r="C349" s="210">
        <v>45640.931944444441</v>
      </c>
      <c r="D349" s="211" t="s">
        <v>774</v>
      </c>
      <c r="E349" s="208" t="s">
        <v>503</v>
      </c>
      <c r="F349" s="208">
        <v>1</v>
      </c>
      <c r="G349" s="208" t="s">
        <v>501</v>
      </c>
      <c r="H349" s="208" t="s">
        <v>620</v>
      </c>
      <c r="I349" s="208" t="s">
        <v>621</v>
      </c>
      <c r="J349" s="208" t="s">
        <v>531</v>
      </c>
      <c r="K349" s="208" t="s">
        <v>900</v>
      </c>
      <c r="L349" s="208" t="s">
        <v>600</v>
      </c>
      <c r="M349" s="211" t="s">
        <v>639</v>
      </c>
      <c r="N349" s="211" t="s">
        <v>660</v>
      </c>
      <c r="O349" s="217" t="s">
        <v>1295</v>
      </c>
      <c r="P349" s="208"/>
      <c r="Q349" s="208" t="s">
        <v>688</v>
      </c>
      <c r="R349" s="208" t="e">
        <f>VLOOKUP(LEFT(Solicitacao_Prancha[[#This Row],[ORIGEM]],4),#REF!,2,0)</f>
        <v>#REF!</v>
      </c>
      <c r="S349" s="208" t="e">
        <f>VLOOKUP(LEFT(Solicitacao_Prancha[[#This Row],[DESTINO]],4),#REF!,2,0)</f>
        <v>#REF!</v>
      </c>
      <c r="T349" s="219" t="str">
        <f t="shared" si="52"/>
        <v>Não Aderente</v>
      </c>
      <c r="U349" s="221">
        <f>((CONCATENATE(Solicitacao_Prancha[[#This Row],[DATA MOVIMENTAÇÃO]]," ",Solicitacao_Prancha[[#This Row],[HORA MOVIMENTAÇÃO]])-Solicitacao_Prancha[[#This Row],[DATA SOLICITAÇÃO]])*24)+3</f>
        <v>10.633333333418705</v>
      </c>
      <c r="V349" s="224" t="s">
        <v>410</v>
      </c>
      <c r="W349" s="225" t="str">
        <f>LEFT(Solicitacao_Prancha[[#This Row],[ORIGEM]],4)</f>
        <v>0486</v>
      </c>
      <c r="X349" s="225" t="str">
        <f>LEFT(Solicitacao_Prancha[[#This Row],[DESTINO]],4)</f>
        <v>0078</v>
      </c>
      <c r="Y349" s="225" t="str">
        <f t="shared" si="53"/>
        <v>BRLP0486</v>
      </c>
      <c r="Z349" s="225" t="str">
        <f t="shared" si="54"/>
        <v>04860078</v>
      </c>
      <c r="AA349" s="225" t="str">
        <f t="shared" si="55"/>
        <v>BRLP0078</v>
      </c>
      <c r="AB349" s="226" t="e">
        <f>VLOOKUP(Y349,#REF!,2,0)</f>
        <v>#REF!</v>
      </c>
      <c r="AC349" s="226" t="e">
        <f>VLOOKUP(Z349,#REF!,2,0)</f>
        <v>#REF!</v>
      </c>
      <c r="AD349" s="226" t="e">
        <f>VLOOKUP(AA349,#REF!,2,0)</f>
        <v>#REF!</v>
      </c>
      <c r="AE349" s="227" t="e">
        <f t="shared" si="56"/>
        <v>#REF!</v>
      </c>
      <c r="AF349" s="229" t="e">
        <f t="shared" si="57"/>
        <v>#REF!</v>
      </c>
      <c r="AG349" s="229">
        <v>2</v>
      </c>
      <c r="AH349" s="229" t="e">
        <f t="shared" si="58"/>
        <v>#REF!</v>
      </c>
      <c r="AI349" s="227" t="e">
        <f t="shared" si="59"/>
        <v>#REF!</v>
      </c>
      <c r="AJ349" s="225">
        <f>Solicitacao_Prancha[[#This Row],[QUANT EQUIP]]</f>
        <v>1</v>
      </c>
      <c r="AK349" s="229" t="e">
        <f t="shared" si="60"/>
        <v>#REF!</v>
      </c>
      <c r="AL349" s="229"/>
      <c r="AM349" s="230"/>
      <c r="AN349" s="230"/>
      <c r="AO349" s="230"/>
      <c r="AP349" s="230"/>
      <c r="AQ349" s="230"/>
      <c r="AR349" s="230"/>
      <c r="AS349" s="230"/>
      <c r="AT349" s="230"/>
      <c r="AU349" s="230"/>
      <c r="AV349" s="230"/>
      <c r="AW349" s="230"/>
      <c r="AX349"/>
      <c r="AY349"/>
    </row>
    <row r="350" spans="1:51" ht="15" hidden="1" x14ac:dyDescent="0.25">
      <c r="A350" s="208">
        <v>3122</v>
      </c>
      <c r="B350" s="208" t="s">
        <v>742</v>
      </c>
      <c r="C350" s="210">
        <v>45640.991666666669</v>
      </c>
      <c r="D350" s="211" t="s">
        <v>852</v>
      </c>
      <c r="E350" s="208" t="s">
        <v>491</v>
      </c>
      <c r="F350" s="208">
        <v>1</v>
      </c>
      <c r="G350" s="208" t="s">
        <v>545</v>
      </c>
      <c r="H350" s="208" t="s">
        <v>620</v>
      </c>
      <c r="I350" s="208" t="s">
        <v>621</v>
      </c>
      <c r="J350" s="208" t="s">
        <v>1</v>
      </c>
      <c r="K350" s="208" t="s">
        <v>1256</v>
      </c>
      <c r="L350" s="208" t="s">
        <v>600</v>
      </c>
      <c r="M350" s="211" t="s">
        <v>1296</v>
      </c>
      <c r="N350" s="211" t="s">
        <v>768</v>
      </c>
      <c r="O350" s="217"/>
      <c r="P350" s="208"/>
      <c r="Q350" s="208" t="s">
        <v>688</v>
      </c>
      <c r="R350" s="208" t="e">
        <f>VLOOKUP(LEFT(Solicitacao_Prancha[[#This Row],[ORIGEM]],4),#REF!,2,0)</f>
        <v>#REF!</v>
      </c>
      <c r="S350" s="208" t="e">
        <f>VLOOKUP(LEFT(Solicitacao_Prancha[[#This Row],[DESTINO]],4),#REF!,2,0)</f>
        <v>#REF!</v>
      </c>
      <c r="T350" s="219" t="str">
        <f t="shared" si="52"/>
        <v>Não Aderente</v>
      </c>
      <c r="U350" s="221">
        <f>((CONCATENATE(Solicitacao_Prancha[[#This Row],[DATA MOVIMENTAÇÃO]]," ",Solicitacao_Prancha[[#This Row],[HORA MOVIMENTAÇÃO]])-Solicitacao_Prancha[[#This Row],[DATA SOLICITAÇÃO]])*24)+3</f>
        <v>33.199999999953434</v>
      </c>
      <c r="V350" s="224" t="s">
        <v>410</v>
      </c>
      <c r="W350" s="225" t="str">
        <f>LEFT(Solicitacao_Prancha[[#This Row],[ORIGEM]],4)</f>
        <v>2276</v>
      </c>
      <c r="X350" s="225" t="str">
        <f>LEFT(Solicitacao_Prancha[[#This Row],[DESTINO]],4)</f>
        <v>0545</v>
      </c>
      <c r="Y350" s="225" t="str">
        <f t="shared" si="53"/>
        <v>BRLP2276</v>
      </c>
      <c r="Z350" s="225" t="str">
        <f t="shared" si="54"/>
        <v>22760545</v>
      </c>
      <c r="AA350" s="225" t="str">
        <f t="shared" si="55"/>
        <v>BRLP0545</v>
      </c>
      <c r="AB350" s="226" t="e">
        <f>VLOOKUP(Y350,#REF!,2,0)</f>
        <v>#REF!</v>
      </c>
      <c r="AC350" s="226" t="e">
        <f>VLOOKUP(Z350,#REF!,2,0)</f>
        <v>#REF!</v>
      </c>
      <c r="AD350" s="226" t="e">
        <f>VLOOKUP(AA350,#REF!,2,0)</f>
        <v>#REF!</v>
      </c>
      <c r="AE350" s="227" t="e">
        <f t="shared" si="56"/>
        <v>#REF!</v>
      </c>
      <c r="AF350" s="229" t="e">
        <f t="shared" si="57"/>
        <v>#REF!</v>
      </c>
      <c r="AG350" s="229">
        <v>2</v>
      </c>
      <c r="AH350" s="229" t="e">
        <f t="shared" si="58"/>
        <v>#REF!</v>
      </c>
      <c r="AI350" s="227" t="e">
        <f t="shared" si="59"/>
        <v>#REF!</v>
      </c>
      <c r="AJ350" s="225">
        <f>Solicitacao_Prancha[[#This Row],[QUANT EQUIP]]</f>
        <v>1</v>
      </c>
      <c r="AK350" s="229" t="e">
        <f t="shared" si="60"/>
        <v>#REF!</v>
      </c>
      <c r="AL350" s="229"/>
      <c r="AM350" s="230"/>
      <c r="AN350" s="230"/>
      <c r="AO350" s="230"/>
      <c r="AP350" s="230"/>
      <c r="AQ350" s="230"/>
      <c r="AR350" s="230"/>
      <c r="AS350" s="230"/>
      <c r="AT350" s="230"/>
      <c r="AU350" s="230"/>
      <c r="AV350" s="230"/>
      <c r="AW350" s="230"/>
      <c r="AX350"/>
      <c r="AY350"/>
    </row>
    <row r="351" spans="1:51" ht="15" hidden="1" x14ac:dyDescent="0.25">
      <c r="A351" s="208">
        <v>3123</v>
      </c>
      <c r="B351" s="208" t="s">
        <v>742</v>
      </c>
      <c r="C351" s="210">
        <v>45640.995833333334</v>
      </c>
      <c r="D351" s="211" t="s">
        <v>852</v>
      </c>
      <c r="E351" s="208" t="s">
        <v>493</v>
      </c>
      <c r="F351" s="208">
        <v>1</v>
      </c>
      <c r="G351" s="208" t="s">
        <v>545</v>
      </c>
      <c r="H351" s="208" t="s">
        <v>620</v>
      </c>
      <c r="I351" s="208" t="s">
        <v>621</v>
      </c>
      <c r="J351" s="208" t="s">
        <v>1</v>
      </c>
      <c r="K351" s="208" t="s">
        <v>1256</v>
      </c>
      <c r="L351" s="208" t="s">
        <v>600</v>
      </c>
      <c r="M351" s="211" t="s">
        <v>1296</v>
      </c>
      <c r="N351" s="211" t="s">
        <v>768</v>
      </c>
      <c r="O351" s="217"/>
      <c r="P351" s="208"/>
      <c r="Q351" s="208" t="s">
        <v>688</v>
      </c>
      <c r="R351" s="208" t="e">
        <f>VLOOKUP(LEFT(Solicitacao_Prancha[[#This Row],[ORIGEM]],4),#REF!,2,0)</f>
        <v>#REF!</v>
      </c>
      <c r="S351" s="208" t="e">
        <f>VLOOKUP(LEFT(Solicitacao_Prancha[[#This Row],[DESTINO]],4),#REF!,2,0)</f>
        <v>#REF!</v>
      </c>
      <c r="T351" s="219" t="str">
        <f t="shared" si="52"/>
        <v>Não Aderente</v>
      </c>
      <c r="U351" s="221">
        <f>((CONCATENATE(Solicitacao_Prancha[[#This Row],[DATA MOVIMENTAÇÃO]]," ",Solicitacao_Prancha[[#This Row],[HORA MOVIMENTAÇÃO]])-Solicitacao_Prancha[[#This Row],[DATA SOLICITAÇÃO]])*24)+3</f>
        <v>33.099999999976717</v>
      </c>
      <c r="V351" s="224" t="s">
        <v>410</v>
      </c>
      <c r="W351" s="225" t="str">
        <f>LEFT(Solicitacao_Prancha[[#This Row],[ORIGEM]],4)</f>
        <v>2276</v>
      </c>
      <c r="X351" s="225" t="str">
        <f>LEFT(Solicitacao_Prancha[[#This Row],[DESTINO]],4)</f>
        <v>0545</v>
      </c>
      <c r="Y351" s="225" t="str">
        <f t="shared" si="53"/>
        <v>BRLP2276</v>
      </c>
      <c r="Z351" s="225" t="str">
        <f t="shared" si="54"/>
        <v>22760545</v>
      </c>
      <c r="AA351" s="225" t="str">
        <f t="shared" si="55"/>
        <v>BRLP0545</v>
      </c>
      <c r="AB351" s="226" t="e">
        <f>VLOOKUP(Y351,#REF!,2,0)</f>
        <v>#REF!</v>
      </c>
      <c r="AC351" s="226" t="e">
        <f>VLOOKUP(Z351,#REF!,2,0)</f>
        <v>#REF!</v>
      </c>
      <c r="AD351" s="226" t="e">
        <f>VLOOKUP(AA351,#REF!,2,0)</f>
        <v>#REF!</v>
      </c>
      <c r="AE351" s="227" t="e">
        <f t="shared" si="56"/>
        <v>#REF!</v>
      </c>
      <c r="AF351" s="229" t="e">
        <f t="shared" si="57"/>
        <v>#REF!</v>
      </c>
      <c r="AG351" s="229">
        <v>2</v>
      </c>
      <c r="AH351" s="229" t="e">
        <f t="shared" si="58"/>
        <v>#REF!</v>
      </c>
      <c r="AI351" s="227" t="e">
        <f t="shared" si="59"/>
        <v>#REF!</v>
      </c>
      <c r="AJ351" s="225">
        <f>Solicitacao_Prancha[[#This Row],[QUANT EQUIP]]</f>
        <v>1</v>
      </c>
      <c r="AK351" s="229" t="e">
        <f t="shared" si="60"/>
        <v>#REF!</v>
      </c>
      <c r="AL351" s="229"/>
      <c r="AM351" s="230"/>
      <c r="AN351" s="230"/>
      <c r="AO351" s="230"/>
      <c r="AP351" s="230"/>
      <c r="AQ351" s="230"/>
      <c r="AR351" s="230"/>
      <c r="AS351" s="230"/>
      <c r="AT351" s="230"/>
      <c r="AU351" s="230"/>
      <c r="AV351" s="230"/>
      <c r="AW351" s="230"/>
      <c r="AX351"/>
      <c r="AY351"/>
    </row>
    <row r="352" spans="1:51" ht="15" hidden="1" x14ac:dyDescent="0.25">
      <c r="A352" s="208">
        <v>3154</v>
      </c>
      <c r="B352" s="208" t="s">
        <v>745</v>
      </c>
      <c r="C352" s="210">
        <v>45641.417361111111</v>
      </c>
      <c r="D352" s="211" t="s">
        <v>587</v>
      </c>
      <c r="E352" s="208" t="s">
        <v>485</v>
      </c>
      <c r="F352" s="208">
        <v>1</v>
      </c>
      <c r="G352" s="208" t="s">
        <v>1364</v>
      </c>
      <c r="H352" s="208" t="s">
        <v>620</v>
      </c>
      <c r="I352" s="208" t="s">
        <v>621</v>
      </c>
      <c r="J352" s="208" t="s">
        <v>1</v>
      </c>
      <c r="K352" s="208" t="s">
        <v>1263</v>
      </c>
      <c r="L352" s="208" t="s">
        <v>600</v>
      </c>
      <c r="M352" s="211" t="s">
        <v>561</v>
      </c>
      <c r="N352" s="211" t="s">
        <v>561</v>
      </c>
      <c r="O352" s="217" t="s">
        <v>1365</v>
      </c>
      <c r="P352" s="208"/>
      <c r="Q352" s="208" t="s">
        <v>688</v>
      </c>
      <c r="R352" s="208" t="e">
        <f>VLOOKUP(LEFT(Solicitacao_Prancha[[#This Row],[ORIGEM]],4),#REF!,2,0)</f>
        <v>#REF!</v>
      </c>
      <c r="S352" s="208" t="e">
        <f>VLOOKUP(LEFT(Solicitacao_Prancha[[#This Row],[DESTINO]],4),#REF!,2,0)</f>
        <v>#REF!</v>
      </c>
      <c r="T352" s="219" t="str">
        <f t="shared" si="52"/>
        <v>Não Aderente</v>
      </c>
      <c r="U352" s="221">
        <f>((CONCATENATE(Solicitacao_Prancha[[#This Row],[DATA MOVIMENTAÇÃO]]," ",Solicitacao_Prancha[[#This Row],[HORA MOVIMENTAÇÃO]])-Solicitacao_Prancha[[#This Row],[DATA SOLICITAÇÃO]])*24)+3</f>
        <v>46.983333333337214</v>
      </c>
      <c r="V352" s="224" t="s">
        <v>410</v>
      </c>
      <c r="W352" s="225" t="str">
        <f>LEFT(Solicitacao_Prancha[[#This Row],[ORIGEM]],4)</f>
        <v>0265</v>
      </c>
      <c r="X352" s="225" t="str">
        <f>LEFT(Solicitacao_Prancha[[#This Row],[DESTINO]],4)</f>
        <v>0265</v>
      </c>
      <c r="Y352" s="225" t="str">
        <f t="shared" si="53"/>
        <v>BRLP0265</v>
      </c>
      <c r="Z352" s="225" t="str">
        <f t="shared" si="54"/>
        <v>02650265</v>
      </c>
      <c r="AA352" s="225" t="str">
        <f t="shared" si="55"/>
        <v>BRLP0265</v>
      </c>
      <c r="AB352" s="226" t="e">
        <f>VLOOKUP(Y352,#REF!,2,0)</f>
        <v>#REF!</v>
      </c>
      <c r="AC352" s="226" t="e">
        <f>VLOOKUP(Z352,#REF!,2,0)</f>
        <v>#REF!</v>
      </c>
      <c r="AD352" s="226" t="e">
        <f>VLOOKUP(AA352,#REF!,2,0)</f>
        <v>#REF!</v>
      </c>
      <c r="AE352" s="227" t="e">
        <f t="shared" si="56"/>
        <v>#REF!</v>
      </c>
      <c r="AF352" s="229" t="e">
        <f t="shared" si="57"/>
        <v>#REF!</v>
      </c>
      <c r="AG352" s="229">
        <v>2</v>
      </c>
      <c r="AH352" s="229" t="e">
        <f t="shared" si="58"/>
        <v>#REF!</v>
      </c>
      <c r="AI352" s="227" t="e">
        <f t="shared" si="59"/>
        <v>#REF!</v>
      </c>
      <c r="AJ352" s="225">
        <f>Solicitacao_Prancha[[#This Row],[QUANT EQUIP]]</f>
        <v>1</v>
      </c>
      <c r="AK352" s="229" t="e">
        <f t="shared" si="60"/>
        <v>#REF!</v>
      </c>
      <c r="AL352" s="229"/>
      <c r="AM352" s="230"/>
      <c r="AN352" s="230"/>
      <c r="AO352" s="230"/>
      <c r="AP352" s="230"/>
      <c r="AQ352" s="230"/>
      <c r="AR352" s="230"/>
      <c r="AS352" s="230"/>
      <c r="AT352" s="230"/>
      <c r="AU352" s="230"/>
      <c r="AV352" s="230"/>
      <c r="AW352" s="230"/>
      <c r="AX352"/>
      <c r="AY352"/>
    </row>
    <row r="353" spans="1:51" ht="15" hidden="1" x14ac:dyDescent="0.25">
      <c r="A353" s="208">
        <v>3185</v>
      </c>
      <c r="B353" s="208" t="s">
        <v>745</v>
      </c>
      <c r="C353" s="210">
        <v>45641.427083333336</v>
      </c>
      <c r="D353" s="211" t="s">
        <v>587</v>
      </c>
      <c r="E353" s="208" t="s">
        <v>485</v>
      </c>
      <c r="F353" s="208">
        <v>1</v>
      </c>
      <c r="G353" s="208" t="s">
        <v>1364</v>
      </c>
      <c r="H353" s="208" t="s">
        <v>620</v>
      </c>
      <c r="I353" s="208" t="s">
        <v>621</v>
      </c>
      <c r="J353" s="208" t="s">
        <v>502</v>
      </c>
      <c r="K353" s="208" t="s">
        <v>1258</v>
      </c>
      <c r="L353" s="208" t="s">
        <v>600</v>
      </c>
      <c r="M353" s="211" t="s">
        <v>561</v>
      </c>
      <c r="N353" s="211" t="s">
        <v>561</v>
      </c>
      <c r="O353" s="217" t="s">
        <v>1366</v>
      </c>
      <c r="P353" s="208"/>
      <c r="Q353" s="208" t="s">
        <v>687</v>
      </c>
      <c r="R353" s="208" t="e">
        <f>VLOOKUP(LEFT(Solicitacao_Prancha[[#This Row],[ORIGEM]],4),#REF!,2,0)</f>
        <v>#REF!</v>
      </c>
      <c r="S353" s="208" t="e">
        <f>VLOOKUP(LEFT(Solicitacao_Prancha[[#This Row],[DESTINO]],4),#REF!,2,0)</f>
        <v>#REF!</v>
      </c>
      <c r="T353" s="219" t="str">
        <f t="shared" ref="T353:T369" si="61">IF(U353&gt;=48,"Aderente","Não Aderente")</f>
        <v>Aderente</v>
      </c>
      <c r="U353" s="221">
        <f>((CONCATENATE(Solicitacao_Prancha[[#This Row],[DATA MOVIMENTAÇÃO]]," ",Solicitacao_Prancha[[#This Row],[HORA MOVIMENTAÇÃO]])-Solicitacao_Prancha[[#This Row],[DATA SOLICITAÇÃO]])*24)+3</f>
        <v>70.749999999941792</v>
      </c>
      <c r="V353" s="224" t="s">
        <v>410</v>
      </c>
      <c r="W353" s="225" t="str">
        <f>LEFT(Solicitacao_Prancha[[#This Row],[ORIGEM]],4)</f>
        <v>0265</v>
      </c>
      <c r="X353" s="225" t="str">
        <f>LEFT(Solicitacao_Prancha[[#This Row],[DESTINO]],4)</f>
        <v>0265</v>
      </c>
      <c r="Y353" s="225" t="str">
        <f t="shared" ref="Y353:Y369" si="62">CONCATENATE(V353,W353)</f>
        <v>BRLP0265</v>
      </c>
      <c r="Z353" s="225" t="str">
        <f t="shared" ref="Z353:Z369" si="63">CONCATENATE(W353,X353)</f>
        <v>02650265</v>
      </c>
      <c r="AA353" s="225" t="str">
        <f t="shared" ref="AA353:AA369" si="64">CONCATENATE(V353,X353)</f>
        <v>BRLP0265</v>
      </c>
      <c r="AB353" s="226" t="e">
        <f>VLOOKUP(Y353,#REF!,2,0)</f>
        <v>#REF!</v>
      </c>
      <c r="AC353" s="226" t="e">
        <f>VLOOKUP(Z353,#REF!,2,0)</f>
        <v>#REF!</v>
      </c>
      <c r="AD353" s="226" t="e">
        <f>VLOOKUP(AA353,#REF!,2,0)</f>
        <v>#REF!</v>
      </c>
      <c r="AE353" s="227" t="e">
        <f t="shared" si="56"/>
        <v>#REF!</v>
      </c>
      <c r="AF353" s="229" t="e">
        <f t="shared" ref="AF353:AF369" si="65">(AB353/65)+(AC353/42.5)+(AD353/65)</f>
        <v>#REF!</v>
      </c>
      <c r="AG353" s="229">
        <v>2</v>
      </c>
      <c r="AH353" s="229" t="e">
        <f t="shared" ref="AH353:AH369" si="66">(AF353+AG353)</f>
        <v>#REF!</v>
      </c>
      <c r="AI353" s="227" t="e">
        <f t="shared" ref="AI353:AI369" si="67">11/AH353</f>
        <v>#REF!</v>
      </c>
      <c r="AJ353" s="225">
        <f>Solicitacao_Prancha[[#This Row],[QUANT EQUIP]]</f>
        <v>1</v>
      </c>
      <c r="AK353" s="229" t="e">
        <f t="shared" ref="AK353:AK369" si="68">AJ353/AI353</f>
        <v>#REF!</v>
      </c>
      <c r="AL353" s="229"/>
      <c r="AM353" s="230"/>
      <c r="AN353" s="230"/>
      <c r="AO353" s="230"/>
      <c r="AP353" s="230"/>
      <c r="AQ353" s="230"/>
      <c r="AR353" s="230"/>
      <c r="AS353" s="230"/>
      <c r="AT353" s="230"/>
      <c r="AU353" s="230"/>
      <c r="AV353" s="230"/>
      <c r="AW353" s="230"/>
      <c r="AX353"/>
      <c r="AY353"/>
    </row>
    <row r="354" spans="1:51" ht="15" hidden="1" x14ac:dyDescent="0.25">
      <c r="A354" s="209">
        <v>3155</v>
      </c>
      <c r="B354" s="208" t="s">
        <v>745</v>
      </c>
      <c r="C354" s="210">
        <v>45641.427083333336</v>
      </c>
      <c r="D354" s="211" t="s">
        <v>587</v>
      </c>
      <c r="E354" s="209" t="s">
        <v>485</v>
      </c>
      <c r="F354" s="209">
        <v>1</v>
      </c>
      <c r="G354" s="209" t="s">
        <v>1364</v>
      </c>
      <c r="H354" s="209" t="s">
        <v>620</v>
      </c>
      <c r="I354" s="209" t="s">
        <v>621</v>
      </c>
      <c r="J354" s="209" t="s">
        <v>531</v>
      </c>
      <c r="K354" s="209" t="s">
        <v>1258</v>
      </c>
      <c r="L354" s="209" t="s">
        <v>600</v>
      </c>
      <c r="M354" s="211" t="s">
        <v>561</v>
      </c>
      <c r="N354" s="211" t="s">
        <v>561</v>
      </c>
      <c r="O354" s="217" t="s">
        <v>1366</v>
      </c>
      <c r="P354" s="209" t="s">
        <v>514</v>
      </c>
      <c r="Q354" s="209" t="s">
        <v>687</v>
      </c>
      <c r="R354" s="208" t="e">
        <f>VLOOKUP(LEFT(Solicitacao_Prancha[[#This Row],[ORIGEM]],4),#REF!,2,0)</f>
        <v>#REF!</v>
      </c>
      <c r="S354" s="208" t="e">
        <f>VLOOKUP(LEFT(Solicitacao_Prancha[[#This Row],[DESTINO]],4),#REF!,2,0)</f>
        <v>#REF!</v>
      </c>
      <c r="T354" s="219" t="str">
        <f t="shared" si="61"/>
        <v>Aderente</v>
      </c>
      <c r="U354" s="221">
        <f>((CONCATENATE(Solicitacao_Prancha[[#This Row],[DATA MOVIMENTAÇÃO]]," ",Solicitacao_Prancha[[#This Row],[HORA MOVIMENTAÇÃO]])-Solicitacao_Prancha[[#This Row],[DATA SOLICITAÇÃO]])*24)+3</f>
        <v>70.749999999941792</v>
      </c>
      <c r="V354" s="224" t="s">
        <v>410</v>
      </c>
      <c r="W354" s="225" t="str">
        <f>LEFT(Solicitacao_Prancha[[#This Row],[ORIGEM]],4)</f>
        <v>0265</v>
      </c>
      <c r="X354" s="225" t="str">
        <f>LEFT(Solicitacao_Prancha[[#This Row],[DESTINO]],4)</f>
        <v>0265</v>
      </c>
      <c r="Y354" s="225" t="str">
        <f t="shared" si="62"/>
        <v>BRLP0265</v>
      </c>
      <c r="Z354" s="225" t="str">
        <f t="shared" si="63"/>
        <v>02650265</v>
      </c>
      <c r="AA354" s="225" t="str">
        <f t="shared" si="64"/>
        <v>BRLP0265</v>
      </c>
      <c r="AB354" s="226" t="e">
        <f>VLOOKUP(Y354,#REF!,2,0)</f>
        <v>#REF!</v>
      </c>
      <c r="AC354" s="226" t="e">
        <f>VLOOKUP(Z354,#REF!,2,0)</f>
        <v>#REF!</v>
      </c>
      <c r="AD354" s="226" t="e">
        <f>VLOOKUP(AA354,#REF!,2,0)</f>
        <v>#REF!</v>
      </c>
      <c r="AE354" s="227" t="e">
        <f t="shared" si="56"/>
        <v>#REF!</v>
      </c>
      <c r="AF354" s="229" t="e">
        <f t="shared" si="65"/>
        <v>#REF!</v>
      </c>
      <c r="AG354" s="229">
        <v>2</v>
      </c>
      <c r="AH354" s="229" t="e">
        <f t="shared" si="66"/>
        <v>#REF!</v>
      </c>
      <c r="AI354" s="227" t="e">
        <f t="shared" si="67"/>
        <v>#REF!</v>
      </c>
      <c r="AJ354" s="225">
        <f>Solicitacao_Prancha[[#This Row],[QUANT EQUIP]]</f>
        <v>1</v>
      </c>
      <c r="AK354" s="229" t="e">
        <f t="shared" si="68"/>
        <v>#REF!</v>
      </c>
      <c r="AL354" s="230"/>
      <c r="AM354" s="230"/>
      <c r="AN354" s="230"/>
      <c r="AO354" s="230"/>
      <c r="AP354" s="230"/>
      <c r="AQ354" s="230"/>
      <c r="AR354" s="230"/>
      <c r="AS354" s="230"/>
      <c r="AT354" s="230"/>
      <c r="AU354" s="230"/>
      <c r="AV354" s="230"/>
      <c r="AW354" s="230"/>
      <c r="AX354"/>
      <c r="AY354"/>
    </row>
    <row r="355" spans="1:51" ht="15" hidden="1" x14ac:dyDescent="0.25">
      <c r="A355" s="209">
        <v>3148</v>
      </c>
      <c r="B355" s="208" t="s">
        <v>718</v>
      </c>
      <c r="C355" s="210">
        <v>45641.495833333334</v>
      </c>
      <c r="D355" s="211" t="s">
        <v>904</v>
      </c>
      <c r="E355" s="209" t="s">
        <v>905</v>
      </c>
      <c r="F355" s="209">
        <v>1</v>
      </c>
      <c r="G355" s="209" t="s">
        <v>543</v>
      </c>
      <c r="H355" s="209" t="s">
        <v>620</v>
      </c>
      <c r="I355" s="209" t="s">
        <v>624</v>
      </c>
      <c r="J355" s="209" t="s">
        <v>1</v>
      </c>
      <c r="K355" s="209" t="s">
        <v>1263</v>
      </c>
      <c r="L355" s="209" t="s">
        <v>593</v>
      </c>
      <c r="M355" s="211" t="s">
        <v>713</v>
      </c>
      <c r="N355" s="211" t="s">
        <v>634</v>
      </c>
      <c r="O355" s="217" t="s">
        <v>1326</v>
      </c>
      <c r="P355" s="209"/>
      <c r="Q355" s="209" t="s">
        <v>688</v>
      </c>
      <c r="R355" s="208" t="e">
        <f>VLOOKUP(LEFT(Solicitacao_Prancha[[#This Row],[ORIGEM]],4),#REF!,2,0)</f>
        <v>#REF!</v>
      </c>
      <c r="S355" s="208" t="e">
        <f>VLOOKUP(LEFT(Solicitacao_Prancha[[#This Row],[DESTINO]],4),#REF!,2,0)</f>
        <v>#REF!</v>
      </c>
      <c r="T355" s="219" t="str">
        <f t="shared" si="61"/>
        <v>Não Aderente</v>
      </c>
      <c r="U355" s="221">
        <f>((CONCATENATE(Solicitacao_Prancha[[#This Row],[DATA MOVIMENTAÇÃO]]," ",Solicitacao_Prancha[[#This Row],[HORA MOVIMENTAÇÃO]])-Solicitacao_Prancha[[#This Row],[DATA SOLICITAÇÃO]])*24)+3</f>
        <v>47.100000000034925</v>
      </c>
      <c r="V355" s="224" t="s">
        <v>410</v>
      </c>
      <c r="W355" s="225" t="str">
        <f>LEFT(Solicitacao_Prancha[[#This Row],[ORIGEM]],4)</f>
        <v>1119</v>
      </c>
      <c r="X355" s="225" t="str">
        <f>LEFT(Solicitacao_Prancha[[#This Row],[DESTINO]],4)</f>
        <v>0157</v>
      </c>
      <c r="Y355" s="225" t="str">
        <f t="shared" si="62"/>
        <v>BRLP1119</v>
      </c>
      <c r="Z355" s="225" t="str">
        <f t="shared" si="63"/>
        <v>11190157</v>
      </c>
      <c r="AA355" s="225" t="str">
        <f t="shared" si="64"/>
        <v>BRLP0157</v>
      </c>
      <c r="AB355" s="226" t="e">
        <f>VLOOKUP(Y355,#REF!,2,0)</f>
        <v>#REF!</v>
      </c>
      <c r="AC355" s="226" t="e">
        <f>VLOOKUP(Z355,#REF!,2,0)</f>
        <v>#REF!</v>
      </c>
      <c r="AD355" s="226" t="e">
        <f>VLOOKUP(AA355,#REF!,2,0)</f>
        <v>#REF!</v>
      </c>
      <c r="AE355" s="227" t="e">
        <f t="shared" si="56"/>
        <v>#REF!</v>
      </c>
      <c r="AF355" s="229" t="e">
        <f t="shared" si="65"/>
        <v>#REF!</v>
      </c>
      <c r="AG355" s="229">
        <v>2</v>
      </c>
      <c r="AH355" s="229" t="e">
        <f t="shared" si="66"/>
        <v>#REF!</v>
      </c>
      <c r="AI355" s="227" t="e">
        <f t="shared" si="67"/>
        <v>#REF!</v>
      </c>
      <c r="AJ355" s="225">
        <f>Solicitacao_Prancha[[#This Row],[QUANT EQUIP]]</f>
        <v>1</v>
      </c>
      <c r="AK355" s="229" t="e">
        <f t="shared" si="68"/>
        <v>#REF!</v>
      </c>
      <c r="AL355" s="230"/>
      <c r="AM355" s="230"/>
      <c r="AN355" s="230"/>
      <c r="AO355" s="230"/>
      <c r="AP355" s="230"/>
      <c r="AQ355" s="230"/>
      <c r="AR355" s="230"/>
      <c r="AS355" s="230"/>
      <c r="AT355" s="230"/>
      <c r="AU355" s="230"/>
      <c r="AV355" s="230"/>
      <c r="AW355" s="230"/>
      <c r="AX355"/>
      <c r="AY355"/>
    </row>
    <row r="356" spans="1:51" ht="15" hidden="1" x14ac:dyDescent="0.25">
      <c r="A356" s="209">
        <v>3149</v>
      </c>
      <c r="B356" s="208" t="s">
        <v>718</v>
      </c>
      <c r="C356" s="210">
        <v>45641.50277777778</v>
      </c>
      <c r="D356" s="211" t="s">
        <v>904</v>
      </c>
      <c r="E356" s="209" t="s">
        <v>905</v>
      </c>
      <c r="F356" s="209">
        <v>1</v>
      </c>
      <c r="G356" s="209" t="s">
        <v>543</v>
      </c>
      <c r="H356" s="209" t="s">
        <v>620</v>
      </c>
      <c r="I356" s="209" t="s">
        <v>624</v>
      </c>
      <c r="J356" s="209" t="s">
        <v>1</v>
      </c>
      <c r="K356" s="209" t="s">
        <v>1263</v>
      </c>
      <c r="L356" s="209" t="s">
        <v>593</v>
      </c>
      <c r="M356" s="211" t="s">
        <v>713</v>
      </c>
      <c r="N356" s="211" t="s">
        <v>634</v>
      </c>
      <c r="O356" s="217" t="s">
        <v>1327</v>
      </c>
      <c r="P356" s="209"/>
      <c r="Q356" s="209" t="s">
        <v>688</v>
      </c>
      <c r="R356" s="208" t="e">
        <f>VLOOKUP(LEFT(Solicitacao_Prancha[[#This Row],[ORIGEM]],4),#REF!,2,0)</f>
        <v>#REF!</v>
      </c>
      <c r="S356" s="208" t="e">
        <f>VLOOKUP(LEFT(Solicitacao_Prancha[[#This Row],[DESTINO]],4),#REF!,2,0)</f>
        <v>#REF!</v>
      </c>
      <c r="T356" s="219" t="str">
        <f t="shared" si="61"/>
        <v>Não Aderente</v>
      </c>
      <c r="U356" s="221">
        <f>((CONCATENATE(Solicitacao_Prancha[[#This Row],[DATA MOVIMENTAÇÃO]]," ",Solicitacao_Prancha[[#This Row],[HORA MOVIMENTAÇÃO]])-Solicitacao_Prancha[[#This Row],[DATA SOLICITAÇÃO]])*24)+3</f>
        <v>46.933333333348855</v>
      </c>
      <c r="V356" s="224" t="s">
        <v>410</v>
      </c>
      <c r="W356" s="225" t="str">
        <f>LEFT(Solicitacao_Prancha[[#This Row],[ORIGEM]],4)</f>
        <v>1119</v>
      </c>
      <c r="X356" s="225" t="str">
        <f>LEFT(Solicitacao_Prancha[[#This Row],[DESTINO]],4)</f>
        <v>0157</v>
      </c>
      <c r="Y356" s="225" t="str">
        <f t="shared" si="62"/>
        <v>BRLP1119</v>
      </c>
      <c r="Z356" s="225" t="str">
        <f t="shared" si="63"/>
        <v>11190157</v>
      </c>
      <c r="AA356" s="225" t="str">
        <f t="shared" si="64"/>
        <v>BRLP0157</v>
      </c>
      <c r="AB356" s="226" t="e">
        <f>VLOOKUP(Y356,#REF!,2,0)</f>
        <v>#REF!</v>
      </c>
      <c r="AC356" s="226" t="e">
        <f>VLOOKUP(Z356,#REF!,2,0)</f>
        <v>#REF!</v>
      </c>
      <c r="AD356" s="226" t="e">
        <f>VLOOKUP(AA356,#REF!,2,0)</f>
        <v>#REF!</v>
      </c>
      <c r="AE356" s="227" t="e">
        <f t="shared" si="56"/>
        <v>#REF!</v>
      </c>
      <c r="AF356" s="229" t="e">
        <f t="shared" si="65"/>
        <v>#REF!</v>
      </c>
      <c r="AG356" s="229">
        <v>2</v>
      </c>
      <c r="AH356" s="229" t="e">
        <f t="shared" si="66"/>
        <v>#REF!</v>
      </c>
      <c r="AI356" s="227" t="e">
        <f t="shared" si="67"/>
        <v>#REF!</v>
      </c>
      <c r="AJ356" s="225">
        <f>Solicitacao_Prancha[[#This Row],[QUANT EQUIP]]</f>
        <v>1</v>
      </c>
      <c r="AK356" s="229" t="e">
        <f t="shared" si="68"/>
        <v>#REF!</v>
      </c>
      <c r="AL356" s="230"/>
      <c r="AM356" s="230"/>
      <c r="AN356" s="230"/>
      <c r="AO356" s="230"/>
      <c r="AP356" s="230"/>
      <c r="AQ356" s="230"/>
      <c r="AR356" s="230"/>
      <c r="AS356" s="230"/>
      <c r="AT356" s="230"/>
      <c r="AU356" s="230"/>
      <c r="AV356" s="230"/>
      <c r="AW356" s="230"/>
      <c r="AX356"/>
      <c r="AY356"/>
    </row>
    <row r="357" spans="1:51" ht="15" hidden="1" x14ac:dyDescent="0.25">
      <c r="A357" s="209">
        <v>3124</v>
      </c>
      <c r="B357" s="208" t="s">
        <v>745</v>
      </c>
      <c r="C357" s="210">
        <v>45641.561111111114</v>
      </c>
      <c r="D357" s="211" t="s">
        <v>572</v>
      </c>
      <c r="E357" s="209" t="s">
        <v>553</v>
      </c>
      <c r="F357" s="209">
        <v>1</v>
      </c>
      <c r="G357" s="209" t="s">
        <v>554</v>
      </c>
      <c r="H357" s="209" t="s">
        <v>620</v>
      </c>
      <c r="I357" s="209" t="s">
        <v>622</v>
      </c>
      <c r="J357" s="209" t="s">
        <v>1</v>
      </c>
      <c r="K357" s="209" t="s">
        <v>1256</v>
      </c>
      <c r="L357" s="209" t="s">
        <v>1297</v>
      </c>
      <c r="M357" s="211" t="s">
        <v>639</v>
      </c>
      <c r="N357" s="211" t="s">
        <v>519</v>
      </c>
      <c r="O357" s="217"/>
      <c r="P357" s="209"/>
      <c r="Q357" s="209" t="s">
        <v>687</v>
      </c>
      <c r="R357" s="208" t="e">
        <f>VLOOKUP(LEFT(Solicitacao_Prancha[[#This Row],[ORIGEM]],4),#REF!,2,0)</f>
        <v>#REF!</v>
      </c>
      <c r="S357" s="208" t="e">
        <f>VLOOKUP(LEFT(Solicitacao_Prancha[[#This Row],[DESTINO]],4),#REF!,2,0)</f>
        <v>#REF!</v>
      </c>
      <c r="T357" s="219" t="str">
        <f t="shared" si="61"/>
        <v>Não Aderente</v>
      </c>
      <c r="U357" s="221">
        <f>((CONCATENATE(Solicitacao_Prancha[[#This Row],[DATA MOVIMENTAÇÃO]]," ",Solicitacao_Prancha[[#This Row],[HORA MOVIMENTAÇÃO]])-Solicitacao_Prancha[[#This Row],[DATA SOLICITAÇÃO]])*24)+3</f>
        <v>24.016666666546371</v>
      </c>
      <c r="V357" s="224" t="s">
        <v>410</v>
      </c>
      <c r="W357" s="225" t="str">
        <f>LEFT(Solicitacao_Prancha[[#This Row],[ORIGEM]],4)</f>
        <v>0486</v>
      </c>
      <c r="X357" s="225" t="str">
        <f>LEFT(Solicitacao_Prancha[[#This Row],[DESTINO]],4)</f>
        <v>2081</v>
      </c>
      <c r="Y357" s="225" t="str">
        <f t="shared" si="62"/>
        <v>BRLP0486</v>
      </c>
      <c r="Z357" s="225" t="str">
        <f t="shared" si="63"/>
        <v>04862081</v>
      </c>
      <c r="AA357" s="225" t="str">
        <f t="shared" si="64"/>
        <v>BRLP2081</v>
      </c>
      <c r="AB357" s="226" t="e">
        <f>VLOOKUP(Y357,#REF!,2,0)</f>
        <v>#REF!</v>
      </c>
      <c r="AC357" s="226" t="e">
        <f>VLOOKUP(Z357,#REF!,2,0)</f>
        <v>#REF!</v>
      </c>
      <c r="AD357" s="226" t="e">
        <f>VLOOKUP(AA357,#REF!,2,0)</f>
        <v>#REF!</v>
      </c>
      <c r="AE357" s="227" t="e">
        <f t="shared" si="56"/>
        <v>#REF!</v>
      </c>
      <c r="AF357" s="229" t="e">
        <f t="shared" si="65"/>
        <v>#REF!</v>
      </c>
      <c r="AG357" s="229">
        <v>2</v>
      </c>
      <c r="AH357" s="229" t="e">
        <f t="shared" si="66"/>
        <v>#REF!</v>
      </c>
      <c r="AI357" s="227" t="e">
        <f t="shared" si="67"/>
        <v>#REF!</v>
      </c>
      <c r="AJ357" s="225">
        <f>Solicitacao_Prancha[[#This Row],[QUANT EQUIP]]</f>
        <v>1</v>
      </c>
      <c r="AK357" s="229" t="e">
        <f t="shared" si="68"/>
        <v>#REF!</v>
      </c>
      <c r="AL357" s="230"/>
      <c r="AM357" s="230"/>
      <c r="AN357" s="230"/>
      <c r="AO357" s="230"/>
      <c r="AP357" s="230"/>
      <c r="AQ357" s="230"/>
      <c r="AR357" s="230"/>
      <c r="AS357" s="230"/>
      <c r="AT357" s="230"/>
      <c r="AU357" s="230"/>
      <c r="AV357" s="230"/>
      <c r="AW357" s="230"/>
      <c r="AX357"/>
      <c r="AY357"/>
    </row>
    <row r="358" spans="1:51" ht="15" hidden="1" x14ac:dyDescent="0.25">
      <c r="A358" s="209">
        <v>3142</v>
      </c>
      <c r="B358" s="208" t="s">
        <v>745</v>
      </c>
      <c r="C358" s="210">
        <v>45641.564583333333</v>
      </c>
      <c r="D358" s="211" t="s">
        <v>1299</v>
      </c>
      <c r="E358" s="209" t="s">
        <v>553</v>
      </c>
      <c r="F358" s="209">
        <v>1</v>
      </c>
      <c r="G358" s="209" t="s">
        <v>554</v>
      </c>
      <c r="H358" s="209" t="s">
        <v>620</v>
      </c>
      <c r="I358" s="209" t="s">
        <v>622</v>
      </c>
      <c r="J358" s="209" t="s">
        <v>1</v>
      </c>
      <c r="K358" s="209" t="s">
        <v>1256</v>
      </c>
      <c r="L358" s="209" t="s">
        <v>597</v>
      </c>
      <c r="M358" s="211" t="s">
        <v>639</v>
      </c>
      <c r="N358" s="211" t="s">
        <v>519</v>
      </c>
      <c r="O358" s="217"/>
      <c r="P358" s="209"/>
      <c r="Q358" s="209" t="s">
        <v>687</v>
      </c>
      <c r="R358" s="208" t="e">
        <f>VLOOKUP(LEFT(Solicitacao_Prancha[[#This Row],[ORIGEM]],4),#REF!,2,0)</f>
        <v>#REF!</v>
      </c>
      <c r="S358" s="208" t="e">
        <f>VLOOKUP(LEFT(Solicitacao_Prancha[[#This Row],[DESTINO]],4),#REF!,2,0)</f>
        <v>#REF!</v>
      </c>
      <c r="T358" s="219" t="str">
        <f t="shared" si="61"/>
        <v>Não Aderente</v>
      </c>
      <c r="U358" s="221">
        <f>((CONCATENATE(Solicitacao_Prancha[[#This Row],[DATA MOVIMENTAÇÃO]]," ",Solicitacao_Prancha[[#This Row],[HORA MOVIMENTAÇÃO]])-Solicitacao_Prancha[[#This Row],[DATA SOLICITAÇÃO]])*24)+3</f>
        <v>22.450000000011642</v>
      </c>
      <c r="V358" s="224" t="s">
        <v>410</v>
      </c>
      <c r="W358" s="225" t="str">
        <f>LEFT(Solicitacao_Prancha[[#This Row],[ORIGEM]],4)</f>
        <v>0486</v>
      </c>
      <c r="X358" s="225" t="str">
        <f>LEFT(Solicitacao_Prancha[[#This Row],[DESTINO]],4)</f>
        <v>2081</v>
      </c>
      <c r="Y358" s="225" t="str">
        <f t="shared" si="62"/>
        <v>BRLP0486</v>
      </c>
      <c r="Z358" s="225" t="str">
        <f t="shared" si="63"/>
        <v>04862081</v>
      </c>
      <c r="AA358" s="225" t="str">
        <f t="shared" si="64"/>
        <v>BRLP2081</v>
      </c>
      <c r="AB358" s="226" t="e">
        <f>VLOOKUP(Y358,#REF!,2,0)</f>
        <v>#REF!</v>
      </c>
      <c r="AC358" s="226" t="e">
        <f>VLOOKUP(Z358,#REF!,2,0)</f>
        <v>#REF!</v>
      </c>
      <c r="AD358" s="226" t="e">
        <f>VLOOKUP(AA358,#REF!,2,0)</f>
        <v>#REF!</v>
      </c>
      <c r="AE358" s="227" t="e">
        <f t="shared" si="56"/>
        <v>#REF!</v>
      </c>
      <c r="AF358" s="229" t="e">
        <f t="shared" si="65"/>
        <v>#REF!</v>
      </c>
      <c r="AG358" s="229">
        <v>2</v>
      </c>
      <c r="AH358" s="229" t="e">
        <f t="shared" si="66"/>
        <v>#REF!</v>
      </c>
      <c r="AI358" s="227" t="e">
        <f t="shared" si="67"/>
        <v>#REF!</v>
      </c>
      <c r="AJ358" s="225">
        <f>Solicitacao_Prancha[[#This Row],[QUANT EQUIP]]</f>
        <v>1</v>
      </c>
      <c r="AK358" s="229" t="e">
        <f t="shared" si="68"/>
        <v>#REF!</v>
      </c>
      <c r="AL358" s="230"/>
      <c r="AM358" s="230"/>
      <c r="AN358" s="230"/>
      <c r="AO358" s="230"/>
      <c r="AP358" s="230"/>
      <c r="AQ358" s="230"/>
      <c r="AR358" s="230"/>
      <c r="AS358" s="230"/>
      <c r="AT358" s="230"/>
      <c r="AU358" s="230"/>
      <c r="AV358" s="230"/>
      <c r="AW358" s="230"/>
      <c r="AX358"/>
      <c r="AY358"/>
    </row>
    <row r="359" spans="1:51" ht="15" hidden="1" x14ac:dyDescent="0.25">
      <c r="A359" s="209">
        <v>3130</v>
      </c>
      <c r="B359" s="208" t="s">
        <v>717</v>
      </c>
      <c r="C359" s="210">
        <v>45641.569444444445</v>
      </c>
      <c r="D359" s="211" t="s">
        <v>511</v>
      </c>
      <c r="E359" s="209" t="s">
        <v>500</v>
      </c>
      <c r="F359" s="209">
        <v>4</v>
      </c>
      <c r="G359" s="209" t="s">
        <v>8</v>
      </c>
      <c r="H359" s="209" t="s">
        <v>622</v>
      </c>
      <c r="I359" s="209" t="s">
        <v>624</v>
      </c>
      <c r="J359" s="209" t="s">
        <v>1</v>
      </c>
      <c r="K359" s="209" t="s">
        <v>1263</v>
      </c>
      <c r="L359" s="209" t="s">
        <v>1300</v>
      </c>
      <c r="M359" s="211" t="s">
        <v>639</v>
      </c>
      <c r="N359" s="211" t="s">
        <v>650</v>
      </c>
      <c r="O359" s="217"/>
      <c r="P359" s="209"/>
      <c r="Q359" s="209" t="s">
        <v>688</v>
      </c>
      <c r="R359" s="208" t="e">
        <f>VLOOKUP(LEFT(Solicitacao_Prancha[[#This Row],[ORIGEM]],4),#REF!,2,0)</f>
        <v>#REF!</v>
      </c>
      <c r="S359" s="208" t="e">
        <f>VLOOKUP(LEFT(Solicitacao_Prancha[[#This Row],[DESTINO]],4),#REF!,2,0)</f>
        <v>#REF!</v>
      </c>
      <c r="T359" s="219" t="str">
        <f t="shared" si="61"/>
        <v>Aderente</v>
      </c>
      <c r="U359" s="221">
        <f>((CONCATENATE(Solicitacao_Prancha[[#This Row],[DATA MOVIMENTAÇÃO]]," ",Solicitacao_Prancha[[#This Row],[HORA MOVIMENTAÇÃO]])-Solicitacao_Prancha[[#This Row],[DATA SOLICITAÇÃO]])*24)+3</f>
        <v>48</v>
      </c>
      <c r="V359" s="224" t="s">
        <v>410</v>
      </c>
      <c r="W359" s="225" t="str">
        <f>LEFT(Solicitacao_Prancha[[#This Row],[ORIGEM]],4)</f>
        <v>0486</v>
      </c>
      <c r="X359" s="225" t="str">
        <f>LEFT(Solicitacao_Prancha[[#This Row],[DESTINO]],4)</f>
        <v>1114</v>
      </c>
      <c r="Y359" s="225" t="str">
        <f t="shared" si="62"/>
        <v>BRLP0486</v>
      </c>
      <c r="Z359" s="225" t="str">
        <f t="shared" si="63"/>
        <v>04861114</v>
      </c>
      <c r="AA359" s="225" t="str">
        <f t="shared" si="64"/>
        <v>BRLP1114</v>
      </c>
      <c r="AB359" s="226" t="e">
        <f>VLOOKUP(Y359,#REF!,2,0)</f>
        <v>#REF!</v>
      </c>
      <c r="AC359" s="226" t="e">
        <f>VLOOKUP(Z359,#REF!,2,0)</f>
        <v>#REF!</v>
      </c>
      <c r="AD359" s="226" t="e">
        <f>VLOOKUP(AA359,#REF!,2,0)</f>
        <v>#REF!</v>
      </c>
      <c r="AE359" s="227" t="e">
        <f t="shared" si="56"/>
        <v>#REF!</v>
      </c>
      <c r="AF359" s="229" t="e">
        <f t="shared" si="65"/>
        <v>#REF!</v>
      </c>
      <c r="AG359" s="229">
        <v>2</v>
      </c>
      <c r="AH359" s="229" t="e">
        <f t="shared" si="66"/>
        <v>#REF!</v>
      </c>
      <c r="AI359" s="227" t="e">
        <f t="shared" si="67"/>
        <v>#REF!</v>
      </c>
      <c r="AJ359" s="225">
        <f>Solicitacao_Prancha[[#This Row],[QUANT EQUIP]]</f>
        <v>4</v>
      </c>
      <c r="AK359" s="229" t="e">
        <f t="shared" si="68"/>
        <v>#REF!</v>
      </c>
      <c r="AL359" s="230"/>
      <c r="AM359" s="230"/>
      <c r="AN359" s="230"/>
      <c r="AO359" s="230"/>
      <c r="AP359" s="230"/>
      <c r="AQ359" s="230"/>
      <c r="AR359" s="230"/>
      <c r="AS359" s="230"/>
      <c r="AT359" s="230"/>
      <c r="AU359" s="230"/>
      <c r="AV359" s="230"/>
      <c r="AW359" s="230"/>
      <c r="AX359"/>
      <c r="AY359"/>
    </row>
    <row r="360" spans="1:51" ht="15" hidden="1" x14ac:dyDescent="0.25">
      <c r="A360" s="209">
        <v>3125</v>
      </c>
      <c r="B360" s="208" t="s">
        <v>745</v>
      </c>
      <c r="C360" s="210">
        <v>45641.601388888892</v>
      </c>
      <c r="D360" s="211" t="s">
        <v>572</v>
      </c>
      <c r="E360" s="209" t="s">
        <v>553</v>
      </c>
      <c r="F360" s="209">
        <v>1</v>
      </c>
      <c r="G360" s="209" t="s">
        <v>554</v>
      </c>
      <c r="H360" s="209" t="s">
        <v>620</v>
      </c>
      <c r="I360" s="209" t="s">
        <v>622</v>
      </c>
      <c r="J360" s="209" t="s">
        <v>1</v>
      </c>
      <c r="K360" s="209" t="s">
        <v>1256</v>
      </c>
      <c r="L360" s="209" t="s">
        <v>1298</v>
      </c>
      <c r="M360" s="211" t="s">
        <v>639</v>
      </c>
      <c r="N360" s="211" t="s">
        <v>519</v>
      </c>
      <c r="O360" s="217"/>
      <c r="P360" s="209"/>
      <c r="Q360" s="209" t="s">
        <v>687</v>
      </c>
      <c r="R360" s="208" t="e">
        <f>VLOOKUP(LEFT(Solicitacao_Prancha[[#This Row],[ORIGEM]],4),#REF!,2,0)</f>
        <v>#REF!</v>
      </c>
      <c r="S360" s="208" t="e">
        <f>VLOOKUP(LEFT(Solicitacao_Prancha[[#This Row],[DESTINO]],4),#REF!,2,0)</f>
        <v>#REF!</v>
      </c>
      <c r="T360" s="219" t="str">
        <f t="shared" si="61"/>
        <v>Não Aderente</v>
      </c>
      <c r="U360" s="221">
        <f>((CONCATENATE(Solicitacao_Prancha[[#This Row],[DATA MOVIMENTAÇÃO]]," ",Solicitacao_Prancha[[#This Row],[HORA MOVIMENTAÇÃO]])-Solicitacao_Prancha[[#This Row],[DATA SOLICITAÇÃO]])*24)+3</f>
        <v>23.016666666604578</v>
      </c>
      <c r="V360" s="224" t="s">
        <v>410</v>
      </c>
      <c r="W360" s="225" t="str">
        <f>LEFT(Solicitacao_Prancha[[#This Row],[ORIGEM]],4)</f>
        <v>0486</v>
      </c>
      <c r="X360" s="225" t="str">
        <f>LEFT(Solicitacao_Prancha[[#This Row],[DESTINO]],4)</f>
        <v>2081</v>
      </c>
      <c r="Y360" s="225" t="str">
        <f t="shared" si="62"/>
        <v>BRLP0486</v>
      </c>
      <c r="Z360" s="225" t="str">
        <f t="shared" si="63"/>
        <v>04862081</v>
      </c>
      <c r="AA360" s="225" t="str">
        <f t="shared" si="64"/>
        <v>BRLP2081</v>
      </c>
      <c r="AB360" s="226" t="e">
        <f>VLOOKUP(Y360,#REF!,2,0)</f>
        <v>#REF!</v>
      </c>
      <c r="AC360" s="226" t="e">
        <f>VLOOKUP(Z360,#REF!,2,0)</f>
        <v>#REF!</v>
      </c>
      <c r="AD360" s="226" t="e">
        <f>VLOOKUP(AA360,#REF!,2,0)</f>
        <v>#REF!</v>
      </c>
      <c r="AE360" s="227" t="e">
        <f t="shared" si="56"/>
        <v>#REF!</v>
      </c>
      <c r="AF360" s="229" t="e">
        <f t="shared" si="65"/>
        <v>#REF!</v>
      </c>
      <c r="AG360" s="229">
        <v>2</v>
      </c>
      <c r="AH360" s="229" t="e">
        <f t="shared" si="66"/>
        <v>#REF!</v>
      </c>
      <c r="AI360" s="227" t="e">
        <f t="shared" si="67"/>
        <v>#REF!</v>
      </c>
      <c r="AJ360" s="225">
        <f>Solicitacao_Prancha[[#This Row],[QUANT EQUIP]]</f>
        <v>1</v>
      </c>
      <c r="AK360" s="229" t="e">
        <f t="shared" si="68"/>
        <v>#REF!</v>
      </c>
      <c r="AL360" s="230"/>
      <c r="AM360" s="230"/>
      <c r="AN360" s="230"/>
      <c r="AO360" s="230"/>
      <c r="AP360" s="230"/>
      <c r="AQ360" s="230"/>
      <c r="AR360" s="230"/>
      <c r="AS360" s="230"/>
      <c r="AT360" s="230"/>
      <c r="AU360" s="230"/>
      <c r="AV360" s="230"/>
      <c r="AW360" s="230"/>
      <c r="AX360"/>
      <c r="AY360"/>
    </row>
    <row r="361" spans="1:51" ht="15" hidden="1" x14ac:dyDescent="0.25">
      <c r="A361" s="209">
        <v>3126</v>
      </c>
      <c r="B361" s="208" t="s">
        <v>718</v>
      </c>
      <c r="C361" s="210">
        <v>45641.614583333336</v>
      </c>
      <c r="D361" s="211" t="s">
        <v>575</v>
      </c>
      <c r="E361" s="209" t="s">
        <v>719</v>
      </c>
      <c r="F361" s="209">
        <v>1</v>
      </c>
      <c r="G361" s="209" t="s">
        <v>4</v>
      </c>
      <c r="H361" s="209" t="s">
        <v>620</v>
      </c>
      <c r="I361" s="209" t="s">
        <v>620</v>
      </c>
      <c r="J361" s="209" t="s">
        <v>1</v>
      </c>
      <c r="K361" s="209" t="s">
        <v>1256</v>
      </c>
      <c r="L361" s="209" t="s">
        <v>593</v>
      </c>
      <c r="M361" s="211" t="s">
        <v>641</v>
      </c>
      <c r="N361" s="211" t="s">
        <v>567</v>
      </c>
      <c r="O361" s="217"/>
      <c r="P361" s="209"/>
      <c r="Q361" s="209" t="s">
        <v>688</v>
      </c>
      <c r="R361" s="208" t="e">
        <f>VLOOKUP(LEFT(Solicitacao_Prancha[[#This Row],[ORIGEM]],4),#REF!,2,0)</f>
        <v>#REF!</v>
      </c>
      <c r="S361" s="208" t="e">
        <f>VLOOKUP(LEFT(Solicitacao_Prancha[[#This Row],[DESTINO]],4),#REF!,2,0)</f>
        <v>#REF!</v>
      </c>
      <c r="T361" s="219" t="str">
        <f t="shared" si="61"/>
        <v>Não Aderente</v>
      </c>
      <c r="U361" s="221">
        <f>((CONCATENATE(Solicitacao_Prancha[[#This Row],[DATA MOVIMENTAÇÃO]]," ",Solicitacao_Prancha[[#This Row],[HORA MOVIMENTAÇÃO]])-Solicitacao_Prancha[[#This Row],[DATA SOLICITAÇÃO]])*24)+3</f>
        <v>20.25</v>
      </c>
      <c r="V361" s="224" t="s">
        <v>410</v>
      </c>
      <c r="W361" s="225" t="str">
        <f>LEFT(Solicitacao_Prancha[[#This Row],[ORIGEM]],4)</f>
        <v>0503</v>
      </c>
      <c r="X361" s="225" t="str">
        <f>LEFT(Solicitacao_Prancha[[#This Row],[DESTINO]],4)</f>
        <v>0452</v>
      </c>
      <c r="Y361" s="225" t="str">
        <f t="shared" si="62"/>
        <v>BRLP0503</v>
      </c>
      <c r="Z361" s="225" t="str">
        <f t="shared" si="63"/>
        <v>05030452</v>
      </c>
      <c r="AA361" s="225" t="str">
        <f t="shared" si="64"/>
        <v>BRLP0452</v>
      </c>
      <c r="AB361" s="226" t="e">
        <f>VLOOKUP(Y361,#REF!,2,0)</f>
        <v>#REF!</v>
      </c>
      <c r="AC361" s="226" t="e">
        <f>VLOOKUP(Z361,#REF!,2,0)</f>
        <v>#REF!</v>
      </c>
      <c r="AD361" s="226" t="e">
        <f>VLOOKUP(AA361,#REF!,2,0)</f>
        <v>#REF!</v>
      </c>
      <c r="AE361" s="227" t="e">
        <f t="shared" si="56"/>
        <v>#REF!</v>
      </c>
      <c r="AF361" s="229" t="e">
        <f t="shared" si="65"/>
        <v>#REF!</v>
      </c>
      <c r="AG361" s="229">
        <v>2</v>
      </c>
      <c r="AH361" s="229" t="e">
        <f t="shared" si="66"/>
        <v>#REF!</v>
      </c>
      <c r="AI361" s="227" t="e">
        <f t="shared" si="67"/>
        <v>#REF!</v>
      </c>
      <c r="AJ361" s="225">
        <f>Solicitacao_Prancha[[#This Row],[QUANT EQUIP]]</f>
        <v>1</v>
      </c>
      <c r="AK361" s="229" t="e">
        <f t="shared" si="68"/>
        <v>#REF!</v>
      </c>
      <c r="AL361" s="230"/>
      <c r="AM361" s="230"/>
      <c r="AN361" s="230"/>
      <c r="AO361" s="230"/>
      <c r="AP361" s="230"/>
      <c r="AQ361" s="230"/>
      <c r="AR361" s="230"/>
      <c r="AS361" s="230"/>
      <c r="AT361" s="230"/>
      <c r="AU361" s="230"/>
      <c r="AV361" s="230"/>
      <c r="AW361" s="230"/>
      <c r="AX361"/>
      <c r="AY361"/>
    </row>
    <row r="362" spans="1:51" ht="15" hidden="1" x14ac:dyDescent="0.25">
      <c r="A362" s="209">
        <v>3128</v>
      </c>
      <c r="B362" s="208" t="s">
        <v>717</v>
      </c>
      <c r="C362" s="210">
        <v>45641.840277777781</v>
      </c>
      <c r="D362" s="211" t="s">
        <v>558</v>
      </c>
      <c r="E362" s="209" t="s">
        <v>500</v>
      </c>
      <c r="F362" s="209">
        <v>4</v>
      </c>
      <c r="G362" s="209" t="s">
        <v>6</v>
      </c>
      <c r="H362" s="209" t="s">
        <v>622</v>
      </c>
      <c r="I362" s="209" t="s">
        <v>624</v>
      </c>
      <c r="J362" s="209" t="s">
        <v>531</v>
      </c>
      <c r="K362" s="209" t="s">
        <v>1256</v>
      </c>
      <c r="L362" s="209" t="s">
        <v>593</v>
      </c>
      <c r="M362" s="211" t="s">
        <v>578</v>
      </c>
      <c r="N362" s="211" t="s">
        <v>546</v>
      </c>
      <c r="O362" s="217"/>
      <c r="P362" s="209" t="s">
        <v>514</v>
      </c>
      <c r="Q362" s="209" t="s">
        <v>688</v>
      </c>
      <c r="R362" s="208" t="e">
        <f>VLOOKUP(LEFT(Solicitacao_Prancha[[#This Row],[ORIGEM]],4),#REF!,2,0)</f>
        <v>#REF!</v>
      </c>
      <c r="S362" s="208" t="e">
        <f>VLOOKUP(LEFT(Solicitacao_Prancha[[#This Row],[DESTINO]],4),#REF!,2,0)</f>
        <v>#REF!</v>
      </c>
      <c r="T362" s="219" t="str">
        <f t="shared" si="61"/>
        <v>Não Aderente</v>
      </c>
      <c r="U362" s="221">
        <f>((CONCATENATE(Solicitacao_Prancha[[#This Row],[DATA MOVIMENTAÇÃO]]," ",Solicitacao_Prancha[[#This Row],[HORA MOVIMENTAÇÃO]])-Solicitacao_Prancha[[#This Row],[DATA SOLICITAÇÃO]])*24)+3</f>
        <v>14.833333333313931</v>
      </c>
      <c r="V362" s="224" t="s">
        <v>410</v>
      </c>
      <c r="W362" s="225" t="str">
        <f>LEFT(Solicitacao_Prancha[[#This Row],[ORIGEM]],4)</f>
        <v>0367</v>
      </c>
      <c r="X362" s="225" t="str">
        <f>LEFT(Solicitacao_Prancha[[#This Row],[DESTINO]],4)</f>
        <v>0325</v>
      </c>
      <c r="Y362" s="225" t="str">
        <f t="shared" si="62"/>
        <v>BRLP0367</v>
      </c>
      <c r="Z362" s="225" t="str">
        <f t="shared" si="63"/>
        <v>03670325</v>
      </c>
      <c r="AA362" s="225" t="str">
        <f t="shared" si="64"/>
        <v>BRLP0325</v>
      </c>
      <c r="AB362" s="226" t="e">
        <f>VLOOKUP(Y362,#REF!,2,0)</f>
        <v>#REF!</v>
      </c>
      <c r="AC362" s="226" t="e">
        <f>VLOOKUP(Z362,#REF!,2,0)</f>
        <v>#REF!</v>
      </c>
      <c r="AD362" s="226" t="e">
        <f>VLOOKUP(AA362,#REF!,2,0)</f>
        <v>#REF!</v>
      </c>
      <c r="AE362" s="227" t="e">
        <f t="shared" si="56"/>
        <v>#REF!</v>
      </c>
      <c r="AF362" s="229" t="e">
        <f t="shared" si="65"/>
        <v>#REF!</v>
      </c>
      <c r="AG362" s="229">
        <v>2</v>
      </c>
      <c r="AH362" s="229" t="e">
        <f t="shared" si="66"/>
        <v>#REF!</v>
      </c>
      <c r="AI362" s="227" t="e">
        <f t="shared" si="67"/>
        <v>#REF!</v>
      </c>
      <c r="AJ362" s="225">
        <f>Solicitacao_Prancha[[#This Row],[QUANT EQUIP]]</f>
        <v>4</v>
      </c>
      <c r="AK362" s="229" t="e">
        <f t="shared" si="68"/>
        <v>#REF!</v>
      </c>
      <c r="AL362" s="230"/>
      <c r="AM362" s="230"/>
      <c r="AN362" s="230"/>
      <c r="AO362" s="230"/>
      <c r="AP362" s="230"/>
      <c r="AQ362" s="230"/>
      <c r="AR362" s="230"/>
      <c r="AS362" s="230"/>
      <c r="AT362" s="230"/>
      <c r="AU362" s="230"/>
      <c r="AV362" s="230"/>
      <c r="AW362" s="230"/>
      <c r="AX362"/>
      <c r="AY362"/>
    </row>
    <row r="363" spans="1:51" ht="15" hidden="1" x14ac:dyDescent="0.25">
      <c r="A363" s="209">
        <v>3129</v>
      </c>
      <c r="B363" s="208" t="s">
        <v>717</v>
      </c>
      <c r="C363" s="210">
        <v>45641.852083333331</v>
      </c>
      <c r="D363" s="211" t="s">
        <v>571</v>
      </c>
      <c r="E363" s="209" t="s">
        <v>500</v>
      </c>
      <c r="F363" s="209">
        <v>3</v>
      </c>
      <c r="G363" s="209" t="s">
        <v>501</v>
      </c>
      <c r="H363" s="209" t="s">
        <v>624</v>
      </c>
      <c r="I363" s="209" t="s">
        <v>621</v>
      </c>
      <c r="J363" s="209" t="s">
        <v>1</v>
      </c>
      <c r="K363" s="209" t="s">
        <v>1263</v>
      </c>
      <c r="L363" s="209" t="s">
        <v>593</v>
      </c>
      <c r="M363" s="211" t="s">
        <v>541</v>
      </c>
      <c r="N363" s="211" t="s">
        <v>592</v>
      </c>
      <c r="O363" s="217"/>
      <c r="P363" s="209"/>
      <c r="Q363" s="209" t="s">
        <v>688</v>
      </c>
      <c r="R363" s="208" t="e">
        <f>VLOOKUP(LEFT(Solicitacao_Prancha[[#This Row],[ORIGEM]],4),#REF!,2,0)</f>
        <v>#REF!</v>
      </c>
      <c r="S363" s="208" t="e">
        <f>VLOOKUP(LEFT(Solicitacao_Prancha[[#This Row],[DESTINO]],4),#REF!,2,0)</f>
        <v>#REF!</v>
      </c>
      <c r="T363" s="219" t="str">
        <f t="shared" si="61"/>
        <v>Não Aderente</v>
      </c>
      <c r="U363" s="221">
        <f>((CONCATENATE(Solicitacao_Prancha[[#This Row],[DATA MOVIMENTAÇÃO]]," ",Solicitacao_Prancha[[#This Row],[HORA MOVIMENTAÇÃO]])-Solicitacao_Prancha[[#This Row],[DATA SOLICITAÇÃO]])*24)+3</f>
        <v>38.550000000104774</v>
      </c>
      <c r="V363" s="224" t="s">
        <v>410</v>
      </c>
      <c r="W363" s="225" t="str">
        <f>LEFT(Solicitacao_Prancha[[#This Row],[ORIGEM]],4)</f>
        <v>0487</v>
      </c>
      <c r="X363" s="225" t="str">
        <f>LEFT(Solicitacao_Prancha[[#This Row],[DESTINO]],4)</f>
        <v>0382</v>
      </c>
      <c r="Y363" s="225" t="str">
        <f t="shared" si="62"/>
        <v>BRLP0487</v>
      </c>
      <c r="Z363" s="225" t="str">
        <f t="shared" si="63"/>
        <v>04870382</v>
      </c>
      <c r="AA363" s="225" t="str">
        <f t="shared" si="64"/>
        <v>BRLP0382</v>
      </c>
      <c r="AB363" s="226" t="e">
        <f>VLOOKUP(Y363,#REF!,2,0)</f>
        <v>#REF!</v>
      </c>
      <c r="AC363" s="226" t="e">
        <f>VLOOKUP(Z363,#REF!,2,0)</f>
        <v>#REF!</v>
      </c>
      <c r="AD363" s="226" t="e">
        <f>VLOOKUP(AA363,#REF!,2,0)</f>
        <v>#REF!</v>
      </c>
      <c r="AE363" s="227" t="e">
        <f t="shared" si="56"/>
        <v>#REF!</v>
      </c>
      <c r="AF363" s="229" t="e">
        <f t="shared" si="65"/>
        <v>#REF!</v>
      </c>
      <c r="AG363" s="229">
        <v>2</v>
      </c>
      <c r="AH363" s="229" t="e">
        <f t="shared" si="66"/>
        <v>#REF!</v>
      </c>
      <c r="AI363" s="227" t="e">
        <f t="shared" si="67"/>
        <v>#REF!</v>
      </c>
      <c r="AJ363" s="225">
        <f>Solicitacao_Prancha[[#This Row],[QUANT EQUIP]]</f>
        <v>3</v>
      </c>
      <c r="AK363" s="229" t="e">
        <f t="shared" si="68"/>
        <v>#REF!</v>
      </c>
      <c r="AL363" s="230"/>
      <c r="AM363" s="230"/>
      <c r="AN363" s="230"/>
      <c r="AO363" s="230"/>
      <c r="AP363" s="230"/>
      <c r="AQ363" s="230"/>
      <c r="AR363" s="230"/>
      <c r="AS363" s="230"/>
      <c r="AT363" s="230"/>
      <c r="AU363" s="230"/>
      <c r="AV363" s="230"/>
      <c r="AW363" s="230"/>
      <c r="AX363"/>
      <c r="AY363"/>
    </row>
    <row r="364" spans="1:51" ht="15" hidden="1" x14ac:dyDescent="0.25">
      <c r="A364" s="209">
        <v>3131</v>
      </c>
      <c r="B364" s="208" t="s">
        <v>717</v>
      </c>
      <c r="C364" s="210">
        <v>45641.857638888891</v>
      </c>
      <c r="D364" s="211" t="s">
        <v>511</v>
      </c>
      <c r="E364" s="209" t="s">
        <v>500</v>
      </c>
      <c r="F364" s="209">
        <v>3</v>
      </c>
      <c r="G364" s="209" t="s">
        <v>487</v>
      </c>
      <c r="H364" s="209" t="s">
        <v>624</v>
      </c>
      <c r="I364" s="209" t="s">
        <v>624</v>
      </c>
      <c r="J364" s="209" t="s">
        <v>531</v>
      </c>
      <c r="K364" s="209" t="s">
        <v>1256</v>
      </c>
      <c r="L364" s="209" t="s">
        <v>594</v>
      </c>
      <c r="M364" s="211" t="s">
        <v>560</v>
      </c>
      <c r="N364" s="211" t="s">
        <v>573</v>
      </c>
      <c r="O364" s="217"/>
      <c r="P364" s="209" t="s">
        <v>633</v>
      </c>
      <c r="Q364" s="209" t="s">
        <v>688</v>
      </c>
      <c r="R364" s="208" t="e">
        <f>VLOOKUP(LEFT(Solicitacao_Prancha[[#This Row],[ORIGEM]],4),#REF!,2,0)</f>
        <v>#REF!</v>
      </c>
      <c r="S364" s="208" t="e">
        <f>VLOOKUP(LEFT(Solicitacao_Prancha[[#This Row],[DESTINO]],4),#REF!,2,0)</f>
        <v>#REF!</v>
      </c>
      <c r="T364" s="219" t="str">
        <f t="shared" si="61"/>
        <v>Não Aderente</v>
      </c>
      <c r="U364" s="221">
        <f>((CONCATENATE(Solicitacao_Prancha[[#This Row],[DATA MOVIMENTAÇÃO]]," ",Solicitacao_Prancha[[#This Row],[HORA MOVIMENTAÇÃO]])-Solicitacao_Prancha[[#This Row],[DATA SOLICITAÇÃO]])*24)+3</f>
        <v>19.416666666569654</v>
      </c>
      <c r="V364" s="224" t="s">
        <v>410</v>
      </c>
      <c r="W364" s="225" t="str">
        <f>LEFT(Solicitacao_Prancha[[#This Row],[ORIGEM]],4)</f>
        <v>0480</v>
      </c>
      <c r="X364" s="225" t="str">
        <f>LEFT(Solicitacao_Prancha[[#This Row],[DESTINO]],4)</f>
        <v>0405</v>
      </c>
      <c r="Y364" s="225" t="str">
        <f t="shared" si="62"/>
        <v>BRLP0480</v>
      </c>
      <c r="Z364" s="225" t="str">
        <f t="shared" si="63"/>
        <v>04800405</v>
      </c>
      <c r="AA364" s="225" t="str">
        <f t="shared" si="64"/>
        <v>BRLP0405</v>
      </c>
      <c r="AB364" s="226" t="e">
        <f>VLOOKUP(Y364,#REF!,2,0)</f>
        <v>#REF!</v>
      </c>
      <c r="AC364" s="226" t="e">
        <f>VLOOKUP(Z364,#REF!,2,0)</f>
        <v>#REF!</v>
      </c>
      <c r="AD364" s="226" t="e">
        <f>VLOOKUP(AA364,#REF!,2,0)</f>
        <v>#REF!</v>
      </c>
      <c r="AE364" s="227" t="e">
        <f t="shared" si="56"/>
        <v>#REF!</v>
      </c>
      <c r="AF364" s="229" t="e">
        <f t="shared" si="65"/>
        <v>#REF!</v>
      </c>
      <c r="AG364" s="229">
        <v>2</v>
      </c>
      <c r="AH364" s="229" t="e">
        <f t="shared" si="66"/>
        <v>#REF!</v>
      </c>
      <c r="AI364" s="227" t="e">
        <f t="shared" si="67"/>
        <v>#REF!</v>
      </c>
      <c r="AJ364" s="225">
        <f>Solicitacao_Prancha[[#This Row],[QUANT EQUIP]]</f>
        <v>3</v>
      </c>
      <c r="AK364" s="229" t="e">
        <f t="shared" si="68"/>
        <v>#REF!</v>
      </c>
      <c r="AL364" s="230"/>
      <c r="AM364" s="230"/>
      <c r="AN364" s="230"/>
      <c r="AO364" s="230"/>
      <c r="AP364" s="230"/>
      <c r="AQ364" s="230"/>
      <c r="AR364" s="230"/>
      <c r="AS364" s="230"/>
      <c r="AT364" s="230"/>
      <c r="AU364" s="230"/>
      <c r="AV364" s="230"/>
      <c r="AW364" s="230"/>
      <c r="AX364"/>
      <c r="AY364"/>
    </row>
    <row r="365" spans="1:51" ht="15" hidden="1" x14ac:dyDescent="0.25">
      <c r="A365" s="209">
        <v>3132</v>
      </c>
      <c r="B365" s="208" t="s">
        <v>718</v>
      </c>
      <c r="C365" s="210">
        <v>45641.900694444441</v>
      </c>
      <c r="D365" s="211" t="s">
        <v>1165</v>
      </c>
      <c r="E365" s="209" t="s">
        <v>719</v>
      </c>
      <c r="F365" s="209">
        <v>2</v>
      </c>
      <c r="G365" s="209" t="s">
        <v>4</v>
      </c>
      <c r="H365" s="209" t="s">
        <v>621</v>
      </c>
      <c r="I365" s="209" t="s">
        <v>621</v>
      </c>
      <c r="J365" s="209" t="s">
        <v>502</v>
      </c>
      <c r="K365" s="209" t="s">
        <v>1256</v>
      </c>
      <c r="L365" s="209" t="s">
        <v>593</v>
      </c>
      <c r="M365" s="211" t="s">
        <v>584</v>
      </c>
      <c r="N365" s="211" t="s">
        <v>584</v>
      </c>
      <c r="O365" s="217" t="s">
        <v>1301</v>
      </c>
      <c r="P365" s="209"/>
      <c r="Q365" s="209" t="s">
        <v>688</v>
      </c>
      <c r="R365" s="208" t="e">
        <f>VLOOKUP(LEFT(Solicitacao_Prancha[[#This Row],[ORIGEM]],4),#REF!,2,0)</f>
        <v>#REF!</v>
      </c>
      <c r="S365" s="208" t="e">
        <f>VLOOKUP(LEFT(Solicitacao_Prancha[[#This Row],[DESTINO]],4),#REF!,2,0)</f>
        <v>#REF!</v>
      </c>
      <c r="T365" s="219" t="str">
        <f t="shared" si="61"/>
        <v>Não Aderente</v>
      </c>
      <c r="U365" s="221">
        <f>((CONCATENATE(Solicitacao_Prancha[[#This Row],[DATA MOVIMENTAÇÃO]]," ",Solicitacao_Prancha[[#This Row],[HORA MOVIMENTAÇÃO]])-Solicitacao_Prancha[[#This Row],[DATA SOLICITAÇÃO]])*24)+3</f>
        <v>13.383333333476912</v>
      </c>
      <c r="V365" s="224" t="s">
        <v>410</v>
      </c>
      <c r="W365" s="225" t="str">
        <f>LEFT(Solicitacao_Prancha[[#This Row],[ORIGEM]],4)</f>
        <v>0250</v>
      </c>
      <c r="X365" s="225" t="str">
        <f>LEFT(Solicitacao_Prancha[[#This Row],[DESTINO]],4)</f>
        <v>0250</v>
      </c>
      <c r="Y365" s="225" t="str">
        <f t="shared" si="62"/>
        <v>BRLP0250</v>
      </c>
      <c r="Z365" s="225" t="str">
        <f t="shared" si="63"/>
        <v>02500250</v>
      </c>
      <c r="AA365" s="225" t="str">
        <f t="shared" si="64"/>
        <v>BRLP0250</v>
      </c>
      <c r="AB365" s="226" t="e">
        <f>VLOOKUP(Y365,#REF!,2,0)</f>
        <v>#REF!</v>
      </c>
      <c r="AC365" s="226" t="e">
        <f>VLOOKUP(Z365,#REF!,2,0)</f>
        <v>#REF!</v>
      </c>
      <c r="AD365" s="226" t="e">
        <f>VLOOKUP(AA365,#REF!,2,0)</f>
        <v>#REF!</v>
      </c>
      <c r="AE365" s="227" t="e">
        <f t="shared" si="56"/>
        <v>#REF!</v>
      </c>
      <c r="AF365" s="229" t="e">
        <f t="shared" si="65"/>
        <v>#REF!</v>
      </c>
      <c r="AG365" s="229">
        <v>2</v>
      </c>
      <c r="AH365" s="229" t="e">
        <f t="shared" si="66"/>
        <v>#REF!</v>
      </c>
      <c r="AI365" s="227" t="e">
        <f t="shared" si="67"/>
        <v>#REF!</v>
      </c>
      <c r="AJ365" s="225">
        <f>Solicitacao_Prancha[[#This Row],[QUANT EQUIP]]</f>
        <v>2</v>
      </c>
      <c r="AK365" s="229" t="e">
        <f t="shared" si="68"/>
        <v>#REF!</v>
      </c>
      <c r="AL365" s="230"/>
      <c r="AM365" s="230"/>
      <c r="AN365" s="230"/>
      <c r="AO365" s="230"/>
      <c r="AP365" s="230"/>
      <c r="AQ365" s="230"/>
      <c r="AR365" s="230"/>
      <c r="AS365" s="230"/>
      <c r="AT365" s="230"/>
      <c r="AU365" s="230"/>
      <c r="AV365" s="230"/>
      <c r="AW365" s="230"/>
      <c r="AX365"/>
      <c r="AY365"/>
    </row>
    <row r="366" spans="1:51" ht="15" hidden="1" x14ac:dyDescent="0.25">
      <c r="A366" s="209">
        <v>3133</v>
      </c>
      <c r="B366" s="208" t="s">
        <v>1591</v>
      </c>
      <c r="C366" s="210">
        <v>45641.944444444445</v>
      </c>
      <c r="D366" s="211" t="s">
        <v>774</v>
      </c>
      <c r="E366" s="209" t="s">
        <v>489</v>
      </c>
      <c r="F366" s="209">
        <v>1</v>
      </c>
      <c r="G366" s="209" t="s">
        <v>501</v>
      </c>
      <c r="H366" s="209" t="s">
        <v>620</v>
      </c>
      <c r="I366" s="209" t="s">
        <v>621</v>
      </c>
      <c r="J366" s="209" t="s">
        <v>1</v>
      </c>
      <c r="K366" s="209" t="s">
        <v>1263</v>
      </c>
      <c r="L366" s="209" t="s">
        <v>600</v>
      </c>
      <c r="M366" s="211" t="s">
        <v>683</v>
      </c>
      <c r="N366" s="211" t="s">
        <v>660</v>
      </c>
      <c r="O366" s="217"/>
      <c r="P366" s="209"/>
      <c r="Q366" s="209" t="s">
        <v>688</v>
      </c>
      <c r="R366" s="208" t="e">
        <f>VLOOKUP(LEFT(Solicitacao_Prancha[[#This Row],[ORIGEM]],4),#REF!,2,0)</f>
        <v>#REF!</v>
      </c>
      <c r="S366" s="208" t="e">
        <f>VLOOKUP(LEFT(Solicitacao_Prancha[[#This Row],[DESTINO]],4),#REF!,2,0)</f>
        <v>#REF!</v>
      </c>
      <c r="T366" s="219" t="str">
        <f t="shared" si="61"/>
        <v>Não Aderente</v>
      </c>
      <c r="U366" s="221">
        <f>((CONCATENATE(Solicitacao_Prancha[[#This Row],[DATA MOVIMENTAÇÃO]]," ",Solicitacao_Prancha[[#This Row],[HORA MOVIMENTAÇÃO]])-Solicitacao_Prancha[[#This Row],[DATA SOLICITAÇÃO]])*24)+3</f>
        <v>34.333333333313931</v>
      </c>
      <c r="V366" s="224" t="s">
        <v>410</v>
      </c>
      <c r="W366" s="225" t="str">
        <f>LEFT(Solicitacao_Prancha[[#This Row],[ORIGEM]],4)</f>
        <v>0438</v>
      </c>
      <c r="X366" s="225" t="str">
        <f>LEFT(Solicitacao_Prancha[[#This Row],[DESTINO]],4)</f>
        <v>0078</v>
      </c>
      <c r="Y366" s="225" t="str">
        <f t="shared" si="62"/>
        <v>BRLP0438</v>
      </c>
      <c r="Z366" s="225" t="str">
        <f t="shared" si="63"/>
        <v>04380078</v>
      </c>
      <c r="AA366" s="225" t="str">
        <f t="shared" si="64"/>
        <v>BRLP0078</v>
      </c>
      <c r="AB366" s="226" t="e">
        <f>VLOOKUP(Y366,#REF!,2,0)</f>
        <v>#REF!</v>
      </c>
      <c r="AC366" s="226" t="e">
        <f>VLOOKUP(Z366,#REF!,2,0)</f>
        <v>#REF!</v>
      </c>
      <c r="AD366" s="226" t="e">
        <f>VLOOKUP(AA366,#REF!,2,0)</f>
        <v>#REF!</v>
      </c>
      <c r="AE366" s="227" t="e">
        <f t="shared" si="56"/>
        <v>#REF!</v>
      </c>
      <c r="AF366" s="229" t="e">
        <f t="shared" si="65"/>
        <v>#REF!</v>
      </c>
      <c r="AG366" s="229">
        <v>2</v>
      </c>
      <c r="AH366" s="229" t="e">
        <f t="shared" si="66"/>
        <v>#REF!</v>
      </c>
      <c r="AI366" s="227" t="e">
        <f t="shared" si="67"/>
        <v>#REF!</v>
      </c>
      <c r="AJ366" s="225">
        <f>Solicitacao_Prancha[[#This Row],[QUANT EQUIP]]</f>
        <v>1</v>
      </c>
      <c r="AK366" s="229" t="e">
        <f t="shared" si="68"/>
        <v>#REF!</v>
      </c>
      <c r="AL366" s="230"/>
      <c r="AM366" s="230"/>
      <c r="AN366" s="230"/>
      <c r="AO366" s="230"/>
      <c r="AP366" s="230"/>
      <c r="AQ366" s="230"/>
      <c r="AR366" s="230"/>
      <c r="AS366" s="230"/>
      <c r="AT366" s="230"/>
      <c r="AU366" s="230"/>
      <c r="AV366" s="230"/>
      <c r="AW366" s="230"/>
      <c r="AX366"/>
      <c r="AY366"/>
    </row>
    <row r="367" spans="1:51" ht="15" hidden="1" x14ac:dyDescent="0.25">
      <c r="A367" s="209">
        <v>3134</v>
      </c>
      <c r="B367" s="209" t="s">
        <v>742</v>
      </c>
      <c r="C367" s="210">
        <v>45642.107638888891</v>
      </c>
      <c r="D367" s="211" t="s">
        <v>529</v>
      </c>
      <c r="E367" s="209" t="s">
        <v>493</v>
      </c>
      <c r="F367" s="209">
        <v>2</v>
      </c>
      <c r="G367" s="209" t="s">
        <v>545</v>
      </c>
      <c r="H367" s="209" t="s">
        <v>620</v>
      </c>
      <c r="I367" s="209" t="s">
        <v>622</v>
      </c>
      <c r="J367" s="209" t="s">
        <v>502</v>
      </c>
      <c r="K367" s="209" t="s">
        <v>900</v>
      </c>
      <c r="L367" s="209" t="s">
        <v>604</v>
      </c>
      <c r="M367" s="211" t="s">
        <v>1255</v>
      </c>
      <c r="N367" s="211" t="s">
        <v>768</v>
      </c>
      <c r="O367" s="217"/>
      <c r="P367" s="209"/>
      <c r="Q367" s="209" t="s">
        <v>688</v>
      </c>
      <c r="R367" s="208" t="e">
        <f>VLOOKUP(LEFT(Solicitacao_Prancha[[#This Row],[ORIGEM]],4),#REF!,2,0)</f>
        <v>#REF!</v>
      </c>
      <c r="S367" s="208" t="e">
        <f>VLOOKUP(LEFT(Solicitacao_Prancha[[#This Row],[DESTINO]],4),#REF!,2,0)</f>
        <v>#REF!</v>
      </c>
      <c r="T367" s="219" t="str">
        <f t="shared" si="61"/>
        <v>Não Aderente</v>
      </c>
      <c r="U367" s="221">
        <v>1</v>
      </c>
      <c r="V367" s="224" t="s">
        <v>410</v>
      </c>
      <c r="W367" s="225" t="str">
        <f>LEFT(Solicitacao_Prancha[[#This Row],[ORIGEM]],4)</f>
        <v>0668</v>
      </c>
      <c r="X367" s="225" t="str">
        <f>LEFT(Solicitacao_Prancha[[#This Row],[DESTINO]],4)</f>
        <v>0545</v>
      </c>
      <c r="Y367" s="225" t="str">
        <f t="shared" si="62"/>
        <v>BRLP0668</v>
      </c>
      <c r="Z367" s="225" t="str">
        <f t="shared" si="63"/>
        <v>06680545</v>
      </c>
      <c r="AA367" s="225" t="str">
        <f t="shared" si="64"/>
        <v>BRLP0545</v>
      </c>
      <c r="AB367" s="226" t="e">
        <f>VLOOKUP(Y367,#REF!,2,0)</f>
        <v>#REF!</v>
      </c>
      <c r="AC367" s="226" t="e">
        <f>VLOOKUP(Z367,#REF!,2,0)</f>
        <v>#REF!</v>
      </c>
      <c r="AD367" s="226" t="e">
        <f>VLOOKUP(AA367,#REF!,2,0)</f>
        <v>#REF!</v>
      </c>
      <c r="AE367" s="227" t="e">
        <f t="shared" si="56"/>
        <v>#REF!</v>
      </c>
      <c r="AF367" s="229" t="e">
        <f t="shared" si="65"/>
        <v>#REF!</v>
      </c>
      <c r="AG367" s="229">
        <v>2</v>
      </c>
      <c r="AH367" s="229" t="e">
        <f t="shared" si="66"/>
        <v>#REF!</v>
      </c>
      <c r="AI367" s="227" t="e">
        <f t="shared" si="67"/>
        <v>#REF!</v>
      </c>
      <c r="AJ367" s="225">
        <f>Solicitacao_Prancha[[#This Row],[QUANT EQUIP]]</f>
        <v>2</v>
      </c>
      <c r="AK367" s="229" t="e">
        <f t="shared" si="68"/>
        <v>#REF!</v>
      </c>
      <c r="AL367" s="230"/>
      <c r="AM367" s="230"/>
      <c r="AN367" s="230"/>
      <c r="AO367" s="230"/>
      <c r="AP367" s="230"/>
      <c r="AQ367" s="230"/>
      <c r="AR367" s="230"/>
      <c r="AS367" s="230"/>
      <c r="AT367" s="230"/>
      <c r="AU367" s="230"/>
      <c r="AV367" s="230"/>
      <c r="AW367" s="230"/>
      <c r="AX367"/>
      <c r="AY367"/>
    </row>
    <row r="368" spans="1:51" ht="15" hidden="1" x14ac:dyDescent="0.25">
      <c r="A368" s="209">
        <v>3135</v>
      </c>
      <c r="B368" s="209" t="s">
        <v>742</v>
      </c>
      <c r="C368" s="210">
        <v>45642.10833333333</v>
      </c>
      <c r="D368" s="211" t="s">
        <v>529</v>
      </c>
      <c r="E368" s="209" t="s">
        <v>491</v>
      </c>
      <c r="F368" s="209">
        <v>1</v>
      </c>
      <c r="G368" s="209" t="s">
        <v>545</v>
      </c>
      <c r="H368" s="209" t="s">
        <v>620</v>
      </c>
      <c r="I368" s="209" t="s">
        <v>621</v>
      </c>
      <c r="J368" s="209" t="s">
        <v>502</v>
      </c>
      <c r="K368" s="209" t="s">
        <v>900</v>
      </c>
      <c r="L368" s="209" t="s">
        <v>604</v>
      </c>
      <c r="M368" s="211" t="s">
        <v>1255</v>
      </c>
      <c r="N368" s="211" t="s">
        <v>768</v>
      </c>
      <c r="O368" s="217"/>
      <c r="P368" s="209"/>
      <c r="Q368" s="209" t="s">
        <v>688</v>
      </c>
      <c r="R368" s="208" t="e">
        <f>VLOOKUP(LEFT(Solicitacao_Prancha[[#This Row],[ORIGEM]],4),#REF!,2,0)</f>
        <v>#REF!</v>
      </c>
      <c r="S368" s="208" t="e">
        <f>VLOOKUP(LEFT(Solicitacao_Prancha[[#This Row],[DESTINO]],4),#REF!,2,0)</f>
        <v>#REF!</v>
      </c>
      <c r="T368" s="219" t="str">
        <f t="shared" si="61"/>
        <v>Não Aderente</v>
      </c>
      <c r="U368" s="221">
        <v>1</v>
      </c>
      <c r="V368" s="224" t="s">
        <v>410</v>
      </c>
      <c r="W368" s="225" t="str">
        <f>LEFT(Solicitacao_Prancha[[#This Row],[ORIGEM]],4)</f>
        <v>0668</v>
      </c>
      <c r="X368" s="225" t="str">
        <f>LEFT(Solicitacao_Prancha[[#This Row],[DESTINO]],4)</f>
        <v>0545</v>
      </c>
      <c r="Y368" s="225" t="str">
        <f t="shared" si="62"/>
        <v>BRLP0668</v>
      </c>
      <c r="Z368" s="225" t="str">
        <f t="shared" si="63"/>
        <v>06680545</v>
      </c>
      <c r="AA368" s="225" t="str">
        <f t="shared" si="64"/>
        <v>BRLP0545</v>
      </c>
      <c r="AB368" s="226" t="e">
        <f>VLOOKUP(Y368,#REF!,2,0)</f>
        <v>#REF!</v>
      </c>
      <c r="AC368" s="226" t="e">
        <f>VLOOKUP(Z368,#REF!,2,0)</f>
        <v>#REF!</v>
      </c>
      <c r="AD368" s="226" t="e">
        <f>VLOOKUP(AA368,#REF!,2,0)</f>
        <v>#REF!</v>
      </c>
      <c r="AE368" s="227" t="e">
        <f t="shared" si="56"/>
        <v>#REF!</v>
      </c>
      <c r="AF368" s="229" t="e">
        <f t="shared" si="65"/>
        <v>#REF!</v>
      </c>
      <c r="AG368" s="229">
        <v>2</v>
      </c>
      <c r="AH368" s="229" t="e">
        <f t="shared" si="66"/>
        <v>#REF!</v>
      </c>
      <c r="AI368" s="227" t="e">
        <f t="shared" si="67"/>
        <v>#REF!</v>
      </c>
      <c r="AJ368" s="225">
        <f>Solicitacao_Prancha[[#This Row],[QUANT EQUIP]]</f>
        <v>1</v>
      </c>
      <c r="AK368" s="229" t="e">
        <f t="shared" si="68"/>
        <v>#REF!</v>
      </c>
      <c r="AL368" s="230"/>
      <c r="AM368" s="230"/>
      <c r="AN368" s="230"/>
      <c r="AO368" s="230"/>
      <c r="AP368" s="230"/>
      <c r="AQ368" s="230"/>
      <c r="AR368" s="230"/>
      <c r="AS368" s="230"/>
      <c r="AT368" s="230"/>
      <c r="AU368" s="230"/>
      <c r="AV368" s="230"/>
      <c r="AW368" s="230"/>
      <c r="AX368"/>
      <c r="AY368"/>
    </row>
    <row r="369" spans="1:51" ht="15" hidden="1" x14ac:dyDescent="0.25">
      <c r="A369" s="209">
        <v>3136</v>
      </c>
      <c r="B369" s="209" t="s">
        <v>742</v>
      </c>
      <c r="C369" s="210">
        <v>45642.109722222223</v>
      </c>
      <c r="D369" s="211" t="s">
        <v>529</v>
      </c>
      <c r="E369" s="209" t="s">
        <v>493</v>
      </c>
      <c r="F369" s="209">
        <v>2</v>
      </c>
      <c r="G369" s="209" t="s">
        <v>545</v>
      </c>
      <c r="H369" s="209" t="s">
        <v>620</v>
      </c>
      <c r="I369" s="209" t="s">
        <v>622</v>
      </c>
      <c r="J369" s="209" t="s">
        <v>502</v>
      </c>
      <c r="K369" s="209" t="s">
        <v>900</v>
      </c>
      <c r="L369" s="209" t="s">
        <v>604</v>
      </c>
      <c r="M369" s="211" t="s">
        <v>1255</v>
      </c>
      <c r="N369" s="211" t="s">
        <v>768</v>
      </c>
      <c r="O369" s="217"/>
      <c r="P369" s="209"/>
      <c r="Q369" s="209" t="s">
        <v>688</v>
      </c>
      <c r="R369" s="208" t="e">
        <f>VLOOKUP(LEFT(Solicitacao_Prancha[[#This Row],[ORIGEM]],4),#REF!,2,0)</f>
        <v>#REF!</v>
      </c>
      <c r="S369" s="208" t="e">
        <f>VLOOKUP(LEFT(Solicitacao_Prancha[[#This Row],[DESTINO]],4),#REF!,2,0)</f>
        <v>#REF!</v>
      </c>
      <c r="T369" s="219" t="str">
        <f t="shared" si="61"/>
        <v>Não Aderente</v>
      </c>
      <c r="U369" s="221">
        <v>1</v>
      </c>
      <c r="V369" s="224" t="s">
        <v>410</v>
      </c>
      <c r="W369" s="225" t="str">
        <f>LEFT(Solicitacao_Prancha[[#This Row],[ORIGEM]],4)</f>
        <v>0668</v>
      </c>
      <c r="X369" s="225" t="str">
        <f>LEFT(Solicitacao_Prancha[[#This Row],[DESTINO]],4)</f>
        <v>0545</v>
      </c>
      <c r="Y369" s="225" t="str">
        <f t="shared" si="62"/>
        <v>BRLP0668</v>
      </c>
      <c r="Z369" s="225" t="str">
        <f t="shared" si="63"/>
        <v>06680545</v>
      </c>
      <c r="AA369" s="225" t="str">
        <f t="shared" si="64"/>
        <v>BRLP0545</v>
      </c>
      <c r="AB369" s="226" t="e">
        <f>VLOOKUP(Y369,#REF!,2,0)</f>
        <v>#REF!</v>
      </c>
      <c r="AC369" s="226" t="e">
        <f>VLOOKUP(Z369,#REF!,2,0)</f>
        <v>#REF!</v>
      </c>
      <c r="AD369" s="226" t="e">
        <f>VLOOKUP(AA369,#REF!,2,0)</f>
        <v>#REF!</v>
      </c>
      <c r="AE369" s="227" t="e">
        <f t="shared" si="56"/>
        <v>#REF!</v>
      </c>
      <c r="AF369" s="229" t="e">
        <f t="shared" si="65"/>
        <v>#REF!</v>
      </c>
      <c r="AG369" s="229">
        <v>2</v>
      </c>
      <c r="AH369" s="229" t="e">
        <f t="shared" si="66"/>
        <v>#REF!</v>
      </c>
      <c r="AI369" s="227" t="e">
        <f t="shared" si="67"/>
        <v>#REF!</v>
      </c>
      <c r="AJ369" s="225">
        <f>Solicitacao_Prancha[[#This Row],[QUANT EQUIP]]</f>
        <v>2</v>
      </c>
      <c r="AK369" s="229" t="e">
        <f t="shared" si="68"/>
        <v>#REF!</v>
      </c>
      <c r="AL369" s="230"/>
      <c r="AM369" s="230"/>
      <c r="AN369" s="230"/>
      <c r="AO369" s="230"/>
      <c r="AP369" s="230"/>
      <c r="AQ369" s="230"/>
      <c r="AR369" s="230"/>
      <c r="AS369" s="230"/>
      <c r="AT369" s="230"/>
      <c r="AU369" s="230"/>
      <c r="AV369" s="230"/>
      <c r="AW369" s="230"/>
      <c r="AX369"/>
      <c r="AY369"/>
    </row>
    <row r="370" spans="1:51" ht="15" hidden="1" x14ac:dyDescent="0.25">
      <c r="A370" s="209">
        <v>3137</v>
      </c>
      <c r="B370" s="209" t="s">
        <v>742</v>
      </c>
      <c r="C370" s="210">
        <v>45642.40347222222</v>
      </c>
      <c r="D370" s="211" t="s">
        <v>549</v>
      </c>
      <c r="E370" s="209" t="s">
        <v>491</v>
      </c>
      <c r="F370" s="209">
        <v>1</v>
      </c>
      <c r="G370" s="209" t="s">
        <v>545</v>
      </c>
      <c r="H370" s="209" t="s">
        <v>620</v>
      </c>
      <c r="I370" s="209" t="s">
        <v>624</v>
      </c>
      <c r="J370" s="209" t="s">
        <v>1</v>
      </c>
      <c r="K370" s="209" t="s">
        <v>1263</v>
      </c>
      <c r="L370" s="209" t="s">
        <v>598</v>
      </c>
      <c r="M370" s="211" t="s">
        <v>768</v>
      </c>
      <c r="N370" s="211" t="s">
        <v>1302</v>
      </c>
      <c r="O370" s="217"/>
      <c r="P370" s="209"/>
      <c r="Q370" s="209" t="s">
        <v>688</v>
      </c>
      <c r="R370" s="208" t="e">
        <f>VLOOKUP(LEFT(Solicitacao_Prancha[[#This Row],[ORIGEM]],4),#REF!,2,0)</f>
        <v>#REF!</v>
      </c>
      <c r="S370" s="208" t="e">
        <f>VLOOKUP(LEFT(Solicitacao_Prancha[[#This Row],[DESTINO]],4),#REF!,2,0)</f>
        <v>#REF!</v>
      </c>
      <c r="T370" s="219" t="str">
        <f t="shared" ref="T370:T407" si="69">IF(U370&gt;=48,"Aderente","Não Aderente")</f>
        <v>Não Aderente</v>
      </c>
      <c r="U370" s="221">
        <f>((CONCATENATE(Solicitacao_Prancha[[#This Row],[DATA MOVIMENTAÇÃO]]," ",Solicitacao_Prancha[[#This Row],[HORA MOVIMENTAÇÃO]])-Solicitacao_Prancha[[#This Row],[DATA SOLICITAÇÃO]])*24)+3</f>
        <v>31.31666666676756</v>
      </c>
      <c r="V370" s="224" t="s">
        <v>410</v>
      </c>
      <c r="W370" s="225" t="str">
        <f>LEFT(Solicitacao_Prancha[[#This Row],[ORIGEM]],4)</f>
        <v>0545</v>
      </c>
      <c r="X370" s="225" t="str">
        <f>LEFT(Solicitacao_Prancha[[#This Row],[DESTINO]],4)</f>
        <v>2037</v>
      </c>
      <c r="Y370" s="225" t="str">
        <f t="shared" ref="Y370:Y407" si="70">CONCATENATE(V370,W370)</f>
        <v>BRLP0545</v>
      </c>
      <c r="Z370" s="225" t="str">
        <f t="shared" ref="Z370:Z407" si="71">CONCATENATE(W370,X370)</f>
        <v>05452037</v>
      </c>
      <c r="AA370" s="225" t="str">
        <f t="shared" ref="AA370:AA407" si="72">CONCATENATE(V370,X370)</f>
        <v>BRLP2037</v>
      </c>
      <c r="AB370" s="226" t="e">
        <f>VLOOKUP(Y370,#REF!,2,0)</f>
        <v>#REF!</v>
      </c>
      <c r="AC370" s="226" t="e">
        <f>VLOOKUP(Z370,#REF!,2,0)</f>
        <v>#REF!</v>
      </c>
      <c r="AD370" s="226" t="e">
        <f>VLOOKUP(AA370,#REF!,2,0)</f>
        <v>#REF!</v>
      </c>
      <c r="AE370" s="227" t="e">
        <f t="shared" si="56"/>
        <v>#REF!</v>
      </c>
      <c r="AF370" s="229" t="e">
        <f t="shared" ref="AF370:AF407" si="73">(AB370/65)+(AC370/42.5)+(AD370/65)</f>
        <v>#REF!</v>
      </c>
      <c r="AG370" s="229">
        <v>2</v>
      </c>
      <c r="AH370" s="229" t="e">
        <f t="shared" ref="AH370:AH407" si="74">(AF370+AG370)</f>
        <v>#REF!</v>
      </c>
      <c r="AI370" s="227" t="e">
        <f t="shared" ref="AI370:AI407" si="75">11/AH370</f>
        <v>#REF!</v>
      </c>
      <c r="AJ370" s="225">
        <f>Solicitacao_Prancha[[#This Row],[QUANT EQUIP]]</f>
        <v>1</v>
      </c>
      <c r="AK370" s="229" t="e">
        <f t="shared" ref="AK370:AK407" si="76">AJ370/AI370</f>
        <v>#REF!</v>
      </c>
      <c r="AL370" s="230"/>
      <c r="AM370" s="230"/>
      <c r="AN370" s="230"/>
      <c r="AO370" s="230"/>
      <c r="AP370" s="230"/>
      <c r="AQ370" s="230"/>
      <c r="AR370" s="230"/>
      <c r="AS370" s="230"/>
      <c r="AT370" s="230"/>
      <c r="AU370" s="230"/>
      <c r="AV370" s="230"/>
      <c r="AW370" s="230"/>
      <c r="AX370"/>
      <c r="AY370"/>
    </row>
    <row r="371" spans="1:51" ht="15" hidden="1" x14ac:dyDescent="0.25">
      <c r="A371" s="209">
        <v>3138</v>
      </c>
      <c r="B371" s="209" t="s">
        <v>742</v>
      </c>
      <c r="C371" s="210">
        <v>45642.405555555553</v>
      </c>
      <c r="D371" s="211" t="s">
        <v>549</v>
      </c>
      <c r="E371" s="209" t="s">
        <v>493</v>
      </c>
      <c r="F371" s="209">
        <v>2</v>
      </c>
      <c r="G371" s="209" t="s">
        <v>545</v>
      </c>
      <c r="H371" s="209" t="s">
        <v>620</v>
      </c>
      <c r="I371" s="209" t="s">
        <v>624</v>
      </c>
      <c r="J371" s="209" t="s">
        <v>1</v>
      </c>
      <c r="K371" s="209" t="s">
        <v>1263</v>
      </c>
      <c r="L371" s="209" t="s">
        <v>598</v>
      </c>
      <c r="M371" s="211" t="s">
        <v>768</v>
      </c>
      <c r="N371" s="211" t="s">
        <v>1302</v>
      </c>
      <c r="O371" s="217"/>
      <c r="P371" s="209"/>
      <c r="Q371" s="209" t="s">
        <v>688</v>
      </c>
      <c r="R371" s="208" t="e">
        <f>VLOOKUP(LEFT(Solicitacao_Prancha[[#This Row],[ORIGEM]],4),#REF!,2,0)</f>
        <v>#REF!</v>
      </c>
      <c r="S371" s="208" t="e">
        <f>VLOOKUP(LEFT(Solicitacao_Prancha[[#This Row],[DESTINO]],4),#REF!,2,0)</f>
        <v>#REF!</v>
      </c>
      <c r="T371" s="219" t="str">
        <f t="shared" si="69"/>
        <v>Não Aderente</v>
      </c>
      <c r="U371" s="221">
        <f>((CONCATENATE(Solicitacao_Prancha[[#This Row],[DATA MOVIMENTAÇÃO]]," ",Solicitacao_Prancha[[#This Row],[HORA MOVIMENTAÇÃO]])-Solicitacao_Prancha[[#This Row],[DATA SOLICITAÇÃO]])*24)+3</f>
        <v>31.266666666779201</v>
      </c>
      <c r="V371" s="224" t="s">
        <v>410</v>
      </c>
      <c r="W371" s="225" t="str">
        <f>LEFT(Solicitacao_Prancha[[#This Row],[ORIGEM]],4)</f>
        <v>0545</v>
      </c>
      <c r="X371" s="225" t="str">
        <f>LEFT(Solicitacao_Prancha[[#This Row],[DESTINO]],4)</f>
        <v>2037</v>
      </c>
      <c r="Y371" s="225" t="str">
        <f t="shared" si="70"/>
        <v>BRLP0545</v>
      </c>
      <c r="Z371" s="225" t="str">
        <f t="shared" si="71"/>
        <v>05452037</v>
      </c>
      <c r="AA371" s="225" t="str">
        <f t="shared" si="72"/>
        <v>BRLP2037</v>
      </c>
      <c r="AB371" s="226" t="e">
        <f>VLOOKUP(Y371,#REF!,2,0)</f>
        <v>#REF!</v>
      </c>
      <c r="AC371" s="226" t="e">
        <f>VLOOKUP(Z371,#REF!,2,0)</f>
        <v>#REF!</v>
      </c>
      <c r="AD371" s="226" t="e">
        <f>VLOOKUP(AA371,#REF!,2,0)</f>
        <v>#REF!</v>
      </c>
      <c r="AE371" s="227" t="e">
        <f t="shared" si="56"/>
        <v>#REF!</v>
      </c>
      <c r="AF371" s="229" t="e">
        <f t="shared" si="73"/>
        <v>#REF!</v>
      </c>
      <c r="AG371" s="229">
        <v>2</v>
      </c>
      <c r="AH371" s="229" t="e">
        <f t="shared" si="74"/>
        <v>#REF!</v>
      </c>
      <c r="AI371" s="227" t="e">
        <f t="shared" si="75"/>
        <v>#REF!</v>
      </c>
      <c r="AJ371" s="225">
        <f>Solicitacao_Prancha[[#This Row],[QUANT EQUIP]]</f>
        <v>2</v>
      </c>
      <c r="AK371" s="229" t="e">
        <f t="shared" si="76"/>
        <v>#REF!</v>
      </c>
      <c r="AL371" s="230"/>
      <c r="AM371" s="230"/>
      <c r="AN371" s="230"/>
      <c r="AO371" s="230"/>
      <c r="AP371" s="230"/>
      <c r="AQ371" s="230"/>
      <c r="AR371" s="230"/>
      <c r="AS371" s="230"/>
      <c r="AT371" s="230"/>
      <c r="AU371" s="230"/>
      <c r="AV371" s="230"/>
      <c r="AW371" s="230"/>
      <c r="AX371"/>
      <c r="AY371"/>
    </row>
    <row r="372" spans="1:51" ht="15" hidden="1" x14ac:dyDescent="0.25">
      <c r="A372" s="209">
        <v>3139</v>
      </c>
      <c r="B372" s="208" t="s">
        <v>718</v>
      </c>
      <c r="C372" s="210">
        <v>45642.420138888891</v>
      </c>
      <c r="D372" s="211" t="s">
        <v>575</v>
      </c>
      <c r="E372" s="209" t="s">
        <v>719</v>
      </c>
      <c r="F372" s="209">
        <v>1</v>
      </c>
      <c r="G372" s="209" t="s">
        <v>4</v>
      </c>
      <c r="H372" s="209" t="s">
        <v>620</v>
      </c>
      <c r="I372" s="209" t="s">
        <v>621</v>
      </c>
      <c r="J372" s="209" t="s">
        <v>1</v>
      </c>
      <c r="K372" s="209" t="s">
        <v>1258</v>
      </c>
      <c r="L372" s="209" t="s">
        <v>604</v>
      </c>
      <c r="M372" s="211" t="s">
        <v>567</v>
      </c>
      <c r="N372" s="211" t="s">
        <v>584</v>
      </c>
      <c r="O372" s="217"/>
      <c r="P372" s="209"/>
      <c r="Q372" s="209" t="s">
        <v>688</v>
      </c>
      <c r="R372" s="208" t="e">
        <f>VLOOKUP(LEFT(Solicitacao_Prancha[[#This Row],[ORIGEM]],4),#REF!,2,0)</f>
        <v>#REF!</v>
      </c>
      <c r="S372" s="208" t="e">
        <f>VLOOKUP(LEFT(Solicitacao_Prancha[[#This Row],[DESTINO]],4),#REF!,2,0)</f>
        <v>#REF!</v>
      </c>
      <c r="T372" s="219" t="str">
        <f t="shared" si="69"/>
        <v>Não Aderente</v>
      </c>
      <c r="U372" s="221">
        <f>((CONCATENATE(Solicitacao_Prancha[[#This Row],[DATA MOVIMENTAÇÃO]]," ",Solicitacao_Prancha[[#This Row],[HORA MOVIMENTAÇÃO]])-Solicitacao_Prancha[[#This Row],[DATA SOLICITAÇÃO]])*24)+3</f>
        <v>47.916666666569654</v>
      </c>
      <c r="V372" s="224" t="s">
        <v>410</v>
      </c>
      <c r="W372" s="225" t="str">
        <f>LEFT(Solicitacao_Prancha[[#This Row],[ORIGEM]],4)</f>
        <v>0452</v>
      </c>
      <c r="X372" s="225" t="str">
        <f>LEFT(Solicitacao_Prancha[[#This Row],[DESTINO]],4)</f>
        <v>0250</v>
      </c>
      <c r="Y372" s="225" t="str">
        <f t="shared" si="70"/>
        <v>BRLP0452</v>
      </c>
      <c r="Z372" s="225" t="str">
        <f t="shared" si="71"/>
        <v>04520250</v>
      </c>
      <c r="AA372" s="225" t="str">
        <f t="shared" si="72"/>
        <v>BRLP0250</v>
      </c>
      <c r="AB372" s="226" t="e">
        <f>VLOOKUP(Y372,#REF!,2,0)</f>
        <v>#REF!</v>
      </c>
      <c r="AC372" s="226" t="e">
        <f>VLOOKUP(Z372,#REF!,2,0)</f>
        <v>#REF!</v>
      </c>
      <c r="AD372" s="226" t="e">
        <f>VLOOKUP(AA372,#REF!,2,0)</f>
        <v>#REF!</v>
      </c>
      <c r="AE372" s="227" t="e">
        <f t="shared" si="56"/>
        <v>#REF!</v>
      </c>
      <c r="AF372" s="229" t="e">
        <f t="shared" si="73"/>
        <v>#REF!</v>
      </c>
      <c r="AG372" s="229">
        <v>2</v>
      </c>
      <c r="AH372" s="229" t="e">
        <f t="shared" si="74"/>
        <v>#REF!</v>
      </c>
      <c r="AI372" s="227" t="e">
        <f t="shared" si="75"/>
        <v>#REF!</v>
      </c>
      <c r="AJ372" s="225">
        <f>Solicitacao_Prancha[[#This Row],[QUANT EQUIP]]</f>
        <v>1</v>
      </c>
      <c r="AK372" s="229" t="e">
        <f t="shared" si="76"/>
        <v>#REF!</v>
      </c>
      <c r="AL372" s="230"/>
      <c r="AM372" s="230"/>
      <c r="AN372" s="230"/>
      <c r="AO372" s="230"/>
      <c r="AP372" s="230"/>
      <c r="AQ372" s="230"/>
      <c r="AR372" s="230"/>
      <c r="AS372" s="230"/>
      <c r="AT372" s="230"/>
      <c r="AU372" s="230"/>
      <c r="AV372" s="230"/>
      <c r="AW372" s="230"/>
      <c r="AX372"/>
      <c r="AY372"/>
    </row>
    <row r="373" spans="1:51" ht="15" hidden="1" x14ac:dyDescent="0.25">
      <c r="A373" s="209">
        <v>3140</v>
      </c>
      <c r="B373" s="208" t="s">
        <v>745</v>
      </c>
      <c r="C373" s="210">
        <v>45642.42083333333</v>
      </c>
      <c r="D373" s="211" t="s">
        <v>557</v>
      </c>
      <c r="E373" s="209" t="s">
        <v>537</v>
      </c>
      <c r="F373" s="209">
        <v>4</v>
      </c>
      <c r="G373" s="209" t="s">
        <v>891</v>
      </c>
      <c r="H373" s="209" t="s">
        <v>621</v>
      </c>
      <c r="I373" s="209" t="s">
        <v>622</v>
      </c>
      <c r="J373" s="209" t="s">
        <v>531</v>
      </c>
      <c r="K373" s="209" t="s">
        <v>1263</v>
      </c>
      <c r="L373" s="209" t="s">
        <v>593</v>
      </c>
      <c r="M373" s="211" t="s">
        <v>893</v>
      </c>
      <c r="N373" s="211" t="s">
        <v>1303</v>
      </c>
      <c r="O373" s="217"/>
      <c r="P373" s="209" t="s">
        <v>514</v>
      </c>
      <c r="Q373" s="209" t="s">
        <v>687</v>
      </c>
      <c r="R373" s="208" t="e">
        <f>VLOOKUP(LEFT(Solicitacao_Prancha[[#This Row],[ORIGEM]],4),#REF!,2,0)</f>
        <v>#REF!</v>
      </c>
      <c r="S373" s="208" t="e">
        <f>VLOOKUP(LEFT(Solicitacao_Prancha[[#This Row],[DESTINO]],4),#REF!,2,0)</f>
        <v>#REF!</v>
      </c>
      <c r="T373" s="219" t="str">
        <f t="shared" si="69"/>
        <v>Não Aderente</v>
      </c>
      <c r="U373" s="221">
        <f>((CONCATENATE(Solicitacao_Prancha[[#This Row],[DATA MOVIMENTAÇÃO]]," ",Solicitacao_Prancha[[#This Row],[HORA MOVIMENTAÇÃO]])-Solicitacao_Prancha[[#This Row],[DATA SOLICITAÇÃO]])*24)+3</f>
        <v>24.900000000139698</v>
      </c>
      <c r="V373" s="224" t="s">
        <v>410</v>
      </c>
      <c r="W373" s="225" t="str">
        <f>LEFT(Solicitacao_Prancha[[#This Row],[ORIGEM]],4)</f>
        <v>0259</v>
      </c>
      <c r="X373" s="225" t="str">
        <f>LEFT(Solicitacao_Prancha[[#This Row],[DESTINO]],4)</f>
        <v>0118</v>
      </c>
      <c r="Y373" s="225" t="str">
        <f t="shared" si="70"/>
        <v>BRLP0259</v>
      </c>
      <c r="Z373" s="225" t="str">
        <f t="shared" si="71"/>
        <v>02590118</v>
      </c>
      <c r="AA373" s="225" t="str">
        <f t="shared" si="72"/>
        <v>BRLP0118</v>
      </c>
      <c r="AB373" s="226" t="e">
        <f>VLOOKUP(Y373,#REF!,2,0)</f>
        <v>#REF!</v>
      </c>
      <c r="AC373" s="226" t="e">
        <f>VLOOKUP(Z373,#REF!,2,0)</f>
        <v>#REF!</v>
      </c>
      <c r="AD373" s="226" t="e">
        <f>VLOOKUP(AA373,#REF!,2,0)</f>
        <v>#REF!</v>
      </c>
      <c r="AE373" s="227" t="e">
        <f t="shared" si="56"/>
        <v>#REF!</v>
      </c>
      <c r="AF373" s="229" t="e">
        <f t="shared" si="73"/>
        <v>#REF!</v>
      </c>
      <c r="AG373" s="229">
        <v>2</v>
      </c>
      <c r="AH373" s="229" t="e">
        <f t="shared" si="74"/>
        <v>#REF!</v>
      </c>
      <c r="AI373" s="227" t="e">
        <f t="shared" si="75"/>
        <v>#REF!</v>
      </c>
      <c r="AJ373" s="225">
        <f>Solicitacao_Prancha[[#This Row],[QUANT EQUIP]]</f>
        <v>4</v>
      </c>
      <c r="AK373" s="229" t="e">
        <f t="shared" si="76"/>
        <v>#REF!</v>
      </c>
      <c r="AL373" s="230"/>
      <c r="AM373" s="230"/>
      <c r="AN373" s="230"/>
      <c r="AO373" s="230"/>
      <c r="AP373" s="230"/>
      <c r="AQ373" s="230"/>
      <c r="AR373" s="230"/>
      <c r="AS373" s="230"/>
      <c r="AT373" s="230"/>
      <c r="AU373" s="230"/>
      <c r="AV373" s="230"/>
      <c r="AW373" s="230"/>
      <c r="AX373"/>
      <c r="AY373"/>
    </row>
    <row r="374" spans="1:51" ht="15" hidden="1" x14ac:dyDescent="0.25">
      <c r="A374" s="209">
        <v>3141</v>
      </c>
      <c r="B374" s="208" t="s">
        <v>743</v>
      </c>
      <c r="C374" s="210">
        <v>45642.457638888889</v>
      </c>
      <c r="D374" s="211" t="s">
        <v>890</v>
      </c>
      <c r="E374" s="209" t="s">
        <v>489</v>
      </c>
      <c r="F374" s="209">
        <v>1</v>
      </c>
      <c r="G374" s="209" t="s">
        <v>508</v>
      </c>
      <c r="H374" s="209" t="s">
        <v>620</v>
      </c>
      <c r="I374" s="209" t="s">
        <v>621</v>
      </c>
      <c r="J374" s="209" t="s">
        <v>531</v>
      </c>
      <c r="K374" s="209" t="s">
        <v>1263</v>
      </c>
      <c r="L374" s="209" t="s">
        <v>604</v>
      </c>
      <c r="M374" s="211" t="s">
        <v>671</v>
      </c>
      <c r="N374" s="211" t="s">
        <v>659</v>
      </c>
      <c r="O374" s="217"/>
      <c r="P374" s="209" t="s">
        <v>514</v>
      </c>
      <c r="Q374" s="209" t="s">
        <v>688</v>
      </c>
      <c r="R374" s="208" t="e">
        <f>VLOOKUP(LEFT(Solicitacao_Prancha[[#This Row],[ORIGEM]],4),#REF!,2,0)</f>
        <v>#REF!</v>
      </c>
      <c r="S374" s="208" t="e">
        <f>VLOOKUP(LEFT(Solicitacao_Prancha[[#This Row],[DESTINO]],4),#REF!,2,0)</f>
        <v>#REF!</v>
      </c>
      <c r="T374" s="219" t="str">
        <f t="shared" si="69"/>
        <v>Não Aderente</v>
      </c>
      <c r="U374" s="221">
        <f>((CONCATENATE(Solicitacao_Prancha[[#This Row],[DATA MOVIMENTAÇÃO]]," ",Solicitacao_Prancha[[#This Row],[HORA MOVIMENTAÇÃO]])-Solicitacao_Prancha[[#This Row],[DATA SOLICITAÇÃO]])*24)+3</f>
        <v>23.016666666604578</v>
      </c>
      <c r="V374" s="224" t="s">
        <v>410</v>
      </c>
      <c r="W374" s="225" t="str">
        <f>LEFT(Solicitacao_Prancha[[#This Row],[ORIGEM]],4)</f>
        <v>0392</v>
      </c>
      <c r="X374" s="225" t="str">
        <f>LEFT(Solicitacao_Prancha[[#This Row],[DESTINO]],4)</f>
        <v>0395</v>
      </c>
      <c r="Y374" s="225" t="str">
        <f t="shared" si="70"/>
        <v>BRLP0392</v>
      </c>
      <c r="Z374" s="225" t="str">
        <f t="shared" si="71"/>
        <v>03920395</v>
      </c>
      <c r="AA374" s="225" t="str">
        <f t="shared" si="72"/>
        <v>BRLP0395</v>
      </c>
      <c r="AB374" s="226" t="e">
        <f>VLOOKUP(Y374,#REF!,2,0)</f>
        <v>#REF!</v>
      </c>
      <c r="AC374" s="226" t="e">
        <f>VLOOKUP(Z374,#REF!,2,0)</f>
        <v>#REF!</v>
      </c>
      <c r="AD374" s="226" t="e">
        <f>VLOOKUP(AA374,#REF!,2,0)</f>
        <v>#REF!</v>
      </c>
      <c r="AE374" s="227" t="e">
        <f t="shared" si="56"/>
        <v>#REF!</v>
      </c>
      <c r="AF374" s="229" t="e">
        <f t="shared" si="73"/>
        <v>#REF!</v>
      </c>
      <c r="AG374" s="229">
        <v>2</v>
      </c>
      <c r="AH374" s="229" t="e">
        <f t="shared" si="74"/>
        <v>#REF!</v>
      </c>
      <c r="AI374" s="227" t="e">
        <f t="shared" si="75"/>
        <v>#REF!</v>
      </c>
      <c r="AJ374" s="225">
        <f>Solicitacao_Prancha[[#This Row],[QUANT EQUIP]]</f>
        <v>1</v>
      </c>
      <c r="AK374" s="229" t="e">
        <f t="shared" si="76"/>
        <v>#REF!</v>
      </c>
      <c r="AL374" s="230"/>
      <c r="AM374" s="230"/>
      <c r="AN374" s="230"/>
      <c r="AO374" s="230"/>
      <c r="AP374" s="230"/>
      <c r="AQ374" s="230"/>
      <c r="AR374" s="230"/>
      <c r="AS374" s="230"/>
      <c r="AT374" s="230"/>
      <c r="AU374" s="230"/>
      <c r="AV374" s="230"/>
      <c r="AW374" s="230"/>
      <c r="AX374"/>
      <c r="AY374"/>
    </row>
    <row r="375" spans="1:51" ht="15" hidden="1" x14ac:dyDescent="0.25">
      <c r="A375" s="209">
        <v>3143</v>
      </c>
      <c r="B375" s="208" t="s">
        <v>745</v>
      </c>
      <c r="C375" s="210">
        <v>45642.470833333333</v>
      </c>
      <c r="D375" s="211" t="s">
        <v>654</v>
      </c>
      <c r="E375" s="209" t="s">
        <v>485</v>
      </c>
      <c r="F375" s="209">
        <v>3</v>
      </c>
      <c r="G375" s="209" t="s">
        <v>655</v>
      </c>
      <c r="H375" s="209" t="s">
        <v>624</v>
      </c>
      <c r="I375" s="209" t="s">
        <v>624</v>
      </c>
      <c r="J375" s="209" t="s">
        <v>1</v>
      </c>
      <c r="K375" s="209" t="s">
        <v>1263</v>
      </c>
      <c r="L375" s="209" t="s">
        <v>604</v>
      </c>
      <c r="M375" s="211" t="s">
        <v>910</v>
      </c>
      <c r="N375" s="211" t="s">
        <v>639</v>
      </c>
      <c r="O375" s="217"/>
      <c r="P375" s="209"/>
      <c r="Q375" s="209" t="s">
        <v>687</v>
      </c>
      <c r="R375" s="208" t="e">
        <f>VLOOKUP(LEFT(Solicitacao_Prancha[[#This Row],[ORIGEM]],4),#REF!,2,0)</f>
        <v>#REF!</v>
      </c>
      <c r="S375" s="208" t="e">
        <f>VLOOKUP(LEFT(Solicitacao_Prancha[[#This Row],[DESTINO]],4),#REF!,2,0)</f>
        <v>#REF!</v>
      </c>
      <c r="T375" s="219" t="str">
        <f t="shared" si="69"/>
        <v>Não Aderente</v>
      </c>
      <c r="U375" s="221">
        <f>((CONCATENATE(Solicitacao_Prancha[[#This Row],[DATA MOVIMENTAÇÃO]]," ",Solicitacao_Prancha[[#This Row],[HORA MOVIMENTAÇÃO]])-Solicitacao_Prancha[[#This Row],[DATA SOLICITAÇÃO]])*24)+3</f>
        <v>22.699999999953434</v>
      </c>
      <c r="V375" s="224" t="s">
        <v>410</v>
      </c>
      <c r="W375" s="225" t="str">
        <f>LEFT(Solicitacao_Prancha[[#This Row],[ORIGEM]],4)</f>
        <v>0397</v>
      </c>
      <c r="X375" s="225" t="str">
        <f>LEFT(Solicitacao_Prancha[[#This Row],[DESTINO]],4)</f>
        <v>0486</v>
      </c>
      <c r="Y375" s="225" t="str">
        <f t="shared" si="70"/>
        <v>BRLP0397</v>
      </c>
      <c r="Z375" s="225" t="str">
        <f t="shared" si="71"/>
        <v>03970486</v>
      </c>
      <c r="AA375" s="225" t="str">
        <f t="shared" si="72"/>
        <v>BRLP0486</v>
      </c>
      <c r="AB375" s="226" t="e">
        <f>VLOOKUP(Y375,#REF!,2,0)</f>
        <v>#REF!</v>
      </c>
      <c r="AC375" s="226" t="e">
        <f>VLOOKUP(Z375,#REF!,2,0)</f>
        <v>#REF!</v>
      </c>
      <c r="AD375" s="226" t="e">
        <f>VLOOKUP(AA375,#REF!,2,0)</f>
        <v>#REF!</v>
      </c>
      <c r="AE375" s="227" t="e">
        <f t="shared" si="56"/>
        <v>#REF!</v>
      </c>
      <c r="AF375" s="229" t="e">
        <f t="shared" si="73"/>
        <v>#REF!</v>
      </c>
      <c r="AG375" s="229">
        <v>2</v>
      </c>
      <c r="AH375" s="229" t="e">
        <f t="shared" si="74"/>
        <v>#REF!</v>
      </c>
      <c r="AI375" s="227" t="e">
        <f t="shared" si="75"/>
        <v>#REF!</v>
      </c>
      <c r="AJ375" s="225">
        <f>Solicitacao_Prancha[[#This Row],[QUANT EQUIP]]</f>
        <v>3</v>
      </c>
      <c r="AK375" s="229" t="e">
        <f t="shared" si="76"/>
        <v>#REF!</v>
      </c>
      <c r="AL375" s="230"/>
      <c r="AM375" s="230"/>
      <c r="AN375" s="230"/>
      <c r="AO375" s="230"/>
      <c r="AP375" s="230"/>
      <c r="AQ375" s="230"/>
      <c r="AR375" s="230"/>
      <c r="AS375" s="230"/>
      <c r="AT375" s="230"/>
      <c r="AU375" s="230"/>
      <c r="AV375" s="230"/>
      <c r="AW375" s="230"/>
      <c r="AX375"/>
      <c r="AY375"/>
    </row>
    <row r="376" spans="1:51" ht="15" hidden="1" x14ac:dyDescent="0.25">
      <c r="A376" s="209">
        <v>3144</v>
      </c>
      <c r="B376" s="208" t="s">
        <v>717</v>
      </c>
      <c r="C376" s="210">
        <v>45642.560416666667</v>
      </c>
      <c r="D376" s="211" t="s">
        <v>569</v>
      </c>
      <c r="E376" s="209" t="s">
        <v>500</v>
      </c>
      <c r="F376" s="209">
        <v>2</v>
      </c>
      <c r="G376" s="209" t="s">
        <v>6</v>
      </c>
      <c r="H376" s="209" t="s">
        <v>621</v>
      </c>
      <c r="I376" s="209" t="s">
        <v>624</v>
      </c>
      <c r="J376" s="209" t="s">
        <v>531</v>
      </c>
      <c r="K376" s="209" t="s">
        <v>1263</v>
      </c>
      <c r="L376" s="209" t="s">
        <v>604</v>
      </c>
      <c r="M376" s="211" t="s">
        <v>578</v>
      </c>
      <c r="N376" s="211" t="s">
        <v>517</v>
      </c>
      <c r="O376" s="217" t="s">
        <v>1312</v>
      </c>
      <c r="P376" s="209" t="s">
        <v>651</v>
      </c>
      <c r="Q376" s="209" t="s">
        <v>688</v>
      </c>
      <c r="R376" s="208" t="e">
        <f>VLOOKUP(LEFT(Solicitacao_Prancha[[#This Row],[ORIGEM]],4),#REF!,2,0)</f>
        <v>#REF!</v>
      </c>
      <c r="S376" s="208" t="e">
        <f>VLOOKUP(LEFT(Solicitacao_Prancha[[#This Row],[DESTINO]],4),#REF!,2,0)</f>
        <v>#REF!</v>
      </c>
      <c r="T376" s="219" t="str">
        <f t="shared" si="69"/>
        <v>Não Aderente</v>
      </c>
      <c r="U376" s="221">
        <f>((CONCATENATE(Solicitacao_Prancha[[#This Row],[DATA MOVIMENTAÇÃO]]," ",Solicitacao_Prancha[[#This Row],[HORA MOVIMENTAÇÃO]])-Solicitacao_Prancha[[#This Row],[DATA SOLICITAÇÃO]])*24)+3</f>
        <v>20.549999999930151</v>
      </c>
      <c r="V376" s="224" t="s">
        <v>410</v>
      </c>
      <c r="W376" s="225" t="str">
        <f>LEFT(Solicitacao_Prancha[[#This Row],[ORIGEM]],4)</f>
        <v>0367</v>
      </c>
      <c r="X376" s="225" t="str">
        <f>LEFT(Solicitacao_Prancha[[#This Row],[DESTINO]],4)</f>
        <v>0342</v>
      </c>
      <c r="Y376" s="225" t="str">
        <f t="shared" si="70"/>
        <v>BRLP0367</v>
      </c>
      <c r="Z376" s="225" t="str">
        <f t="shared" si="71"/>
        <v>03670342</v>
      </c>
      <c r="AA376" s="225" t="str">
        <f t="shared" si="72"/>
        <v>BRLP0342</v>
      </c>
      <c r="AB376" s="226" t="e">
        <f>VLOOKUP(Y376,#REF!,2,0)</f>
        <v>#REF!</v>
      </c>
      <c r="AC376" s="226" t="e">
        <f>VLOOKUP(Z376,#REF!,2,0)</f>
        <v>#REF!</v>
      </c>
      <c r="AD376" s="226" t="e">
        <f>VLOOKUP(AA376,#REF!,2,0)</f>
        <v>#REF!</v>
      </c>
      <c r="AE376" s="227" t="e">
        <f t="shared" si="56"/>
        <v>#REF!</v>
      </c>
      <c r="AF376" s="229" t="e">
        <f t="shared" si="73"/>
        <v>#REF!</v>
      </c>
      <c r="AG376" s="229">
        <v>2</v>
      </c>
      <c r="AH376" s="229" t="e">
        <f t="shared" si="74"/>
        <v>#REF!</v>
      </c>
      <c r="AI376" s="227" t="e">
        <f t="shared" si="75"/>
        <v>#REF!</v>
      </c>
      <c r="AJ376" s="225">
        <f>Solicitacao_Prancha[[#This Row],[QUANT EQUIP]]</f>
        <v>2</v>
      </c>
      <c r="AK376" s="229" t="e">
        <f t="shared" si="76"/>
        <v>#REF!</v>
      </c>
      <c r="AL376" s="230"/>
      <c r="AM376" s="230"/>
      <c r="AN376" s="230"/>
      <c r="AO376" s="230"/>
      <c r="AP376" s="230"/>
      <c r="AQ376" s="230"/>
      <c r="AR376" s="230"/>
      <c r="AS376" s="230"/>
      <c r="AT376" s="230"/>
      <c r="AU376" s="230"/>
      <c r="AV376" s="230"/>
      <c r="AW376" s="230"/>
      <c r="AX376"/>
      <c r="AY376"/>
    </row>
    <row r="377" spans="1:51" ht="15" hidden="1" x14ac:dyDescent="0.25">
      <c r="A377" s="209">
        <v>3145</v>
      </c>
      <c r="B377" s="208" t="s">
        <v>717</v>
      </c>
      <c r="C377" s="210">
        <v>45642.572222222225</v>
      </c>
      <c r="D377" s="209" t="s">
        <v>558</v>
      </c>
      <c r="E377" s="209" t="s">
        <v>500</v>
      </c>
      <c r="F377" s="209">
        <v>1</v>
      </c>
      <c r="G377" s="209" t="s">
        <v>492</v>
      </c>
      <c r="H377" s="209" t="s">
        <v>620</v>
      </c>
      <c r="I377" s="209" t="s">
        <v>624</v>
      </c>
      <c r="J377" s="209" t="s">
        <v>531</v>
      </c>
      <c r="K377" s="209" t="s">
        <v>1256</v>
      </c>
      <c r="L377" s="209" t="s">
        <v>1313</v>
      </c>
      <c r="M377" s="209" t="s">
        <v>490</v>
      </c>
      <c r="N377" s="209" t="s">
        <v>586</v>
      </c>
      <c r="O377" s="209"/>
      <c r="P377" s="209" t="s">
        <v>514</v>
      </c>
      <c r="Q377" s="209" t="s">
        <v>687</v>
      </c>
      <c r="R377" s="208" t="e">
        <f>VLOOKUP(LEFT(Solicitacao_Prancha[[#This Row],[ORIGEM]],4),#REF!,2,0)</f>
        <v>#REF!</v>
      </c>
      <c r="S377" s="208" t="e">
        <f>VLOOKUP(LEFT(Solicitacao_Prancha[[#This Row],[DESTINO]],4),#REF!,2,0)</f>
        <v>#REF!</v>
      </c>
      <c r="T377" s="219" t="str">
        <f t="shared" si="69"/>
        <v>Não Aderente</v>
      </c>
      <c r="U377" s="221">
        <v>1</v>
      </c>
      <c r="V377" s="224" t="s">
        <v>410</v>
      </c>
      <c r="W377" s="225" t="str">
        <f>LEFT(Solicitacao_Prancha[[#This Row],[ORIGEM]],4)</f>
        <v>0425</v>
      </c>
      <c r="X377" s="225" t="str">
        <f>LEFT(Solicitacao_Prancha[[#This Row],[DESTINO]],4)</f>
        <v>0130</v>
      </c>
      <c r="Y377" s="225" t="str">
        <f t="shared" si="70"/>
        <v>BRLP0425</v>
      </c>
      <c r="Z377" s="225" t="str">
        <f t="shared" si="71"/>
        <v>04250130</v>
      </c>
      <c r="AA377" s="225" t="str">
        <f t="shared" si="72"/>
        <v>BRLP0130</v>
      </c>
      <c r="AB377" s="226" t="e">
        <f>VLOOKUP(Y377,#REF!,2,0)</f>
        <v>#REF!</v>
      </c>
      <c r="AC377" s="226" t="e">
        <f>VLOOKUP(Z377,#REF!,2,0)</f>
        <v>#REF!</v>
      </c>
      <c r="AD377" s="226" t="e">
        <f>VLOOKUP(AA377,#REF!,2,0)</f>
        <v>#REF!</v>
      </c>
      <c r="AE377" s="227" t="e">
        <f t="shared" si="56"/>
        <v>#REF!</v>
      </c>
      <c r="AF377" s="229" t="e">
        <f t="shared" si="73"/>
        <v>#REF!</v>
      </c>
      <c r="AG377" s="229">
        <v>2</v>
      </c>
      <c r="AH377" s="229" t="e">
        <f t="shared" si="74"/>
        <v>#REF!</v>
      </c>
      <c r="AI377" s="227" t="e">
        <f t="shared" si="75"/>
        <v>#REF!</v>
      </c>
      <c r="AJ377" s="225">
        <f>Solicitacao_Prancha[[#This Row],[QUANT EQUIP]]</f>
        <v>1</v>
      </c>
      <c r="AK377" s="229" t="e">
        <f t="shared" si="76"/>
        <v>#REF!</v>
      </c>
      <c r="AL377" s="209"/>
      <c r="AM377" s="209"/>
      <c r="AN377" s="209"/>
      <c r="AO377" s="209"/>
      <c r="AP377" s="209"/>
      <c r="AQ377" s="209"/>
      <c r="AR377" s="209"/>
      <c r="AS377" s="209"/>
      <c r="AT377" s="209"/>
      <c r="AU377" s="209"/>
      <c r="AV377" s="209"/>
      <c r="AW377" s="209"/>
      <c r="AX377"/>
      <c r="AY377"/>
    </row>
    <row r="378" spans="1:51" ht="15" hidden="1" x14ac:dyDescent="0.25">
      <c r="A378" s="209">
        <v>3146</v>
      </c>
      <c r="B378" s="209" t="s">
        <v>742</v>
      </c>
      <c r="C378" s="210">
        <v>45642.581944444442</v>
      </c>
      <c r="D378" s="209" t="s">
        <v>549</v>
      </c>
      <c r="E378" s="209" t="s">
        <v>493</v>
      </c>
      <c r="F378" s="209">
        <v>1</v>
      </c>
      <c r="G378" s="209" t="s">
        <v>545</v>
      </c>
      <c r="H378" s="209" t="s">
        <v>620</v>
      </c>
      <c r="I378" s="209" t="s">
        <v>621</v>
      </c>
      <c r="J378" s="209" t="s">
        <v>1</v>
      </c>
      <c r="K378" s="209" t="s">
        <v>1263</v>
      </c>
      <c r="L378" s="209" t="s">
        <v>599</v>
      </c>
      <c r="M378" s="209" t="s">
        <v>992</v>
      </c>
      <c r="N378" s="209" t="s">
        <v>410</v>
      </c>
      <c r="O378" s="209"/>
      <c r="P378" s="209"/>
      <c r="Q378" s="209" t="s">
        <v>688</v>
      </c>
      <c r="R378" s="208" t="e">
        <f>VLOOKUP(LEFT(Solicitacao_Prancha[[#This Row],[ORIGEM]],4),#REF!,2,0)</f>
        <v>#REF!</v>
      </c>
      <c r="S378" s="208" t="e">
        <f>VLOOKUP(LEFT(Solicitacao_Prancha[[#This Row],[DESTINO]],4),#REF!,2,0)</f>
        <v>#REF!</v>
      </c>
      <c r="T378" s="219" t="str">
        <f t="shared" si="69"/>
        <v>Não Aderente</v>
      </c>
      <c r="U378" s="221">
        <f>((CONCATENATE(Solicitacao_Prancha[[#This Row],[DATA MOVIMENTAÇÃO]]," ",Solicitacao_Prancha[[#This Row],[HORA MOVIMENTAÇÃO]])-Solicitacao_Prancha[[#This Row],[DATA SOLICITAÇÃO]])*24)+3</f>
        <v>24.033333333441988</v>
      </c>
      <c r="V378" s="224" t="s">
        <v>410</v>
      </c>
      <c r="W378" s="225" t="str">
        <f>LEFT(Solicitacao_Prancha[[#This Row],[ORIGEM]],4)</f>
        <v>0406</v>
      </c>
      <c r="X378" s="225" t="str">
        <f>LEFT(Solicitacao_Prancha[[#This Row],[DESTINO]],4)</f>
        <v>BRLP</v>
      </c>
      <c r="Y378" s="225" t="str">
        <f t="shared" si="70"/>
        <v>BRLP0406</v>
      </c>
      <c r="Z378" s="225" t="str">
        <f t="shared" si="71"/>
        <v>0406BRLP</v>
      </c>
      <c r="AA378" s="225" t="str">
        <f t="shared" si="72"/>
        <v>BRLPBRLP</v>
      </c>
      <c r="AB378" s="226" t="e">
        <f>VLOOKUP(Y378,#REF!,2,0)</f>
        <v>#REF!</v>
      </c>
      <c r="AC378" s="226" t="e">
        <f>VLOOKUP(Z378,#REF!,2,0)</f>
        <v>#REF!</v>
      </c>
      <c r="AD378" s="226" t="e">
        <f>VLOOKUP(AA378,#REF!,2,0)</f>
        <v>#REF!</v>
      </c>
      <c r="AE378" s="227" t="e">
        <f t="shared" si="56"/>
        <v>#REF!</v>
      </c>
      <c r="AF378" s="229" t="e">
        <f t="shared" si="73"/>
        <v>#REF!</v>
      </c>
      <c r="AG378" s="229">
        <v>2</v>
      </c>
      <c r="AH378" s="229" t="e">
        <f t="shared" si="74"/>
        <v>#REF!</v>
      </c>
      <c r="AI378" s="227" t="e">
        <f t="shared" si="75"/>
        <v>#REF!</v>
      </c>
      <c r="AJ378" s="225">
        <f>Solicitacao_Prancha[[#This Row],[QUANT EQUIP]]</f>
        <v>1</v>
      </c>
      <c r="AK378" s="229" t="e">
        <f t="shared" si="76"/>
        <v>#REF!</v>
      </c>
      <c r="AL378" s="209"/>
      <c r="AM378" s="209"/>
      <c r="AN378" s="209"/>
      <c r="AO378" s="209"/>
      <c r="AP378" s="209"/>
      <c r="AQ378" s="209"/>
      <c r="AR378" s="209"/>
      <c r="AS378" s="209"/>
      <c r="AT378" s="209"/>
      <c r="AU378" s="209"/>
      <c r="AV378" s="209"/>
      <c r="AW378" s="209"/>
      <c r="AX378"/>
      <c r="AY378"/>
    </row>
    <row r="379" spans="1:51" ht="15" hidden="1" x14ac:dyDescent="0.25">
      <c r="A379" s="209">
        <v>3147</v>
      </c>
      <c r="B379" s="208" t="s">
        <v>717</v>
      </c>
      <c r="C379" s="210">
        <v>45642.625</v>
      </c>
      <c r="D379" s="209" t="s">
        <v>1328</v>
      </c>
      <c r="E379" s="209" t="s">
        <v>500</v>
      </c>
      <c r="F379" s="209">
        <v>1</v>
      </c>
      <c r="G379" s="209" t="s">
        <v>508</v>
      </c>
      <c r="H379" s="209" t="s">
        <v>620</v>
      </c>
      <c r="I379" s="209" t="s">
        <v>621</v>
      </c>
      <c r="J379" s="209" t="s">
        <v>531</v>
      </c>
      <c r="K379" s="209" t="s">
        <v>1256</v>
      </c>
      <c r="L379" s="209" t="s">
        <v>598</v>
      </c>
      <c r="M379" s="209" t="s">
        <v>2</v>
      </c>
      <c r="N379" s="209" t="s">
        <v>3</v>
      </c>
      <c r="O379" s="209"/>
      <c r="P379" s="209" t="s">
        <v>633</v>
      </c>
      <c r="Q379" s="209" t="s">
        <v>688</v>
      </c>
      <c r="R379" s="208" t="e">
        <f>VLOOKUP(LEFT(Solicitacao_Prancha[[#This Row],[ORIGEM]],4),#REF!,2,0)</f>
        <v>#REF!</v>
      </c>
      <c r="S379" s="208" t="e">
        <f>VLOOKUP(LEFT(Solicitacao_Prancha[[#This Row],[DESTINO]],4),#REF!,2,0)</f>
        <v>#REF!</v>
      </c>
      <c r="T379" s="219" t="str">
        <f t="shared" si="69"/>
        <v>Não Aderente</v>
      </c>
      <c r="U379" s="221">
        <f>((CONCATENATE(Solicitacao_Prancha[[#This Row],[DATA MOVIMENTAÇÃO]]," ",Solicitacao_Prancha[[#This Row],[HORA MOVIMENTAÇÃO]])-Solicitacao_Prancha[[#This Row],[DATA SOLICITAÇÃO]])*24)+3</f>
        <v>2.0000000000582077</v>
      </c>
      <c r="V379" s="224" t="s">
        <v>410</v>
      </c>
      <c r="W379" s="225" t="str">
        <f>LEFT(Solicitacao_Prancha[[#This Row],[ORIGEM]],4)</f>
        <v>0001</v>
      </c>
      <c r="X379" s="225" t="str">
        <f>LEFT(Solicitacao_Prancha[[#This Row],[DESTINO]],4)</f>
        <v>0003</v>
      </c>
      <c r="Y379" s="225" t="str">
        <f t="shared" si="70"/>
        <v>BRLP0001</v>
      </c>
      <c r="Z379" s="225" t="str">
        <f t="shared" si="71"/>
        <v>00010003</v>
      </c>
      <c r="AA379" s="225" t="str">
        <f t="shared" si="72"/>
        <v>BRLP0003</v>
      </c>
      <c r="AB379" s="226" t="e">
        <f>VLOOKUP(Y379,#REF!,2,0)</f>
        <v>#REF!</v>
      </c>
      <c r="AC379" s="226" t="e">
        <f>VLOOKUP(Z379,#REF!,2,0)</f>
        <v>#REF!</v>
      </c>
      <c r="AD379" s="226" t="e">
        <f>VLOOKUP(AA379,#REF!,2,0)</f>
        <v>#REF!</v>
      </c>
      <c r="AE379" s="227" t="e">
        <f t="shared" si="56"/>
        <v>#REF!</v>
      </c>
      <c r="AF379" s="229" t="e">
        <f t="shared" si="73"/>
        <v>#REF!</v>
      </c>
      <c r="AG379" s="229">
        <v>2</v>
      </c>
      <c r="AH379" s="229" t="e">
        <f t="shared" si="74"/>
        <v>#REF!</v>
      </c>
      <c r="AI379" s="227" t="e">
        <f t="shared" si="75"/>
        <v>#REF!</v>
      </c>
      <c r="AJ379" s="225">
        <f>Solicitacao_Prancha[[#This Row],[QUANT EQUIP]]</f>
        <v>1</v>
      </c>
      <c r="AK379" s="229" t="e">
        <f t="shared" si="76"/>
        <v>#REF!</v>
      </c>
      <c r="AL379" s="209"/>
      <c r="AM379" s="209"/>
      <c r="AN379" s="209"/>
      <c r="AO379" s="209"/>
      <c r="AP379" s="209"/>
      <c r="AQ379" s="209"/>
      <c r="AR379" s="209"/>
      <c r="AS379" s="209"/>
      <c r="AT379" s="209"/>
      <c r="AU379" s="209"/>
      <c r="AV379" s="209"/>
      <c r="AW379" s="209"/>
      <c r="AX379"/>
      <c r="AY379"/>
    </row>
    <row r="380" spans="1:51" ht="15" hidden="1" x14ac:dyDescent="0.25">
      <c r="A380" s="209">
        <v>3150</v>
      </c>
      <c r="B380" s="208" t="s">
        <v>718</v>
      </c>
      <c r="C380" s="210">
        <v>45642.681250000001</v>
      </c>
      <c r="D380" s="209" t="s">
        <v>575</v>
      </c>
      <c r="E380" s="209" t="s">
        <v>719</v>
      </c>
      <c r="F380" s="209">
        <v>1</v>
      </c>
      <c r="G380" s="209" t="s">
        <v>4</v>
      </c>
      <c r="H380" s="209" t="s">
        <v>620</v>
      </c>
      <c r="I380" s="209" t="s">
        <v>621</v>
      </c>
      <c r="J380" s="209" t="s">
        <v>531</v>
      </c>
      <c r="K380" s="209" t="s">
        <v>1263</v>
      </c>
      <c r="L380" s="209" t="s">
        <v>604</v>
      </c>
      <c r="M380" s="209" t="s">
        <v>641</v>
      </c>
      <c r="N380" s="209" t="s">
        <v>567</v>
      </c>
      <c r="O380" s="209"/>
      <c r="P380" s="209" t="s">
        <v>514</v>
      </c>
      <c r="Q380" s="209" t="s">
        <v>688</v>
      </c>
      <c r="R380" s="208" t="e">
        <f>VLOOKUP(LEFT(Solicitacao_Prancha[[#This Row],[ORIGEM]],4),#REF!,2,0)</f>
        <v>#REF!</v>
      </c>
      <c r="S380" s="208" t="e">
        <f>VLOOKUP(LEFT(Solicitacao_Prancha[[#This Row],[DESTINO]],4),#REF!,2,0)</f>
        <v>#REF!</v>
      </c>
      <c r="T380" s="219" t="str">
        <f t="shared" si="69"/>
        <v>Não Aderente</v>
      </c>
      <c r="U380" s="221">
        <f>((CONCATENATE(Solicitacao_Prancha[[#This Row],[DATA MOVIMENTAÇÃO]]," ",Solicitacao_Prancha[[#This Row],[HORA MOVIMENTAÇÃO]])-Solicitacao_Prancha[[#This Row],[DATA SOLICITAÇÃO]])*24)+3</f>
        <v>17.649999999906868</v>
      </c>
      <c r="V380" s="224" t="s">
        <v>410</v>
      </c>
      <c r="W380" s="225" t="str">
        <f>LEFT(Solicitacao_Prancha[[#This Row],[ORIGEM]],4)</f>
        <v>0503</v>
      </c>
      <c r="X380" s="225" t="str">
        <f>LEFT(Solicitacao_Prancha[[#This Row],[DESTINO]],4)</f>
        <v>0452</v>
      </c>
      <c r="Y380" s="225" t="str">
        <f t="shared" si="70"/>
        <v>BRLP0503</v>
      </c>
      <c r="Z380" s="225" t="str">
        <f t="shared" si="71"/>
        <v>05030452</v>
      </c>
      <c r="AA380" s="225" t="str">
        <f t="shared" si="72"/>
        <v>BRLP0452</v>
      </c>
      <c r="AB380" s="226" t="e">
        <f>VLOOKUP(Y380,#REF!,2,0)</f>
        <v>#REF!</v>
      </c>
      <c r="AC380" s="226" t="e">
        <f>VLOOKUP(Z380,#REF!,2,0)</f>
        <v>#REF!</v>
      </c>
      <c r="AD380" s="226" t="e">
        <f>VLOOKUP(AA380,#REF!,2,0)</f>
        <v>#REF!</v>
      </c>
      <c r="AE380" s="227" t="e">
        <f t="shared" si="56"/>
        <v>#REF!</v>
      </c>
      <c r="AF380" s="229" t="e">
        <f t="shared" si="73"/>
        <v>#REF!</v>
      </c>
      <c r="AG380" s="229">
        <v>2</v>
      </c>
      <c r="AH380" s="229" t="e">
        <f t="shared" si="74"/>
        <v>#REF!</v>
      </c>
      <c r="AI380" s="227" t="e">
        <f t="shared" si="75"/>
        <v>#REF!</v>
      </c>
      <c r="AJ380" s="225">
        <f>Solicitacao_Prancha[[#This Row],[QUANT EQUIP]]</f>
        <v>1</v>
      </c>
      <c r="AK380" s="229" t="e">
        <f t="shared" si="76"/>
        <v>#REF!</v>
      </c>
      <c r="AL380" s="209"/>
      <c r="AM380" s="209"/>
      <c r="AN380" s="209"/>
      <c r="AO380" s="209"/>
      <c r="AP380" s="209"/>
      <c r="AQ380" s="209"/>
      <c r="AR380" s="209"/>
      <c r="AS380" s="209"/>
      <c r="AT380" s="209"/>
      <c r="AU380" s="209"/>
      <c r="AV380" s="209"/>
      <c r="AW380" s="209"/>
      <c r="AX380"/>
      <c r="AY380"/>
    </row>
    <row r="381" spans="1:51" ht="15" hidden="1" x14ac:dyDescent="0.25">
      <c r="A381" s="209">
        <v>3151</v>
      </c>
      <c r="B381" s="208" t="s">
        <v>483</v>
      </c>
      <c r="C381" s="210">
        <v>45642.70416666667</v>
      </c>
      <c r="D381" s="209" t="s">
        <v>1349</v>
      </c>
      <c r="E381" s="209" t="s">
        <v>497</v>
      </c>
      <c r="F381" s="209">
        <v>3</v>
      </c>
      <c r="G381" s="209" t="s">
        <v>498</v>
      </c>
      <c r="H381" s="209" t="s">
        <v>624</v>
      </c>
      <c r="I381" s="209" t="s">
        <v>622</v>
      </c>
      <c r="J381" s="209" t="s">
        <v>1</v>
      </c>
      <c r="K381" s="209" t="s">
        <v>1258</v>
      </c>
      <c r="L381" s="209" t="s">
        <v>600</v>
      </c>
      <c r="M381" s="209" t="s">
        <v>546</v>
      </c>
      <c r="N381" s="209" t="s">
        <v>755</v>
      </c>
      <c r="O381" s="209"/>
      <c r="P381" s="209"/>
      <c r="Q381" s="209"/>
      <c r="R381" s="208" t="e">
        <f>VLOOKUP(LEFT(Solicitacao_Prancha[[#This Row],[ORIGEM]],4),#REF!,2,0)</f>
        <v>#REF!</v>
      </c>
      <c r="S381" s="208" t="e">
        <f>VLOOKUP(LEFT(Solicitacao_Prancha[[#This Row],[DESTINO]],4),#REF!,2,0)</f>
        <v>#REF!</v>
      </c>
      <c r="T381" s="219" t="str">
        <f t="shared" si="69"/>
        <v>Não Aderente</v>
      </c>
      <c r="U381" s="221">
        <f>((CONCATENATE(Solicitacao_Prancha[[#This Row],[DATA MOVIMENTAÇÃO]]," ",Solicitacao_Prancha[[#This Row],[HORA MOVIMENTAÇÃO]])-Solicitacao_Prancha[[#This Row],[DATA SOLICITAÇÃO]])*24)+3</f>
        <v>40.099999999918509</v>
      </c>
      <c r="V381" s="224" t="s">
        <v>410</v>
      </c>
      <c r="W381" s="225" t="str">
        <f>LEFT(Solicitacao_Prancha[[#This Row],[ORIGEM]],4)</f>
        <v>0325</v>
      </c>
      <c r="X381" s="225" t="str">
        <f>LEFT(Solicitacao_Prancha[[#This Row],[DESTINO]],4)</f>
        <v>0057</v>
      </c>
      <c r="Y381" s="225" t="str">
        <f t="shared" si="70"/>
        <v>BRLP0325</v>
      </c>
      <c r="Z381" s="225" t="str">
        <f t="shared" si="71"/>
        <v>03250057</v>
      </c>
      <c r="AA381" s="225" t="str">
        <f t="shared" si="72"/>
        <v>BRLP0057</v>
      </c>
      <c r="AB381" s="226" t="e">
        <f>VLOOKUP(Y381,#REF!,2,0)</f>
        <v>#REF!</v>
      </c>
      <c r="AC381" s="226" t="e">
        <f>VLOOKUP(Z381,#REF!,2,0)</f>
        <v>#REF!</v>
      </c>
      <c r="AD381" s="226" t="e">
        <f>VLOOKUP(AA381,#REF!,2,0)</f>
        <v>#REF!</v>
      </c>
      <c r="AE381" s="227" t="e">
        <f t="shared" si="56"/>
        <v>#REF!</v>
      </c>
      <c r="AF381" s="229" t="e">
        <f t="shared" si="73"/>
        <v>#REF!</v>
      </c>
      <c r="AG381" s="229">
        <v>2</v>
      </c>
      <c r="AH381" s="229" t="e">
        <f t="shared" si="74"/>
        <v>#REF!</v>
      </c>
      <c r="AI381" s="227" t="e">
        <f t="shared" si="75"/>
        <v>#REF!</v>
      </c>
      <c r="AJ381" s="225">
        <f>Solicitacao_Prancha[[#This Row],[QUANT EQUIP]]</f>
        <v>3</v>
      </c>
      <c r="AK381" s="229" t="e">
        <f t="shared" si="76"/>
        <v>#REF!</v>
      </c>
      <c r="AL381" s="209"/>
      <c r="AM381" s="209"/>
      <c r="AN381" s="209"/>
      <c r="AO381" s="209"/>
      <c r="AP381" s="209"/>
      <c r="AQ381" s="209"/>
      <c r="AR381" s="209"/>
      <c r="AS381" s="209"/>
      <c r="AT381" s="209"/>
      <c r="AU381" s="209"/>
      <c r="AV381" s="209"/>
      <c r="AW381" s="209"/>
      <c r="AX381"/>
      <c r="AY381"/>
    </row>
    <row r="382" spans="1:51" ht="15" hidden="1" x14ac:dyDescent="0.25">
      <c r="A382" s="209">
        <v>3152</v>
      </c>
      <c r="B382" s="208" t="s">
        <v>745</v>
      </c>
      <c r="C382" s="210">
        <v>45642.712500000001</v>
      </c>
      <c r="D382" s="209" t="s">
        <v>645</v>
      </c>
      <c r="E382" s="209" t="s">
        <v>485</v>
      </c>
      <c r="F382" s="209">
        <v>2</v>
      </c>
      <c r="G382" s="209" t="s">
        <v>787</v>
      </c>
      <c r="H382" s="209" t="s">
        <v>621</v>
      </c>
      <c r="I382" s="209" t="s">
        <v>621</v>
      </c>
      <c r="J382" s="209" t="s">
        <v>1</v>
      </c>
      <c r="K382" s="209" t="s">
        <v>1258</v>
      </c>
      <c r="L382" s="209" t="s">
        <v>604</v>
      </c>
      <c r="M382" s="209" t="s">
        <v>494</v>
      </c>
      <c r="N382" s="209" t="s">
        <v>568</v>
      </c>
      <c r="O382" s="209"/>
      <c r="P382" s="209"/>
      <c r="Q382" s="209" t="s">
        <v>687</v>
      </c>
      <c r="R382" s="208" t="e">
        <f>VLOOKUP(LEFT(Solicitacao_Prancha[[#This Row],[ORIGEM]],4),#REF!,2,0)</f>
        <v>#REF!</v>
      </c>
      <c r="S382" s="208" t="e">
        <f>VLOOKUP(LEFT(Solicitacao_Prancha[[#This Row],[DESTINO]],4),#REF!,2,0)</f>
        <v>#REF!</v>
      </c>
      <c r="T382" s="219" t="str">
        <f t="shared" si="69"/>
        <v>Não Aderente</v>
      </c>
      <c r="U382" s="221">
        <f>((CONCATENATE(Solicitacao_Prancha[[#This Row],[DATA MOVIMENTAÇÃO]]," ",Solicitacao_Prancha[[#This Row],[HORA MOVIMENTAÇÃO]])-Solicitacao_Prancha[[#This Row],[DATA SOLICITAÇÃO]])*24)+3</f>
        <v>40.899999999906868</v>
      </c>
      <c r="V382" s="224" t="s">
        <v>410</v>
      </c>
      <c r="W382" s="225" t="str">
        <f>LEFT(Solicitacao_Prancha[[#This Row],[ORIGEM]],4)</f>
        <v>0322</v>
      </c>
      <c r="X382" s="225" t="str">
        <f>LEFT(Solicitacao_Prancha[[#This Row],[DESTINO]],4)</f>
        <v>2075</v>
      </c>
      <c r="Y382" s="225" t="str">
        <f t="shared" si="70"/>
        <v>BRLP0322</v>
      </c>
      <c r="Z382" s="225" t="str">
        <f t="shared" si="71"/>
        <v>03222075</v>
      </c>
      <c r="AA382" s="225" t="str">
        <f t="shared" si="72"/>
        <v>BRLP2075</v>
      </c>
      <c r="AB382" s="226" t="e">
        <f>VLOOKUP(Y382,#REF!,2,0)</f>
        <v>#REF!</v>
      </c>
      <c r="AC382" s="226" t="e">
        <f>VLOOKUP(Z382,#REF!,2,0)</f>
        <v>#REF!</v>
      </c>
      <c r="AD382" s="226" t="e">
        <f>VLOOKUP(AA382,#REF!,2,0)</f>
        <v>#REF!</v>
      </c>
      <c r="AE382" s="227" t="e">
        <f t="shared" si="56"/>
        <v>#REF!</v>
      </c>
      <c r="AF382" s="229" t="e">
        <f t="shared" si="73"/>
        <v>#REF!</v>
      </c>
      <c r="AG382" s="229">
        <v>2</v>
      </c>
      <c r="AH382" s="229" t="e">
        <f t="shared" si="74"/>
        <v>#REF!</v>
      </c>
      <c r="AI382" s="227" t="e">
        <f t="shared" si="75"/>
        <v>#REF!</v>
      </c>
      <c r="AJ382" s="225">
        <f>Solicitacao_Prancha[[#This Row],[QUANT EQUIP]]</f>
        <v>2</v>
      </c>
      <c r="AK382" s="229" t="e">
        <f t="shared" si="76"/>
        <v>#REF!</v>
      </c>
      <c r="AL382" s="209"/>
      <c r="AM382" s="209"/>
      <c r="AN382" s="209"/>
      <c r="AO382" s="209"/>
      <c r="AP382" s="209"/>
      <c r="AQ382" s="209"/>
      <c r="AR382" s="209"/>
      <c r="AS382" s="209"/>
      <c r="AT382" s="209"/>
      <c r="AU382" s="209"/>
      <c r="AV382" s="209"/>
      <c r="AW382" s="209"/>
      <c r="AX382"/>
      <c r="AY382"/>
    </row>
    <row r="383" spans="1:51" ht="15" hidden="1" x14ac:dyDescent="0.25">
      <c r="A383" s="209">
        <v>3153</v>
      </c>
      <c r="B383" s="208" t="s">
        <v>717</v>
      </c>
      <c r="C383" s="210">
        <v>45642.745138888888</v>
      </c>
      <c r="D383" s="209" t="s">
        <v>1350</v>
      </c>
      <c r="E383" s="209" t="s">
        <v>500</v>
      </c>
      <c r="F383" s="209">
        <v>3</v>
      </c>
      <c r="G383" s="209" t="s">
        <v>4</v>
      </c>
      <c r="H383" s="209" t="s">
        <v>624</v>
      </c>
      <c r="I383" s="209" t="s">
        <v>624</v>
      </c>
      <c r="J383" s="209" t="s">
        <v>1</v>
      </c>
      <c r="K383" s="209" t="s">
        <v>1263</v>
      </c>
      <c r="L383" s="209" t="s">
        <v>604</v>
      </c>
      <c r="M383" s="209" t="s">
        <v>519</v>
      </c>
      <c r="N383" s="209" t="s">
        <v>519</v>
      </c>
      <c r="O383" s="209"/>
      <c r="P383" s="209"/>
      <c r="Q383" s="209" t="s">
        <v>687</v>
      </c>
      <c r="R383" s="208" t="e">
        <f>VLOOKUP(LEFT(Solicitacao_Prancha[[#This Row],[ORIGEM]],4),#REF!,2,0)</f>
        <v>#REF!</v>
      </c>
      <c r="S383" s="208" t="e">
        <f>VLOOKUP(LEFT(Solicitacao_Prancha[[#This Row],[DESTINO]],4),#REF!,2,0)</f>
        <v>#REF!</v>
      </c>
      <c r="T383" s="219" t="str">
        <f t="shared" si="69"/>
        <v>Não Aderente</v>
      </c>
      <c r="U383" s="221">
        <f>((CONCATENATE(Solicitacao_Prancha[[#This Row],[DATA MOVIMENTAÇÃO]]," ",Solicitacao_Prancha[[#This Row],[HORA MOVIMENTAÇÃO]])-Solicitacao_Prancha[[#This Row],[DATA SOLICITAÇÃO]])*24)+3</f>
        <v>16.116666666639503</v>
      </c>
      <c r="V383" s="224" t="s">
        <v>410</v>
      </c>
      <c r="W383" s="225" t="str">
        <f>LEFT(Solicitacao_Prancha[[#This Row],[ORIGEM]],4)</f>
        <v>2081</v>
      </c>
      <c r="X383" s="225" t="str">
        <f>LEFT(Solicitacao_Prancha[[#This Row],[DESTINO]],4)</f>
        <v>2081</v>
      </c>
      <c r="Y383" s="225" t="str">
        <f t="shared" si="70"/>
        <v>BRLP2081</v>
      </c>
      <c r="Z383" s="225" t="str">
        <f t="shared" si="71"/>
        <v>20812081</v>
      </c>
      <c r="AA383" s="225" t="str">
        <f t="shared" si="72"/>
        <v>BRLP2081</v>
      </c>
      <c r="AB383" s="226" t="e">
        <f>VLOOKUP(Y383,#REF!,2,0)</f>
        <v>#REF!</v>
      </c>
      <c r="AC383" s="226" t="e">
        <f>VLOOKUP(Z383,#REF!,2,0)</f>
        <v>#REF!</v>
      </c>
      <c r="AD383" s="226" t="e">
        <f>VLOOKUP(AA383,#REF!,2,0)</f>
        <v>#REF!</v>
      </c>
      <c r="AE383" s="227" t="e">
        <f t="shared" si="56"/>
        <v>#REF!</v>
      </c>
      <c r="AF383" s="229" t="e">
        <f t="shared" si="73"/>
        <v>#REF!</v>
      </c>
      <c r="AG383" s="229">
        <v>2</v>
      </c>
      <c r="AH383" s="229" t="e">
        <f t="shared" si="74"/>
        <v>#REF!</v>
      </c>
      <c r="AI383" s="227" t="e">
        <f t="shared" si="75"/>
        <v>#REF!</v>
      </c>
      <c r="AJ383" s="225">
        <f>Solicitacao_Prancha[[#This Row],[QUANT EQUIP]]</f>
        <v>3</v>
      </c>
      <c r="AK383" s="229" t="e">
        <f t="shared" si="76"/>
        <v>#REF!</v>
      </c>
      <c r="AL383" s="209"/>
      <c r="AM383" s="209"/>
      <c r="AN383" s="209"/>
      <c r="AO383" s="209"/>
      <c r="AP383" s="209"/>
      <c r="AQ383" s="209"/>
      <c r="AR383" s="209"/>
      <c r="AS383" s="209"/>
      <c r="AT383" s="209"/>
      <c r="AU383" s="209"/>
      <c r="AV383" s="209"/>
      <c r="AW383" s="209"/>
      <c r="AX383"/>
      <c r="AY383"/>
    </row>
    <row r="384" spans="1:51" ht="15" hidden="1" x14ac:dyDescent="0.25">
      <c r="A384" s="209">
        <v>3156</v>
      </c>
      <c r="B384" s="208" t="s">
        <v>717</v>
      </c>
      <c r="C384" s="210">
        <v>45642.79791666667</v>
      </c>
      <c r="D384" s="209" t="s">
        <v>558</v>
      </c>
      <c r="E384" s="209" t="s">
        <v>500</v>
      </c>
      <c r="F384" s="209">
        <v>3</v>
      </c>
      <c r="G384" s="209" t="s">
        <v>492</v>
      </c>
      <c r="H384" s="209" t="s">
        <v>620</v>
      </c>
      <c r="I384" s="209" t="s">
        <v>621</v>
      </c>
      <c r="J384" s="209" t="s">
        <v>531</v>
      </c>
      <c r="K384" s="209" t="s">
        <v>1256</v>
      </c>
      <c r="L384" s="209" t="s">
        <v>1367</v>
      </c>
      <c r="M384" s="209" t="s">
        <v>690</v>
      </c>
      <c r="N384" s="209" t="s">
        <v>490</v>
      </c>
      <c r="O384" s="209"/>
      <c r="P384" s="209" t="s">
        <v>514</v>
      </c>
      <c r="Q384" s="209" t="s">
        <v>688</v>
      </c>
      <c r="R384" s="208" t="e">
        <f>VLOOKUP(LEFT(Solicitacao_Prancha[[#This Row],[ORIGEM]],4),#REF!,2,0)</f>
        <v>#REF!</v>
      </c>
      <c r="S384" s="208" t="e">
        <f>VLOOKUP(LEFT(Solicitacao_Prancha[[#This Row],[DESTINO]],4),#REF!,2,0)</f>
        <v>#REF!</v>
      </c>
      <c r="T384" s="219" t="str">
        <f t="shared" si="69"/>
        <v>Não Aderente</v>
      </c>
      <c r="U384" s="221">
        <v>1</v>
      </c>
      <c r="V384" s="224" t="s">
        <v>410</v>
      </c>
      <c r="W384" s="225" t="str">
        <f>LEFT(Solicitacao_Prancha[[#This Row],[ORIGEM]],4)</f>
        <v>2418</v>
      </c>
      <c r="X384" s="225" t="str">
        <f>LEFT(Solicitacao_Prancha[[#This Row],[DESTINO]],4)</f>
        <v>0425</v>
      </c>
      <c r="Y384" s="225" t="str">
        <f t="shared" si="70"/>
        <v>BRLP2418</v>
      </c>
      <c r="Z384" s="225" t="str">
        <f t="shared" si="71"/>
        <v>24180425</v>
      </c>
      <c r="AA384" s="225" t="str">
        <f t="shared" si="72"/>
        <v>BRLP0425</v>
      </c>
      <c r="AB384" s="226" t="e">
        <f>VLOOKUP(Y384,#REF!,2,0)</f>
        <v>#REF!</v>
      </c>
      <c r="AC384" s="226" t="e">
        <f>VLOOKUP(Z384,#REF!,2,0)</f>
        <v>#REF!</v>
      </c>
      <c r="AD384" s="226" t="e">
        <f>VLOOKUP(AA384,#REF!,2,0)</f>
        <v>#REF!</v>
      </c>
      <c r="AE384" s="227" t="e">
        <f t="shared" si="56"/>
        <v>#REF!</v>
      </c>
      <c r="AF384" s="229" t="e">
        <f t="shared" si="73"/>
        <v>#REF!</v>
      </c>
      <c r="AG384" s="229">
        <v>2</v>
      </c>
      <c r="AH384" s="229" t="e">
        <f t="shared" si="74"/>
        <v>#REF!</v>
      </c>
      <c r="AI384" s="227" t="e">
        <f t="shared" si="75"/>
        <v>#REF!</v>
      </c>
      <c r="AJ384" s="225">
        <f>Solicitacao_Prancha[[#This Row],[QUANT EQUIP]]</f>
        <v>3</v>
      </c>
      <c r="AK384" s="229" t="e">
        <f t="shared" si="76"/>
        <v>#REF!</v>
      </c>
      <c r="AL384" s="209"/>
      <c r="AM384" s="209"/>
      <c r="AN384" s="209"/>
      <c r="AO384" s="209"/>
      <c r="AP384" s="209"/>
      <c r="AQ384" s="209"/>
      <c r="AR384" s="209"/>
      <c r="AS384" s="209"/>
      <c r="AT384" s="209"/>
      <c r="AU384" s="209"/>
      <c r="AV384" s="209"/>
      <c r="AW384" s="209"/>
      <c r="AX384"/>
      <c r="AY384"/>
    </row>
    <row r="385" spans="1:51" ht="15" hidden="1" x14ac:dyDescent="0.25">
      <c r="A385" s="209">
        <v>3157</v>
      </c>
      <c r="B385" s="208" t="s">
        <v>718</v>
      </c>
      <c r="C385" s="210">
        <v>45642.803472222222</v>
      </c>
      <c r="D385" s="209" t="s">
        <v>1368</v>
      </c>
      <c r="E385" s="209" t="s">
        <v>719</v>
      </c>
      <c r="F385" s="209">
        <v>1</v>
      </c>
      <c r="G385" s="209" t="s">
        <v>4</v>
      </c>
      <c r="H385" s="209" t="s">
        <v>620</v>
      </c>
      <c r="I385" s="209" t="s">
        <v>621</v>
      </c>
      <c r="J385" s="209" t="s">
        <v>531</v>
      </c>
      <c r="K385" s="209" t="s">
        <v>1263</v>
      </c>
      <c r="L385" s="209" t="s">
        <v>604</v>
      </c>
      <c r="M385" s="209" t="s">
        <v>660</v>
      </c>
      <c r="N385" s="209" t="s">
        <v>584</v>
      </c>
      <c r="O385" s="209" t="s">
        <v>1369</v>
      </c>
      <c r="P385" s="209" t="s">
        <v>514</v>
      </c>
      <c r="Q385" s="209" t="s">
        <v>688</v>
      </c>
      <c r="R385" s="208" t="e">
        <f>VLOOKUP(LEFT(Solicitacao_Prancha[[#This Row],[ORIGEM]],4),#REF!,2,0)</f>
        <v>#REF!</v>
      </c>
      <c r="S385" s="208" t="e">
        <f>VLOOKUP(LEFT(Solicitacao_Prancha[[#This Row],[DESTINO]],4),#REF!,2,0)</f>
        <v>#REF!</v>
      </c>
      <c r="T385" s="219" t="str">
        <f t="shared" si="69"/>
        <v>Não Aderente</v>
      </c>
      <c r="U385" s="221">
        <f>((CONCATENATE(Solicitacao_Prancha[[#This Row],[DATA MOVIMENTAÇÃO]]," ",Solicitacao_Prancha[[#This Row],[HORA MOVIMENTAÇÃO]])-Solicitacao_Prancha[[#This Row],[DATA SOLICITAÇÃO]])*24)+3</f>
        <v>14.71666666661622</v>
      </c>
      <c r="V385" s="224" t="s">
        <v>410</v>
      </c>
      <c r="W385" s="225" t="str">
        <f>LEFT(Solicitacao_Prancha[[#This Row],[ORIGEM]],4)</f>
        <v>0078</v>
      </c>
      <c r="X385" s="225" t="str">
        <f>LEFT(Solicitacao_Prancha[[#This Row],[DESTINO]],4)</f>
        <v>0250</v>
      </c>
      <c r="Y385" s="225" t="str">
        <f t="shared" si="70"/>
        <v>BRLP0078</v>
      </c>
      <c r="Z385" s="225" t="str">
        <f t="shared" si="71"/>
        <v>00780250</v>
      </c>
      <c r="AA385" s="225" t="str">
        <f t="shared" si="72"/>
        <v>BRLP0250</v>
      </c>
      <c r="AB385" s="226" t="e">
        <f>VLOOKUP(Y385,#REF!,2,0)</f>
        <v>#REF!</v>
      </c>
      <c r="AC385" s="226" t="e">
        <f>VLOOKUP(Z385,#REF!,2,0)</f>
        <v>#REF!</v>
      </c>
      <c r="AD385" s="226" t="e">
        <f>VLOOKUP(AA385,#REF!,2,0)</f>
        <v>#REF!</v>
      </c>
      <c r="AE385" s="227" t="e">
        <f t="shared" si="56"/>
        <v>#REF!</v>
      </c>
      <c r="AF385" s="229" t="e">
        <f t="shared" si="73"/>
        <v>#REF!</v>
      </c>
      <c r="AG385" s="229">
        <v>2</v>
      </c>
      <c r="AH385" s="229" t="e">
        <f t="shared" si="74"/>
        <v>#REF!</v>
      </c>
      <c r="AI385" s="227" t="e">
        <f t="shared" si="75"/>
        <v>#REF!</v>
      </c>
      <c r="AJ385" s="225">
        <f>Solicitacao_Prancha[[#This Row],[QUANT EQUIP]]</f>
        <v>1</v>
      </c>
      <c r="AK385" s="229" t="e">
        <f t="shared" si="76"/>
        <v>#REF!</v>
      </c>
      <c r="AL385" s="209"/>
      <c r="AM385" s="209"/>
      <c r="AN385" s="209"/>
      <c r="AO385" s="209"/>
      <c r="AP385" s="209"/>
      <c r="AQ385" s="209"/>
      <c r="AR385" s="209"/>
      <c r="AS385" s="209"/>
      <c r="AT385" s="209"/>
      <c r="AU385" s="209"/>
      <c r="AV385" s="209"/>
      <c r="AW385" s="209"/>
      <c r="AX385"/>
      <c r="AY385"/>
    </row>
    <row r="386" spans="1:51" ht="15" hidden="1" x14ac:dyDescent="0.25">
      <c r="A386" s="209">
        <v>3159</v>
      </c>
      <c r="B386" s="208" t="s">
        <v>718</v>
      </c>
      <c r="C386" s="210">
        <v>45642.833333333336</v>
      </c>
      <c r="D386" s="209" t="s">
        <v>528</v>
      </c>
      <c r="E386" s="209" t="s">
        <v>744</v>
      </c>
      <c r="F386" s="209">
        <v>2</v>
      </c>
      <c r="G386" s="209" t="s">
        <v>523</v>
      </c>
      <c r="H386" s="209" t="s">
        <v>621</v>
      </c>
      <c r="I386" s="209" t="s">
        <v>621</v>
      </c>
      <c r="J386" s="209" t="s">
        <v>1</v>
      </c>
      <c r="K386" s="209" t="s">
        <v>1258</v>
      </c>
      <c r="L386" s="209" t="s">
        <v>604</v>
      </c>
      <c r="M386" s="209" t="s">
        <v>1257</v>
      </c>
      <c r="N386" s="209" t="s">
        <v>974</v>
      </c>
      <c r="O386" s="209"/>
      <c r="P386" s="209"/>
      <c r="Q386" s="209" t="s">
        <v>688</v>
      </c>
      <c r="R386" s="208" t="e">
        <f>VLOOKUP(LEFT(Solicitacao_Prancha[[#This Row],[ORIGEM]],4),#REF!,2,0)</f>
        <v>#REF!</v>
      </c>
      <c r="S386" s="208" t="e">
        <f>VLOOKUP(LEFT(Solicitacao_Prancha[[#This Row],[DESTINO]],4),#REF!,2,0)</f>
        <v>#REF!</v>
      </c>
      <c r="T386" s="219" t="str">
        <f t="shared" si="69"/>
        <v>Não Aderente</v>
      </c>
      <c r="U386" s="221">
        <f>((CONCATENATE(Solicitacao_Prancha[[#This Row],[DATA MOVIMENTAÇÃO]]," ",Solicitacao_Prancha[[#This Row],[HORA MOVIMENTAÇÃO]])-Solicitacao_Prancha[[#This Row],[DATA SOLICITAÇÃO]])*24)+3</f>
        <v>37.999999999883585</v>
      </c>
      <c r="V386" s="224" t="s">
        <v>410</v>
      </c>
      <c r="W386" s="225" t="str">
        <f>LEFT(Solicitacao_Prancha[[#This Row],[ORIGEM]],4)</f>
        <v>0435</v>
      </c>
      <c r="X386" s="225" t="str">
        <f>LEFT(Solicitacao_Prancha[[#This Row],[DESTINO]],4)</f>
        <v>0517</v>
      </c>
      <c r="Y386" s="225" t="str">
        <f t="shared" si="70"/>
        <v>BRLP0435</v>
      </c>
      <c r="Z386" s="225" t="str">
        <f t="shared" si="71"/>
        <v>04350517</v>
      </c>
      <c r="AA386" s="225" t="str">
        <f t="shared" si="72"/>
        <v>BRLP0517</v>
      </c>
      <c r="AB386" s="226" t="e">
        <f>VLOOKUP(Y386,#REF!,2,0)</f>
        <v>#REF!</v>
      </c>
      <c r="AC386" s="226" t="e">
        <f>VLOOKUP(Z386,#REF!,2,0)</f>
        <v>#REF!</v>
      </c>
      <c r="AD386" s="226" t="e">
        <f>VLOOKUP(AA386,#REF!,2,0)</f>
        <v>#REF!</v>
      </c>
      <c r="AE386" s="227" t="e">
        <f t="shared" si="56"/>
        <v>#REF!</v>
      </c>
      <c r="AF386" s="229" t="e">
        <f t="shared" si="73"/>
        <v>#REF!</v>
      </c>
      <c r="AG386" s="229">
        <v>2</v>
      </c>
      <c r="AH386" s="229" t="e">
        <f t="shared" si="74"/>
        <v>#REF!</v>
      </c>
      <c r="AI386" s="227" t="e">
        <f t="shared" si="75"/>
        <v>#REF!</v>
      </c>
      <c r="AJ386" s="225">
        <f>Solicitacao_Prancha[[#This Row],[QUANT EQUIP]]</f>
        <v>2</v>
      </c>
      <c r="AK386" s="229" t="e">
        <f t="shared" si="76"/>
        <v>#REF!</v>
      </c>
      <c r="AL386" s="209"/>
      <c r="AM386" s="209"/>
      <c r="AN386" s="209"/>
      <c r="AO386" s="209"/>
      <c r="AP386" s="209"/>
      <c r="AQ386" s="209"/>
      <c r="AR386" s="209"/>
      <c r="AS386" s="209"/>
      <c r="AT386" s="209"/>
      <c r="AU386" s="209"/>
      <c r="AV386" s="209"/>
      <c r="AW386" s="209"/>
      <c r="AX386"/>
      <c r="AY386"/>
    </row>
    <row r="387" spans="1:51" ht="15" hidden="1" x14ac:dyDescent="0.25">
      <c r="A387" s="209">
        <v>3158</v>
      </c>
      <c r="B387" s="208" t="s">
        <v>717</v>
      </c>
      <c r="C387" s="210">
        <v>45642.833333333336</v>
      </c>
      <c r="D387" s="209" t="s">
        <v>571</v>
      </c>
      <c r="E387" s="209" t="s">
        <v>500</v>
      </c>
      <c r="F387" s="209">
        <v>2</v>
      </c>
      <c r="G387" s="209" t="s">
        <v>508</v>
      </c>
      <c r="H387" s="209" t="s">
        <v>621</v>
      </c>
      <c r="I387" s="209" t="s">
        <v>621</v>
      </c>
      <c r="J387" s="209" t="s">
        <v>1</v>
      </c>
      <c r="K387" s="209" t="s">
        <v>1263</v>
      </c>
      <c r="L387" s="209" t="s">
        <v>604</v>
      </c>
      <c r="M387" s="209" t="s">
        <v>856</v>
      </c>
      <c r="N387" s="209" t="s">
        <v>552</v>
      </c>
      <c r="O387" s="209"/>
      <c r="P387" s="209"/>
      <c r="Q387" s="209" t="s">
        <v>688</v>
      </c>
      <c r="R387" s="208" t="e">
        <f>VLOOKUP(LEFT(Solicitacao_Prancha[[#This Row],[ORIGEM]],4),#REF!,2,0)</f>
        <v>#REF!</v>
      </c>
      <c r="S387" s="208" t="e">
        <f>VLOOKUP(LEFT(Solicitacao_Prancha[[#This Row],[DESTINO]],4),#REF!,2,0)</f>
        <v>#REF!</v>
      </c>
      <c r="T387" s="219" t="str">
        <f t="shared" si="69"/>
        <v>Não Aderente</v>
      </c>
      <c r="U387" s="221">
        <f>((CONCATENATE(Solicitacao_Prancha[[#This Row],[DATA MOVIMENTAÇÃO]]," ",Solicitacao_Prancha[[#This Row],[HORA MOVIMENTAÇÃO]])-Solicitacao_Prancha[[#This Row],[DATA SOLICITAÇÃO]])*24)+3</f>
        <v>13.999999999883585</v>
      </c>
      <c r="V387" s="224" t="s">
        <v>410</v>
      </c>
      <c r="W387" s="225" t="str">
        <f>LEFT(Solicitacao_Prancha[[#This Row],[ORIGEM]],4)</f>
        <v>0035</v>
      </c>
      <c r="X387" s="225" t="str">
        <f>LEFT(Solicitacao_Prancha[[#This Row],[DESTINO]],4)</f>
        <v>0245</v>
      </c>
      <c r="Y387" s="225" t="str">
        <f t="shared" si="70"/>
        <v>BRLP0035</v>
      </c>
      <c r="Z387" s="225" t="str">
        <f t="shared" si="71"/>
        <v>00350245</v>
      </c>
      <c r="AA387" s="225" t="str">
        <f t="shared" si="72"/>
        <v>BRLP0245</v>
      </c>
      <c r="AB387" s="226" t="e">
        <f>VLOOKUP(Y387,#REF!,2,0)</f>
        <v>#REF!</v>
      </c>
      <c r="AC387" s="226" t="e">
        <f>VLOOKUP(Z387,#REF!,2,0)</f>
        <v>#REF!</v>
      </c>
      <c r="AD387" s="226" t="e">
        <f>VLOOKUP(AA387,#REF!,2,0)</f>
        <v>#REF!</v>
      </c>
      <c r="AE387" s="227" t="e">
        <f t="shared" ref="AE387:AE450" si="77">SUM(AB387:AD387)</f>
        <v>#REF!</v>
      </c>
      <c r="AF387" s="229" t="e">
        <f t="shared" si="73"/>
        <v>#REF!</v>
      </c>
      <c r="AG387" s="229">
        <v>2</v>
      </c>
      <c r="AH387" s="229" t="e">
        <f t="shared" si="74"/>
        <v>#REF!</v>
      </c>
      <c r="AI387" s="227" t="e">
        <f t="shared" si="75"/>
        <v>#REF!</v>
      </c>
      <c r="AJ387" s="225">
        <f>Solicitacao_Prancha[[#This Row],[QUANT EQUIP]]</f>
        <v>2</v>
      </c>
      <c r="AK387" s="229" t="e">
        <f t="shared" si="76"/>
        <v>#REF!</v>
      </c>
      <c r="AL387" s="209"/>
      <c r="AM387" s="209"/>
      <c r="AN387" s="209"/>
      <c r="AO387" s="209"/>
      <c r="AP387" s="209"/>
      <c r="AQ387" s="209"/>
      <c r="AR387" s="209"/>
      <c r="AS387" s="209"/>
      <c r="AT387" s="209"/>
      <c r="AU387" s="209"/>
      <c r="AV387" s="209"/>
      <c r="AW387" s="209"/>
      <c r="AX387"/>
      <c r="AY387"/>
    </row>
    <row r="388" spans="1:51" ht="15" hidden="1" x14ac:dyDescent="0.25">
      <c r="A388" s="209">
        <v>3160</v>
      </c>
      <c r="B388" s="208" t="s">
        <v>717</v>
      </c>
      <c r="C388" s="210">
        <v>45642.834722222222</v>
      </c>
      <c r="D388" s="209" t="s">
        <v>571</v>
      </c>
      <c r="E388" s="209" t="s">
        <v>491</v>
      </c>
      <c r="F388" s="209">
        <v>1</v>
      </c>
      <c r="G388" s="209" t="s">
        <v>508</v>
      </c>
      <c r="H388" s="209" t="s">
        <v>620</v>
      </c>
      <c r="I388" s="209" t="s">
        <v>621</v>
      </c>
      <c r="J388" s="209" t="s">
        <v>1</v>
      </c>
      <c r="K388" s="209" t="s">
        <v>1263</v>
      </c>
      <c r="L388" s="209" t="s">
        <v>604</v>
      </c>
      <c r="M388" s="209" t="s">
        <v>856</v>
      </c>
      <c r="N388" s="209" t="s">
        <v>592</v>
      </c>
      <c r="O388" s="209"/>
      <c r="P388" s="209"/>
      <c r="Q388" s="209" t="s">
        <v>688</v>
      </c>
      <c r="R388" s="208" t="e">
        <f>VLOOKUP(LEFT(Solicitacao_Prancha[[#This Row],[ORIGEM]],4),#REF!,2,0)</f>
        <v>#REF!</v>
      </c>
      <c r="S388" s="208" t="e">
        <f>VLOOKUP(LEFT(Solicitacao_Prancha[[#This Row],[DESTINO]],4),#REF!,2,0)</f>
        <v>#REF!</v>
      </c>
      <c r="T388" s="219" t="str">
        <f t="shared" si="69"/>
        <v>Não Aderente</v>
      </c>
      <c r="U388" s="221">
        <f>((CONCATENATE(Solicitacao_Prancha[[#This Row],[DATA MOVIMENTAÇÃO]]," ",Solicitacao_Prancha[[#This Row],[HORA MOVIMENTAÇÃO]])-Solicitacao_Prancha[[#This Row],[DATA SOLICITAÇÃO]])*24)+3</f>
        <v>13.96666666661622</v>
      </c>
      <c r="V388" s="224" t="s">
        <v>410</v>
      </c>
      <c r="W388" s="225" t="str">
        <f>LEFT(Solicitacao_Prancha[[#This Row],[ORIGEM]],4)</f>
        <v>0035</v>
      </c>
      <c r="X388" s="225" t="str">
        <f>LEFT(Solicitacao_Prancha[[#This Row],[DESTINO]],4)</f>
        <v>0382</v>
      </c>
      <c r="Y388" s="225" t="str">
        <f t="shared" si="70"/>
        <v>BRLP0035</v>
      </c>
      <c r="Z388" s="225" t="str">
        <f t="shared" si="71"/>
        <v>00350382</v>
      </c>
      <c r="AA388" s="225" t="str">
        <f t="shared" si="72"/>
        <v>BRLP0382</v>
      </c>
      <c r="AB388" s="226" t="e">
        <f>VLOOKUP(Y388,#REF!,2,0)</f>
        <v>#REF!</v>
      </c>
      <c r="AC388" s="226" t="e">
        <f>VLOOKUP(Z388,#REF!,2,0)</f>
        <v>#REF!</v>
      </c>
      <c r="AD388" s="226" t="e">
        <f>VLOOKUP(AA388,#REF!,2,0)</f>
        <v>#REF!</v>
      </c>
      <c r="AE388" s="227" t="e">
        <f t="shared" si="77"/>
        <v>#REF!</v>
      </c>
      <c r="AF388" s="229" t="e">
        <f t="shared" si="73"/>
        <v>#REF!</v>
      </c>
      <c r="AG388" s="229">
        <v>2</v>
      </c>
      <c r="AH388" s="229" t="e">
        <f t="shared" si="74"/>
        <v>#REF!</v>
      </c>
      <c r="AI388" s="227" t="e">
        <f t="shared" si="75"/>
        <v>#REF!</v>
      </c>
      <c r="AJ388" s="225">
        <f>Solicitacao_Prancha[[#This Row],[QUANT EQUIP]]</f>
        <v>1</v>
      </c>
      <c r="AK388" s="229" t="e">
        <f t="shared" si="76"/>
        <v>#REF!</v>
      </c>
      <c r="AL388" s="209"/>
      <c r="AM388" s="209"/>
      <c r="AN388" s="209"/>
      <c r="AO388" s="209"/>
      <c r="AP388" s="209"/>
      <c r="AQ388" s="209"/>
      <c r="AR388" s="209"/>
      <c r="AS388" s="209"/>
      <c r="AT388" s="209"/>
      <c r="AU388" s="209"/>
      <c r="AV388" s="209"/>
      <c r="AW388" s="209"/>
      <c r="AX388"/>
      <c r="AY388"/>
    </row>
    <row r="389" spans="1:51" ht="15" hidden="1" x14ac:dyDescent="0.25">
      <c r="A389" s="209">
        <v>3161</v>
      </c>
      <c r="B389" s="208" t="s">
        <v>717</v>
      </c>
      <c r="C389" s="210">
        <v>45642.835416666669</v>
      </c>
      <c r="D389" s="209" t="s">
        <v>571</v>
      </c>
      <c r="E389" s="209" t="s">
        <v>493</v>
      </c>
      <c r="F389" s="209">
        <v>1</v>
      </c>
      <c r="G389" s="209" t="s">
        <v>508</v>
      </c>
      <c r="H389" s="209" t="s">
        <v>620</v>
      </c>
      <c r="I389" s="209" t="s">
        <v>621</v>
      </c>
      <c r="J389" s="209" t="s">
        <v>1</v>
      </c>
      <c r="K389" s="209" t="s">
        <v>1263</v>
      </c>
      <c r="L389" s="209" t="s">
        <v>604</v>
      </c>
      <c r="M389" s="209" t="s">
        <v>856</v>
      </c>
      <c r="N389" s="209" t="s">
        <v>552</v>
      </c>
      <c r="O389" s="209"/>
      <c r="P389" s="209"/>
      <c r="Q389" s="209" t="s">
        <v>688</v>
      </c>
      <c r="R389" s="208" t="e">
        <f>VLOOKUP(LEFT(Solicitacao_Prancha[[#This Row],[ORIGEM]],4),#REF!,2,0)</f>
        <v>#REF!</v>
      </c>
      <c r="S389" s="208" t="e">
        <f>VLOOKUP(LEFT(Solicitacao_Prancha[[#This Row],[DESTINO]],4),#REF!,2,0)</f>
        <v>#REF!</v>
      </c>
      <c r="T389" s="219" t="str">
        <f t="shared" si="69"/>
        <v>Não Aderente</v>
      </c>
      <c r="U389" s="221">
        <f>((CONCATENATE(Solicitacao_Prancha[[#This Row],[DATA MOVIMENTAÇÃO]]," ",Solicitacao_Prancha[[#This Row],[HORA MOVIMENTAÇÃO]])-Solicitacao_Prancha[[#This Row],[DATA SOLICITAÇÃO]])*24)+3</f>
        <v>13.949999999895226</v>
      </c>
      <c r="V389" s="224" t="s">
        <v>410</v>
      </c>
      <c r="W389" s="225" t="str">
        <f>LEFT(Solicitacao_Prancha[[#This Row],[ORIGEM]],4)</f>
        <v>0035</v>
      </c>
      <c r="X389" s="225" t="str">
        <f>LEFT(Solicitacao_Prancha[[#This Row],[DESTINO]],4)</f>
        <v>0245</v>
      </c>
      <c r="Y389" s="225" t="str">
        <f t="shared" si="70"/>
        <v>BRLP0035</v>
      </c>
      <c r="Z389" s="225" t="str">
        <f t="shared" si="71"/>
        <v>00350245</v>
      </c>
      <c r="AA389" s="225" t="str">
        <f t="shared" si="72"/>
        <v>BRLP0245</v>
      </c>
      <c r="AB389" s="226" t="e">
        <f>VLOOKUP(Y389,#REF!,2,0)</f>
        <v>#REF!</v>
      </c>
      <c r="AC389" s="226" t="e">
        <f>VLOOKUP(Z389,#REF!,2,0)</f>
        <v>#REF!</v>
      </c>
      <c r="AD389" s="226" t="e">
        <f>VLOOKUP(AA389,#REF!,2,0)</f>
        <v>#REF!</v>
      </c>
      <c r="AE389" s="227" t="e">
        <f t="shared" si="77"/>
        <v>#REF!</v>
      </c>
      <c r="AF389" s="229" t="e">
        <f t="shared" si="73"/>
        <v>#REF!</v>
      </c>
      <c r="AG389" s="229">
        <v>2</v>
      </c>
      <c r="AH389" s="229" t="e">
        <f t="shared" si="74"/>
        <v>#REF!</v>
      </c>
      <c r="AI389" s="227" t="e">
        <f t="shared" si="75"/>
        <v>#REF!</v>
      </c>
      <c r="AJ389" s="225">
        <f>Solicitacao_Prancha[[#This Row],[QUANT EQUIP]]</f>
        <v>1</v>
      </c>
      <c r="AK389" s="229" t="e">
        <f t="shared" si="76"/>
        <v>#REF!</v>
      </c>
      <c r="AL389" s="209"/>
      <c r="AM389" s="209"/>
      <c r="AN389" s="209"/>
      <c r="AO389" s="209"/>
      <c r="AP389" s="209"/>
      <c r="AQ389" s="209"/>
      <c r="AR389" s="209"/>
      <c r="AS389" s="209"/>
      <c r="AT389" s="209"/>
      <c r="AU389" s="209"/>
      <c r="AV389" s="209"/>
      <c r="AW389" s="209"/>
      <c r="AX389"/>
      <c r="AY389"/>
    </row>
    <row r="390" spans="1:51" ht="15" hidden="1" x14ac:dyDescent="0.25">
      <c r="A390" s="209">
        <v>3162</v>
      </c>
      <c r="B390" s="208" t="s">
        <v>743</v>
      </c>
      <c r="C390" s="210">
        <v>45642.880555555559</v>
      </c>
      <c r="D390" s="209" t="s">
        <v>1198</v>
      </c>
      <c r="E390" s="209" t="s">
        <v>489</v>
      </c>
      <c r="F390" s="209">
        <v>1</v>
      </c>
      <c r="G390" s="209" t="s">
        <v>6</v>
      </c>
      <c r="H390" s="209" t="s">
        <v>620</v>
      </c>
      <c r="I390" s="209" t="s">
        <v>624</v>
      </c>
      <c r="J390" s="209" t="s">
        <v>1</v>
      </c>
      <c r="K390" s="209" t="s">
        <v>1377</v>
      </c>
      <c r="L390" s="209" t="s">
        <v>604</v>
      </c>
      <c r="M390" s="209" t="s">
        <v>855</v>
      </c>
      <c r="N390" s="209" t="s">
        <v>855</v>
      </c>
      <c r="O390" s="209" t="s">
        <v>1378</v>
      </c>
      <c r="P390" s="209"/>
      <c r="Q390" s="209" t="s">
        <v>687</v>
      </c>
      <c r="R390" s="208" t="e">
        <f>VLOOKUP(LEFT(Solicitacao_Prancha[[#This Row],[ORIGEM]],4),#REF!,2,0)</f>
        <v>#REF!</v>
      </c>
      <c r="S390" s="208" t="e">
        <f>VLOOKUP(LEFT(Solicitacao_Prancha[[#This Row],[DESTINO]],4),#REF!,2,0)</f>
        <v>#REF!</v>
      </c>
      <c r="T390" s="219" t="str">
        <f t="shared" si="69"/>
        <v>Aderente</v>
      </c>
      <c r="U390" s="221">
        <f>((CONCATENATE(Solicitacao_Prancha[[#This Row],[DATA MOVIMENTAÇÃO]]," ",Solicitacao_Prancha[[#This Row],[HORA MOVIMENTAÇÃO]])-Solicitacao_Prancha[[#This Row],[DATA SOLICITAÇÃO]])*24)+3</f>
        <v>60.866666666523088</v>
      </c>
      <c r="V390" s="224" t="s">
        <v>410</v>
      </c>
      <c r="W390" s="225" t="str">
        <f>LEFT(Solicitacao_Prancha[[#This Row],[ORIGEM]],4)</f>
        <v>5016</v>
      </c>
      <c r="X390" s="225" t="str">
        <f>LEFT(Solicitacao_Prancha[[#This Row],[DESTINO]],4)</f>
        <v>5016</v>
      </c>
      <c r="Y390" s="225" t="str">
        <f t="shared" si="70"/>
        <v>BRLP5016</v>
      </c>
      <c r="Z390" s="225" t="str">
        <f t="shared" si="71"/>
        <v>50165016</v>
      </c>
      <c r="AA390" s="225" t="str">
        <f t="shared" si="72"/>
        <v>BRLP5016</v>
      </c>
      <c r="AB390" s="226" t="e">
        <f>VLOOKUP(Y390,#REF!,2,0)</f>
        <v>#REF!</v>
      </c>
      <c r="AC390" s="226" t="e">
        <f>VLOOKUP(Z390,#REF!,2,0)</f>
        <v>#REF!</v>
      </c>
      <c r="AD390" s="226" t="e">
        <f>VLOOKUP(AA390,#REF!,2,0)</f>
        <v>#REF!</v>
      </c>
      <c r="AE390" s="227" t="e">
        <f t="shared" si="77"/>
        <v>#REF!</v>
      </c>
      <c r="AF390" s="229" t="e">
        <f t="shared" si="73"/>
        <v>#REF!</v>
      </c>
      <c r="AG390" s="229">
        <v>2</v>
      </c>
      <c r="AH390" s="229" t="e">
        <f t="shared" si="74"/>
        <v>#REF!</v>
      </c>
      <c r="AI390" s="227" t="e">
        <f t="shared" si="75"/>
        <v>#REF!</v>
      </c>
      <c r="AJ390" s="225">
        <f>Solicitacao_Prancha[[#This Row],[QUANT EQUIP]]</f>
        <v>1</v>
      </c>
      <c r="AK390" s="229" t="e">
        <f t="shared" si="76"/>
        <v>#REF!</v>
      </c>
      <c r="AL390" s="209"/>
      <c r="AM390" s="209"/>
      <c r="AN390" s="209"/>
      <c r="AO390" s="209"/>
      <c r="AP390" s="209"/>
      <c r="AQ390" s="209"/>
      <c r="AR390" s="209"/>
      <c r="AS390" s="209"/>
      <c r="AT390" s="209"/>
      <c r="AU390" s="209"/>
      <c r="AV390" s="209"/>
      <c r="AW390" s="209"/>
      <c r="AX390"/>
      <c r="AY390"/>
    </row>
    <row r="391" spans="1:51" ht="15" hidden="1" x14ac:dyDescent="0.25">
      <c r="A391" s="209">
        <v>3163</v>
      </c>
      <c r="B391" s="208" t="s">
        <v>717</v>
      </c>
      <c r="C391" s="210">
        <v>45642.885416666664</v>
      </c>
      <c r="D391" s="209" t="s">
        <v>551</v>
      </c>
      <c r="E391" s="209" t="s">
        <v>500</v>
      </c>
      <c r="F391" s="209">
        <v>4</v>
      </c>
      <c r="G391" s="209" t="s">
        <v>544</v>
      </c>
      <c r="H391" s="209" t="s">
        <v>622</v>
      </c>
      <c r="I391" s="209" t="s">
        <v>624</v>
      </c>
      <c r="J391" s="209" t="s">
        <v>1</v>
      </c>
      <c r="K391" s="209" t="s">
        <v>1258</v>
      </c>
      <c r="L391" s="209" t="s">
        <v>600</v>
      </c>
      <c r="M391" s="209" t="s">
        <v>580</v>
      </c>
      <c r="N391" s="209" t="s">
        <v>643</v>
      </c>
      <c r="O391" s="209" t="s">
        <v>1379</v>
      </c>
      <c r="P391" s="209"/>
      <c r="Q391" s="209" t="s">
        <v>688</v>
      </c>
      <c r="R391" s="208" t="e">
        <f>VLOOKUP(LEFT(Solicitacao_Prancha[[#This Row],[ORIGEM]],4),#REF!,2,0)</f>
        <v>#REF!</v>
      </c>
      <c r="S391" s="208" t="e">
        <f>VLOOKUP(LEFT(Solicitacao_Prancha[[#This Row],[DESTINO]],4),#REF!,2,0)</f>
        <v>#REF!</v>
      </c>
      <c r="T391" s="219" t="str">
        <f t="shared" si="69"/>
        <v>Não Aderente</v>
      </c>
      <c r="U391" s="221">
        <f>((CONCATENATE(Solicitacao_Prancha[[#This Row],[DATA MOVIMENTAÇÃO]]," ",Solicitacao_Prancha[[#This Row],[HORA MOVIMENTAÇÃO]])-Solicitacao_Prancha[[#This Row],[DATA SOLICITAÇÃO]])*24)+3</f>
        <v>35.750000000058208</v>
      </c>
      <c r="V391" s="224" t="s">
        <v>410</v>
      </c>
      <c r="W391" s="225" t="str">
        <f>LEFT(Solicitacao_Prancha[[#This Row],[ORIGEM]],4)</f>
        <v>0262</v>
      </c>
      <c r="X391" s="225" t="str">
        <f>LEFT(Solicitacao_Prancha[[#This Row],[DESTINO]],4)</f>
        <v>1115</v>
      </c>
      <c r="Y391" s="225" t="str">
        <f t="shared" si="70"/>
        <v>BRLP0262</v>
      </c>
      <c r="Z391" s="225" t="str">
        <f t="shared" si="71"/>
        <v>02621115</v>
      </c>
      <c r="AA391" s="225" t="str">
        <f t="shared" si="72"/>
        <v>BRLP1115</v>
      </c>
      <c r="AB391" s="226" t="e">
        <f>VLOOKUP(Y391,#REF!,2,0)</f>
        <v>#REF!</v>
      </c>
      <c r="AC391" s="226" t="e">
        <f>VLOOKUP(Z391,#REF!,2,0)</f>
        <v>#REF!</v>
      </c>
      <c r="AD391" s="226" t="e">
        <f>VLOOKUP(AA391,#REF!,2,0)</f>
        <v>#REF!</v>
      </c>
      <c r="AE391" s="227" t="e">
        <f t="shared" si="77"/>
        <v>#REF!</v>
      </c>
      <c r="AF391" s="229" t="e">
        <f t="shared" si="73"/>
        <v>#REF!</v>
      </c>
      <c r="AG391" s="229">
        <v>2</v>
      </c>
      <c r="AH391" s="229" t="e">
        <f t="shared" si="74"/>
        <v>#REF!</v>
      </c>
      <c r="AI391" s="227" t="e">
        <f t="shared" si="75"/>
        <v>#REF!</v>
      </c>
      <c r="AJ391" s="225">
        <f>Solicitacao_Prancha[[#This Row],[QUANT EQUIP]]</f>
        <v>4</v>
      </c>
      <c r="AK391" s="229" t="e">
        <f t="shared" si="76"/>
        <v>#REF!</v>
      </c>
      <c r="AL391" s="209"/>
      <c r="AM391" s="209"/>
      <c r="AN391" s="209"/>
      <c r="AO391" s="209"/>
      <c r="AP391" s="209"/>
      <c r="AQ391" s="209"/>
      <c r="AR391" s="209"/>
      <c r="AS391" s="209"/>
      <c r="AT391" s="209"/>
      <c r="AU391" s="209"/>
      <c r="AV391" s="209"/>
      <c r="AW391" s="209"/>
      <c r="AX391"/>
      <c r="AY391"/>
    </row>
    <row r="392" spans="1:51" ht="15" hidden="1" x14ac:dyDescent="0.25">
      <c r="A392" s="209">
        <v>3168</v>
      </c>
      <c r="B392" s="209" t="s">
        <v>742</v>
      </c>
      <c r="C392" s="210">
        <v>45642.934027777781</v>
      </c>
      <c r="D392" s="209" t="s">
        <v>777</v>
      </c>
      <c r="E392" s="209" t="s">
        <v>489</v>
      </c>
      <c r="F392" s="209">
        <v>1</v>
      </c>
      <c r="G392" s="209" t="s">
        <v>536</v>
      </c>
      <c r="H392" s="209" t="s">
        <v>620</v>
      </c>
      <c r="I392" s="209" t="s">
        <v>621</v>
      </c>
      <c r="J392" s="209" t="s">
        <v>1</v>
      </c>
      <c r="K392" s="209" t="s">
        <v>1258</v>
      </c>
      <c r="L392" s="209" t="s">
        <v>600</v>
      </c>
      <c r="M392" s="209" t="s">
        <v>556</v>
      </c>
      <c r="N392" s="209" t="s">
        <v>859</v>
      </c>
      <c r="O392" s="209"/>
      <c r="P392" s="209"/>
      <c r="Q392" s="209" t="s">
        <v>687</v>
      </c>
      <c r="R392" s="208" t="e">
        <f>VLOOKUP(LEFT(Solicitacao_Prancha[[#This Row],[ORIGEM]],4),#REF!,2,0)</f>
        <v>#REF!</v>
      </c>
      <c r="S392" s="208" t="e">
        <f>VLOOKUP(LEFT(Solicitacao_Prancha[[#This Row],[DESTINO]],4),#REF!,2,0)</f>
        <v>#REF!</v>
      </c>
      <c r="T392" s="219" t="str">
        <f t="shared" si="69"/>
        <v>Não Aderente</v>
      </c>
      <c r="U392" s="221">
        <f>((CONCATENATE(Solicitacao_Prancha[[#This Row],[DATA MOVIMENTAÇÃO]]," ",Solicitacao_Prancha[[#This Row],[HORA MOVIMENTAÇÃO]])-Solicitacao_Prancha[[#This Row],[DATA SOLICITAÇÃO]])*24)+3</f>
        <v>34.583333333255723</v>
      </c>
      <c r="V392" s="224" t="s">
        <v>410</v>
      </c>
      <c r="W392" s="225" t="str">
        <f>LEFT(Solicitacao_Prancha[[#This Row],[ORIGEM]],4)</f>
        <v>0308</v>
      </c>
      <c r="X392" s="225" t="str">
        <f>LEFT(Solicitacao_Prancha[[#This Row],[DESTINO]],4)</f>
        <v>0429</v>
      </c>
      <c r="Y392" s="225" t="str">
        <f t="shared" si="70"/>
        <v>BRLP0308</v>
      </c>
      <c r="Z392" s="225" t="str">
        <f t="shared" si="71"/>
        <v>03080429</v>
      </c>
      <c r="AA392" s="225" t="str">
        <f t="shared" si="72"/>
        <v>BRLP0429</v>
      </c>
      <c r="AB392" s="226" t="e">
        <f>VLOOKUP(Y392,#REF!,2,0)</f>
        <v>#REF!</v>
      </c>
      <c r="AC392" s="226" t="e">
        <f>VLOOKUP(Z392,#REF!,2,0)</f>
        <v>#REF!</v>
      </c>
      <c r="AD392" s="226" t="e">
        <f>VLOOKUP(AA392,#REF!,2,0)</f>
        <v>#REF!</v>
      </c>
      <c r="AE392" s="227" t="e">
        <f t="shared" si="77"/>
        <v>#REF!</v>
      </c>
      <c r="AF392" s="229" t="e">
        <f t="shared" si="73"/>
        <v>#REF!</v>
      </c>
      <c r="AG392" s="229">
        <v>2</v>
      </c>
      <c r="AH392" s="229" t="e">
        <f t="shared" si="74"/>
        <v>#REF!</v>
      </c>
      <c r="AI392" s="227" t="e">
        <f t="shared" si="75"/>
        <v>#REF!</v>
      </c>
      <c r="AJ392" s="225">
        <f>Solicitacao_Prancha[[#This Row],[QUANT EQUIP]]</f>
        <v>1</v>
      </c>
      <c r="AK392" s="229" t="e">
        <f t="shared" si="76"/>
        <v>#REF!</v>
      </c>
      <c r="AL392" s="209"/>
      <c r="AM392" s="209"/>
      <c r="AN392" s="209"/>
      <c r="AO392" s="209"/>
      <c r="AP392" s="209"/>
      <c r="AQ392" s="209"/>
      <c r="AR392" s="209"/>
      <c r="AS392" s="209"/>
      <c r="AT392" s="209"/>
      <c r="AU392" s="209"/>
      <c r="AV392" s="209"/>
      <c r="AW392" s="209"/>
      <c r="AX392"/>
      <c r="AY392"/>
    </row>
    <row r="393" spans="1:51" ht="15" hidden="1" x14ac:dyDescent="0.25">
      <c r="A393" s="209">
        <v>3164</v>
      </c>
      <c r="B393" s="208" t="s">
        <v>743</v>
      </c>
      <c r="C393" s="210">
        <v>45642.96597222222</v>
      </c>
      <c r="D393" s="209" t="s">
        <v>1198</v>
      </c>
      <c r="E393" s="209" t="s">
        <v>503</v>
      </c>
      <c r="F393" s="209">
        <v>1</v>
      </c>
      <c r="G393" s="209" t="s">
        <v>6</v>
      </c>
      <c r="H393" s="209" t="s">
        <v>620</v>
      </c>
      <c r="I393" s="209" t="s">
        <v>621</v>
      </c>
      <c r="J393" s="209" t="s">
        <v>1</v>
      </c>
      <c r="K393" s="209" t="s">
        <v>1258</v>
      </c>
      <c r="L393" s="209" t="s">
        <v>606</v>
      </c>
      <c r="M393" s="209" t="s">
        <v>855</v>
      </c>
      <c r="N393" s="209" t="s">
        <v>855</v>
      </c>
      <c r="O393" s="209"/>
      <c r="P393" s="209"/>
      <c r="Q393" s="209" t="s">
        <v>687</v>
      </c>
      <c r="R393" s="208" t="e">
        <f>VLOOKUP(LEFT(Solicitacao_Prancha[[#This Row],[ORIGEM]],4),#REF!,2,0)</f>
        <v>#REF!</v>
      </c>
      <c r="S393" s="208" t="e">
        <f>VLOOKUP(LEFT(Solicitacao_Prancha[[#This Row],[DESTINO]],4),#REF!,2,0)</f>
        <v>#REF!</v>
      </c>
      <c r="T393" s="219" t="str">
        <f t="shared" si="69"/>
        <v>Não Aderente</v>
      </c>
      <c r="U393" s="221">
        <f>((CONCATENATE(Solicitacao_Prancha[[#This Row],[DATA MOVIMENTAÇÃO]]," ",Solicitacao_Prancha[[#This Row],[HORA MOVIMENTAÇÃO]])-Solicitacao_Prancha[[#This Row],[DATA SOLICITAÇÃO]])*24)+3</f>
        <v>39.816666666709352</v>
      </c>
      <c r="V393" s="224" t="s">
        <v>410</v>
      </c>
      <c r="W393" s="225" t="str">
        <f>LEFT(Solicitacao_Prancha[[#This Row],[ORIGEM]],4)</f>
        <v>5016</v>
      </c>
      <c r="X393" s="225" t="str">
        <f>LEFT(Solicitacao_Prancha[[#This Row],[DESTINO]],4)</f>
        <v>5016</v>
      </c>
      <c r="Y393" s="225" t="str">
        <f t="shared" si="70"/>
        <v>BRLP5016</v>
      </c>
      <c r="Z393" s="225" t="str">
        <f t="shared" si="71"/>
        <v>50165016</v>
      </c>
      <c r="AA393" s="225" t="str">
        <f t="shared" si="72"/>
        <v>BRLP5016</v>
      </c>
      <c r="AB393" s="226" t="e">
        <f>VLOOKUP(Y393,#REF!,2,0)</f>
        <v>#REF!</v>
      </c>
      <c r="AC393" s="226" t="e">
        <f>VLOOKUP(Z393,#REF!,2,0)</f>
        <v>#REF!</v>
      </c>
      <c r="AD393" s="226" t="e">
        <f>VLOOKUP(AA393,#REF!,2,0)</f>
        <v>#REF!</v>
      </c>
      <c r="AE393" s="227" t="e">
        <f t="shared" si="77"/>
        <v>#REF!</v>
      </c>
      <c r="AF393" s="229" t="e">
        <f t="shared" si="73"/>
        <v>#REF!</v>
      </c>
      <c r="AG393" s="229">
        <v>2</v>
      </c>
      <c r="AH393" s="229" t="e">
        <f t="shared" si="74"/>
        <v>#REF!</v>
      </c>
      <c r="AI393" s="227" t="e">
        <f t="shared" si="75"/>
        <v>#REF!</v>
      </c>
      <c r="AJ393" s="225">
        <f>Solicitacao_Prancha[[#This Row],[QUANT EQUIP]]</f>
        <v>1</v>
      </c>
      <c r="AK393" s="229" t="e">
        <f t="shared" si="76"/>
        <v>#REF!</v>
      </c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/>
      <c r="AY393"/>
    </row>
    <row r="394" spans="1:51" ht="15" hidden="1" x14ac:dyDescent="0.25">
      <c r="A394" s="209">
        <v>3165</v>
      </c>
      <c r="B394" s="208" t="s">
        <v>717</v>
      </c>
      <c r="C394" s="210">
        <v>45642.970833333333</v>
      </c>
      <c r="D394" s="209" t="s">
        <v>1380</v>
      </c>
      <c r="E394" s="209" t="s">
        <v>500</v>
      </c>
      <c r="F394" s="209">
        <v>1</v>
      </c>
      <c r="G394" s="209" t="s">
        <v>506</v>
      </c>
      <c r="H394" s="209" t="s">
        <v>620</v>
      </c>
      <c r="I394" s="209" t="s">
        <v>621</v>
      </c>
      <c r="J394" s="209" t="s">
        <v>1</v>
      </c>
      <c r="K394" s="209" t="s">
        <v>1263</v>
      </c>
      <c r="L394" s="209" t="s">
        <v>600</v>
      </c>
      <c r="M394" s="209" t="s">
        <v>643</v>
      </c>
      <c r="N394" s="209" t="s">
        <v>643</v>
      </c>
      <c r="O394" s="209"/>
      <c r="P394" s="209"/>
      <c r="Q394" s="209" t="s">
        <v>688</v>
      </c>
      <c r="R394" s="208" t="e">
        <f>VLOOKUP(LEFT(Solicitacao_Prancha[[#This Row],[ORIGEM]],4),#REF!,2,0)</f>
        <v>#REF!</v>
      </c>
      <c r="S394" s="208" t="e">
        <f>VLOOKUP(LEFT(Solicitacao_Prancha[[#This Row],[DESTINO]],4),#REF!,2,0)</f>
        <v>#REF!</v>
      </c>
      <c r="T394" s="219" t="str">
        <f t="shared" si="69"/>
        <v>Não Aderente</v>
      </c>
      <c r="U394" s="221">
        <f>((CONCATENATE(Solicitacao_Prancha[[#This Row],[DATA MOVIMENTAÇÃO]]," ",Solicitacao_Prancha[[#This Row],[HORA MOVIMENTAÇÃO]])-Solicitacao_Prancha[[#This Row],[DATA SOLICITAÇÃO]])*24)+3</f>
        <v>9.7000000000116415</v>
      </c>
      <c r="V394" s="224" t="s">
        <v>410</v>
      </c>
      <c r="W394" s="225" t="str">
        <f>LEFT(Solicitacao_Prancha[[#This Row],[ORIGEM]],4)</f>
        <v>1115</v>
      </c>
      <c r="X394" s="225" t="str">
        <f>LEFT(Solicitacao_Prancha[[#This Row],[DESTINO]],4)</f>
        <v>1115</v>
      </c>
      <c r="Y394" s="225" t="str">
        <f t="shared" si="70"/>
        <v>BRLP1115</v>
      </c>
      <c r="Z394" s="225" t="str">
        <f t="shared" si="71"/>
        <v>11151115</v>
      </c>
      <c r="AA394" s="225" t="str">
        <f t="shared" si="72"/>
        <v>BRLP1115</v>
      </c>
      <c r="AB394" s="226" t="e">
        <f>VLOOKUP(Y394,#REF!,2,0)</f>
        <v>#REF!</v>
      </c>
      <c r="AC394" s="226" t="e">
        <f>VLOOKUP(Z394,#REF!,2,0)</f>
        <v>#REF!</v>
      </c>
      <c r="AD394" s="226" t="e">
        <f>VLOOKUP(AA394,#REF!,2,0)</f>
        <v>#REF!</v>
      </c>
      <c r="AE394" s="227" t="e">
        <f t="shared" si="77"/>
        <v>#REF!</v>
      </c>
      <c r="AF394" s="229" t="e">
        <f t="shared" si="73"/>
        <v>#REF!</v>
      </c>
      <c r="AG394" s="229">
        <v>2</v>
      </c>
      <c r="AH394" s="229" t="e">
        <f t="shared" si="74"/>
        <v>#REF!</v>
      </c>
      <c r="AI394" s="227" t="e">
        <f t="shared" si="75"/>
        <v>#REF!</v>
      </c>
      <c r="AJ394" s="225">
        <f>Solicitacao_Prancha[[#This Row],[QUANT EQUIP]]</f>
        <v>1</v>
      </c>
      <c r="AK394" s="229" t="e">
        <f t="shared" si="76"/>
        <v>#REF!</v>
      </c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/>
      <c r="AY394"/>
    </row>
    <row r="395" spans="1:51" ht="15" hidden="1" x14ac:dyDescent="0.25">
      <c r="A395" s="209">
        <v>3166</v>
      </c>
      <c r="B395" s="208" t="s">
        <v>743</v>
      </c>
      <c r="C395" s="210">
        <v>45642.987500000003</v>
      </c>
      <c r="D395" s="209" t="s">
        <v>521</v>
      </c>
      <c r="E395" s="209" t="s">
        <v>507</v>
      </c>
      <c r="F395" s="209">
        <v>1</v>
      </c>
      <c r="G395" s="209" t="s">
        <v>4</v>
      </c>
      <c r="H395" s="209" t="s">
        <v>620</v>
      </c>
      <c r="I395" s="209" t="s">
        <v>621</v>
      </c>
      <c r="J395" s="209" t="s">
        <v>1</v>
      </c>
      <c r="K395" s="209" t="s">
        <v>1258</v>
      </c>
      <c r="L395" s="209" t="s">
        <v>593</v>
      </c>
      <c r="M395" s="209" t="s">
        <v>682</v>
      </c>
      <c r="N395" s="209" t="s">
        <v>619</v>
      </c>
      <c r="O395" s="209"/>
      <c r="P395" s="209"/>
      <c r="Q395" s="209" t="s">
        <v>687</v>
      </c>
      <c r="R395" s="208" t="e">
        <f>VLOOKUP(LEFT(Solicitacao_Prancha[[#This Row],[ORIGEM]],4),#REF!,2,0)</f>
        <v>#REF!</v>
      </c>
      <c r="S395" s="208" t="e">
        <f>VLOOKUP(LEFT(Solicitacao_Prancha[[#This Row],[DESTINO]],4),#REF!,2,0)</f>
        <v>#REF!</v>
      </c>
      <c r="T395" s="219" t="str">
        <f t="shared" si="69"/>
        <v>Não Aderente</v>
      </c>
      <c r="U395" s="221">
        <f>((CONCATENATE(Solicitacao_Prancha[[#This Row],[DATA MOVIMENTAÇÃO]]," ",Solicitacao_Prancha[[#This Row],[HORA MOVIMENTAÇÃO]])-Solicitacao_Prancha[[#This Row],[DATA SOLICITAÇÃO]])*24)+3</f>
        <v>35.299999999988358</v>
      </c>
      <c r="V395" s="224" t="s">
        <v>410</v>
      </c>
      <c r="W395" s="225" t="str">
        <f>LEFT(Solicitacao_Prancha[[#This Row],[ORIGEM]],4)</f>
        <v>0457</v>
      </c>
      <c r="X395" s="225" t="str">
        <f>LEFT(Solicitacao_Prancha[[#This Row],[DESTINO]],4)</f>
        <v>0394</v>
      </c>
      <c r="Y395" s="225" t="str">
        <f t="shared" si="70"/>
        <v>BRLP0457</v>
      </c>
      <c r="Z395" s="225" t="str">
        <f t="shared" si="71"/>
        <v>04570394</v>
      </c>
      <c r="AA395" s="225" t="str">
        <f t="shared" si="72"/>
        <v>BRLP0394</v>
      </c>
      <c r="AB395" s="226" t="e">
        <f>VLOOKUP(Y395,#REF!,2,0)</f>
        <v>#REF!</v>
      </c>
      <c r="AC395" s="226" t="e">
        <f>VLOOKUP(Z395,#REF!,2,0)</f>
        <v>#REF!</v>
      </c>
      <c r="AD395" s="226" t="e">
        <f>VLOOKUP(AA395,#REF!,2,0)</f>
        <v>#REF!</v>
      </c>
      <c r="AE395" s="227" t="e">
        <f t="shared" si="77"/>
        <v>#REF!</v>
      </c>
      <c r="AF395" s="229" t="e">
        <f t="shared" si="73"/>
        <v>#REF!</v>
      </c>
      <c r="AG395" s="229">
        <v>2</v>
      </c>
      <c r="AH395" s="229" t="e">
        <f t="shared" si="74"/>
        <v>#REF!</v>
      </c>
      <c r="AI395" s="227" t="e">
        <f t="shared" si="75"/>
        <v>#REF!</v>
      </c>
      <c r="AJ395" s="225">
        <f>Solicitacao_Prancha[[#This Row],[QUANT EQUIP]]</f>
        <v>1</v>
      </c>
      <c r="AK395" s="229" t="e">
        <f t="shared" si="76"/>
        <v>#REF!</v>
      </c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/>
      <c r="AY395"/>
    </row>
    <row r="396" spans="1:51" ht="15" hidden="1" x14ac:dyDescent="0.25">
      <c r="A396" s="209">
        <v>3167</v>
      </c>
      <c r="B396" s="208" t="s">
        <v>743</v>
      </c>
      <c r="C396" s="210">
        <v>45642.999305555553</v>
      </c>
      <c r="D396" s="209" t="s">
        <v>1381</v>
      </c>
      <c r="E396" s="209" t="s">
        <v>491</v>
      </c>
      <c r="F396" s="209">
        <v>1</v>
      </c>
      <c r="G396" s="209" t="s">
        <v>4</v>
      </c>
      <c r="H396" s="209" t="s">
        <v>620</v>
      </c>
      <c r="I396" s="209" t="s">
        <v>621</v>
      </c>
      <c r="J396" s="209" t="s">
        <v>531</v>
      </c>
      <c r="K396" s="209" t="s">
        <v>1263</v>
      </c>
      <c r="L396" s="209" t="s">
        <v>600</v>
      </c>
      <c r="M396" s="209" t="s">
        <v>2</v>
      </c>
      <c r="N396" s="209" t="s">
        <v>590</v>
      </c>
      <c r="O396" s="209" t="s">
        <v>1382</v>
      </c>
      <c r="P396" s="209" t="s">
        <v>630</v>
      </c>
      <c r="Q396" s="209" t="s">
        <v>688</v>
      </c>
      <c r="R396" s="208" t="e">
        <f>VLOOKUP(LEFT(Solicitacao_Prancha[[#This Row],[ORIGEM]],4),#REF!,2,0)</f>
        <v>#REF!</v>
      </c>
      <c r="S396" s="208" t="e">
        <f>VLOOKUP(LEFT(Solicitacao_Prancha[[#This Row],[DESTINO]],4),#REF!,2,0)</f>
        <v>#REF!</v>
      </c>
      <c r="T396" s="219" t="str">
        <f t="shared" si="69"/>
        <v>Não Aderente</v>
      </c>
      <c r="U396" s="221">
        <f>((CONCATENATE(Solicitacao_Prancha[[#This Row],[DATA MOVIMENTAÇÃO]]," ",Solicitacao_Prancha[[#This Row],[HORA MOVIMENTAÇÃO]])-Solicitacao_Prancha[[#This Row],[DATA SOLICITAÇÃO]])*24)+3</f>
        <v>9.0166666667209938</v>
      </c>
      <c r="V396" s="224" t="s">
        <v>410</v>
      </c>
      <c r="W396" s="225" t="str">
        <f>LEFT(Solicitacao_Prancha[[#This Row],[ORIGEM]],4)</f>
        <v>0001</v>
      </c>
      <c r="X396" s="225" t="str">
        <f>LEFT(Solicitacao_Prancha[[#This Row],[DESTINO]],4)</f>
        <v>0351</v>
      </c>
      <c r="Y396" s="225" t="str">
        <f t="shared" si="70"/>
        <v>BRLP0001</v>
      </c>
      <c r="Z396" s="225" t="str">
        <f t="shared" si="71"/>
        <v>00010351</v>
      </c>
      <c r="AA396" s="225" t="str">
        <f t="shared" si="72"/>
        <v>BRLP0351</v>
      </c>
      <c r="AB396" s="226" t="e">
        <f>VLOOKUP(Y396,#REF!,2,0)</f>
        <v>#REF!</v>
      </c>
      <c r="AC396" s="226" t="e">
        <f>VLOOKUP(Z396,#REF!,2,0)</f>
        <v>#REF!</v>
      </c>
      <c r="AD396" s="226" t="e">
        <f>VLOOKUP(AA396,#REF!,2,0)</f>
        <v>#REF!</v>
      </c>
      <c r="AE396" s="227" t="e">
        <f t="shared" si="77"/>
        <v>#REF!</v>
      </c>
      <c r="AF396" s="229" t="e">
        <f t="shared" si="73"/>
        <v>#REF!</v>
      </c>
      <c r="AG396" s="229">
        <v>2</v>
      </c>
      <c r="AH396" s="229" t="e">
        <f t="shared" si="74"/>
        <v>#REF!</v>
      </c>
      <c r="AI396" s="227" t="e">
        <f t="shared" si="75"/>
        <v>#REF!</v>
      </c>
      <c r="AJ396" s="225">
        <f>Solicitacao_Prancha[[#This Row],[QUANT EQUIP]]</f>
        <v>1</v>
      </c>
      <c r="AK396" s="229" t="e">
        <f t="shared" si="76"/>
        <v>#REF!</v>
      </c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/>
      <c r="AY396"/>
    </row>
    <row r="397" spans="1:51" ht="15" hidden="1" x14ac:dyDescent="0.25">
      <c r="A397" s="209">
        <v>3173</v>
      </c>
      <c r="B397" s="208" t="s">
        <v>743</v>
      </c>
      <c r="C397" s="210">
        <v>45643.024305555555</v>
      </c>
      <c r="D397" s="209" t="s">
        <v>527</v>
      </c>
      <c r="E397" s="209" t="s">
        <v>493</v>
      </c>
      <c r="F397" s="209">
        <v>1</v>
      </c>
      <c r="G397" s="209" t="s">
        <v>4</v>
      </c>
      <c r="H397" s="209" t="s">
        <v>620</v>
      </c>
      <c r="I397" s="209" t="s">
        <v>621</v>
      </c>
      <c r="J397" s="209" t="s">
        <v>1</v>
      </c>
      <c r="K397" s="209" t="s">
        <v>1385</v>
      </c>
      <c r="L397" s="209" t="s">
        <v>604</v>
      </c>
      <c r="M397" s="209" t="s">
        <v>590</v>
      </c>
      <c r="N397" s="209" t="s">
        <v>640</v>
      </c>
      <c r="O397" s="209"/>
      <c r="P397" s="209"/>
      <c r="Q397" s="209" t="s">
        <v>688</v>
      </c>
      <c r="R397" s="208" t="e">
        <f>VLOOKUP(LEFT(Solicitacao_Prancha[[#This Row],[ORIGEM]],4),#REF!,2,0)</f>
        <v>#REF!</v>
      </c>
      <c r="S397" s="208" t="e">
        <f>VLOOKUP(LEFT(Solicitacao_Prancha[[#This Row],[DESTINO]],4),#REF!,2,0)</f>
        <v>#REF!</v>
      </c>
      <c r="T397" s="219" t="str">
        <f t="shared" si="69"/>
        <v>Aderente</v>
      </c>
      <c r="U397" s="221">
        <f>((CONCATENATE(Solicitacao_Prancha[[#This Row],[DATA MOVIMENTAÇÃO]]," ",Solicitacao_Prancha[[#This Row],[HORA MOVIMENTAÇÃO]])-Solicitacao_Prancha[[#This Row],[DATA SOLICITAÇÃO]])*24)+3</f>
        <v>81.416666666627862</v>
      </c>
      <c r="V397" s="224" t="s">
        <v>410</v>
      </c>
      <c r="W397" s="225" t="str">
        <f>LEFT(Solicitacao_Prancha[[#This Row],[ORIGEM]],4)</f>
        <v>0351</v>
      </c>
      <c r="X397" s="225" t="str">
        <f>LEFT(Solicitacao_Prancha[[#This Row],[DESTINO]],4)</f>
        <v>0422</v>
      </c>
      <c r="Y397" s="225" t="str">
        <f t="shared" si="70"/>
        <v>BRLP0351</v>
      </c>
      <c r="Z397" s="225" t="str">
        <f t="shared" si="71"/>
        <v>03510422</v>
      </c>
      <c r="AA397" s="225" t="str">
        <f t="shared" si="72"/>
        <v>BRLP0422</v>
      </c>
      <c r="AB397" s="226" t="e">
        <f>VLOOKUP(Y397,#REF!,2,0)</f>
        <v>#REF!</v>
      </c>
      <c r="AC397" s="226" t="e">
        <f>VLOOKUP(Z397,#REF!,2,0)</f>
        <v>#REF!</v>
      </c>
      <c r="AD397" s="226" t="e">
        <f>VLOOKUP(AA397,#REF!,2,0)</f>
        <v>#REF!</v>
      </c>
      <c r="AE397" s="227" t="e">
        <f t="shared" si="77"/>
        <v>#REF!</v>
      </c>
      <c r="AF397" s="229" t="e">
        <f t="shared" si="73"/>
        <v>#REF!</v>
      </c>
      <c r="AG397" s="229">
        <v>2</v>
      </c>
      <c r="AH397" s="229" t="e">
        <f t="shared" si="74"/>
        <v>#REF!</v>
      </c>
      <c r="AI397" s="227" t="e">
        <f t="shared" si="75"/>
        <v>#REF!</v>
      </c>
      <c r="AJ397" s="225">
        <f>Solicitacao_Prancha[[#This Row],[QUANT EQUIP]]</f>
        <v>1</v>
      </c>
      <c r="AK397" s="229" t="e">
        <f t="shared" si="76"/>
        <v>#REF!</v>
      </c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/>
      <c r="AY397"/>
    </row>
    <row r="398" spans="1:51" ht="15" hidden="1" x14ac:dyDescent="0.25">
      <c r="A398" s="209">
        <v>3175</v>
      </c>
      <c r="B398" s="208" t="s">
        <v>743</v>
      </c>
      <c r="C398" s="210">
        <v>45643.024305555555</v>
      </c>
      <c r="D398" s="209" t="s">
        <v>527</v>
      </c>
      <c r="E398" s="209" t="s">
        <v>491</v>
      </c>
      <c r="F398" s="209">
        <v>1</v>
      </c>
      <c r="G398" s="209" t="s">
        <v>4</v>
      </c>
      <c r="H398" s="209" t="s">
        <v>620</v>
      </c>
      <c r="I398" s="209" t="s">
        <v>621</v>
      </c>
      <c r="J398" s="209" t="s">
        <v>1</v>
      </c>
      <c r="K398" s="209" t="s">
        <v>1385</v>
      </c>
      <c r="L398" s="209" t="s">
        <v>604</v>
      </c>
      <c r="M398" s="209" t="s">
        <v>590</v>
      </c>
      <c r="N398" s="209" t="s">
        <v>640</v>
      </c>
      <c r="O398" s="209"/>
      <c r="P398" s="209"/>
      <c r="Q398" s="209" t="s">
        <v>688</v>
      </c>
      <c r="R398" s="208" t="e">
        <f>VLOOKUP(LEFT(Solicitacao_Prancha[[#This Row],[ORIGEM]],4),#REF!,2,0)</f>
        <v>#REF!</v>
      </c>
      <c r="S398" s="208" t="e">
        <f>VLOOKUP(LEFT(Solicitacao_Prancha[[#This Row],[DESTINO]],4),#REF!,2,0)</f>
        <v>#REF!</v>
      </c>
      <c r="T398" s="219" t="str">
        <f t="shared" si="69"/>
        <v>Aderente</v>
      </c>
      <c r="U398" s="221">
        <f>((CONCATENATE(Solicitacao_Prancha[[#This Row],[DATA MOVIMENTAÇÃO]]," ",Solicitacao_Prancha[[#This Row],[HORA MOVIMENTAÇÃO]])-Solicitacao_Prancha[[#This Row],[DATA SOLICITAÇÃO]])*24)+3</f>
        <v>81.416666666627862</v>
      </c>
      <c r="V398" s="224" t="s">
        <v>410</v>
      </c>
      <c r="W398" s="225" t="str">
        <f>LEFT(Solicitacao_Prancha[[#This Row],[ORIGEM]],4)</f>
        <v>0351</v>
      </c>
      <c r="X398" s="225" t="str">
        <f>LEFT(Solicitacao_Prancha[[#This Row],[DESTINO]],4)</f>
        <v>0422</v>
      </c>
      <c r="Y398" s="225" t="str">
        <f t="shared" si="70"/>
        <v>BRLP0351</v>
      </c>
      <c r="Z398" s="225" t="str">
        <f t="shared" si="71"/>
        <v>03510422</v>
      </c>
      <c r="AA398" s="225" t="str">
        <f t="shared" si="72"/>
        <v>BRLP0422</v>
      </c>
      <c r="AB398" s="226" t="e">
        <f>VLOOKUP(Y398,#REF!,2,0)</f>
        <v>#REF!</v>
      </c>
      <c r="AC398" s="226" t="e">
        <f>VLOOKUP(Z398,#REF!,2,0)</f>
        <v>#REF!</v>
      </c>
      <c r="AD398" s="226" t="e">
        <f>VLOOKUP(AA398,#REF!,2,0)</f>
        <v>#REF!</v>
      </c>
      <c r="AE398" s="227" t="e">
        <f t="shared" si="77"/>
        <v>#REF!</v>
      </c>
      <c r="AF398" s="229" t="e">
        <f t="shared" si="73"/>
        <v>#REF!</v>
      </c>
      <c r="AG398" s="229">
        <v>2</v>
      </c>
      <c r="AH398" s="229" t="e">
        <f t="shared" si="74"/>
        <v>#REF!</v>
      </c>
      <c r="AI398" s="227" t="e">
        <f t="shared" si="75"/>
        <v>#REF!</v>
      </c>
      <c r="AJ398" s="225">
        <f>Solicitacao_Prancha[[#This Row],[QUANT EQUIP]]</f>
        <v>1</v>
      </c>
      <c r="AK398" s="229" t="e">
        <f t="shared" si="76"/>
        <v>#REF!</v>
      </c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/>
      <c r="AY398"/>
    </row>
    <row r="399" spans="1:51" ht="15" hidden="1" x14ac:dyDescent="0.25">
      <c r="A399" s="209">
        <v>3172</v>
      </c>
      <c r="B399" s="208" t="s">
        <v>718</v>
      </c>
      <c r="C399" s="210">
        <v>45643.024305555555</v>
      </c>
      <c r="D399" s="209" t="s">
        <v>1383</v>
      </c>
      <c r="E399" s="209" t="s">
        <v>5</v>
      </c>
      <c r="F399" s="209">
        <v>1</v>
      </c>
      <c r="G399" s="209" t="s">
        <v>7</v>
      </c>
      <c r="H399" s="209" t="s">
        <v>620</v>
      </c>
      <c r="I399" s="209" t="s">
        <v>620</v>
      </c>
      <c r="J399" s="209" t="s">
        <v>502</v>
      </c>
      <c r="K399" s="209" t="s">
        <v>1263</v>
      </c>
      <c r="L399" s="209" t="s">
        <v>593</v>
      </c>
      <c r="M399" s="209" t="s">
        <v>671</v>
      </c>
      <c r="N399" s="209" t="s">
        <v>682</v>
      </c>
      <c r="O399" s="209" t="s">
        <v>1384</v>
      </c>
      <c r="P399" s="209"/>
      <c r="Q399" s="209" t="s">
        <v>688</v>
      </c>
      <c r="R399" s="208" t="e">
        <f>VLOOKUP(LEFT(Solicitacao_Prancha[[#This Row],[ORIGEM]],4),#REF!,2,0)</f>
        <v>#REF!</v>
      </c>
      <c r="S399" s="208" t="e">
        <f>VLOOKUP(LEFT(Solicitacao_Prancha[[#This Row],[DESTINO]],4),#REF!,2,0)</f>
        <v>#REF!</v>
      </c>
      <c r="T399" s="219" t="str">
        <f t="shared" si="69"/>
        <v>Não Aderente</v>
      </c>
      <c r="U399" s="221">
        <f>((CONCATENATE(Solicitacao_Prancha[[#This Row],[DATA MOVIMENTAÇÃO]]," ",Solicitacao_Prancha[[#This Row],[HORA MOVIMENTAÇÃO]])-Solicitacao_Prancha[[#This Row],[DATA SOLICITAÇÃO]])*24)+3</f>
        <v>10.416666666744277</v>
      </c>
      <c r="V399" s="224" t="s">
        <v>410</v>
      </c>
      <c r="W399" s="225" t="str">
        <f>LEFT(Solicitacao_Prancha[[#This Row],[ORIGEM]],4)</f>
        <v>0392</v>
      </c>
      <c r="X399" s="225" t="str">
        <f>LEFT(Solicitacao_Prancha[[#This Row],[DESTINO]],4)</f>
        <v>0457</v>
      </c>
      <c r="Y399" s="225" t="str">
        <f t="shared" si="70"/>
        <v>BRLP0392</v>
      </c>
      <c r="Z399" s="225" t="str">
        <f t="shared" si="71"/>
        <v>03920457</v>
      </c>
      <c r="AA399" s="225" t="str">
        <f t="shared" si="72"/>
        <v>BRLP0457</v>
      </c>
      <c r="AB399" s="226" t="e">
        <f>VLOOKUP(Y399,#REF!,2,0)</f>
        <v>#REF!</v>
      </c>
      <c r="AC399" s="226" t="e">
        <f>VLOOKUP(Z399,#REF!,2,0)</f>
        <v>#REF!</v>
      </c>
      <c r="AD399" s="226" t="e">
        <f>VLOOKUP(AA399,#REF!,2,0)</f>
        <v>#REF!</v>
      </c>
      <c r="AE399" s="227" t="e">
        <f t="shared" si="77"/>
        <v>#REF!</v>
      </c>
      <c r="AF399" s="229" t="e">
        <f t="shared" si="73"/>
        <v>#REF!</v>
      </c>
      <c r="AG399" s="229">
        <v>2</v>
      </c>
      <c r="AH399" s="229" t="e">
        <f t="shared" si="74"/>
        <v>#REF!</v>
      </c>
      <c r="AI399" s="227" t="e">
        <f t="shared" si="75"/>
        <v>#REF!</v>
      </c>
      <c r="AJ399" s="225">
        <f>Solicitacao_Prancha[[#This Row],[QUANT EQUIP]]</f>
        <v>1</v>
      </c>
      <c r="AK399" s="229" t="e">
        <f t="shared" si="76"/>
        <v>#REF!</v>
      </c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/>
      <c r="AY399"/>
    </row>
    <row r="400" spans="1:51" ht="15" hidden="1" x14ac:dyDescent="0.25">
      <c r="A400" s="209">
        <v>3170</v>
      </c>
      <c r="B400" s="208" t="s">
        <v>743</v>
      </c>
      <c r="C400" s="210">
        <v>45643.024305555555</v>
      </c>
      <c r="D400" s="209" t="s">
        <v>527</v>
      </c>
      <c r="E400" s="209" t="s">
        <v>489</v>
      </c>
      <c r="F400" s="209">
        <v>1</v>
      </c>
      <c r="G400" s="209" t="s">
        <v>4</v>
      </c>
      <c r="H400" s="209" t="s">
        <v>620</v>
      </c>
      <c r="I400" s="209" t="s">
        <v>621</v>
      </c>
      <c r="J400" s="209" t="s">
        <v>1</v>
      </c>
      <c r="K400" s="209" t="s">
        <v>1385</v>
      </c>
      <c r="L400" s="209" t="s">
        <v>604</v>
      </c>
      <c r="M400" s="209" t="s">
        <v>590</v>
      </c>
      <c r="N400" s="209" t="s">
        <v>640</v>
      </c>
      <c r="O400" s="209"/>
      <c r="P400" s="209"/>
      <c r="Q400" s="209" t="s">
        <v>688</v>
      </c>
      <c r="R400" s="208" t="e">
        <f>VLOOKUP(LEFT(Solicitacao_Prancha[[#This Row],[ORIGEM]],4),#REF!,2,0)</f>
        <v>#REF!</v>
      </c>
      <c r="S400" s="208" t="e">
        <f>VLOOKUP(LEFT(Solicitacao_Prancha[[#This Row],[DESTINO]],4),#REF!,2,0)</f>
        <v>#REF!</v>
      </c>
      <c r="T400" s="219" t="str">
        <f t="shared" si="69"/>
        <v>Aderente</v>
      </c>
      <c r="U400" s="221">
        <f>((CONCATENATE(Solicitacao_Prancha[[#This Row],[DATA MOVIMENTAÇÃO]]," ",Solicitacao_Prancha[[#This Row],[HORA MOVIMENTAÇÃO]])-Solicitacao_Prancha[[#This Row],[DATA SOLICITAÇÃO]])*24)+3</f>
        <v>81.416666666627862</v>
      </c>
      <c r="V400" s="224" t="s">
        <v>410</v>
      </c>
      <c r="W400" s="225" t="str">
        <f>LEFT(Solicitacao_Prancha[[#This Row],[ORIGEM]],4)</f>
        <v>0351</v>
      </c>
      <c r="X400" s="225" t="str">
        <f>LEFT(Solicitacao_Prancha[[#This Row],[DESTINO]],4)</f>
        <v>0422</v>
      </c>
      <c r="Y400" s="225" t="str">
        <f t="shared" si="70"/>
        <v>BRLP0351</v>
      </c>
      <c r="Z400" s="225" t="str">
        <f t="shared" si="71"/>
        <v>03510422</v>
      </c>
      <c r="AA400" s="225" t="str">
        <f t="shared" si="72"/>
        <v>BRLP0422</v>
      </c>
      <c r="AB400" s="226" t="e">
        <f>VLOOKUP(Y400,#REF!,2,0)</f>
        <v>#REF!</v>
      </c>
      <c r="AC400" s="226" t="e">
        <f>VLOOKUP(Z400,#REF!,2,0)</f>
        <v>#REF!</v>
      </c>
      <c r="AD400" s="226" t="e">
        <f>VLOOKUP(AA400,#REF!,2,0)</f>
        <v>#REF!</v>
      </c>
      <c r="AE400" s="227" t="e">
        <f t="shared" si="77"/>
        <v>#REF!</v>
      </c>
      <c r="AF400" s="229" t="e">
        <f t="shared" si="73"/>
        <v>#REF!</v>
      </c>
      <c r="AG400" s="229">
        <v>2</v>
      </c>
      <c r="AH400" s="229" t="e">
        <f t="shared" si="74"/>
        <v>#REF!</v>
      </c>
      <c r="AI400" s="227" t="e">
        <f t="shared" si="75"/>
        <v>#REF!</v>
      </c>
      <c r="AJ400" s="225">
        <f>Solicitacao_Prancha[[#This Row],[QUANT EQUIP]]</f>
        <v>1</v>
      </c>
      <c r="AK400" s="229" t="e">
        <f t="shared" si="76"/>
        <v>#REF!</v>
      </c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/>
      <c r="AY400"/>
    </row>
    <row r="401" spans="1:51" ht="15" hidden="1" x14ac:dyDescent="0.25">
      <c r="A401" s="209">
        <v>3169</v>
      </c>
      <c r="B401" s="208" t="s">
        <v>743</v>
      </c>
      <c r="C401" s="210">
        <v>45643.024305555555</v>
      </c>
      <c r="D401" s="209" t="s">
        <v>527</v>
      </c>
      <c r="E401" s="209" t="s">
        <v>503</v>
      </c>
      <c r="F401" s="209">
        <v>1</v>
      </c>
      <c r="G401" s="209" t="s">
        <v>4</v>
      </c>
      <c r="H401" s="209" t="s">
        <v>620</v>
      </c>
      <c r="I401" s="209" t="s">
        <v>621</v>
      </c>
      <c r="J401" s="209" t="s">
        <v>1</v>
      </c>
      <c r="K401" s="209" t="s">
        <v>1385</v>
      </c>
      <c r="L401" s="209" t="s">
        <v>604</v>
      </c>
      <c r="M401" s="209" t="s">
        <v>590</v>
      </c>
      <c r="N401" s="209" t="s">
        <v>640</v>
      </c>
      <c r="O401" s="209"/>
      <c r="P401" s="209"/>
      <c r="Q401" s="209" t="s">
        <v>688</v>
      </c>
      <c r="R401" s="208" t="e">
        <f>VLOOKUP(LEFT(Solicitacao_Prancha[[#This Row],[ORIGEM]],4),#REF!,2,0)</f>
        <v>#REF!</v>
      </c>
      <c r="S401" s="208" t="e">
        <f>VLOOKUP(LEFT(Solicitacao_Prancha[[#This Row],[DESTINO]],4),#REF!,2,0)</f>
        <v>#REF!</v>
      </c>
      <c r="T401" s="219" t="str">
        <f t="shared" si="69"/>
        <v>Aderente</v>
      </c>
      <c r="U401" s="221">
        <f>((CONCATENATE(Solicitacao_Prancha[[#This Row],[DATA MOVIMENTAÇÃO]]," ",Solicitacao_Prancha[[#This Row],[HORA MOVIMENTAÇÃO]])-Solicitacao_Prancha[[#This Row],[DATA SOLICITAÇÃO]])*24)+3</f>
        <v>81.416666666627862</v>
      </c>
      <c r="V401" s="224" t="s">
        <v>410</v>
      </c>
      <c r="W401" s="225" t="str">
        <f>LEFT(Solicitacao_Prancha[[#This Row],[ORIGEM]],4)</f>
        <v>0351</v>
      </c>
      <c r="X401" s="225" t="str">
        <f>LEFT(Solicitacao_Prancha[[#This Row],[DESTINO]],4)</f>
        <v>0422</v>
      </c>
      <c r="Y401" s="225" t="str">
        <f t="shared" si="70"/>
        <v>BRLP0351</v>
      </c>
      <c r="Z401" s="225" t="str">
        <f t="shared" si="71"/>
        <v>03510422</v>
      </c>
      <c r="AA401" s="225" t="str">
        <f t="shared" si="72"/>
        <v>BRLP0422</v>
      </c>
      <c r="AB401" s="226" t="e">
        <f>VLOOKUP(Y401,#REF!,2,0)</f>
        <v>#REF!</v>
      </c>
      <c r="AC401" s="226" t="e">
        <f>VLOOKUP(Z401,#REF!,2,0)</f>
        <v>#REF!</v>
      </c>
      <c r="AD401" s="226" t="e">
        <f>VLOOKUP(AA401,#REF!,2,0)</f>
        <v>#REF!</v>
      </c>
      <c r="AE401" s="227" t="e">
        <f t="shared" si="77"/>
        <v>#REF!</v>
      </c>
      <c r="AF401" s="229" t="e">
        <f t="shared" si="73"/>
        <v>#REF!</v>
      </c>
      <c r="AG401" s="229">
        <v>2</v>
      </c>
      <c r="AH401" s="229" t="e">
        <f t="shared" si="74"/>
        <v>#REF!</v>
      </c>
      <c r="AI401" s="227" t="e">
        <f t="shared" si="75"/>
        <v>#REF!</v>
      </c>
      <c r="AJ401" s="225">
        <f>Solicitacao_Prancha[[#This Row],[QUANT EQUIP]]</f>
        <v>1</v>
      </c>
      <c r="AK401" s="229" t="e">
        <f t="shared" si="76"/>
        <v>#REF!</v>
      </c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/>
      <c r="AY401"/>
    </row>
    <row r="402" spans="1:51" ht="15" hidden="1" x14ac:dyDescent="0.25">
      <c r="A402" s="209">
        <v>3171</v>
      </c>
      <c r="B402" s="208" t="s">
        <v>743</v>
      </c>
      <c r="C402" s="210">
        <v>45643.024305555555</v>
      </c>
      <c r="D402" s="209" t="s">
        <v>527</v>
      </c>
      <c r="E402" s="209" t="s">
        <v>491</v>
      </c>
      <c r="F402" s="209">
        <v>1</v>
      </c>
      <c r="G402" s="209" t="s">
        <v>4</v>
      </c>
      <c r="H402" s="209" t="s">
        <v>620</v>
      </c>
      <c r="I402" s="209" t="s">
        <v>621</v>
      </c>
      <c r="J402" s="209" t="s">
        <v>1</v>
      </c>
      <c r="K402" s="209" t="s">
        <v>1385</v>
      </c>
      <c r="L402" s="209" t="s">
        <v>604</v>
      </c>
      <c r="M402" s="209" t="s">
        <v>590</v>
      </c>
      <c r="N402" s="209" t="s">
        <v>640</v>
      </c>
      <c r="O402" s="209"/>
      <c r="P402" s="209"/>
      <c r="Q402" s="209" t="s">
        <v>688</v>
      </c>
      <c r="R402" s="208" t="e">
        <f>VLOOKUP(LEFT(Solicitacao_Prancha[[#This Row],[ORIGEM]],4),#REF!,2,0)</f>
        <v>#REF!</v>
      </c>
      <c r="S402" s="208" t="e">
        <f>VLOOKUP(LEFT(Solicitacao_Prancha[[#This Row],[DESTINO]],4),#REF!,2,0)</f>
        <v>#REF!</v>
      </c>
      <c r="T402" s="219" t="str">
        <f t="shared" si="69"/>
        <v>Aderente</v>
      </c>
      <c r="U402" s="221">
        <f>((CONCATENATE(Solicitacao_Prancha[[#This Row],[DATA MOVIMENTAÇÃO]]," ",Solicitacao_Prancha[[#This Row],[HORA MOVIMENTAÇÃO]])-Solicitacao_Prancha[[#This Row],[DATA SOLICITAÇÃO]])*24)+3</f>
        <v>81.416666666627862</v>
      </c>
      <c r="V402" s="224" t="s">
        <v>410</v>
      </c>
      <c r="W402" s="225" t="str">
        <f>LEFT(Solicitacao_Prancha[[#This Row],[ORIGEM]],4)</f>
        <v>0351</v>
      </c>
      <c r="X402" s="225" t="str">
        <f>LEFT(Solicitacao_Prancha[[#This Row],[DESTINO]],4)</f>
        <v>0422</v>
      </c>
      <c r="Y402" s="225" t="str">
        <f t="shared" si="70"/>
        <v>BRLP0351</v>
      </c>
      <c r="Z402" s="225" t="str">
        <f t="shared" si="71"/>
        <v>03510422</v>
      </c>
      <c r="AA402" s="225" t="str">
        <f t="shared" si="72"/>
        <v>BRLP0422</v>
      </c>
      <c r="AB402" s="226" t="e">
        <f>VLOOKUP(Y402,#REF!,2,0)</f>
        <v>#REF!</v>
      </c>
      <c r="AC402" s="226" t="e">
        <f>VLOOKUP(Z402,#REF!,2,0)</f>
        <v>#REF!</v>
      </c>
      <c r="AD402" s="226" t="e">
        <f>VLOOKUP(AA402,#REF!,2,0)</f>
        <v>#REF!</v>
      </c>
      <c r="AE402" s="227" t="e">
        <f t="shared" si="77"/>
        <v>#REF!</v>
      </c>
      <c r="AF402" s="229" t="e">
        <f t="shared" si="73"/>
        <v>#REF!</v>
      </c>
      <c r="AG402" s="229">
        <v>2</v>
      </c>
      <c r="AH402" s="229" t="e">
        <f t="shared" si="74"/>
        <v>#REF!</v>
      </c>
      <c r="AI402" s="227" t="e">
        <f t="shared" si="75"/>
        <v>#REF!</v>
      </c>
      <c r="AJ402" s="225">
        <f>Solicitacao_Prancha[[#This Row],[QUANT EQUIP]]</f>
        <v>1</v>
      </c>
      <c r="AK402" s="229" t="e">
        <f t="shared" si="76"/>
        <v>#REF!</v>
      </c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/>
      <c r="AY402"/>
    </row>
    <row r="403" spans="1:51" ht="15" hidden="1" x14ac:dyDescent="0.25">
      <c r="A403" s="209">
        <v>3174</v>
      </c>
      <c r="B403" s="208" t="s">
        <v>718</v>
      </c>
      <c r="C403" s="210">
        <v>45643.027777777781</v>
      </c>
      <c r="D403" s="209" t="s">
        <v>1383</v>
      </c>
      <c r="E403" s="209" t="s">
        <v>719</v>
      </c>
      <c r="F403" s="209">
        <v>6</v>
      </c>
      <c r="G403" s="209" t="s">
        <v>7</v>
      </c>
      <c r="H403" s="209" t="s">
        <v>637</v>
      </c>
      <c r="I403" s="209" t="s">
        <v>621</v>
      </c>
      <c r="J403" s="209" t="s">
        <v>502</v>
      </c>
      <c r="K403" s="209" t="s">
        <v>1263</v>
      </c>
      <c r="L403" s="209" t="s">
        <v>600</v>
      </c>
      <c r="M403" s="209" t="s">
        <v>671</v>
      </c>
      <c r="N403" s="209" t="s">
        <v>682</v>
      </c>
      <c r="O403" s="209" t="s">
        <v>1386</v>
      </c>
      <c r="P403" s="209"/>
      <c r="Q403" s="209" t="s">
        <v>688</v>
      </c>
      <c r="R403" s="208" t="e">
        <f>VLOOKUP(LEFT(Solicitacao_Prancha[[#This Row],[ORIGEM]],4),#REF!,2,0)</f>
        <v>#REF!</v>
      </c>
      <c r="S403" s="208" t="e">
        <f>VLOOKUP(LEFT(Solicitacao_Prancha[[#This Row],[DESTINO]],4),#REF!,2,0)</f>
        <v>#REF!</v>
      </c>
      <c r="T403" s="219" t="str">
        <f t="shared" si="69"/>
        <v>Não Aderente</v>
      </c>
      <c r="U403" s="221">
        <f>((CONCATENATE(Solicitacao_Prancha[[#This Row],[DATA MOVIMENTAÇÃO]]," ",Solicitacao_Prancha[[#This Row],[HORA MOVIMENTAÇÃO]])-Solicitacao_Prancha[[#This Row],[DATA SOLICITAÇÃO]])*24)+3</f>
        <v>8.3333333332557231</v>
      </c>
      <c r="V403" s="224" t="s">
        <v>410</v>
      </c>
      <c r="W403" s="225" t="str">
        <f>LEFT(Solicitacao_Prancha[[#This Row],[ORIGEM]],4)</f>
        <v>0392</v>
      </c>
      <c r="X403" s="225" t="str">
        <f>LEFT(Solicitacao_Prancha[[#This Row],[DESTINO]],4)</f>
        <v>0457</v>
      </c>
      <c r="Y403" s="225" t="str">
        <f t="shared" si="70"/>
        <v>BRLP0392</v>
      </c>
      <c r="Z403" s="225" t="str">
        <f t="shared" si="71"/>
        <v>03920457</v>
      </c>
      <c r="AA403" s="225" t="str">
        <f t="shared" si="72"/>
        <v>BRLP0457</v>
      </c>
      <c r="AB403" s="226" t="e">
        <f>VLOOKUP(Y403,#REF!,2,0)</f>
        <v>#REF!</v>
      </c>
      <c r="AC403" s="226" t="e">
        <f>VLOOKUP(Z403,#REF!,2,0)</f>
        <v>#REF!</v>
      </c>
      <c r="AD403" s="226" t="e">
        <f>VLOOKUP(AA403,#REF!,2,0)</f>
        <v>#REF!</v>
      </c>
      <c r="AE403" s="227" t="e">
        <f t="shared" si="77"/>
        <v>#REF!</v>
      </c>
      <c r="AF403" s="229" t="e">
        <f t="shared" si="73"/>
        <v>#REF!</v>
      </c>
      <c r="AG403" s="229">
        <v>2</v>
      </c>
      <c r="AH403" s="229" t="e">
        <f t="shared" si="74"/>
        <v>#REF!</v>
      </c>
      <c r="AI403" s="227" t="e">
        <f t="shared" si="75"/>
        <v>#REF!</v>
      </c>
      <c r="AJ403" s="225">
        <f>Solicitacao_Prancha[[#This Row],[QUANT EQUIP]]</f>
        <v>6</v>
      </c>
      <c r="AK403" s="229" t="e">
        <f t="shared" si="76"/>
        <v>#REF!</v>
      </c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/>
      <c r="AY403"/>
    </row>
    <row r="404" spans="1:51" ht="15" hidden="1" x14ac:dyDescent="0.25">
      <c r="A404" s="209">
        <v>3176</v>
      </c>
      <c r="B404" s="209" t="s">
        <v>742</v>
      </c>
      <c r="C404" s="210">
        <v>45643.029861111114</v>
      </c>
      <c r="D404" s="209" t="s">
        <v>1387</v>
      </c>
      <c r="E404" s="209" t="s">
        <v>496</v>
      </c>
      <c r="F404" s="209">
        <v>2</v>
      </c>
      <c r="G404" s="209" t="s">
        <v>771</v>
      </c>
      <c r="H404" s="209" t="s">
        <v>620</v>
      </c>
      <c r="I404" s="209" t="s">
        <v>624</v>
      </c>
      <c r="J404" s="209" t="s">
        <v>1</v>
      </c>
      <c r="K404" s="209" t="s">
        <v>1258</v>
      </c>
      <c r="L404" s="209" t="s">
        <v>598</v>
      </c>
      <c r="M404" s="209" t="s">
        <v>552</v>
      </c>
      <c r="N404" s="209" t="s">
        <v>517</v>
      </c>
      <c r="O404" s="209" t="s">
        <v>1388</v>
      </c>
      <c r="P404" s="209"/>
      <c r="Q404" s="209" t="s">
        <v>687</v>
      </c>
      <c r="R404" s="208" t="e">
        <f>VLOOKUP(LEFT(Solicitacao_Prancha[[#This Row],[ORIGEM]],4),#REF!,2,0)</f>
        <v>#REF!</v>
      </c>
      <c r="S404" s="208" t="e">
        <f>VLOOKUP(LEFT(Solicitacao_Prancha[[#This Row],[DESTINO]],4),#REF!,2,0)</f>
        <v>#REF!</v>
      </c>
      <c r="T404" s="219" t="str">
        <f t="shared" si="69"/>
        <v>Não Aderente</v>
      </c>
      <c r="U404" s="221">
        <f>((CONCATENATE(Solicitacao_Prancha[[#This Row],[DATA MOVIMENTAÇÃO]]," ",Solicitacao_Prancha[[#This Row],[HORA MOVIMENTAÇÃO]])-Solicitacao_Prancha[[#This Row],[DATA SOLICITAÇÃO]])*24)+3</f>
        <v>40.283333333325572</v>
      </c>
      <c r="V404" s="224" t="s">
        <v>410</v>
      </c>
      <c r="W404" s="225" t="str">
        <f>LEFT(Solicitacao_Prancha[[#This Row],[ORIGEM]],4)</f>
        <v>0245</v>
      </c>
      <c r="X404" s="225" t="str">
        <f>LEFT(Solicitacao_Prancha[[#This Row],[DESTINO]],4)</f>
        <v>0342</v>
      </c>
      <c r="Y404" s="225" t="str">
        <f t="shared" si="70"/>
        <v>BRLP0245</v>
      </c>
      <c r="Z404" s="225" t="str">
        <f t="shared" si="71"/>
        <v>02450342</v>
      </c>
      <c r="AA404" s="225" t="str">
        <f t="shared" si="72"/>
        <v>BRLP0342</v>
      </c>
      <c r="AB404" s="226" t="e">
        <f>VLOOKUP(Y404,#REF!,2,0)</f>
        <v>#REF!</v>
      </c>
      <c r="AC404" s="226" t="e">
        <f>VLOOKUP(Z404,#REF!,2,0)</f>
        <v>#REF!</v>
      </c>
      <c r="AD404" s="226" t="e">
        <f>VLOOKUP(AA404,#REF!,2,0)</f>
        <v>#REF!</v>
      </c>
      <c r="AE404" s="227" t="e">
        <f t="shared" si="77"/>
        <v>#REF!</v>
      </c>
      <c r="AF404" s="229" t="e">
        <f t="shared" si="73"/>
        <v>#REF!</v>
      </c>
      <c r="AG404" s="229">
        <v>2</v>
      </c>
      <c r="AH404" s="229" t="e">
        <f t="shared" si="74"/>
        <v>#REF!</v>
      </c>
      <c r="AI404" s="227" t="e">
        <f t="shared" si="75"/>
        <v>#REF!</v>
      </c>
      <c r="AJ404" s="225">
        <f>Solicitacao_Prancha[[#This Row],[QUANT EQUIP]]</f>
        <v>2</v>
      </c>
      <c r="AK404" s="229" t="e">
        <f t="shared" si="76"/>
        <v>#REF!</v>
      </c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/>
      <c r="AY404"/>
    </row>
    <row r="405" spans="1:51" ht="15" hidden="1" x14ac:dyDescent="0.25">
      <c r="A405" s="209">
        <v>3177</v>
      </c>
      <c r="B405" s="209" t="s">
        <v>742</v>
      </c>
      <c r="C405" s="210">
        <v>45643.03402777778</v>
      </c>
      <c r="D405" s="209" t="s">
        <v>1387</v>
      </c>
      <c r="E405" s="209" t="s">
        <v>489</v>
      </c>
      <c r="F405" s="209">
        <v>2</v>
      </c>
      <c r="G405" s="209" t="s">
        <v>771</v>
      </c>
      <c r="H405" s="209" t="s">
        <v>621</v>
      </c>
      <c r="I405" s="209" t="s">
        <v>621</v>
      </c>
      <c r="J405" s="209" t="s">
        <v>1</v>
      </c>
      <c r="K405" s="209" t="s">
        <v>1258</v>
      </c>
      <c r="L405" s="209" t="s">
        <v>598</v>
      </c>
      <c r="M405" s="209" t="s">
        <v>552</v>
      </c>
      <c r="N405" s="209" t="s">
        <v>517</v>
      </c>
      <c r="O405" s="209"/>
      <c r="P405" s="209"/>
      <c r="Q405" s="209" t="s">
        <v>687</v>
      </c>
      <c r="R405" s="208" t="e">
        <f>VLOOKUP(LEFT(Solicitacao_Prancha[[#This Row],[ORIGEM]],4),#REF!,2,0)</f>
        <v>#REF!</v>
      </c>
      <c r="S405" s="208" t="e">
        <f>VLOOKUP(LEFT(Solicitacao_Prancha[[#This Row],[DESTINO]],4),#REF!,2,0)</f>
        <v>#REF!</v>
      </c>
      <c r="T405" s="219" t="str">
        <f t="shared" si="69"/>
        <v>Não Aderente</v>
      </c>
      <c r="U405" s="221">
        <f>((CONCATENATE(Solicitacao_Prancha[[#This Row],[DATA MOVIMENTAÇÃO]]," ",Solicitacao_Prancha[[#This Row],[HORA MOVIMENTAÇÃO]])-Solicitacao_Prancha[[#This Row],[DATA SOLICITAÇÃO]])*24)+3</f>
        <v>40.183333333348855</v>
      </c>
      <c r="V405" s="224" t="s">
        <v>410</v>
      </c>
      <c r="W405" s="225" t="str">
        <f>LEFT(Solicitacao_Prancha[[#This Row],[ORIGEM]],4)</f>
        <v>0245</v>
      </c>
      <c r="X405" s="225" t="str">
        <f>LEFT(Solicitacao_Prancha[[#This Row],[DESTINO]],4)</f>
        <v>0342</v>
      </c>
      <c r="Y405" s="225" t="str">
        <f t="shared" si="70"/>
        <v>BRLP0245</v>
      </c>
      <c r="Z405" s="225" t="str">
        <f t="shared" si="71"/>
        <v>02450342</v>
      </c>
      <c r="AA405" s="225" t="str">
        <f t="shared" si="72"/>
        <v>BRLP0342</v>
      </c>
      <c r="AB405" s="226" t="e">
        <f>VLOOKUP(Y405,#REF!,2,0)</f>
        <v>#REF!</v>
      </c>
      <c r="AC405" s="226" t="e">
        <f>VLOOKUP(Z405,#REF!,2,0)</f>
        <v>#REF!</v>
      </c>
      <c r="AD405" s="226" t="e">
        <f>VLOOKUP(AA405,#REF!,2,0)</f>
        <v>#REF!</v>
      </c>
      <c r="AE405" s="227" t="e">
        <f t="shared" si="77"/>
        <v>#REF!</v>
      </c>
      <c r="AF405" s="229" t="e">
        <f t="shared" si="73"/>
        <v>#REF!</v>
      </c>
      <c r="AG405" s="229">
        <v>2</v>
      </c>
      <c r="AH405" s="229" t="e">
        <f t="shared" si="74"/>
        <v>#REF!</v>
      </c>
      <c r="AI405" s="227" t="e">
        <f t="shared" si="75"/>
        <v>#REF!</v>
      </c>
      <c r="AJ405" s="225">
        <f>Solicitacao_Prancha[[#This Row],[QUANT EQUIP]]</f>
        <v>2</v>
      </c>
      <c r="AK405" s="229" t="e">
        <f t="shared" si="76"/>
        <v>#REF!</v>
      </c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/>
      <c r="AY405"/>
    </row>
    <row r="406" spans="1:51" ht="15" hidden="1" x14ac:dyDescent="0.25">
      <c r="A406" s="209">
        <v>3178</v>
      </c>
      <c r="B406" s="208" t="s">
        <v>718</v>
      </c>
      <c r="C406" s="210">
        <v>45643.043055555558</v>
      </c>
      <c r="D406" s="209" t="s">
        <v>1383</v>
      </c>
      <c r="E406" s="209" t="s">
        <v>719</v>
      </c>
      <c r="F406" s="209">
        <v>2</v>
      </c>
      <c r="G406" s="209" t="s">
        <v>7</v>
      </c>
      <c r="H406" s="209" t="s">
        <v>621</v>
      </c>
      <c r="I406" s="209" t="s">
        <v>621</v>
      </c>
      <c r="J406" s="209" t="s">
        <v>1</v>
      </c>
      <c r="K406" s="209" t="s">
        <v>1258</v>
      </c>
      <c r="L406" s="209" t="s">
        <v>600</v>
      </c>
      <c r="M406" s="209" t="s">
        <v>671</v>
      </c>
      <c r="N406" s="209" t="s">
        <v>682</v>
      </c>
      <c r="O406" s="209"/>
      <c r="P406" s="209"/>
      <c r="Q406" s="209" t="s">
        <v>688</v>
      </c>
      <c r="R406" s="208" t="e">
        <f>VLOOKUP(LEFT(Solicitacao_Prancha[[#This Row],[ORIGEM]],4),#REF!,2,0)</f>
        <v>#REF!</v>
      </c>
      <c r="S406" s="208" t="e">
        <f>VLOOKUP(LEFT(Solicitacao_Prancha[[#This Row],[DESTINO]],4),#REF!,2,0)</f>
        <v>#REF!</v>
      </c>
      <c r="T406" s="219" t="str">
        <f t="shared" si="69"/>
        <v>Não Aderente</v>
      </c>
      <c r="U406" s="221">
        <f>((CONCATENATE(Solicitacao_Prancha[[#This Row],[DATA MOVIMENTAÇÃO]]," ",Solicitacao_Prancha[[#This Row],[HORA MOVIMENTAÇÃO]])-Solicitacao_Prancha[[#This Row],[DATA SOLICITAÇÃO]])*24)+3</f>
        <v>31.96666666661622</v>
      </c>
      <c r="V406" s="224" t="s">
        <v>410</v>
      </c>
      <c r="W406" s="225" t="str">
        <f>LEFT(Solicitacao_Prancha[[#This Row],[ORIGEM]],4)</f>
        <v>0392</v>
      </c>
      <c r="X406" s="225" t="str">
        <f>LEFT(Solicitacao_Prancha[[#This Row],[DESTINO]],4)</f>
        <v>0457</v>
      </c>
      <c r="Y406" s="225" t="str">
        <f t="shared" si="70"/>
        <v>BRLP0392</v>
      </c>
      <c r="Z406" s="225" t="str">
        <f t="shared" si="71"/>
        <v>03920457</v>
      </c>
      <c r="AA406" s="225" t="str">
        <f t="shared" si="72"/>
        <v>BRLP0457</v>
      </c>
      <c r="AB406" s="226" t="e">
        <f>VLOOKUP(Y406,#REF!,2,0)</f>
        <v>#REF!</v>
      </c>
      <c r="AC406" s="226" t="e">
        <f>VLOOKUP(Z406,#REF!,2,0)</f>
        <v>#REF!</v>
      </c>
      <c r="AD406" s="226" t="e">
        <f>VLOOKUP(AA406,#REF!,2,0)</f>
        <v>#REF!</v>
      </c>
      <c r="AE406" s="227" t="e">
        <f t="shared" si="77"/>
        <v>#REF!</v>
      </c>
      <c r="AF406" s="229" t="e">
        <f t="shared" si="73"/>
        <v>#REF!</v>
      </c>
      <c r="AG406" s="229">
        <v>2</v>
      </c>
      <c r="AH406" s="229" t="e">
        <f t="shared" si="74"/>
        <v>#REF!</v>
      </c>
      <c r="AI406" s="227" t="e">
        <f t="shared" si="75"/>
        <v>#REF!</v>
      </c>
      <c r="AJ406" s="225">
        <f>Solicitacao_Prancha[[#This Row],[QUANT EQUIP]]</f>
        <v>2</v>
      </c>
      <c r="AK406" s="229" t="e">
        <f t="shared" si="76"/>
        <v>#REF!</v>
      </c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/>
      <c r="AY406"/>
    </row>
    <row r="407" spans="1:51" ht="15" hidden="1" x14ac:dyDescent="0.25">
      <c r="A407" s="209">
        <v>3179</v>
      </c>
      <c r="B407" s="208" t="s">
        <v>718</v>
      </c>
      <c r="C407" s="210">
        <v>45643.046527777777</v>
      </c>
      <c r="D407" s="209" t="s">
        <v>1383</v>
      </c>
      <c r="E407" s="209" t="s">
        <v>5</v>
      </c>
      <c r="F407" s="209">
        <v>1</v>
      </c>
      <c r="G407" s="209" t="s">
        <v>7</v>
      </c>
      <c r="H407" s="209" t="s">
        <v>620</v>
      </c>
      <c r="I407" s="209" t="s">
        <v>620</v>
      </c>
      <c r="J407" s="209" t="s">
        <v>1</v>
      </c>
      <c r="K407" s="209" t="s">
        <v>1377</v>
      </c>
      <c r="L407" s="209" t="s">
        <v>593</v>
      </c>
      <c r="M407" s="209" t="s">
        <v>671</v>
      </c>
      <c r="N407" s="209" t="s">
        <v>682</v>
      </c>
      <c r="O407" s="209"/>
      <c r="P407" s="209"/>
      <c r="Q407" s="209" t="s">
        <v>688</v>
      </c>
      <c r="R407" s="208" t="e">
        <f>VLOOKUP(LEFT(Solicitacao_Prancha[[#This Row],[ORIGEM]],4),#REF!,2,0)</f>
        <v>#REF!</v>
      </c>
      <c r="S407" s="208" t="e">
        <f>VLOOKUP(LEFT(Solicitacao_Prancha[[#This Row],[DESTINO]],4),#REF!,2,0)</f>
        <v>#REF!</v>
      </c>
      <c r="T407" s="219" t="str">
        <f t="shared" si="69"/>
        <v>Aderente</v>
      </c>
      <c r="U407" s="221">
        <f>((CONCATENATE(Solicitacao_Prancha[[#This Row],[DATA MOVIMENTAÇÃO]]," ",Solicitacao_Prancha[[#This Row],[HORA MOVIMENTAÇÃO]])-Solicitacao_Prancha[[#This Row],[DATA SOLICITAÇÃO]])*24)+3</f>
        <v>57.883333333418705</v>
      </c>
      <c r="V407" s="224" t="s">
        <v>410</v>
      </c>
      <c r="W407" s="225" t="str">
        <f>LEFT(Solicitacao_Prancha[[#This Row],[ORIGEM]],4)</f>
        <v>0392</v>
      </c>
      <c r="X407" s="225" t="str">
        <f>LEFT(Solicitacao_Prancha[[#This Row],[DESTINO]],4)</f>
        <v>0457</v>
      </c>
      <c r="Y407" s="225" t="str">
        <f t="shared" si="70"/>
        <v>BRLP0392</v>
      </c>
      <c r="Z407" s="225" t="str">
        <f t="shared" si="71"/>
        <v>03920457</v>
      </c>
      <c r="AA407" s="225" t="str">
        <f t="shared" si="72"/>
        <v>BRLP0457</v>
      </c>
      <c r="AB407" s="226" t="e">
        <f>VLOOKUP(Y407,#REF!,2,0)</f>
        <v>#REF!</v>
      </c>
      <c r="AC407" s="226" t="e">
        <f>VLOOKUP(Z407,#REF!,2,0)</f>
        <v>#REF!</v>
      </c>
      <c r="AD407" s="226" t="e">
        <f>VLOOKUP(AA407,#REF!,2,0)</f>
        <v>#REF!</v>
      </c>
      <c r="AE407" s="227" t="e">
        <f t="shared" si="77"/>
        <v>#REF!</v>
      </c>
      <c r="AF407" s="229" t="e">
        <f t="shared" si="73"/>
        <v>#REF!</v>
      </c>
      <c r="AG407" s="229">
        <v>2</v>
      </c>
      <c r="AH407" s="229" t="e">
        <f t="shared" si="74"/>
        <v>#REF!</v>
      </c>
      <c r="AI407" s="227" t="e">
        <f t="shared" si="75"/>
        <v>#REF!</v>
      </c>
      <c r="AJ407" s="225">
        <f>Solicitacao_Prancha[[#This Row],[QUANT EQUIP]]</f>
        <v>1</v>
      </c>
      <c r="AK407" s="229" t="e">
        <f t="shared" si="76"/>
        <v>#REF!</v>
      </c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/>
      <c r="AY407"/>
    </row>
    <row r="408" spans="1:51" ht="15" hidden="1" x14ac:dyDescent="0.25">
      <c r="A408" s="209">
        <v>3180</v>
      </c>
      <c r="B408" s="208" t="s">
        <v>745</v>
      </c>
      <c r="C408" s="210">
        <v>45643.081250000003</v>
      </c>
      <c r="D408" s="209" t="s">
        <v>844</v>
      </c>
      <c r="E408" s="209" t="s">
        <v>485</v>
      </c>
      <c r="F408" s="209">
        <v>2</v>
      </c>
      <c r="G408" s="209" t="s">
        <v>845</v>
      </c>
      <c r="H408" s="209" t="s">
        <v>621</v>
      </c>
      <c r="I408" s="209" t="s">
        <v>621</v>
      </c>
      <c r="J408" s="209" t="s">
        <v>1</v>
      </c>
      <c r="K408" s="209" t="s">
        <v>1258</v>
      </c>
      <c r="L408" s="209" t="s">
        <v>595</v>
      </c>
      <c r="M408" s="209" t="s">
        <v>410</v>
      </c>
      <c r="N408" s="209" t="s">
        <v>546</v>
      </c>
      <c r="O408" s="209" t="s">
        <v>1389</v>
      </c>
      <c r="P408" s="209"/>
      <c r="Q408" s="209" t="s">
        <v>687</v>
      </c>
      <c r="R408" s="208" t="e">
        <f>VLOOKUP(LEFT(Solicitacao_Prancha[[#This Row],[ORIGEM]],4),#REF!,2,0)</f>
        <v>#REF!</v>
      </c>
      <c r="S408" s="208" t="e">
        <f>VLOOKUP(LEFT(Solicitacao_Prancha[[#This Row],[DESTINO]],4),#REF!,2,0)</f>
        <v>#REF!</v>
      </c>
      <c r="T408" s="219" t="str">
        <f t="shared" ref="T408:T409" si="78">IF(U408&gt;=48,"Aderente","Não Aderente")</f>
        <v>Não Aderente</v>
      </c>
      <c r="U408" s="221">
        <f>((CONCATENATE(Solicitacao_Prancha[[#This Row],[DATA MOVIMENTAÇÃO]]," ",Solicitacao_Prancha[[#This Row],[HORA MOVIMENTAÇÃO]])-Solicitacao_Prancha[[#This Row],[DATA SOLICITAÇÃO]])*24)+3</f>
        <v>35.049999999871943</v>
      </c>
      <c r="V408" s="224" t="s">
        <v>410</v>
      </c>
      <c r="W408" s="225" t="str">
        <f>LEFT(Solicitacao_Prancha[[#This Row],[ORIGEM]],4)</f>
        <v>BRLP</v>
      </c>
      <c r="X408" s="225" t="str">
        <f>LEFT(Solicitacao_Prancha[[#This Row],[DESTINO]],4)</f>
        <v>0325</v>
      </c>
      <c r="Y408" s="225" t="str">
        <f t="shared" ref="Y408:Y409" si="79">CONCATENATE(V408,W408)</f>
        <v>BRLPBRLP</v>
      </c>
      <c r="Z408" s="225" t="str">
        <f t="shared" ref="Z408:Z409" si="80">CONCATENATE(W408,X408)</f>
        <v>BRLP0325</v>
      </c>
      <c r="AA408" s="225" t="str">
        <f t="shared" ref="AA408:AA409" si="81">CONCATENATE(V408,X408)</f>
        <v>BRLP0325</v>
      </c>
      <c r="AB408" s="226" t="e">
        <f>VLOOKUP(Y408,#REF!,2,0)</f>
        <v>#REF!</v>
      </c>
      <c r="AC408" s="226" t="e">
        <f>VLOOKUP(Z408,#REF!,2,0)</f>
        <v>#REF!</v>
      </c>
      <c r="AD408" s="226" t="e">
        <f>VLOOKUP(AA408,#REF!,2,0)</f>
        <v>#REF!</v>
      </c>
      <c r="AE408" s="227" t="e">
        <f t="shared" si="77"/>
        <v>#REF!</v>
      </c>
      <c r="AF408" s="229" t="e">
        <f t="shared" ref="AF408:AF409" si="82">(AB408/65)+(AC408/42.5)+(AD408/65)</f>
        <v>#REF!</v>
      </c>
      <c r="AG408" s="229">
        <v>2</v>
      </c>
      <c r="AH408" s="229" t="e">
        <f t="shared" ref="AH408:AH409" si="83">(AF408+AG408)</f>
        <v>#REF!</v>
      </c>
      <c r="AI408" s="227" t="e">
        <f t="shared" ref="AI408:AI409" si="84">11/AH408</f>
        <v>#REF!</v>
      </c>
      <c r="AJ408" s="225">
        <f>Solicitacao_Prancha[[#This Row],[QUANT EQUIP]]</f>
        <v>2</v>
      </c>
      <c r="AK408" s="229" t="e">
        <f t="shared" ref="AK408:AK409" si="85">AJ408/AI408</f>
        <v>#REF!</v>
      </c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/>
      <c r="AY408"/>
    </row>
    <row r="409" spans="1:51" ht="15" hidden="1" x14ac:dyDescent="0.25">
      <c r="A409" s="209">
        <v>3181</v>
      </c>
      <c r="B409" s="208" t="s">
        <v>717</v>
      </c>
      <c r="C409" s="210">
        <v>45643.421527777777</v>
      </c>
      <c r="D409" s="209" t="s">
        <v>631</v>
      </c>
      <c r="E409" s="209" t="s">
        <v>500</v>
      </c>
      <c r="F409" s="209">
        <v>2</v>
      </c>
      <c r="G409" s="209" t="s">
        <v>543</v>
      </c>
      <c r="H409" s="209" t="s">
        <v>620</v>
      </c>
      <c r="I409" s="209" t="s">
        <v>621</v>
      </c>
      <c r="J409" s="209" t="s">
        <v>1</v>
      </c>
      <c r="K409" s="209" t="s">
        <v>1258</v>
      </c>
      <c r="L409" s="209" t="s">
        <v>1390</v>
      </c>
      <c r="M409" s="209" t="s">
        <v>636</v>
      </c>
      <c r="N409" s="209" t="s">
        <v>636</v>
      </c>
      <c r="O409" s="209"/>
      <c r="P409" s="209"/>
      <c r="Q409" s="209" t="s">
        <v>687</v>
      </c>
      <c r="R409" s="208" t="e">
        <f>VLOOKUP(LEFT(Solicitacao_Prancha[[#This Row],[ORIGEM]],4),#REF!,2,0)</f>
        <v>#REF!</v>
      </c>
      <c r="S409" s="208" t="e">
        <f>VLOOKUP(LEFT(Solicitacao_Prancha[[#This Row],[DESTINO]],4),#REF!,2,0)</f>
        <v>#REF!</v>
      </c>
      <c r="T409" s="219" t="str">
        <f t="shared" si="78"/>
        <v>Não Aderente</v>
      </c>
      <c r="U409" s="221">
        <f>((CONCATENATE(Solicitacao_Prancha[[#This Row],[DATA MOVIMENTAÇÃO]]," ",Solicitacao_Prancha[[#This Row],[HORA MOVIMENTAÇÃO]])-Solicitacao_Prancha[[#This Row],[DATA SOLICITAÇÃO]])*24)+3</f>
        <v>26.000000000058208</v>
      </c>
      <c r="V409" s="224" t="s">
        <v>410</v>
      </c>
      <c r="W409" s="225" t="str">
        <f>LEFT(Solicitacao_Prancha[[#This Row],[ORIGEM]],4)</f>
        <v>5002</v>
      </c>
      <c r="X409" s="225" t="str">
        <f>LEFT(Solicitacao_Prancha[[#This Row],[DESTINO]],4)</f>
        <v>5002</v>
      </c>
      <c r="Y409" s="225" t="str">
        <f t="shared" si="79"/>
        <v>BRLP5002</v>
      </c>
      <c r="Z409" s="225" t="str">
        <f t="shared" si="80"/>
        <v>50025002</v>
      </c>
      <c r="AA409" s="225" t="str">
        <f t="shared" si="81"/>
        <v>BRLP5002</v>
      </c>
      <c r="AB409" s="226" t="e">
        <f>VLOOKUP(Y409,#REF!,2,0)</f>
        <v>#REF!</v>
      </c>
      <c r="AC409" s="226" t="e">
        <f>VLOOKUP(Z409,#REF!,2,0)</f>
        <v>#REF!</v>
      </c>
      <c r="AD409" s="226" t="e">
        <f>VLOOKUP(AA409,#REF!,2,0)</f>
        <v>#REF!</v>
      </c>
      <c r="AE409" s="227" t="e">
        <f t="shared" si="77"/>
        <v>#REF!</v>
      </c>
      <c r="AF409" s="229" t="e">
        <f t="shared" si="82"/>
        <v>#REF!</v>
      </c>
      <c r="AG409" s="229">
        <v>2</v>
      </c>
      <c r="AH409" s="229" t="e">
        <f t="shared" si="83"/>
        <v>#REF!</v>
      </c>
      <c r="AI409" s="227" t="e">
        <f t="shared" si="84"/>
        <v>#REF!</v>
      </c>
      <c r="AJ409" s="225">
        <f>Solicitacao_Prancha[[#This Row],[QUANT EQUIP]]</f>
        <v>2</v>
      </c>
      <c r="AK409" s="229" t="e">
        <f t="shared" si="85"/>
        <v>#REF!</v>
      </c>
      <c r="AL409" s="209"/>
      <c r="AM409" s="209"/>
      <c r="AN409" s="209"/>
      <c r="AO409" s="209"/>
      <c r="AP409" s="209"/>
      <c r="AQ409" s="209"/>
      <c r="AR409" s="209"/>
      <c r="AS409" s="209"/>
      <c r="AT409" s="209"/>
      <c r="AU409" s="209"/>
      <c r="AV409" s="209"/>
      <c r="AW409" s="209"/>
      <c r="AX409"/>
      <c r="AY409"/>
    </row>
    <row r="410" spans="1:51" ht="15" hidden="1" x14ac:dyDescent="0.25">
      <c r="A410" s="209">
        <v>3182</v>
      </c>
      <c r="B410" s="208" t="s">
        <v>718</v>
      </c>
      <c r="C410" s="210">
        <v>45643.510416666664</v>
      </c>
      <c r="D410" s="209" t="s">
        <v>570</v>
      </c>
      <c r="E410" s="209" t="s">
        <v>719</v>
      </c>
      <c r="F410" s="209">
        <v>1</v>
      </c>
      <c r="G410" s="209" t="s">
        <v>8</v>
      </c>
      <c r="H410" s="209" t="s">
        <v>620</v>
      </c>
      <c r="I410" s="209" t="s">
        <v>621</v>
      </c>
      <c r="J410" s="209" t="s">
        <v>1</v>
      </c>
      <c r="K410" s="209" t="s">
        <v>1258</v>
      </c>
      <c r="L410" s="209" t="s">
        <v>1393</v>
      </c>
      <c r="M410" s="209" t="s">
        <v>647</v>
      </c>
      <c r="N410" s="209" t="s">
        <v>647</v>
      </c>
      <c r="O410" s="209"/>
      <c r="P410" s="209"/>
      <c r="Q410" s="209" t="s">
        <v>687</v>
      </c>
      <c r="R410" s="208" t="e">
        <f>VLOOKUP(LEFT(Solicitacao_Prancha[[#This Row],[ORIGEM]],4),#REF!,2,0)</f>
        <v>#REF!</v>
      </c>
      <c r="S410" s="208" t="e">
        <f>VLOOKUP(LEFT(Solicitacao_Prancha[[#This Row],[DESTINO]],4),#REF!,2,0)</f>
        <v>#REF!</v>
      </c>
      <c r="T410" s="219" t="str">
        <f t="shared" ref="T410" si="86">IF(U410&gt;=48,"Aderente","Não Aderente")</f>
        <v>Não Aderente</v>
      </c>
      <c r="U410" s="221">
        <f>((CONCATENATE(Solicitacao_Prancha[[#This Row],[DATA MOVIMENTAÇÃO]]," ",Solicitacao_Prancha[[#This Row],[HORA MOVIMENTAÇÃO]])-Solicitacao_Prancha[[#This Row],[DATA SOLICITAÇÃO]])*24)+3</f>
        <v>24.083333333430346</v>
      </c>
      <c r="V410" s="224" t="s">
        <v>410</v>
      </c>
      <c r="W410" s="225" t="str">
        <f>LEFT(Solicitacao_Prancha[[#This Row],[ORIGEM]],4)</f>
        <v>0298</v>
      </c>
      <c r="X410" s="225" t="str">
        <f>LEFT(Solicitacao_Prancha[[#This Row],[DESTINO]],4)</f>
        <v>0298</v>
      </c>
      <c r="Y410" s="225" t="str">
        <f t="shared" ref="Y410" si="87">CONCATENATE(V410,W410)</f>
        <v>BRLP0298</v>
      </c>
      <c r="Z410" s="225" t="str">
        <f t="shared" ref="Z410" si="88">CONCATENATE(W410,X410)</f>
        <v>02980298</v>
      </c>
      <c r="AA410" s="225" t="str">
        <f t="shared" ref="AA410" si="89">CONCATENATE(V410,X410)</f>
        <v>BRLP0298</v>
      </c>
      <c r="AB410" s="226" t="e">
        <f>VLOOKUP(Y410,#REF!,2,0)</f>
        <v>#REF!</v>
      </c>
      <c r="AC410" s="226" t="e">
        <f>VLOOKUP(Z410,#REF!,2,0)</f>
        <v>#REF!</v>
      </c>
      <c r="AD410" s="226" t="e">
        <f>VLOOKUP(AA410,#REF!,2,0)</f>
        <v>#REF!</v>
      </c>
      <c r="AE410" s="227" t="e">
        <f t="shared" si="77"/>
        <v>#REF!</v>
      </c>
      <c r="AF410" s="229" t="e">
        <f t="shared" ref="AF410" si="90">(AB410/65)+(AC410/42.5)+(AD410/65)</f>
        <v>#REF!</v>
      </c>
      <c r="AG410" s="229">
        <v>2</v>
      </c>
      <c r="AH410" s="229" t="e">
        <f t="shared" ref="AH410" si="91">(AF410+AG410)</f>
        <v>#REF!</v>
      </c>
      <c r="AI410" s="227" t="e">
        <f t="shared" ref="AI410" si="92">11/AH410</f>
        <v>#REF!</v>
      </c>
      <c r="AJ410" s="225">
        <f>Solicitacao_Prancha[[#This Row],[QUANT EQUIP]]</f>
        <v>1</v>
      </c>
      <c r="AK410" s="229" t="e">
        <f t="shared" ref="AK410" si="93">AJ410/AI410</f>
        <v>#REF!</v>
      </c>
      <c r="AL410" s="209"/>
      <c r="AM410" s="209"/>
      <c r="AN410" s="209"/>
      <c r="AO410" s="209"/>
      <c r="AP410" s="209"/>
      <c r="AQ410" s="209"/>
      <c r="AR410" s="209"/>
      <c r="AS410" s="209"/>
      <c r="AT410" s="209"/>
      <c r="AU410" s="209"/>
      <c r="AV410" s="209"/>
      <c r="AW410" s="209"/>
      <c r="AX410"/>
      <c r="AY410"/>
    </row>
    <row r="411" spans="1:51" ht="15" hidden="1" x14ac:dyDescent="0.25">
      <c r="A411" s="209">
        <v>3183</v>
      </c>
      <c r="B411" s="208" t="s">
        <v>717</v>
      </c>
      <c r="C411" s="210">
        <v>45643.544444444444</v>
      </c>
      <c r="D411" s="209" t="s">
        <v>558</v>
      </c>
      <c r="E411" s="209" t="s">
        <v>491</v>
      </c>
      <c r="F411" s="209">
        <v>1</v>
      </c>
      <c r="G411" s="209" t="s">
        <v>492</v>
      </c>
      <c r="H411" s="209" t="s">
        <v>620</v>
      </c>
      <c r="I411" s="209" t="s">
        <v>621</v>
      </c>
      <c r="J411" s="209" t="s">
        <v>531</v>
      </c>
      <c r="K411" s="209" t="s">
        <v>1263</v>
      </c>
      <c r="L411" s="209" t="s">
        <v>1394</v>
      </c>
      <c r="M411" s="209" t="s">
        <v>690</v>
      </c>
      <c r="N411" s="209" t="s">
        <v>490</v>
      </c>
      <c r="O411" s="209"/>
      <c r="P411" s="209" t="s">
        <v>514</v>
      </c>
      <c r="Q411" s="209" t="s">
        <v>688</v>
      </c>
      <c r="R411" s="208" t="e">
        <f>VLOOKUP(LEFT(Solicitacao_Prancha[[#This Row],[ORIGEM]],4),#REF!,2,0)</f>
        <v>#REF!</v>
      </c>
      <c r="S411" s="208" t="e">
        <f>VLOOKUP(LEFT(Solicitacao_Prancha[[#This Row],[DESTINO]],4),#REF!,2,0)</f>
        <v>#REF!</v>
      </c>
      <c r="T411" s="219" t="str">
        <f t="shared" ref="T411:T440" si="94">IF(U411&gt;=48,"Aderente","Não Aderente")</f>
        <v>Não Aderente</v>
      </c>
      <c r="U411" s="221">
        <f>((CONCATENATE(Solicitacao_Prancha[[#This Row],[DATA MOVIMENTAÇÃO]]," ",Solicitacao_Prancha[[#This Row],[HORA MOVIMENTAÇÃO]])-Solicitacao_Prancha[[#This Row],[DATA SOLICITAÇÃO]])*24)+3</f>
        <v>1.0166666666627862</v>
      </c>
      <c r="V411" s="224" t="s">
        <v>410</v>
      </c>
      <c r="W411" s="225" t="str">
        <f>LEFT(Solicitacao_Prancha[[#This Row],[ORIGEM]],4)</f>
        <v>2418</v>
      </c>
      <c r="X411" s="225" t="str">
        <f>LEFT(Solicitacao_Prancha[[#This Row],[DESTINO]],4)</f>
        <v>0425</v>
      </c>
      <c r="Y411" s="225" t="str">
        <f t="shared" ref="Y411:Y440" si="95">CONCATENATE(V411,W411)</f>
        <v>BRLP2418</v>
      </c>
      <c r="Z411" s="225" t="str">
        <f t="shared" ref="Z411:Z440" si="96">CONCATENATE(W411,X411)</f>
        <v>24180425</v>
      </c>
      <c r="AA411" s="225" t="str">
        <f t="shared" ref="AA411:AA440" si="97">CONCATENATE(V411,X411)</f>
        <v>BRLP0425</v>
      </c>
      <c r="AB411" s="226" t="e">
        <f>VLOOKUP(Y411,#REF!,2,0)</f>
        <v>#REF!</v>
      </c>
      <c r="AC411" s="226" t="e">
        <f>VLOOKUP(Z411,#REF!,2,0)</f>
        <v>#REF!</v>
      </c>
      <c r="AD411" s="226" t="e">
        <f>VLOOKUP(AA411,#REF!,2,0)</f>
        <v>#REF!</v>
      </c>
      <c r="AE411" s="227" t="e">
        <f t="shared" si="77"/>
        <v>#REF!</v>
      </c>
      <c r="AF411" s="229" t="e">
        <f t="shared" ref="AF411:AF440" si="98">(AB411/65)+(AC411/42.5)+(AD411/65)</f>
        <v>#REF!</v>
      </c>
      <c r="AG411" s="229">
        <v>2</v>
      </c>
      <c r="AH411" s="229" t="e">
        <f t="shared" ref="AH411:AH440" si="99">(AF411+AG411)</f>
        <v>#REF!</v>
      </c>
      <c r="AI411" s="227" t="e">
        <f t="shared" ref="AI411:AI440" si="100">11/AH411</f>
        <v>#REF!</v>
      </c>
      <c r="AJ411" s="225">
        <f>Solicitacao_Prancha[[#This Row],[QUANT EQUIP]]</f>
        <v>1</v>
      </c>
      <c r="AK411" s="229" t="e">
        <f t="shared" ref="AK411:AK440" si="101">AJ411/AI411</f>
        <v>#REF!</v>
      </c>
      <c r="AL411" s="209"/>
      <c r="AM411" s="209"/>
      <c r="AN411" s="209"/>
      <c r="AO411" s="209"/>
      <c r="AP411" s="209"/>
      <c r="AQ411" s="209"/>
      <c r="AR411" s="209"/>
      <c r="AS411" s="209"/>
      <c r="AT411" s="209"/>
      <c r="AU411" s="209"/>
      <c r="AV411" s="209"/>
      <c r="AW411" s="209"/>
      <c r="AX411"/>
      <c r="AY411"/>
    </row>
    <row r="412" spans="1:51" ht="15" hidden="1" x14ac:dyDescent="0.25">
      <c r="A412" s="209">
        <v>3184</v>
      </c>
      <c r="B412" s="208" t="s">
        <v>745</v>
      </c>
      <c r="C412" s="210">
        <v>45643.752083333333</v>
      </c>
      <c r="D412" s="209" t="s">
        <v>587</v>
      </c>
      <c r="E412" s="209" t="s">
        <v>485</v>
      </c>
      <c r="F412" s="209">
        <v>1</v>
      </c>
      <c r="G412" s="209" t="s">
        <v>1364</v>
      </c>
      <c r="H412" s="209" t="s">
        <v>620</v>
      </c>
      <c r="I412" s="209" t="s">
        <v>621</v>
      </c>
      <c r="J412" s="209" t="s">
        <v>1</v>
      </c>
      <c r="K412" s="209" t="s">
        <v>1377</v>
      </c>
      <c r="L412" s="209" t="s">
        <v>593</v>
      </c>
      <c r="M412" s="209" t="s">
        <v>561</v>
      </c>
      <c r="N412" s="209" t="s">
        <v>561</v>
      </c>
      <c r="O412" s="209" t="s">
        <v>1416</v>
      </c>
      <c r="P412" s="209"/>
      <c r="Q412" s="209" t="s">
        <v>687</v>
      </c>
      <c r="R412" s="208" t="e">
        <f>VLOOKUP(LEFT(Solicitacao_Prancha[[#This Row],[ORIGEM]],4),#REF!,2,0)</f>
        <v>#REF!</v>
      </c>
      <c r="S412" s="208" t="e">
        <f>VLOOKUP(LEFT(Solicitacao_Prancha[[#This Row],[DESTINO]],4),#REF!,2,0)</f>
        <v>#REF!</v>
      </c>
      <c r="T412" s="219" t="str">
        <f t="shared" si="94"/>
        <v>Não Aderente</v>
      </c>
      <c r="U412" s="221">
        <f>((CONCATENATE(Solicitacao_Prancha[[#This Row],[DATA MOVIMENTAÇÃO]]," ",Solicitacao_Prancha[[#This Row],[HORA MOVIMENTAÇÃO]])-Solicitacao_Prancha[[#This Row],[DATA SOLICITAÇÃO]])*24)+3</f>
        <v>40.950000000069849</v>
      </c>
      <c r="V412" s="224" t="s">
        <v>410</v>
      </c>
      <c r="W412" s="225" t="str">
        <f>LEFT(Solicitacao_Prancha[[#This Row],[ORIGEM]],4)</f>
        <v>0265</v>
      </c>
      <c r="X412" s="225" t="str">
        <f>LEFT(Solicitacao_Prancha[[#This Row],[DESTINO]],4)</f>
        <v>0265</v>
      </c>
      <c r="Y412" s="225" t="str">
        <f t="shared" si="95"/>
        <v>BRLP0265</v>
      </c>
      <c r="Z412" s="225" t="str">
        <f t="shared" si="96"/>
        <v>02650265</v>
      </c>
      <c r="AA412" s="225" t="str">
        <f t="shared" si="97"/>
        <v>BRLP0265</v>
      </c>
      <c r="AB412" s="226" t="e">
        <f>VLOOKUP(Y412,#REF!,2,0)</f>
        <v>#REF!</v>
      </c>
      <c r="AC412" s="226" t="e">
        <f>VLOOKUP(Z412,#REF!,2,0)</f>
        <v>#REF!</v>
      </c>
      <c r="AD412" s="226" t="e">
        <f>VLOOKUP(AA412,#REF!,2,0)</f>
        <v>#REF!</v>
      </c>
      <c r="AE412" s="227" t="e">
        <f t="shared" si="77"/>
        <v>#REF!</v>
      </c>
      <c r="AF412" s="229" t="e">
        <f t="shared" si="98"/>
        <v>#REF!</v>
      </c>
      <c r="AG412" s="229">
        <v>2</v>
      </c>
      <c r="AH412" s="229" t="e">
        <f t="shared" si="99"/>
        <v>#REF!</v>
      </c>
      <c r="AI412" s="227" t="e">
        <f t="shared" si="100"/>
        <v>#REF!</v>
      </c>
      <c r="AJ412" s="225">
        <f>Solicitacao_Prancha[[#This Row],[QUANT EQUIP]]</f>
        <v>1</v>
      </c>
      <c r="AK412" s="229" t="e">
        <f t="shared" si="101"/>
        <v>#REF!</v>
      </c>
      <c r="AL412" s="209"/>
      <c r="AM412" s="209"/>
      <c r="AN412" s="209"/>
      <c r="AO412" s="209"/>
      <c r="AP412" s="209"/>
      <c r="AQ412" s="209"/>
      <c r="AR412" s="209"/>
      <c r="AS412" s="209"/>
      <c r="AT412" s="209"/>
      <c r="AU412" s="209"/>
      <c r="AV412" s="209"/>
      <c r="AW412" s="209"/>
      <c r="AX412"/>
      <c r="AY412"/>
    </row>
    <row r="413" spans="1:51" ht="15" hidden="1" x14ac:dyDescent="0.25">
      <c r="A413" s="209">
        <v>3186</v>
      </c>
      <c r="B413" s="208" t="s">
        <v>717</v>
      </c>
      <c r="C413" s="210">
        <v>45643.782638888886</v>
      </c>
      <c r="D413" s="209" t="s">
        <v>569</v>
      </c>
      <c r="E413" s="209" t="s">
        <v>500</v>
      </c>
      <c r="F413" s="209">
        <v>1</v>
      </c>
      <c r="G413" s="209" t="s">
        <v>6</v>
      </c>
      <c r="H413" s="209" t="s">
        <v>620</v>
      </c>
      <c r="I413" s="209" t="s">
        <v>624</v>
      </c>
      <c r="J413" s="209" t="s">
        <v>1</v>
      </c>
      <c r="K413" s="209" t="s">
        <v>1377</v>
      </c>
      <c r="L413" s="209" t="s">
        <v>603</v>
      </c>
      <c r="M413" s="209" t="s">
        <v>517</v>
      </c>
      <c r="N413" s="209" t="s">
        <v>565</v>
      </c>
      <c r="O413" s="209"/>
      <c r="P413" s="209"/>
      <c r="Q413" s="209" t="s">
        <v>688</v>
      </c>
      <c r="R413" s="208" t="e">
        <f>VLOOKUP(LEFT(Solicitacao_Prancha[[#This Row],[ORIGEM]],4),#REF!,2,0)</f>
        <v>#REF!</v>
      </c>
      <c r="S413" s="208" t="e">
        <f>VLOOKUP(LEFT(Solicitacao_Prancha[[#This Row],[DESTINO]],4),#REF!,2,0)</f>
        <v>#REF!</v>
      </c>
      <c r="T413" s="219" t="str">
        <f t="shared" si="94"/>
        <v>Aderente</v>
      </c>
      <c r="U413" s="221">
        <f>((CONCATENATE(Solicitacao_Prancha[[#This Row],[DATA MOVIMENTAÇÃO]]," ",Solicitacao_Prancha[[#This Row],[HORA MOVIMENTAÇÃO]])-Solicitacao_Prancha[[#This Row],[DATA SOLICITAÇÃO]])*24)+3</f>
        <v>48.216666666674428</v>
      </c>
      <c r="V413" s="224" t="s">
        <v>410</v>
      </c>
      <c r="W413" s="225" t="str">
        <f>LEFT(Solicitacao_Prancha[[#This Row],[ORIGEM]],4)</f>
        <v>0342</v>
      </c>
      <c r="X413" s="225" t="str">
        <f>LEFT(Solicitacao_Prancha[[#This Row],[DESTINO]],4)</f>
        <v>0374</v>
      </c>
      <c r="Y413" s="225" t="str">
        <f t="shared" si="95"/>
        <v>BRLP0342</v>
      </c>
      <c r="Z413" s="225" t="str">
        <f t="shared" si="96"/>
        <v>03420374</v>
      </c>
      <c r="AA413" s="225" t="str">
        <f t="shared" si="97"/>
        <v>BRLP0374</v>
      </c>
      <c r="AB413" s="226" t="e">
        <f>VLOOKUP(Y413,#REF!,2,0)</f>
        <v>#REF!</v>
      </c>
      <c r="AC413" s="226" t="e">
        <f>VLOOKUP(Z413,#REF!,2,0)</f>
        <v>#REF!</v>
      </c>
      <c r="AD413" s="226" t="e">
        <f>VLOOKUP(AA413,#REF!,2,0)</f>
        <v>#REF!</v>
      </c>
      <c r="AE413" s="227" t="e">
        <f t="shared" si="77"/>
        <v>#REF!</v>
      </c>
      <c r="AF413" s="229" t="e">
        <f t="shared" si="98"/>
        <v>#REF!</v>
      </c>
      <c r="AG413" s="229">
        <v>2</v>
      </c>
      <c r="AH413" s="229" t="e">
        <f t="shared" si="99"/>
        <v>#REF!</v>
      </c>
      <c r="AI413" s="227" t="e">
        <f t="shared" si="100"/>
        <v>#REF!</v>
      </c>
      <c r="AJ413" s="225">
        <f>Solicitacao_Prancha[[#This Row],[QUANT EQUIP]]</f>
        <v>1</v>
      </c>
      <c r="AK413" s="229" t="e">
        <f t="shared" si="101"/>
        <v>#REF!</v>
      </c>
      <c r="AL413" s="209"/>
      <c r="AM413" s="209"/>
      <c r="AN413" s="209"/>
      <c r="AO413" s="209"/>
      <c r="AP413" s="209"/>
      <c r="AQ413" s="209"/>
      <c r="AR413" s="209"/>
      <c r="AS413" s="209"/>
      <c r="AT413" s="209"/>
      <c r="AU413" s="209"/>
      <c r="AV413" s="209"/>
      <c r="AW413" s="209"/>
      <c r="AX413"/>
      <c r="AY413"/>
    </row>
    <row r="414" spans="1:51" ht="15" hidden="1" x14ac:dyDescent="0.25">
      <c r="A414" s="209">
        <v>3187</v>
      </c>
      <c r="B414" s="209" t="s">
        <v>742</v>
      </c>
      <c r="C414" s="210">
        <v>45643.78402777778</v>
      </c>
      <c r="D414" s="209" t="s">
        <v>770</v>
      </c>
      <c r="E414" s="209" t="s">
        <v>496</v>
      </c>
      <c r="F414" s="209">
        <v>2</v>
      </c>
      <c r="G414" s="209" t="s">
        <v>771</v>
      </c>
      <c r="H414" s="209" t="s">
        <v>620</v>
      </c>
      <c r="I414" s="209" t="s">
        <v>624</v>
      </c>
      <c r="J414" s="209" t="s">
        <v>502</v>
      </c>
      <c r="K414" s="209" t="s">
        <v>1385</v>
      </c>
      <c r="L414" s="209" t="s">
        <v>604</v>
      </c>
      <c r="M414" s="209" t="s">
        <v>552</v>
      </c>
      <c r="N414" s="209" t="s">
        <v>517</v>
      </c>
      <c r="O414" s="209" t="s">
        <v>1417</v>
      </c>
      <c r="P414" s="209"/>
      <c r="Q414" s="209" t="s">
        <v>688</v>
      </c>
      <c r="R414" s="208" t="e">
        <f>VLOOKUP(LEFT(Solicitacao_Prancha[[#This Row],[ORIGEM]],4),#REF!,2,0)</f>
        <v>#REF!</v>
      </c>
      <c r="S414" s="208" t="e">
        <f>VLOOKUP(LEFT(Solicitacao_Prancha[[#This Row],[DESTINO]],4),#REF!,2,0)</f>
        <v>#REF!</v>
      </c>
      <c r="T414" s="219" t="str">
        <f t="shared" si="94"/>
        <v>Aderente</v>
      </c>
      <c r="U414" s="221">
        <f>((CONCATENATE(Solicitacao_Prancha[[#This Row],[DATA MOVIMENTAÇÃO]]," ",Solicitacao_Prancha[[#This Row],[HORA MOVIMENTAÇÃO]])-Solicitacao_Prancha[[#This Row],[DATA SOLICITAÇÃO]])*24)+3</f>
        <v>63.18333333323244</v>
      </c>
      <c r="V414" s="224" t="s">
        <v>410</v>
      </c>
      <c r="W414" s="225" t="str">
        <f>LEFT(Solicitacao_Prancha[[#This Row],[ORIGEM]],4)</f>
        <v>0245</v>
      </c>
      <c r="X414" s="225" t="str">
        <f>LEFT(Solicitacao_Prancha[[#This Row],[DESTINO]],4)</f>
        <v>0342</v>
      </c>
      <c r="Y414" s="225" t="str">
        <f t="shared" si="95"/>
        <v>BRLP0245</v>
      </c>
      <c r="Z414" s="225" t="str">
        <f t="shared" si="96"/>
        <v>02450342</v>
      </c>
      <c r="AA414" s="225" t="str">
        <f t="shared" si="97"/>
        <v>BRLP0342</v>
      </c>
      <c r="AB414" s="226" t="e">
        <f>VLOOKUP(Y414,#REF!,2,0)</f>
        <v>#REF!</v>
      </c>
      <c r="AC414" s="226" t="e">
        <f>VLOOKUP(Z414,#REF!,2,0)</f>
        <v>#REF!</v>
      </c>
      <c r="AD414" s="226" t="e">
        <f>VLOOKUP(AA414,#REF!,2,0)</f>
        <v>#REF!</v>
      </c>
      <c r="AE414" s="227" t="e">
        <f t="shared" si="77"/>
        <v>#REF!</v>
      </c>
      <c r="AF414" s="229" t="e">
        <f t="shared" si="98"/>
        <v>#REF!</v>
      </c>
      <c r="AG414" s="229">
        <v>2</v>
      </c>
      <c r="AH414" s="229" t="e">
        <f t="shared" si="99"/>
        <v>#REF!</v>
      </c>
      <c r="AI414" s="227" t="e">
        <f t="shared" si="100"/>
        <v>#REF!</v>
      </c>
      <c r="AJ414" s="225">
        <f>Solicitacao_Prancha[[#This Row],[QUANT EQUIP]]</f>
        <v>2</v>
      </c>
      <c r="AK414" s="229" t="e">
        <f t="shared" si="101"/>
        <v>#REF!</v>
      </c>
      <c r="AL414" s="209"/>
      <c r="AM414" s="209"/>
      <c r="AN414" s="209"/>
      <c r="AO414" s="209"/>
      <c r="AP414" s="209"/>
      <c r="AQ414" s="209"/>
      <c r="AR414" s="209"/>
      <c r="AS414" s="209"/>
      <c r="AT414" s="209"/>
      <c r="AU414" s="209"/>
      <c r="AV414" s="209"/>
      <c r="AW414" s="209"/>
      <c r="AX414"/>
      <c r="AY414"/>
    </row>
    <row r="415" spans="1:51" ht="15" hidden="1" x14ac:dyDescent="0.25">
      <c r="A415" s="209">
        <v>3191</v>
      </c>
      <c r="B415" s="208" t="s">
        <v>717</v>
      </c>
      <c r="C415" s="210">
        <v>45643.786111111112</v>
      </c>
      <c r="D415" s="209" t="s">
        <v>551</v>
      </c>
      <c r="E415" s="209" t="s">
        <v>500</v>
      </c>
      <c r="F415" s="209">
        <v>1</v>
      </c>
      <c r="G415" s="209" t="s">
        <v>506</v>
      </c>
      <c r="H415" s="209" t="s">
        <v>620</v>
      </c>
      <c r="I415" s="209" t="s">
        <v>624</v>
      </c>
      <c r="J415" s="209" t="s">
        <v>531</v>
      </c>
      <c r="K415" s="209" t="s">
        <v>1258</v>
      </c>
      <c r="L415" s="209" t="s">
        <v>602</v>
      </c>
      <c r="M415" s="209" t="s">
        <v>643</v>
      </c>
      <c r="N415" s="209" t="s">
        <v>643</v>
      </c>
      <c r="O415" s="209" t="s">
        <v>1418</v>
      </c>
      <c r="P415" s="209" t="s">
        <v>633</v>
      </c>
      <c r="Q415" s="209" t="s">
        <v>688</v>
      </c>
      <c r="R415" s="208" t="e">
        <f>VLOOKUP(LEFT(Solicitacao_Prancha[[#This Row],[ORIGEM]],4),#REF!,2,0)</f>
        <v>#REF!</v>
      </c>
      <c r="S415" s="208" t="e">
        <f>VLOOKUP(LEFT(Solicitacao_Prancha[[#This Row],[DESTINO]],4),#REF!,2,0)</f>
        <v>#REF!</v>
      </c>
      <c r="T415" s="219" t="str">
        <f t="shared" si="94"/>
        <v>Não Aderente</v>
      </c>
      <c r="U415" s="221">
        <f>((CONCATENATE(Solicitacao_Prancha[[#This Row],[DATA MOVIMENTAÇÃO]]," ",Solicitacao_Prancha[[#This Row],[HORA MOVIMENTAÇÃO]])-Solicitacao_Prancha[[#This Row],[DATA SOLICITAÇÃO]])*24)+3</f>
        <v>23.133333333302289</v>
      </c>
      <c r="V415" s="224" t="s">
        <v>410</v>
      </c>
      <c r="W415" s="225" t="str">
        <f>LEFT(Solicitacao_Prancha[[#This Row],[ORIGEM]],4)</f>
        <v>1115</v>
      </c>
      <c r="X415" s="225" t="str">
        <f>LEFT(Solicitacao_Prancha[[#This Row],[DESTINO]],4)</f>
        <v>1115</v>
      </c>
      <c r="Y415" s="225" t="str">
        <f t="shared" si="95"/>
        <v>BRLP1115</v>
      </c>
      <c r="Z415" s="225" t="str">
        <f t="shared" si="96"/>
        <v>11151115</v>
      </c>
      <c r="AA415" s="225" t="str">
        <f t="shared" si="97"/>
        <v>BRLP1115</v>
      </c>
      <c r="AB415" s="226" t="e">
        <f>VLOOKUP(Y415,#REF!,2,0)</f>
        <v>#REF!</v>
      </c>
      <c r="AC415" s="226" t="e">
        <f>VLOOKUP(Z415,#REF!,2,0)</f>
        <v>#REF!</v>
      </c>
      <c r="AD415" s="226" t="e">
        <f>VLOOKUP(AA415,#REF!,2,0)</f>
        <v>#REF!</v>
      </c>
      <c r="AE415" s="227" t="e">
        <f t="shared" si="77"/>
        <v>#REF!</v>
      </c>
      <c r="AF415" s="229" t="e">
        <f t="shared" si="98"/>
        <v>#REF!</v>
      </c>
      <c r="AG415" s="229">
        <v>2</v>
      </c>
      <c r="AH415" s="229" t="e">
        <f t="shared" si="99"/>
        <v>#REF!</v>
      </c>
      <c r="AI415" s="227" t="e">
        <f t="shared" si="100"/>
        <v>#REF!</v>
      </c>
      <c r="AJ415" s="225">
        <f>Solicitacao_Prancha[[#This Row],[QUANT EQUIP]]</f>
        <v>1</v>
      </c>
      <c r="AK415" s="229" t="e">
        <f t="shared" si="101"/>
        <v>#REF!</v>
      </c>
      <c r="AL415" s="209"/>
      <c r="AM415" s="209"/>
      <c r="AN415" s="209"/>
      <c r="AO415" s="209"/>
      <c r="AP415" s="209"/>
      <c r="AQ415" s="209"/>
      <c r="AR415" s="209"/>
      <c r="AS415" s="209"/>
      <c r="AT415" s="209"/>
      <c r="AU415" s="209"/>
      <c r="AV415" s="209"/>
      <c r="AW415" s="209"/>
      <c r="AX415"/>
      <c r="AY415"/>
    </row>
    <row r="416" spans="1:51" ht="15" hidden="1" x14ac:dyDescent="0.25">
      <c r="A416" s="209">
        <v>3189</v>
      </c>
      <c r="B416" s="208" t="s">
        <v>717</v>
      </c>
      <c r="C416" s="210">
        <v>45643.787499999999</v>
      </c>
      <c r="D416" s="209" t="s">
        <v>569</v>
      </c>
      <c r="E416" s="209" t="s">
        <v>500</v>
      </c>
      <c r="F416" s="209">
        <v>2</v>
      </c>
      <c r="G416" s="209" t="s">
        <v>6</v>
      </c>
      <c r="H416" s="209" t="s">
        <v>621</v>
      </c>
      <c r="I416" s="209" t="s">
        <v>621</v>
      </c>
      <c r="J416" s="209" t="s">
        <v>1</v>
      </c>
      <c r="K416" s="209" t="s">
        <v>1385</v>
      </c>
      <c r="L416" s="209" t="s">
        <v>604</v>
      </c>
      <c r="M416" s="209" t="s">
        <v>517</v>
      </c>
      <c r="N416" s="209" t="s">
        <v>565</v>
      </c>
      <c r="O416" s="209"/>
      <c r="P416" s="209"/>
      <c r="Q416" s="209" t="s">
        <v>688</v>
      </c>
      <c r="R416" s="208" t="e">
        <f>VLOOKUP(LEFT(Solicitacao_Prancha[[#This Row],[ORIGEM]],4),#REF!,2,0)</f>
        <v>#REF!</v>
      </c>
      <c r="S416" s="208" t="e">
        <f>VLOOKUP(LEFT(Solicitacao_Prancha[[#This Row],[DESTINO]],4),#REF!,2,0)</f>
        <v>#REF!</v>
      </c>
      <c r="T416" s="219" t="str">
        <f t="shared" si="94"/>
        <v>Aderente</v>
      </c>
      <c r="U416" s="221">
        <f>((CONCATENATE(Solicitacao_Prancha[[#This Row],[DATA MOVIMENTAÇÃO]]," ",Solicitacao_Prancha[[#This Row],[HORA MOVIMENTAÇÃO]])-Solicitacao_Prancha[[#This Row],[DATA SOLICITAÇÃO]])*24)+3</f>
        <v>63.099999999976717</v>
      </c>
      <c r="V416" s="224" t="s">
        <v>410</v>
      </c>
      <c r="W416" s="225" t="str">
        <f>LEFT(Solicitacao_Prancha[[#This Row],[ORIGEM]],4)</f>
        <v>0342</v>
      </c>
      <c r="X416" s="225" t="str">
        <f>LEFT(Solicitacao_Prancha[[#This Row],[DESTINO]],4)</f>
        <v>0374</v>
      </c>
      <c r="Y416" s="225" t="str">
        <f t="shared" si="95"/>
        <v>BRLP0342</v>
      </c>
      <c r="Z416" s="225" t="str">
        <f t="shared" si="96"/>
        <v>03420374</v>
      </c>
      <c r="AA416" s="225" t="str">
        <f t="shared" si="97"/>
        <v>BRLP0374</v>
      </c>
      <c r="AB416" s="226" t="e">
        <f>VLOOKUP(Y416,#REF!,2,0)</f>
        <v>#REF!</v>
      </c>
      <c r="AC416" s="226" t="e">
        <f>VLOOKUP(Z416,#REF!,2,0)</f>
        <v>#REF!</v>
      </c>
      <c r="AD416" s="226" t="e">
        <f>VLOOKUP(AA416,#REF!,2,0)</f>
        <v>#REF!</v>
      </c>
      <c r="AE416" s="227" t="e">
        <f t="shared" si="77"/>
        <v>#REF!</v>
      </c>
      <c r="AF416" s="229" t="e">
        <f t="shared" si="98"/>
        <v>#REF!</v>
      </c>
      <c r="AG416" s="229">
        <v>2</v>
      </c>
      <c r="AH416" s="229" t="e">
        <f t="shared" si="99"/>
        <v>#REF!</v>
      </c>
      <c r="AI416" s="227" t="e">
        <f t="shared" si="100"/>
        <v>#REF!</v>
      </c>
      <c r="AJ416" s="225">
        <f>Solicitacao_Prancha[[#This Row],[QUANT EQUIP]]</f>
        <v>2</v>
      </c>
      <c r="AK416" s="229" t="e">
        <f t="shared" si="101"/>
        <v>#REF!</v>
      </c>
      <c r="AL416" s="209"/>
      <c r="AM416" s="209"/>
      <c r="AN416" s="209"/>
      <c r="AO416" s="209"/>
      <c r="AP416" s="209"/>
      <c r="AQ416" s="209"/>
      <c r="AR416" s="209"/>
      <c r="AS416" s="209"/>
      <c r="AT416" s="209"/>
      <c r="AU416" s="209"/>
      <c r="AV416" s="209"/>
      <c r="AW416" s="209"/>
      <c r="AX416"/>
      <c r="AY416"/>
    </row>
    <row r="417" spans="1:51" ht="15" hidden="1" x14ac:dyDescent="0.25">
      <c r="A417" s="209">
        <v>3188</v>
      </c>
      <c r="B417" s="209" t="s">
        <v>742</v>
      </c>
      <c r="C417" s="210">
        <v>45643.787499999999</v>
      </c>
      <c r="D417" s="209" t="s">
        <v>770</v>
      </c>
      <c r="E417" s="209" t="s">
        <v>489</v>
      </c>
      <c r="F417" s="209">
        <v>2</v>
      </c>
      <c r="G417" s="209" t="s">
        <v>771</v>
      </c>
      <c r="H417" s="209" t="s">
        <v>621</v>
      </c>
      <c r="I417" s="209" t="s">
        <v>621</v>
      </c>
      <c r="J417" s="209" t="s">
        <v>502</v>
      </c>
      <c r="K417" s="209" t="s">
        <v>1385</v>
      </c>
      <c r="L417" s="209" t="s">
        <v>604</v>
      </c>
      <c r="M417" s="209" t="s">
        <v>552</v>
      </c>
      <c r="N417" s="209" t="s">
        <v>517</v>
      </c>
      <c r="O417" s="209"/>
      <c r="P417" s="209"/>
      <c r="Q417" s="209" t="s">
        <v>688</v>
      </c>
      <c r="R417" s="208" t="e">
        <f>VLOOKUP(LEFT(Solicitacao_Prancha[[#This Row],[ORIGEM]],4),#REF!,2,0)</f>
        <v>#REF!</v>
      </c>
      <c r="S417" s="208" t="e">
        <f>VLOOKUP(LEFT(Solicitacao_Prancha[[#This Row],[DESTINO]],4),#REF!,2,0)</f>
        <v>#REF!</v>
      </c>
      <c r="T417" s="219" t="str">
        <f t="shared" si="94"/>
        <v>Aderente</v>
      </c>
      <c r="U417" s="221">
        <f>((CONCATENATE(Solicitacao_Prancha[[#This Row],[DATA MOVIMENTAÇÃO]]," ",Solicitacao_Prancha[[#This Row],[HORA MOVIMENTAÇÃO]])-Solicitacao_Prancha[[#This Row],[DATA SOLICITAÇÃO]])*24)+3</f>
        <v>63.099999999976717</v>
      </c>
      <c r="V417" s="224" t="s">
        <v>410</v>
      </c>
      <c r="W417" s="225" t="str">
        <f>LEFT(Solicitacao_Prancha[[#This Row],[ORIGEM]],4)</f>
        <v>0245</v>
      </c>
      <c r="X417" s="225" t="str">
        <f>LEFT(Solicitacao_Prancha[[#This Row],[DESTINO]],4)</f>
        <v>0342</v>
      </c>
      <c r="Y417" s="225" t="str">
        <f t="shared" si="95"/>
        <v>BRLP0245</v>
      </c>
      <c r="Z417" s="225" t="str">
        <f t="shared" si="96"/>
        <v>02450342</v>
      </c>
      <c r="AA417" s="225" t="str">
        <f t="shared" si="97"/>
        <v>BRLP0342</v>
      </c>
      <c r="AB417" s="226" t="e">
        <f>VLOOKUP(Y417,#REF!,2,0)</f>
        <v>#REF!</v>
      </c>
      <c r="AC417" s="226" t="e">
        <f>VLOOKUP(Z417,#REF!,2,0)</f>
        <v>#REF!</v>
      </c>
      <c r="AD417" s="226" t="e">
        <f>VLOOKUP(AA417,#REF!,2,0)</f>
        <v>#REF!</v>
      </c>
      <c r="AE417" s="227" t="e">
        <f t="shared" si="77"/>
        <v>#REF!</v>
      </c>
      <c r="AF417" s="229" t="e">
        <f t="shared" si="98"/>
        <v>#REF!</v>
      </c>
      <c r="AG417" s="229">
        <v>2</v>
      </c>
      <c r="AH417" s="229" t="e">
        <f t="shared" si="99"/>
        <v>#REF!</v>
      </c>
      <c r="AI417" s="227" t="e">
        <f t="shared" si="100"/>
        <v>#REF!</v>
      </c>
      <c r="AJ417" s="225">
        <f>Solicitacao_Prancha[[#This Row],[QUANT EQUIP]]</f>
        <v>2</v>
      </c>
      <c r="AK417" s="229" t="e">
        <f t="shared" si="101"/>
        <v>#REF!</v>
      </c>
      <c r="AL417" s="209"/>
      <c r="AM417" s="209"/>
      <c r="AN417" s="209"/>
      <c r="AO417" s="209"/>
      <c r="AP417" s="209"/>
      <c r="AQ417" s="209"/>
      <c r="AR417" s="209"/>
      <c r="AS417" s="209"/>
      <c r="AT417" s="209"/>
      <c r="AU417" s="209"/>
      <c r="AV417" s="209"/>
      <c r="AW417" s="209"/>
      <c r="AX417"/>
      <c r="AY417"/>
    </row>
    <row r="418" spans="1:51" ht="15" hidden="1" x14ac:dyDescent="0.25">
      <c r="A418" s="209">
        <v>3192</v>
      </c>
      <c r="B418" s="208" t="s">
        <v>717</v>
      </c>
      <c r="C418" s="210">
        <v>45643.788194444445</v>
      </c>
      <c r="D418" s="209" t="s">
        <v>558</v>
      </c>
      <c r="E418" s="209" t="s">
        <v>500</v>
      </c>
      <c r="F418" s="209">
        <v>4</v>
      </c>
      <c r="G418" s="209" t="s">
        <v>492</v>
      </c>
      <c r="H418" s="209" t="s">
        <v>621</v>
      </c>
      <c r="I418" s="209" t="s">
        <v>624</v>
      </c>
      <c r="J418" s="209" t="s">
        <v>531</v>
      </c>
      <c r="K418" s="209" t="s">
        <v>1258</v>
      </c>
      <c r="L418" s="209" t="s">
        <v>593</v>
      </c>
      <c r="M418" s="209" t="s">
        <v>490</v>
      </c>
      <c r="N418" s="209" t="s">
        <v>556</v>
      </c>
      <c r="O418" s="209"/>
      <c r="P418" s="209" t="s">
        <v>514</v>
      </c>
      <c r="Q418" s="209" t="s">
        <v>688</v>
      </c>
      <c r="R418" s="208" t="e">
        <f>VLOOKUP(LEFT(Solicitacao_Prancha[[#This Row],[ORIGEM]],4),#REF!,2,0)</f>
        <v>#REF!</v>
      </c>
      <c r="S418" s="208" t="e">
        <f>VLOOKUP(LEFT(Solicitacao_Prancha[[#This Row],[DESTINO]],4),#REF!,2,0)</f>
        <v>#REF!</v>
      </c>
      <c r="T418" s="219" t="str">
        <f t="shared" si="94"/>
        <v>Não Aderente</v>
      </c>
      <c r="U418" s="221">
        <f>((CONCATENATE(Solicitacao_Prancha[[#This Row],[DATA MOVIMENTAÇÃO]]," ",Solicitacao_Prancha[[#This Row],[HORA MOVIMENTAÇÃO]])-Solicitacao_Prancha[[#This Row],[DATA SOLICITAÇÃO]])*24)+3</f>
        <v>16.083333333372138</v>
      </c>
      <c r="V418" s="224" t="s">
        <v>410</v>
      </c>
      <c r="W418" s="225" t="str">
        <f>LEFT(Solicitacao_Prancha[[#This Row],[ORIGEM]],4)</f>
        <v>0425</v>
      </c>
      <c r="X418" s="225" t="str">
        <f>LEFT(Solicitacao_Prancha[[#This Row],[DESTINO]],4)</f>
        <v>0308</v>
      </c>
      <c r="Y418" s="225" t="str">
        <f t="shared" si="95"/>
        <v>BRLP0425</v>
      </c>
      <c r="Z418" s="225" t="str">
        <f t="shared" si="96"/>
        <v>04250308</v>
      </c>
      <c r="AA418" s="225" t="str">
        <f t="shared" si="97"/>
        <v>BRLP0308</v>
      </c>
      <c r="AB418" s="226" t="e">
        <f>VLOOKUP(Y418,#REF!,2,0)</f>
        <v>#REF!</v>
      </c>
      <c r="AC418" s="226" t="e">
        <f>VLOOKUP(Z418,#REF!,2,0)</f>
        <v>#REF!</v>
      </c>
      <c r="AD418" s="226" t="e">
        <f>VLOOKUP(AA418,#REF!,2,0)</f>
        <v>#REF!</v>
      </c>
      <c r="AE418" s="227" t="e">
        <f t="shared" si="77"/>
        <v>#REF!</v>
      </c>
      <c r="AF418" s="229" t="e">
        <f t="shared" si="98"/>
        <v>#REF!</v>
      </c>
      <c r="AG418" s="229">
        <v>2</v>
      </c>
      <c r="AH418" s="229" t="e">
        <f t="shared" si="99"/>
        <v>#REF!</v>
      </c>
      <c r="AI418" s="227" t="e">
        <f t="shared" si="100"/>
        <v>#REF!</v>
      </c>
      <c r="AJ418" s="225">
        <f>Solicitacao_Prancha[[#This Row],[QUANT EQUIP]]</f>
        <v>4</v>
      </c>
      <c r="AK418" s="229" t="e">
        <f t="shared" si="101"/>
        <v>#REF!</v>
      </c>
      <c r="AL418" s="209"/>
      <c r="AM418" s="209"/>
      <c r="AN418" s="209"/>
      <c r="AO418" s="209"/>
      <c r="AP418" s="209"/>
      <c r="AQ418" s="209"/>
      <c r="AR418" s="209"/>
      <c r="AS418" s="209"/>
      <c r="AT418" s="209"/>
      <c r="AU418" s="209"/>
      <c r="AV418" s="209"/>
      <c r="AW418" s="209"/>
      <c r="AX418"/>
      <c r="AY418"/>
    </row>
    <row r="419" spans="1:51" ht="15" hidden="1" x14ac:dyDescent="0.25">
      <c r="A419" s="209">
        <v>3190</v>
      </c>
      <c r="B419" s="208" t="s">
        <v>717</v>
      </c>
      <c r="C419" s="210">
        <v>45643.788888888892</v>
      </c>
      <c r="D419" s="209" t="s">
        <v>569</v>
      </c>
      <c r="E419" s="209" t="s">
        <v>491</v>
      </c>
      <c r="F419" s="209">
        <v>1</v>
      </c>
      <c r="G419" s="209" t="s">
        <v>6</v>
      </c>
      <c r="H419" s="209" t="s">
        <v>620</v>
      </c>
      <c r="I419" s="209" t="s">
        <v>621</v>
      </c>
      <c r="J419" s="209" t="s">
        <v>1</v>
      </c>
      <c r="K419" s="209" t="s">
        <v>1385</v>
      </c>
      <c r="L419" s="209" t="s">
        <v>604</v>
      </c>
      <c r="M419" s="209" t="s">
        <v>517</v>
      </c>
      <c r="N419" s="209" t="s">
        <v>565</v>
      </c>
      <c r="O419" s="209"/>
      <c r="P419" s="209"/>
      <c r="Q419" s="209" t="s">
        <v>688</v>
      </c>
      <c r="R419" s="208" t="e">
        <f>VLOOKUP(LEFT(Solicitacao_Prancha[[#This Row],[ORIGEM]],4),#REF!,2,0)</f>
        <v>#REF!</v>
      </c>
      <c r="S419" s="208" t="e">
        <f>VLOOKUP(LEFT(Solicitacao_Prancha[[#This Row],[DESTINO]],4),#REF!,2,0)</f>
        <v>#REF!</v>
      </c>
      <c r="T419" s="219" t="str">
        <f t="shared" si="94"/>
        <v>Aderente</v>
      </c>
      <c r="U419" s="221">
        <f>((CONCATENATE(Solicitacao_Prancha[[#This Row],[DATA MOVIMENTAÇÃO]]," ",Solicitacao_Prancha[[#This Row],[HORA MOVIMENTAÇÃO]])-Solicitacao_Prancha[[#This Row],[DATA SOLICITAÇÃO]])*24)+3</f>
        <v>63.066666666534729</v>
      </c>
      <c r="V419" s="224" t="s">
        <v>410</v>
      </c>
      <c r="W419" s="225" t="str">
        <f>LEFT(Solicitacao_Prancha[[#This Row],[ORIGEM]],4)</f>
        <v>0342</v>
      </c>
      <c r="X419" s="225" t="str">
        <f>LEFT(Solicitacao_Prancha[[#This Row],[DESTINO]],4)</f>
        <v>0374</v>
      </c>
      <c r="Y419" s="225" t="str">
        <f t="shared" si="95"/>
        <v>BRLP0342</v>
      </c>
      <c r="Z419" s="225" t="str">
        <f t="shared" si="96"/>
        <v>03420374</v>
      </c>
      <c r="AA419" s="225" t="str">
        <f t="shared" si="97"/>
        <v>BRLP0374</v>
      </c>
      <c r="AB419" s="226" t="e">
        <f>VLOOKUP(Y419,#REF!,2,0)</f>
        <v>#REF!</v>
      </c>
      <c r="AC419" s="226" t="e">
        <f>VLOOKUP(Z419,#REF!,2,0)</f>
        <v>#REF!</v>
      </c>
      <c r="AD419" s="226" t="e">
        <f>VLOOKUP(AA419,#REF!,2,0)</f>
        <v>#REF!</v>
      </c>
      <c r="AE419" s="227" t="e">
        <f t="shared" si="77"/>
        <v>#REF!</v>
      </c>
      <c r="AF419" s="229" t="e">
        <f t="shared" si="98"/>
        <v>#REF!</v>
      </c>
      <c r="AG419" s="229">
        <v>2</v>
      </c>
      <c r="AH419" s="229" t="e">
        <f t="shared" si="99"/>
        <v>#REF!</v>
      </c>
      <c r="AI419" s="227" t="e">
        <f t="shared" si="100"/>
        <v>#REF!</v>
      </c>
      <c r="AJ419" s="225">
        <f>Solicitacao_Prancha[[#This Row],[QUANT EQUIP]]</f>
        <v>1</v>
      </c>
      <c r="AK419" s="229" t="e">
        <f t="shared" si="101"/>
        <v>#REF!</v>
      </c>
      <c r="AL419" s="209"/>
      <c r="AM419" s="209"/>
      <c r="AN419" s="209"/>
      <c r="AO419" s="209"/>
      <c r="AP419" s="209"/>
      <c r="AQ419" s="209"/>
      <c r="AR419" s="209"/>
      <c r="AS419" s="209"/>
      <c r="AT419" s="209"/>
      <c r="AU419" s="209"/>
      <c r="AV419" s="209"/>
      <c r="AW419" s="209"/>
      <c r="AX419"/>
      <c r="AY419"/>
    </row>
    <row r="420" spans="1:51" ht="15" hidden="1" x14ac:dyDescent="0.25">
      <c r="A420" s="209">
        <v>3193</v>
      </c>
      <c r="B420" s="208" t="s">
        <v>743</v>
      </c>
      <c r="C420" s="210">
        <v>45643.834722222222</v>
      </c>
      <c r="D420" s="209" t="s">
        <v>1419</v>
      </c>
      <c r="E420" s="209" t="s">
        <v>489</v>
      </c>
      <c r="F420" s="209">
        <v>1</v>
      </c>
      <c r="G420" s="209" t="s">
        <v>501</v>
      </c>
      <c r="H420" s="209" t="s">
        <v>620</v>
      </c>
      <c r="I420" s="209" t="s">
        <v>624</v>
      </c>
      <c r="J420" s="209" t="s">
        <v>1</v>
      </c>
      <c r="K420" s="209" t="s">
        <v>1377</v>
      </c>
      <c r="L420" s="209" t="s">
        <v>604</v>
      </c>
      <c r="M420" s="209" t="s">
        <v>1420</v>
      </c>
      <c r="N420" s="209" t="s">
        <v>1421</v>
      </c>
      <c r="O420" s="209"/>
      <c r="P420" s="209"/>
      <c r="Q420" s="209" t="s">
        <v>688</v>
      </c>
      <c r="R420" s="208" t="e">
        <f>VLOOKUP(LEFT(Solicitacao_Prancha[[#This Row],[ORIGEM]],4),#REF!,2,0)</f>
        <v>#REF!</v>
      </c>
      <c r="S420" s="208" t="e">
        <f>VLOOKUP(LEFT(Solicitacao_Prancha[[#This Row],[DESTINO]],4),#REF!,2,0)</f>
        <v>#REF!</v>
      </c>
      <c r="T420" s="219" t="str">
        <f t="shared" si="94"/>
        <v>Não Aderente</v>
      </c>
      <c r="U420" s="221">
        <f>((CONCATENATE(Solicitacao_Prancha[[#This Row],[DATA MOVIMENTAÇÃO]]," ",Solicitacao_Prancha[[#This Row],[HORA MOVIMENTAÇÃO]])-Solicitacao_Prancha[[#This Row],[DATA SOLICITAÇÃO]])*24)+3</f>
        <v>37.96666666661622</v>
      </c>
      <c r="V420" s="224" t="s">
        <v>410</v>
      </c>
      <c r="W420" s="225" t="str">
        <f>LEFT(Solicitacao_Prancha[[#This Row],[ORIGEM]],4)</f>
        <v>0018</v>
      </c>
      <c r="X420" s="225" t="str">
        <f>LEFT(Solicitacao_Prancha[[#This Row],[DESTINO]],4)</f>
        <v>0656</v>
      </c>
      <c r="Y420" s="225" t="str">
        <f t="shared" si="95"/>
        <v>BRLP0018</v>
      </c>
      <c r="Z420" s="225" t="str">
        <f t="shared" si="96"/>
        <v>00180656</v>
      </c>
      <c r="AA420" s="225" t="str">
        <f t="shared" si="97"/>
        <v>BRLP0656</v>
      </c>
      <c r="AB420" s="226" t="e">
        <f>VLOOKUP(Y420,#REF!,2,0)</f>
        <v>#REF!</v>
      </c>
      <c r="AC420" s="226" t="e">
        <f>VLOOKUP(Z420,#REF!,2,0)</f>
        <v>#REF!</v>
      </c>
      <c r="AD420" s="226" t="e">
        <f>VLOOKUP(AA420,#REF!,2,0)</f>
        <v>#REF!</v>
      </c>
      <c r="AE420" s="227" t="e">
        <f t="shared" si="77"/>
        <v>#REF!</v>
      </c>
      <c r="AF420" s="229" t="e">
        <f t="shared" si="98"/>
        <v>#REF!</v>
      </c>
      <c r="AG420" s="229">
        <v>2</v>
      </c>
      <c r="AH420" s="229" t="e">
        <f t="shared" si="99"/>
        <v>#REF!</v>
      </c>
      <c r="AI420" s="227" t="e">
        <f t="shared" si="100"/>
        <v>#REF!</v>
      </c>
      <c r="AJ420" s="225">
        <f>Solicitacao_Prancha[[#This Row],[QUANT EQUIP]]</f>
        <v>1</v>
      </c>
      <c r="AK420" s="229" t="e">
        <f t="shared" si="101"/>
        <v>#REF!</v>
      </c>
      <c r="AL420" s="209"/>
      <c r="AM420" s="209"/>
      <c r="AN420" s="209"/>
      <c r="AO420" s="209"/>
      <c r="AP420" s="209"/>
      <c r="AQ420" s="209"/>
      <c r="AR420" s="209"/>
      <c r="AS420" s="209"/>
      <c r="AT420" s="209"/>
      <c r="AU420" s="209"/>
      <c r="AV420" s="209"/>
      <c r="AW420" s="209"/>
      <c r="AX420"/>
      <c r="AY420"/>
    </row>
    <row r="421" spans="1:51" ht="15" hidden="1" x14ac:dyDescent="0.25">
      <c r="A421" s="209">
        <v>3194</v>
      </c>
      <c r="B421" s="208" t="s">
        <v>743</v>
      </c>
      <c r="C421" s="210">
        <v>45643.835416666669</v>
      </c>
      <c r="D421" s="209" t="s">
        <v>1419</v>
      </c>
      <c r="E421" s="209" t="s">
        <v>493</v>
      </c>
      <c r="F421" s="209">
        <v>1</v>
      </c>
      <c r="G421" s="209" t="s">
        <v>501</v>
      </c>
      <c r="H421" s="209" t="s">
        <v>620</v>
      </c>
      <c r="I421" s="209" t="s">
        <v>622</v>
      </c>
      <c r="J421" s="209" t="s">
        <v>1</v>
      </c>
      <c r="K421" s="209" t="s">
        <v>1377</v>
      </c>
      <c r="L421" s="209" t="s">
        <v>604</v>
      </c>
      <c r="M421" s="209" t="s">
        <v>1420</v>
      </c>
      <c r="N421" s="209" t="s">
        <v>1421</v>
      </c>
      <c r="O421" s="209"/>
      <c r="P421" s="209"/>
      <c r="Q421" s="209" t="s">
        <v>688</v>
      </c>
      <c r="R421" s="208" t="e">
        <f>VLOOKUP(LEFT(Solicitacao_Prancha[[#This Row],[ORIGEM]],4),#REF!,2,0)</f>
        <v>#REF!</v>
      </c>
      <c r="S421" s="208" t="e">
        <f>VLOOKUP(LEFT(Solicitacao_Prancha[[#This Row],[DESTINO]],4),#REF!,2,0)</f>
        <v>#REF!</v>
      </c>
      <c r="T421" s="219" t="str">
        <f t="shared" si="94"/>
        <v>Não Aderente</v>
      </c>
      <c r="U421" s="221">
        <f>((CONCATENATE(Solicitacao_Prancha[[#This Row],[DATA MOVIMENTAÇÃO]]," ",Solicitacao_Prancha[[#This Row],[HORA MOVIMENTAÇÃO]])-Solicitacao_Prancha[[#This Row],[DATA SOLICITAÇÃO]])*24)+3</f>
        <v>37.949999999895226</v>
      </c>
      <c r="V421" s="224" t="s">
        <v>410</v>
      </c>
      <c r="W421" s="225" t="str">
        <f>LEFT(Solicitacao_Prancha[[#This Row],[ORIGEM]],4)</f>
        <v>0018</v>
      </c>
      <c r="X421" s="225" t="str">
        <f>LEFT(Solicitacao_Prancha[[#This Row],[DESTINO]],4)</f>
        <v>0656</v>
      </c>
      <c r="Y421" s="225" t="str">
        <f t="shared" si="95"/>
        <v>BRLP0018</v>
      </c>
      <c r="Z421" s="225" t="str">
        <f t="shared" si="96"/>
        <v>00180656</v>
      </c>
      <c r="AA421" s="225" t="str">
        <f t="shared" si="97"/>
        <v>BRLP0656</v>
      </c>
      <c r="AB421" s="226" t="e">
        <f>VLOOKUP(Y421,#REF!,2,0)</f>
        <v>#REF!</v>
      </c>
      <c r="AC421" s="226" t="e">
        <f>VLOOKUP(Z421,#REF!,2,0)</f>
        <v>#REF!</v>
      </c>
      <c r="AD421" s="226" t="e">
        <f>VLOOKUP(AA421,#REF!,2,0)</f>
        <v>#REF!</v>
      </c>
      <c r="AE421" s="227" t="e">
        <f t="shared" si="77"/>
        <v>#REF!</v>
      </c>
      <c r="AF421" s="229" t="e">
        <f t="shared" si="98"/>
        <v>#REF!</v>
      </c>
      <c r="AG421" s="229">
        <v>2</v>
      </c>
      <c r="AH421" s="229" t="e">
        <f t="shared" si="99"/>
        <v>#REF!</v>
      </c>
      <c r="AI421" s="227" t="e">
        <f t="shared" si="100"/>
        <v>#REF!</v>
      </c>
      <c r="AJ421" s="225">
        <f>Solicitacao_Prancha[[#This Row],[QUANT EQUIP]]</f>
        <v>1</v>
      </c>
      <c r="AK421" s="229" t="e">
        <f t="shared" si="101"/>
        <v>#REF!</v>
      </c>
      <c r="AL421" s="209"/>
      <c r="AM421" s="209"/>
      <c r="AN421" s="209"/>
      <c r="AO421" s="209"/>
      <c r="AP421" s="209"/>
      <c r="AQ421" s="209"/>
      <c r="AR421" s="209"/>
      <c r="AS421" s="209"/>
      <c r="AT421" s="209"/>
      <c r="AU421" s="209"/>
      <c r="AV421" s="209"/>
      <c r="AW421" s="209"/>
      <c r="AX421"/>
      <c r="AY421"/>
    </row>
    <row r="422" spans="1:51" ht="15" hidden="1" x14ac:dyDescent="0.25">
      <c r="A422" s="209">
        <v>3195</v>
      </c>
      <c r="B422" s="208" t="s">
        <v>743</v>
      </c>
      <c r="C422" s="210">
        <v>45643.836805555555</v>
      </c>
      <c r="D422" s="209" t="s">
        <v>1419</v>
      </c>
      <c r="E422" s="209" t="s">
        <v>491</v>
      </c>
      <c r="F422" s="209">
        <v>1</v>
      </c>
      <c r="G422" s="209" t="s">
        <v>501</v>
      </c>
      <c r="H422" s="209" t="s">
        <v>620</v>
      </c>
      <c r="I422" s="209" t="s">
        <v>622</v>
      </c>
      <c r="J422" s="209" t="s">
        <v>1</v>
      </c>
      <c r="K422" s="209" t="s">
        <v>1377</v>
      </c>
      <c r="L422" s="209" t="s">
        <v>604</v>
      </c>
      <c r="M422" s="209" t="s">
        <v>1420</v>
      </c>
      <c r="N422" s="209" t="s">
        <v>1421</v>
      </c>
      <c r="O422" s="209"/>
      <c r="P422" s="209"/>
      <c r="Q422" s="209" t="s">
        <v>688</v>
      </c>
      <c r="R422" s="208" t="e">
        <f>VLOOKUP(LEFT(Solicitacao_Prancha[[#This Row],[ORIGEM]],4),#REF!,2,0)</f>
        <v>#REF!</v>
      </c>
      <c r="S422" s="208" t="e">
        <f>VLOOKUP(LEFT(Solicitacao_Prancha[[#This Row],[DESTINO]],4),#REF!,2,0)</f>
        <v>#REF!</v>
      </c>
      <c r="T422" s="219" t="str">
        <f t="shared" si="94"/>
        <v>Não Aderente</v>
      </c>
      <c r="U422" s="221">
        <f>((CONCATENATE(Solicitacao_Prancha[[#This Row],[DATA MOVIMENTAÇÃO]]," ",Solicitacao_Prancha[[#This Row],[HORA MOVIMENTAÇÃO]])-Solicitacao_Prancha[[#This Row],[DATA SOLICITAÇÃO]])*24)+3</f>
        <v>37.916666666627862</v>
      </c>
      <c r="V422" s="224" t="s">
        <v>410</v>
      </c>
      <c r="W422" s="225" t="str">
        <f>LEFT(Solicitacao_Prancha[[#This Row],[ORIGEM]],4)</f>
        <v>0018</v>
      </c>
      <c r="X422" s="225" t="str">
        <f>LEFT(Solicitacao_Prancha[[#This Row],[DESTINO]],4)</f>
        <v>0656</v>
      </c>
      <c r="Y422" s="225" t="str">
        <f t="shared" si="95"/>
        <v>BRLP0018</v>
      </c>
      <c r="Z422" s="225" t="str">
        <f t="shared" si="96"/>
        <v>00180656</v>
      </c>
      <c r="AA422" s="225" t="str">
        <f t="shared" si="97"/>
        <v>BRLP0656</v>
      </c>
      <c r="AB422" s="226" t="e">
        <f>VLOOKUP(Y422,#REF!,2,0)</f>
        <v>#REF!</v>
      </c>
      <c r="AC422" s="226" t="e">
        <f>VLOOKUP(Z422,#REF!,2,0)</f>
        <v>#REF!</v>
      </c>
      <c r="AD422" s="226" t="e">
        <f>VLOOKUP(AA422,#REF!,2,0)</f>
        <v>#REF!</v>
      </c>
      <c r="AE422" s="227" t="e">
        <f t="shared" si="77"/>
        <v>#REF!</v>
      </c>
      <c r="AF422" s="229" t="e">
        <f t="shared" si="98"/>
        <v>#REF!</v>
      </c>
      <c r="AG422" s="229">
        <v>2</v>
      </c>
      <c r="AH422" s="229" t="e">
        <f t="shared" si="99"/>
        <v>#REF!</v>
      </c>
      <c r="AI422" s="227" t="e">
        <f t="shared" si="100"/>
        <v>#REF!</v>
      </c>
      <c r="AJ422" s="225">
        <f>Solicitacao_Prancha[[#This Row],[QUANT EQUIP]]</f>
        <v>1</v>
      </c>
      <c r="AK422" s="229" t="e">
        <f t="shared" si="101"/>
        <v>#REF!</v>
      </c>
      <c r="AL422" s="209"/>
      <c r="AM422" s="209"/>
      <c r="AN422" s="209"/>
      <c r="AO422" s="209"/>
      <c r="AP422" s="209"/>
      <c r="AQ422" s="209"/>
      <c r="AR422" s="209"/>
      <c r="AS422" s="209"/>
      <c r="AT422" s="209"/>
      <c r="AU422" s="209"/>
      <c r="AV422" s="209"/>
      <c r="AW422" s="209"/>
      <c r="AX422"/>
      <c r="AY422"/>
    </row>
    <row r="423" spans="1:51" ht="15" hidden="1" x14ac:dyDescent="0.25">
      <c r="A423" s="209">
        <v>3196</v>
      </c>
      <c r="B423" s="208" t="s">
        <v>743</v>
      </c>
      <c r="C423" s="210">
        <v>45643.837500000001</v>
      </c>
      <c r="D423" s="209" t="s">
        <v>1419</v>
      </c>
      <c r="E423" s="209" t="s">
        <v>507</v>
      </c>
      <c r="F423" s="209">
        <v>1</v>
      </c>
      <c r="G423" s="209" t="s">
        <v>501</v>
      </c>
      <c r="H423" s="209" t="s">
        <v>620</v>
      </c>
      <c r="I423" s="209" t="s">
        <v>622</v>
      </c>
      <c r="J423" s="209" t="s">
        <v>1</v>
      </c>
      <c r="K423" s="209" t="s">
        <v>1377</v>
      </c>
      <c r="L423" s="209" t="s">
        <v>604</v>
      </c>
      <c r="M423" s="209" t="s">
        <v>1420</v>
      </c>
      <c r="N423" s="209" t="s">
        <v>1421</v>
      </c>
      <c r="O423" s="209"/>
      <c r="P423" s="209"/>
      <c r="Q423" s="209" t="s">
        <v>688</v>
      </c>
      <c r="R423" s="208" t="e">
        <f>VLOOKUP(LEFT(Solicitacao_Prancha[[#This Row],[ORIGEM]],4),#REF!,2,0)</f>
        <v>#REF!</v>
      </c>
      <c r="S423" s="208" t="e">
        <f>VLOOKUP(LEFT(Solicitacao_Prancha[[#This Row],[DESTINO]],4),#REF!,2,0)</f>
        <v>#REF!</v>
      </c>
      <c r="T423" s="219" t="str">
        <f t="shared" si="94"/>
        <v>Não Aderente</v>
      </c>
      <c r="U423" s="221">
        <f>((CONCATENATE(Solicitacao_Prancha[[#This Row],[DATA MOVIMENTAÇÃO]]," ",Solicitacao_Prancha[[#This Row],[HORA MOVIMENTAÇÃO]])-Solicitacao_Prancha[[#This Row],[DATA SOLICITAÇÃO]])*24)+3</f>
        <v>37.899999999906868</v>
      </c>
      <c r="V423" s="224" t="s">
        <v>410</v>
      </c>
      <c r="W423" s="225" t="str">
        <f>LEFT(Solicitacao_Prancha[[#This Row],[ORIGEM]],4)</f>
        <v>0018</v>
      </c>
      <c r="X423" s="225" t="str">
        <f>LEFT(Solicitacao_Prancha[[#This Row],[DESTINO]],4)</f>
        <v>0656</v>
      </c>
      <c r="Y423" s="225" t="str">
        <f t="shared" si="95"/>
        <v>BRLP0018</v>
      </c>
      <c r="Z423" s="225" t="str">
        <f t="shared" si="96"/>
        <v>00180656</v>
      </c>
      <c r="AA423" s="225" t="str">
        <f t="shared" si="97"/>
        <v>BRLP0656</v>
      </c>
      <c r="AB423" s="226" t="e">
        <f>VLOOKUP(Y423,#REF!,2,0)</f>
        <v>#REF!</v>
      </c>
      <c r="AC423" s="226" t="e">
        <f>VLOOKUP(Z423,#REF!,2,0)</f>
        <v>#REF!</v>
      </c>
      <c r="AD423" s="226" t="e">
        <f>VLOOKUP(AA423,#REF!,2,0)</f>
        <v>#REF!</v>
      </c>
      <c r="AE423" s="227" t="e">
        <f t="shared" si="77"/>
        <v>#REF!</v>
      </c>
      <c r="AF423" s="229" t="e">
        <f t="shared" si="98"/>
        <v>#REF!</v>
      </c>
      <c r="AG423" s="229">
        <v>2</v>
      </c>
      <c r="AH423" s="229" t="e">
        <f t="shared" si="99"/>
        <v>#REF!</v>
      </c>
      <c r="AI423" s="227" t="e">
        <f t="shared" si="100"/>
        <v>#REF!</v>
      </c>
      <c r="AJ423" s="225">
        <f>Solicitacao_Prancha[[#This Row],[QUANT EQUIP]]</f>
        <v>1</v>
      </c>
      <c r="AK423" s="229" t="e">
        <f t="shared" si="101"/>
        <v>#REF!</v>
      </c>
      <c r="AL423" s="209"/>
      <c r="AM423" s="209"/>
      <c r="AN423" s="209"/>
      <c r="AO423" s="209"/>
      <c r="AP423" s="209"/>
      <c r="AQ423" s="209"/>
      <c r="AR423" s="209"/>
      <c r="AS423" s="209"/>
      <c r="AT423" s="209"/>
      <c r="AU423" s="209"/>
      <c r="AV423" s="209"/>
      <c r="AW423" s="209"/>
      <c r="AX423"/>
      <c r="AY423"/>
    </row>
    <row r="424" spans="1:51" ht="15" hidden="1" x14ac:dyDescent="0.25">
      <c r="A424" s="209">
        <v>3197</v>
      </c>
      <c r="B424" s="208" t="s">
        <v>743</v>
      </c>
      <c r="C424" s="210">
        <v>45643.839583333334</v>
      </c>
      <c r="D424" s="209" t="s">
        <v>1419</v>
      </c>
      <c r="E424" s="209" t="s">
        <v>503</v>
      </c>
      <c r="F424" s="209">
        <v>1</v>
      </c>
      <c r="G424" s="209" t="s">
        <v>501</v>
      </c>
      <c r="H424" s="209" t="s">
        <v>620</v>
      </c>
      <c r="I424" s="209" t="s">
        <v>624</v>
      </c>
      <c r="J424" s="209" t="s">
        <v>1</v>
      </c>
      <c r="K424" s="209" t="s">
        <v>1377</v>
      </c>
      <c r="L424" s="209" t="s">
        <v>604</v>
      </c>
      <c r="M424" s="209" t="s">
        <v>1420</v>
      </c>
      <c r="N424" s="209" t="s">
        <v>1421</v>
      </c>
      <c r="O424" s="209"/>
      <c r="P424" s="209"/>
      <c r="Q424" s="209" t="s">
        <v>688</v>
      </c>
      <c r="R424" s="208" t="e">
        <f>VLOOKUP(LEFT(Solicitacao_Prancha[[#This Row],[ORIGEM]],4),#REF!,2,0)</f>
        <v>#REF!</v>
      </c>
      <c r="S424" s="208" t="e">
        <f>VLOOKUP(LEFT(Solicitacao_Prancha[[#This Row],[DESTINO]],4),#REF!,2,0)</f>
        <v>#REF!</v>
      </c>
      <c r="T424" s="219" t="str">
        <f t="shared" si="94"/>
        <v>Não Aderente</v>
      </c>
      <c r="U424" s="221">
        <f>((CONCATENATE(Solicitacao_Prancha[[#This Row],[DATA MOVIMENTAÇÃO]]," ",Solicitacao_Prancha[[#This Row],[HORA MOVIMENTAÇÃO]])-Solicitacao_Prancha[[#This Row],[DATA SOLICITAÇÃO]])*24)+3</f>
        <v>37.849999999918509</v>
      </c>
      <c r="V424" s="224" t="s">
        <v>410</v>
      </c>
      <c r="W424" s="225" t="str">
        <f>LEFT(Solicitacao_Prancha[[#This Row],[ORIGEM]],4)</f>
        <v>0018</v>
      </c>
      <c r="X424" s="225" t="str">
        <f>LEFT(Solicitacao_Prancha[[#This Row],[DESTINO]],4)</f>
        <v>0656</v>
      </c>
      <c r="Y424" s="225" t="str">
        <f t="shared" si="95"/>
        <v>BRLP0018</v>
      </c>
      <c r="Z424" s="225" t="str">
        <f t="shared" si="96"/>
        <v>00180656</v>
      </c>
      <c r="AA424" s="225" t="str">
        <f t="shared" si="97"/>
        <v>BRLP0656</v>
      </c>
      <c r="AB424" s="226" t="e">
        <f>VLOOKUP(Y424,#REF!,2,0)</f>
        <v>#REF!</v>
      </c>
      <c r="AC424" s="226" t="e">
        <f>VLOOKUP(Z424,#REF!,2,0)</f>
        <v>#REF!</v>
      </c>
      <c r="AD424" s="226" t="e">
        <f>VLOOKUP(AA424,#REF!,2,0)</f>
        <v>#REF!</v>
      </c>
      <c r="AE424" s="227" t="e">
        <f t="shared" si="77"/>
        <v>#REF!</v>
      </c>
      <c r="AF424" s="229" t="e">
        <f t="shared" si="98"/>
        <v>#REF!</v>
      </c>
      <c r="AG424" s="229">
        <v>2</v>
      </c>
      <c r="AH424" s="229" t="e">
        <f t="shared" si="99"/>
        <v>#REF!</v>
      </c>
      <c r="AI424" s="227" t="e">
        <f t="shared" si="100"/>
        <v>#REF!</v>
      </c>
      <c r="AJ424" s="225">
        <f>Solicitacao_Prancha[[#This Row],[QUANT EQUIP]]</f>
        <v>1</v>
      </c>
      <c r="AK424" s="229" t="e">
        <f t="shared" si="101"/>
        <v>#REF!</v>
      </c>
      <c r="AL424" s="209"/>
      <c r="AM424" s="209"/>
      <c r="AN424" s="209"/>
      <c r="AO424" s="209"/>
      <c r="AP424" s="209"/>
      <c r="AQ424" s="209"/>
      <c r="AR424" s="209"/>
      <c r="AS424" s="209"/>
      <c r="AT424" s="209"/>
      <c r="AU424" s="209"/>
      <c r="AV424" s="209"/>
      <c r="AW424" s="209"/>
      <c r="AX424"/>
      <c r="AY424"/>
    </row>
    <row r="425" spans="1:51" ht="15" hidden="1" x14ac:dyDescent="0.25">
      <c r="A425" s="209">
        <v>3198</v>
      </c>
      <c r="B425" s="208" t="s">
        <v>743</v>
      </c>
      <c r="C425" s="210">
        <v>45643.902083333334</v>
      </c>
      <c r="D425" s="209" t="s">
        <v>1422</v>
      </c>
      <c r="E425" s="209" t="s">
        <v>489</v>
      </c>
      <c r="F425" s="209">
        <v>1</v>
      </c>
      <c r="G425" s="209" t="s">
        <v>508</v>
      </c>
      <c r="H425" s="209" t="s">
        <v>620</v>
      </c>
      <c r="I425" s="209" t="s">
        <v>621</v>
      </c>
      <c r="J425" s="209" t="s">
        <v>1</v>
      </c>
      <c r="K425" s="209" t="s">
        <v>1377</v>
      </c>
      <c r="L425" s="209" t="s">
        <v>593</v>
      </c>
      <c r="M425" s="209" t="s">
        <v>1423</v>
      </c>
      <c r="N425" s="209" t="s">
        <v>671</v>
      </c>
      <c r="O425" s="209"/>
      <c r="P425" s="209"/>
      <c r="Q425" s="209" t="s">
        <v>688</v>
      </c>
      <c r="R425" s="208" t="e">
        <f>VLOOKUP(LEFT(Solicitacao_Prancha[[#This Row],[ORIGEM]],4),#REF!,2,0)</f>
        <v>#REF!</v>
      </c>
      <c r="S425" s="208" t="e">
        <f>VLOOKUP(LEFT(Solicitacao_Prancha[[#This Row],[DESTINO]],4),#REF!,2,0)</f>
        <v>#REF!</v>
      </c>
      <c r="T425" s="219" t="str">
        <f t="shared" si="94"/>
        <v>Não Aderente</v>
      </c>
      <c r="U425" s="221">
        <f>((CONCATENATE(Solicitacao_Prancha[[#This Row],[DATA MOVIMENTAÇÃO]]," ",Solicitacao_Prancha[[#This Row],[HORA MOVIMENTAÇÃO]])-Solicitacao_Prancha[[#This Row],[DATA SOLICITAÇÃO]])*24)+3</f>
        <v>37.350000000034925</v>
      </c>
      <c r="V425" s="224" t="s">
        <v>410</v>
      </c>
      <c r="W425" s="225" t="str">
        <f>LEFT(Solicitacao_Prancha[[#This Row],[ORIGEM]],4)</f>
        <v>0396</v>
      </c>
      <c r="X425" s="225" t="str">
        <f>LEFT(Solicitacao_Prancha[[#This Row],[DESTINO]],4)</f>
        <v>0392</v>
      </c>
      <c r="Y425" s="225" t="str">
        <f t="shared" si="95"/>
        <v>BRLP0396</v>
      </c>
      <c r="Z425" s="225" t="str">
        <f t="shared" si="96"/>
        <v>03960392</v>
      </c>
      <c r="AA425" s="225" t="str">
        <f t="shared" si="97"/>
        <v>BRLP0392</v>
      </c>
      <c r="AB425" s="226" t="e">
        <f>VLOOKUP(Y425,#REF!,2,0)</f>
        <v>#REF!</v>
      </c>
      <c r="AC425" s="226" t="e">
        <f>VLOOKUP(Z425,#REF!,2,0)</f>
        <v>#REF!</v>
      </c>
      <c r="AD425" s="226" t="e">
        <f>VLOOKUP(AA425,#REF!,2,0)</f>
        <v>#REF!</v>
      </c>
      <c r="AE425" s="227" t="e">
        <f t="shared" si="77"/>
        <v>#REF!</v>
      </c>
      <c r="AF425" s="229" t="e">
        <f t="shared" si="98"/>
        <v>#REF!</v>
      </c>
      <c r="AG425" s="229">
        <v>2</v>
      </c>
      <c r="AH425" s="229" t="e">
        <f t="shared" si="99"/>
        <v>#REF!</v>
      </c>
      <c r="AI425" s="227" t="e">
        <f t="shared" si="100"/>
        <v>#REF!</v>
      </c>
      <c r="AJ425" s="225">
        <f>Solicitacao_Prancha[[#This Row],[QUANT EQUIP]]</f>
        <v>1</v>
      </c>
      <c r="AK425" s="229" t="e">
        <f t="shared" si="101"/>
        <v>#REF!</v>
      </c>
      <c r="AL425" s="209"/>
      <c r="AM425" s="209"/>
      <c r="AN425" s="209"/>
      <c r="AO425" s="209"/>
      <c r="AP425" s="209"/>
      <c r="AQ425" s="209"/>
      <c r="AR425" s="209"/>
      <c r="AS425" s="209"/>
      <c r="AT425" s="209"/>
      <c r="AU425" s="209"/>
      <c r="AV425" s="209"/>
      <c r="AW425" s="209"/>
      <c r="AX425"/>
      <c r="AY425"/>
    </row>
    <row r="426" spans="1:51" ht="15" hidden="1" x14ac:dyDescent="0.25">
      <c r="A426" s="209">
        <v>3199</v>
      </c>
      <c r="B426" s="208" t="s">
        <v>743</v>
      </c>
      <c r="C426" s="210">
        <v>45643.904166666667</v>
      </c>
      <c r="D426" s="209" t="s">
        <v>753</v>
      </c>
      <c r="E426" s="209" t="s">
        <v>503</v>
      </c>
      <c r="F426" s="209">
        <v>1</v>
      </c>
      <c r="G426" s="209" t="s">
        <v>508</v>
      </c>
      <c r="H426" s="209" t="s">
        <v>620</v>
      </c>
      <c r="I426" s="209" t="s">
        <v>621</v>
      </c>
      <c r="J426" s="209" t="s">
        <v>1</v>
      </c>
      <c r="K426" s="209" t="s">
        <v>1377</v>
      </c>
      <c r="L426" s="209" t="s">
        <v>593</v>
      </c>
      <c r="M426" s="209" t="s">
        <v>671</v>
      </c>
      <c r="N426" s="209" t="s">
        <v>1423</v>
      </c>
      <c r="O426" s="209"/>
      <c r="P426" s="209"/>
      <c r="Q426" s="209" t="s">
        <v>688</v>
      </c>
      <c r="R426" s="208" t="e">
        <f>VLOOKUP(LEFT(Solicitacao_Prancha[[#This Row],[ORIGEM]],4),#REF!,2,0)</f>
        <v>#REF!</v>
      </c>
      <c r="S426" s="208" t="e">
        <f>VLOOKUP(LEFT(Solicitacao_Prancha[[#This Row],[DESTINO]],4),#REF!,2,0)</f>
        <v>#REF!</v>
      </c>
      <c r="T426" s="219" t="str">
        <f t="shared" si="94"/>
        <v>Não Aderente</v>
      </c>
      <c r="U426" s="221">
        <f>((CONCATENATE(Solicitacao_Prancha[[#This Row],[DATA MOVIMENTAÇÃO]]," ",Solicitacao_Prancha[[#This Row],[HORA MOVIMENTAÇÃO]])-Solicitacao_Prancha[[#This Row],[DATA SOLICITAÇÃO]])*24)+3</f>
        <v>37.300000000046566</v>
      </c>
      <c r="V426" s="224" t="s">
        <v>410</v>
      </c>
      <c r="W426" s="225" t="str">
        <f>LEFT(Solicitacao_Prancha[[#This Row],[ORIGEM]],4)</f>
        <v>0392</v>
      </c>
      <c r="X426" s="225" t="str">
        <f>LEFT(Solicitacao_Prancha[[#This Row],[DESTINO]],4)</f>
        <v>0396</v>
      </c>
      <c r="Y426" s="225" t="str">
        <f t="shared" si="95"/>
        <v>BRLP0392</v>
      </c>
      <c r="Z426" s="225" t="str">
        <f t="shared" si="96"/>
        <v>03920396</v>
      </c>
      <c r="AA426" s="225" t="str">
        <f t="shared" si="97"/>
        <v>BRLP0396</v>
      </c>
      <c r="AB426" s="226" t="e">
        <f>VLOOKUP(Y426,#REF!,2,0)</f>
        <v>#REF!</v>
      </c>
      <c r="AC426" s="226" t="e">
        <f>VLOOKUP(Z426,#REF!,2,0)</f>
        <v>#REF!</v>
      </c>
      <c r="AD426" s="226" t="e">
        <f>VLOOKUP(AA426,#REF!,2,0)</f>
        <v>#REF!</v>
      </c>
      <c r="AE426" s="227" t="e">
        <f t="shared" si="77"/>
        <v>#REF!</v>
      </c>
      <c r="AF426" s="229" t="e">
        <f t="shared" si="98"/>
        <v>#REF!</v>
      </c>
      <c r="AG426" s="229">
        <v>2</v>
      </c>
      <c r="AH426" s="229" t="e">
        <f t="shared" si="99"/>
        <v>#REF!</v>
      </c>
      <c r="AI426" s="227" t="e">
        <f t="shared" si="100"/>
        <v>#REF!</v>
      </c>
      <c r="AJ426" s="225">
        <f>Solicitacao_Prancha[[#This Row],[QUANT EQUIP]]</f>
        <v>1</v>
      </c>
      <c r="AK426" s="229" t="e">
        <f t="shared" si="101"/>
        <v>#REF!</v>
      </c>
      <c r="AL426" s="209"/>
      <c r="AM426" s="209"/>
      <c r="AN426" s="209"/>
      <c r="AO426" s="209"/>
      <c r="AP426" s="209"/>
      <c r="AQ426" s="209"/>
      <c r="AR426" s="209"/>
      <c r="AS426" s="209"/>
      <c r="AT426" s="209"/>
      <c r="AU426" s="209"/>
      <c r="AV426" s="209"/>
      <c r="AW426" s="209"/>
      <c r="AX426"/>
      <c r="AY426"/>
    </row>
    <row r="427" spans="1:51" ht="15" hidden="1" x14ac:dyDescent="0.25">
      <c r="A427" s="209">
        <v>3200</v>
      </c>
      <c r="B427" s="208" t="s">
        <v>743</v>
      </c>
      <c r="C427" s="210">
        <v>45643.914583333331</v>
      </c>
      <c r="D427" s="209" t="s">
        <v>1198</v>
      </c>
      <c r="E427" s="209" t="s">
        <v>489</v>
      </c>
      <c r="F427" s="209">
        <v>1</v>
      </c>
      <c r="G427" s="209" t="s">
        <v>6</v>
      </c>
      <c r="H427" s="209" t="s">
        <v>620</v>
      </c>
      <c r="I427" s="209" t="s">
        <v>624</v>
      </c>
      <c r="J427" s="209" t="s">
        <v>1</v>
      </c>
      <c r="K427" s="209" t="s">
        <v>1263</v>
      </c>
      <c r="L427" s="209" t="s">
        <v>593</v>
      </c>
      <c r="M427" s="209" t="s">
        <v>855</v>
      </c>
      <c r="N427" s="209" t="s">
        <v>855</v>
      </c>
      <c r="O427" s="209" t="s">
        <v>1424</v>
      </c>
      <c r="P427" s="209"/>
      <c r="Q427" s="209" t="s">
        <v>687</v>
      </c>
      <c r="R427" s="208" t="e">
        <f>VLOOKUP(LEFT(Solicitacao_Prancha[[#This Row],[ORIGEM]],4),#REF!,2,0)</f>
        <v>#REF!</v>
      </c>
      <c r="S427" s="208" t="e">
        <f>VLOOKUP(LEFT(Solicitacao_Prancha[[#This Row],[DESTINO]],4),#REF!,2,0)</f>
        <v>#REF!</v>
      </c>
      <c r="T427" s="219" t="str">
        <f t="shared" si="94"/>
        <v>Não Aderente</v>
      </c>
      <c r="U427" s="221">
        <v>1</v>
      </c>
      <c r="V427" s="224" t="s">
        <v>410</v>
      </c>
      <c r="W427" s="225" t="str">
        <f>LEFT(Solicitacao_Prancha[[#This Row],[ORIGEM]],4)</f>
        <v>5016</v>
      </c>
      <c r="X427" s="225" t="str">
        <f>LEFT(Solicitacao_Prancha[[#This Row],[DESTINO]],4)</f>
        <v>5016</v>
      </c>
      <c r="Y427" s="225" t="str">
        <f t="shared" si="95"/>
        <v>BRLP5016</v>
      </c>
      <c r="Z427" s="225" t="str">
        <f t="shared" si="96"/>
        <v>50165016</v>
      </c>
      <c r="AA427" s="225" t="str">
        <f t="shared" si="97"/>
        <v>BRLP5016</v>
      </c>
      <c r="AB427" s="226" t="e">
        <f>VLOOKUP(Y427,#REF!,2,0)</f>
        <v>#REF!</v>
      </c>
      <c r="AC427" s="226" t="e">
        <f>VLOOKUP(Z427,#REF!,2,0)</f>
        <v>#REF!</v>
      </c>
      <c r="AD427" s="226" t="e">
        <f>VLOOKUP(AA427,#REF!,2,0)</f>
        <v>#REF!</v>
      </c>
      <c r="AE427" s="227" t="e">
        <f t="shared" si="77"/>
        <v>#REF!</v>
      </c>
      <c r="AF427" s="229" t="e">
        <f t="shared" si="98"/>
        <v>#REF!</v>
      </c>
      <c r="AG427" s="229">
        <v>2</v>
      </c>
      <c r="AH427" s="229" t="e">
        <f t="shared" si="99"/>
        <v>#REF!</v>
      </c>
      <c r="AI427" s="227" t="e">
        <f t="shared" si="100"/>
        <v>#REF!</v>
      </c>
      <c r="AJ427" s="225">
        <f>Solicitacao_Prancha[[#This Row],[QUANT EQUIP]]</f>
        <v>1</v>
      </c>
      <c r="AK427" s="229" t="e">
        <f t="shared" si="101"/>
        <v>#REF!</v>
      </c>
      <c r="AL427" s="209"/>
      <c r="AM427" s="209"/>
      <c r="AN427" s="209"/>
      <c r="AO427" s="209"/>
      <c r="AP427" s="209"/>
      <c r="AQ427" s="209"/>
      <c r="AR427" s="209"/>
      <c r="AS427" s="209"/>
      <c r="AT427" s="209"/>
      <c r="AU427" s="209"/>
      <c r="AV427" s="209"/>
      <c r="AW427" s="209"/>
      <c r="AX427"/>
      <c r="AY427"/>
    </row>
    <row r="428" spans="1:51" ht="15" hidden="1" x14ac:dyDescent="0.25">
      <c r="A428" s="209">
        <v>3201</v>
      </c>
      <c r="B428" s="209" t="s">
        <v>742</v>
      </c>
      <c r="C428" s="210">
        <v>45643.960416666669</v>
      </c>
      <c r="D428" s="209" t="s">
        <v>1425</v>
      </c>
      <c r="E428" s="209" t="s">
        <v>491</v>
      </c>
      <c r="F428" s="209">
        <v>1</v>
      </c>
      <c r="G428" s="209" t="s">
        <v>533</v>
      </c>
      <c r="H428" s="209" t="s">
        <v>620</v>
      </c>
      <c r="I428" s="209" t="s">
        <v>624</v>
      </c>
      <c r="J428" s="209" t="s">
        <v>1</v>
      </c>
      <c r="K428" s="209" t="s">
        <v>1385</v>
      </c>
      <c r="L428" s="209" t="s">
        <v>593</v>
      </c>
      <c r="M428" s="209" t="s">
        <v>713</v>
      </c>
      <c r="N428" s="209" t="s">
        <v>1426</v>
      </c>
      <c r="O428" s="209"/>
      <c r="P428" s="209"/>
      <c r="Q428" s="209" t="s">
        <v>687</v>
      </c>
      <c r="R428" s="208" t="e">
        <f>VLOOKUP(LEFT(Solicitacao_Prancha[[#This Row],[ORIGEM]],4),#REF!,2,0)</f>
        <v>#REF!</v>
      </c>
      <c r="S428" s="208" t="e">
        <f>VLOOKUP(LEFT(Solicitacao_Prancha[[#This Row],[DESTINO]],4),#REF!,2,0)</f>
        <v>#REF!</v>
      </c>
      <c r="T428" s="219" t="str">
        <f t="shared" si="94"/>
        <v>Aderente</v>
      </c>
      <c r="U428" s="221">
        <f>((CONCATENATE(Solicitacao_Prancha[[#This Row],[DATA MOVIMENTAÇÃO]]," ",Solicitacao_Prancha[[#This Row],[HORA MOVIMENTAÇÃO]])-Solicitacao_Prancha[[#This Row],[DATA SOLICITAÇÃO]])*24)+3</f>
        <v>59.950000000011642</v>
      </c>
      <c r="V428" s="224" t="s">
        <v>410</v>
      </c>
      <c r="W428" s="225" t="str">
        <f>LEFT(Solicitacao_Prancha[[#This Row],[ORIGEM]],4)</f>
        <v>1119</v>
      </c>
      <c r="X428" s="225" t="str">
        <f>LEFT(Solicitacao_Prancha[[#This Row],[DESTINO]],4)</f>
        <v>0165</v>
      </c>
      <c r="Y428" s="225" t="str">
        <f t="shared" si="95"/>
        <v>BRLP1119</v>
      </c>
      <c r="Z428" s="225" t="str">
        <f t="shared" si="96"/>
        <v>11190165</v>
      </c>
      <c r="AA428" s="225" t="str">
        <f t="shared" si="97"/>
        <v>BRLP0165</v>
      </c>
      <c r="AB428" s="226" t="e">
        <f>VLOOKUP(Y428,#REF!,2,0)</f>
        <v>#REF!</v>
      </c>
      <c r="AC428" s="226" t="e">
        <f>VLOOKUP(Z428,#REF!,2,0)</f>
        <v>#REF!</v>
      </c>
      <c r="AD428" s="226" t="e">
        <f>VLOOKUP(AA428,#REF!,2,0)</f>
        <v>#REF!</v>
      </c>
      <c r="AE428" s="227" t="e">
        <f t="shared" si="77"/>
        <v>#REF!</v>
      </c>
      <c r="AF428" s="229" t="e">
        <f t="shared" si="98"/>
        <v>#REF!</v>
      </c>
      <c r="AG428" s="229">
        <v>2</v>
      </c>
      <c r="AH428" s="229" t="e">
        <f t="shared" si="99"/>
        <v>#REF!</v>
      </c>
      <c r="AI428" s="227" t="e">
        <f t="shared" si="100"/>
        <v>#REF!</v>
      </c>
      <c r="AJ428" s="225">
        <f>Solicitacao_Prancha[[#This Row],[QUANT EQUIP]]</f>
        <v>1</v>
      </c>
      <c r="AK428" s="229" t="e">
        <f t="shared" si="101"/>
        <v>#REF!</v>
      </c>
      <c r="AL428" s="209"/>
      <c r="AM428" s="209"/>
      <c r="AN428" s="209"/>
      <c r="AO428" s="209"/>
      <c r="AP428" s="209"/>
      <c r="AQ428" s="209"/>
      <c r="AR428" s="209"/>
      <c r="AS428" s="209"/>
      <c r="AT428" s="209"/>
      <c r="AU428" s="209"/>
      <c r="AV428" s="209"/>
      <c r="AW428" s="209"/>
      <c r="AX428"/>
      <c r="AY428"/>
    </row>
    <row r="429" spans="1:51" ht="15" hidden="1" x14ac:dyDescent="0.25">
      <c r="A429" s="209">
        <v>3202</v>
      </c>
      <c r="B429" s="209" t="s">
        <v>742</v>
      </c>
      <c r="C429" s="210">
        <v>45643.962500000001</v>
      </c>
      <c r="D429" s="209" t="s">
        <v>1427</v>
      </c>
      <c r="E429" s="209" t="s">
        <v>489</v>
      </c>
      <c r="F429" s="209">
        <v>1</v>
      </c>
      <c r="G429" s="209" t="s">
        <v>533</v>
      </c>
      <c r="H429" s="209" t="s">
        <v>620</v>
      </c>
      <c r="I429" s="209" t="s">
        <v>624</v>
      </c>
      <c r="J429" s="209" t="s">
        <v>1</v>
      </c>
      <c r="K429" s="209" t="s">
        <v>1385</v>
      </c>
      <c r="L429" s="209" t="s">
        <v>593</v>
      </c>
      <c r="M429" s="209" t="s">
        <v>713</v>
      </c>
      <c r="N429" s="209" t="s">
        <v>1428</v>
      </c>
      <c r="O429" s="209"/>
      <c r="P429" s="209"/>
      <c r="Q429" s="209" t="s">
        <v>687</v>
      </c>
      <c r="R429" s="208" t="e">
        <f>VLOOKUP(LEFT(Solicitacao_Prancha[[#This Row],[ORIGEM]],4),#REF!,2,0)</f>
        <v>#REF!</v>
      </c>
      <c r="S429" s="208" t="e">
        <f>VLOOKUP(LEFT(Solicitacao_Prancha[[#This Row],[DESTINO]],4),#REF!,2,0)</f>
        <v>#REF!</v>
      </c>
      <c r="T429" s="219" t="str">
        <f t="shared" si="94"/>
        <v>Aderente</v>
      </c>
      <c r="U429" s="221">
        <f>((CONCATENATE(Solicitacao_Prancha[[#This Row],[DATA MOVIMENTAÇÃO]]," ",Solicitacao_Prancha[[#This Row],[HORA MOVIMENTAÇÃO]])-Solicitacao_Prancha[[#This Row],[DATA SOLICITAÇÃO]])*24)+3</f>
        <v>59.900000000023283</v>
      </c>
      <c r="V429" s="224" t="s">
        <v>410</v>
      </c>
      <c r="W429" s="225" t="str">
        <f>LEFT(Solicitacao_Prancha[[#This Row],[ORIGEM]],4)</f>
        <v>1119</v>
      </c>
      <c r="X429" s="225" t="str">
        <f>LEFT(Solicitacao_Prancha[[#This Row],[DESTINO]],4)</f>
        <v>0019</v>
      </c>
      <c r="Y429" s="225" t="str">
        <f t="shared" si="95"/>
        <v>BRLP1119</v>
      </c>
      <c r="Z429" s="225" t="str">
        <f t="shared" si="96"/>
        <v>11190019</v>
      </c>
      <c r="AA429" s="225" t="str">
        <f t="shared" si="97"/>
        <v>BRLP0019</v>
      </c>
      <c r="AB429" s="226" t="e">
        <f>VLOOKUP(Y429,#REF!,2,0)</f>
        <v>#REF!</v>
      </c>
      <c r="AC429" s="226" t="e">
        <f>VLOOKUP(Z429,#REF!,2,0)</f>
        <v>#REF!</v>
      </c>
      <c r="AD429" s="226" t="e">
        <f>VLOOKUP(AA429,#REF!,2,0)</f>
        <v>#REF!</v>
      </c>
      <c r="AE429" s="227" t="e">
        <f t="shared" si="77"/>
        <v>#REF!</v>
      </c>
      <c r="AF429" s="229" t="e">
        <f t="shared" si="98"/>
        <v>#REF!</v>
      </c>
      <c r="AG429" s="229">
        <v>2</v>
      </c>
      <c r="AH429" s="229" t="e">
        <f t="shared" si="99"/>
        <v>#REF!</v>
      </c>
      <c r="AI429" s="227" t="e">
        <f t="shared" si="100"/>
        <v>#REF!</v>
      </c>
      <c r="AJ429" s="225">
        <f>Solicitacao_Prancha[[#This Row],[QUANT EQUIP]]</f>
        <v>1</v>
      </c>
      <c r="AK429" s="229" t="e">
        <f t="shared" si="101"/>
        <v>#REF!</v>
      </c>
      <c r="AL429" s="209"/>
      <c r="AM429" s="209"/>
      <c r="AN429" s="209"/>
      <c r="AO429" s="209"/>
      <c r="AP429" s="209"/>
      <c r="AQ429" s="209"/>
      <c r="AR429" s="209"/>
      <c r="AS429" s="209"/>
      <c r="AT429" s="209"/>
      <c r="AU429" s="209"/>
      <c r="AV429" s="209"/>
      <c r="AW429" s="209"/>
      <c r="AX429"/>
      <c r="AY429"/>
    </row>
    <row r="430" spans="1:51" ht="15" hidden="1" x14ac:dyDescent="0.25">
      <c r="A430" s="209">
        <v>3203</v>
      </c>
      <c r="B430" s="208" t="s">
        <v>743</v>
      </c>
      <c r="C430" s="210">
        <v>45643.969444444447</v>
      </c>
      <c r="D430" s="209" t="s">
        <v>1198</v>
      </c>
      <c r="E430" s="209" t="s">
        <v>489</v>
      </c>
      <c r="F430" s="209">
        <v>1</v>
      </c>
      <c r="G430" s="209" t="s">
        <v>6</v>
      </c>
      <c r="H430" s="209" t="s">
        <v>620</v>
      </c>
      <c r="I430" s="209" t="s">
        <v>624</v>
      </c>
      <c r="J430" s="209" t="s">
        <v>502</v>
      </c>
      <c r="K430" s="209" t="s">
        <v>1263</v>
      </c>
      <c r="L430" s="209" t="s">
        <v>593</v>
      </c>
      <c r="M430" s="209" t="s">
        <v>855</v>
      </c>
      <c r="N430" s="209" t="s">
        <v>855</v>
      </c>
      <c r="O430" s="209"/>
      <c r="P430" s="209"/>
      <c r="Q430" s="209" t="s">
        <v>687</v>
      </c>
      <c r="R430" s="208" t="e">
        <f>VLOOKUP(LEFT(Solicitacao_Prancha[[#This Row],[ORIGEM]],4),#REF!,2,0)</f>
        <v>#REF!</v>
      </c>
      <c r="S430" s="208" t="e">
        <f>VLOOKUP(LEFT(Solicitacao_Prancha[[#This Row],[DESTINO]],4),#REF!,2,0)</f>
        <v>#REF!</v>
      </c>
      <c r="T430" s="219" t="str">
        <f t="shared" si="94"/>
        <v>Não Aderente</v>
      </c>
      <c r="U430" s="221">
        <v>1</v>
      </c>
      <c r="V430" s="224" t="s">
        <v>410</v>
      </c>
      <c r="W430" s="225" t="str">
        <f>LEFT(Solicitacao_Prancha[[#This Row],[ORIGEM]],4)</f>
        <v>5016</v>
      </c>
      <c r="X430" s="225" t="str">
        <f>LEFT(Solicitacao_Prancha[[#This Row],[DESTINO]],4)</f>
        <v>5016</v>
      </c>
      <c r="Y430" s="225" t="str">
        <f t="shared" si="95"/>
        <v>BRLP5016</v>
      </c>
      <c r="Z430" s="225" t="str">
        <f t="shared" si="96"/>
        <v>50165016</v>
      </c>
      <c r="AA430" s="225" t="str">
        <f t="shared" si="97"/>
        <v>BRLP5016</v>
      </c>
      <c r="AB430" s="226" t="e">
        <f>VLOOKUP(Y430,#REF!,2,0)</f>
        <v>#REF!</v>
      </c>
      <c r="AC430" s="226" t="e">
        <f>VLOOKUP(Z430,#REF!,2,0)</f>
        <v>#REF!</v>
      </c>
      <c r="AD430" s="226" t="e">
        <f>VLOOKUP(AA430,#REF!,2,0)</f>
        <v>#REF!</v>
      </c>
      <c r="AE430" s="227" t="e">
        <f t="shared" si="77"/>
        <v>#REF!</v>
      </c>
      <c r="AF430" s="229" t="e">
        <f t="shared" si="98"/>
        <v>#REF!</v>
      </c>
      <c r="AG430" s="229">
        <v>2</v>
      </c>
      <c r="AH430" s="229" t="e">
        <f t="shared" si="99"/>
        <v>#REF!</v>
      </c>
      <c r="AI430" s="227" t="e">
        <f t="shared" si="100"/>
        <v>#REF!</v>
      </c>
      <c r="AJ430" s="225">
        <f>Solicitacao_Prancha[[#This Row],[QUANT EQUIP]]</f>
        <v>1</v>
      </c>
      <c r="AK430" s="229" t="e">
        <f t="shared" si="101"/>
        <v>#REF!</v>
      </c>
      <c r="AL430" s="209"/>
      <c r="AM430" s="209"/>
      <c r="AN430" s="209"/>
      <c r="AO430" s="209"/>
      <c r="AP430" s="209"/>
      <c r="AQ430" s="209"/>
      <c r="AR430" s="209"/>
      <c r="AS430" s="209"/>
      <c r="AT430" s="209"/>
      <c r="AU430" s="209"/>
      <c r="AV430" s="209"/>
      <c r="AW430" s="209"/>
      <c r="AX430"/>
      <c r="AY430"/>
    </row>
    <row r="431" spans="1:51" ht="15" hidden="1" x14ac:dyDescent="0.25">
      <c r="A431" s="209">
        <v>3204</v>
      </c>
      <c r="B431" s="208" t="s">
        <v>743</v>
      </c>
      <c r="C431" s="210">
        <v>45643.970833333333</v>
      </c>
      <c r="D431" s="209" t="s">
        <v>1198</v>
      </c>
      <c r="E431" s="209" t="s">
        <v>489</v>
      </c>
      <c r="F431" s="209">
        <v>1</v>
      </c>
      <c r="G431" s="209" t="s">
        <v>6</v>
      </c>
      <c r="H431" s="209" t="s">
        <v>620</v>
      </c>
      <c r="I431" s="209" t="s">
        <v>624</v>
      </c>
      <c r="J431" s="209" t="s">
        <v>1</v>
      </c>
      <c r="K431" s="209" t="s">
        <v>1258</v>
      </c>
      <c r="L431" s="209" t="s">
        <v>593</v>
      </c>
      <c r="M431" s="209" t="s">
        <v>855</v>
      </c>
      <c r="N431" s="209" t="s">
        <v>855</v>
      </c>
      <c r="O431" s="209"/>
      <c r="P431" s="209"/>
      <c r="Q431" s="209" t="s">
        <v>687</v>
      </c>
      <c r="R431" s="208" t="e">
        <f>VLOOKUP(LEFT(Solicitacao_Prancha[[#This Row],[ORIGEM]],4),#REF!,2,0)</f>
        <v>#REF!</v>
      </c>
      <c r="S431" s="208" t="e">
        <f>VLOOKUP(LEFT(Solicitacao_Prancha[[#This Row],[DESTINO]],4),#REF!,2,0)</f>
        <v>#REF!</v>
      </c>
      <c r="T431" s="219" t="str">
        <f t="shared" si="94"/>
        <v>Não Aderente</v>
      </c>
      <c r="U431" s="221">
        <f>((CONCATENATE(Solicitacao_Prancha[[#This Row],[DATA MOVIMENTAÇÃO]]," ",Solicitacao_Prancha[[#This Row],[HORA MOVIMENTAÇÃO]])-Solicitacao_Prancha[[#This Row],[DATA SOLICITAÇÃO]])*24)+3</f>
        <v>11.700000000069849</v>
      </c>
      <c r="V431" s="224" t="s">
        <v>410</v>
      </c>
      <c r="W431" s="225" t="str">
        <f>LEFT(Solicitacao_Prancha[[#This Row],[ORIGEM]],4)</f>
        <v>5016</v>
      </c>
      <c r="X431" s="225" t="str">
        <f>LEFT(Solicitacao_Prancha[[#This Row],[DESTINO]],4)</f>
        <v>5016</v>
      </c>
      <c r="Y431" s="225" t="str">
        <f t="shared" si="95"/>
        <v>BRLP5016</v>
      </c>
      <c r="Z431" s="225" t="str">
        <f t="shared" si="96"/>
        <v>50165016</v>
      </c>
      <c r="AA431" s="225" t="str">
        <f t="shared" si="97"/>
        <v>BRLP5016</v>
      </c>
      <c r="AB431" s="226" t="e">
        <f>VLOOKUP(Y431,#REF!,2,0)</f>
        <v>#REF!</v>
      </c>
      <c r="AC431" s="226" t="e">
        <f>VLOOKUP(Z431,#REF!,2,0)</f>
        <v>#REF!</v>
      </c>
      <c r="AD431" s="226" t="e">
        <f>VLOOKUP(AA431,#REF!,2,0)</f>
        <v>#REF!</v>
      </c>
      <c r="AE431" s="227" t="e">
        <f t="shared" si="77"/>
        <v>#REF!</v>
      </c>
      <c r="AF431" s="229" t="e">
        <f t="shared" si="98"/>
        <v>#REF!</v>
      </c>
      <c r="AG431" s="229">
        <v>2</v>
      </c>
      <c r="AH431" s="229" t="e">
        <f t="shared" si="99"/>
        <v>#REF!</v>
      </c>
      <c r="AI431" s="227" t="e">
        <f t="shared" si="100"/>
        <v>#REF!</v>
      </c>
      <c r="AJ431" s="225">
        <f>Solicitacao_Prancha[[#This Row],[QUANT EQUIP]]</f>
        <v>1</v>
      </c>
      <c r="AK431" s="229" t="e">
        <f t="shared" si="101"/>
        <v>#REF!</v>
      </c>
      <c r="AL431" s="209"/>
      <c r="AM431" s="209"/>
      <c r="AN431" s="209"/>
      <c r="AO431" s="209"/>
      <c r="AP431" s="209"/>
      <c r="AQ431" s="209"/>
      <c r="AR431" s="209"/>
      <c r="AS431" s="209"/>
      <c r="AT431" s="209"/>
      <c r="AU431" s="209"/>
      <c r="AV431" s="209"/>
      <c r="AW431" s="209"/>
      <c r="AX431"/>
      <c r="AY431"/>
    </row>
    <row r="432" spans="1:51" ht="15" hidden="1" x14ac:dyDescent="0.25">
      <c r="A432" s="209">
        <v>3205</v>
      </c>
      <c r="B432" s="208" t="s">
        <v>745</v>
      </c>
      <c r="C432" s="210">
        <v>45644.041666666664</v>
      </c>
      <c r="D432" s="209" t="s">
        <v>844</v>
      </c>
      <c r="E432" s="209" t="s">
        <v>485</v>
      </c>
      <c r="F432" s="209">
        <v>1</v>
      </c>
      <c r="G432" s="209" t="s">
        <v>845</v>
      </c>
      <c r="H432" s="209" t="s">
        <v>620</v>
      </c>
      <c r="I432" s="209" t="s">
        <v>621</v>
      </c>
      <c r="J432" s="209" t="s">
        <v>531</v>
      </c>
      <c r="K432" s="209" t="s">
        <v>1258</v>
      </c>
      <c r="L432" s="209" t="s">
        <v>597</v>
      </c>
      <c r="M432" s="209" t="s">
        <v>567</v>
      </c>
      <c r="N432" s="209" t="s">
        <v>546</v>
      </c>
      <c r="O432" s="209"/>
      <c r="P432" s="209" t="s">
        <v>1429</v>
      </c>
      <c r="Q432" s="209" t="s">
        <v>687</v>
      </c>
      <c r="R432" s="208" t="e">
        <f>VLOOKUP(LEFT(Solicitacao_Prancha[[#This Row],[ORIGEM]],4),#REF!,2,0)</f>
        <v>#REF!</v>
      </c>
      <c r="S432" s="208" t="e">
        <f>VLOOKUP(LEFT(Solicitacao_Prancha[[#This Row],[DESTINO]],4),#REF!,2,0)</f>
        <v>#REF!</v>
      </c>
      <c r="T432" s="219" t="str">
        <f t="shared" si="94"/>
        <v>Não Aderente</v>
      </c>
      <c r="U432" s="221">
        <f>((CONCATENATE(Solicitacao_Prancha[[#This Row],[DATA MOVIMENTAÇÃO]]," ",Solicitacao_Prancha[[#This Row],[HORA MOVIMENTAÇÃO]])-Solicitacao_Prancha[[#This Row],[DATA SOLICITAÇÃO]])*24)+3</f>
        <v>11.000000000058208</v>
      </c>
      <c r="V432" s="224" t="s">
        <v>410</v>
      </c>
      <c r="W432" s="225" t="str">
        <f>LEFT(Solicitacao_Prancha[[#This Row],[ORIGEM]],4)</f>
        <v>0452</v>
      </c>
      <c r="X432" s="225" t="str">
        <f>LEFT(Solicitacao_Prancha[[#This Row],[DESTINO]],4)</f>
        <v>0325</v>
      </c>
      <c r="Y432" s="225" t="str">
        <f t="shared" si="95"/>
        <v>BRLP0452</v>
      </c>
      <c r="Z432" s="225" t="str">
        <f t="shared" si="96"/>
        <v>04520325</v>
      </c>
      <c r="AA432" s="225" t="str">
        <f t="shared" si="97"/>
        <v>BRLP0325</v>
      </c>
      <c r="AB432" s="226" t="e">
        <f>VLOOKUP(Y432,#REF!,2,0)</f>
        <v>#REF!</v>
      </c>
      <c r="AC432" s="226" t="e">
        <f>VLOOKUP(Z432,#REF!,2,0)</f>
        <v>#REF!</v>
      </c>
      <c r="AD432" s="226" t="e">
        <f>VLOOKUP(AA432,#REF!,2,0)</f>
        <v>#REF!</v>
      </c>
      <c r="AE432" s="227" t="e">
        <f t="shared" si="77"/>
        <v>#REF!</v>
      </c>
      <c r="AF432" s="229" t="e">
        <f t="shared" si="98"/>
        <v>#REF!</v>
      </c>
      <c r="AG432" s="229">
        <v>2</v>
      </c>
      <c r="AH432" s="229" t="e">
        <f t="shared" si="99"/>
        <v>#REF!</v>
      </c>
      <c r="AI432" s="227" t="e">
        <f t="shared" si="100"/>
        <v>#REF!</v>
      </c>
      <c r="AJ432" s="225">
        <f>Solicitacao_Prancha[[#This Row],[QUANT EQUIP]]</f>
        <v>1</v>
      </c>
      <c r="AK432" s="229" t="e">
        <f t="shared" si="101"/>
        <v>#REF!</v>
      </c>
      <c r="AL432" s="209"/>
      <c r="AM432" s="209"/>
      <c r="AN432" s="209"/>
      <c r="AO432" s="209"/>
      <c r="AP432" s="209"/>
      <c r="AQ432" s="209"/>
      <c r="AR432" s="209"/>
      <c r="AS432" s="209"/>
      <c r="AT432" s="209"/>
      <c r="AU432" s="209"/>
      <c r="AV432" s="209"/>
      <c r="AW432" s="209"/>
      <c r="AX432"/>
      <c r="AY432"/>
    </row>
    <row r="433" spans="1:51" ht="15" hidden="1" x14ac:dyDescent="0.25">
      <c r="A433" s="209">
        <v>3206</v>
      </c>
      <c r="B433" s="208" t="s">
        <v>718</v>
      </c>
      <c r="C433" s="210">
        <v>45644.049305555556</v>
      </c>
      <c r="D433" s="209" t="s">
        <v>653</v>
      </c>
      <c r="E433" s="209" t="s">
        <v>744</v>
      </c>
      <c r="F433" s="209">
        <v>1</v>
      </c>
      <c r="G433" s="209" t="s">
        <v>8</v>
      </c>
      <c r="H433" s="209" t="s">
        <v>620</v>
      </c>
      <c r="I433" s="209" t="s">
        <v>621</v>
      </c>
      <c r="J433" s="209" t="s">
        <v>1</v>
      </c>
      <c r="K433" s="209" t="s">
        <v>1377</v>
      </c>
      <c r="L433" s="209" t="s">
        <v>604</v>
      </c>
      <c r="M433" s="209" t="s">
        <v>647</v>
      </c>
      <c r="N433" s="209" t="s">
        <v>410</v>
      </c>
      <c r="O433" s="209" t="s">
        <v>1430</v>
      </c>
      <c r="P433" s="209"/>
      <c r="Q433" s="209" t="s">
        <v>688</v>
      </c>
      <c r="R433" s="208" t="e">
        <f>VLOOKUP(LEFT(Solicitacao_Prancha[[#This Row],[ORIGEM]],4),#REF!,2,0)</f>
        <v>#REF!</v>
      </c>
      <c r="S433" s="208" t="e">
        <f>VLOOKUP(LEFT(Solicitacao_Prancha[[#This Row],[DESTINO]],4),#REF!,2,0)</f>
        <v>#REF!</v>
      </c>
      <c r="T433" s="219" t="str">
        <f t="shared" si="94"/>
        <v>Não Aderente</v>
      </c>
      <c r="U433" s="221">
        <f>((CONCATENATE(Solicitacao_Prancha[[#This Row],[DATA MOVIMENTAÇÃO]]," ",Solicitacao_Prancha[[#This Row],[HORA MOVIMENTAÇÃO]])-Solicitacao_Prancha[[#This Row],[DATA SOLICITAÇÃO]])*24)+3</f>
        <v>32.816666666592937</v>
      </c>
      <c r="V433" s="224" t="s">
        <v>410</v>
      </c>
      <c r="W433" s="225" t="str">
        <f>LEFT(Solicitacao_Prancha[[#This Row],[ORIGEM]],4)</f>
        <v>0298</v>
      </c>
      <c r="X433" s="225" t="str">
        <f>LEFT(Solicitacao_Prancha[[#This Row],[DESTINO]],4)</f>
        <v>BRLP</v>
      </c>
      <c r="Y433" s="225" t="str">
        <f t="shared" si="95"/>
        <v>BRLP0298</v>
      </c>
      <c r="Z433" s="225" t="str">
        <f t="shared" si="96"/>
        <v>0298BRLP</v>
      </c>
      <c r="AA433" s="225" t="str">
        <f t="shared" si="97"/>
        <v>BRLPBRLP</v>
      </c>
      <c r="AB433" s="226" t="e">
        <f>VLOOKUP(Y433,#REF!,2,0)</f>
        <v>#REF!</v>
      </c>
      <c r="AC433" s="226" t="e">
        <f>VLOOKUP(Z433,#REF!,2,0)</f>
        <v>#REF!</v>
      </c>
      <c r="AD433" s="226" t="e">
        <f>VLOOKUP(AA433,#REF!,2,0)</f>
        <v>#REF!</v>
      </c>
      <c r="AE433" s="227" t="e">
        <f t="shared" si="77"/>
        <v>#REF!</v>
      </c>
      <c r="AF433" s="229" t="e">
        <f t="shared" si="98"/>
        <v>#REF!</v>
      </c>
      <c r="AG433" s="229">
        <v>2</v>
      </c>
      <c r="AH433" s="229" t="e">
        <f t="shared" si="99"/>
        <v>#REF!</v>
      </c>
      <c r="AI433" s="227" t="e">
        <f t="shared" si="100"/>
        <v>#REF!</v>
      </c>
      <c r="AJ433" s="225">
        <f>Solicitacao_Prancha[[#This Row],[QUANT EQUIP]]</f>
        <v>1</v>
      </c>
      <c r="AK433" s="229" t="e">
        <f t="shared" si="101"/>
        <v>#REF!</v>
      </c>
      <c r="AL433" s="209"/>
      <c r="AM433" s="209"/>
      <c r="AN433" s="209"/>
      <c r="AO433" s="209"/>
      <c r="AP433" s="209"/>
      <c r="AQ433" s="209"/>
      <c r="AR433" s="209"/>
      <c r="AS433" s="209"/>
      <c r="AT433" s="209"/>
      <c r="AU433" s="209"/>
      <c r="AV433" s="209"/>
      <c r="AW433" s="209"/>
      <c r="AX433"/>
      <c r="AY433"/>
    </row>
    <row r="434" spans="1:51" ht="15" hidden="1" x14ac:dyDescent="0.25">
      <c r="A434" s="209">
        <v>3207</v>
      </c>
      <c r="B434" s="208" t="s">
        <v>745</v>
      </c>
      <c r="C434" s="210">
        <v>45644.050694444442</v>
      </c>
      <c r="D434" s="209" t="s">
        <v>844</v>
      </c>
      <c r="E434" s="209" t="s">
        <v>485</v>
      </c>
      <c r="F434" s="209">
        <v>1</v>
      </c>
      <c r="G434" s="209" t="s">
        <v>845</v>
      </c>
      <c r="H434" s="209" t="s">
        <v>620</v>
      </c>
      <c r="I434" s="209" t="s">
        <v>624</v>
      </c>
      <c r="J434" s="209" t="s">
        <v>531</v>
      </c>
      <c r="K434" s="209" t="s">
        <v>1258</v>
      </c>
      <c r="L434" s="209" t="s">
        <v>599</v>
      </c>
      <c r="M434" s="209" t="s">
        <v>546</v>
      </c>
      <c r="N434" s="209" t="s">
        <v>561</v>
      </c>
      <c r="O434" s="209"/>
      <c r="P434" s="209" t="s">
        <v>1429</v>
      </c>
      <c r="Q434" s="209" t="s">
        <v>687</v>
      </c>
      <c r="R434" s="208" t="e">
        <f>VLOOKUP(LEFT(Solicitacao_Prancha[[#This Row],[ORIGEM]],4),#REF!,2,0)</f>
        <v>#REF!</v>
      </c>
      <c r="S434" s="208" t="e">
        <f>VLOOKUP(LEFT(Solicitacao_Prancha[[#This Row],[DESTINO]],4),#REF!,2,0)</f>
        <v>#REF!</v>
      </c>
      <c r="T434" s="219" t="str">
        <f t="shared" si="94"/>
        <v>Não Aderente</v>
      </c>
      <c r="U434" s="221">
        <f>((CONCATENATE(Solicitacao_Prancha[[#This Row],[DATA MOVIMENTAÇÃO]]," ",Solicitacao_Prancha[[#This Row],[HORA MOVIMENTAÇÃO]])-Solicitacao_Prancha[[#This Row],[DATA SOLICITAÇÃO]])*24)+3</f>
        <v>12.783333333441988</v>
      </c>
      <c r="V434" s="224" t="s">
        <v>410</v>
      </c>
      <c r="W434" s="225" t="str">
        <f>LEFT(Solicitacao_Prancha[[#This Row],[ORIGEM]],4)</f>
        <v>0325</v>
      </c>
      <c r="X434" s="225" t="str">
        <f>LEFT(Solicitacao_Prancha[[#This Row],[DESTINO]],4)</f>
        <v>0265</v>
      </c>
      <c r="Y434" s="225" t="str">
        <f t="shared" si="95"/>
        <v>BRLP0325</v>
      </c>
      <c r="Z434" s="225" t="str">
        <f t="shared" si="96"/>
        <v>03250265</v>
      </c>
      <c r="AA434" s="225" t="str">
        <f t="shared" si="97"/>
        <v>BRLP0265</v>
      </c>
      <c r="AB434" s="226" t="e">
        <f>VLOOKUP(Y434,#REF!,2,0)</f>
        <v>#REF!</v>
      </c>
      <c r="AC434" s="226" t="e">
        <f>VLOOKUP(Z434,#REF!,2,0)</f>
        <v>#REF!</v>
      </c>
      <c r="AD434" s="226" t="e">
        <f>VLOOKUP(AA434,#REF!,2,0)</f>
        <v>#REF!</v>
      </c>
      <c r="AE434" s="227" t="e">
        <f t="shared" si="77"/>
        <v>#REF!</v>
      </c>
      <c r="AF434" s="229" t="e">
        <f t="shared" si="98"/>
        <v>#REF!</v>
      </c>
      <c r="AG434" s="229">
        <v>2</v>
      </c>
      <c r="AH434" s="229" t="e">
        <f t="shared" si="99"/>
        <v>#REF!</v>
      </c>
      <c r="AI434" s="227" t="e">
        <f t="shared" si="100"/>
        <v>#REF!</v>
      </c>
      <c r="AJ434" s="225">
        <f>Solicitacao_Prancha[[#This Row],[QUANT EQUIP]]</f>
        <v>1</v>
      </c>
      <c r="AK434" s="229" t="e">
        <f t="shared" si="101"/>
        <v>#REF!</v>
      </c>
      <c r="AL434" s="209"/>
      <c r="AM434" s="209"/>
      <c r="AN434" s="209"/>
      <c r="AO434" s="209"/>
      <c r="AP434" s="209"/>
      <c r="AQ434" s="209"/>
      <c r="AR434" s="209"/>
      <c r="AS434" s="209"/>
      <c r="AT434" s="209"/>
      <c r="AU434" s="209"/>
      <c r="AV434" s="209"/>
      <c r="AW434" s="209"/>
      <c r="AX434"/>
      <c r="AY434"/>
    </row>
    <row r="435" spans="1:51" ht="15" hidden="1" x14ac:dyDescent="0.25">
      <c r="A435" s="209">
        <v>3208</v>
      </c>
      <c r="B435" s="208" t="s">
        <v>718</v>
      </c>
      <c r="C435" s="210">
        <v>45644.330555555556</v>
      </c>
      <c r="D435" s="209" t="s">
        <v>1431</v>
      </c>
      <c r="E435" s="209" t="s">
        <v>5</v>
      </c>
      <c r="F435" s="209">
        <v>1</v>
      </c>
      <c r="G435" s="209" t="s">
        <v>487</v>
      </c>
      <c r="H435" s="209" t="s">
        <v>620</v>
      </c>
      <c r="I435" s="209" t="s">
        <v>621</v>
      </c>
      <c r="J435" s="209" t="s">
        <v>1</v>
      </c>
      <c r="K435" s="209" t="s">
        <v>1377</v>
      </c>
      <c r="L435" s="209" t="s">
        <v>593</v>
      </c>
      <c r="M435" s="209" t="s">
        <v>696</v>
      </c>
      <c r="N435" s="209" t="s">
        <v>696</v>
      </c>
      <c r="O435" s="209"/>
      <c r="P435" s="209"/>
      <c r="Q435" s="209" t="s">
        <v>687</v>
      </c>
      <c r="R435" s="208" t="e">
        <f>VLOOKUP(LEFT(Solicitacao_Prancha[[#This Row],[ORIGEM]],4),#REF!,2,0)</f>
        <v>#REF!</v>
      </c>
      <c r="S435" s="208" t="e">
        <f>VLOOKUP(LEFT(Solicitacao_Prancha[[#This Row],[DESTINO]],4),#REF!,2,0)</f>
        <v>#REF!</v>
      </c>
      <c r="T435" s="219" t="str">
        <f t="shared" si="94"/>
        <v>Não Aderente</v>
      </c>
      <c r="U435" s="221">
        <f>((CONCATENATE(Solicitacao_Prancha[[#This Row],[DATA MOVIMENTAÇÃO]]," ",Solicitacao_Prancha[[#This Row],[HORA MOVIMENTAÇÃO]])-Solicitacao_Prancha[[#This Row],[DATA SOLICITAÇÃO]])*24)+3</f>
        <v>27.066666666709352</v>
      </c>
      <c r="V435" s="224" t="s">
        <v>410</v>
      </c>
      <c r="W435" s="225" t="str">
        <f>LEFT(Solicitacao_Prancha[[#This Row],[ORIGEM]],4)</f>
        <v>0347</v>
      </c>
      <c r="X435" s="225" t="str">
        <f>LEFT(Solicitacao_Prancha[[#This Row],[DESTINO]],4)</f>
        <v>0347</v>
      </c>
      <c r="Y435" s="225" t="str">
        <f t="shared" si="95"/>
        <v>BRLP0347</v>
      </c>
      <c r="Z435" s="225" t="str">
        <f t="shared" si="96"/>
        <v>03470347</v>
      </c>
      <c r="AA435" s="225" t="str">
        <f t="shared" si="97"/>
        <v>BRLP0347</v>
      </c>
      <c r="AB435" s="226" t="e">
        <f>VLOOKUP(Y435,#REF!,2,0)</f>
        <v>#REF!</v>
      </c>
      <c r="AC435" s="226" t="e">
        <f>VLOOKUP(Z435,#REF!,2,0)</f>
        <v>#REF!</v>
      </c>
      <c r="AD435" s="226" t="e">
        <f>VLOOKUP(AA435,#REF!,2,0)</f>
        <v>#REF!</v>
      </c>
      <c r="AE435" s="227" t="e">
        <f t="shared" si="77"/>
        <v>#REF!</v>
      </c>
      <c r="AF435" s="229" t="e">
        <f t="shared" si="98"/>
        <v>#REF!</v>
      </c>
      <c r="AG435" s="229">
        <v>2</v>
      </c>
      <c r="AH435" s="229" t="e">
        <f t="shared" si="99"/>
        <v>#REF!</v>
      </c>
      <c r="AI435" s="227" t="e">
        <f t="shared" si="100"/>
        <v>#REF!</v>
      </c>
      <c r="AJ435" s="225">
        <f>Solicitacao_Prancha[[#This Row],[QUANT EQUIP]]</f>
        <v>1</v>
      </c>
      <c r="AK435" s="229" t="e">
        <f t="shared" si="101"/>
        <v>#REF!</v>
      </c>
      <c r="AL435" s="209"/>
      <c r="AM435" s="209"/>
      <c r="AN435" s="209"/>
      <c r="AO435" s="209"/>
      <c r="AP435" s="209"/>
      <c r="AQ435" s="209"/>
      <c r="AR435" s="209"/>
      <c r="AS435" s="209"/>
      <c r="AT435" s="209"/>
      <c r="AU435" s="209"/>
      <c r="AV435" s="209"/>
      <c r="AW435" s="209"/>
      <c r="AX435"/>
      <c r="AY435"/>
    </row>
    <row r="436" spans="1:51" ht="15" hidden="1" x14ac:dyDescent="0.25">
      <c r="A436" s="209">
        <v>3209</v>
      </c>
      <c r="B436" s="208" t="s">
        <v>717</v>
      </c>
      <c r="C436" s="210">
        <v>45644.435416666667</v>
      </c>
      <c r="D436" s="209" t="s">
        <v>1432</v>
      </c>
      <c r="E436" s="209" t="s">
        <v>500</v>
      </c>
      <c r="F436" s="209">
        <v>2</v>
      </c>
      <c r="G436" s="209" t="s">
        <v>543</v>
      </c>
      <c r="H436" s="209" t="s">
        <v>620</v>
      </c>
      <c r="I436" s="209" t="s">
        <v>621</v>
      </c>
      <c r="J436" s="209" t="s">
        <v>1</v>
      </c>
      <c r="K436" s="209" t="s">
        <v>1377</v>
      </c>
      <c r="L436" s="209" t="s">
        <v>1000</v>
      </c>
      <c r="M436" s="209" t="s">
        <v>636</v>
      </c>
      <c r="N436" s="209" t="s">
        <v>636</v>
      </c>
      <c r="O436" s="209"/>
      <c r="P436" s="209"/>
      <c r="Q436" s="209" t="s">
        <v>687</v>
      </c>
      <c r="R436" s="208" t="e">
        <f>VLOOKUP(LEFT(Solicitacao_Prancha[[#This Row],[ORIGEM]],4),#REF!,2,0)</f>
        <v>#REF!</v>
      </c>
      <c r="S436" s="208" t="e">
        <f>VLOOKUP(LEFT(Solicitacao_Prancha[[#This Row],[DESTINO]],4),#REF!,2,0)</f>
        <v>#REF!</v>
      </c>
      <c r="T436" s="219" t="str">
        <f t="shared" si="94"/>
        <v>Não Aderente</v>
      </c>
      <c r="U436" s="221">
        <f>((CONCATENATE(Solicitacao_Prancha[[#This Row],[DATA MOVIMENTAÇÃO]]," ",Solicitacao_Prancha[[#This Row],[HORA MOVIMENTAÇÃO]])-Solicitacao_Prancha[[#This Row],[DATA SOLICITAÇÃO]])*24)+3</f>
        <v>26.050000000046566</v>
      </c>
      <c r="V436" s="224" t="s">
        <v>410</v>
      </c>
      <c r="W436" s="225" t="str">
        <f>LEFT(Solicitacao_Prancha[[#This Row],[ORIGEM]],4)</f>
        <v>5002</v>
      </c>
      <c r="X436" s="225" t="str">
        <f>LEFT(Solicitacao_Prancha[[#This Row],[DESTINO]],4)</f>
        <v>5002</v>
      </c>
      <c r="Y436" s="225" t="str">
        <f t="shared" si="95"/>
        <v>BRLP5002</v>
      </c>
      <c r="Z436" s="225" t="str">
        <f t="shared" si="96"/>
        <v>50025002</v>
      </c>
      <c r="AA436" s="225" t="str">
        <f t="shared" si="97"/>
        <v>BRLP5002</v>
      </c>
      <c r="AB436" s="226" t="e">
        <f>VLOOKUP(Y436,#REF!,2,0)</f>
        <v>#REF!</v>
      </c>
      <c r="AC436" s="226" t="e">
        <f>VLOOKUP(Z436,#REF!,2,0)</f>
        <v>#REF!</v>
      </c>
      <c r="AD436" s="226" t="e">
        <f>VLOOKUP(AA436,#REF!,2,0)</f>
        <v>#REF!</v>
      </c>
      <c r="AE436" s="227" t="e">
        <f t="shared" si="77"/>
        <v>#REF!</v>
      </c>
      <c r="AF436" s="229" t="e">
        <f t="shared" si="98"/>
        <v>#REF!</v>
      </c>
      <c r="AG436" s="229">
        <v>2</v>
      </c>
      <c r="AH436" s="229" t="e">
        <f t="shared" si="99"/>
        <v>#REF!</v>
      </c>
      <c r="AI436" s="227" t="e">
        <f t="shared" si="100"/>
        <v>#REF!</v>
      </c>
      <c r="AJ436" s="225">
        <f>Solicitacao_Prancha[[#This Row],[QUANT EQUIP]]</f>
        <v>2</v>
      </c>
      <c r="AK436" s="229" t="e">
        <f t="shared" si="101"/>
        <v>#REF!</v>
      </c>
      <c r="AL436" s="209"/>
      <c r="AM436" s="209"/>
      <c r="AN436" s="209"/>
      <c r="AO436" s="209"/>
      <c r="AP436" s="209"/>
      <c r="AQ436" s="209"/>
      <c r="AR436" s="209"/>
      <c r="AS436" s="209"/>
      <c r="AT436" s="209"/>
      <c r="AU436" s="209"/>
      <c r="AV436" s="209"/>
      <c r="AW436" s="209"/>
      <c r="AX436"/>
      <c r="AY436"/>
    </row>
    <row r="437" spans="1:51" ht="15" hidden="1" x14ac:dyDescent="0.25">
      <c r="A437" s="209">
        <v>3210</v>
      </c>
      <c r="B437" s="208" t="s">
        <v>717</v>
      </c>
      <c r="C437" s="210">
        <v>45644.436805555553</v>
      </c>
      <c r="D437" s="209" t="s">
        <v>1433</v>
      </c>
      <c r="E437" s="209" t="s">
        <v>500</v>
      </c>
      <c r="F437" s="209">
        <v>3</v>
      </c>
      <c r="G437" s="209" t="s">
        <v>4</v>
      </c>
      <c r="H437" s="209" t="s">
        <v>620</v>
      </c>
      <c r="I437" s="209" t="s">
        <v>621</v>
      </c>
      <c r="J437" s="209" t="s">
        <v>1</v>
      </c>
      <c r="K437" s="209" t="s">
        <v>1377</v>
      </c>
      <c r="L437" s="209" t="s">
        <v>604</v>
      </c>
      <c r="M437" s="209" t="s">
        <v>519</v>
      </c>
      <c r="N437" s="209" t="s">
        <v>519</v>
      </c>
      <c r="O437" s="209"/>
      <c r="P437" s="209"/>
      <c r="Q437" s="209" t="s">
        <v>687</v>
      </c>
      <c r="R437" s="208" t="e">
        <f>VLOOKUP(LEFT(Solicitacao_Prancha[[#This Row],[ORIGEM]],4),#REF!,2,0)</f>
        <v>#REF!</v>
      </c>
      <c r="S437" s="208" t="e">
        <f>VLOOKUP(LEFT(Solicitacao_Prancha[[#This Row],[DESTINO]],4),#REF!,2,0)</f>
        <v>#REF!</v>
      </c>
      <c r="T437" s="219" t="str">
        <f t="shared" si="94"/>
        <v>Não Aderente</v>
      </c>
      <c r="U437" s="221">
        <f>((CONCATENATE(Solicitacao_Prancha[[#This Row],[DATA MOVIMENTAÇÃO]]," ",Solicitacao_Prancha[[#This Row],[HORA MOVIMENTAÇÃO]])-Solicitacao_Prancha[[#This Row],[DATA SOLICITAÇÃO]])*24)+3</f>
        <v>23.516666666662786</v>
      </c>
      <c r="V437" s="224" t="s">
        <v>410</v>
      </c>
      <c r="W437" s="225" t="str">
        <f>LEFT(Solicitacao_Prancha[[#This Row],[ORIGEM]],4)</f>
        <v>2081</v>
      </c>
      <c r="X437" s="225" t="str">
        <f>LEFT(Solicitacao_Prancha[[#This Row],[DESTINO]],4)</f>
        <v>2081</v>
      </c>
      <c r="Y437" s="225" t="str">
        <f t="shared" si="95"/>
        <v>BRLP2081</v>
      </c>
      <c r="Z437" s="225" t="str">
        <f t="shared" si="96"/>
        <v>20812081</v>
      </c>
      <c r="AA437" s="225" t="str">
        <f t="shared" si="97"/>
        <v>BRLP2081</v>
      </c>
      <c r="AB437" s="226" t="e">
        <f>VLOOKUP(Y437,#REF!,2,0)</f>
        <v>#REF!</v>
      </c>
      <c r="AC437" s="226" t="e">
        <f>VLOOKUP(Z437,#REF!,2,0)</f>
        <v>#REF!</v>
      </c>
      <c r="AD437" s="226" t="e">
        <f>VLOOKUP(AA437,#REF!,2,0)</f>
        <v>#REF!</v>
      </c>
      <c r="AE437" s="227" t="e">
        <f t="shared" si="77"/>
        <v>#REF!</v>
      </c>
      <c r="AF437" s="229" t="e">
        <f t="shared" si="98"/>
        <v>#REF!</v>
      </c>
      <c r="AG437" s="229">
        <v>2</v>
      </c>
      <c r="AH437" s="229" t="e">
        <f t="shared" si="99"/>
        <v>#REF!</v>
      </c>
      <c r="AI437" s="227" t="e">
        <f t="shared" si="100"/>
        <v>#REF!</v>
      </c>
      <c r="AJ437" s="225">
        <f>Solicitacao_Prancha[[#This Row],[QUANT EQUIP]]</f>
        <v>3</v>
      </c>
      <c r="AK437" s="229" t="e">
        <f t="shared" si="101"/>
        <v>#REF!</v>
      </c>
      <c r="AL437" s="209"/>
      <c r="AM437" s="209"/>
      <c r="AN437" s="209"/>
      <c r="AO437" s="209"/>
      <c r="AP437" s="209"/>
      <c r="AQ437" s="209"/>
      <c r="AR437" s="209"/>
      <c r="AS437" s="209"/>
      <c r="AT437" s="209"/>
      <c r="AU437" s="209"/>
      <c r="AV437" s="209"/>
      <c r="AW437" s="209"/>
      <c r="AX437"/>
      <c r="AY437"/>
    </row>
    <row r="438" spans="1:51" ht="15" hidden="1" x14ac:dyDescent="0.25">
      <c r="A438" s="209">
        <v>3211</v>
      </c>
      <c r="B438" s="208" t="s">
        <v>745</v>
      </c>
      <c r="C438" s="210">
        <v>45644.453472222223</v>
      </c>
      <c r="D438" s="209" t="s">
        <v>539</v>
      </c>
      <c r="E438" s="209" t="s">
        <v>497</v>
      </c>
      <c r="F438" s="209">
        <v>3</v>
      </c>
      <c r="G438" s="209" t="s">
        <v>518</v>
      </c>
      <c r="H438" s="209" t="s">
        <v>624</v>
      </c>
      <c r="I438" s="209" t="s">
        <v>622</v>
      </c>
      <c r="J438" s="209" t="s">
        <v>531</v>
      </c>
      <c r="K438" s="209" t="s">
        <v>1377</v>
      </c>
      <c r="L438" s="209" t="s">
        <v>593</v>
      </c>
      <c r="M438" s="209" t="s">
        <v>789</v>
      </c>
      <c r="N438" s="209" t="s">
        <v>1434</v>
      </c>
      <c r="O438" s="209" t="s">
        <v>1435</v>
      </c>
      <c r="P438" s="209" t="s">
        <v>514</v>
      </c>
      <c r="Q438" s="209" t="s">
        <v>688</v>
      </c>
      <c r="R438" s="208" t="e">
        <f>VLOOKUP(LEFT(Solicitacao_Prancha[[#This Row],[ORIGEM]],4),#REF!,2,0)</f>
        <v>#REF!</v>
      </c>
      <c r="S438" s="208" t="e">
        <f>VLOOKUP(LEFT(Solicitacao_Prancha[[#This Row],[DESTINO]],4),#REF!,2,0)</f>
        <v>#REF!</v>
      </c>
      <c r="T438" s="219" t="str">
        <f t="shared" si="94"/>
        <v>Não Aderente</v>
      </c>
      <c r="U438" s="221">
        <f>((CONCATENATE(Solicitacao_Prancha[[#This Row],[DATA MOVIMENTAÇÃO]]," ",Solicitacao_Prancha[[#This Row],[HORA MOVIMENTAÇÃO]])-Solicitacao_Prancha[[#This Row],[DATA SOLICITAÇÃO]])*24)+3</f>
        <v>24.116666666697711</v>
      </c>
      <c r="V438" s="224" t="s">
        <v>410</v>
      </c>
      <c r="W438" s="225" t="str">
        <f>LEFT(Solicitacao_Prancha[[#This Row],[ORIGEM]],4)</f>
        <v>0617</v>
      </c>
      <c r="X438" s="225" t="str">
        <f>LEFT(Solicitacao_Prancha[[#This Row],[DESTINO]],4)</f>
        <v>0618</v>
      </c>
      <c r="Y438" s="225" t="str">
        <f t="shared" si="95"/>
        <v>BRLP0617</v>
      </c>
      <c r="Z438" s="225" t="str">
        <f t="shared" si="96"/>
        <v>06170618</v>
      </c>
      <c r="AA438" s="225" t="str">
        <f t="shared" si="97"/>
        <v>BRLP0618</v>
      </c>
      <c r="AB438" s="226" t="e">
        <f>VLOOKUP(Y438,#REF!,2,0)</f>
        <v>#REF!</v>
      </c>
      <c r="AC438" s="226" t="e">
        <f>VLOOKUP(Z438,#REF!,2,0)</f>
        <v>#REF!</v>
      </c>
      <c r="AD438" s="226" t="e">
        <f>VLOOKUP(AA438,#REF!,2,0)</f>
        <v>#REF!</v>
      </c>
      <c r="AE438" s="227" t="e">
        <f t="shared" si="77"/>
        <v>#REF!</v>
      </c>
      <c r="AF438" s="229" t="e">
        <f t="shared" si="98"/>
        <v>#REF!</v>
      </c>
      <c r="AG438" s="229">
        <v>2</v>
      </c>
      <c r="AH438" s="229" t="e">
        <f t="shared" si="99"/>
        <v>#REF!</v>
      </c>
      <c r="AI438" s="227" t="e">
        <f t="shared" si="100"/>
        <v>#REF!</v>
      </c>
      <c r="AJ438" s="225">
        <f>Solicitacao_Prancha[[#This Row],[QUANT EQUIP]]</f>
        <v>3</v>
      </c>
      <c r="AK438" s="229" t="e">
        <f t="shared" si="101"/>
        <v>#REF!</v>
      </c>
      <c r="AL438" s="209"/>
      <c r="AM438" s="209"/>
      <c r="AN438" s="209"/>
      <c r="AO438" s="209"/>
      <c r="AP438" s="209"/>
      <c r="AQ438" s="209"/>
      <c r="AR438" s="209"/>
      <c r="AS438" s="209"/>
      <c r="AT438" s="209"/>
      <c r="AU438" s="209"/>
      <c r="AV438" s="209"/>
      <c r="AW438" s="209"/>
      <c r="AX438"/>
      <c r="AY438"/>
    </row>
    <row r="439" spans="1:51" ht="15" hidden="1" x14ac:dyDescent="0.25">
      <c r="A439" s="209">
        <v>3212</v>
      </c>
      <c r="B439" s="208" t="s">
        <v>483</v>
      </c>
      <c r="C439" s="210">
        <v>45644.458333333336</v>
      </c>
      <c r="D439" s="209" t="s">
        <v>1436</v>
      </c>
      <c r="E439" s="209" t="s">
        <v>497</v>
      </c>
      <c r="F439" s="209">
        <v>4</v>
      </c>
      <c r="G439" s="209" t="s">
        <v>486</v>
      </c>
      <c r="H439" s="209" t="s">
        <v>622</v>
      </c>
      <c r="I439" s="209" t="s">
        <v>622</v>
      </c>
      <c r="J439" s="209" t="s">
        <v>531</v>
      </c>
      <c r="K439" s="209" t="s">
        <v>1377</v>
      </c>
      <c r="L439" s="209" t="s">
        <v>604</v>
      </c>
      <c r="M439" s="209" t="s">
        <v>546</v>
      </c>
      <c r="N439" s="209" t="s">
        <v>769</v>
      </c>
      <c r="O439" s="209"/>
      <c r="P439" s="209"/>
      <c r="Q439" s="209"/>
      <c r="R439" s="208" t="e">
        <f>VLOOKUP(LEFT(Solicitacao_Prancha[[#This Row],[ORIGEM]],4),#REF!,2,0)</f>
        <v>#REF!</v>
      </c>
      <c r="S439" s="208" t="e">
        <f>VLOOKUP(LEFT(Solicitacao_Prancha[[#This Row],[DESTINO]],4),#REF!,2,0)</f>
        <v>#REF!</v>
      </c>
      <c r="T439" s="219" t="str">
        <f t="shared" si="94"/>
        <v>Não Aderente</v>
      </c>
      <c r="U439" s="221">
        <f>((CONCATENATE(Solicitacao_Prancha[[#This Row],[DATA MOVIMENTAÇÃO]]," ",Solicitacao_Prancha[[#This Row],[HORA MOVIMENTAÇÃO]])-Solicitacao_Prancha[[#This Row],[DATA SOLICITAÇÃO]])*24)+3</f>
        <v>22.999999999883585</v>
      </c>
      <c r="V439" s="224" t="s">
        <v>410</v>
      </c>
      <c r="W439" s="225" t="str">
        <f>LEFT(Solicitacao_Prancha[[#This Row],[ORIGEM]],4)</f>
        <v>0325</v>
      </c>
      <c r="X439" s="225" t="str">
        <f>LEFT(Solicitacao_Prancha[[#This Row],[DESTINO]],4)</f>
        <v>0332</v>
      </c>
      <c r="Y439" s="225" t="str">
        <f t="shared" si="95"/>
        <v>BRLP0325</v>
      </c>
      <c r="Z439" s="225" t="str">
        <f t="shared" si="96"/>
        <v>03250332</v>
      </c>
      <c r="AA439" s="225" t="str">
        <f t="shared" si="97"/>
        <v>BRLP0332</v>
      </c>
      <c r="AB439" s="226" t="e">
        <f>VLOOKUP(Y439,#REF!,2,0)</f>
        <v>#REF!</v>
      </c>
      <c r="AC439" s="226" t="e">
        <f>VLOOKUP(Z439,#REF!,2,0)</f>
        <v>#REF!</v>
      </c>
      <c r="AD439" s="226" t="e">
        <f>VLOOKUP(AA439,#REF!,2,0)</f>
        <v>#REF!</v>
      </c>
      <c r="AE439" s="227" t="e">
        <f t="shared" si="77"/>
        <v>#REF!</v>
      </c>
      <c r="AF439" s="229" t="e">
        <f t="shared" si="98"/>
        <v>#REF!</v>
      </c>
      <c r="AG439" s="229">
        <v>2</v>
      </c>
      <c r="AH439" s="229" t="e">
        <f t="shared" si="99"/>
        <v>#REF!</v>
      </c>
      <c r="AI439" s="227" t="e">
        <f t="shared" si="100"/>
        <v>#REF!</v>
      </c>
      <c r="AJ439" s="225">
        <f>Solicitacao_Prancha[[#This Row],[QUANT EQUIP]]</f>
        <v>4</v>
      </c>
      <c r="AK439" s="229" t="e">
        <f t="shared" si="101"/>
        <v>#REF!</v>
      </c>
      <c r="AL439" s="209"/>
      <c r="AM439" s="209"/>
      <c r="AN439" s="209"/>
      <c r="AO439" s="209"/>
      <c r="AP439" s="209"/>
      <c r="AQ439" s="209"/>
      <c r="AR439" s="209"/>
      <c r="AS439" s="209"/>
      <c r="AT439" s="209"/>
      <c r="AU439" s="209"/>
      <c r="AV439" s="209"/>
      <c r="AW439" s="209"/>
      <c r="AX439"/>
      <c r="AY439"/>
    </row>
    <row r="440" spans="1:51" ht="15" hidden="1" x14ac:dyDescent="0.25">
      <c r="A440" s="209">
        <v>3213</v>
      </c>
      <c r="B440" s="208" t="s">
        <v>717</v>
      </c>
      <c r="C440" s="210">
        <v>45644.504861111112</v>
      </c>
      <c r="D440" s="209" t="s">
        <v>588</v>
      </c>
      <c r="E440" s="209" t="s">
        <v>500</v>
      </c>
      <c r="F440" s="209">
        <v>4</v>
      </c>
      <c r="G440" s="209" t="s">
        <v>492</v>
      </c>
      <c r="H440" s="209" t="s">
        <v>621</v>
      </c>
      <c r="I440" s="209" t="s">
        <v>624</v>
      </c>
      <c r="J440" s="209" t="s">
        <v>531</v>
      </c>
      <c r="K440" s="209" t="s">
        <v>1377</v>
      </c>
      <c r="L440" s="209" t="s">
        <v>1437</v>
      </c>
      <c r="M440" s="209" t="s">
        <v>556</v>
      </c>
      <c r="N440" s="209" t="s">
        <v>619</v>
      </c>
      <c r="O440" s="209"/>
      <c r="P440" s="209" t="s">
        <v>633</v>
      </c>
      <c r="Q440" s="209" t="s">
        <v>688</v>
      </c>
      <c r="R440" s="208" t="e">
        <f>VLOOKUP(LEFT(Solicitacao_Prancha[[#This Row],[ORIGEM]],4),#REF!,2,0)</f>
        <v>#REF!</v>
      </c>
      <c r="S440" s="208" t="e">
        <f>VLOOKUP(LEFT(Solicitacao_Prancha[[#This Row],[DESTINO]],4),#REF!,2,0)</f>
        <v>#REF!</v>
      </c>
      <c r="T440" s="219" t="str">
        <f t="shared" si="94"/>
        <v>Não Aderente</v>
      </c>
      <c r="U440" s="221">
        <f>((CONCATENATE(Solicitacao_Prancha[[#This Row],[DATA MOVIMENTAÇÃO]]," ",Solicitacao_Prancha[[#This Row],[HORA MOVIMENTAÇÃO]])-Solicitacao_Prancha[[#This Row],[DATA SOLICITAÇÃO]])*24)+3</f>
        <v>28.016666666662786</v>
      </c>
      <c r="V440" s="224" t="s">
        <v>410</v>
      </c>
      <c r="W440" s="225" t="str">
        <f>LEFT(Solicitacao_Prancha[[#This Row],[ORIGEM]],4)</f>
        <v>0308</v>
      </c>
      <c r="X440" s="225" t="str">
        <f>LEFT(Solicitacao_Prancha[[#This Row],[DESTINO]],4)</f>
        <v>0394</v>
      </c>
      <c r="Y440" s="225" t="str">
        <f t="shared" si="95"/>
        <v>BRLP0308</v>
      </c>
      <c r="Z440" s="225" t="str">
        <f t="shared" si="96"/>
        <v>03080394</v>
      </c>
      <c r="AA440" s="225" t="str">
        <f t="shared" si="97"/>
        <v>BRLP0394</v>
      </c>
      <c r="AB440" s="226" t="e">
        <f>VLOOKUP(Y440,#REF!,2,0)</f>
        <v>#REF!</v>
      </c>
      <c r="AC440" s="226" t="e">
        <f>VLOOKUP(Z440,#REF!,2,0)</f>
        <v>#REF!</v>
      </c>
      <c r="AD440" s="226" t="e">
        <f>VLOOKUP(AA440,#REF!,2,0)</f>
        <v>#REF!</v>
      </c>
      <c r="AE440" s="227" t="e">
        <f t="shared" si="77"/>
        <v>#REF!</v>
      </c>
      <c r="AF440" s="229" t="e">
        <f t="shared" si="98"/>
        <v>#REF!</v>
      </c>
      <c r="AG440" s="229">
        <v>2</v>
      </c>
      <c r="AH440" s="229" t="e">
        <f t="shared" si="99"/>
        <v>#REF!</v>
      </c>
      <c r="AI440" s="227" t="e">
        <f t="shared" si="100"/>
        <v>#REF!</v>
      </c>
      <c r="AJ440" s="225">
        <f>Solicitacao_Prancha[[#This Row],[QUANT EQUIP]]</f>
        <v>4</v>
      </c>
      <c r="AK440" s="229" t="e">
        <f t="shared" si="101"/>
        <v>#REF!</v>
      </c>
      <c r="AL440" s="209"/>
      <c r="AM440" s="209"/>
      <c r="AN440" s="209"/>
      <c r="AO440" s="209"/>
      <c r="AP440" s="209"/>
      <c r="AQ440" s="209"/>
      <c r="AR440" s="209"/>
      <c r="AS440" s="209"/>
      <c r="AT440" s="209"/>
      <c r="AU440" s="209"/>
      <c r="AV440" s="209"/>
      <c r="AW440" s="209"/>
      <c r="AX440"/>
      <c r="AY440"/>
    </row>
    <row r="441" spans="1:51" ht="15" hidden="1" x14ac:dyDescent="0.25">
      <c r="A441" s="209">
        <v>3214</v>
      </c>
      <c r="B441" s="208" t="s">
        <v>718</v>
      </c>
      <c r="C441" s="210">
        <v>45644.506944444445</v>
      </c>
      <c r="D441" s="209" t="s">
        <v>575</v>
      </c>
      <c r="E441" s="209" t="s">
        <v>719</v>
      </c>
      <c r="F441" s="209">
        <v>1</v>
      </c>
      <c r="G441" s="209" t="s">
        <v>4</v>
      </c>
      <c r="H441" s="209" t="s">
        <v>620</v>
      </c>
      <c r="I441" s="209" t="s">
        <v>621</v>
      </c>
      <c r="J441" s="209" t="s">
        <v>1</v>
      </c>
      <c r="K441" s="209" t="s">
        <v>1377</v>
      </c>
      <c r="L441" s="209" t="s">
        <v>600</v>
      </c>
      <c r="M441" s="209" t="s">
        <v>567</v>
      </c>
      <c r="N441" s="209" t="s">
        <v>584</v>
      </c>
      <c r="O441" s="209"/>
      <c r="P441" s="209"/>
      <c r="Q441" s="209" t="s">
        <v>688</v>
      </c>
      <c r="R441" s="208" t="e">
        <f>VLOOKUP(LEFT(Solicitacao_Prancha[[#This Row],[ORIGEM]],4),#REF!,2,0)</f>
        <v>#REF!</v>
      </c>
      <c r="S441" s="208" t="e">
        <f>VLOOKUP(LEFT(Solicitacao_Prancha[[#This Row],[DESTINO]],4),#REF!,2,0)</f>
        <v>#REF!</v>
      </c>
      <c r="T441" s="219" t="str">
        <f t="shared" ref="T441:T444" si="102">IF(U441&gt;=48,"Aderente","Não Aderente")</f>
        <v>Não Aderente</v>
      </c>
      <c r="U441" s="221">
        <f>((CONCATENATE(Solicitacao_Prancha[[#This Row],[DATA MOVIMENTAÇÃO]]," ",Solicitacao_Prancha[[#This Row],[HORA MOVIMENTAÇÃO]])-Solicitacao_Prancha[[#This Row],[DATA SOLICITAÇÃO]])*24)+3</f>
        <v>20.833333333313931</v>
      </c>
      <c r="V441" s="224" t="s">
        <v>410</v>
      </c>
      <c r="W441" s="225" t="str">
        <f>LEFT(Solicitacao_Prancha[[#This Row],[ORIGEM]],4)</f>
        <v>0452</v>
      </c>
      <c r="X441" s="225" t="str">
        <f>LEFT(Solicitacao_Prancha[[#This Row],[DESTINO]],4)</f>
        <v>0250</v>
      </c>
      <c r="Y441" s="225" t="str">
        <f t="shared" ref="Y441:Y444" si="103">CONCATENATE(V441,W441)</f>
        <v>BRLP0452</v>
      </c>
      <c r="Z441" s="225" t="str">
        <f t="shared" ref="Z441:Z444" si="104">CONCATENATE(W441,X441)</f>
        <v>04520250</v>
      </c>
      <c r="AA441" s="225" t="str">
        <f t="shared" ref="AA441:AA444" si="105">CONCATENATE(V441,X441)</f>
        <v>BRLP0250</v>
      </c>
      <c r="AB441" s="226" t="e">
        <f>VLOOKUP(Y441,#REF!,2,0)</f>
        <v>#REF!</v>
      </c>
      <c r="AC441" s="226" t="e">
        <f>VLOOKUP(Z441,#REF!,2,0)</f>
        <v>#REF!</v>
      </c>
      <c r="AD441" s="226" t="e">
        <f>VLOOKUP(AA441,#REF!,2,0)</f>
        <v>#REF!</v>
      </c>
      <c r="AE441" s="227" t="e">
        <f t="shared" si="77"/>
        <v>#REF!</v>
      </c>
      <c r="AF441" s="229" t="e">
        <f t="shared" ref="AF441:AF444" si="106">(AB441/65)+(AC441/42.5)+(AD441/65)</f>
        <v>#REF!</v>
      </c>
      <c r="AG441" s="229">
        <v>2</v>
      </c>
      <c r="AH441" s="229" t="e">
        <f t="shared" ref="AH441:AH444" si="107">(AF441+AG441)</f>
        <v>#REF!</v>
      </c>
      <c r="AI441" s="227" t="e">
        <f t="shared" ref="AI441:AI444" si="108">11/AH441</f>
        <v>#REF!</v>
      </c>
      <c r="AJ441" s="225">
        <f>Solicitacao_Prancha[[#This Row],[QUANT EQUIP]]</f>
        <v>1</v>
      </c>
      <c r="AK441" s="229" t="e">
        <f t="shared" ref="AK441:AK444" si="109">AJ441/AI441</f>
        <v>#REF!</v>
      </c>
      <c r="AL441" s="209"/>
      <c r="AM441" s="209"/>
      <c r="AN441" s="209"/>
      <c r="AO441" s="209"/>
      <c r="AP441" s="209"/>
      <c r="AQ441" s="209"/>
      <c r="AR441" s="209"/>
      <c r="AS441" s="209"/>
      <c r="AT441" s="209"/>
      <c r="AU441" s="209"/>
      <c r="AV441" s="209"/>
      <c r="AW441" s="209"/>
      <c r="AX441"/>
      <c r="AY441"/>
    </row>
    <row r="442" spans="1:51" ht="15" hidden="1" x14ac:dyDescent="0.25">
      <c r="A442" s="209">
        <v>3215</v>
      </c>
      <c r="B442" s="208" t="s">
        <v>717</v>
      </c>
      <c r="C442" s="210">
        <v>45644.554166666669</v>
      </c>
      <c r="D442" s="209" t="s">
        <v>515</v>
      </c>
      <c r="E442" s="209" t="s">
        <v>500</v>
      </c>
      <c r="F442" s="209">
        <v>5</v>
      </c>
      <c r="G442" s="209" t="s">
        <v>8</v>
      </c>
      <c r="H442" s="209" t="s">
        <v>621</v>
      </c>
      <c r="I442" s="209" t="s">
        <v>624</v>
      </c>
      <c r="J442" s="209" t="s">
        <v>531</v>
      </c>
      <c r="K442" s="209" t="s">
        <v>1377</v>
      </c>
      <c r="L442" s="209" t="s">
        <v>593</v>
      </c>
      <c r="M442" s="209" t="s">
        <v>1443</v>
      </c>
      <c r="N442" s="209" t="s">
        <v>560</v>
      </c>
      <c r="O442" s="209"/>
      <c r="P442" s="209" t="s">
        <v>633</v>
      </c>
      <c r="Q442" s="209" t="s">
        <v>688</v>
      </c>
      <c r="R442" s="208" t="e">
        <f>VLOOKUP(LEFT(Solicitacao_Prancha[[#This Row],[ORIGEM]],4),#REF!,2,0)</f>
        <v>#REF!</v>
      </c>
      <c r="S442" s="208" t="e">
        <f>VLOOKUP(LEFT(Solicitacao_Prancha[[#This Row],[DESTINO]],4),#REF!,2,0)</f>
        <v>#REF!</v>
      </c>
      <c r="T442" s="219" t="str">
        <f t="shared" si="102"/>
        <v>Não Aderente</v>
      </c>
      <c r="U442" s="221">
        <f>((CONCATENATE(Solicitacao_Prancha[[#This Row],[DATA MOVIMENTAÇÃO]]," ",Solicitacao_Prancha[[#This Row],[HORA MOVIMENTAÇÃO]])-Solicitacao_Prancha[[#This Row],[DATA SOLICITAÇÃO]])*24)+3</f>
        <v>21.700000000011642</v>
      </c>
      <c r="V442" s="224" t="s">
        <v>410</v>
      </c>
      <c r="W442" s="225" t="str">
        <f>LEFT(Solicitacao_Prancha[[#This Row],[ORIGEM]],4)</f>
        <v>0640</v>
      </c>
      <c r="X442" s="225" t="str">
        <f>LEFT(Solicitacao_Prancha[[#This Row],[DESTINO]],4)</f>
        <v>0480</v>
      </c>
      <c r="Y442" s="225" t="str">
        <f t="shared" si="103"/>
        <v>BRLP0640</v>
      </c>
      <c r="Z442" s="225" t="str">
        <f t="shared" si="104"/>
        <v>06400480</v>
      </c>
      <c r="AA442" s="225" t="str">
        <f t="shared" si="105"/>
        <v>BRLP0480</v>
      </c>
      <c r="AB442" s="226" t="e">
        <f>VLOOKUP(Y442,#REF!,2,0)</f>
        <v>#REF!</v>
      </c>
      <c r="AC442" s="226" t="e">
        <f>VLOOKUP(Z442,#REF!,2,0)</f>
        <v>#REF!</v>
      </c>
      <c r="AD442" s="226" t="e">
        <f>VLOOKUP(AA442,#REF!,2,0)</f>
        <v>#REF!</v>
      </c>
      <c r="AE442" s="227" t="e">
        <f t="shared" si="77"/>
        <v>#REF!</v>
      </c>
      <c r="AF442" s="229" t="e">
        <f t="shared" si="106"/>
        <v>#REF!</v>
      </c>
      <c r="AG442" s="229">
        <v>2</v>
      </c>
      <c r="AH442" s="229" t="e">
        <f t="shared" si="107"/>
        <v>#REF!</v>
      </c>
      <c r="AI442" s="227" t="e">
        <f t="shared" si="108"/>
        <v>#REF!</v>
      </c>
      <c r="AJ442" s="225">
        <f>Solicitacao_Prancha[[#This Row],[QUANT EQUIP]]</f>
        <v>5</v>
      </c>
      <c r="AK442" s="229" t="e">
        <f t="shared" si="109"/>
        <v>#REF!</v>
      </c>
      <c r="AL442" s="209"/>
      <c r="AM442" s="209"/>
      <c r="AN442" s="209"/>
      <c r="AO442" s="209"/>
      <c r="AP442" s="209"/>
      <c r="AQ442" s="209"/>
      <c r="AR442" s="209"/>
      <c r="AS442" s="209"/>
      <c r="AT442" s="209"/>
      <c r="AU442" s="209"/>
      <c r="AV442" s="209"/>
      <c r="AW442" s="209"/>
      <c r="AX442"/>
      <c r="AY442"/>
    </row>
    <row r="443" spans="1:51" ht="15" hidden="1" x14ac:dyDescent="0.25">
      <c r="A443" s="209">
        <v>3216</v>
      </c>
      <c r="B443" s="208" t="s">
        <v>718</v>
      </c>
      <c r="C443" s="210">
        <v>45644.592361111114</v>
      </c>
      <c r="D443" s="209" t="s">
        <v>575</v>
      </c>
      <c r="E443" s="209" t="s">
        <v>719</v>
      </c>
      <c r="F443" s="209">
        <v>4</v>
      </c>
      <c r="G443" s="209" t="s">
        <v>4</v>
      </c>
      <c r="H443" s="209" t="s">
        <v>622</v>
      </c>
      <c r="I443" s="209" t="s">
        <v>621</v>
      </c>
      <c r="J443" s="209" t="s">
        <v>1</v>
      </c>
      <c r="K443" s="209" t="s">
        <v>1385</v>
      </c>
      <c r="L443" s="209" t="s">
        <v>604</v>
      </c>
      <c r="M443" s="209" t="s">
        <v>584</v>
      </c>
      <c r="N443" s="209" t="s">
        <v>1444</v>
      </c>
      <c r="O443" s="209"/>
      <c r="P443" s="209"/>
      <c r="Q443" s="209" t="s">
        <v>688</v>
      </c>
      <c r="R443" s="208" t="e">
        <f>VLOOKUP(LEFT(Solicitacao_Prancha[[#This Row],[ORIGEM]],4),#REF!,2,0)</f>
        <v>#REF!</v>
      </c>
      <c r="S443" s="208" t="e">
        <f>VLOOKUP(LEFT(Solicitacao_Prancha[[#This Row],[DESTINO]],4),#REF!,2,0)</f>
        <v>#REF!</v>
      </c>
      <c r="T443" s="219" t="str">
        <f t="shared" si="102"/>
        <v>Não Aderente</v>
      </c>
      <c r="U443" s="221">
        <f>((CONCATENATE(Solicitacao_Prancha[[#This Row],[DATA MOVIMENTAÇÃO]]," ",Solicitacao_Prancha[[#This Row],[HORA MOVIMENTAÇÃO]])-Solicitacao_Prancha[[#This Row],[DATA SOLICITAÇÃO]])*24)+3</f>
        <v>43.783333333209157</v>
      </c>
      <c r="V443" s="224" t="s">
        <v>410</v>
      </c>
      <c r="W443" s="225" t="str">
        <f>LEFT(Solicitacao_Prancha[[#This Row],[ORIGEM]],4)</f>
        <v>0250</v>
      </c>
      <c r="X443" s="225" t="str">
        <f>LEFT(Solicitacao_Prancha[[#This Row],[DESTINO]],4)</f>
        <v>0349</v>
      </c>
      <c r="Y443" s="225" t="str">
        <f t="shared" si="103"/>
        <v>BRLP0250</v>
      </c>
      <c r="Z443" s="225" t="str">
        <f t="shared" si="104"/>
        <v>02500349</v>
      </c>
      <c r="AA443" s="225" t="str">
        <f t="shared" si="105"/>
        <v>BRLP0349</v>
      </c>
      <c r="AB443" s="226" t="e">
        <f>VLOOKUP(Y443,#REF!,2,0)</f>
        <v>#REF!</v>
      </c>
      <c r="AC443" s="226" t="e">
        <f>VLOOKUP(Z443,#REF!,2,0)</f>
        <v>#REF!</v>
      </c>
      <c r="AD443" s="226" t="e">
        <f>VLOOKUP(AA443,#REF!,2,0)</f>
        <v>#REF!</v>
      </c>
      <c r="AE443" s="227" t="e">
        <f t="shared" si="77"/>
        <v>#REF!</v>
      </c>
      <c r="AF443" s="229" t="e">
        <f t="shared" si="106"/>
        <v>#REF!</v>
      </c>
      <c r="AG443" s="229">
        <v>2</v>
      </c>
      <c r="AH443" s="229" t="e">
        <f t="shared" si="107"/>
        <v>#REF!</v>
      </c>
      <c r="AI443" s="227" t="e">
        <f t="shared" si="108"/>
        <v>#REF!</v>
      </c>
      <c r="AJ443" s="225">
        <f>Solicitacao_Prancha[[#This Row],[QUANT EQUIP]]</f>
        <v>4</v>
      </c>
      <c r="AK443" s="229" t="e">
        <f t="shared" si="109"/>
        <v>#REF!</v>
      </c>
      <c r="AL443" s="209"/>
      <c r="AM443" s="209"/>
      <c r="AN443" s="209"/>
      <c r="AO443" s="209"/>
      <c r="AP443" s="209"/>
      <c r="AQ443" s="209"/>
      <c r="AR443" s="209"/>
      <c r="AS443" s="209"/>
      <c r="AT443" s="209"/>
      <c r="AU443" s="209"/>
      <c r="AV443" s="209"/>
      <c r="AW443" s="209"/>
      <c r="AX443"/>
      <c r="AY443"/>
    </row>
    <row r="444" spans="1:51" ht="15" hidden="1" x14ac:dyDescent="0.25">
      <c r="A444" s="209">
        <v>3217</v>
      </c>
      <c r="B444" s="208" t="s">
        <v>718</v>
      </c>
      <c r="C444" s="210">
        <v>45644.59375</v>
      </c>
      <c r="D444" s="209" t="s">
        <v>575</v>
      </c>
      <c r="E444" s="209" t="s">
        <v>719</v>
      </c>
      <c r="F444" s="209">
        <v>7</v>
      </c>
      <c r="G444" s="209" t="s">
        <v>4</v>
      </c>
      <c r="H444" s="209" t="s">
        <v>622</v>
      </c>
      <c r="I444" s="209" t="s">
        <v>621</v>
      </c>
      <c r="J444" s="209" t="s">
        <v>1</v>
      </c>
      <c r="K444" s="209" t="s">
        <v>1385</v>
      </c>
      <c r="L444" s="209" t="s">
        <v>593</v>
      </c>
      <c r="M444" s="209" t="s">
        <v>584</v>
      </c>
      <c r="N444" s="209" t="s">
        <v>681</v>
      </c>
      <c r="O444" s="209"/>
      <c r="P444" s="209"/>
      <c r="Q444" s="209" t="s">
        <v>688</v>
      </c>
      <c r="R444" s="208" t="e">
        <f>VLOOKUP(LEFT(Solicitacao_Prancha[[#This Row],[ORIGEM]],4),#REF!,2,0)</f>
        <v>#REF!</v>
      </c>
      <c r="S444" s="208" t="e">
        <f>VLOOKUP(LEFT(Solicitacao_Prancha[[#This Row],[DESTINO]],4),#REF!,2,0)</f>
        <v>#REF!</v>
      </c>
      <c r="T444" s="219" t="str">
        <f t="shared" si="102"/>
        <v>Não Aderente</v>
      </c>
      <c r="U444" s="221">
        <f>((CONCATENATE(Solicitacao_Prancha[[#This Row],[DATA MOVIMENTAÇÃO]]," ",Solicitacao_Prancha[[#This Row],[HORA MOVIMENTAÇÃO]])-Solicitacao_Prancha[[#This Row],[DATA SOLICITAÇÃO]])*24)+3</f>
        <v>44.750000000058208</v>
      </c>
      <c r="V444" s="224" t="s">
        <v>410</v>
      </c>
      <c r="W444" s="225" t="str">
        <f>LEFT(Solicitacao_Prancha[[#This Row],[ORIGEM]],4)</f>
        <v>0250</v>
      </c>
      <c r="X444" s="225" t="str">
        <f>LEFT(Solicitacao_Prancha[[#This Row],[DESTINO]],4)</f>
        <v>0029</v>
      </c>
      <c r="Y444" s="225" t="str">
        <f t="shared" si="103"/>
        <v>BRLP0250</v>
      </c>
      <c r="Z444" s="225" t="str">
        <f t="shared" si="104"/>
        <v>02500029</v>
      </c>
      <c r="AA444" s="225" t="str">
        <f t="shared" si="105"/>
        <v>BRLP0029</v>
      </c>
      <c r="AB444" s="226" t="e">
        <f>VLOOKUP(Y444,#REF!,2,0)</f>
        <v>#REF!</v>
      </c>
      <c r="AC444" s="226" t="e">
        <f>VLOOKUP(Z444,#REF!,2,0)</f>
        <v>#REF!</v>
      </c>
      <c r="AD444" s="226" t="e">
        <f>VLOOKUP(AA444,#REF!,2,0)</f>
        <v>#REF!</v>
      </c>
      <c r="AE444" s="227" t="e">
        <f t="shared" si="77"/>
        <v>#REF!</v>
      </c>
      <c r="AF444" s="229" t="e">
        <f t="shared" si="106"/>
        <v>#REF!</v>
      </c>
      <c r="AG444" s="229">
        <v>2</v>
      </c>
      <c r="AH444" s="229" t="e">
        <f t="shared" si="107"/>
        <v>#REF!</v>
      </c>
      <c r="AI444" s="227" t="e">
        <f t="shared" si="108"/>
        <v>#REF!</v>
      </c>
      <c r="AJ444" s="225">
        <f>Solicitacao_Prancha[[#This Row],[QUANT EQUIP]]</f>
        <v>7</v>
      </c>
      <c r="AK444" s="229" t="e">
        <f t="shared" si="109"/>
        <v>#REF!</v>
      </c>
      <c r="AL444" s="209"/>
      <c r="AM444" s="209"/>
      <c r="AN444" s="209"/>
      <c r="AO444" s="209"/>
      <c r="AP444" s="209"/>
      <c r="AQ444" s="209"/>
      <c r="AR444" s="209"/>
      <c r="AS444" s="209"/>
      <c r="AT444" s="209"/>
      <c r="AU444" s="209"/>
      <c r="AV444" s="209"/>
      <c r="AW444" s="209"/>
      <c r="AX444"/>
      <c r="AY444"/>
    </row>
    <row r="445" spans="1:51" ht="15" hidden="1" x14ac:dyDescent="0.25">
      <c r="A445" s="209">
        <v>3218</v>
      </c>
      <c r="B445" s="208" t="s">
        <v>718</v>
      </c>
      <c r="C445" s="210">
        <v>45644.595138888886</v>
      </c>
      <c r="D445" s="209" t="s">
        <v>575</v>
      </c>
      <c r="E445" s="209" t="s">
        <v>5</v>
      </c>
      <c r="F445" s="209">
        <v>1</v>
      </c>
      <c r="G445" s="209" t="s">
        <v>4</v>
      </c>
      <c r="H445" s="209" t="s">
        <v>620</v>
      </c>
      <c r="I445" s="209" t="s">
        <v>621</v>
      </c>
      <c r="J445" s="209" t="s">
        <v>1</v>
      </c>
      <c r="K445" s="209" t="s">
        <v>1385</v>
      </c>
      <c r="L445" s="209" t="s">
        <v>604</v>
      </c>
      <c r="M445" s="209" t="s">
        <v>584</v>
      </c>
      <c r="N445" s="209" t="s">
        <v>681</v>
      </c>
      <c r="O445" s="209"/>
      <c r="P445" s="209"/>
      <c r="Q445" s="209" t="s">
        <v>688</v>
      </c>
      <c r="R445" s="208" t="e">
        <f>VLOOKUP(LEFT(Solicitacao_Prancha[[#This Row],[ORIGEM]],4),#REF!,2,0)</f>
        <v>#REF!</v>
      </c>
      <c r="S445" s="208" t="e">
        <f>VLOOKUP(LEFT(Solicitacao_Prancha[[#This Row],[DESTINO]],4),#REF!,2,0)</f>
        <v>#REF!</v>
      </c>
      <c r="T445" s="219" t="str">
        <f t="shared" ref="T445:T448" si="110">IF(U445&gt;=48,"Aderente","Não Aderente")</f>
        <v>Não Aderente</v>
      </c>
      <c r="U445" s="221">
        <f>((CONCATENATE(Solicitacao_Prancha[[#This Row],[DATA MOVIMENTAÇÃO]]," ",Solicitacao_Prancha[[#This Row],[HORA MOVIMENTAÇÃO]])-Solicitacao_Prancha[[#This Row],[DATA SOLICITAÇÃO]])*24)+3</f>
        <v>43.716666666674428</v>
      </c>
      <c r="V445" s="224" t="s">
        <v>410</v>
      </c>
      <c r="W445" s="225" t="str">
        <f>LEFT(Solicitacao_Prancha[[#This Row],[ORIGEM]],4)</f>
        <v>0250</v>
      </c>
      <c r="X445" s="225" t="str">
        <f>LEFT(Solicitacao_Prancha[[#This Row],[DESTINO]],4)</f>
        <v>0029</v>
      </c>
      <c r="Y445" s="225" t="str">
        <f t="shared" ref="Y445:Y448" si="111">CONCATENATE(V445,W445)</f>
        <v>BRLP0250</v>
      </c>
      <c r="Z445" s="225" t="str">
        <f t="shared" ref="Z445:Z448" si="112">CONCATENATE(W445,X445)</f>
        <v>02500029</v>
      </c>
      <c r="AA445" s="225" t="str">
        <f t="shared" ref="AA445:AA448" si="113">CONCATENATE(V445,X445)</f>
        <v>BRLP0029</v>
      </c>
      <c r="AB445" s="226" t="e">
        <f>VLOOKUP(Y445,#REF!,2,0)</f>
        <v>#REF!</v>
      </c>
      <c r="AC445" s="226" t="e">
        <f>VLOOKUP(Z445,#REF!,2,0)</f>
        <v>#REF!</v>
      </c>
      <c r="AD445" s="226" t="e">
        <f>VLOOKUP(AA445,#REF!,2,0)</f>
        <v>#REF!</v>
      </c>
      <c r="AE445" s="227" t="e">
        <f t="shared" si="77"/>
        <v>#REF!</v>
      </c>
      <c r="AF445" s="229" t="e">
        <f t="shared" ref="AF445:AF448" si="114">(AB445/65)+(AC445/42.5)+(AD445/65)</f>
        <v>#REF!</v>
      </c>
      <c r="AG445" s="229">
        <v>2</v>
      </c>
      <c r="AH445" s="229" t="e">
        <f t="shared" ref="AH445:AH448" si="115">(AF445+AG445)</f>
        <v>#REF!</v>
      </c>
      <c r="AI445" s="227" t="e">
        <f t="shared" ref="AI445:AI448" si="116">11/AH445</f>
        <v>#REF!</v>
      </c>
      <c r="AJ445" s="225">
        <f>Solicitacao_Prancha[[#This Row],[QUANT EQUIP]]</f>
        <v>1</v>
      </c>
      <c r="AK445" s="229" t="e">
        <f t="shared" ref="AK445:AK448" si="117">AJ445/AI445</f>
        <v>#REF!</v>
      </c>
      <c r="AL445" s="209"/>
      <c r="AM445" s="209"/>
      <c r="AN445" s="209"/>
      <c r="AO445" s="209"/>
      <c r="AP445" s="209"/>
      <c r="AQ445" s="209"/>
      <c r="AR445" s="209"/>
      <c r="AS445" s="209"/>
      <c r="AT445" s="209"/>
      <c r="AU445" s="209"/>
      <c r="AV445" s="209"/>
      <c r="AW445" s="209"/>
      <c r="AX445"/>
      <c r="AY445"/>
    </row>
    <row r="446" spans="1:51" ht="15" hidden="1" x14ac:dyDescent="0.25">
      <c r="A446" s="209">
        <v>3222</v>
      </c>
      <c r="B446" s="208" t="s">
        <v>743</v>
      </c>
      <c r="C446" s="210">
        <v>45644.609027777777</v>
      </c>
      <c r="D446" s="209" t="s">
        <v>1198</v>
      </c>
      <c r="E446" s="209" t="s">
        <v>489</v>
      </c>
      <c r="F446" s="209">
        <v>1</v>
      </c>
      <c r="G446" s="209" t="s">
        <v>6</v>
      </c>
      <c r="H446" s="209" t="s">
        <v>620</v>
      </c>
      <c r="I446" s="209" t="s">
        <v>624</v>
      </c>
      <c r="J446" s="209" t="s">
        <v>1</v>
      </c>
      <c r="K446" s="209" t="s">
        <v>1385</v>
      </c>
      <c r="L446" s="209" t="s">
        <v>604</v>
      </c>
      <c r="M446" s="209" t="s">
        <v>855</v>
      </c>
      <c r="N446" s="209" t="s">
        <v>855</v>
      </c>
      <c r="O446" s="209"/>
      <c r="P446" s="209"/>
      <c r="Q446" s="209" t="s">
        <v>687</v>
      </c>
      <c r="R446" s="208" t="e">
        <f>VLOOKUP(LEFT(Solicitacao_Prancha[[#This Row],[ORIGEM]],4),#REF!,2,0)</f>
        <v>#REF!</v>
      </c>
      <c r="S446" s="208" t="e">
        <f>VLOOKUP(LEFT(Solicitacao_Prancha[[#This Row],[DESTINO]],4),#REF!,2,0)</f>
        <v>#REF!</v>
      </c>
      <c r="T446" s="219" t="str">
        <f t="shared" si="110"/>
        <v>Não Aderente</v>
      </c>
      <c r="U446" s="221">
        <f>((CONCATENATE(Solicitacao_Prancha[[#This Row],[DATA MOVIMENTAÇÃO]]," ",Solicitacao_Prancha[[#This Row],[HORA MOVIMENTAÇÃO]])-Solicitacao_Prancha[[#This Row],[DATA SOLICITAÇÃO]])*24)+3</f>
        <v>43.383333333302289</v>
      </c>
      <c r="V446" s="224" t="s">
        <v>410</v>
      </c>
      <c r="W446" s="225" t="str">
        <f>LEFT(Solicitacao_Prancha[[#This Row],[ORIGEM]],4)</f>
        <v>5016</v>
      </c>
      <c r="X446" s="225" t="str">
        <f>LEFT(Solicitacao_Prancha[[#This Row],[DESTINO]],4)</f>
        <v>5016</v>
      </c>
      <c r="Y446" s="225" t="str">
        <f t="shared" si="111"/>
        <v>BRLP5016</v>
      </c>
      <c r="Z446" s="225" t="str">
        <f t="shared" si="112"/>
        <v>50165016</v>
      </c>
      <c r="AA446" s="225" t="str">
        <f t="shared" si="113"/>
        <v>BRLP5016</v>
      </c>
      <c r="AB446" s="226" t="e">
        <f>VLOOKUP(Y446,#REF!,2,0)</f>
        <v>#REF!</v>
      </c>
      <c r="AC446" s="226" t="e">
        <f>VLOOKUP(Z446,#REF!,2,0)</f>
        <v>#REF!</v>
      </c>
      <c r="AD446" s="226" t="e">
        <f>VLOOKUP(AA446,#REF!,2,0)</f>
        <v>#REF!</v>
      </c>
      <c r="AE446" s="227" t="e">
        <f t="shared" si="77"/>
        <v>#REF!</v>
      </c>
      <c r="AF446" s="229" t="e">
        <f t="shared" si="114"/>
        <v>#REF!</v>
      </c>
      <c r="AG446" s="229">
        <v>2</v>
      </c>
      <c r="AH446" s="229" t="e">
        <f t="shared" si="115"/>
        <v>#REF!</v>
      </c>
      <c r="AI446" s="227" t="e">
        <f t="shared" si="116"/>
        <v>#REF!</v>
      </c>
      <c r="AJ446" s="225">
        <f>Solicitacao_Prancha[[#This Row],[QUANT EQUIP]]</f>
        <v>1</v>
      </c>
      <c r="AK446" s="229" t="e">
        <f t="shared" si="117"/>
        <v>#REF!</v>
      </c>
      <c r="AL446" s="209"/>
      <c r="AM446" s="209"/>
      <c r="AN446" s="209"/>
      <c r="AO446" s="209"/>
      <c r="AP446" s="209"/>
      <c r="AQ446" s="209"/>
      <c r="AR446" s="209"/>
      <c r="AS446" s="209"/>
      <c r="AT446" s="209"/>
      <c r="AU446" s="209"/>
      <c r="AV446" s="209"/>
      <c r="AW446" s="209"/>
      <c r="AX446"/>
      <c r="AY446"/>
    </row>
    <row r="447" spans="1:51" ht="15" hidden="1" x14ac:dyDescent="0.25">
      <c r="A447" s="209">
        <v>3219</v>
      </c>
      <c r="B447" s="208" t="s">
        <v>718</v>
      </c>
      <c r="C447" s="210">
        <v>45644.695138888892</v>
      </c>
      <c r="D447" s="209" t="s">
        <v>1461</v>
      </c>
      <c r="E447" s="209" t="s">
        <v>719</v>
      </c>
      <c r="F447" s="209">
        <v>3</v>
      </c>
      <c r="G447" s="209" t="s">
        <v>7</v>
      </c>
      <c r="H447" s="209" t="s">
        <v>624</v>
      </c>
      <c r="I447" s="209" t="s">
        <v>621</v>
      </c>
      <c r="J447" s="209" t="s">
        <v>1</v>
      </c>
      <c r="K447" s="209" t="s">
        <v>1385</v>
      </c>
      <c r="L447" s="209" t="s">
        <v>600</v>
      </c>
      <c r="M447" s="209" t="s">
        <v>671</v>
      </c>
      <c r="N447" s="209" t="s">
        <v>682</v>
      </c>
      <c r="O447" s="209"/>
      <c r="P447" s="209"/>
      <c r="Q447" s="209" t="s">
        <v>688</v>
      </c>
      <c r="R447" s="208" t="e">
        <f>VLOOKUP(LEFT(Solicitacao_Prancha[[#This Row],[ORIGEM]],4),#REF!,2,0)</f>
        <v>#REF!</v>
      </c>
      <c r="S447" s="208" t="e">
        <f>VLOOKUP(LEFT(Solicitacao_Prancha[[#This Row],[DESTINO]],4),#REF!,2,0)</f>
        <v>#REF!</v>
      </c>
      <c r="T447" s="219" t="str">
        <f t="shared" si="110"/>
        <v>Não Aderente</v>
      </c>
      <c r="U447" s="221">
        <f>((CONCATENATE(Solicitacao_Prancha[[#This Row],[DATA MOVIMENTAÇÃO]]," ",Solicitacao_Prancha[[#This Row],[HORA MOVIMENTAÇÃO]])-Solicitacao_Prancha[[#This Row],[DATA SOLICITAÇÃO]])*24)+3</f>
        <v>40.316666666592937</v>
      </c>
      <c r="V447" s="224" t="s">
        <v>410</v>
      </c>
      <c r="W447" s="225" t="str">
        <f>LEFT(Solicitacao_Prancha[[#This Row],[ORIGEM]],4)</f>
        <v>0392</v>
      </c>
      <c r="X447" s="225" t="str">
        <f>LEFT(Solicitacao_Prancha[[#This Row],[DESTINO]],4)</f>
        <v>0457</v>
      </c>
      <c r="Y447" s="225" t="str">
        <f t="shared" si="111"/>
        <v>BRLP0392</v>
      </c>
      <c r="Z447" s="225" t="str">
        <f t="shared" si="112"/>
        <v>03920457</v>
      </c>
      <c r="AA447" s="225" t="str">
        <f t="shared" si="113"/>
        <v>BRLP0457</v>
      </c>
      <c r="AB447" s="226" t="e">
        <f>VLOOKUP(Y447,#REF!,2,0)</f>
        <v>#REF!</v>
      </c>
      <c r="AC447" s="226" t="e">
        <f>VLOOKUP(Z447,#REF!,2,0)</f>
        <v>#REF!</v>
      </c>
      <c r="AD447" s="226" t="e">
        <f>VLOOKUP(AA447,#REF!,2,0)</f>
        <v>#REF!</v>
      </c>
      <c r="AE447" s="227" t="e">
        <f t="shared" si="77"/>
        <v>#REF!</v>
      </c>
      <c r="AF447" s="229" t="e">
        <f t="shared" si="114"/>
        <v>#REF!</v>
      </c>
      <c r="AG447" s="229">
        <v>2</v>
      </c>
      <c r="AH447" s="229" t="e">
        <f t="shared" si="115"/>
        <v>#REF!</v>
      </c>
      <c r="AI447" s="227" t="e">
        <f t="shared" si="116"/>
        <v>#REF!</v>
      </c>
      <c r="AJ447" s="225">
        <f>Solicitacao_Prancha[[#This Row],[QUANT EQUIP]]</f>
        <v>3</v>
      </c>
      <c r="AK447" s="229" t="e">
        <f t="shared" si="117"/>
        <v>#REF!</v>
      </c>
      <c r="AL447" s="209"/>
      <c r="AM447" s="209"/>
      <c r="AN447" s="209"/>
      <c r="AO447" s="209"/>
      <c r="AP447" s="209"/>
      <c r="AQ447" s="209"/>
      <c r="AR447" s="209"/>
      <c r="AS447" s="209"/>
      <c r="AT447" s="209"/>
      <c r="AU447" s="209"/>
      <c r="AV447" s="209"/>
      <c r="AW447" s="209"/>
      <c r="AX447"/>
      <c r="AY447"/>
    </row>
    <row r="448" spans="1:51" ht="15" hidden="1" x14ac:dyDescent="0.25">
      <c r="A448" s="209">
        <v>3220</v>
      </c>
      <c r="B448" s="208" t="s">
        <v>718</v>
      </c>
      <c r="C448" s="210">
        <v>45644.704861111109</v>
      </c>
      <c r="D448" s="209" t="s">
        <v>1461</v>
      </c>
      <c r="E448" s="209" t="s">
        <v>719</v>
      </c>
      <c r="F448" s="209">
        <v>3</v>
      </c>
      <c r="G448" s="209" t="s">
        <v>7</v>
      </c>
      <c r="H448" s="209" t="s">
        <v>624</v>
      </c>
      <c r="I448" s="209" t="s">
        <v>621</v>
      </c>
      <c r="J448" s="209" t="s">
        <v>531</v>
      </c>
      <c r="K448" s="209" t="s">
        <v>1377</v>
      </c>
      <c r="L448" s="209" t="s">
        <v>600</v>
      </c>
      <c r="M448" s="209" t="s">
        <v>671</v>
      </c>
      <c r="N448" s="209" t="s">
        <v>682</v>
      </c>
      <c r="O448" s="209"/>
      <c r="P448" s="209" t="s">
        <v>514</v>
      </c>
      <c r="Q448" s="209" t="s">
        <v>688</v>
      </c>
      <c r="R448" s="208" t="e">
        <f>VLOOKUP(LEFT(Solicitacao_Prancha[[#This Row],[ORIGEM]],4),#REF!,2,0)</f>
        <v>#REF!</v>
      </c>
      <c r="S448" s="208" t="e">
        <f>VLOOKUP(LEFT(Solicitacao_Prancha[[#This Row],[DESTINO]],4),#REF!,2,0)</f>
        <v>#REF!</v>
      </c>
      <c r="T448" s="219" t="str">
        <f t="shared" si="110"/>
        <v>Não Aderente</v>
      </c>
      <c r="U448" s="221">
        <f>((CONCATENATE(Solicitacao_Prancha[[#This Row],[DATA MOVIMENTAÇÃO]]," ",Solicitacao_Prancha[[#This Row],[HORA MOVIMENTAÇÃO]])-Solicitacao_Prancha[[#This Row],[DATA SOLICITAÇÃO]])*24)+3</f>
        <v>16.083333333372138</v>
      </c>
      <c r="V448" s="224" t="s">
        <v>410</v>
      </c>
      <c r="W448" s="225" t="str">
        <f>LEFT(Solicitacao_Prancha[[#This Row],[ORIGEM]],4)</f>
        <v>0392</v>
      </c>
      <c r="X448" s="225" t="str">
        <f>LEFT(Solicitacao_Prancha[[#This Row],[DESTINO]],4)</f>
        <v>0457</v>
      </c>
      <c r="Y448" s="225" t="str">
        <f t="shared" si="111"/>
        <v>BRLP0392</v>
      </c>
      <c r="Z448" s="225" t="str">
        <f t="shared" si="112"/>
        <v>03920457</v>
      </c>
      <c r="AA448" s="225" t="str">
        <f t="shared" si="113"/>
        <v>BRLP0457</v>
      </c>
      <c r="AB448" s="226" t="e">
        <f>VLOOKUP(Y448,#REF!,2,0)</f>
        <v>#REF!</v>
      </c>
      <c r="AC448" s="226" t="e">
        <f>VLOOKUP(Z448,#REF!,2,0)</f>
        <v>#REF!</v>
      </c>
      <c r="AD448" s="226" t="e">
        <f>VLOOKUP(AA448,#REF!,2,0)</f>
        <v>#REF!</v>
      </c>
      <c r="AE448" s="227" t="e">
        <f t="shared" si="77"/>
        <v>#REF!</v>
      </c>
      <c r="AF448" s="229" t="e">
        <f t="shared" si="114"/>
        <v>#REF!</v>
      </c>
      <c r="AG448" s="229">
        <v>2</v>
      </c>
      <c r="AH448" s="229" t="e">
        <f t="shared" si="115"/>
        <v>#REF!</v>
      </c>
      <c r="AI448" s="227" t="e">
        <f t="shared" si="116"/>
        <v>#REF!</v>
      </c>
      <c r="AJ448" s="225">
        <f>Solicitacao_Prancha[[#This Row],[QUANT EQUIP]]</f>
        <v>3</v>
      </c>
      <c r="AK448" s="229" t="e">
        <f t="shared" si="117"/>
        <v>#REF!</v>
      </c>
      <c r="AL448" s="209"/>
      <c r="AM448" s="209"/>
      <c r="AN448" s="209"/>
      <c r="AO448" s="209"/>
      <c r="AP448" s="209"/>
      <c r="AQ448" s="209"/>
      <c r="AR448" s="209"/>
      <c r="AS448" s="209"/>
      <c r="AT448" s="209"/>
      <c r="AU448" s="209"/>
      <c r="AV448" s="209"/>
      <c r="AW448" s="209"/>
      <c r="AX448"/>
      <c r="AY448"/>
    </row>
    <row r="449" spans="1:51" ht="15" hidden="1" x14ac:dyDescent="0.25">
      <c r="A449" s="209">
        <v>3221</v>
      </c>
      <c r="B449" s="208" t="s">
        <v>718</v>
      </c>
      <c r="C449" s="210">
        <v>45644.790972222225</v>
      </c>
      <c r="D449" s="209" t="s">
        <v>1462</v>
      </c>
      <c r="E449" s="209" t="s">
        <v>5</v>
      </c>
      <c r="F449" s="209">
        <v>1</v>
      </c>
      <c r="G449" s="209" t="s">
        <v>6</v>
      </c>
      <c r="H449" s="209" t="s">
        <v>620</v>
      </c>
      <c r="I449" s="209" t="s">
        <v>624</v>
      </c>
      <c r="J449" s="209" t="s">
        <v>1</v>
      </c>
      <c r="K449" s="209" t="s">
        <v>1385</v>
      </c>
      <c r="L449" s="209" t="s">
        <v>593</v>
      </c>
      <c r="M449" s="209" t="s">
        <v>652</v>
      </c>
      <c r="N449" s="209" t="s">
        <v>1463</v>
      </c>
      <c r="O449" s="209"/>
      <c r="P449" s="209"/>
      <c r="Q449" s="209" t="s">
        <v>687</v>
      </c>
      <c r="R449" s="208" t="e">
        <f>VLOOKUP(LEFT(Solicitacao_Prancha[[#This Row],[ORIGEM]],4),#REF!,2,0)</f>
        <v>#REF!</v>
      </c>
      <c r="S449" s="208" t="e">
        <f>VLOOKUP(LEFT(Solicitacao_Prancha[[#This Row],[DESTINO]],4),#REF!,2,0)</f>
        <v>#REF!</v>
      </c>
      <c r="T449" s="219" t="str">
        <f t="shared" ref="T449" si="118">IF(U449&gt;=48,"Aderente","Não Aderente")</f>
        <v>Não Aderente</v>
      </c>
      <c r="U449" s="221">
        <f>((CONCATENATE(Solicitacao_Prancha[[#This Row],[DATA MOVIMENTAÇÃO]]," ",Solicitacao_Prancha[[#This Row],[HORA MOVIMENTAÇÃO]])-Solicitacao_Prancha[[#This Row],[DATA SOLICITAÇÃO]])*24)+3</f>
        <v>40.016666666662786</v>
      </c>
      <c r="V449" s="224" t="s">
        <v>410</v>
      </c>
      <c r="W449" s="225" t="str">
        <f>LEFT(Solicitacao_Prancha[[#This Row],[ORIGEM]],4)</f>
        <v>0390</v>
      </c>
      <c r="X449" s="225" t="str">
        <f>LEFT(Solicitacao_Prancha[[#This Row],[DESTINO]],4)</f>
        <v>0521</v>
      </c>
      <c r="Y449" s="225" t="str">
        <f t="shared" ref="Y449" si="119">CONCATENATE(V449,W449)</f>
        <v>BRLP0390</v>
      </c>
      <c r="Z449" s="225" t="str">
        <f t="shared" ref="Z449" si="120">CONCATENATE(W449,X449)</f>
        <v>03900521</v>
      </c>
      <c r="AA449" s="225" t="str">
        <f t="shared" ref="AA449" si="121">CONCATENATE(V449,X449)</f>
        <v>BRLP0521</v>
      </c>
      <c r="AB449" s="226" t="e">
        <f>VLOOKUP(Y449,#REF!,2,0)</f>
        <v>#REF!</v>
      </c>
      <c r="AC449" s="226" t="e">
        <f>VLOOKUP(Z449,#REF!,2,0)</f>
        <v>#REF!</v>
      </c>
      <c r="AD449" s="226" t="e">
        <f>VLOOKUP(AA449,#REF!,2,0)</f>
        <v>#REF!</v>
      </c>
      <c r="AE449" s="227" t="e">
        <f t="shared" si="77"/>
        <v>#REF!</v>
      </c>
      <c r="AF449" s="229" t="e">
        <f t="shared" ref="AF449" si="122">(AB449/65)+(AC449/42.5)+(AD449/65)</f>
        <v>#REF!</v>
      </c>
      <c r="AG449" s="229">
        <v>2</v>
      </c>
      <c r="AH449" s="229" t="e">
        <f t="shared" ref="AH449" si="123">(AF449+AG449)</f>
        <v>#REF!</v>
      </c>
      <c r="AI449" s="227" t="e">
        <f t="shared" ref="AI449" si="124">11/AH449</f>
        <v>#REF!</v>
      </c>
      <c r="AJ449" s="225">
        <f>Solicitacao_Prancha[[#This Row],[QUANT EQUIP]]</f>
        <v>1</v>
      </c>
      <c r="AK449" s="229" t="e">
        <f t="shared" ref="AK449" si="125">AJ449/AI449</f>
        <v>#REF!</v>
      </c>
      <c r="AL449" s="209"/>
      <c r="AM449" s="209"/>
      <c r="AN449" s="209"/>
      <c r="AO449" s="209"/>
      <c r="AP449" s="209"/>
      <c r="AQ449" s="209"/>
      <c r="AR449" s="209"/>
      <c r="AS449" s="209"/>
      <c r="AT449" s="209"/>
      <c r="AU449" s="209"/>
      <c r="AV449" s="209"/>
      <c r="AW449" s="209"/>
      <c r="AX449"/>
      <c r="AY449"/>
    </row>
    <row r="450" spans="1:51" ht="15" hidden="1" x14ac:dyDescent="0.25">
      <c r="A450" s="209">
        <v>3223</v>
      </c>
      <c r="B450" s="208" t="s">
        <v>743</v>
      </c>
      <c r="C450" s="210">
        <v>45644.827777777777</v>
      </c>
      <c r="D450" s="209" t="s">
        <v>840</v>
      </c>
      <c r="E450" s="209" t="s">
        <v>489</v>
      </c>
      <c r="F450" s="209">
        <v>1</v>
      </c>
      <c r="G450" s="209" t="s">
        <v>501</v>
      </c>
      <c r="H450" s="209" t="s">
        <v>620</v>
      </c>
      <c r="I450" s="209" t="s">
        <v>621</v>
      </c>
      <c r="J450" s="209" t="s">
        <v>531</v>
      </c>
      <c r="K450" s="209" t="s">
        <v>1377</v>
      </c>
      <c r="L450" s="209" t="s">
        <v>597</v>
      </c>
      <c r="M450" s="209" t="s">
        <v>660</v>
      </c>
      <c r="N450" s="209" t="s">
        <v>1421</v>
      </c>
      <c r="O450" s="209"/>
      <c r="P450" s="209" t="s">
        <v>514</v>
      </c>
      <c r="Q450" s="209" t="s">
        <v>688</v>
      </c>
      <c r="R450" s="208" t="e">
        <f>VLOOKUP(LEFT(Solicitacao_Prancha[[#This Row],[ORIGEM]],4),#REF!,2,0)</f>
        <v>#REF!</v>
      </c>
      <c r="S450" s="208" t="e">
        <f>VLOOKUP(LEFT(Solicitacao_Prancha[[#This Row],[DESTINO]],4),#REF!,2,0)</f>
        <v>#REF!</v>
      </c>
      <c r="T450" s="219" t="str">
        <f t="shared" ref="T450:T455" si="126">IF(U450&gt;=48,"Aderente","Não Aderente")</f>
        <v>Não Aderente</v>
      </c>
      <c r="U450" s="221">
        <f>((CONCATENATE(Solicitacao_Prancha[[#This Row],[DATA MOVIMENTAÇÃO]]," ",Solicitacao_Prancha[[#This Row],[HORA MOVIMENTAÇÃO]])-Solicitacao_Prancha[[#This Row],[DATA SOLICITAÇÃO]])*24)+3</f>
        <v>16.133333333360497</v>
      </c>
      <c r="V450" s="224" t="s">
        <v>410</v>
      </c>
      <c r="W450" s="225" t="str">
        <f>LEFT(Solicitacao_Prancha[[#This Row],[ORIGEM]],4)</f>
        <v>0078</v>
      </c>
      <c r="X450" s="225" t="str">
        <f>LEFT(Solicitacao_Prancha[[#This Row],[DESTINO]],4)</f>
        <v>0656</v>
      </c>
      <c r="Y450" s="225" t="str">
        <f t="shared" ref="Y450:Y455" si="127">CONCATENATE(V450,W450)</f>
        <v>BRLP0078</v>
      </c>
      <c r="Z450" s="225" t="str">
        <f t="shared" ref="Z450:Z455" si="128">CONCATENATE(W450,X450)</f>
        <v>00780656</v>
      </c>
      <c r="AA450" s="225" t="str">
        <f t="shared" ref="AA450:AA455" si="129">CONCATENATE(V450,X450)</f>
        <v>BRLP0656</v>
      </c>
      <c r="AB450" s="226" t="e">
        <f>VLOOKUP(Y450,#REF!,2,0)</f>
        <v>#REF!</v>
      </c>
      <c r="AC450" s="226" t="e">
        <f>VLOOKUP(Z450,#REF!,2,0)</f>
        <v>#REF!</v>
      </c>
      <c r="AD450" s="226" t="e">
        <f>VLOOKUP(AA450,#REF!,2,0)</f>
        <v>#REF!</v>
      </c>
      <c r="AE450" s="227" t="e">
        <f t="shared" si="77"/>
        <v>#REF!</v>
      </c>
      <c r="AF450" s="229" t="e">
        <f t="shared" ref="AF450:AF455" si="130">(AB450/65)+(AC450/42.5)+(AD450/65)</f>
        <v>#REF!</v>
      </c>
      <c r="AG450" s="229">
        <v>2</v>
      </c>
      <c r="AH450" s="229" t="e">
        <f t="shared" ref="AH450:AH455" si="131">(AF450+AG450)</f>
        <v>#REF!</v>
      </c>
      <c r="AI450" s="227" t="e">
        <f t="shared" ref="AI450:AI455" si="132">11/AH450</f>
        <v>#REF!</v>
      </c>
      <c r="AJ450" s="225">
        <f>Solicitacao_Prancha[[#This Row],[QUANT EQUIP]]</f>
        <v>1</v>
      </c>
      <c r="AK450" s="229" t="e">
        <f t="shared" ref="AK450:AK455" si="133">AJ450/AI450</f>
        <v>#REF!</v>
      </c>
      <c r="AL450" s="209"/>
      <c r="AM450" s="209"/>
      <c r="AN450" s="209"/>
      <c r="AO450" s="209"/>
      <c r="AP450" s="209"/>
      <c r="AQ450" s="209"/>
      <c r="AR450" s="209"/>
      <c r="AS450" s="209"/>
      <c r="AT450" s="209"/>
      <c r="AU450" s="209"/>
      <c r="AV450" s="209"/>
      <c r="AW450" s="209"/>
      <c r="AX450"/>
      <c r="AY450"/>
    </row>
    <row r="451" spans="1:51" ht="15" hidden="1" x14ac:dyDescent="0.25">
      <c r="A451" s="209">
        <v>3224</v>
      </c>
      <c r="B451" s="208" t="s">
        <v>717</v>
      </c>
      <c r="C451" s="210">
        <v>45644.870138888888</v>
      </c>
      <c r="D451" s="209" t="s">
        <v>1467</v>
      </c>
      <c r="E451" s="209" t="s">
        <v>491</v>
      </c>
      <c r="F451" s="209">
        <v>1</v>
      </c>
      <c r="G451" s="209" t="s">
        <v>6</v>
      </c>
      <c r="H451" s="209" t="s">
        <v>620</v>
      </c>
      <c r="I451" s="209" t="s">
        <v>621</v>
      </c>
      <c r="J451" s="209" t="s">
        <v>531</v>
      </c>
      <c r="K451" s="209" t="s">
        <v>1377</v>
      </c>
      <c r="L451" s="209" t="s">
        <v>604</v>
      </c>
      <c r="M451" s="209" t="s">
        <v>517</v>
      </c>
      <c r="N451" s="209" t="s">
        <v>565</v>
      </c>
      <c r="O451" s="209"/>
      <c r="P451" s="209" t="s">
        <v>651</v>
      </c>
      <c r="Q451" s="209" t="s">
        <v>688</v>
      </c>
      <c r="R451" s="208" t="e">
        <f>VLOOKUP(LEFT(Solicitacao_Prancha[[#This Row],[ORIGEM]],4),#REF!,2,0)</f>
        <v>#REF!</v>
      </c>
      <c r="S451" s="208" t="e">
        <f>VLOOKUP(LEFT(Solicitacao_Prancha[[#This Row],[DESTINO]],4),#REF!,2,0)</f>
        <v>#REF!</v>
      </c>
      <c r="T451" s="219" t="str">
        <f t="shared" si="126"/>
        <v>Não Aderente</v>
      </c>
      <c r="U451" s="221">
        <f>((CONCATENATE(Solicitacao_Prancha[[#This Row],[DATA MOVIMENTAÇÃO]]," ",Solicitacao_Prancha[[#This Row],[HORA MOVIMENTAÇÃO]])-Solicitacao_Prancha[[#This Row],[DATA SOLICITAÇÃO]])*24)+3</f>
        <v>13.116666666639503</v>
      </c>
      <c r="V451" s="224" t="s">
        <v>410</v>
      </c>
      <c r="W451" s="225" t="str">
        <f>LEFT(Solicitacao_Prancha[[#This Row],[ORIGEM]],4)</f>
        <v>0342</v>
      </c>
      <c r="X451" s="225" t="str">
        <f>LEFT(Solicitacao_Prancha[[#This Row],[DESTINO]],4)</f>
        <v>0374</v>
      </c>
      <c r="Y451" s="225" t="str">
        <f t="shared" si="127"/>
        <v>BRLP0342</v>
      </c>
      <c r="Z451" s="225" t="str">
        <f t="shared" si="128"/>
        <v>03420374</v>
      </c>
      <c r="AA451" s="225" t="str">
        <f t="shared" si="129"/>
        <v>BRLP0374</v>
      </c>
      <c r="AB451" s="226" t="e">
        <f>VLOOKUP(Y451,#REF!,2,0)</f>
        <v>#REF!</v>
      </c>
      <c r="AC451" s="226" t="e">
        <f>VLOOKUP(Z451,#REF!,2,0)</f>
        <v>#REF!</v>
      </c>
      <c r="AD451" s="226" t="e">
        <f>VLOOKUP(AA451,#REF!,2,0)</f>
        <v>#REF!</v>
      </c>
      <c r="AE451" s="227" t="e">
        <f t="shared" ref="AE451:AE514" si="134">SUM(AB451:AD451)</f>
        <v>#REF!</v>
      </c>
      <c r="AF451" s="229" t="e">
        <f t="shared" si="130"/>
        <v>#REF!</v>
      </c>
      <c r="AG451" s="229">
        <v>2</v>
      </c>
      <c r="AH451" s="229" t="e">
        <f t="shared" si="131"/>
        <v>#REF!</v>
      </c>
      <c r="AI451" s="227" t="e">
        <f t="shared" si="132"/>
        <v>#REF!</v>
      </c>
      <c r="AJ451" s="225">
        <f>Solicitacao_Prancha[[#This Row],[QUANT EQUIP]]</f>
        <v>1</v>
      </c>
      <c r="AK451" s="229" t="e">
        <f t="shared" si="133"/>
        <v>#REF!</v>
      </c>
      <c r="AL451" s="209"/>
      <c r="AM451" s="209"/>
      <c r="AN451" s="209"/>
      <c r="AO451" s="209"/>
      <c r="AP451" s="209"/>
      <c r="AQ451" s="209"/>
      <c r="AR451" s="209"/>
      <c r="AS451" s="209"/>
      <c r="AT451" s="209"/>
      <c r="AU451" s="209"/>
      <c r="AV451" s="209"/>
      <c r="AW451" s="209"/>
      <c r="AX451"/>
      <c r="AY451"/>
    </row>
    <row r="452" spans="1:51" ht="15" hidden="1" x14ac:dyDescent="0.25">
      <c r="A452" s="209">
        <v>3225</v>
      </c>
      <c r="B452" s="208" t="s">
        <v>717</v>
      </c>
      <c r="C452" s="210">
        <v>45644.87222222222</v>
      </c>
      <c r="D452" s="209" t="s">
        <v>569</v>
      </c>
      <c r="E452" s="209" t="s">
        <v>500</v>
      </c>
      <c r="F452" s="209">
        <v>2</v>
      </c>
      <c r="G452" s="209" t="s">
        <v>6</v>
      </c>
      <c r="H452" s="209" t="s">
        <v>621</v>
      </c>
      <c r="I452" s="209" t="s">
        <v>624</v>
      </c>
      <c r="J452" s="209" t="s">
        <v>531</v>
      </c>
      <c r="K452" s="209" t="s">
        <v>1377</v>
      </c>
      <c r="L452" s="209" t="s">
        <v>606</v>
      </c>
      <c r="M452" s="209" t="s">
        <v>517</v>
      </c>
      <c r="N452" s="209" t="s">
        <v>565</v>
      </c>
      <c r="O452" s="209"/>
      <c r="P452" s="209" t="s">
        <v>651</v>
      </c>
      <c r="Q452" s="209" t="s">
        <v>688</v>
      </c>
      <c r="R452" s="208" t="e">
        <f>VLOOKUP(LEFT(Solicitacao_Prancha[[#This Row],[ORIGEM]],4),#REF!,2,0)</f>
        <v>#REF!</v>
      </c>
      <c r="S452" s="208" t="e">
        <f>VLOOKUP(LEFT(Solicitacao_Prancha[[#This Row],[DESTINO]],4),#REF!,2,0)</f>
        <v>#REF!</v>
      </c>
      <c r="T452" s="219" t="str">
        <f t="shared" si="126"/>
        <v>Não Aderente</v>
      </c>
      <c r="U452" s="221">
        <f>((CONCATENATE(Solicitacao_Prancha[[#This Row],[DATA MOVIMENTAÇÃO]]," ",Solicitacao_Prancha[[#This Row],[HORA MOVIMENTAÇÃO]])-Solicitacao_Prancha[[#This Row],[DATA SOLICITAÇÃO]])*24)+3</f>
        <v>18.066666666709352</v>
      </c>
      <c r="V452" s="224" t="s">
        <v>410</v>
      </c>
      <c r="W452" s="225" t="str">
        <f>LEFT(Solicitacao_Prancha[[#This Row],[ORIGEM]],4)</f>
        <v>0342</v>
      </c>
      <c r="X452" s="225" t="str">
        <f>LEFT(Solicitacao_Prancha[[#This Row],[DESTINO]],4)</f>
        <v>0374</v>
      </c>
      <c r="Y452" s="225" t="str">
        <f t="shared" si="127"/>
        <v>BRLP0342</v>
      </c>
      <c r="Z452" s="225" t="str">
        <f t="shared" si="128"/>
        <v>03420374</v>
      </c>
      <c r="AA452" s="225" t="str">
        <f t="shared" si="129"/>
        <v>BRLP0374</v>
      </c>
      <c r="AB452" s="226" t="e">
        <f>VLOOKUP(Y452,#REF!,2,0)</f>
        <v>#REF!</v>
      </c>
      <c r="AC452" s="226" t="e">
        <f>VLOOKUP(Z452,#REF!,2,0)</f>
        <v>#REF!</v>
      </c>
      <c r="AD452" s="226" t="e">
        <f>VLOOKUP(AA452,#REF!,2,0)</f>
        <v>#REF!</v>
      </c>
      <c r="AE452" s="227" t="e">
        <f t="shared" si="134"/>
        <v>#REF!</v>
      </c>
      <c r="AF452" s="229" t="e">
        <f t="shared" si="130"/>
        <v>#REF!</v>
      </c>
      <c r="AG452" s="229">
        <v>2</v>
      </c>
      <c r="AH452" s="229" t="e">
        <f t="shared" si="131"/>
        <v>#REF!</v>
      </c>
      <c r="AI452" s="227" t="e">
        <f t="shared" si="132"/>
        <v>#REF!</v>
      </c>
      <c r="AJ452" s="225">
        <f>Solicitacao_Prancha[[#This Row],[QUANT EQUIP]]</f>
        <v>2</v>
      </c>
      <c r="AK452" s="229" t="e">
        <f t="shared" si="133"/>
        <v>#REF!</v>
      </c>
      <c r="AL452" s="209"/>
      <c r="AM452" s="209"/>
      <c r="AN452" s="209"/>
      <c r="AO452" s="209"/>
      <c r="AP452" s="209"/>
      <c r="AQ452" s="209"/>
      <c r="AR452" s="209"/>
      <c r="AS452" s="209"/>
      <c r="AT452" s="209"/>
      <c r="AU452" s="209"/>
      <c r="AV452" s="209"/>
      <c r="AW452" s="209"/>
      <c r="AX452"/>
      <c r="AY452"/>
    </row>
    <row r="453" spans="1:51" ht="15" hidden="1" x14ac:dyDescent="0.25">
      <c r="A453" s="209">
        <v>3226</v>
      </c>
      <c r="B453" s="208" t="s">
        <v>717</v>
      </c>
      <c r="C453" s="210">
        <v>45644.886805555558</v>
      </c>
      <c r="D453" s="209" t="s">
        <v>571</v>
      </c>
      <c r="E453" s="209" t="s">
        <v>500</v>
      </c>
      <c r="F453" s="209">
        <v>3</v>
      </c>
      <c r="G453" s="209" t="s">
        <v>501</v>
      </c>
      <c r="H453" s="209" t="s">
        <v>624</v>
      </c>
      <c r="I453" s="209" t="s">
        <v>621</v>
      </c>
      <c r="J453" s="209" t="s">
        <v>1</v>
      </c>
      <c r="K453" s="209" t="s">
        <v>1385</v>
      </c>
      <c r="L453" s="209" t="s">
        <v>597</v>
      </c>
      <c r="M453" s="209" t="s">
        <v>592</v>
      </c>
      <c r="N453" s="209" t="s">
        <v>541</v>
      </c>
      <c r="O453" s="209"/>
      <c r="P453" s="209"/>
      <c r="Q453" s="209" t="s">
        <v>688</v>
      </c>
      <c r="R453" s="208" t="e">
        <f>VLOOKUP(LEFT(Solicitacao_Prancha[[#This Row],[ORIGEM]],4),#REF!,2,0)</f>
        <v>#REF!</v>
      </c>
      <c r="S453" s="208" t="e">
        <f>VLOOKUP(LEFT(Solicitacao_Prancha[[#This Row],[DESTINO]],4),#REF!,2,0)</f>
        <v>#REF!</v>
      </c>
      <c r="T453" s="219" t="str">
        <f t="shared" si="126"/>
        <v>Não Aderente</v>
      </c>
      <c r="U453" s="221">
        <f>((CONCATENATE(Solicitacao_Prancha[[#This Row],[DATA MOVIMENTAÇÃO]]," ",Solicitacao_Prancha[[#This Row],[HORA MOVIMENTAÇÃO]])-Solicitacao_Prancha[[#This Row],[DATA SOLICITAÇÃO]])*24)+3</f>
        <v>38.71666666661622</v>
      </c>
      <c r="V453" s="224" t="s">
        <v>410</v>
      </c>
      <c r="W453" s="225" t="str">
        <f>LEFT(Solicitacao_Prancha[[#This Row],[ORIGEM]],4)</f>
        <v>0382</v>
      </c>
      <c r="X453" s="225" t="str">
        <f>LEFT(Solicitacao_Prancha[[#This Row],[DESTINO]],4)</f>
        <v>0487</v>
      </c>
      <c r="Y453" s="225" t="str">
        <f t="shared" si="127"/>
        <v>BRLP0382</v>
      </c>
      <c r="Z453" s="225" t="str">
        <f t="shared" si="128"/>
        <v>03820487</v>
      </c>
      <c r="AA453" s="225" t="str">
        <f t="shared" si="129"/>
        <v>BRLP0487</v>
      </c>
      <c r="AB453" s="226" t="e">
        <f>VLOOKUP(Y453,#REF!,2,0)</f>
        <v>#REF!</v>
      </c>
      <c r="AC453" s="226" t="e">
        <f>VLOOKUP(Z453,#REF!,2,0)</f>
        <v>#REF!</v>
      </c>
      <c r="AD453" s="226" t="e">
        <f>VLOOKUP(AA453,#REF!,2,0)</f>
        <v>#REF!</v>
      </c>
      <c r="AE453" s="227" t="e">
        <f t="shared" si="134"/>
        <v>#REF!</v>
      </c>
      <c r="AF453" s="229" t="e">
        <f t="shared" si="130"/>
        <v>#REF!</v>
      </c>
      <c r="AG453" s="229">
        <v>2</v>
      </c>
      <c r="AH453" s="229" t="e">
        <f t="shared" si="131"/>
        <v>#REF!</v>
      </c>
      <c r="AI453" s="227" t="e">
        <f t="shared" si="132"/>
        <v>#REF!</v>
      </c>
      <c r="AJ453" s="225">
        <f>Solicitacao_Prancha[[#This Row],[QUANT EQUIP]]</f>
        <v>3</v>
      </c>
      <c r="AK453" s="229" t="e">
        <f t="shared" si="133"/>
        <v>#REF!</v>
      </c>
      <c r="AL453" s="209"/>
      <c r="AM453" s="209"/>
      <c r="AN453" s="209"/>
      <c r="AO453" s="209"/>
      <c r="AP453" s="209"/>
      <c r="AQ453" s="209"/>
      <c r="AR453" s="209"/>
      <c r="AS453" s="209"/>
      <c r="AT453" s="209"/>
      <c r="AU453" s="209"/>
      <c r="AV453" s="209"/>
      <c r="AW453" s="209"/>
      <c r="AX453"/>
      <c r="AY453"/>
    </row>
    <row r="454" spans="1:51" ht="15" hidden="1" x14ac:dyDescent="0.25">
      <c r="A454" s="209">
        <v>3227</v>
      </c>
      <c r="B454" s="208" t="s">
        <v>717</v>
      </c>
      <c r="C454" s="210">
        <v>45644.888888888891</v>
      </c>
      <c r="D454" s="209" t="s">
        <v>571</v>
      </c>
      <c r="E454" s="209" t="s">
        <v>491</v>
      </c>
      <c r="F454" s="209">
        <v>1</v>
      </c>
      <c r="G454" s="209" t="s">
        <v>501</v>
      </c>
      <c r="H454" s="209" t="s">
        <v>620</v>
      </c>
      <c r="I454" s="209" t="s">
        <v>621</v>
      </c>
      <c r="J454" s="209" t="s">
        <v>1</v>
      </c>
      <c r="K454" s="209" t="s">
        <v>1385</v>
      </c>
      <c r="L454" s="209" t="s">
        <v>597</v>
      </c>
      <c r="M454" s="209" t="s">
        <v>592</v>
      </c>
      <c r="N454" s="209" t="s">
        <v>541</v>
      </c>
      <c r="O454" s="209"/>
      <c r="P454" s="209"/>
      <c r="Q454" s="209" t="s">
        <v>688</v>
      </c>
      <c r="R454" s="208" t="e">
        <f>VLOOKUP(LEFT(Solicitacao_Prancha[[#This Row],[ORIGEM]],4),#REF!,2,0)</f>
        <v>#REF!</v>
      </c>
      <c r="S454" s="208" t="e">
        <f>VLOOKUP(LEFT(Solicitacao_Prancha[[#This Row],[DESTINO]],4),#REF!,2,0)</f>
        <v>#REF!</v>
      </c>
      <c r="T454" s="219" t="str">
        <f t="shared" si="126"/>
        <v>Não Aderente</v>
      </c>
      <c r="U454" s="221">
        <f>((CONCATENATE(Solicitacao_Prancha[[#This Row],[DATA MOVIMENTAÇÃO]]," ",Solicitacao_Prancha[[#This Row],[HORA MOVIMENTAÇÃO]])-Solicitacao_Prancha[[#This Row],[DATA SOLICITAÇÃO]])*24)+3</f>
        <v>38.666666666627862</v>
      </c>
      <c r="V454" s="224" t="s">
        <v>410</v>
      </c>
      <c r="W454" s="225" t="str">
        <f>LEFT(Solicitacao_Prancha[[#This Row],[ORIGEM]],4)</f>
        <v>0382</v>
      </c>
      <c r="X454" s="225" t="str">
        <f>LEFT(Solicitacao_Prancha[[#This Row],[DESTINO]],4)</f>
        <v>0487</v>
      </c>
      <c r="Y454" s="225" t="str">
        <f t="shared" si="127"/>
        <v>BRLP0382</v>
      </c>
      <c r="Z454" s="225" t="str">
        <f t="shared" si="128"/>
        <v>03820487</v>
      </c>
      <c r="AA454" s="225" t="str">
        <f t="shared" si="129"/>
        <v>BRLP0487</v>
      </c>
      <c r="AB454" s="226" t="e">
        <f>VLOOKUP(Y454,#REF!,2,0)</f>
        <v>#REF!</v>
      </c>
      <c r="AC454" s="226" t="e">
        <f>VLOOKUP(Z454,#REF!,2,0)</f>
        <v>#REF!</v>
      </c>
      <c r="AD454" s="226" t="e">
        <f>VLOOKUP(AA454,#REF!,2,0)</f>
        <v>#REF!</v>
      </c>
      <c r="AE454" s="227" t="e">
        <f t="shared" si="134"/>
        <v>#REF!</v>
      </c>
      <c r="AF454" s="229" t="e">
        <f t="shared" si="130"/>
        <v>#REF!</v>
      </c>
      <c r="AG454" s="229">
        <v>2</v>
      </c>
      <c r="AH454" s="229" t="e">
        <f t="shared" si="131"/>
        <v>#REF!</v>
      </c>
      <c r="AI454" s="227" t="e">
        <f t="shared" si="132"/>
        <v>#REF!</v>
      </c>
      <c r="AJ454" s="225">
        <f>Solicitacao_Prancha[[#This Row],[QUANT EQUIP]]</f>
        <v>1</v>
      </c>
      <c r="AK454" s="229" t="e">
        <f t="shared" si="133"/>
        <v>#REF!</v>
      </c>
      <c r="AL454" s="209"/>
      <c r="AM454" s="209"/>
      <c r="AN454" s="209"/>
      <c r="AO454" s="209"/>
      <c r="AP454" s="209"/>
      <c r="AQ454" s="209"/>
      <c r="AR454" s="209"/>
      <c r="AS454" s="209"/>
      <c r="AT454" s="209"/>
      <c r="AU454" s="209"/>
      <c r="AV454" s="209"/>
      <c r="AW454" s="209"/>
      <c r="AX454"/>
      <c r="AY454"/>
    </row>
    <row r="455" spans="1:51" ht="15" hidden="1" x14ac:dyDescent="0.25">
      <c r="A455" s="209">
        <v>3228</v>
      </c>
      <c r="B455" s="208" t="s">
        <v>717</v>
      </c>
      <c r="C455" s="210">
        <v>45644.902083333334</v>
      </c>
      <c r="D455" s="209" t="s">
        <v>1433</v>
      </c>
      <c r="E455" s="209" t="s">
        <v>500</v>
      </c>
      <c r="F455" s="209">
        <v>4</v>
      </c>
      <c r="G455" s="209" t="s">
        <v>4</v>
      </c>
      <c r="H455" s="209" t="s">
        <v>622</v>
      </c>
      <c r="I455" s="209" t="s">
        <v>624</v>
      </c>
      <c r="J455" s="209" t="s">
        <v>1</v>
      </c>
      <c r="K455" s="209" t="s">
        <v>1385</v>
      </c>
      <c r="L455" s="209" t="s">
        <v>606</v>
      </c>
      <c r="M455" s="209" t="s">
        <v>519</v>
      </c>
      <c r="N455" s="209" t="s">
        <v>685</v>
      </c>
      <c r="O455" s="209"/>
      <c r="P455" s="209"/>
      <c r="Q455" s="209" t="s">
        <v>688</v>
      </c>
      <c r="R455" s="208" t="e">
        <f>VLOOKUP(LEFT(Solicitacao_Prancha[[#This Row],[ORIGEM]],4),#REF!,2,0)</f>
        <v>#REF!</v>
      </c>
      <c r="S455" s="208" t="e">
        <f>VLOOKUP(LEFT(Solicitacao_Prancha[[#This Row],[DESTINO]],4),#REF!,2,0)</f>
        <v>#REF!</v>
      </c>
      <c r="T455" s="219" t="str">
        <f t="shared" si="126"/>
        <v>Não Aderente</v>
      </c>
      <c r="U455" s="221">
        <f>((CONCATENATE(Solicitacao_Prancha[[#This Row],[DATA MOVIMENTAÇÃO]]," ",Solicitacao_Prancha[[#This Row],[HORA MOVIMENTAÇÃO]])-Solicitacao_Prancha[[#This Row],[DATA SOLICITAÇÃO]])*24)+3</f>
        <v>41.349999999976717</v>
      </c>
      <c r="V455" s="224" t="s">
        <v>410</v>
      </c>
      <c r="W455" s="225" t="str">
        <f>LEFT(Solicitacao_Prancha[[#This Row],[ORIGEM]],4)</f>
        <v>2081</v>
      </c>
      <c r="X455" s="225" t="str">
        <f>LEFT(Solicitacao_Prancha[[#This Row],[DESTINO]],4)</f>
        <v>0341</v>
      </c>
      <c r="Y455" s="225" t="str">
        <f t="shared" si="127"/>
        <v>BRLP2081</v>
      </c>
      <c r="Z455" s="225" t="str">
        <f t="shared" si="128"/>
        <v>20810341</v>
      </c>
      <c r="AA455" s="225" t="str">
        <f t="shared" si="129"/>
        <v>BRLP0341</v>
      </c>
      <c r="AB455" s="226" t="e">
        <f>VLOOKUP(Y455,#REF!,2,0)</f>
        <v>#REF!</v>
      </c>
      <c r="AC455" s="226" t="e">
        <f>VLOOKUP(Z455,#REF!,2,0)</f>
        <v>#REF!</v>
      </c>
      <c r="AD455" s="226" t="e">
        <f>VLOOKUP(AA455,#REF!,2,0)</f>
        <v>#REF!</v>
      </c>
      <c r="AE455" s="227" t="e">
        <f t="shared" si="134"/>
        <v>#REF!</v>
      </c>
      <c r="AF455" s="229" t="e">
        <f t="shared" si="130"/>
        <v>#REF!</v>
      </c>
      <c r="AG455" s="229">
        <v>2</v>
      </c>
      <c r="AH455" s="229" t="e">
        <f t="shared" si="131"/>
        <v>#REF!</v>
      </c>
      <c r="AI455" s="227" t="e">
        <f t="shared" si="132"/>
        <v>#REF!</v>
      </c>
      <c r="AJ455" s="225">
        <f>Solicitacao_Prancha[[#This Row],[QUANT EQUIP]]</f>
        <v>4</v>
      </c>
      <c r="AK455" s="229" t="e">
        <f t="shared" si="133"/>
        <v>#REF!</v>
      </c>
      <c r="AL455" s="209"/>
      <c r="AM455" s="209"/>
      <c r="AN455" s="209"/>
      <c r="AO455" s="209"/>
      <c r="AP455" s="209"/>
      <c r="AQ455" s="209"/>
      <c r="AR455" s="209"/>
      <c r="AS455" s="209"/>
      <c r="AT455" s="209"/>
      <c r="AU455" s="209"/>
      <c r="AV455" s="209"/>
      <c r="AW455" s="209"/>
      <c r="AX455"/>
      <c r="AY455"/>
    </row>
    <row r="456" spans="1:51" ht="15" hidden="1" x14ac:dyDescent="0.25">
      <c r="A456" s="209">
        <v>3229</v>
      </c>
      <c r="B456" s="208" t="s">
        <v>743</v>
      </c>
      <c r="C456" s="210">
        <v>45644.929166666669</v>
      </c>
      <c r="D456" s="209" t="s">
        <v>521</v>
      </c>
      <c r="E456" s="209" t="s">
        <v>481</v>
      </c>
      <c r="F456" s="209">
        <v>1</v>
      </c>
      <c r="G456" s="209" t="s">
        <v>4</v>
      </c>
      <c r="H456" s="209" t="s">
        <v>620</v>
      </c>
      <c r="I456" s="209" t="s">
        <v>621</v>
      </c>
      <c r="J456" s="209" t="s">
        <v>531</v>
      </c>
      <c r="K456" s="209" t="s">
        <v>1377</v>
      </c>
      <c r="L456" s="209" t="s">
        <v>604</v>
      </c>
      <c r="M456" s="209" t="s">
        <v>696</v>
      </c>
      <c r="N456" s="209" t="s">
        <v>640</v>
      </c>
      <c r="O456" s="209"/>
      <c r="P456" s="209" t="s">
        <v>630</v>
      </c>
      <c r="Q456" s="209" t="s">
        <v>687</v>
      </c>
      <c r="R456" s="208" t="e">
        <f>VLOOKUP(LEFT(Solicitacao_Prancha[[#This Row],[ORIGEM]],4),#REF!,2,0)</f>
        <v>#REF!</v>
      </c>
      <c r="S456" s="208" t="e">
        <f>VLOOKUP(LEFT(Solicitacao_Prancha[[#This Row],[DESTINO]],4),#REF!,2,0)</f>
        <v>#REF!</v>
      </c>
      <c r="T456" s="219" t="str">
        <f t="shared" ref="T456:T458" si="135">IF(U456&gt;=48,"Aderente","Não Aderente")</f>
        <v>Não Aderente</v>
      </c>
      <c r="U456" s="221">
        <f>((CONCATENATE(Solicitacao_Prancha[[#This Row],[DATA MOVIMENTAÇÃO]]," ",Solicitacao_Prancha[[#This Row],[HORA MOVIMENTAÇÃO]])-Solicitacao_Prancha[[#This Row],[DATA SOLICITAÇÃO]])*24)+3</f>
        <v>11.699999999895226</v>
      </c>
      <c r="V456" s="224" t="s">
        <v>410</v>
      </c>
      <c r="W456" s="225" t="str">
        <f>LEFT(Solicitacao_Prancha[[#This Row],[ORIGEM]],4)</f>
        <v>0347</v>
      </c>
      <c r="X456" s="225" t="str">
        <f>LEFT(Solicitacao_Prancha[[#This Row],[DESTINO]],4)</f>
        <v>0422</v>
      </c>
      <c r="Y456" s="225" t="str">
        <f t="shared" ref="Y456:Y458" si="136">CONCATENATE(V456,W456)</f>
        <v>BRLP0347</v>
      </c>
      <c r="Z456" s="225" t="str">
        <f t="shared" ref="Z456:Z458" si="137">CONCATENATE(W456,X456)</f>
        <v>03470422</v>
      </c>
      <c r="AA456" s="225" t="str">
        <f t="shared" ref="AA456:AA458" si="138">CONCATENATE(V456,X456)</f>
        <v>BRLP0422</v>
      </c>
      <c r="AB456" s="226" t="e">
        <f>VLOOKUP(Y456,#REF!,2,0)</f>
        <v>#REF!</v>
      </c>
      <c r="AC456" s="226" t="e">
        <f>VLOOKUP(Z456,#REF!,2,0)</f>
        <v>#REF!</v>
      </c>
      <c r="AD456" s="226" t="e">
        <f>VLOOKUP(AA456,#REF!,2,0)</f>
        <v>#REF!</v>
      </c>
      <c r="AE456" s="227" t="e">
        <f t="shared" si="134"/>
        <v>#REF!</v>
      </c>
      <c r="AF456" s="229" t="e">
        <f t="shared" ref="AF456:AF458" si="139">(AB456/65)+(AC456/42.5)+(AD456/65)</f>
        <v>#REF!</v>
      </c>
      <c r="AG456" s="229">
        <v>2</v>
      </c>
      <c r="AH456" s="229" t="e">
        <f t="shared" ref="AH456:AH458" si="140">(AF456+AG456)</f>
        <v>#REF!</v>
      </c>
      <c r="AI456" s="227" t="e">
        <f t="shared" ref="AI456:AI458" si="141">11/AH456</f>
        <v>#REF!</v>
      </c>
      <c r="AJ456" s="225">
        <f>Solicitacao_Prancha[[#This Row],[QUANT EQUIP]]</f>
        <v>1</v>
      </c>
      <c r="AK456" s="229" t="e">
        <f t="shared" ref="AK456:AK458" si="142">AJ456/AI456</f>
        <v>#REF!</v>
      </c>
      <c r="AL456" s="209"/>
      <c r="AM456" s="209"/>
      <c r="AN456" s="209"/>
      <c r="AO456" s="209"/>
      <c r="AP456" s="209"/>
      <c r="AQ456" s="209"/>
      <c r="AR456" s="209"/>
      <c r="AS456" s="209"/>
      <c r="AT456" s="209"/>
      <c r="AU456" s="209"/>
      <c r="AV456" s="209"/>
      <c r="AW456" s="209"/>
      <c r="AX456"/>
      <c r="AY456"/>
    </row>
    <row r="457" spans="1:51" ht="15" hidden="1" x14ac:dyDescent="0.25">
      <c r="A457" s="209">
        <v>3230</v>
      </c>
      <c r="B457" s="208" t="s">
        <v>717</v>
      </c>
      <c r="C457" s="210">
        <v>45644.936111111114</v>
      </c>
      <c r="D457" s="209" t="s">
        <v>1468</v>
      </c>
      <c r="E457" s="209" t="s">
        <v>500</v>
      </c>
      <c r="F457" s="209">
        <v>3</v>
      </c>
      <c r="G457" s="209" t="s">
        <v>508</v>
      </c>
      <c r="H457" s="209" t="s">
        <v>624</v>
      </c>
      <c r="I457" s="209" t="s">
        <v>624</v>
      </c>
      <c r="J457" s="209" t="s">
        <v>1</v>
      </c>
      <c r="K457" s="209" t="s">
        <v>1377</v>
      </c>
      <c r="L457" s="209" t="s">
        <v>609</v>
      </c>
      <c r="M457" s="209" t="s">
        <v>552</v>
      </c>
      <c r="N457" s="209" t="s">
        <v>646</v>
      </c>
      <c r="O457" s="209"/>
      <c r="P457" s="209"/>
      <c r="Q457" s="209" t="s">
        <v>688</v>
      </c>
      <c r="R457" s="208" t="e">
        <f>VLOOKUP(LEFT(Solicitacao_Prancha[[#This Row],[ORIGEM]],4),#REF!,2,0)</f>
        <v>#REF!</v>
      </c>
      <c r="S457" s="208" t="e">
        <f>VLOOKUP(LEFT(Solicitacao_Prancha[[#This Row],[DESTINO]],4),#REF!,2,0)</f>
        <v>#REF!</v>
      </c>
      <c r="T457" s="219" t="str">
        <f t="shared" si="135"/>
        <v>Não Aderente</v>
      </c>
      <c r="U457" s="221">
        <f>((CONCATENATE(Solicitacao_Prancha[[#This Row],[DATA MOVIMENTAÇÃO]]," ",Solicitacao_Prancha[[#This Row],[HORA MOVIMENTAÇÃO]])-Solicitacao_Prancha[[#This Row],[DATA SOLICITAÇÃO]])*24)+3</f>
        <v>23.533333333209157</v>
      </c>
      <c r="V457" s="224" t="s">
        <v>410</v>
      </c>
      <c r="W457" s="225" t="str">
        <f>LEFT(Solicitacao_Prancha[[#This Row],[ORIGEM]],4)</f>
        <v>0245</v>
      </c>
      <c r="X457" s="225" t="str">
        <f>LEFT(Solicitacao_Prancha[[#This Row],[DESTINO]],4)</f>
        <v>0137</v>
      </c>
      <c r="Y457" s="225" t="str">
        <f t="shared" si="136"/>
        <v>BRLP0245</v>
      </c>
      <c r="Z457" s="225" t="str">
        <f t="shared" si="137"/>
        <v>02450137</v>
      </c>
      <c r="AA457" s="225" t="str">
        <f t="shared" si="138"/>
        <v>BRLP0137</v>
      </c>
      <c r="AB457" s="226" t="e">
        <f>VLOOKUP(Y457,#REF!,2,0)</f>
        <v>#REF!</v>
      </c>
      <c r="AC457" s="226" t="e">
        <f>VLOOKUP(Z457,#REF!,2,0)</f>
        <v>#REF!</v>
      </c>
      <c r="AD457" s="226" t="e">
        <f>VLOOKUP(AA457,#REF!,2,0)</f>
        <v>#REF!</v>
      </c>
      <c r="AE457" s="227" t="e">
        <f t="shared" si="134"/>
        <v>#REF!</v>
      </c>
      <c r="AF457" s="229" t="e">
        <f t="shared" si="139"/>
        <v>#REF!</v>
      </c>
      <c r="AG457" s="229">
        <v>2</v>
      </c>
      <c r="AH457" s="229" t="e">
        <f t="shared" si="140"/>
        <v>#REF!</v>
      </c>
      <c r="AI457" s="227" t="e">
        <f t="shared" si="141"/>
        <v>#REF!</v>
      </c>
      <c r="AJ457" s="225">
        <f>Solicitacao_Prancha[[#This Row],[QUANT EQUIP]]</f>
        <v>3</v>
      </c>
      <c r="AK457" s="229" t="e">
        <f t="shared" si="142"/>
        <v>#REF!</v>
      </c>
      <c r="AL457" s="209"/>
      <c r="AM457" s="209"/>
      <c r="AN457" s="209"/>
      <c r="AO457" s="209"/>
      <c r="AP457" s="209"/>
      <c r="AQ457" s="209"/>
      <c r="AR457" s="209"/>
      <c r="AS457" s="209"/>
      <c r="AT457" s="209"/>
      <c r="AU457" s="209"/>
      <c r="AV457" s="209"/>
      <c r="AW457" s="209"/>
      <c r="AX457"/>
      <c r="AY457"/>
    </row>
    <row r="458" spans="1:51" ht="15" hidden="1" x14ac:dyDescent="0.25">
      <c r="A458" s="209">
        <v>3231</v>
      </c>
      <c r="B458" s="208" t="s">
        <v>743</v>
      </c>
      <c r="C458" s="210">
        <v>45644.978472222225</v>
      </c>
      <c r="D458" s="209" t="s">
        <v>1469</v>
      </c>
      <c r="E458" s="209" t="s">
        <v>491</v>
      </c>
      <c r="F458" s="209">
        <v>1</v>
      </c>
      <c r="G458" s="209" t="s">
        <v>8</v>
      </c>
      <c r="H458" s="209" t="s">
        <v>620</v>
      </c>
      <c r="I458" s="209" t="s">
        <v>624</v>
      </c>
      <c r="J458" s="209" t="s">
        <v>1</v>
      </c>
      <c r="K458" s="209" t="s">
        <v>1385</v>
      </c>
      <c r="L458" s="209" t="s">
        <v>600</v>
      </c>
      <c r="M458" s="209" t="s">
        <v>696</v>
      </c>
      <c r="N458" s="209" t="s">
        <v>827</v>
      </c>
      <c r="O458" s="209"/>
      <c r="P458" s="209"/>
      <c r="Q458" s="209" t="s">
        <v>688</v>
      </c>
      <c r="R458" s="208" t="e">
        <f>VLOOKUP(LEFT(Solicitacao_Prancha[[#This Row],[ORIGEM]],4),#REF!,2,0)</f>
        <v>#REF!</v>
      </c>
      <c r="S458" s="208" t="e">
        <f>VLOOKUP(LEFT(Solicitacao_Prancha[[#This Row],[DESTINO]],4),#REF!,2,0)</f>
        <v>#REF!</v>
      </c>
      <c r="T458" s="219" t="str">
        <f t="shared" si="135"/>
        <v>Não Aderente</v>
      </c>
      <c r="U458" s="221">
        <f>((CONCATENATE(Solicitacao_Prancha[[#This Row],[DATA MOVIMENTAÇÃO]]," ",Solicitacao_Prancha[[#This Row],[HORA MOVIMENTAÇÃO]])-Solicitacao_Prancha[[#This Row],[DATA SOLICITAÇÃO]])*24)+3</f>
        <v>33.516666666604578</v>
      </c>
      <c r="V458" s="224" t="s">
        <v>410</v>
      </c>
      <c r="W458" s="225" t="str">
        <f>LEFT(Solicitacao_Prancha[[#This Row],[ORIGEM]],4)</f>
        <v>0347</v>
      </c>
      <c r="X458" s="225" t="str">
        <f>LEFT(Solicitacao_Prancha[[#This Row],[DESTINO]],4)</f>
        <v>1106</v>
      </c>
      <c r="Y458" s="225" t="str">
        <f t="shared" si="136"/>
        <v>BRLP0347</v>
      </c>
      <c r="Z458" s="225" t="str">
        <f t="shared" si="137"/>
        <v>03471106</v>
      </c>
      <c r="AA458" s="225" t="str">
        <f t="shared" si="138"/>
        <v>BRLP1106</v>
      </c>
      <c r="AB458" s="226" t="e">
        <f>VLOOKUP(Y458,#REF!,2,0)</f>
        <v>#REF!</v>
      </c>
      <c r="AC458" s="226" t="e">
        <f>VLOOKUP(Z458,#REF!,2,0)</f>
        <v>#REF!</v>
      </c>
      <c r="AD458" s="226" t="e">
        <f>VLOOKUP(AA458,#REF!,2,0)</f>
        <v>#REF!</v>
      </c>
      <c r="AE458" s="227" t="e">
        <f t="shared" si="134"/>
        <v>#REF!</v>
      </c>
      <c r="AF458" s="229" t="e">
        <f t="shared" si="139"/>
        <v>#REF!</v>
      </c>
      <c r="AG458" s="229">
        <v>2</v>
      </c>
      <c r="AH458" s="229" t="e">
        <f t="shared" si="140"/>
        <v>#REF!</v>
      </c>
      <c r="AI458" s="227" t="e">
        <f t="shared" si="141"/>
        <v>#REF!</v>
      </c>
      <c r="AJ458" s="225">
        <f>Solicitacao_Prancha[[#This Row],[QUANT EQUIP]]</f>
        <v>1</v>
      </c>
      <c r="AK458" s="229" t="e">
        <f t="shared" si="142"/>
        <v>#REF!</v>
      </c>
      <c r="AL458" s="209"/>
      <c r="AM458" s="209"/>
      <c r="AN458" s="209"/>
      <c r="AO458" s="209"/>
      <c r="AP458" s="209"/>
      <c r="AQ458" s="209"/>
      <c r="AR458" s="209"/>
      <c r="AS458" s="209"/>
      <c r="AT458" s="209"/>
      <c r="AU458" s="209"/>
      <c r="AV458" s="209"/>
      <c r="AW458" s="209"/>
      <c r="AX458"/>
      <c r="AY458"/>
    </row>
    <row r="459" spans="1:51" ht="15" hidden="1" x14ac:dyDescent="0.25">
      <c r="A459" s="209">
        <v>3232</v>
      </c>
      <c r="B459" s="208" t="s">
        <v>743</v>
      </c>
      <c r="C459" s="210">
        <v>45645.397222222222</v>
      </c>
      <c r="D459" s="209" t="s">
        <v>684</v>
      </c>
      <c r="E459" s="209" t="s">
        <v>491</v>
      </c>
      <c r="F459" s="209">
        <v>1</v>
      </c>
      <c r="G459" s="209" t="s">
        <v>8</v>
      </c>
      <c r="H459" s="209" t="s">
        <v>620</v>
      </c>
      <c r="I459" s="209" t="s">
        <v>624</v>
      </c>
      <c r="J459" s="209" t="s">
        <v>1</v>
      </c>
      <c r="K459" s="209" t="s">
        <v>1470</v>
      </c>
      <c r="L459" s="209" t="s">
        <v>606</v>
      </c>
      <c r="M459" s="209" t="s">
        <v>827</v>
      </c>
      <c r="N459" s="209" t="s">
        <v>696</v>
      </c>
      <c r="O459" s="209"/>
      <c r="P459" s="209"/>
      <c r="Q459" s="209" t="s">
        <v>688</v>
      </c>
      <c r="R459" s="208" t="e">
        <f>VLOOKUP(LEFT(Solicitacao_Prancha[[#This Row],[ORIGEM]],4),#REF!,2,0)</f>
        <v>#REF!</v>
      </c>
      <c r="S459" s="208" t="e">
        <f>VLOOKUP(LEFT(Solicitacao_Prancha[[#This Row],[DESTINO]],4),#REF!,2,0)</f>
        <v>#REF!</v>
      </c>
      <c r="T459" s="219" t="str">
        <f t="shared" ref="T459:T464" si="143">IF(U459&gt;=48,"Aderente","Não Aderente")</f>
        <v>Aderente</v>
      </c>
      <c r="U459" s="221">
        <f>((CONCATENATE(Solicitacao_Prancha[[#This Row],[DATA MOVIMENTAÇÃO]]," ",Solicitacao_Prancha[[#This Row],[HORA MOVIMENTAÇÃO]])-Solicitacao_Prancha[[#This Row],[DATA SOLICITAÇÃO]])*24)+3</f>
        <v>53.466666666674428</v>
      </c>
      <c r="V459" s="224" t="s">
        <v>410</v>
      </c>
      <c r="W459" s="225" t="str">
        <f>LEFT(Solicitacao_Prancha[[#This Row],[ORIGEM]],4)</f>
        <v>1106</v>
      </c>
      <c r="X459" s="225" t="str">
        <f>LEFT(Solicitacao_Prancha[[#This Row],[DESTINO]],4)</f>
        <v>0347</v>
      </c>
      <c r="Y459" s="225" t="str">
        <f t="shared" ref="Y459:Y464" si="144">CONCATENATE(V459,W459)</f>
        <v>BRLP1106</v>
      </c>
      <c r="Z459" s="225" t="str">
        <f t="shared" ref="Z459:Z464" si="145">CONCATENATE(W459,X459)</f>
        <v>11060347</v>
      </c>
      <c r="AA459" s="225" t="str">
        <f t="shared" ref="AA459:AA464" si="146">CONCATENATE(V459,X459)</f>
        <v>BRLP0347</v>
      </c>
      <c r="AB459" s="226" t="e">
        <f>VLOOKUP(Y459,#REF!,2,0)</f>
        <v>#REF!</v>
      </c>
      <c r="AC459" s="226" t="e">
        <f>VLOOKUP(Z459,#REF!,2,0)</f>
        <v>#REF!</v>
      </c>
      <c r="AD459" s="226" t="e">
        <f>VLOOKUP(AA459,#REF!,2,0)</f>
        <v>#REF!</v>
      </c>
      <c r="AE459" s="227" t="e">
        <f t="shared" si="134"/>
        <v>#REF!</v>
      </c>
      <c r="AF459" s="229" t="e">
        <f t="shared" ref="AF459:AF464" si="147">(AB459/65)+(AC459/42.5)+(AD459/65)</f>
        <v>#REF!</v>
      </c>
      <c r="AG459" s="229">
        <v>2</v>
      </c>
      <c r="AH459" s="229" t="e">
        <f t="shared" ref="AH459:AH464" si="148">(AF459+AG459)</f>
        <v>#REF!</v>
      </c>
      <c r="AI459" s="227" t="e">
        <f t="shared" ref="AI459:AI464" si="149">11/AH459</f>
        <v>#REF!</v>
      </c>
      <c r="AJ459" s="225">
        <f>Solicitacao_Prancha[[#This Row],[QUANT EQUIP]]</f>
        <v>1</v>
      </c>
      <c r="AK459" s="229" t="e">
        <f t="shared" ref="AK459:AK464" si="150">AJ459/AI459</f>
        <v>#REF!</v>
      </c>
      <c r="AL459" s="209"/>
      <c r="AM459" s="209"/>
      <c r="AN459" s="209"/>
      <c r="AO459" s="209"/>
      <c r="AP459" s="209"/>
      <c r="AQ459" s="209"/>
      <c r="AR459" s="209"/>
      <c r="AS459" s="209"/>
      <c r="AT459" s="209"/>
      <c r="AU459" s="209"/>
      <c r="AV459" s="209"/>
      <c r="AW459" s="209"/>
      <c r="AX459"/>
      <c r="AY459"/>
    </row>
    <row r="460" spans="1:51" ht="15" hidden="1" x14ac:dyDescent="0.25">
      <c r="A460" s="209">
        <v>3233</v>
      </c>
      <c r="B460" s="208" t="s">
        <v>718</v>
      </c>
      <c r="C460" s="210">
        <v>45645.432638888888</v>
      </c>
      <c r="D460" s="209" t="s">
        <v>570</v>
      </c>
      <c r="E460" s="209" t="s">
        <v>744</v>
      </c>
      <c r="F460" s="209">
        <v>6</v>
      </c>
      <c r="G460" s="209" t="s">
        <v>8</v>
      </c>
      <c r="H460" s="209" t="s">
        <v>637</v>
      </c>
      <c r="I460" s="209" t="s">
        <v>621</v>
      </c>
      <c r="J460" s="209" t="s">
        <v>1</v>
      </c>
      <c r="K460" s="209" t="s">
        <v>1385</v>
      </c>
      <c r="L460" s="209" t="s">
        <v>607</v>
      </c>
      <c r="M460" s="209" t="s">
        <v>647</v>
      </c>
      <c r="N460" s="209" t="s">
        <v>1471</v>
      </c>
      <c r="O460" s="209"/>
      <c r="P460" s="209"/>
      <c r="Q460" s="209" t="s">
        <v>688</v>
      </c>
      <c r="R460" s="208" t="e">
        <f>VLOOKUP(LEFT(Solicitacao_Prancha[[#This Row],[ORIGEM]],4),#REF!,2,0)</f>
        <v>#REF!</v>
      </c>
      <c r="S460" s="208" t="e">
        <f>VLOOKUP(LEFT(Solicitacao_Prancha[[#This Row],[DESTINO]],4),#REF!,2,0)</f>
        <v>#REF!</v>
      </c>
      <c r="T460" s="219" t="str">
        <f t="shared" si="143"/>
        <v>Não Aderente</v>
      </c>
      <c r="U460" s="221">
        <f>((CONCATENATE(Solicitacao_Prancha[[#This Row],[DATA MOVIMENTAÇÃO]]," ",Solicitacao_Prancha[[#This Row],[HORA MOVIMENTAÇÃO]])-Solicitacao_Prancha[[#This Row],[DATA SOLICITAÇÃO]])*24)+3</f>
        <v>25.116666666639503</v>
      </c>
      <c r="V460" s="224" t="s">
        <v>410</v>
      </c>
      <c r="W460" s="225" t="str">
        <f>LEFT(Solicitacao_Prancha[[#This Row],[ORIGEM]],4)</f>
        <v>0298</v>
      </c>
      <c r="X460" s="225" t="str">
        <f>LEFT(Solicitacao_Prancha[[#This Row],[DESTINO]],4)</f>
        <v>1122</v>
      </c>
      <c r="Y460" s="225" t="str">
        <f t="shared" si="144"/>
        <v>BRLP0298</v>
      </c>
      <c r="Z460" s="225" t="str">
        <f t="shared" si="145"/>
        <v>02981122</v>
      </c>
      <c r="AA460" s="225" t="str">
        <f t="shared" si="146"/>
        <v>BRLP1122</v>
      </c>
      <c r="AB460" s="226" t="e">
        <f>VLOOKUP(Y460,#REF!,2,0)</f>
        <v>#REF!</v>
      </c>
      <c r="AC460" s="226" t="e">
        <f>VLOOKUP(Z460,#REF!,2,0)</f>
        <v>#REF!</v>
      </c>
      <c r="AD460" s="226" t="e">
        <f>VLOOKUP(AA460,#REF!,2,0)</f>
        <v>#REF!</v>
      </c>
      <c r="AE460" s="227" t="e">
        <f t="shared" si="134"/>
        <v>#REF!</v>
      </c>
      <c r="AF460" s="229" t="e">
        <f t="shared" si="147"/>
        <v>#REF!</v>
      </c>
      <c r="AG460" s="229">
        <v>2</v>
      </c>
      <c r="AH460" s="229" t="e">
        <f t="shared" si="148"/>
        <v>#REF!</v>
      </c>
      <c r="AI460" s="227" t="e">
        <f t="shared" si="149"/>
        <v>#REF!</v>
      </c>
      <c r="AJ460" s="225">
        <f>Solicitacao_Prancha[[#This Row],[QUANT EQUIP]]</f>
        <v>6</v>
      </c>
      <c r="AK460" s="229" t="e">
        <f t="shared" si="150"/>
        <v>#REF!</v>
      </c>
      <c r="AL460" s="209"/>
      <c r="AM460" s="209"/>
      <c r="AN460" s="209"/>
      <c r="AO460" s="209"/>
      <c r="AP460" s="209"/>
      <c r="AQ460" s="209"/>
      <c r="AR460" s="209"/>
      <c r="AS460" s="209"/>
      <c r="AT460" s="209"/>
      <c r="AU460" s="209"/>
      <c r="AV460" s="209"/>
      <c r="AW460" s="209"/>
      <c r="AX460"/>
      <c r="AY460"/>
    </row>
    <row r="461" spans="1:51" ht="15" hidden="1" x14ac:dyDescent="0.25">
      <c r="A461" s="209">
        <v>3234</v>
      </c>
      <c r="B461" s="208" t="s">
        <v>718</v>
      </c>
      <c r="C461" s="210">
        <v>45645.434027777781</v>
      </c>
      <c r="D461" s="209" t="s">
        <v>570</v>
      </c>
      <c r="E461" s="209" t="s">
        <v>744</v>
      </c>
      <c r="F461" s="209">
        <v>7</v>
      </c>
      <c r="G461" s="209" t="s">
        <v>8</v>
      </c>
      <c r="H461" s="209" t="s">
        <v>627</v>
      </c>
      <c r="I461" s="209" t="s">
        <v>621</v>
      </c>
      <c r="J461" s="209" t="s">
        <v>1</v>
      </c>
      <c r="K461" s="209" t="s">
        <v>1470</v>
      </c>
      <c r="L461" s="209" t="s">
        <v>604</v>
      </c>
      <c r="M461" s="209" t="s">
        <v>647</v>
      </c>
      <c r="N461" s="209" t="s">
        <v>1471</v>
      </c>
      <c r="O461" s="209"/>
      <c r="P461" s="209"/>
      <c r="Q461" s="209" t="s">
        <v>688</v>
      </c>
      <c r="R461" s="208" t="e">
        <f>VLOOKUP(LEFT(Solicitacao_Prancha[[#This Row],[ORIGEM]],4),#REF!,2,0)</f>
        <v>#REF!</v>
      </c>
      <c r="S461" s="208" t="e">
        <f>VLOOKUP(LEFT(Solicitacao_Prancha[[#This Row],[DESTINO]],4),#REF!,2,0)</f>
        <v>#REF!</v>
      </c>
      <c r="T461" s="219" t="str">
        <f t="shared" si="143"/>
        <v>Não Aderente</v>
      </c>
      <c r="U461" s="221">
        <f>((CONCATENATE(Solicitacao_Prancha[[#This Row],[DATA MOVIMENTAÇÃO]]," ",Solicitacao_Prancha[[#This Row],[HORA MOVIMENTAÇÃO]])-Solicitacao_Prancha[[#This Row],[DATA SOLICITAÇÃO]])*24)+3</f>
        <v>47.583333333197515</v>
      </c>
      <c r="V461" s="224" t="s">
        <v>410</v>
      </c>
      <c r="W461" s="225" t="str">
        <f>LEFT(Solicitacao_Prancha[[#This Row],[ORIGEM]],4)</f>
        <v>0298</v>
      </c>
      <c r="X461" s="225" t="str">
        <f>LEFT(Solicitacao_Prancha[[#This Row],[DESTINO]],4)</f>
        <v>1122</v>
      </c>
      <c r="Y461" s="225" t="str">
        <f t="shared" si="144"/>
        <v>BRLP0298</v>
      </c>
      <c r="Z461" s="225" t="str">
        <f t="shared" si="145"/>
        <v>02981122</v>
      </c>
      <c r="AA461" s="225" t="str">
        <f t="shared" si="146"/>
        <v>BRLP1122</v>
      </c>
      <c r="AB461" s="226" t="e">
        <f>VLOOKUP(Y461,#REF!,2,0)</f>
        <v>#REF!</v>
      </c>
      <c r="AC461" s="226" t="e">
        <f>VLOOKUP(Z461,#REF!,2,0)</f>
        <v>#REF!</v>
      </c>
      <c r="AD461" s="226" t="e">
        <f>VLOOKUP(AA461,#REF!,2,0)</f>
        <v>#REF!</v>
      </c>
      <c r="AE461" s="227" t="e">
        <f t="shared" si="134"/>
        <v>#REF!</v>
      </c>
      <c r="AF461" s="229" t="e">
        <f t="shared" si="147"/>
        <v>#REF!</v>
      </c>
      <c r="AG461" s="229">
        <v>2</v>
      </c>
      <c r="AH461" s="229" t="e">
        <f t="shared" si="148"/>
        <v>#REF!</v>
      </c>
      <c r="AI461" s="227" t="e">
        <f t="shared" si="149"/>
        <v>#REF!</v>
      </c>
      <c r="AJ461" s="225">
        <f>Solicitacao_Prancha[[#This Row],[QUANT EQUIP]]</f>
        <v>7</v>
      </c>
      <c r="AK461" s="229" t="e">
        <f t="shared" si="150"/>
        <v>#REF!</v>
      </c>
      <c r="AL461" s="209"/>
      <c r="AM461" s="209"/>
      <c r="AN461" s="209"/>
      <c r="AO461" s="209"/>
      <c r="AP461" s="209"/>
      <c r="AQ461" s="209"/>
      <c r="AR461" s="209"/>
      <c r="AS461" s="209"/>
      <c r="AT461" s="209"/>
      <c r="AU461" s="209"/>
      <c r="AV461" s="209"/>
      <c r="AW461" s="209"/>
      <c r="AX461"/>
      <c r="AY461"/>
    </row>
    <row r="462" spans="1:51" ht="15" hidden="1" x14ac:dyDescent="0.25">
      <c r="A462" s="209">
        <v>3255</v>
      </c>
      <c r="B462" s="208" t="s">
        <v>743</v>
      </c>
      <c r="C462" s="210">
        <v>45645.511805555558</v>
      </c>
      <c r="D462" s="209" t="s">
        <v>840</v>
      </c>
      <c r="E462" s="209" t="s">
        <v>493</v>
      </c>
      <c r="F462" s="209">
        <v>1</v>
      </c>
      <c r="G462" s="209" t="s">
        <v>501</v>
      </c>
      <c r="H462" s="209" t="s">
        <v>620</v>
      </c>
      <c r="I462" s="209" t="s">
        <v>621</v>
      </c>
      <c r="J462" s="209" t="s">
        <v>531</v>
      </c>
      <c r="K462" s="209" t="s">
        <v>1385</v>
      </c>
      <c r="L462" s="209" t="s">
        <v>604</v>
      </c>
      <c r="M462" s="209" t="s">
        <v>1420</v>
      </c>
      <c r="N462" s="209" t="s">
        <v>1421</v>
      </c>
      <c r="O462" s="209"/>
      <c r="P462" s="209" t="s">
        <v>514</v>
      </c>
      <c r="Q462" s="209" t="s">
        <v>688</v>
      </c>
      <c r="R462" s="208" t="e">
        <f>VLOOKUP(LEFT(Solicitacao_Prancha[[#This Row],[ORIGEM]],4),#REF!,2,0)</f>
        <v>#REF!</v>
      </c>
      <c r="S462" s="208" t="e">
        <f>VLOOKUP(LEFT(Solicitacao_Prancha[[#This Row],[DESTINO]],4),#REF!,2,0)</f>
        <v>#REF!</v>
      </c>
      <c r="T462" s="219" t="str">
        <f t="shared" si="143"/>
        <v>Não Aderente</v>
      </c>
      <c r="U462" s="221">
        <f>((CONCATENATE(Solicitacao_Prancha[[#This Row],[DATA MOVIMENTAÇÃO]]," ",Solicitacao_Prancha[[#This Row],[HORA MOVIMENTAÇÃO]])-Solicitacao_Prancha[[#This Row],[DATA SOLICITAÇÃO]])*24)+3</f>
        <v>21.716666666558012</v>
      </c>
      <c r="V462" s="224" t="s">
        <v>410</v>
      </c>
      <c r="W462" s="225" t="str">
        <f>LEFT(Solicitacao_Prancha[[#This Row],[ORIGEM]],4)</f>
        <v>0018</v>
      </c>
      <c r="X462" s="225" t="str">
        <f>LEFT(Solicitacao_Prancha[[#This Row],[DESTINO]],4)</f>
        <v>0656</v>
      </c>
      <c r="Y462" s="225" t="str">
        <f t="shared" si="144"/>
        <v>BRLP0018</v>
      </c>
      <c r="Z462" s="225" t="str">
        <f t="shared" si="145"/>
        <v>00180656</v>
      </c>
      <c r="AA462" s="225" t="str">
        <f t="shared" si="146"/>
        <v>BRLP0656</v>
      </c>
      <c r="AB462" s="226" t="e">
        <f>VLOOKUP(Y462,#REF!,2,0)</f>
        <v>#REF!</v>
      </c>
      <c r="AC462" s="226" t="e">
        <f>VLOOKUP(Z462,#REF!,2,0)</f>
        <v>#REF!</v>
      </c>
      <c r="AD462" s="226" t="e">
        <f>VLOOKUP(AA462,#REF!,2,0)</f>
        <v>#REF!</v>
      </c>
      <c r="AE462" s="227" t="e">
        <f t="shared" si="134"/>
        <v>#REF!</v>
      </c>
      <c r="AF462" s="229" t="e">
        <f t="shared" si="147"/>
        <v>#REF!</v>
      </c>
      <c r="AG462" s="229">
        <v>2</v>
      </c>
      <c r="AH462" s="229" t="e">
        <f t="shared" si="148"/>
        <v>#REF!</v>
      </c>
      <c r="AI462" s="227" t="e">
        <f t="shared" si="149"/>
        <v>#REF!</v>
      </c>
      <c r="AJ462" s="225">
        <f>Solicitacao_Prancha[[#This Row],[QUANT EQUIP]]</f>
        <v>1</v>
      </c>
      <c r="AK462" s="229" t="e">
        <f t="shared" si="150"/>
        <v>#REF!</v>
      </c>
      <c r="AL462" s="209"/>
      <c r="AM462" s="209"/>
      <c r="AN462" s="209"/>
      <c r="AO462" s="209"/>
      <c r="AP462" s="209"/>
      <c r="AQ462" s="209"/>
      <c r="AR462" s="209"/>
      <c r="AS462" s="209"/>
      <c r="AT462" s="209"/>
      <c r="AU462" s="209"/>
      <c r="AV462" s="209"/>
      <c r="AW462" s="209"/>
      <c r="AX462"/>
      <c r="AY462"/>
    </row>
    <row r="463" spans="1:51" ht="15" hidden="1" x14ac:dyDescent="0.25">
      <c r="A463" s="209">
        <v>3239</v>
      </c>
      <c r="B463" s="209" t="s">
        <v>742</v>
      </c>
      <c r="C463" s="210">
        <v>45645.573611111111</v>
      </c>
      <c r="D463" s="209" t="s">
        <v>495</v>
      </c>
      <c r="E463" s="209" t="s">
        <v>489</v>
      </c>
      <c r="F463" s="209">
        <v>3</v>
      </c>
      <c r="G463" s="209" t="s">
        <v>536</v>
      </c>
      <c r="H463" s="209" t="s">
        <v>624</v>
      </c>
      <c r="I463" s="209" t="s">
        <v>621</v>
      </c>
      <c r="J463" s="209" t="s">
        <v>1</v>
      </c>
      <c r="K463" s="209" t="s">
        <v>1470</v>
      </c>
      <c r="L463" s="209" t="s">
        <v>600</v>
      </c>
      <c r="M463" s="209" t="s">
        <v>859</v>
      </c>
      <c r="N463" s="209" t="s">
        <v>556</v>
      </c>
      <c r="O463" s="209"/>
      <c r="P463" s="209"/>
      <c r="Q463" s="209" t="s">
        <v>687</v>
      </c>
      <c r="R463" s="208" t="e">
        <f>VLOOKUP(LEFT(Solicitacao_Prancha[[#This Row],[ORIGEM]],4),#REF!,2,0)</f>
        <v>#REF!</v>
      </c>
      <c r="S463" s="208" t="e">
        <f>VLOOKUP(LEFT(Solicitacao_Prancha[[#This Row],[DESTINO]],4),#REF!,2,0)</f>
        <v>#REF!</v>
      </c>
      <c r="T463" s="219" t="str">
        <f t="shared" si="143"/>
        <v>Não Aderente</v>
      </c>
      <c r="U463" s="221">
        <f>((CONCATENATE(Solicitacao_Prancha[[#This Row],[DATA MOVIMENTAÇÃO]]," ",Solicitacao_Prancha[[#This Row],[HORA MOVIMENTAÇÃO]])-Solicitacao_Prancha[[#This Row],[DATA SOLICITAÇÃO]])*24)+3</f>
        <v>43.233333333337214</v>
      </c>
      <c r="V463" s="224" t="s">
        <v>410</v>
      </c>
      <c r="W463" s="225" t="str">
        <f>LEFT(Solicitacao_Prancha[[#This Row],[ORIGEM]],4)</f>
        <v>0429</v>
      </c>
      <c r="X463" s="225" t="str">
        <f>LEFT(Solicitacao_Prancha[[#This Row],[DESTINO]],4)</f>
        <v>0308</v>
      </c>
      <c r="Y463" s="225" t="str">
        <f t="shared" si="144"/>
        <v>BRLP0429</v>
      </c>
      <c r="Z463" s="225" t="str">
        <f t="shared" si="145"/>
        <v>04290308</v>
      </c>
      <c r="AA463" s="225" t="str">
        <f t="shared" si="146"/>
        <v>BRLP0308</v>
      </c>
      <c r="AB463" s="226" t="e">
        <f>VLOOKUP(Y463,#REF!,2,0)</f>
        <v>#REF!</v>
      </c>
      <c r="AC463" s="226" t="e">
        <f>VLOOKUP(Z463,#REF!,2,0)</f>
        <v>#REF!</v>
      </c>
      <c r="AD463" s="226" t="e">
        <f>VLOOKUP(AA463,#REF!,2,0)</f>
        <v>#REF!</v>
      </c>
      <c r="AE463" s="227" t="e">
        <f t="shared" si="134"/>
        <v>#REF!</v>
      </c>
      <c r="AF463" s="229" t="e">
        <f t="shared" si="147"/>
        <v>#REF!</v>
      </c>
      <c r="AG463" s="229">
        <v>2</v>
      </c>
      <c r="AH463" s="229" t="e">
        <f t="shared" si="148"/>
        <v>#REF!</v>
      </c>
      <c r="AI463" s="227" t="e">
        <f t="shared" si="149"/>
        <v>#REF!</v>
      </c>
      <c r="AJ463" s="225">
        <f>Solicitacao_Prancha[[#This Row],[QUANT EQUIP]]</f>
        <v>3</v>
      </c>
      <c r="AK463" s="229" t="e">
        <f t="shared" si="150"/>
        <v>#REF!</v>
      </c>
      <c r="AL463" s="209"/>
      <c r="AM463" s="209"/>
      <c r="AN463" s="209"/>
      <c r="AO463" s="209"/>
      <c r="AP463" s="209"/>
      <c r="AQ463" s="209"/>
      <c r="AR463" s="209"/>
      <c r="AS463" s="209"/>
      <c r="AT463" s="209"/>
      <c r="AU463" s="209"/>
      <c r="AV463" s="209"/>
      <c r="AW463" s="209"/>
      <c r="AX463"/>
      <c r="AY463"/>
    </row>
    <row r="464" spans="1:51" ht="15" hidden="1" x14ac:dyDescent="0.25">
      <c r="A464" s="209">
        <v>3235</v>
      </c>
      <c r="B464" s="208" t="s">
        <v>717</v>
      </c>
      <c r="C464" s="210">
        <v>45645.630555555559</v>
      </c>
      <c r="D464" s="209" t="s">
        <v>588</v>
      </c>
      <c r="E464" s="209" t="s">
        <v>500</v>
      </c>
      <c r="F464" s="209">
        <v>3</v>
      </c>
      <c r="G464" s="209" t="s">
        <v>492</v>
      </c>
      <c r="H464" s="209" t="s">
        <v>624</v>
      </c>
      <c r="I464" s="209" t="s">
        <v>624</v>
      </c>
      <c r="J464" s="209" t="s">
        <v>531</v>
      </c>
      <c r="K464" s="209" t="s">
        <v>1385</v>
      </c>
      <c r="L464" s="209" t="s">
        <v>600</v>
      </c>
      <c r="M464" s="209" t="s">
        <v>556</v>
      </c>
      <c r="N464" s="209" t="s">
        <v>619</v>
      </c>
      <c r="O464" s="209"/>
      <c r="P464" s="209" t="s">
        <v>633</v>
      </c>
      <c r="Q464" s="209" t="s">
        <v>688</v>
      </c>
      <c r="R464" s="208" t="e">
        <f>VLOOKUP(LEFT(Solicitacao_Prancha[[#This Row],[ORIGEM]],4),#REF!,2,0)</f>
        <v>#REF!</v>
      </c>
      <c r="S464" s="208" t="e">
        <f>VLOOKUP(LEFT(Solicitacao_Prancha[[#This Row],[DESTINO]],4),#REF!,2,0)</f>
        <v>#REF!</v>
      </c>
      <c r="T464" s="219" t="str">
        <f t="shared" si="143"/>
        <v>Não Aderente</v>
      </c>
      <c r="U464" s="221">
        <f>((CONCATENATE(Solicitacao_Prancha[[#This Row],[DATA MOVIMENTAÇÃO]]," ",Solicitacao_Prancha[[#This Row],[HORA MOVIMENTAÇÃO]])-Solicitacao_Prancha[[#This Row],[DATA SOLICITAÇÃO]])*24)+3</f>
        <v>17.866666666581295</v>
      </c>
      <c r="V464" s="224" t="s">
        <v>410</v>
      </c>
      <c r="W464" s="225" t="str">
        <f>LEFT(Solicitacao_Prancha[[#This Row],[ORIGEM]],4)</f>
        <v>0308</v>
      </c>
      <c r="X464" s="225" t="str">
        <f>LEFT(Solicitacao_Prancha[[#This Row],[DESTINO]],4)</f>
        <v>0394</v>
      </c>
      <c r="Y464" s="225" t="str">
        <f t="shared" si="144"/>
        <v>BRLP0308</v>
      </c>
      <c r="Z464" s="225" t="str">
        <f t="shared" si="145"/>
        <v>03080394</v>
      </c>
      <c r="AA464" s="225" t="str">
        <f t="shared" si="146"/>
        <v>BRLP0394</v>
      </c>
      <c r="AB464" s="226" t="e">
        <f>VLOOKUP(Y464,#REF!,2,0)</f>
        <v>#REF!</v>
      </c>
      <c r="AC464" s="226" t="e">
        <f>VLOOKUP(Z464,#REF!,2,0)</f>
        <v>#REF!</v>
      </c>
      <c r="AD464" s="226" t="e">
        <f>VLOOKUP(AA464,#REF!,2,0)</f>
        <v>#REF!</v>
      </c>
      <c r="AE464" s="227" t="e">
        <f t="shared" si="134"/>
        <v>#REF!</v>
      </c>
      <c r="AF464" s="229" t="e">
        <f t="shared" si="147"/>
        <v>#REF!</v>
      </c>
      <c r="AG464" s="229">
        <v>2</v>
      </c>
      <c r="AH464" s="229" t="e">
        <f t="shared" si="148"/>
        <v>#REF!</v>
      </c>
      <c r="AI464" s="227" t="e">
        <f t="shared" si="149"/>
        <v>#REF!</v>
      </c>
      <c r="AJ464" s="225">
        <f>Solicitacao_Prancha[[#This Row],[QUANT EQUIP]]</f>
        <v>3</v>
      </c>
      <c r="AK464" s="229" t="e">
        <f t="shared" si="150"/>
        <v>#REF!</v>
      </c>
      <c r="AL464" s="209"/>
      <c r="AM464" s="209"/>
      <c r="AN464" s="209"/>
      <c r="AO464" s="209"/>
      <c r="AP464" s="209"/>
      <c r="AQ464" s="209"/>
      <c r="AR464" s="209"/>
      <c r="AS464" s="209"/>
      <c r="AT464" s="209"/>
      <c r="AU464" s="209"/>
      <c r="AV464" s="209"/>
      <c r="AW464" s="209"/>
      <c r="AX464"/>
      <c r="AY464"/>
    </row>
    <row r="465" spans="1:51" ht="15" hidden="1" x14ac:dyDescent="0.25">
      <c r="A465" s="209">
        <v>3236</v>
      </c>
      <c r="B465" s="208" t="s">
        <v>718</v>
      </c>
      <c r="C465" s="210">
        <v>45645.640277777777</v>
      </c>
      <c r="D465" s="209" t="s">
        <v>559</v>
      </c>
      <c r="E465" s="209" t="s">
        <v>5</v>
      </c>
      <c r="F465" s="209">
        <v>1</v>
      </c>
      <c r="G465" s="209" t="s">
        <v>523</v>
      </c>
      <c r="H465" s="209" t="s">
        <v>620</v>
      </c>
      <c r="I465" s="209" t="s">
        <v>620</v>
      </c>
      <c r="J465" s="209" t="s">
        <v>531</v>
      </c>
      <c r="K465" s="209" t="s">
        <v>1385</v>
      </c>
      <c r="L465" s="209" t="s">
        <v>604</v>
      </c>
      <c r="M465" s="209" t="s">
        <v>974</v>
      </c>
      <c r="N465" s="209" t="s">
        <v>1477</v>
      </c>
      <c r="O465" s="209"/>
      <c r="P465" s="209" t="s">
        <v>848</v>
      </c>
      <c r="Q465" s="209" t="s">
        <v>687</v>
      </c>
      <c r="R465" s="208" t="e">
        <f>VLOOKUP(LEFT(Solicitacao_Prancha[[#This Row],[ORIGEM]],4),#REF!,2,0)</f>
        <v>#REF!</v>
      </c>
      <c r="S465" s="208" t="e">
        <f>VLOOKUP(LEFT(Solicitacao_Prancha[[#This Row],[DESTINO]],4),#REF!,2,0)</f>
        <v>#REF!</v>
      </c>
      <c r="T465" s="219" t="str">
        <f t="shared" ref="T465:T501" si="151">IF(U465&gt;=48,"Aderente","Não Aderente")</f>
        <v>Não Aderente</v>
      </c>
      <c r="U465" s="221">
        <f>((CONCATENATE(Solicitacao_Prancha[[#This Row],[DATA MOVIMENTAÇÃO]]," ",Solicitacao_Prancha[[#This Row],[HORA MOVIMENTAÇÃO]])-Solicitacao_Prancha[[#This Row],[DATA SOLICITAÇÃO]])*24)+3</f>
        <v>18.633333333302289</v>
      </c>
      <c r="V465" s="224" t="s">
        <v>410</v>
      </c>
      <c r="W465" s="225" t="str">
        <f>LEFT(Solicitacao_Prancha[[#This Row],[ORIGEM]],4)</f>
        <v>0517</v>
      </c>
      <c r="X465" s="225" t="str">
        <f>LEFT(Solicitacao_Prancha[[#This Row],[DESTINO]],4)</f>
        <v>0520</v>
      </c>
      <c r="Y465" s="225" t="str">
        <f t="shared" ref="Y465:Y501" si="152">CONCATENATE(V465,W465)</f>
        <v>BRLP0517</v>
      </c>
      <c r="Z465" s="225" t="str">
        <f t="shared" ref="Z465:Z501" si="153">CONCATENATE(W465,X465)</f>
        <v>05170520</v>
      </c>
      <c r="AA465" s="225" t="str">
        <f t="shared" ref="AA465:AA501" si="154">CONCATENATE(V465,X465)</f>
        <v>BRLP0520</v>
      </c>
      <c r="AB465" s="226" t="e">
        <f>VLOOKUP(Y465,#REF!,2,0)</f>
        <v>#REF!</v>
      </c>
      <c r="AC465" s="226" t="e">
        <f>VLOOKUP(Z465,#REF!,2,0)</f>
        <v>#REF!</v>
      </c>
      <c r="AD465" s="226" t="e">
        <f>VLOOKUP(AA465,#REF!,2,0)</f>
        <v>#REF!</v>
      </c>
      <c r="AE465" s="227" t="e">
        <f t="shared" si="134"/>
        <v>#REF!</v>
      </c>
      <c r="AF465" s="229" t="e">
        <f t="shared" ref="AF465:AF501" si="155">(AB465/65)+(AC465/42.5)+(AD465/65)</f>
        <v>#REF!</v>
      </c>
      <c r="AG465" s="229">
        <v>2</v>
      </c>
      <c r="AH465" s="229" t="e">
        <f t="shared" ref="AH465:AH501" si="156">(AF465+AG465)</f>
        <v>#REF!</v>
      </c>
      <c r="AI465" s="227" t="e">
        <f t="shared" ref="AI465:AI501" si="157">11/AH465</f>
        <v>#REF!</v>
      </c>
      <c r="AJ465" s="225">
        <f>Solicitacao_Prancha[[#This Row],[QUANT EQUIP]]</f>
        <v>1</v>
      </c>
      <c r="AK465" s="229" t="e">
        <f t="shared" ref="AK465:AK501" si="158">AJ465/AI465</f>
        <v>#REF!</v>
      </c>
      <c r="AL465" s="209"/>
      <c r="AM465" s="209"/>
      <c r="AN465" s="209"/>
      <c r="AO465" s="209"/>
      <c r="AP465" s="209"/>
      <c r="AQ465" s="209"/>
      <c r="AR465" s="209"/>
      <c r="AS465" s="209"/>
      <c r="AT465" s="209"/>
      <c r="AU465" s="209"/>
      <c r="AV465" s="209"/>
      <c r="AW465" s="209"/>
      <c r="AX465"/>
      <c r="AY465"/>
    </row>
    <row r="466" spans="1:51" ht="15" hidden="1" x14ac:dyDescent="0.25">
      <c r="A466" s="209">
        <v>3237</v>
      </c>
      <c r="B466" s="208" t="s">
        <v>483</v>
      </c>
      <c r="C466" s="210">
        <v>45645.650694444441</v>
      </c>
      <c r="D466" s="209" t="s">
        <v>484</v>
      </c>
      <c r="E466" s="209" t="s">
        <v>497</v>
      </c>
      <c r="F466" s="209">
        <v>3</v>
      </c>
      <c r="G466" s="209" t="s">
        <v>498</v>
      </c>
      <c r="H466" s="209" t="s">
        <v>624</v>
      </c>
      <c r="I466" s="209" t="s">
        <v>622</v>
      </c>
      <c r="J466" s="209" t="s">
        <v>1</v>
      </c>
      <c r="K466" s="209" t="s">
        <v>1470</v>
      </c>
      <c r="L466" s="209" t="s">
        <v>607</v>
      </c>
      <c r="M466" s="209" t="s">
        <v>755</v>
      </c>
      <c r="N466" s="209" t="s">
        <v>490</v>
      </c>
      <c r="O466" s="209"/>
      <c r="P466" s="209"/>
      <c r="Q466" s="209"/>
      <c r="R466" s="208" t="e">
        <f>VLOOKUP(LEFT(Solicitacao_Prancha[[#This Row],[ORIGEM]],4),#REF!,2,0)</f>
        <v>#REF!</v>
      </c>
      <c r="S466" s="208" t="e">
        <f>VLOOKUP(LEFT(Solicitacao_Prancha[[#This Row],[DESTINO]],4),#REF!,2,0)</f>
        <v>#REF!</v>
      </c>
      <c r="T466" s="219" t="str">
        <f t="shared" si="151"/>
        <v>Não Aderente</v>
      </c>
      <c r="U466" s="221">
        <f>((CONCATENATE(Solicitacao_Prancha[[#This Row],[DATA MOVIMENTAÇÃO]]," ",Solicitacao_Prancha[[#This Row],[HORA MOVIMENTAÇÃO]])-Solicitacao_Prancha[[#This Row],[DATA SOLICITAÇÃO]])*24)+3</f>
        <v>43.883333333360497</v>
      </c>
      <c r="V466" s="224" t="s">
        <v>410</v>
      </c>
      <c r="W466" s="225" t="str">
        <f>LEFT(Solicitacao_Prancha[[#This Row],[ORIGEM]],4)</f>
        <v>0057</v>
      </c>
      <c r="X466" s="225" t="str">
        <f>LEFT(Solicitacao_Prancha[[#This Row],[DESTINO]],4)</f>
        <v>0425</v>
      </c>
      <c r="Y466" s="225" t="str">
        <f t="shared" si="152"/>
        <v>BRLP0057</v>
      </c>
      <c r="Z466" s="225" t="str">
        <f t="shared" si="153"/>
        <v>00570425</v>
      </c>
      <c r="AA466" s="225" t="str">
        <f t="shared" si="154"/>
        <v>BRLP0425</v>
      </c>
      <c r="AB466" s="226" t="e">
        <f>VLOOKUP(Y466,#REF!,2,0)</f>
        <v>#REF!</v>
      </c>
      <c r="AC466" s="226" t="e">
        <f>VLOOKUP(Z466,#REF!,2,0)</f>
        <v>#REF!</v>
      </c>
      <c r="AD466" s="226" t="e">
        <f>VLOOKUP(AA466,#REF!,2,0)</f>
        <v>#REF!</v>
      </c>
      <c r="AE466" s="227" t="e">
        <f t="shared" si="134"/>
        <v>#REF!</v>
      </c>
      <c r="AF466" s="229" t="e">
        <f t="shared" si="155"/>
        <v>#REF!</v>
      </c>
      <c r="AG466" s="229">
        <v>2</v>
      </c>
      <c r="AH466" s="229" t="e">
        <f t="shared" si="156"/>
        <v>#REF!</v>
      </c>
      <c r="AI466" s="227" t="e">
        <f t="shared" si="157"/>
        <v>#REF!</v>
      </c>
      <c r="AJ466" s="225">
        <f>Solicitacao_Prancha[[#This Row],[QUANT EQUIP]]</f>
        <v>3</v>
      </c>
      <c r="AK466" s="229" t="e">
        <f t="shared" si="158"/>
        <v>#REF!</v>
      </c>
      <c r="AL466" s="209"/>
      <c r="AM466" s="209"/>
      <c r="AN466" s="209"/>
      <c r="AO466" s="209"/>
      <c r="AP466" s="209"/>
      <c r="AQ466" s="209"/>
      <c r="AR466" s="209"/>
      <c r="AS466" s="209"/>
      <c r="AT466" s="209"/>
      <c r="AU466" s="209"/>
      <c r="AV466" s="209"/>
      <c r="AW466" s="209"/>
      <c r="AX466"/>
      <c r="AY466"/>
    </row>
    <row r="467" spans="1:51" ht="15" hidden="1" x14ac:dyDescent="0.25">
      <c r="A467" s="209">
        <v>3238</v>
      </c>
      <c r="B467" s="208" t="s">
        <v>717</v>
      </c>
      <c r="C467" s="210">
        <v>45645.650694444441</v>
      </c>
      <c r="D467" s="209" t="s">
        <v>896</v>
      </c>
      <c r="E467" s="209" t="s">
        <v>500</v>
      </c>
      <c r="F467" s="209">
        <v>1</v>
      </c>
      <c r="G467" s="209" t="s">
        <v>508</v>
      </c>
      <c r="H467" s="209" t="s">
        <v>620</v>
      </c>
      <c r="I467" s="209" t="s">
        <v>624</v>
      </c>
      <c r="J467" s="209" t="s">
        <v>1</v>
      </c>
      <c r="K467" s="209" t="s">
        <v>1377</v>
      </c>
      <c r="L467" s="209" t="s">
        <v>617</v>
      </c>
      <c r="M467" s="209" t="s">
        <v>504</v>
      </c>
      <c r="N467" s="209" t="s">
        <v>646</v>
      </c>
      <c r="O467" s="209" t="s">
        <v>1478</v>
      </c>
      <c r="P467" s="209"/>
      <c r="Q467" s="209" t="s">
        <v>688</v>
      </c>
      <c r="R467" s="208" t="e">
        <f>VLOOKUP(LEFT(Solicitacao_Prancha[[#This Row],[ORIGEM]],4),#REF!,2,0)</f>
        <v>#REF!</v>
      </c>
      <c r="S467" s="208" t="e">
        <f>VLOOKUP(LEFT(Solicitacao_Prancha[[#This Row],[DESTINO]],4),#REF!,2,0)</f>
        <v>#REF!</v>
      </c>
      <c r="T467" s="219" t="str">
        <f t="shared" si="151"/>
        <v>Não Aderente</v>
      </c>
      <c r="U467" s="221">
        <v>1</v>
      </c>
      <c r="V467" s="224" t="s">
        <v>410</v>
      </c>
      <c r="W467" s="225" t="str">
        <f>LEFT(Solicitacao_Prancha[[#This Row],[ORIGEM]],4)</f>
        <v>0478</v>
      </c>
      <c r="X467" s="225" t="str">
        <f>LEFT(Solicitacao_Prancha[[#This Row],[DESTINO]],4)</f>
        <v>0137</v>
      </c>
      <c r="Y467" s="225" t="str">
        <f t="shared" si="152"/>
        <v>BRLP0478</v>
      </c>
      <c r="Z467" s="225" t="str">
        <f t="shared" si="153"/>
        <v>04780137</v>
      </c>
      <c r="AA467" s="225" t="str">
        <f t="shared" si="154"/>
        <v>BRLP0137</v>
      </c>
      <c r="AB467" s="226" t="e">
        <f>VLOOKUP(Y467,#REF!,2,0)</f>
        <v>#REF!</v>
      </c>
      <c r="AC467" s="226" t="e">
        <f>VLOOKUP(Z467,#REF!,2,0)</f>
        <v>#REF!</v>
      </c>
      <c r="AD467" s="226" t="e">
        <f>VLOOKUP(AA467,#REF!,2,0)</f>
        <v>#REF!</v>
      </c>
      <c r="AE467" s="227" t="e">
        <f t="shared" si="134"/>
        <v>#REF!</v>
      </c>
      <c r="AF467" s="229" t="e">
        <f t="shared" si="155"/>
        <v>#REF!</v>
      </c>
      <c r="AG467" s="229">
        <v>2</v>
      </c>
      <c r="AH467" s="229" t="e">
        <f t="shared" si="156"/>
        <v>#REF!</v>
      </c>
      <c r="AI467" s="227" t="e">
        <f t="shared" si="157"/>
        <v>#REF!</v>
      </c>
      <c r="AJ467" s="225">
        <f>Solicitacao_Prancha[[#This Row],[QUANT EQUIP]]</f>
        <v>1</v>
      </c>
      <c r="AK467" s="229" t="e">
        <f t="shared" si="158"/>
        <v>#REF!</v>
      </c>
      <c r="AL467" s="209"/>
      <c r="AM467" s="209"/>
      <c r="AN467" s="209"/>
      <c r="AO467" s="209"/>
      <c r="AP467" s="209"/>
      <c r="AQ467" s="209"/>
      <c r="AR467" s="209"/>
      <c r="AS467" s="209"/>
      <c r="AT467" s="209"/>
      <c r="AU467" s="209"/>
      <c r="AV467" s="209"/>
      <c r="AW467" s="209"/>
      <c r="AX467"/>
      <c r="AY467"/>
    </row>
    <row r="468" spans="1:51" ht="15" hidden="1" x14ac:dyDescent="0.25">
      <c r="A468" s="209">
        <v>3240</v>
      </c>
      <c r="B468" s="208" t="s">
        <v>718</v>
      </c>
      <c r="C468" s="210">
        <v>45645.706250000003</v>
      </c>
      <c r="D468" s="209" t="s">
        <v>559</v>
      </c>
      <c r="E468" s="209" t="s">
        <v>5</v>
      </c>
      <c r="F468" s="209">
        <v>1</v>
      </c>
      <c r="G468" s="209" t="s">
        <v>523</v>
      </c>
      <c r="H468" s="209" t="s">
        <v>620</v>
      </c>
      <c r="I468" s="209" t="s">
        <v>620</v>
      </c>
      <c r="J468" s="209" t="s">
        <v>1</v>
      </c>
      <c r="K468" s="209" t="s">
        <v>1470</v>
      </c>
      <c r="L468" s="209" t="s">
        <v>604</v>
      </c>
      <c r="M468" s="209" t="s">
        <v>974</v>
      </c>
      <c r="N468" s="209" t="s">
        <v>1477</v>
      </c>
      <c r="O468" s="209"/>
      <c r="P468" s="209"/>
      <c r="Q468" s="209" t="s">
        <v>687</v>
      </c>
      <c r="R468" s="208" t="e">
        <f>VLOOKUP(LEFT(Solicitacao_Prancha[[#This Row],[ORIGEM]],4),#REF!,2,0)</f>
        <v>#REF!</v>
      </c>
      <c r="S468" s="208" t="e">
        <f>VLOOKUP(LEFT(Solicitacao_Prancha[[#This Row],[DESTINO]],4),#REF!,2,0)</f>
        <v>#REF!</v>
      </c>
      <c r="T468" s="219" t="str">
        <f t="shared" si="151"/>
        <v>Não Aderente</v>
      </c>
      <c r="U468" s="221">
        <f>((CONCATENATE(Solicitacao_Prancha[[#This Row],[DATA MOVIMENTAÇÃO]]," ",Solicitacao_Prancha[[#This Row],[HORA MOVIMENTAÇÃO]])-Solicitacao_Prancha[[#This Row],[DATA SOLICITAÇÃO]])*24)+3</f>
        <v>41.049999999871943</v>
      </c>
      <c r="V468" s="224" t="s">
        <v>410</v>
      </c>
      <c r="W468" s="225" t="str">
        <f>LEFT(Solicitacao_Prancha[[#This Row],[ORIGEM]],4)</f>
        <v>0517</v>
      </c>
      <c r="X468" s="225" t="str">
        <f>LEFT(Solicitacao_Prancha[[#This Row],[DESTINO]],4)</f>
        <v>0520</v>
      </c>
      <c r="Y468" s="225" t="str">
        <f t="shared" si="152"/>
        <v>BRLP0517</v>
      </c>
      <c r="Z468" s="225" t="str">
        <f t="shared" si="153"/>
        <v>05170520</v>
      </c>
      <c r="AA468" s="225" t="str">
        <f t="shared" si="154"/>
        <v>BRLP0520</v>
      </c>
      <c r="AB468" s="226" t="e">
        <f>VLOOKUP(Y468,#REF!,2,0)</f>
        <v>#REF!</v>
      </c>
      <c r="AC468" s="226" t="e">
        <f>VLOOKUP(Z468,#REF!,2,0)</f>
        <v>#REF!</v>
      </c>
      <c r="AD468" s="226" t="e">
        <f>VLOOKUP(AA468,#REF!,2,0)</f>
        <v>#REF!</v>
      </c>
      <c r="AE468" s="227" t="e">
        <f t="shared" si="134"/>
        <v>#REF!</v>
      </c>
      <c r="AF468" s="229" t="e">
        <f t="shared" si="155"/>
        <v>#REF!</v>
      </c>
      <c r="AG468" s="229">
        <v>2</v>
      </c>
      <c r="AH468" s="229" t="e">
        <f t="shared" si="156"/>
        <v>#REF!</v>
      </c>
      <c r="AI468" s="227" t="e">
        <f t="shared" si="157"/>
        <v>#REF!</v>
      </c>
      <c r="AJ468" s="225">
        <f>Solicitacao_Prancha[[#This Row],[QUANT EQUIP]]</f>
        <v>1</v>
      </c>
      <c r="AK468" s="229" t="e">
        <f t="shared" si="158"/>
        <v>#REF!</v>
      </c>
      <c r="AL468" s="209"/>
      <c r="AM468" s="209"/>
      <c r="AN468" s="209"/>
      <c r="AO468" s="209"/>
      <c r="AP468" s="209"/>
      <c r="AQ468" s="209"/>
      <c r="AR468" s="209"/>
      <c r="AS468" s="209"/>
      <c r="AT468" s="209"/>
      <c r="AU468" s="209"/>
      <c r="AV468" s="209"/>
      <c r="AW468" s="209"/>
      <c r="AX468"/>
      <c r="AY468"/>
    </row>
    <row r="469" spans="1:51" ht="15" hidden="1" x14ac:dyDescent="0.25">
      <c r="A469" s="209">
        <v>3241</v>
      </c>
      <c r="B469" s="209" t="s">
        <v>742</v>
      </c>
      <c r="C469" s="210">
        <v>45645.712500000001</v>
      </c>
      <c r="D469" s="209" t="s">
        <v>670</v>
      </c>
      <c r="E469" s="209" t="s">
        <v>491</v>
      </c>
      <c r="F469" s="209">
        <v>1</v>
      </c>
      <c r="G469" s="209" t="s">
        <v>532</v>
      </c>
      <c r="H469" s="209" t="s">
        <v>620</v>
      </c>
      <c r="I469" s="209" t="s">
        <v>621</v>
      </c>
      <c r="J469" s="209" t="s">
        <v>1</v>
      </c>
      <c r="K469" s="209" t="s">
        <v>1470</v>
      </c>
      <c r="L469" s="209" t="s">
        <v>1490</v>
      </c>
      <c r="M469" s="209" t="s">
        <v>1491</v>
      </c>
      <c r="N469" s="209" t="s">
        <v>769</v>
      </c>
      <c r="O469" s="209"/>
      <c r="P469" s="209"/>
      <c r="Q469" s="209" t="s">
        <v>687</v>
      </c>
      <c r="R469" s="208" t="e">
        <f>VLOOKUP(LEFT(Solicitacao_Prancha[[#This Row],[ORIGEM]],4),#REF!,2,0)</f>
        <v>#REF!</v>
      </c>
      <c r="S469" s="208" t="e">
        <f>VLOOKUP(LEFT(Solicitacao_Prancha[[#This Row],[DESTINO]],4),#REF!,2,0)</f>
        <v>#REF!</v>
      </c>
      <c r="T469" s="219" t="str">
        <f t="shared" si="151"/>
        <v>Aderente</v>
      </c>
      <c r="U469" s="221">
        <f>((CONCATENATE(Solicitacao_Prancha[[#This Row],[DATA MOVIMENTAÇÃO]]," ",Solicitacao_Prancha[[#This Row],[HORA MOVIMENTAÇÃO]])-Solicitacao_Prancha[[#This Row],[DATA SOLICITAÇÃO]])*24)+3</f>
        <v>48.149999999965075</v>
      </c>
      <c r="V469" s="224" t="s">
        <v>410</v>
      </c>
      <c r="W469" s="225" t="str">
        <f>LEFT(Solicitacao_Prancha[[#This Row],[ORIGEM]],4)</f>
        <v>0355</v>
      </c>
      <c r="X469" s="225" t="str">
        <f>LEFT(Solicitacao_Prancha[[#This Row],[DESTINO]],4)</f>
        <v>0332</v>
      </c>
      <c r="Y469" s="225" t="str">
        <f t="shared" si="152"/>
        <v>BRLP0355</v>
      </c>
      <c r="Z469" s="225" t="str">
        <f t="shared" si="153"/>
        <v>03550332</v>
      </c>
      <c r="AA469" s="225" t="str">
        <f t="shared" si="154"/>
        <v>BRLP0332</v>
      </c>
      <c r="AB469" s="226" t="e">
        <f>VLOOKUP(Y469,#REF!,2,0)</f>
        <v>#REF!</v>
      </c>
      <c r="AC469" s="226" t="e">
        <f>VLOOKUP(Z469,#REF!,2,0)</f>
        <v>#REF!</v>
      </c>
      <c r="AD469" s="226" t="e">
        <f>VLOOKUP(AA469,#REF!,2,0)</f>
        <v>#REF!</v>
      </c>
      <c r="AE469" s="227" t="e">
        <f t="shared" si="134"/>
        <v>#REF!</v>
      </c>
      <c r="AF469" s="229" t="e">
        <f t="shared" si="155"/>
        <v>#REF!</v>
      </c>
      <c r="AG469" s="229">
        <v>2</v>
      </c>
      <c r="AH469" s="229" t="e">
        <f t="shared" si="156"/>
        <v>#REF!</v>
      </c>
      <c r="AI469" s="227" t="e">
        <f t="shared" si="157"/>
        <v>#REF!</v>
      </c>
      <c r="AJ469" s="225">
        <f>Solicitacao_Prancha[[#This Row],[QUANT EQUIP]]</f>
        <v>1</v>
      </c>
      <c r="AK469" s="229" t="e">
        <f t="shared" si="158"/>
        <v>#REF!</v>
      </c>
      <c r="AL469" s="209"/>
      <c r="AM469" s="209"/>
      <c r="AN469" s="209"/>
      <c r="AO469" s="209"/>
      <c r="AP469" s="209"/>
      <c r="AQ469" s="209"/>
      <c r="AR469" s="209"/>
      <c r="AS469" s="209"/>
      <c r="AT469" s="209"/>
      <c r="AU469" s="209"/>
      <c r="AV469" s="209"/>
      <c r="AW469" s="209"/>
      <c r="AX469"/>
      <c r="AY469"/>
    </row>
    <row r="470" spans="1:51" ht="15" hidden="1" x14ac:dyDescent="0.25">
      <c r="A470" s="209">
        <v>3242</v>
      </c>
      <c r="B470" s="209" t="s">
        <v>742</v>
      </c>
      <c r="C470" s="210">
        <v>45645.714583333334</v>
      </c>
      <c r="D470" s="209" t="s">
        <v>670</v>
      </c>
      <c r="E470" s="209" t="s">
        <v>493</v>
      </c>
      <c r="F470" s="209">
        <v>1</v>
      </c>
      <c r="G470" s="209" t="s">
        <v>532</v>
      </c>
      <c r="H470" s="209" t="s">
        <v>620</v>
      </c>
      <c r="I470" s="209" t="s">
        <v>621</v>
      </c>
      <c r="J470" s="209" t="s">
        <v>1</v>
      </c>
      <c r="K470" s="209" t="s">
        <v>1470</v>
      </c>
      <c r="L470" s="209" t="s">
        <v>1490</v>
      </c>
      <c r="M470" s="209" t="s">
        <v>1491</v>
      </c>
      <c r="N470" s="209" t="s">
        <v>769</v>
      </c>
      <c r="O470" s="209"/>
      <c r="P470" s="209"/>
      <c r="Q470" s="209" t="s">
        <v>687</v>
      </c>
      <c r="R470" s="208" t="e">
        <f>VLOOKUP(LEFT(Solicitacao_Prancha[[#This Row],[ORIGEM]],4),#REF!,2,0)</f>
        <v>#REF!</v>
      </c>
      <c r="S470" s="208" t="e">
        <f>VLOOKUP(LEFT(Solicitacao_Prancha[[#This Row],[DESTINO]],4),#REF!,2,0)</f>
        <v>#REF!</v>
      </c>
      <c r="T470" s="219" t="str">
        <f t="shared" si="151"/>
        <v>Aderente</v>
      </c>
      <c r="U470" s="221">
        <f>((CONCATENATE(Solicitacao_Prancha[[#This Row],[DATA MOVIMENTAÇÃO]]," ",Solicitacao_Prancha[[#This Row],[HORA MOVIMENTAÇÃO]])-Solicitacao_Prancha[[#This Row],[DATA SOLICITAÇÃO]])*24)+3</f>
        <v>48.099999999976717</v>
      </c>
      <c r="V470" s="224" t="s">
        <v>410</v>
      </c>
      <c r="W470" s="225" t="str">
        <f>LEFT(Solicitacao_Prancha[[#This Row],[ORIGEM]],4)</f>
        <v>0355</v>
      </c>
      <c r="X470" s="225" t="str">
        <f>LEFT(Solicitacao_Prancha[[#This Row],[DESTINO]],4)</f>
        <v>0332</v>
      </c>
      <c r="Y470" s="225" t="str">
        <f t="shared" si="152"/>
        <v>BRLP0355</v>
      </c>
      <c r="Z470" s="225" t="str">
        <f t="shared" si="153"/>
        <v>03550332</v>
      </c>
      <c r="AA470" s="225" t="str">
        <f t="shared" si="154"/>
        <v>BRLP0332</v>
      </c>
      <c r="AB470" s="226" t="e">
        <f>VLOOKUP(Y470,#REF!,2,0)</f>
        <v>#REF!</v>
      </c>
      <c r="AC470" s="226" t="e">
        <f>VLOOKUP(Z470,#REF!,2,0)</f>
        <v>#REF!</v>
      </c>
      <c r="AD470" s="226" t="e">
        <f>VLOOKUP(AA470,#REF!,2,0)</f>
        <v>#REF!</v>
      </c>
      <c r="AE470" s="227" t="e">
        <f t="shared" si="134"/>
        <v>#REF!</v>
      </c>
      <c r="AF470" s="229" t="e">
        <f t="shared" si="155"/>
        <v>#REF!</v>
      </c>
      <c r="AG470" s="229">
        <v>2</v>
      </c>
      <c r="AH470" s="229" t="e">
        <f t="shared" si="156"/>
        <v>#REF!</v>
      </c>
      <c r="AI470" s="227" t="e">
        <f t="shared" si="157"/>
        <v>#REF!</v>
      </c>
      <c r="AJ470" s="225">
        <f>Solicitacao_Prancha[[#This Row],[QUANT EQUIP]]</f>
        <v>1</v>
      </c>
      <c r="AK470" s="229" t="e">
        <f t="shared" si="158"/>
        <v>#REF!</v>
      </c>
      <c r="AL470" s="209"/>
      <c r="AM470" s="209"/>
      <c r="AN470" s="209"/>
      <c r="AO470" s="209"/>
      <c r="AP470" s="209"/>
      <c r="AQ470" s="209"/>
      <c r="AR470" s="209"/>
      <c r="AS470" s="209"/>
      <c r="AT470" s="209"/>
      <c r="AU470" s="209"/>
      <c r="AV470" s="209"/>
      <c r="AW470" s="209"/>
      <c r="AX470"/>
      <c r="AY470"/>
    </row>
    <row r="471" spans="1:51" ht="15" hidden="1" x14ac:dyDescent="0.25">
      <c r="A471" s="209">
        <v>3243</v>
      </c>
      <c r="B471" s="209" t="s">
        <v>742</v>
      </c>
      <c r="C471" s="210">
        <v>45645.71597222222</v>
      </c>
      <c r="D471" s="209" t="s">
        <v>670</v>
      </c>
      <c r="E471" s="209" t="s">
        <v>489</v>
      </c>
      <c r="F471" s="209">
        <v>1</v>
      </c>
      <c r="G471" s="209" t="s">
        <v>532</v>
      </c>
      <c r="H471" s="209" t="s">
        <v>620</v>
      </c>
      <c r="I471" s="209" t="s">
        <v>621</v>
      </c>
      <c r="J471" s="209" t="s">
        <v>1</v>
      </c>
      <c r="K471" s="209" t="s">
        <v>1470</v>
      </c>
      <c r="L471" s="209" t="s">
        <v>1490</v>
      </c>
      <c r="M471" s="209" t="s">
        <v>517</v>
      </c>
      <c r="N471" s="209" t="s">
        <v>769</v>
      </c>
      <c r="O471" s="209"/>
      <c r="P471" s="209"/>
      <c r="Q471" s="209" t="s">
        <v>687</v>
      </c>
      <c r="R471" s="208" t="e">
        <f>VLOOKUP(LEFT(Solicitacao_Prancha[[#This Row],[ORIGEM]],4),#REF!,2,0)</f>
        <v>#REF!</v>
      </c>
      <c r="S471" s="208" t="e">
        <f>VLOOKUP(LEFT(Solicitacao_Prancha[[#This Row],[DESTINO]],4),#REF!,2,0)</f>
        <v>#REF!</v>
      </c>
      <c r="T471" s="219" t="str">
        <f t="shared" si="151"/>
        <v>Aderente</v>
      </c>
      <c r="U471" s="221">
        <f>((CONCATENATE(Solicitacao_Prancha[[#This Row],[DATA MOVIMENTAÇÃO]]," ",Solicitacao_Prancha[[#This Row],[HORA MOVIMENTAÇÃO]])-Solicitacao_Prancha[[#This Row],[DATA SOLICITAÇÃO]])*24)+3</f>
        <v>48.066666666709352</v>
      </c>
      <c r="V471" s="224" t="s">
        <v>410</v>
      </c>
      <c r="W471" s="225" t="str">
        <f>LEFT(Solicitacao_Prancha[[#This Row],[ORIGEM]],4)</f>
        <v>0342</v>
      </c>
      <c r="X471" s="225" t="str">
        <f>LEFT(Solicitacao_Prancha[[#This Row],[DESTINO]],4)</f>
        <v>0332</v>
      </c>
      <c r="Y471" s="225" t="str">
        <f t="shared" si="152"/>
        <v>BRLP0342</v>
      </c>
      <c r="Z471" s="225" t="str">
        <f t="shared" si="153"/>
        <v>03420332</v>
      </c>
      <c r="AA471" s="225" t="str">
        <f t="shared" si="154"/>
        <v>BRLP0332</v>
      </c>
      <c r="AB471" s="226" t="e">
        <f>VLOOKUP(Y471,#REF!,2,0)</f>
        <v>#REF!</v>
      </c>
      <c r="AC471" s="226" t="e">
        <f>VLOOKUP(Z471,#REF!,2,0)</f>
        <v>#REF!</v>
      </c>
      <c r="AD471" s="226" t="e">
        <f>VLOOKUP(AA471,#REF!,2,0)</f>
        <v>#REF!</v>
      </c>
      <c r="AE471" s="227" t="e">
        <f t="shared" si="134"/>
        <v>#REF!</v>
      </c>
      <c r="AF471" s="229" t="e">
        <f t="shared" si="155"/>
        <v>#REF!</v>
      </c>
      <c r="AG471" s="229">
        <v>2</v>
      </c>
      <c r="AH471" s="229" t="e">
        <f t="shared" si="156"/>
        <v>#REF!</v>
      </c>
      <c r="AI471" s="227" t="e">
        <f t="shared" si="157"/>
        <v>#REF!</v>
      </c>
      <c r="AJ471" s="225">
        <f>Solicitacao_Prancha[[#This Row],[QUANT EQUIP]]</f>
        <v>1</v>
      </c>
      <c r="AK471" s="229" t="e">
        <f t="shared" si="158"/>
        <v>#REF!</v>
      </c>
      <c r="AL471" s="209"/>
      <c r="AM471" s="209"/>
      <c r="AN471" s="209"/>
      <c r="AO471" s="209"/>
      <c r="AP471" s="209"/>
      <c r="AQ471" s="209"/>
      <c r="AR471" s="209"/>
      <c r="AS471" s="209"/>
      <c r="AT471" s="209"/>
      <c r="AU471" s="209"/>
      <c r="AV471" s="209"/>
      <c r="AW471" s="209"/>
      <c r="AX471"/>
      <c r="AY471"/>
    </row>
    <row r="472" spans="1:51" ht="15" hidden="1" x14ac:dyDescent="0.25">
      <c r="A472" s="209">
        <v>3244</v>
      </c>
      <c r="B472" s="208" t="s">
        <v>743</v>
      </c>
      <c r="C472" s="210">
        <v>45645.737500000003</v>
      </c>
      <c r="D472" s="209" t="s">
        <v>1198</v>
      </c>
      <c r="E472" s="209" t="s">
        <v>489</v>
      </c>
      <c r="F472" s="209">
        <v>1</v>
      </c>
      <c r="G472" s="209" t="s">
        <v>6</v>
      </c>
      <c r="H472" s="209" t="s">
        <v>620</v>
      </c>
      <c r="I472" s="209" t="s">
        <v>624</v>
      </c>
      <c r="J472" s="209" t="s">
        <v>1</v>
      </c>
      <c r="K472" s="209" t="s">
        <v>1377</v>
      </c>
      <c r="L472" s="209" t="s">
        <v>1492</v>
      </c>
      <c r="M472" s="209" t="s">
        <v>855</v>
      </c>
      <c r="N472" s="209" t="s">
        <v>855</v>
      </c>
      <c r="O472" s="209"/>
      <c r="P472" s="209"/>
      <c r="Q472" s="209" t="s">
        <v>687</v>
      </c>
      <c r="R472" s="208" t="e">
        <f>VLOOKUP(LEFT(Solicitacao_Prancha[[#This Row],[ORIGEM]],4),#REF!,2,0)</f>
        <v>#REF!</v>
      </c>
      <c r="S472" s="208" t="e">
        <f>VLOOKUP(LEFT(Solicitacao_Prancha[[#This Row],[DESTINO]],4),#REF!,2,0)</f>
        <v>#REF!</v>
      </c>
      <c r="T472" s="219" t="str">
        <f t="shared" si="151"/>
        <v>Não Aderente</v>
      </c>
      <c r="U472" s="221">
        <v>1</v>
      </c>
      <c r="V472" s="224" t="s">
        <v>410</v>
      </c>
      <c r="W472" s="225" t="str">
        <f>LEFT(Solicitacao_Prancha[[#This Row],[ORIGEM]],4)</f>
        <v>5016</v>
      </c>
      <c r="X472" s="225" t="str">
        <f>LEFT(Solicitacao_Prancha[[#This Row],[DESTINO]],4)</f>
        <v>5016</v>
      </c>
      <c r="Y472" s="225" t="str">
        <f t="shared" si="152"/>
        <v>BRLP5016</v>
      </c>
      <c r="Z472" s="225" t="str">
        <f t="shared" si="153"/>
        <v>50165016</v>
      </c>
      <c r="AA472" s="225" t="str">
        <f t="shared" si="154"/>
        <v>BRLP5016</v>
      </c>
      <c r="AB472" s="226" t="e">
        <f>VLOOKUP(Y472,#REF!,2,0)</f>
        <v>#REF!</v>
      </c>
      <c r="AC472" s="226" t="e">
        <f>VLOOKUP(Z472,#REF!,2,0)</f>
        <v>#REF!</v>
      </c>
      <c r="AD472" s="226" t="e">
        <f>VLOOKUP(AA472,#REF!,2,0)</f>
        <v>#REF!</v>
      </c>
      <c r="AE472" s="227" t="e">
        <f t="shared" si="134"/>
        <v>#REF!</v>
      </c>
      <c r="AF472" s="229" t="e">
        <f t="shared" si="155"/>
        <v>#REF!</v>
      </c>
      <c r="AG472" s="229">
        <v>2</v>
      </c>
      <c r="AH472" s="229" t="e">
        <f t="shared" si="156"/>
        <v>#REF!</v>
      </c>
      <c r="AI472" s="227" t="e">
        <f t="shared" si="157"/>
        <v>#REF!</v>
      </c>
      <c r="AJ472" s="225">
        <f>Solicitacao_Prancha[[#This Row],[QUANT EQUIP]]</f>
        <v>1</v>
      </c>
      <c r="AK472" s="229" t="e">
        <f t="shared" si="158"/>
        <v>#REF!</v>
      </c>
      <c r="AL472" s="209"/>
      <c r="AM472" s="209"/>
      <c r="AN472" s="209"/>
      <c r="AO472" s="209"/>
      <c r="AP472" s="209"/>
      <c r="AQ472" s="209"/>
      <c r="AR472" s="209"/>
      <c r="AS472" s="209"/>
      <c r="AT472" s="209"/>
      <c r="AU472" s="209"/>
      <c r="AV472" s="209"/>
      <c r="AW472" s="209"/>
      <c r="AX472"/>
      <c r="AY472"/>
    </row>
    <row r="473" spans="1:51" ht="15" hidden="1" x14ac:dyDescent="0.25">
      <c r="A473" s="209">
        <v>3245</v>
      </c>
      <c r="B473" s="208" t="s">
        <v>743</v>
      </c>
      <c r="C473" s="210">
        <v>45645.754166666666</v>
      </c>
      <c r="D473" s="209" t="s">
        <v>1493</v>
      </c>
      <c r="E473" s="209" t="s">
        <v>489</v>
      </c>
      <c r="F473" s="209">
        <v>1</v>
      </c>
      <c r="G473" s="209" t="s">
        <v>492</v>
      </c>
      <c r="H473" s="209" t="s">
        <v>620</v>
      </c>
      <c r="I473" s="209" t="s">
        <v>624</v>
      </c>
      <c r="J473" s="209" t="s">
        <v>1</v>
      </c>
      <c r="K473" s="209" t="s">
        <v>1494</v>
      </c>
      <c r="L473" s="209" t="s">
        <v>595</v>
      </c>
      <c r="M473" s="209" t="s">
        <v>652</v>
      </c>
      <c r="N473" s="209" t="s">
        <v>1495</v>
      </c>
      <c r="O473" s="209"/>
      <c r="P473" s="209"/>
      <c r="Q473" s="209" t="s">
        <v>688</v>
      </c>
      <c r="R473" s="208" t="e">
        <f>VLOOKUP(LEFT(Solicitacao_Prancha[[#This Row],[ORIGEM]],4),#REF!,2,0)</f>
        <v>#REF!</v>
      </c>
      <c r="S473" s="208" t="e">
        <f>VLOOKUP(LEFT(Solicitacao_Prancha[[#This Row],[DESTINO]],4),#REF!,2,0)</f>
        <v>#REF!</v>
      </c>
      <c r="T473" s="219" t="str">
        <f t="shared" si="151"/>
        <v>Aderente</v>
      </c>
      <c r="U473" s="221">
        <f>((CONCATENATE(Solicitacao_Prancha[[#This Row],[DATA MOVIMENTAÇÃO]]," ",Solicitacao_Prancha[[#This Row],[HORA MOVIMENTAÇÃO]])-Solicitacao_Prancha[[#This Row],[DATA SOLICITAÇÃO]])*24)+3</f>
        <v>66.899999999965075</v>
      </c>
      <c r="V473" s="224" t="s">
        <v>410</v>
      </c>
      <c r="W473" s="225" t="str">
        <f>LEFT(Solicitacao_Prancha[[#This Row],[ORIGEM]],4)</f>
        <v>0390</v>
      </c>
      <c r="X473" s="225" t="str">
        <f>LEFT(Solicitacao_Prancha[[#This Row],[DESTINO]],4)</f>
        <v>0366</v>
      </c>
      <c r="Y473" s="225" t="str">
        <f t="shared" si="152"/>
        <v>BRLP0390</v>
      </c>
      <c r="Z473" s="225" t="str">
        <f t="shared" si="153"/>
        <v>03900366</v>
      </c>
      <c r="AA473" s="225" t="str">
        <f t="shared" si="154"/>
        <v>BRLP0366</v>
      </c>
      <c r="AB473" s="226" t="e">
        <f>VLOOKUP(Y473,#REF!,2,0)</f>
        <v>#REF!</v>
      </c>
      <c r="AC473" s="226" t="e">
        <f>VLOOKUP(Z473,#REF!,2,0)</f>
        <v>#REF!</v>
      </c>
      <c r="AD473" s="226" t="e">
        <f>VLOOKUP(AA473,#REF!,2,0)</f>
        <v>#REF!</v>
      </c>
      <c r="AE473" s="227" t="e">
        <f t="shared" si="134"/>
        <v>#REF!</v>
      </c>
      <c r="AF473" s="229" t="e">
        <f t="shared" si="155"/>
        <v>#REF!</v>
      </c>
      <c r="AG473" s="229">
        <v>2</v>
      </c>
      <c r="AH473" s="229" t="e">
        <f t="shared" si="156"/>
        <v>#REF!</v>
      </c>
      <c r="AI473" s="227" t="e">
        <f t="shared" si="157"/>
        <v>#REF!</v>
      </c>
      <c r="AJ473" s="225">
        <f>Solicitacao_Prancha[[#This Row],[QUANT EQUIP]]</f>
        <v>1</v>
      </c>
      <c r="AK473" s="229" t="e">
        <f t="shared" si="158"/>
        <v>#REF!</v>
      </c>
      <c r="AL473" s="209"/>
      <c r="AM473" s="209"/>
      <c r="AN473" s="209"/>
      <c r="AO473" s="209"/>
      <c r="AP473" s="209"/>
      <c r="AQ473" s="209"/>
      <c r="AR473" s="209"/>
      <c r="AS473" s="209"/>
      <c r="AT473" s="209"/>
      <c r="AU473" s="209"/>
      <c r="AV473" s="209"/>
      <c r="AW473" s="209"/>
      <c r="AX473"/>
      <c r="AY473"/>
    </row>
    <row r="474" spans="1:51" ht="15" hidden="1" x14ac:dyDescent="0.25">
      <c r="A474" s="209">
        <v>3250</v>
      </c>
      <c r="B474" s="208" t="s">
        <v>717</v>
      </c>
      <c r="C474" s="210">
        <v>45645.773611111108</v>
      </c>
      <c r="D474" s="209" t="s">
        <v>569</v>
      </c>
      <c r="E474" s="209" t="s">
        <v>491</v>
      </c>
      <c r="F474" s="209">
        <v>1</v>
      </c>
      <c r="G474" s="209" t="s">
        <v>6</v>
      </c>
      <c r="H474" s="209" t="s">
        <v>620</v>
      </c>
      <c r="I474" s="209" t="s">
        <v>621</v>
      </c>
      <c r="J474" s="209" t="s">
        <v>531</v>
      </c>
      <c r="K474" s="209" t="s">
        <v>1385</v>
      </c>
      <c r="L474" s="209" t="s">
        <v>593</v>
      </c>
      <c r="M474" s="209" t="s">
        <v>565</v>
      </c>
      <c r="N474" s="209" t="s">
        <v>639</v>
      </c>
      <c r="O474" s="209"/>
      <c r="P474" s="209" t="s">
        <v>630</v>
      </c>
      <c r="Q474" s="209" t="s">
        <v>688</v>
      </c>
      <c r="R474" s="208" t="e">
        <f>VLOOKUP(LEFT(Solicitacao_Prancha[[#This Row],[ORIGEM]],4),#REF!,2,0)</f>
        <v>#REF!</v>
      </c>
      <c r="S474" s="208" t="e">
        <f>VLOOKUP(LEFT(Solicitacao_Prancha[[#This Row],[DESTINO]],4),#REF!,2,0)</f>
        <v>#REF!</v>
      </c>
      <c r="T474" s="219" t="str">
        <f t="shared" si="151"/>
        <v>Não Aderente</v>
      </c>
      <c r="U474" s="221">
        <f>((CONCATENATE(Solicitacao_Prancha[[#This Row],[DATA MOVIMENTAÇÃO]]," ",Solicitacao_Prancha[[#This Row],[HORA MOVIMENTAÇÃO]])-Solicitacao_Prancha[[#This Row],[DATA SOLICITAÇÃO]])*24)+3</f>
        <v>16.433333333465271</v>
      </c>
      <c r="V474" s="224" t="s">
        <v>410</v>
      </c>
      <c r="W474" s="225" t="str">
        <f>LEFT(Solicitacao_Prancha[[#This Row],[ORIGEM]],4)</f>
        <v>0374</v>
      </c>
      <c r="X474" s="225" t="str">
        <f>LEFT(Solicitacao_Prancha[[#This Row],[DESTINO]],4)</f>
        <v>0486</v>
      </c>
      <c r="Y474" s="225" t="str">
        <f t="shared" si="152"/>
        <v>BRLP0374</v>
      </c>
      <c r="Z474" s="225" t="str">
        <f t="shared" si="153"/>
        <v>03740486</v>
      </c>
      <c r="AA474" s="225" t="str">
        <f t="shared" si="154"/>
        <v>BRLP0486</v>
      </c>
      <c r="AB474" s="226" t="e">
        <f>VLOOKUP(Y474,#REF!,2,0)</f>
        <v>#REF!</v>
      </c>
      <c r="AC474" s="226" t="e">
        <f>VLOOKUP(Z474,#REF!,2,0)</f>
        <v>#REF!</v>
      </c>
      <c r="AD474" s="226" t="e">
        <f>VLOOKUP(AA474,#REF!,2,0)</f>
        <v>#REF!</v>
      </c>
      <c r="AE474" s="227" t="e">
        <f t="shared" si="134"/>
        <v>#REF!</v>
      </c>
      <c r="AF474" s="229" t="e">
        <f t="shared" si="155"/>
        <v>#REF!</v>
      </c>
      <c r="AG474" s="229">
        <v>2</v>
      </c>
      <c r="AH474" s="229" t="e">
        <f t="shared" si="156"/>
        <v>#REF!</v>
      </c>
      <c r="AI474" s="227" t="e">
        <f t="shared" si="157"/>
        <v>#REF!</v>
      </c>
      <c r="AJ474" s="225">
        <f>Solicitacao_Prancha[[#This Row],[QUANT EQUIP]]</f>
        <v>1</v>
      </c>
      <c r="AK474" s="229" t="e">
        <f t="shared" si="158"/>
        <v>#REF!</v>
      </c>
      <c r="AL474" s="209"/>
      <c r="AM474" s="209"/>
      <c r="AN474" s="209"/>
      <c r="AO474" s="209"/>
      <c r="AP474" s="209"/>
      <c r="AQ474" s="209"/>
      <c r="AR474" s="209"/>
      <c r="AS474" s="209"/>
      <c r="AT474" s="209"/>
      <c r="AU474" s="209"/>
      <c r="AV474" s="209"/>
      <c r="AW474" s="209"/>
      <c r="AX474"/>
      <c r="AY474"/>
    </row>
    <row r="475" spans="1:51" ht="15" hidden="1" x14ac:dyDescent="0.25">
      <c r="A475" s="209">
        <v>3246</v>
      </c>
      <c r="B475" s="208" t="s">
        <v>743</v>
      </c>
      <c r="C475" s="210">
        <v>45645.775694444441</v>
      </c>
      <c r="D475" s="209" t="s">
        <v>1496</v>
      </c>
      <c r="E475" s="209" t="s">
        <v>503</v>
      </c>
      <c r="F475" s="209">
        <v>1</v>
      </c>
      <c r="G475" s="209" t="s">
        <v>492</v>
      </c>
      <c r="H475" s="209" t="s">
        <v>620</v>
      </c>
      <c r="I475" s="209" t="s">
        <v>624</v>
      </c>
      <c r="J475" s="209" t="s">
        <v>1</v>
      </c>
      <c r="K475" s="209" t="s">
        <v>1494</v>
      </c>
      <c r="L475" s="209" t="s">
        <v>595</v>
      </c>
      <c r="M475" s="209" t="s">
        <v>652</v>
      </c>
      <c r="N475" s="209" t="s">
        <v>1495</v>
      </c>
      <c r="O475" s="209"/>
      <c r="P475" s="209"/>
      <c r="Q475" s="209" t="s">
        <v>688</v>
      </c>
      <c r="R475" s="208" t="e">
        <f>VLOOKUP(LEFT(Solicitacao_Prancha[[#This Row],[ORIGEM]],4),#REF!,2,0)</f>
        <v>#REF!</v>
      </c>
      <c r="S475" s="208" t="e">
        <f>VLOOKUP(LEFT(Solicitacao_Prancha[[#This Row],[DESTINO]],4),#REF!,2,0)</f>
        <v>#REF!</v>
      </c>
      <c r="T475" s="219" t="str">
        <f t="shared" si="151"/>
        <v>Aderente</v>
      </c>
      <c r="U475" s="221">
        <f>((CONCATENATE(Solicitacao_Prancha[[#This Row],[DATA MOVIMENTAÇÃO]]," ",Solicitacao_Prancha[[#This Row],[HORA MOVIMENTAÇÃO]])-Solicitacao_Prancha[[#This Row],[DATA SOLICITAÇÃO]])*24)+3</f>
        <v>66.383333333360497</v>
      </c>
      <c r="V475" s="224" t="s">
        <v>410</v>
      </c>
      <c r="W475" s="225" t="str">
        <f>LEFT(Solicitacao_Prancha[[#This Row],[ORIGEM]],4)</f>
        <v>0390</v>
      </c>
      <c r="X475" s="225" t="str">
        <f>LEFT(Solicitacao_Prancha[[#This Row],[DESTINO]],4)</f>
        <v>0366</v>
      </c>
      <c r="Y475" s="225" t="str">
        <f t="shared" si="152"/>
        <v>BRLP0390</v>
      </c>
      <c r="Z475" s="225" t="str">
        <f t="shared" si="153"/>
        <v>03900366</v>
      </c>
      <c r="AA475" s="225" t="str">
        <f t="shared" si="154"/>
        <v>BRLP0366</v>
      </c>
      <c r="AB475" s="226" t="e">
        <f>VLOOKUP(Y475,#REF!,2,0)</f>
        <v>#REF!</v>
      </c>
      <c r="AC475" s="226" t="e">
        <f>VLOOKUP(Z475,#REF!,2,0)</f>
        <v>#REF!</v>
      </c>
      <c r="AD475" s="226" t="e">
        <f>VLOOKUP(AA475,#REF!,2,0)</f>
        <v>#REF!</v>
      </c>
      <c r="AE475" s="227" t="e">
        <f t="shared" si="134"/>
        <v>#REF!</v>
      </c>
      <c r="AF475" s="229" t="e">
        <f t="shared" si="155"/>
        <v>#REF!</v>
      </c>
      <c r="AG475" s="229">
        <v>2</v>
      </c>
      <c r="AH475" s="229" t="e">
        <f t="shared" si="156"/>
        <v>#REF!</v>
      </c>
      <c r="AI475" s="227" t="e">
        <f t="shared" si="157"/>
        <v>#REF!</v>
      </c>
      <c r="AJ475" s="225">
        <f>Solicitacao_Prancha[[#This Row],[QUANT EQUIP]]</f>
        <v>1</v>
      </c>
      <c r="AK475" s="229" t="e">
        <f t="shared" si="158"/>
        <v>#REF!</v>
      </c>
      <c r="AL475" s="209"/>
      <c r="AM475" s="209"/>
      <c r="AN475" s="209"/>
      <c r="AO475" s="209"/>
      <c r="AP475" s="209"/>
      <c r="AQ475" s="209"/>
      <c r="AR475" s="209"/>
      <c r="AS475" s="209"/>
      <c r="AT475" s="209"/>
      <c r="AU475" s="209"/>
      <c r="AV475" s="209"/>
      <c r="AW475" s="209"/>
      <c r="AX475"/>
      <c r="AY475"/>
    </row>
    <row r="476" spans="1:51" ht="15" hidden="1" x14ac:dyDescent="0.25">
      <c r="A476" s="209">
        <v>3247</v>
      </c>
      <c r="B476" s="208" t="s">
        <v>743</v>
      </c>
      <c r="C476" s="210">
        <v>45645.776388888888</v>
      </c>
      <c r="D476" s="209" t="s">
        <v>1496</v>
      </c>
      <c r="E476" s="209" t="s">
        <v>491</v>
      </c>
      <c r="F476" s="209">
        <v>1</v>
      </c>
      <c r="G476" s="209" t="s">
        <v>492</v>
      </c>
      <c r="H476" s="209" t="s">
        <v>620</v>
      </c>
      <c r="I476" s="209" t="s">
        <v>624</v>
      </c>
      <c r="J476" s="209" t="s">
        <v>1</v>
      </c>
      <c r="K476" s="209" t="s">
        <v>1494</v>
      </c>
      <c r="L476" s="209" t="s">
        <v>595</v>
      </c>
      <c r="M476" s="209" t="s">
        <v>652</v>
      </c>
      <c r="N476" s="209" t="s">
        <v>1495</v>
      </c>
      <c r="O476" s="209"/>
      <c r="P476" s="209"/>
      <c r="Q476" s="209" t="s">
        <v>688</v>
      </c>
      <c r="R476" s="208" t="e">
        <f>VLOOKUP(LEFT(Solicitacao_Prancha[[#This Row],[ORIGEM]],4),#REF!,2,0)</f>
        <v>#REF!</v>
      </c>
      <c r="S476" s="208" t="e">
        <f>VLOOKUP(LEFT(Solicitacao_Prancha[[#This Row],[DESTINO]],4),#REF!,2,0)</f>
        <v>#REF!</v>
      </c>
      <c r="T476" s="219" t="str">
        <f t="shared" si="151"/>
        <v>Aderente</v>
      </c>
      <c r="U476" s="221">
        <f>((CONCATENATE(Solicitacao_Prancha[[#This Row],[DATA MOVIMENTAÇÃO]]," ",Solicitacao_Prancha[[#This Row],[HORA MOVIMENTAÇÃO]])-Solicitacao_Prancha[[#This Row],[DATA SOLICITAÇÃO]])*24)+3</f>
        <v>66.366666666639503</v>
      </c>
      <c r="V476" s="224" t="s">
        <v>410</v>
      </c>
      <c r="W476" s="225" t="str">
        <f>LEFT(Solicitacao_Prancha[[#This Row],[ORIGEM]],4)</f>
        <v>0390</v>
      </c>
      <c r="X476" s="225" t="str">
        <f>LEFT(Solicitacao_Prancha[[#This Row],[DESTINO]],4)</f>
        <v>0366</v>
      </c>
      <c r="Y476" s="225" t="str">
        <f t="shared" si="152"/>
        <v>BRLP0390</v>
      </c>
      <c r="Z476" s="225" t="str">
        <f t="shared" si="153"/>
        <v>03900366</v>
      </c>
      <c r="AA476" s="225" t="str">
        <f t="shared" si="154"/>
        <v>BRLP0366</v>
      </c>
      <c r="AB476" s="226" t="e">
        <f>VLOOKUP(Y476,#REF!,2,0)</f>
        <v>#REF!</v>
      </c>
      <c r="AC476" s="226" t="e">
        <f>VLOOKUP(Z476,#REF!,2,0)</f>
        <v>#REF!</v>
      </c>
      <c r="AD476" s="226" t="e">
        <f>VLOOKUP(AA476,#REF!,2,0)</f>
        <v>#REF!</v>
      </c>
      <c r="AE476" s="227" t="e">
        <f t="shared" si="134"/>
        <v>#REF!</v>
      </c>
      <c r="AF476" s="229" t="e">
        <f t="shared" si="155"/>
        <v>#REF!</v>
      </c>
      <c r="AG476" s="229">
        <v>2</v>
      </c>
      <c r="AH476" s="229" t="e">
        <f t="shared" si="156"/>
        <v>#REF!</v>
      </c>
      <c r="AI476" s="227" t="e">
        <f t="shared" si="157"/>
        <v>#REF!</v>
      </c>
      <c r="AJ476" s="225">
        <f>Solicitacao_Prancha[[#This Row],[QUANT EQUIP]]</f>
        <v>1</v>
      </c>
      <c r="AK476" s="229" t="e">
        <f t="shared" si="158"/>
        <v>#REF!</v>
      </c>
      <c r="AL476" s="209"/>
      <c r="AM476" s="209"/>
      <c r="AN476" s="209"/>
      <c r="AO476" s="209"/>
      <c r="AP476" s="209"/>
      <c r="AQ476" s="209"/>
      <c r="AR476" s="209"/>
      <c r="AS476" s="209"/>
      <c r="AT476" s="209"/>
      <c r="AU476" s="209"/>
      <c r="AV476" s="209"/>
      <c r="AW476" s="209"/>
      <c r="AX476"/>
      <c r="AY476"/>
    </row>
    <row r="477" spans="1:51" ht="15" hidden="1" x14ac:dyDescent="0.25">
      <c r="A477" s="209">
        <v>3248</v>
      </c>
      <c r="B477" s="208" t="s">
        <v>743</v>
      </c>
      <c r="C477" s="210">
        <v>45645.777777777781</v>
      </c>
      <c r="D477" s="209" t="s">
        <v>1497</v>
      </c>
      <c r="E477" s="209" t="s">
        <v>493</v>
      </c>
      <c r="F477" s="209">
        <v>1</v>
      </c>
      <c r="G477" s="209" t="s">
        <v>492</v>
      </c>
      <c r="H477" s="209" t="s">
        <v>620</v>
      </c>
      <c r="I477" s="209" t="s">
        <v>624</v>
      </c>
      <c r="J477" s="209" t="s">
        <v>1</v>
      </c>
      <c r="K477" s="209" t="s">
        <v>1494</v>
      </c>
      <c r="L477" s="209" t="s">
        <v>595</v>
      </c>
      <c r="M477" s="209" t="s">
        <v>652</v>
      </c>
      <c r="N477" s="209" t="s">
        <v>1495</v>
      </c>
      <c r="O477" s="209"/>
      <c r="P477" s="209"/>
      <c r="Q477" s="209" t="s">
        <v>688</v>
      </c>
      <c r="R477" s="208" t="e">
        <f>VLOOKUP(LEFT(Solicitacao_Prancha[[#This Row],[ORIGEM]],4),#REF!,2,0)</f>
        <v>#REF!</v>
      </c>
      <c r="S477" s="208" t="e">
        <f>VLOOKUP(LEFT(Solicitacao_Prancha[[#This Row],[DESTINO]],4),#REF!,2,0)</f>
        <v>#REF!</v>
      </c>
      <c r="T477" s="219" t="str">
        <f t="shared" si="151"/>
        <v>Aderente</v>
      </c>
      <c r="U477" s="221">
        <f>((CONCATENATE(Solicitacao_Prancha[[#This Row],[DATA MOVIMENTAÇÃO]]," ",Solicitacao_Prancha[[#This Row],[HORA MOVIMENTAÇÃO]])-Solicitacao_Prancha[[#This Row],[DATA SOLICITAÇÃO]])*24)+3</f>
        <v>66.333333333197515</v>
      </c>
      <c r="V477" s="224" t="s">
        <v>410</v>
      </c>
      <c r="W477" s="225" t="str">
        <f>LEFT(Solicitacao_Prancha[[#This Row],[ORIGEM]],4)</f>
        <v>0390</v>
      </c>
      <c r="X477" s="225" t="str">
        <f>LEFT(Solicitacao_Prancha[[#This Row],[DESTINO]],4)</f>
        <v>0366</v>
      </c>
      <c r="Y477" s="225" t="str">
        <f t="shared" si="152"/>
        <v>BRLP0390</v>
      </c>
      <c r="Z477" s="225" t="str">
        <f t="shared" si="153"/>
        <v>03900366</v>
      </c>
      <c r="AA477" s="225" t="str">
        <f t="shared" si="154"/>
        <v>BRLP0366</v>
      </c>
      <c r="AB477" s="226" t="e">
        <f>VLOOKUP(Y477,#REF!,2,0)</f>
        <v>#REF!</v>
      </c>
      <c r="AC477" s="226" t="e">
        <f>VLOOKUP(Z477,#REF!,2,0)</f>
        <v>#REF!</v>
      </c>
      <c r="AD477" s="226" t="e">
        <f>VLOOKUP(AA477,#REF!,2,0)</f>
        <v>#REF!</v>
      </c>
      <c r="AE477" s="227" t="e">
        <f t="shared" si="134"/>
        <v>#REF!</v>
      </c>
      <c r="AF477" s="229" t="e">
        <f t="shared" si="155"/>
        <v>#REF!</v>
      </c>
      <c r="AG477" s="229">
        <v>2</v>
      </c>
      <c r="AH477" s="229" t="e">
        <f t="shared" si="156"/>
        <v>#REF!</v>
      </c>
      <c r="AI477" s="227" t="e">
        <f t="shared" si="157"/>
        <v>#REF!</v>
      </c>
      <c r="AJ477" s="225">
        <f>Solicitacao_Prancha[[#This Row],[QUANT EQUIP]]</f>
        <v>1</v>
      </c>
      <c r="AK477" s="229" t="e">
        <f t="shared" si="158"/>
        <v>#REF!</v>
      </c>
      <c r="AL477" s="209"/>
      <c r="AM477" s="209"/>
      <c r="AN477" s="209"/>
      <c r="AO477" s="209"/>
      <c r="AP477" s="209"/>
      <c r="AQ477" s="209"/>
      <c r="AR477" s="209"/>
      <c r="AS477" s="209"/>
      <c r="AT477" s="209"/>
      <c r="AU477" s="209"/>
      <c r="AV477" s="209"/>
      <c r="AW477" s="209"/>
      <c r="AX477"/>
      <c r="AY477"/>
    </row>
    <row r="478" spans="1:51" ht="15" hidden="1" x14ac:dyDescent="0.25">
      <c r="A478" s="209">
        <v>3249</v>
      </c>
      <c r="B478" s="208" t="s">
        <v>743</v>
      </c>
      <c r="C478" s="210">
        <v>45645.779166666667</v>
      </c>
      <c r="D478" s="209" t="s">
        <v>1493</v>
      </c>
      <c r="E478" s="209" t="s">
        <v>481</v>
      </c>
      <c r="F478" s="209">
        <v>1</v>
      </c>
      <c r="G478" s="209" t="s">
        <v>492</v>
      </c>
      <c r="H478" s="209" t="s">
        <v>620</v>
      </c>
      <c r="I478" s="209" t="s">
        <v>624</v>
      </c>
      <c r="J478" s="209" t="s">
        <v>1</v>
      </c>
      <c r="K478" s="209" t="s">
        <v>1494</v>
      </c>
      <c r="L478" s="209" t="s">
        <v>595</v>
      </c>
      <c r="M478" s="209" t="s">
        <v>652</v>
      </c>
      <c r="N478" s="209" t="s">
        <v>1495</v>
      </c>
      <c r="O478" s="209"/>
      <c r="P478" s="209"/>
      <c r="Q478" s="209" t="s">
        <v>688</v>
      </c>
      <c r="R478" s="208" t="e">
        <f>VLOOKUP(LEFT(Solicitacao_Prancha[[#This Row],[ORIGEM]],4),#REF!,2,0)</f>
        <v>#REF!</v>
      </c>
      <c r="S478" s="208" t="e">
        <f>VLOOKUP(LEFT(Solicitacao_Prancha[[#This Row],[DESTINO]],4),#REF!,2,0)</f>
        <v>#REF!</v>
      </c>
      <c r="T478" s="219" t="str">
        <f t="shared" si="151"/>
        <v>Aderente</v>
      </c>
      <c r="U478" s="221">
        <f>((CONCATENATE(Solicitacao_Prancha[[#This Row],[DATA MOVIMENTAÇÃO]]," ",Solicitacao_Prancha[[#This Row],[HORA MOVIMENTAÇÃO]])-Solicitacao_Prancha[[#This Row],[DATA SOLICITAÇÃO]])*24)+3</f>
        <v>66.299999999930151</v>
      </c>
      <c r="V478" s="224" t="s">
        <v>410</v>
      </c>
      <c r="W478" s="225" t="str">
        <f>LEFT(Solicitacao_Prancha[[#This Row],[ORIGEM]],4)</f>
        <v>0390</v>
      </c>
      <c r="X478" s="225" t="str">
        <f>LEFT(Solicitacao_Prancha[[#This Row],[DESTINO]],4)</f>
        <v>0366</v>
      </c>
      <c r="Y478" s="225" t="str">
        <f t="shared" si="152"/>
        <v>BRLP0390</v>
      </c>
      <c r="Z478" s="225" t="str">
        <f t="shared" si="153"/>
        <v>03900366</v>
      </c>
      <c r="AA478" s="225" t="str">
        <f t="shared" si="154"/>
        <v>BRLP0366</v>
      </c>
      <c r="AB478" s="226" t="e">
        <f>VLOOKUP(Y478,#REF!,2,0)</f>
        <v>#REF!</v>
      </c>
      <c r="AC478" s="226" t="e">
        <f>VLOOKUP(Z478,#REF!,2,0)</f>
        <v>#REF!</v>
      </c>
      <c r="AD478" s="226" t="e">
        <f>VLOOKUP(AA478,#REF!,2,0)</f>
        <v>#REF!</v>
      </c>
      <c r="AE478" s="227" t="e">
        <f t="shared" si="134"/>
        <v>#REF!</v>
      </c>
      <c r="AF478" s="229" t="e">
        <f t="shared" si="155"/>
        <v>#REF!</v>
      </c>
      <c r="AG478" s="229">
        <v>2</v>
      </c>
      <c r="AH478" s="229" t="e">
        <f t="shared" si="156"/>
        <v>#REF!</v>
      </c>
      <c r="AI478" s="227" t="e">
        <f t="shared" si="157"/>
        <v>#REF!</v>
      </c>
      <c r="AJ478" s="225">
        <f>Solicitacao_Prancha[[#This Row],[QUANT EQUIP]]</f>
        <v>1</v>
      </c>
      <c r="AK478" s="229" t="e">
        <f t="shared" si="158"/>
        <v>#REF!</v>
      </c>
      <c r="AL478" s="209"/>
      <c r="AM478" s="209"/>
      <c r="AN478" s="209"/>
      <c r="AO478" s="209"/>
      <c r="AP478" s="209"/>
      <c r="AQ478" s="209"/>
      <c r="AR478" s="209"/>
      <c r="AS478" s="209"/>
      <c r="AT478" s="209"/>
      <c r="AU478" s="209"/>
      <c r="AV478" s="209"/>
      <c r="AW478" s="209"/>
      <c r="AX478"/>
      <c r="AY478"/>
    </row>
    <row r="479" spans="1:51" ht="15" hidden="1" x14ac:dyDescent="0.25">
      <c r="A479" s="209">
        <v>3251</v>
      </c>
      <c r="B479" s="208" t="s">
        <v>717</v>
      </c>
      <c r="C479" s="210">
        <v>45645.786805555559</v>
      </c>
      <c r="D479" s="209" t="s">
        <v>569</v>
      </c>
      <c r="E479" s="209" t="s">
        <v>493</v>
      </c>
      <c r="F479" s="209">
        <v>1</v>
      </c>
      <c r="G479" s="209" t="s">
        <v>6</v>
      </c>
      <c r="H479" s="209" t="s">
        <v>620</v>
      </c>
      <c r="I479" s="209" t="s">
        <v>624</v>
      </c>
      <c r="J479" s="209" t="s">
        <v>531</v>
      </c>
      <c r="K479" s="209" t="s">
        <v>1385</v>
      </c>
      <c r="L479" s="209" t="s">
        <v>593</v>
      </c>
      <c r="M479" s="209" t="s">
        <v>639</v>
      </c>
      <c r="N479" s="209" t="s">
        <v>565</v>
      </c>
      <c r="O479" s="209"/>
      <c r="P479" s="209" t="s">
        <v>651</v>
      </c>
      <c r="Q479" s="209" t="s">
        <v>688</v>
      </c>
      <c r="R479" s="208" t="e">
        <f>VLOOKUP(LEFT(Solicitacao_Prancha[[#This Row],[ORIGEM]],4),#REF!,2,0)</f>
        <v>#REF!</v>
      </c>
      <c r="S479" s="208" t="e">
        <f>VLOOKUP(LEFT(Solicitacao_Prancha[[#This Row],[DESTINO]],4),#REF!,2,0)</f>
        <v>#REF!</v>
      </c>
      <c r="T479" s="219" t="str">
        <f t="shared" si="151"/>
        <v>Não Aderente</v>
      </c>
      <c r="U479" s="221">
        <f>((CONCATENATE(Solicitacao_Prancha[[#This Row],[DATA MOVIMENTAÇÃO]]," ",Solicitacao_Prancha[[#This Row],[HORA MOVIMENTAÇÃO]])-Solicitacao_Prancha[[#This Row],[DATA SOLICITAÇÃO]])*24)+3</f>
        <v>16.116666666639503</v>
      </c>
      <c r="V479" s="224" t="s">
        <v>410</v>
      </c>
      <c r="W479" s="225" t="str">
        <f>LEFT(Solicitacao_Prancha[[#This Row],[ORIGEM]],4)</f>
        <v>0486</v>
      </c>
      <c r="X479" s="225" t="str">
        <f>LEFT(Solicitacao_Prancha[[#This Row],[DESTINO]],4)</f>
        <v>0374</v>
      </c>
      <c r="Y479" s="225" t="str">
        <f t="shared" si="152"/>
        <v>BRLP0486</v>
      </c>
      <c r="Z479" s="225" t="str">
        <f t="shared" si="153"/>
        <v>04860374</v>
      </c>
      <c r="AA479" s="225" t="str">
        <f t="shared" si="154"/>
        <v>BRLP0374</v>
      </c>
      <c r="AB479" s="226" t="e">
        <f>VLOOKUP(Y479,#REF!,2,0)</f>
        <v>#REF!</v>
      </c>
      <c r="AC479" s="226" t="e">
        <f>VLOOKUP(Z479,#REF!,2,0)</f>
        <v>#REF!</v>
      </c>
      <c r="AD479" s="226" t="e">
        <f>VLOOKUP(AA479,#REF!,2,0)</f>
        <v>#REF!</v>
      </c>
      <c r="AE479" s="227" t="e">
        <f t="shared" si="134"/>
        <v>#REF!</v>
      </c>
      <c r="AF479" s="229" t="e">
        <f t="shared" si="155"/>
        <v>#REF!</v>
      </c>
      <c r="AG479" s="229">
        <v>2</v>
      </c>
      <c r="AH479" s="229" t="e">
        <f t="shared" si="156"/>
        <v>#REF!</v>
      </c>
      <c r="AI479" s="227" t="e">
        <f t="shared" si="157"/>
        <v>#REF!</v>
      </c>
      <c r="AJ479" s="225">
        <f>Solicitacao_Prancha[[#This Row],[QUANT EQUIP]]</f>
        <v>1</v>
      </c>
      <c r="AK479" s="229" t="e">
        <f t="shared" si="158"/>
        <v>#REF!</v>
      </c>
      <c r="AL479" s="209"/>
      <c r="AM479" s="209"/>
      <c r="AN479" s="209"/>
      <c r="AO479" s="209"/>
      <c r="AP479" s="209"/>
      <c r="AQ479" s="209"/>
      <c r="AR479" s="209"/>
      <c r="AS479" s="209"/>
      <c r="AT479" s="209"/>
      <c r="AU479" s="209"/>
      <c r="AV479" s="209"/>
      <c r="AW479" s="209"/>
      <c r="AX479"/>
      <c r="AY479"/>
    </row>
    <row r="480" spans="1:51" ht="15" hidden="1" x14ac:dyDescent="0.25">
      <c r="A480" s="209">
        <v>3261</v>
      </c>
      <c r="B480" s="208" t="s">
        <v>718</v>
      </c>
      <c r="C480" s="210">
        <v>45645.808333333334</v>
      </c>
      <c r="D480" s="209" t="s">
        <v>648</v>
      </c>
      <c r="E480" s="209" t="s">
        <v>719</v>
      </c>
      <c r="F480" s="209">
        <v>3</v>
      </c>
      <c r="G480" s="209" t="s">
        <v>4</v>
      </c>
      <c r="H480" s="209" t="s">
        <v>624</v>
      </c>
      <c r="I480" s="209" t="s">
        <v>621</v>
      </c>
      <c r="J480" s="209" t="s">
        <v>1</v>
      </c>
      <c r="K480" s="209" t="s">
        <v>1470</v>
      </c>
      <c r="L480" s="209" t="s">
        <v>593</v>
      </c>
      <c r="M480" s="209" t="s">
        <v>1498</v>
      </c>
      <c r="N480" s="209" t="s">
        <v>1499</v>
      </c>
      <c r="O480" s="209" t="s">
        <v>1500</v>
      </c>
      <c r="P480" s="209"/>
      <c r="Q480" s="209" t="s">
        <v>688</v>
      </c>
      <c r="R480" s="208" t="e">
        <f>VLOOKUP(LEFT(Solicitacao_Prancha[[#This Row],[ORIGEM]],4),#REF!,2,0)</f>
        <v>#REF!</v>
      </c>
      <c r="S480" s="208" t="e">
        <f>VLOOKUP(LEFT(Solicitacao_Prancha[[#This Row],[DESTINO]],4),#REF!,2,0)</f>
        <v>#REF!</v>
      </c>
      <c r="T480" s="219" t="str">
        <f t="shared" si="151"/>
        <v>Não Aderente</v>
      </c>
      <c r="U480" s="221">
        <f>((CONCATENATE(Solicitacao_Prancha[[#This Row],[DATA MOVIMENTAÇÃO]]," ",Solicitacao_Prancha[[#This Row],[HORA MOVIMENTAÇÃO]])-Solicitacao_Prancha[[#This Row],[DATA SOLICITAÇÃO]])*24)+3</f>
        <v>39.600000000034925</v>
      </c>
      <c r="V480" s="224" t="s">
        <v>410</v>
      </c>
      <c r="W480" s="225" t="str">
        <f>LEFT(Solicitacao_Prancha[[#This Row],[ORIGEM]],4)</f>
        <v>0095</v>
      </c>
      <c r="X480" s="225" t="str">
        <f>LEFT(Solicitacao_Prancha[[#This Row],[DESTINO]],4)</f>
        <v>0077</v>
      </c>
      <c r="Y480" s="225" t="str">
        <f t="shared" si="152"/>
        <v>BRLP0095</v>
      </c>
      <c r="Z480" s="225" t="str">
        <f t="shared" si="153"/>
        <v>00950077</v>
      </c>
      <c r="AA480" s="225" t="str">
        <f t="shared" si="154"/>
        <v>BRLP0077</v>
      </c>
      <c r="AB480" s="226" t="e">
        <f>VLOOKUP(Y480,#REF!,2,0)</f>
        <v>#REF!</v>
      </c>
      <c r="AC480" s="226" t="e">
        <f>VLOOKUP(Z480,#REF!,2,0)</f>
        <v>#REF!</v>
      </c>
      <c r="AD480" s="226" t="e">
        <f>VLOOKUP(AA480,#REF!,2,0)</f>
        <v>#REF!</v>
      </c>
      <c r="AE480" s="227" t="e">
        <f t="shared" si="134"/>
        <v>#REF!</v>
      </c>
      <c r="AF480" s="229" t="e">
        <f t="shared" si="155"/>
        <v>#REF!</v>
      </c>
      <c r="AG480" s="229">
        <v>2</v>
      </c>
      <c r="AH480" s="229" t="e">
        <f t="shared" si="156"/>
        <v>#REF!</v>
      </c>
      <c r="AI480" s="227" t="e">
        <f t="shared" si="157"/>
        <v>#REF!</v>
      </c>
      <c r="AJ480" s="225">
        <f>Solicitacao_Prancha[[#This Row],[QUANT EQUIP]]</f>
        <v>3</v>
      </c>
      <c r="AK480" s="229" t="e">
        <f t="shared" si="158"/>
        <v>#REF!</v>
      </c>
      <c r="AL480" s="209"/>
      <c r="AM480" s="209"/>
      <c r="AN480" s="209"/>
      <c r="AO480" s="209"/>
      <c r="AP480" s="209"/>
      <c r="AQ480" s="209"/>
      <c r="AR480" s="209"/>
      <c r="AS480" s="209"/>
      <c r="AT480" s="209"/>
      <c r="AU480" s="209"/>
      <c r="AV480" s="209"/>
      <c r="AW480" s="209"/>
      <c r="AX480"/>
      <c r="AY480"/>
    </row>
    <row r="481" spans="1:51" ht="15" hidden="1" x14ac:dyDescent="0.25">
      <c r="A481" s="209">
        <v>3252</v>
      </c>
      <c r="B481" s="208" t="s">
        <v>717</v>
      </c>
      <c r="C481" s="210">
        <v>45645.867361111108</v>
      </c>
      <c r="D481" s="209" t="s">
        <v>631</v>
      </c>
      <c r="E481" s="209" t="s">
        <v>500</v>
      </c>
      <c r="F481" s="209">
        <v>2</v>
      </c>
      <c r="G481" s="209" t="s">
        <v>543</v>
      </c>
      <c r="H481" s="209" t="s">
        <v>620</v>
      </c>
      <c r="I481" s="209" t="s">
        <v>621</v>
      </c>
      <c r="J481" s="209" t="s">
        <v>531</v>
      </c>
      <c r="K481" s="209" t="s">
        <v>1377</v>
      </c>
      <c r="L481" s="209" t="s">
        <v>1501</v>
      </c>
      <c r="M481" s="209" t="s">
        <v>636</v>
      </c>
      <c r="N481" s="209" t="s">
        <v>636</v>
      </c>
      <c r="O481" s="209"/>
      <c r="P481" s="209" t="s">
        <v>633</v>
      </c>
      <c r="Q481" s="209" t="s">
        <v>687</v>
      </c>
      <c r="R481" s="208" t="e">
        <f>VLOOKUP(LEFT(Solicitacao_Prancha[[#This Row],[ORIGEM]],4),#REF!,2,0)</f>
        <v>#REF!</v>
      </c>
      <c r="S481" s="208" t="e">
        <f>VLOOKUP(LEFT(Solicitacao_Prancha[[#This Row],[DESTINO]],4),#REF!,2,0)</f>
        <v>#REF!</v>
      </c>
      <c r="T481" s="219" t="str">
        <f t="shared" si="151"/>
        <v>Não Aderente</v>
      </c>
      <c r="U481" s="221">
        <f>((CONCATENATE(Solicitacao_Prancha[[#This Row],[DATA MOVIMENTAÇÃO]]," ",Solicitacao_Prancha[[#This Row],[HORA MOVIMENTAÇÃO]])-Solicitacao_Prancha[[#This Row],[DATA SOLICITAÇÃO]])*24)+3</f>
        <v>1.0166666666627862</v>
      </c>
      <c r="V481" s="224" t="s">
        <v>410</v>
      </c>
      <c r="W481" s="225" t="str">
        <f>LEFT(Solicitacao_Prancha[[#This Row],[ORIGEM]],4)</f>
        <v>5002</v>
      </c>
      <c r="X481" s="225" t="str">
        <f>LEFT(Solicitacao_Prancha[[#This Row],[DESTINO]],4)</f>
        <v>5002</v>
      </c>
      <c r="Y481" s="225" t="str">
        <f t="shared" si="152"/>
        <v>BRLP5002</v>
      </c>
      <c r="Z481" s="225" t="str">
        <f t="shared" si="153"/>
        <v>50025002</v>
      </c>
      <c r="AA481" s="225" t="str">
        <f t="shared" si="154"/>
        <v>BRLP5002</v>
      </c>
      <c r="AB481" s="226" t="e">
        <f>VLOOKUP(Y481,#REF!,2,0)</f>
        <v>#REF!</v>
      </c>
      <c r="AC481" s="226" t="e">
        <f>VLOOKUP(Z481,#REF!,2,0)</f>
        <v>#REF!</v>
      </c>
      <c r="AD481" s="226" t="e">
        <f>VLOOKUP(AA481,#REF!,2,0)</f>
        <v>#REF!</v>
      </c>
      <c r="AE481" s="227" t="e">
        <f t="shared" si="134"/>
        <v>#REF!</v>
      </c>
      <c r="AF481" s="229" t="e">
        <f t="shared" si="155"/>
        <v>#REF!</v>
      </c>
      <c r="AG481" s="229">
        <v>2</v>
      </c>
      <c r="AH481" s="229" t="e">
        <f t="shared" si="156"/>
        <v>#REF!</v>
      </c>
      <c r="AI481" s="227" t="e">
        <f t="shared" si="157"/>
        <v>#REF!</v>
      </c>
      <c r="AJ481" s="225">
        <f>Solicitacao_Prancha[[#This Row],[QUANT EQUIP]]</f>
        <v>2</v>
      </c>
      <c r="AK481" s="229" t="e">
        <f t="shared" si="158"/>
        <v>#REF!</v>
      </c>
      <c r="AL481" s="209"/>
      <c r="AM481" s="209"/>
      <c r="AN481" s="209"/>
      <c r="AO481" s="209"/>
      <c r="AP481" s="209"/>
      <c r="AQ481" s="209"/>
      <c r="AR481" s="209"/>
      <c r="AS481" s="209"/>
      <c r="AT481" s="209"/>
      <c r="AU481" s="209"/>
      <c r="AV481" s="209"/>
      <c r="AW481" s="209"/>
      <c r="AX481"/>
      <c r="AY481"/>
    </row>
    <row r="482" spans="1:51" ht="15" hidden="1" x14ac:dyDescent="0.25">
      <c r="A482" s="209">
        <v>3253</v>
      </c>
      <c r="B482" s="208" t="s">
        <v>717</v>
      </c>
      <c r="C482" s="210">
        <v>45645.870138888888</v>
      </c>
      <c r="D482" s="209" t="s">
        <v>1432</v>
      </c>
      <c r="E482" s="209" t="s">
        <v>491</v>
      </c>
      <c r="F482" s="209">
        <v>2</v>
      </c>
      <c r="G482" s="209" t="s">
        <v>543</v>
      </c>
      <c r="H482" s="209" t="s">
        <v>620</v>
      </c>
      <c r="I482" s="209" t="s">
        <v>621</v>
      </c>
      <c r="J482" s="209" t="s">
        <v>531</v>
      </c>
      <c r="K482" s="209" t="s">
        <v>1377</v>
      </c>
      <c r="L482" s="209" t="s">
        <v>1502</v>
      </c>
      <c r="M482" s="209" t="s">
        <v>636</v>
      </c>
      <c r="N482" s="209" t="s">
        <v>636</v>
      </c>
      <c r="O482" s="209"/>
      <c r="P482" s="209" t="s">
        <v>633</v>
      </c>
      <c r="Q482" s="209" t="s">
        <v>687</v>
      </c>
      <c r="R482" s="208" t="e">
        <f>VLOOKUP(LEFT(Solicitacao_Prancha[[#This Row],[ORIGEM]],4),#REF!,2,0)</f>
        <v>#REF!</v>
      </c>
      <c r="S482" s="208" t="e">
        <f>VLOOKUP(LEFT(Solicitacao_Prancha[[#This Row],[DESTINO]],4),#REF!,2,0)</f>
        <v>#REF!</v>
      </c>
      <c r="T482" s="219" t="str">
        <f t="shared" si="151"/>
        <v>Não Aderente</v>
      </c>
      <c r="U482" s="221">
        <f>((CONCATENATE(Solicitacao_Prancha[[#This Row],[DATA MOVIMENTAÇÃO]]," ",Solicitacao_Prancha[[#This Row],[HORA MOVIMENTAÇÃO]])-Solicitacao_Prancha[[#This Row],[DATA SOLICITAÇÃO]])*24)+3</f>
        <v>1.0166666666627862</v>
      </c>
      <c r="V482" s="224" t="s">
        <v>410</v>
      </c>
      <c r="W482" s="225" t="str">
        <f>LEFT(Solicitacao_Prancha[[#This Row],[ORIGEM]],4)</f>
        <v>5002</v>
      </c>
      <c r="X482" s="225" t="str">
        <f>LEFT(Solicitacao_Prancha[[#This Row],[DESTINO]],4)</f>
        <v>5002</v>
      </c>
      <c r="Y482" s="225" t="str">
        <f t="shared" si="152"/>
        <v>BRLP5002</v>
      </c>
      <c r="Z482" s="225" t="str">
        <f t="shared" si="153"/>
        <v>50025002</v>
      </c>
      <c r="AA482" s="225" t="str">
        <f t="shared" si="154"/>
        <v>BRLP5002</v>
      </c>
      <c r="AB482" s="226" t="e">
        <f>VLOOKUP(Y482,#REF!,2,0)</f>
        <v>#REF!</v>
      </c>
      <c r="AC482" s="226" t="e">
        <f>VLOOKUP(Z482,#REF!,2,0)</f>
        <v>#REF!</v>
      </c>
      <c r="AD482" s="226" t="e">
        <f>VLOOKUP(AA482,#REF!,2,0)</f>
        <v>#REF!</v>
      </c>
      <c r="AE482" s="227" t="e">
        <f t="shared" si="134"/>
        <v>#REF!</v>
      </c>
      <c r="AF482" s="229" t="e">
        <f t="shared" si="155"/>
        <v>#REF!</v>
      </c>
      <c r="AG482" s="229">
        <v>2</v>
      </c>
      <c r="AH482" s="229" t="e">
        <f t="shared" si="156"/>
        <v>#REF!</v>
      </c>
      <c r="AI482" s="227" t="e">
        <f t="shared" si="157"/>
        <v>#REF!</v>
      </c>
      <c r="AJ482" s="225">
        <f>Solicitacao_Prancha[[#This Row],[QUANT EQUIP]]</f>
        <v>2</v>
      </c>
      <c r="AK482" s="229" t="e">
        <f t="shared" si="158"/>
        <v>#REF!</v>
      </c>
      <c r="AL482" s="209"/>
      <c r="AM482" s="209"/>
      <c r="AN482" s="209"/>
      <c r="AO482" s="209"/>
      <c r="AP482" s="209"/>
      <c r="AQ482" s="209"/>
      <c r="AR482" s="209"/>
      <c r="AS482" s="209"/>
      <c r="AT482" s="209"/>
      <c r="AU482" s="209"/>
      <c r="AV482" s="209"/>
      <c r="AW482" s="209"/>
      <c r="AX482"/>
      <c r="AY482"/>
    </row>
    <row r="483" spans="1:51" ht="15" hidden="1" x14ac:dyDescent="0.25">
      <c r="A483" s="209">
        <v>3254</v>
      </c>
      <c r="B483" s="209" t="s">
        <v>803</v>
      </c>
      <c r="C483" s="210">
        <v>45645.872916666667</v>
      </c>
      <c r="D483" s="209" t="s">
        <v>1503</v>
      </c>
      <c r="E483" s="209" t="s">
        <v>719</v>
      </c>
      <c r="F483" s="209">
        <v>1</v>
      </c>
      <c r="G483" s="209" t="s">
        <v>589</v>
      </c>
      <c r="H483" s="209" t="s">
        <v>620</v>
      </c>
      <c r="I483" s="209" t="s">
        <v>621</v>
      </c>
      <c r="J483" s="209" t="s">
        <v>1</v>
      </c>
      <c r="K483" s="209" t="s">
        <v>1385</v>
      </c>
      <c r="L483" s="209" t="s">
        <v>593</v>
      </c>
      <c r="M483" s="209" t="s">
        <v>856</v>
      </c>
      <c r="N483" s="209" t="s">
        <v>856</v>
      </c>
      <c r="O483" s="209" t="s">
        <v>1504</v>
      </c>
      <c r="P483" s="209"/>
      <c r="Q483" s="209" t="s">
        <v>688</v>
      </c>
      <c r="R483" s="208" t="e">
        <f>VLOOKUP(LEFT(Solicitacao_Prancha[[#This Row],[ORIGEM]],4),#REF!,2,0)</f>
        <v>#REF!</v>
      </c>
      <c r="S483" s="208" t="e">
        <f>VLOOKUP(LEFT(Solicitacao_Prancha[[#This Row],[DESTINO]],4),#REF!,2,0)</f>
        <v>#REF!</v>
      </c>
      <c r="T483" s="219" t="str">
        <f t="shared" si="151"/>
        <v>Não Aderente</v>
      </c>
      <c r="U483" s="221">
        <f>((CONCATENATE(Solicitacao_Prancha[[#This Row],[DATA MOVIMENTAÇÃO]]," ",Solicitacao_Prancha[[#This Row],[HORA MOVIMENTAÇÃO]])-Solicitacao_Prancha[[#This Row],[DATA SOLICITAÇÃO]])*24)+3</f>
        <v>14.050000000046566</v>
      </c>
      <c r="V483" s="224" t="s">
        <v>410</v>
      </c>
      <c r="W483" s="225" t="str">
        <f>LEFT(Solicitacao_Prancha[[#This Row],[ORIGEM]],4)</f>
        <v>0035</v>
      </c>
      <c r="X483" s="225" t="str">
        <f>LEFT(Solicitacao_Prancha[[#This Row],[DESTINO]],4)</f>
        <v>0035</v>
      </c>
      <c r="Y483" s="225" t="str">
        <f t="shared" si="152"/>
        <v>BRLP0035</v>
      </c>
      <c r="Z483" s="225" t="str">
        <f t="shared" si="153"/>
        <v>00350035</v>
      </c>
      <c r="AA483" s="225" t="str">
        <f t="shared" si="154"/>
        <v>BRLP0035</v>
      </c>
      <c r="AB483" s="226" t="e">
        <f>VLOOKUP(Y483,#REF!,2,0)</f>
        <v>#REF!</v>
      </c>
      <c r="AC483" s="226" t="e">
        <f>VLOOKUP(Z483,#REF!,2,0)</f>
        <v>#REF!</v>
      </c>
      <c r="AD483" s="226" t="e">
        <f>VLOOKUP(AA483,#REF!,2,0)</f>
        <v>#REF!</v>
      </c>
      <c r="AE483" s="227" t="e">
        <f t="shared" si="134"/>
        <v>#REF!</v>
      </c>
      <c r="AF483" s="229" t="e">
        <f t="shared" si="155"/>
        <v>#REF!</v>
      </c>
      <c r="AG483" s="229">
        <v>2</v>
      </c>
      <c r="AH483" s="229" t="e">
        <f t="shared" si="156"/>
        <v>#REF!</v>
      </c>
      <c r="AI483" s="227" t="e">
        <f t="shared" si="157"/>
        <v>#REF!</v>
      </c>
      <c r="AJ483" s="225">
        <f>Solicitacao_Prancha[[#This Row],[QUANT EQUIP]]</f>
        <v>1</v>
      </c>
      <c r="AK483" s="229" t="e">
        <f t="shared" si="158"/>
        <v>#REF!</v>
      </c>
      <c r="AL483" s="209"/>
      <c r="AM483" s="209"/>
      <c r="AN483" s="209"/>
      <c r="AO483" s="209"/>
      <c r="AP483" s="209"/>
      <c r="AQ483" s="209"/>
      <c r="AR483" s="209"/>
      <c r="AS483" s="209"/>
      <c r="AT483" s="209"/>
      <c r="AU483" s="209"/>
      <c r="AV483" s="209"/>
      <c r="AW483" s="209"/>
      <c r="AX483"/>
      <c r="AY483"/>
    </row>
    <row r="484" spans="1:51" ht="15" hidden="1" x14ac:dyDescent="0.25">
      <c r="A484" s="209">
        <v>3256</v>
      </c>
      <c r="B484" s="208" t="s">
        <v>743</v>
      </c>
      <c r="C484" s="210">
        <v>45645.881944444445</v>
      </c>
      <c r="D484" s="209" t="s">
        <v>1505</v>
      </c>
      <c r="E484" s="209" t="s">
        <v>5</v>
      </c>
      <c r="F484" s="209">
        <v>1</v>
      </c>
      <c r="G484" s="209" t="s">
        <v>6</v>
      </c>
      <c r="H484" s="209" t="s">
        <v>620</v>
      </c>
      <c r="I484" s="209" t="s">
        <v>624</v>
      </c>
      <c r="J484" s="209" t="s">
        <v>1</v>
      </c>
      <c r="K484" s="209" t="s">
        <v>1470</v>
      </c>
      <c r="L484" s="209" t="s">
        <v>593</v>
      </c>
      <c r="M484" s="209" t="s">
        <v>855</v>
      </c>
      <c r="N484" s="209" t="s">
        <v>855</v>
      </c>
      <c r="O484" s="209" t="s">
        <v>1506</v>
      </c>
      <c r="P484" s="209"/>
      <c r="Q484" s="209" t="s">
        <v>688</v>
      </c>
      <c r="R484" s="208" t="e">
        <f>VLOOKUP(LEFT(Solicitacao_Prancha[[#This Row],[ORIGEM]],4),#REF!,2,0)</f>
        <v>#REF!</v>
      </c>
      <c r="S484" s="208" t="e">
        <f>VLOOKUP(LEFT(Solicitacao_Prancha[[#This Row],[DESTINO]],4),#REF!,2,0)</f>
        <v>#REF!</v>
      </c>
      <c r="T484" s="219" t="str">
        <f t="shared" si="151"/>
        <v>Não Aderente</v>
      </c>
      <c r="U484" s="221">
        <f>((CONCATENATE(Solicitacao_Prancha[[#This Row],[DATA MOVIMENTAÇÃO]]," ",Solicitacao_Prancha[[#This Row],[HORA MOVIMENTAÇÃO]])-Solicitacao_Prancha[[#This Row],[DATA SOLICITAÇÃO]])*24)+3</f>
        <v>37.833333333372138</v>
      </c>
      <c r="V484" s="224" t="s">
        <v>410</v>
      </c>
      <c r="W484" s="225" t="str">
        <f>LEFT(Solicitacao_Prancha[[#This Row],[ORIGEM]],4)</f>
        <v>5016</v>
      </c>
      <c r="X484" s="225" t="str">
        <f>LEFT(Solicitacao_Prancha[[#This Row],[DESTINO]],4)</f>
        <v>5016</v>
      </c>
      <c r="Y484" s="225" t="str">
        <f t="shared" si="152"/>
        <v>BRLP5016</v>
      </c>
      <c r="Z484" s="225" t="str">
        <f t="shared" si="153"/>
        <v>50165016</v>
      </c>
      <c r="AA484" s="225" t="str">
        <f t="shared" si="154"/>
        <v>BRLP5016</v>
      </c>
      <c r="AB484" s="226" t="e">
        <f>VLOOKUP(Y484,#REF!,2,0)</f>
        <v>#REF!</v>
      </c>
      <c r="AC484" s="226" t="e">
        <f>VLOOKUP(Z484,#REF!,2,0)</f>
        <v>#REF!</v>
      </c>
      <c r="AD484" s="226" t="e">
        <f>VLOOKUP(AA484,#REF!,2,0)</f>
        <v>#REF!</v>
      </c>
      <c r="AE484" s="227" t="e">
        <f t="shared" si="134"/>
        <v>#REF!</v>
      </c>
      <c r="AF484" s="229" t="e">
        <f t="shared" si="155"/>
        <v>#REF!</v>
      </c>
      <c r="AG484" s="229">
        <v>2</v>
      </c>
      <c r="AH484" s="229" t="e">
        <f t="shared" si="156"/>
        <v>#REF!</v>
      </c>
      <c r="AI484" s="227" t="e">
        <f t="shared" si="157"/>
        <v>#REF!</v>
      </c>
      <c r="AJ484" s="225">
        <f>Solicitacao_Prancha[[#This Row],[QUANT EQUIP]]</f>
        <v>1</v>
      </c>
      <c r="AK484" s="229" t="e">
        <f t="shared" si="158"/>
        <v>#REF!</v>
      </c>
      <c r="AL484" s="209"/>
      <c r="AM484" s="209"/>
      <c r="AN484" s="209"/>
      <c r="AO484" s="209"/>
      <c r="AP484" s="209"/>
      <c r="AQ484" s="209"/>
      <c r="AR484" s="209"/>
      <c r="AS484" s="209"/>
      <c r="AT484" s="209"/>
      <c r="AU484" s="209"/>
      <c r="AV484" s="209"/>
      <c r="AW484" s="209"/>
      <c r="AX484"/>
      <c r="AY484"/>
    </row>
    <row r="485" spans="1:51" ht="15" hidden="1" x14ac:dyDescent="0.25">
      <c r="A485" s="209">
        <v>3257</v>
      </c>
      <c r="B485" s="208" t="s">
        <v>743</v>
      </c>
      <c r="C485" s="210">
        <v>45645.884722222225</v>
      </c>
      <c r="D485" s="209" t="s">
        <v>1505</v>
      </c>
      <c r="E485" s="209" t="s">
        <v>489</v>
      </c>
      <c r="F485" s="209">
        <v>1</v>
      </c>
      <c r="G485" s="209" t="s">
        <v>6</v>
      </c>
      <c r="H485" s="209" t="s">
        <v>620</v>
      </c>
      <c r="I485" s="209" t="s">
        <v>624</v>
      </c>
      <c r="J485" s="209" t="s">
        <v>1</v>
      </c>
      <c r="K485" s="209" t="s">
        <v>1470</v>
      </c>
      <c r="L485" s="209" t="s">
        <v>593</v>
      </c>
      <c r="M485" s="209" t="s">
        <v>855</v>
      </c>
      <c r="N485" s="209" t="s">
        <v>855</v>
      </c>
      <c r="O485" s="209" t="s">
        <v>1507</v>
      </c>
      <c r="P485" s="209"/>
      <c r="Q485" s="209" t="s">
        <v>688</v>
      </c>
      <c r="R485" s="208" t="e">
        <f>VLOOKUP(LEFT(Solicitacao_Prancha[[#This Row],[ORIGEM]],4),#REF!,2,0)</f>
        <v>#REF!</v>
      </c>
      <c r="S485" s="208" t="e">
        <f>VLOOKUP(LEFT(Solicitacao_Prancha[[#This Row],[DESTINO]],4),#REF!,2,0)</f>
        <v>#REF!</v>
      </c>
      <c r="T485" s="219" t="str">
        <f t="shared" si="151"/>
        <v>Não Aderente</v>
      </c>
      <c r="U485" s="221">
        <f>((CONCATENATE(Solicitacao_Prancha[[#This Row],[DATA MOVIMENTAÇÃO]]," ",Solicitacao_Prancha[[#This Row],[HORA MOVIMENTAÇÃO]])-Solicitacao_Prancha[[#This Row],[DATA SOLICITAÇÃO]])*24)+3</f>
        <v>37.766666666662786</v>
      </c>
      <c r="V485" s="224" t="s">
        <v>410</v>
      </c>
      <c r="W485" s="225" t="str">
        <f>LEFT(Solicitacao_Prancha[[#This Row],[ORIGEM]],4)</f>
        <v>5016</v>
      </c>
      <c r="X485" s="225" t="str">
        <f>LEFT(Solicitacao_Prancha[[#This Row],[DESTINO]],4)</f>
        <v>5016</v>
      </c>
      <c r="Y485" s="225" t="str">
        <f t="shared" si="152"/>
        <v>BRLP5016</v>
      </c>
      <c r="Z485" s="225" t="str">
        <f t="shared" si="153"/>
        <v>50165016</v>
      </c>
      <c r="AA485" s="225" t="str">
        <f t="shared" si="154"/>
        <v>BRLP5016</v>
      </c>
      <c r="AB485" s="226" t="e">
        <f>VLOOKUP(Y485,#REF!,2,0)</f>
        <v>#REF!</v>
      </c>
      <c r="AC485" s="226" t="e">
        <f>VLOOKUP(Z485,#REF!,2,0)</f>
        <v>#REF!</v>
      </c>
      <c r="AD485" s="226" t="e">
        <f>VLOOKUP(AA485,#REF!,2,0)</f>
        <v>#REF!</v>
      </c>
      <c r="AE485" s="227" t="e">
        <f t="shared" si="134"/>
        <v>#REF!</v>
      </c>
      <c r="AF485" s="229" t="e">
        <f t="shared" si="155"/>
        <v>#REF!</v>
      </c>
      <c r="AG485" s="229">
        <v>2</v>
      </c>
      <c r="AH485" s="229" t="e">
        <f t="shared" si="156"/>
        <v>#REF!</v>
      </c>
      <c r="AI485" s="227" t="e">
        <f t="shared" si="157"/>
        <v>#REF!</v>
      </c>
      <c r="AJ485" s="225">
        <f>Solicitacao_Prancha[[#This Row],[QUANT EQUIP]]</f>
        <v>1</v>
      </c>
      <c r="AK485" s="229" t="e">
        <f t="shared" si="158"/>
        <v>#REF!</v>
      </c>
      <c r="AL485" s="209"/>
      <c r="AM485" s="209"/>
      <c r="AN485" s="209"/>
      <c r="AO485" s="209"/>
      <c r="AP485" s="209"/>
      <c r="AQ485" s="209"/>
      <c r="AR485" s="209"/>
      <c r="AS485" s="209"/>
      <c r="AT485" s="209"/>
      <c r="AU485" s="209"/>
      <c r="AV485" s="209"/>
      <c r="AW485" s="209"/>
      <c r="AX485"/>
      <c r="AY485"/>
    </row>
    <row r="486" spans="1:51" ht="15" hidden="1" x14ac:dyDescent="0.25">
      <c r="A486" s="209">
        <v>3258</v>
      </c>
      <c r="B486" s="208" t="s">
        <v>743</v>
      </c>
      <c r="C486" s="210">
        <v>45645.886805555558</v>
      </c>
      <c r="D486" s="209" t="s">
        <v>1505</v>
      </c>
      <c r="E486" s="209" t="s">
        <v>491</v>
      </c>
      <c r="F486" s="209">
        <v>1</v>
      </c>
      <c r="G486" s="209" t="s">
        <v>6</v>
      </c>
      <c r="H486" s="209" t="s">
        <v>620</v>
      </c>
      <c r="I486" s="209" t="s">
        <v>621</v>
      </c>
      <c r="J486" s="209" t="s">
        <v>1</v>
      </c>
      <c r="K486" s="209" t="s">
        <v>1470</v>
      </c>
      <c r="L486" s="209" t="s">
        <v>606</v>
      </c>
      <c r="M486" s="209" t="s">
        <v>855</v>
      </c>
      <c r="N486" s="209" t="s">
        <v>855</v>
      </c>
      <c r="O486" s="209" t="s">
        <v>1508</v>
      </c>
      <c r="P486" s="209"/>
      <c r="Q486" s="209" t="s">
        <v>688</v>
      </c>
      <c r="R486" s="208" t="e">
        <f>VLOOKUP(LEFT(Solicitacao_Prancha[[#This Row],[ORIGEM]],4),#REF!,2,0)</f>
        <v>#REF!</v>
      </c>
      <c r="S486" s="208" t="e">
        <f>VLOOKUP(LEFT(Solicitacao_Prancha[[#This Row],[DESTINO]],4),#REF!,2,0)</f>
        <v>#REF!</v>
      </c>
      <c r="T486" s="219" t="str">
        <f t="shared" si="151"/>
        <v>Não Aderente</v>
      </c>
      <c r="U486" s="221">
        <f>((CONCATENATE(Solicitacao_Prancha[[#This Row],[DATA MOVIMENTAÇÃO]]," ",Solicitacao_Prancha[[#This Row],[HORA MOVIMENTAÇÃO]])-Solicitacao_Prancha[[#This Row],[DATA SOLICITAÇÃO]])*24)+3</f>
        <v>41.71666666661622</v>
      </c>
      <c r="V486" s="224" t="s">
        <v>410</v>
      </c>
      <c r="W486" s="225" t="str">
        <f>LEFT(Solicitacao_Prancha[[#This Row],[ORIGEM]],4)</f>
        <v>5016</v>
      </c>
      <c r="X486" s="225" t="str">
        <f>LEFT(Solicitacao_Prancha[[#This Row],[DESTINO]],4)</f>
        <v>5016</v>
      </c>
      <c r="Y486" s="225" t="str">
        <f t="shared" si="152"/>
        <v>BRLP5016</v>
      </c>
      <c r="Z486" s="225" t="str">
        <f t="shared" si="153"/>
        <v>50165016</v>
      </c>
      <c r="AA486" s="225" t="str">
        <f t="shared" si="154"/>
        <v>BRLP5016</v>
      </c>
      <c r="AB486" s="226" t="e">
        <f>VLOOKUP(Y486,#REF!,2,0)</f>
        <v>#REF!</v>
      </c>
      <c r="AC486" s="226" t="e">
        <f>VLOOKUP(Z486,#REF!,2,0)</f>
        <v>#REF!</v>
      </c>
      <c r="AD486" s="226" t="e">
        <f>VLOOKUP(AA486,#REF!,2,0)</f>
        <v>#REF!</v>
      </c>
      <c r="AE486" s="227" t="e">
        <f t="shared" si="134"/>
        <v>#REF!</v>
      </c>
      <c r="AF486" s="229" t="e">
        <f t="shared" si="155"/>
        <v>#REF!</v>
      </c>
      <c r="AG486" s="229">
        <v>2</v>
      </c>
      <c r="AH486" s="229" t="e">
        <f t="shared" si="156"/>
        <v>#REF!</v>
      </c>
      <c r="AI486" s="227" t="e">
        <f t="shared" si="157"/>
        <v>#REF!</v>
      </c>
      <c r="AJ486" s="225">
        <f>Solicitacao_Prancha[[#This Row],[QUANT EQUIP]]</f>
        <v>1</v>
      </c>
      <c r="AK486" s="229" t="e">
        <f t="shared" si="158"/>
        <v>#REF!</v>
      </c>
      <c r="AL486" s="209"/>
      <c r="AM486" s="209"/>
      <c r="AN486" s="209"/>
      <c r="AO486" s="209"/>
      <c r="AP486" s="209"/>
      <c r="AQ486" s="209"/>
      <c r="AR486" s="209"/>
      <c r="AS486" s="209"/>
      <c r="AT486" s="209"/>
      <c r="AU486" s="209"/>
      <c r="AV486" s="209"/>
      <c r="AW486" s="209"/>
      <c r="AX486"/>
      <c r="AY486"/>
    </row>
    <row r="487" spans="1:51" ht="15" hidden="1" x14ac:dyDescent="0.25">
      <c r="A487" s="209">
        <v>3259</v>
      </c>
      <c r="B487" s="208" t="s">
        <v>743</v>
      </c>
      <c r="C487" s="210">
        <v>45645.888888888891</v>
      </c>
      <c r="D487" s="209" t="s">
        <v>1505</v>
      </c>
      <c r="E487" s="209" t="s">
        <v>503</v>
      </c>
      <c r="F487" s="209">
        <v>1</v>
      </c>
      <c r="G487" s="209" t="s">
        <v>6</v>
      </c>
      <c r="H487" s="209" t="s">
        <v>620</v>
      </c>
      <c r="I487" s="209" t="s">
        <v>621</v>
      </c>
      <c r="J487" s="209" t="s">
        <v>1</v>
      </c>
      <c r="K487" s="209" t="s">
        <v>1470</v>
      </c>
      <c r="L487" s="209" t="s">
        <v>593</v>
      </c>
      <c r="M487" s="209" t="s">
        <v>1509</v>
      </c>
      <c r="N487" s="209" t="s">
        <v>1509</v>
      </c>
      <c r="O487" s="209" t="s">
        <v>1510</v>
      </c>
      <c r="P487" s="209"/>
      <c r="Q487" s="209" t="s">
        <v>688</v>
      </c>
      <c r="R487" s="208" t="e">
        <f>VLOOKUP(LEFT(Solicitacao_Prancha[[#This Row],[ORIGEM]],4),#REF!,2,0)</f>
        <v>#REF!</v>
      </c>
      <c r="S487" s="208" t="e">
        <f>VLOOKUP(LEFT(Solicitacao_Prancha[[#This Row],[DESTINO]],4),#REF!,2,0)</f>
        <v>#REF!</v>
      </c>
      <c r="T487" s="219" t="str">
        <f t="shared" si="151"/>
        <v>Não Aderente</v>
      </c>
      <c r="U487" s="221">
        <f>((CONCATENATE(Solicitacao_Prancha[[#This Row],[DATA MOVIMENTAÇÃO]]," ",Solicitacao_Prancha[[#This Row],[HORA MOVIMENTAÇÃO]])-Solicitacao_Prancha[[#This Row],[DATA SOLICITAÇÃO]])*24)+3</f>
        <v>37.666666666686069</v>
      </c>
      <c r="V487" s="224" t="s">
        <v>410</v>
      </c>
      <c r="W487" s="225" t="str">
        <f>LEFT(Solicitacao_Prancha[[#This Row],[ORIGEM]],4)</f>
        <v>5003</v>
      </c>
      <c r="X487" s="225" t="str">
        <f>LEFT(Solicitacao_Prancha[[#This Row],[DESTINO]],4)</f>
        <v>5003</v>
      </c>
      <c r="Y487" s="225" t="str">
        <f t="shared" si="152"/>
        <v>BRLP5003</v>
      </c>
      <c r="Z487" s="225" t="str">
        <f t="shared" si="153"/>
        <v>50035003</v>
      </c>
      <c r="AA487" s="225" t="str">
        <f t="shared" si="154"/>
        <v>BRLP5003</v>
      </c>
      <c r="AB487" s="226" t="e">
        <f>VLOOKUP(Y487,#REF!,2,0)</f>
        <v>#REF!</v>
      </c>
      <c r="AC487" s="226" t="e">
        <f>VLOOKUP(Z487,#REF!,2,0)</f>
        <v>#REF!</v>
      </c>
      <c r="AD487" s="226" t="e">
        <f>VLOOKUP(AA487,#REF!,2,0)</f>
        <v>#REF!</v>
      </c>
      <c r="AE487" s="227" t="e">
        <f t="shared" si="134"/>
        <v>#REF!</v>
      </c>
      <c r="AF487" s="229" t="e">
        <f t="shared" si="155"/>
        <v>#REF!</v>
      </c>
      <c r="AG487" s="229">
        <v>2</v>
      </c>
      <c r="AH487" s="229" t="e">
        <f t="shared" si="156"/>
        <v>#REF!</v>
      </c>
      <c r="AI487" s="227" t="e">
        <f t="shared" si="157"/>
        <v>#REF!</v>
      </c>
      <c r="AJ487" s="225">
        <f>Solicitacao_Prancha[[#This Row],[QUANT EQUIP]]</f>
        <v>1</v>
      </c>
      <c r="AK487" s="229" t="e">
        <f t="shared" si="158"/>
        <v>#REF!</v>
      </c>
      <c r="AL487" s="209"/>
      <c r="AM487" s="209"/>
      <c r="AN487" s="209"/>
      <c r="AO487" s="209"/>
      <c r="AP487" s="209"/>
      <c r="AQ487" s="209"/>
      <c r="AR487" s="209"/>
      <c r="AS487" s="209"/>
      <c r="AT487" s="209"/>
      <c r="AU487" s="209"/>
      <c r="AV487" s="209"/>
      <c r="AW487" s="209"/>
      <c r="AX487"/>
      <c r="AY487"/>
    </row>
    <row r="488" spans="1:51" ht="15" hidden="1" x14ac:dyDescent="0.25">
      <c r="A488" s="209">
        <v>3260</v>
      </c>
      <c r="B488" s="208" t="s">
        <v>743</v>
      </c>
      <c r="C488" s="210">
        <v>45645.890972222223</v>
      </c>
      <c r="D488" s="209" t="s">
        <v>1505</v>
      </c>
      <c r="E488" s="209" t="s">
        <v>493</v>
      </c>
      <c r="F488" s="209">
        <v>1</v>
      </c>
      <c r="G488" s="209" t="s">
        <v>6</v>
      </c>
      <c r="H488" s="209" t="s">
        <v>620</v>
      </c>
      <c r="I488" s="209" t="s">
        <v>621</v>
      </c>
      <c r="J488" s="209" t="s">
        <v>1</v>
      </c>
      <c r="K488" s="209" t="s">
        <v>1470</v>
      </c>
      <c r="L488" s="209" t="s">
        <v>593</v>
      </c>
      <c r="M488" s="209" t="s">
        <v>855</v>
      </c>
      <c r="N488" s="209" t="s">
        <v>855</v>
      </c>
      <c r="O488" s="209" t="s">
        <v>1511</v>
      </c>
      <c r="P488" s="209"/>
      <c r="Q488" s="209" t="s">
        <v>688</v>
      </c>
      <c r="R488" s="208" t="e">
        <f>VLOOKUP(LEFT(Solicitacao_Prancha[[#This Row],[ORIGEM]],4),#REF!,2,0)</f>
        <v>#REF!</v>
      </c>
      <c r="S488" s="208" t="e">
        <f>VLOOKUP(LEFT(Solicitacao_Prancha[[#This Row],[DESTINO]],4),#REF!,2,0)</f>
        <v>#REF!</v>
      </c>
      <c r="T488" s="219" t="str">
        <f t="shared" si="151"/>
        <v>Não Aderente</v>
      </c>
      <c r="U488" s="221">
        <f>((CONCATENATE(Solicitacao_Prancha[[#This Row],[DATA MOVIMENTAÇÃO]]," ",Solicitacao_Prancha[[#This Row],[HORA MOVIMENTAÇÃO]])-Solicitacao_Prancha[[#This Row],[DATA SOLICITAÇÃO]])*24)+3</f>
        <v>37.616666666697711</v>
      </c>
      <c r="V488" s="224" t="s">
        <v>410</v>
      </c>
      <c r="W488" s="225" t="str">
        <f>LEFT(Solicitacao_Prancha[[#This Row],[ORIGEM]],4)</f>
        <v>5016</v>
      </c>
      <c r="X488" s="225" t="str">
        <f>LEFT(Solicitacao_Prancha[[#This Row],[DESTINO]],4)</f>
        <v>5016</v>
      </c>
      <c r="Y488" s="225" t="str">
        <f t="shared" si="152"/>
        <v>BRLP5016</v>
      </c>
      <c r="Z488" s="225" t="str">
        <f t="shared" si="153"/>
        <v>50165016</v>
      </c>
      <c r="AA488" s="225" t="str">
        <f t="shared" si="154"/>
        <v>BRLP5016</v>
      </c>
      <c r="AB488" s="226" t="e">
        <f>VLOOKUP(Y488,#REF!,2,0)</f>
        <v>#REF!</v>
      </c>
      <c r="AC488" s="226" t="e">
        <f>VLOOKUP(Z488,#REF!,2,0)</f>
        <v>#REF!</v>
      </c>
      <c r="AD488" s="226" t="e">
        <f>VLOOKUP(AA488,#REF!,2,0)</f>
        <v>#REF!</v>
      </c>
      <c r="AE488" s="227" t="e">
        <f t="shared" si="134"/>
        <v>#REF!</v>
      </c>
      <c r="AF488" s="229" t="e">
        <f t="shared" si="155"/>
        <v>#REF!</v>
      </c>
      <c r="AG488" s="229">
        <v>2</v>
      </c>
      <c r="AH488" s="229" t="e">
        <f t="shared" si="156"/>
        <v>#REF!</v>
      </c>
      <c r="AI488" s="227" t="e">
        <f t="shared" si="157"/>
        <v>#REF!</v>
      </c>
      <c r="AJ488" s="225">
        <f>Solicitacao_Prancha[[#This Row],[QUANT EQUIP]]</f>
        <v>1</v>
      </c>
      <c r="AK488" s="229" t="e">
        <f t="shared" si="158"/>
        <v>#REF!</v>
      </c>
      <c r="AL488" s="209"/>
      <c r="AM488" s="209"/>
      <c r="AN488" s="209"/>
      <c r="AO488" s="209"/>
      <c r="AP488" s="209"/>
      <c r="AQ488" s="209"/>
      <c r="AR488" s="209"/>
      <c r="AS488" s="209"/>
      <c r="AT488" s="209"/>
      <c r="AU488" s="209"/>
      <c r="AV488" s="209"/>
      <c r="AW488" s="209"/>
      <c r="AX488"/>
      <c r="AY488"/>
    </row>
    <row r="489" spans="1:51" ht="15" hidden="1" x14ac:dyDescent="0.25">
      <c r="A489" s="209">
        <v>3262</v>
      </c>
      <c r="B489" s="208" t="s">
        <v>718</v>
      </c>
      <c r="C489" s="210">
        <v>45645.897222222222</v>
      </c>
      <c r="D489" s="209" t="s">
        <v>1512</v>
      </c>
      <c r="E489" s="209" t="s">
        <v>719</v>
      </c>
      <c r="F489" s="209">
        <v>1</v>
      </c>
      <c r="G489" s="209" t="s">
        <v>4</v>
      </c>
      <c r="H489" s="209" t="s">
        <v>620</v>
      </c>
      <c r="I489" s="209" t="s">
        <v>621</v>
      </c>
      <c r="J489" s="209" t="s">
        <v>1</v>
      </c>
      <c r="K489" s="209" t="s">
        <v>1470</v>
      </c>
      <c r="L489" s="209" t="s">
        <v>593</v>
      </c>
      <c r="M489" s="209" t="s">
        <v>1498</v>
      </c>
      <c r="N489" s="209" t="s">
        <v>1499</v>
      </c>
      <c r="O489" s="209"/>
      <c r="P489" s="209"/>
      <c r="Q489" s="209" t="s">
        <v>688</v>
      </c>
      <c r="R489" s="208" t="e">
        <f>VLOOKUP(LEFT(Solicitacao_Prancha[[#This Row],[ORIGEM]],4),#REF!,2,0)</f>
        <v>#REF!</v>
      </c>
      <c r="S489" s="208" t="e">
        <f>VLOOKUP(LEFT(Solicitacao_Prancha[[#This Row],[DESTINO]],4),#REF!,2,0)</f>
        <v>#REF!</v>
      </c>
      <c r="T489" s="219" t="str">
        <f t="shared" si="151"/>
        <v>Não Aderente</v>
      </c>
      <c r="U489" s="221">
        <f>((CONCATENATE(Solicitacao_Prancha[[#This Row],[DATA MOVIMENTAÇÃO]]," ",Solicitacao_Prancha[[#This Row],[HORA MOVIMENTAÇÃO]])-Solicitacao_Prancha[[#This Row],[DATA SOLICITAÇÃO]])*24)+3</f>
        <v>37.466666666732635</v>
      </c>
      <c r="V489" s="224" t="s">
        <v>410</v>
      </c>
      <c r="W489" s="225" t="str">
        <f>LEFT(Solicitacao_Prancha[[#This Row],[ORIGEM]],4)</f>
        <v>0095</v>
      </c>
      <c r="X489" s="225" t="str">
        <f>LEFT(Solicitacao_Prancha[[#This Row],[DESTINO]],4)</f>
        <v>0077</v>
      </c>
      <c r="Y489" s="225" t="str">
        <f t="shared" si="152"/>
        <v>BRLP0095</v>
      </c>
      <c r="Z489" s="225" t="str">
        <f t="shared" si="153"/>
        <v>00950077</v>
      </c>
      <c r="AA489" s="225" t="str">
        <f t="shared" si="154"/>
        <v>BRLP0077</v>
      </c>
      <c r="AB489" s="226" t="e">
        <f>VLOOKUP(Y489,#REF!,2,0)</f>
        <v>#REF!</v>
      </c>
      <c r="AC489" s="226" t="e">
        <f>VLOOKUP(Z489,#REF!,2,0)</f>
        <v>#REF!</v>
      </c>
      <c r="AD489" s="226" t="e">
        <f>VLOOKUP(AA489,#REF!,2,0)</f>
        <v>#REF!</v>
      </c>
      <c r="AE489" s="227" t="e">
        <f t="shared" si="134"/>
        <v>#REF!</v>
      </c>
      <c r="AF489" s="229" t="e">
        <f t="shared" si="155"/>
        <v>#REF!</v>
      </c>
      <c r="AG489" s="229">
        <v>2</v>
      </c>
      <c r="AH489" s="229" t="e">
        <f t="shared" si="156"/>
        <v>#REF!</v>
      </c>
      <c r="AI489" s="227" t="e">
        <f t="shared" si="157"/>
        <v>#REF!</v>
      </c>
      <c r="AJ489" s="225">
        <f>Solicitacao_Prancha[[#This Row],[QUANT EQUIP]]</f>
        <v>1</v>
      </c>
      <c r="AK489" s="229" t="e">
        <f t="shared" si="158"/>
        <v>#REF!</v>
      </c>
      <c r="AL489" s="209"/>
      <c r="AM489" s="209"/>
      <c r="AN489" s="209"/>
      <c r="AO489" s="209"/>
      <c r="AP489" s="209"/>
      <c r="AQ489" s="209"/>
      <c r="AR489" s="209"/>
      <c r="AS489" s="209"/>
      <c r="AT489" s="209"/>
      <c r="AU489" s="209"/>
      <c r="AV489" s="209"/>
      <c r="AW489" s="209"/>
      <c r="AX489"/>
      <c r="AY489"/>
    </row>
    <row r="490" spans="1:51" ht="15" hidden="1" x14ac:dyDescent="0.25">
      <c r="A490" s="209">
        <v>3263</v>
      </c>
      <c r="B490" s="208" t="s">
        <v>717</v>
      </c>
      <c r="C490" s="210">
        <v>45645.945138888892</v>
      </c>
      <c r="D490" s="209" t="s">
        <v>1350</v>
      </c>
      <c r="E490" s="209" t="s">
        <v>500</v>
      </c>
      <c r="F490" s="209">
        <v>4</v>
      </c>
      <c r="G490" s="209" t="s">
        <v>4</v>
      </c>
      <c r="H490" s="209" t="s">
        <v>624</v>
      </c>
      <c r="I490" s="209" t="s">
        <v>624</v>
      </c>
      <c r="J490" s="209" t="s">
        <v>1</v>
      </c>
      <c r="K490" s="209" t="s">
        <v>1470</v>
      </c>
      <c r="L490" s="209" t="s">
        <v>600</v>
      </c>
      <c r="M490" s="209" t="s">
        <v>519</v>
      </c>
      <c r="N490" s="209" t="s">
        <v>685</v>
      </c>
      <c r="O490" s="209"/>
      <c r="P490" s="209"/>
      <c r="Q490" s="209" t="s">
        <v>688</v>
      </c>
      <c r="R490" s="208" t="e">
        <f>VLOOKUP(LEFT(Solicitacao_Prancha[[#This Row],[ORIGEM]],4),#REF!,2,0)</f>
        <v>#REF!</v>
      </c>
      <c r="S490" s="208" t="e">
        <f>VLOOKUP(LEFT(Solicitacao_Prancha[[#This Row],[DESTINO]],4),#REF!,2,0)</f>
        <v>#REF!</v>
      </c>
      <c r="T490" s="219" t="str">
        <f t="shared" si="151"/>
        <v>Não Aderente</v>
      </c>
      <c r="U490" s="221">
        <f>((CONCATENATE(Solicitacao_Prancha[[#This Row],[DATA MOVIMENTAÇÃO]]," ",Solicitacao_Prancha[[#This Row],[HORA MOVIMENTAÇÃO]])-Solicitacao_Prancha[[#This Row],[DATA SOLICITAÇÃO]])*24)+3</f>
        <v>34.316666666592937</v>
      </c>
      <c r="V490" s="224" t="s">
        <v>410</v>
      </c>
      <c r="W490" s="225" t="str">
        <f>LEFT(Solicitacao_Prancha[[#This Row],[ORIGEM]],4)</f>
        <v>2081</v>
      </c>
      <c r="X490" s="225" t="str">
        <f>LEFT(Solicitacao_Prancha[[#This Row],[DESTINO]],4)</f>
        <v>0341</v>
      </c>
      <c r="Y490" s="225" t="str">
        <f t="shared" si="152"/>
        <v>BRLP2081</v>
      </c>
      <c r="Z490" s="225" t="str">
        <f t="shared" si="153"/>
        <v>20810341</v>
      </c>
      <c r="AA490" s="225" t="str">
        <f t="shared" si="154"/>
        <v>BRLP0341</v>
      </c>
      <c r="AB490" s="226" t="e">
        <f>VLOOKUP(Y490,#REF!,2,0)</f>
        <v>#REF!</v>
      </c>
      <c r="AC490" s="226" t="e">
        <f>VLOOKUP(Z490,#REF!,2,0)</f>
        <v>#REF!</v>
      </c>
      <c r="AD490" s="226" t="e">
        <f>VLOOKUP(AA490,#REF!,2,0)</f>
        <v>#REF!</v>
      </c>
      <c r="AE490" s="227" t="e">
        <f t="shared" si="134"/>
        <v>#REF!</v>
      </c>
      <c r="AF490" s="229" t="e">
        <f t="shared" si="155"/>
        <v>#REF!</v>
      </c>
      <c r="AG490" s="229">
        <v>2</v>
      </c>
      <c r="AH490" s="229" t="e">
        <f t="shared" si="156"/>
        <v>#REF!</v>
      </c>
      <c r="AI490" s="227" t="e">
        <f t="shared" si="157"/>
        <v>#REF!</v>
      </c>
      <c r="AJ490" s="225">
        <f>Solicitacao_Prancha[[#This Row],[QUANT EQUIP]]</f>
        <v>4</v>
      </c>
      <c r="AK490" s="229" t="e">
        <f t="shared" si="158"/>
        <v>#REF!</v>
      </c>
      <c r="AL490" s="209"/>
      <c r="AM490" s="209"/>
      <c r="AN490" s="209"/>
      <c r="AO490" s="209"/>
      <c r="AP490" s="209"/>
      <c r="AQ490" s="209"/>
      <c r="AR490" s="209"/>
      <c r="AS490" s="209"/>
      <c r="AT490" s="209"/>
      <c r="AU490" s="209"/>
      <c r="AV490" s="209"/>
      <c r="AW490" s="209"/>
      <c r="AX490"/>
      <c r="AY490"/>
    </row>
    <row r="491" spans="1:51" ht="15" hidden="1" x14ac:dyDescent="0.25">
      <c r="A491" s="209">
        <v>3264</v>
      </c>
      <c r="B491" s="208" t="s">
        <v>483</v>
      </c>
      <c r="C491" s="210">
        <v>45646.012499999997</v>
      </c>
      <c r="D491" s="209" t="s">
        <v>484</v>
      </c>
      <c r="E491" s="209" t="s">
        <v>497</v>
      </c>
      <c r="F491" s="209">
        <v>3</v>
      </c>
      <c r="G491" s="209" t="s">
        <v>498</v>
      </c>
      <c r="H491" s="209" t="s">
        <v>620</v>
      </c>
      <c r="I491" s="209" t="s">
        <v>622</v>
      </c>
      <c r="J491" s="209" t="s">
        <v>531</v>
      </c>
      <c r="K491" s="209" t="s">
        <v>1385</v>
      </c>
      <c r="L491" s="209" t="s">
        <v>600</v>
      </c>
      <c r="M491" s="209" t="s">
        <v>755</v>
      </c>
      <c r="N491" s="209" t="s">
        <v>755</v>
      </c>
      <c r="O491" s="209"/>
      <c r="P491" s="209"/>
      <c r="Q491" s="209"/>
      <c r="R491" s="208" t="e">
        <f>VLOOKUP(LEFT(Solicitacao_Prancha[[#This Row],[ORIGEM]],4),#REF!,2,0)</f>
        <v>#REF!</v>
      </c>
      <c r="S491" s="208" t="e">
        <f>VLOOKUP(LEFT(Solicitacao_Prancha[[#This Row],[DESTINO]],4),#REF!,2,0)</f>
        <v>#REF!</v>
      </c>
      <c r="T491" s="219" t="str">
        <f t="shared" si="151"/>
        <v>Não Aderente</v>
      </c>
      <c r="U491" s="221">
        <f>((CONCATENATE(Solicitacao_Prancha[[#This Row],[DATA MOVIMENTAÇÃO]]," ",Solicitacao_Prancha[[#This Row],[HORA MOVIMENTAÇÃO]])-Solicitacao_Prancha[[#This Row],[DATA SOLICITAÇÃO]])*24)+3</f>
        <v>8.7000000000698492</v>
      </c>
      <c r="V491" s="224" t="s">
        <v>410</v>
      </c>
      <c r="W491" s="225" t="str">
        <f>LEFT(Solicitacao_Prancha[[#This Row],[ORIGEM]],4)</f>
        <v>0057</v>
      </c>
      <c r="X491" s="225" t="str">
        <f>LEFT(Solicitacao_Prancha[[#This Row],[DESTINO]],4)</f>
        <v>0057</v>
      </c>
      <c r="Y491" s="225" t="str">
        <f t="shared" si="152"/>
        <v>BRLP0057</v>
      </c>
      <c r="Z491" s="225" t="str">
        <f t="shared" si="153"/>
        <v>00570057</v>
      </c>
      <c r="AA491" s="225" t="str">
        <f t="shared" si="154"/>
        <v>BRLP0057</v>
      </c>
      <c r="AB491" s="226" t="e">
        <f>VLOOKUP(Y491,#REF!,2,0)</f>
        <v>#REF!</v>
      </c>
      <c r="AC491" s="226" t="e">
        <f>VLOOKUP(Z491,#REF!,2,0)</f>
        <v>#REF!</v>
      </c>
      <c r="AD491" s="226" t="e">
        <f>VLOOKUP(AA491,#REF!,2,0)</f>
        <v>#REF!</v>
      </c>
      <c r="AE491" s="227" t="e">
        <f t="shared" si="134"/>
        <v>#REF!</v>
      </c>
      <c r="AF491" s="229" t="e">
        <f t="shared" si="155"/>
        <v>#REF!</v>
      </c>
      <c r="AG491" s="229">
        <v>2</v>
      </c>
      <c r="AH491" s="229" t="e">
        <f t="shared" si="156"/>
        <v>#REF!</v>
      </c>
      <c r="AI491" s="227" t="e">
        <f t="shared" si="157"/>
        <v>#REF!</v>
      </c>
      <c r="AJ491" s="225">
        <f>Solicitacao_Prancha[[#This Row],[QUANT EQUIP]]</f>
        <v>3</v>
      </c>
      <c r="AK491" s="229" t="e">
        <f t="shared" si="158"/>
        <v>#REF!</v>
      </c>
      <c r="AL491" s="209"/>
      <c r="AM491" s="209"/>
      <c r="AN491" s="209"/>
      <c r="AO491" s="209"/>
      <c r="AP491" s="209"/>
      <c r="AQ491" s="209"/>
      <c r="AR491" s="209"/>
      <c r="AS491" s="209"/>
      <c r="AT491" s="209"/>
      <c r="AU491" s="209"/>
      <c r="AV491" s="209"/>
      <c r="AW491" s="209"/>
      <c r="AX491"/>
      <c r="AY491"/>
    </row>
    <row r="492" spans="1:51" ht="15" hidden="1" x14ac:dyDescent="0.25">
      <c r="A492" s="209">
        <v>3265</v>
      </c>
      <c r="B492" s="208" t="s">
        <v>718</v>
      </c>
      <c r="C492" s="210">
        <v>45646.023611111108</v>
      </c>
      <c r="D492" s="209" t="s">
        <v>1383</v>
      </c>
      <c r="E492" s="209" t="s">
        <v>5</v>
      </c>
      <c r="F492" s="209">
        <v>1</v>
      </c>
      <c r="G492" s="209" t="s">
        <v>7</v>
      </c>
      <c r="H492" s="209" t="s">
        <v>620</v>
      </c>
      <c r="I492" s="209" t="s">
        <v>620</v>
      </c>
      <c r="J492" s="209" t="s">
        <v>1</v>
      </c>
      <c r="K492" s="209" t="s">
        <v>1470</v>
      </c>
      <c r="L492" s="209" t="s">
        <v>593</v>
      </c>
      <c r="M492" s="209" t="s">
        <v>1513</v>
      </c>
      <c r="N492" s="209" t="s">
        <v>682</v>
      </c>
      <c r="O492" s="209"/>
      <c r="P492" s="209"/>
      <c r="Q492" s="209" t="s">
        <v>688</v>
      </c>
      <c r="R492" s="208" t="e">
        <f>VLOOKUP(LEFT(Solicitacao_Prancha[[#This Row],[ORIGEM]],4),#REF!,2,0)</f>
        <v>#REF!</v>
      </c>
      <c r="S492" s="208" t="e">
        <f>VLOOKUP(LEFT(Solicitacao_Prancha[[#This Row],[DESTINO]],4),#REF!,2,0)</f>
        <v>#REF!</v>
      </c>
      <c r="T492" s="219" t="str">
        <f t="shared" si="151"/>
        <v>Não Aderente</v>
      </c>
      <c r="U492" s="221">
        <f>((CONCATENATE(Solicitacao_Prancha[[#This Row],[DATA MOVIMENTAÇÃO]]," ",Solicitacao_Prancha[[#This Row],[HORA MOVIMENTAÇÃO]])-Solicitacao_Prancha[[#This Row],[DATA SOLICITAÇÃO]])*24)+3</f>
        <v>34.433333333465271</v>
      </c>
      <c r="V492" s="224" t="s">
        <v>410</v>
      </c>
      <c r="W492" s="225" t="str">
        <f>LEFT(Solicitacao_Prancha[[#This Row],[ORIGEM]],4)</f>
        <v>0460</v>
      </c>
      <c r="X492" s="225" t="str">
        <f>LEFT(Solicitacao_Prancha[[#This Row],[DESTINO]],4)</f>
        <v>0457</v>
      </c>
      <c r="Y492" s="225" t="str">
        <f t="shared" si="152"/>
        <v>BRLP0460</v>
      </c>
      <c r="Z492" s="225" t="str">
        <f t="shared" si="153"/>
        <v>04600457</v>
      </c>
      <c r="AA492" s="225" t="str">
        <f t="shared" si="154"/>
        <v>BRLP0457</v>
      </c>
      <c r="AB492" s="226" t="e">
        <f>VLOOKUP(Y492,#REF!,2,0)</f>
        <v>#REF!</v>
      </c>
      <c r="AC492" s="226" t="e">
        <f>VLOOKUP(Z492,#REF!,2,0)</f>
        <v>#REF!</v>
      </c>
      <c r="AD492" s="226" t="e">
        <f>VLOOKUP(AA492,#REF!,2,0)</f>
        <v>#REF!</v>
      </c>
      <c r="AE492" s="227" t="e">
        <f t="shared" si="134"/>
        <v>#REF!</v>
      </c>
      <c r="AF492" s="229" t="e">
        <f t="shared" si="155"/>
        <v>#REF!</v>
      </c>
      <c r="AG492" s="229">
        <v>2</v>
      </c>
      <c r="AH492" s="229" t="e">
        <f t="shared" si="156"/>
        <v>#REF!</v>
      </c>
      <c r="AI492" s="227" t="e">
        <f t="shared" si="157"/>
        <v>#REF!</v>
      </c>
      <c r="AJ492" s="225">
        <f>Solicitacao_Prancha[[#This Row],[QUANT EQUIP]]</f>
        <v>1</v>
      </c>
      <c r="AK492" s="229" t="e">
        <f t="shared" si="158"/>
        <v>#REF!</v>
      </c>
      <c r="AL492" s="209"/>
      <c r="AM492" s="209"/>
      <c r="AN492" s="209"/>
      <c r="AO492" s="209"/>
      <c r="AP492" s="209"/>
      <c r="AQ492" s="209"/>
      <c r="AR492" s="209"/>
      <c r="AS492" s="209"/>
      <c r="AT492" s="209"/>
      <c r="AU492" s="209"/>
      <c r="AV492" s="209"/>
      <c r="AW492" s="209"/>
      <c r="AX492"/>
      <c r="AY492"/>
    </row>
    <row r="493" spans="1:51" ht="15" hidden="1" x14ac:dyDescent="0.25">
      <c r="A493" s="209">
        <v>3267</v>
      </c>
      <c r="B493" s="208" t="s">
        <v>718</v>
      </c>
      <c r="C493" s="210">
        <v>45646.025694444441</v>
      </c>
      <c r="D493" s="209" t="s">
        <v>1383</v>
      </c>
      <c r="E493" s="209" t="s">
        <v>719</v>
      </c>
      <c r="F493" s="209">
        <v>4</v>
      </c>
      <c r="G493" s="209" t="s">
        <v>7</v>
      </c>
      <c r="H493" s="209" t="s">
        <v>621</v>
      </c>
      <c r="I493" s="209" t="s">
        <v>621</v>
      </c>
      <c r="J493" s="209" t="s">
        <v>1</v>
      </c>
      <c r="K493" s="209" t="s">
        <v>1470</v>
      </c>
      <c r="L493" s="209" t="s">
        <v>604</v>
      </c>
      <c r="M493" s="209" t="s">
        <v>1513</v>
      </c>
      <c r="N493" s="209" t="s">
        <v>682</v>
      </c>
      <c r="O493" s="209"/>
      <c r="P493" s="209"/>
      <c r="Q493" s="209" t="s">
        <v>687</v>
      </c>
      <c r="R493" s="208" t="e">
        <f>VLOOKUP(LEFT(Solicitacao_Prancha[[#This Row],[ORIGEM]],4),#REF!,2,0)</f>
        <v>#REF!</v>
      </c>
      <c r="S493" s="208" t="e">
        <f>VLOOKUP(LEFT(Solicitacao_Prancha[[#This Row],[DESTINO]],4),#REF!,2,0)</f>
        <v>#REF!</v>
      </c>
      <c r="T493" s="219" t="str">
        <f t="shared" si="151"/>
        <v>Não Aderente</v>
      </c>
      <c r="U493" s="221">
        <f>((CONCATENATE(Solicitacao_Prancha[[#This Row],[DATA MOVIMENTAÇÃO]]," ",Solicitacao_Prancha[[#This Row],[HORA MOVIMENTAÇÃO]])-Solicitacao_Prancha[[#This Row],[DATA SOLICITAÇÃO]])*24)+3</f>
        <v>33.383333333360497</v>
      </c>
      <c r="V493" s="224" t="s">
        <v>410</v>
      </c>
      <c r="W493" s="225" t="str">
        <f>LEFT(Solicitacao_Prancha[[#This Row],[ORIGEM]],4)</f>
        <v>0460</v>
      </c>
      <c r="X493" s="225" t="str">
        <f>LEFT(Solicitacao_Prancha[[#This Row],[DESTINO]],4)</f>
        <v>0457</v>
      </c>
      <c r="Y493" s="225" t="str">
        <f t="shared" si="152"/>
        <v>BRLP0460</v>
      </c>
      <c r="Z493" s="225" t="str">
        <f t="shared" si="153"/>
        <v>04600457</v>
      </c>
      <c r="AA493" s="225" t="str">
        <f t="shared" si="154"/>
        <v>BRLP0457</v>
      </c>
      <c r="AB493" s="226" t="e">
        <f>VLOOKUP(Y493,#REF!,2,0)</f>
        <v>#REF!</v>
      </c>
      <c r="AC493" s="226" t="e">
        <f>VLOOKUP(Z493,#REF!,2,0)</f>
        <v>#REF!</v>
      </c>
      <c r="AD493" s="226" t="e">
        <f>VLOOKUP(AA493,#REF!,2,0)</f>
        <v>#REF!</v>
      </c>
      <c r="AE493" s="227" t="e">
        <f t="shared" si="134"/>
        <v>#REF!</v>
      </c>
      <c r="AF493" s="229" t="e">
        <f t="shared" si="155"/>
        <v>#REF!</v>
      </c>
      <c r="AG493" s="229">
        <v>2</v>
      </c>
      <c r="AH493" s="229" t="e">
        <f t="shared" si="156"/>
        <v>#REF!</v>
      </c>
      <c r="AI493" s="227" t="e">
        <f t="shared" si="157"/>
        <v>#REF!</v>
      </c>
      <c r="AJ493" s="225">
        <f>Solicitacao_Prancha[[#This Row],[QUANT EQUIP]]</f>
        <v>4</v>
      </c>
      <c r="AK493" s="229" t="e">
        <f t="shared" si="158"/>
        <v>#REF!</v>
      </c>
      <c r="AL493" s="209"/>
      <c r="AM493" s="209"/>
      <c r="AN493" s="209"/>
      <c r="AO493" s="209"/>
      <c r="AP493" s="209"/>
      <c r="AQ493" s="209"/>
      <c r="AR493" s="209"/>
      <c r="AS493" s="209"/>
      <c r="AT493" s="209"/>
      <c r="AU493" s="209"/>
      <c r="AV493" s="209"/>
      <c r="AW493" s="209"/>
      <c r="AX493"/>
      <c r="AY493"/>
    </row>
    <row r="494" spans="1:51" ht="15" hidden="1" x14ac:dyDescent="0.25">
      <c r="A494" s="209">
        <v>3266</v>
      </c>
      <c r="B494" s="208" t="s">
        <v>718</v>
      </c>
      <c r="C494" s="210">
        <v>45646.047222222223</v>
      </c>
      <c r="D494" s="209" t="s">
        <v>559</v>
      </c>
      <c r="E494" s="209" t="s">
        <v>744</v>
      </c>
      <c r="F494" s="209">
        <v>1</v>
      </c>
      <c r="G494" s="209" t="s">
        <v>523</v>
      </c>
      <c r="H494" s="209" t="s">
        <v>620</v>
      </c>
      <c r="I494" s="209" t="s">
        <v>624</v>
      </c>
      <c r="J494" s="209" t="s">
        <v>531</v>
      </c>
      <c r="K494" s="209" t="s">
        <v>1385</v>
      </c>
      <c r="L494" s="209" t="s">
        <v>604</v>
      </c>
      <c r="M494" s="209" t="s">
        <v>1514</v>
      </c>
      <c r="N494" s="209" t="s">
        <v>1477</v>
      </c>
      <c r="O494" s="209"/>
      <c r="P494" s="209" t="s">
        <v>514</v>
      </c>
      <c r="Q494" s="209" t="s">
        <v>688</v>
      </c>
      <c r="R494" s="208" t="e">
        <f>VLOOKUP(LEFT(Solicitacao_Prancha[[#This Row],[ORIGEM]],4),#REF!,2,0)</f>
        <v>#REF!</v>
      </c>
      <c r="S494" s="208" t="e">
        <f>VLOOKUP(LEFT(Solicitacao_Prancha[[#This Row],[DESTINO]],4),#REF!,2,0)</f>
        <v>#REF!</v>
      </c>
      <c r="T494" s="219" t="str">
        <f t="shared" si="151"/>
        <v>Não Aderente</v>
      </c>
      <c r="U494" s="221">
        <f>((CONCATENATE(Solicitacao_Prancha[[#This Row],[DATA MOVIMENTAÇÃO]]," ",Solicitacao_Prancha[[#This Row],[HORA MOVIMENTAÇÃO]])-Solicitacao_Prancha[[#This Row],[DATA SOLICITAÇÃO]])*24)+3</f>
        <v>8.8666666665812954</v>
      </c>
      <c r="V494" s="224" t="s">
        <v>410</v>
      </c>
      <c r="W494" s="225" t="str">
        <f>LEFT(Solicitacao_Prancha[[#This Row],[ORIGEM]],4)</f>
        <v>2047</v>
      </c>
      <c r="X494" s="225" t="str">
        <f>LEFT(Solicitacao_Prancha[[#This Row],[DESTINO]],4)</f>
        <v>0520</v>
      </c>
      <c r="Y494" s="225" t="str">
        <f t="shared" si="152"/>
        <v>BRLP2047</v>
      </c>
      <c r="Z494" s="225" t="str">
        <f t="shared" si="153"/>
        <v>20470520</v>
      </c>
      <c r="AA494" s="225" t="str">
        <f t="shared" si="154"/>
        <v>BRLP0520</v>
      </c>
      <c r="AB494" s="226" t="e">
        <f>VLOOKUP(Y494,#REF!,2,0)</f>
        <v>#REF!</v>
      </c>
      <c r="AC494" s="226" t="e">
        <f>VLOOKUP(Z494,#REF!,2,0)</f>
        <v>#REF!</v>
      </c>
      <c r="AD494" s="226" t="e">
        <f>VLOOKUP(AA494,#REF!,2,0)</f>
        <v>#REF!</v>
      </c>
      <c r="AE494" s="227" t="e">
        <f t="shared" si="134"/>
        <v>#REF!</v>
      </c>
      <c r="AF494" s="229" t="e">
        <f t="shared" si="155"/>
        <v>#REF!</v>
      </c>
      <c r="AG494" s="229">
        <v>2</v>
      </c>
      <c r="AH494" s="229" t="e">
        <f t="shared" si="156"/>
        <v>#REF!</v>
      </c>
      <c r="AI494" s="227" t="e">
        <f t="shared" si="157"/>
        <v>#REF!</v>
      </c>
      <c r="AJ494" s="225">
        <f>Solicitacao_Prancha[[#This Row],[QUANT EQUIP]]</f>
        <v>1</v>
      </c>
      <c r="AK494" s="229" t="e">
        <f t="shared" si="158"/>
        <v>#REF!</v>
      </c>
      <c r="AL494" s="209"/>
      <c r="AM494" s="209"/>
      <c r="AN494" s="209"/>
      <c r="AO494" s="209"/>
      <c r="AP494" s="209"/>
      <c r="AQ494" s="209"/>
      <c r="AR494" s="209"/>
      <c r="AS494" s="209"/>
      <c r="AT494" s="209"/>
      <c r="AU494" s="209"/>
      <c r="AV494" s="209"/>
      <c r="AW494" s="209"/>
      <c r="AX494"/>
      <c r="AY494"/>
    </row>
    <row r="495" spans="1:51" ht="15" hidden="1" x14ac:dyDescent="0.25">
      <c r="A495" s="209">
        <v>3268</v>
      </c>
      <c r="B495" s="209" t="s">
        <v>742</v>
      </c>
      <c r="C495" s="210">
        <v>45646.089583333334</v>
      </c>
      <c r="D495" s="209" t="s">
        <v>529</v>
      </c>
      <c r="E495" s="209" t="s">
        <v>493</v>
      </c>
      <c r="F495" s="209">
        <v>1</v>
      </c>
      <c r="G495" s="209" t="s">
        <v>545</v>
      </c>
      <c r="H495" s="209" t="s">
        <v>620</v>
      </c>
      <c r="I495" s="209" t="s">
        <v>621</v>
      </c>
      <c r="J495" s="209" t="s">
        <v>1</v>
      </c>
      <c r="K495" s="209" t="s">
        <v>1470</v>
      </c>
      <c r="L495" s="209" t="s">
        <v>600</v>
      </c>
      <c r="M495" s="209" t="s">
        <v>1515</v>
      </c>
      <c r="N495" s="209" t="s">
        <v>1516</v>
      </c>
      <c r="O495" s="209"/>
      <c r="P495" s="209"/>
      <c r="Q495" s="209" t="s">
        <v>688</v>
      </c>
      <c r="R495" s="208" t="e">
        <f>VLOOKUP(LEFT(Solicitacao_Prancha[[#This Row],[ORIGEM]],4),#REF!,2,0)</f>
        <v>#REF!</v>
      </c>
      <c r="S495" s="208" t="e">
        <f>VLOOKUP(LEFT(Solicitacao_Prancha[[#This Row],[DESTINO]],4),#REF!,2,0)</f>
        <v>#REF!</v>
      </c>
      <c r="T495" s="219" t="str">
        <f t="shared" si="151"/>
        <v>Não Aderente</v>
      </c>
      <c r="U495" s="221">
        <f>((CONCATENATE(Solicitacao_Prancha[[#This Row],[DATA MOVIMENTAÇÃO]]," ",Solicitacao_Prancha[[#This Row],[HORA MOVIMENTAÇÃO]])-Solicitacao_Prancha[[#This Row],[DATA SOLICITAÇÃO]])*24)+3</f>
        <v>30.849999999976717</v>
      </c>
      <c r="V495" s="224" t="s">
        <v>410</v>
      </c>
      <c r="W495" s="225" t="str">
        <f>LEFT(Solicitacao_Prancha[[#This Row],[ORIGEM]],4)</f>
        <v>0407</v>
      </c>
      <c r="X495" s="225" t="str">
        <f>LEFT(Solicitacao_Prancha[[#This Row],[DESTINO]],4)</f>
        <v>0642</v>
      </c>
      <c r="Y495" s="225" t="str">
        <f t="shared" si="152"/>
        <v>BRLP0407</v>
      </c>
      <c r="Z495" s="225" t="str">
        <f t="shared" si="153"/>
        <v>04070642</v>
      </c>
      <c r="AA495" s="225" t="str">
        <f t="shared" si="154"/>
        <v>BRLP0642</v>
      </c>
      <c r="AB495" s="226" t="e">
        <f>VLOOKUP(Y495,#REF!,2,0)</f>
        <v>#REF!</v>
      </c>
      <c r="AC495" s="226" t="e">
        <f>VLOOKUP(Z495,#REF!,2,0)</f>
        <v>#REF!</v>
      </c>
      <c r="AD495" s="226" t="e">
        <f>VLOOKUP(AA495,#REF!,2,0)</f>
        <v>#REF!</v>
      </c>
      <c r="AE495" s="227" t="e">
        <f t="shared" si="134"/>
        <v>#REF!</v>
      </c>
      <c r="AF495" s="229" t="e">
        <f t="shared" si="155"/>
        <v>#REF!</v>
      </c>
      <c r="AG495" s="229">
        <v>2</v>
      </c>
      <c r="AH495" s="229" t="e">
        <f t="shared" si="156"/>
        <v>#REF!</v>
      </c>
      <c r="AI495" s="227" t="e">
        <f t="shared" si="157"/>
        <v>#REF!</v>
      </c>
      <c r="AJ495" s="225">
        <f>Solicitacao_Prancha[[#This Row],[QUANT EQUIP]]</f>
        <v>1</v>
      </c>
      <c r="AK495" s="229" t="e">
        <f t="shared" si="158"/>
        <v>#REF!</v>
      </c>
      <c r="AL495" s="209"/>
      <c r="AM495" s="209"/>
      <c r="AN495" s="209"/>
      <c r="AO495" s="209"/>
      <c r="AP495" s="209"/>
      <c r="AQ495" s="209"/>
      <c r="AR495" s="209"/>
      <c r="AS495" s="209"/>
      <c r="AT495" s="209"/>
      <c r="AU495" s="209"/>
      <c r="AV495" s="209"/>
      <c r="AW495" s="209"/>
      <c r="AX495"/>
      <c r="AY495"/>
    </row>
    <row r="496" spans="1:51" ht="15" hidden="1" x14ac:dyDescent="0.25">
      <c r="A496" s="209">
        <v>3269</v>
      </c>
      <c r="B496" s="209" t="s">
        <v>742</v>
      </c>
      <c r="C496" s="210">
        <v>45646.091666666667</v>
      </c>
      <c r="D496" s="209" t="s">
        <v>529</v>
      </c>
      <c r="E496" s="209" t="s">
        <v>491</v>
      </c>
      <c r="F496" s="209">
        <v>1</v>
      </c>
      <c r="G496" s="209" t="s">
        <v>545</v>
      </c>
      <c r="H496" s="209" t="s">
        <v>620</v>
      </c>
      <c r="I496" s="209" t="s">
        <v>621</v>
      </c>
      <c r="J496" s="209" t="s">
        <v>1</v>
      </c>
      <c r="K496" s="209" t="s">
        <v>1470</v>
      </c>
      <c r="L496" s="209" t="s">
        <v>600</v>
      </c>
      <c r="M496" s="209" t="s">
        <v>1515</v>
      </c>
      <c r="N496" s="209" t="s">
        <v>1516</v>
      </c>
      <c r="O496" s="209"/>
      <c r="P496" s="209"/>
      <c r="Q496" s="209" t="s">
        <v>688</v>
      </c>
      <c r="R496" s="208" t="e">
        <f>VLOOKUP(LEFT(Solicitacao_Prancha[[#This Row],[ORIGEM]],4),#REF!,2,0)</f>
        <v>#REF!</v>
      </c>
      <c r="S496" s="208" t="e">
        <f>VLOOKUP(LEFT(Solicitacao_Prancha[[#This Row],[DESTINO]],4),#REF!,2,0)</f>
        <v>#REF!</v>
      </c>
      <c r="T496" s="219" t="str">
        <f t="shared" si="151"/>
        <v>Não Aderente</v>
      </c>
      <c r="U496" s="221">
        <f>((CONCATENATE(Solicitacao_Prancha[[#This Row],[DATA MOVIMENTAÇÃO]]," ",Solicitacao_Prancha[[#This Row],[HORA MOVIMENTAÇÃO]])-Solicitacao_Prancha[[#This Row],[DATA SOLICITAÇÃO]])*24)+3</f>
        <v>30.799999999988358</v>
      </c>
      <c r="V496" s="224" t="s">
        <v>410</v>
      </c>
      <c r="W496" s="225" t="str">
        <f>LEFT(Solicitacao_Prancha[[#This Row],[ORIGEM]],4)</f>
        <v>0407</v>
      </c>
      <c r="X496" s="225" t="str">
        <f>LEFT(Solicitacao_Prancha[[#This Row],[DESTINO]],4)</f>
        <v>0642</v>
      </c>
      <c r="Y496" s="225" t="str">
        <f t="shared" si="152"/>
        <v>BRLP0407</v>
      </c>
      <c r="Z496" s="225" t="str">
        <f t="shared" si="153"/>
        <v>04070642</v>
      </c>
      <c r="AA496" s="225" t="str">
        <f t="shared" si="154"/>
        <v>BRLP0642</v>
      </c>
      <c r="AB496" s="226" t="e">
        <f>VLOOKUP(Y496,#REF!,2,0)</f>
        <v>#REF!</v>
      </c>
      <c r="AC496" s="226" t="e">
        <f>VLOOKUP(Z496,#REF!,2,0)</f>
        <v>#REF!</v>
      </c>
      <c r="AD496" s="226" t="e">
        <f>VLOOKUP(AA496,#REF!,2,0)</f>
        <v>#REF!</v>
      </c>
      <c r="AE496" s="227" t="e">
        <f t="shared" si="134"/>
        <v>#REF!</v>
      </c>
      <c r="AF496" s="229" t="e">
        <f t="shared" si="155"/>
        <v>#REF!</v>
      </c>
      <c r="AG496" s="229">
        <v>2</v>
      </c>
      <c r="AH496" s="229" t="e">
        <f t="shared" si="156"/>
        <v>#REF!</v>
      </c>
      <c r="AI496" s="227" t="e">
        <f t="shared" si="157"/>
        <v>#REF!</v>
      </c>
      <c r="AJ496" s="225">
        <f>Solicitacao_Prancha[[#This Row],[QUANT EQUIP]]</f>
        <v>1</v>
      </c>
      <c r="AK496" s="229" t="e">
        <f t="shared" si="158"/>
        <v>#REF!</v>
      </c>
      <c r="AL496" s="209"/>
      <c r="AM496" s="209"/>
      <c r="AN496" s="209"/>
      <c r="AO496" s="209"/>
      <c r="AP496" s="209"/>
      <c r="AQ496" s="209"/>
      <c r="AR496" s="209"/>
      <c r="AS496" s="209"/>
      <c r="AT496" s="209"/>
      <c r="AU496" s="209"/>
      <c r="AV496" s="209"/>
      <c r="AW496" s="209"/>
      <c r="AX496"/>
      <c r="AY496"/>
    </row>
    <row r="497" spans="1:51" ht="15" hidden="1" x14ac:dyDescent="0.25">
      <c r="A497" s="209">
        <v>3270</v>
      </c>
      <c r="B497" s="208" t="s">
        <v>743</v>
      </c>
      <c r="C497" s="210">
        <v>45646.436111111114</v>
      </c>
      <c r="D497" s="209" t="s">
        <v>1123</v>
      </c>
      <c r="E497" s="209" t="s">
        <v>503</v>
      </c>
      <c r="F497" s="209">
        <v>1</v>
      </c>
      <c r="G497" s="209" t="s">
        <v>501</v>
      </c>
      <c r="H497" s="209" t="s">
        <v>620</v>
      </c>
      <c r="I497" s="209" t="s">
        <v>621</v>
      </c>
      <c r="J497" s="209" t="s">
        <v>531</v>
      </c>
      <c r="K497" s="209" t="s">
        <v>1385</v>
      </c>
      <c r="L497" s="209" t="s">
        <v>598</v>
      </c>
      <c r="M497" s="209" t="s">
        <v>1517</v>
      </c>
      <c r="N497" s="209" t="s">
        <v>1421</v>
      </c>
      <c r="O497" s="209"/>
      <c r="P497" s="209" t="s">
        <v>514</v>
      </c>
      <c r="Q497" s="209" t="s">
        <v>688</v>
      </c>
      <c r="R497" s="208" t="e">
        <f>VLOOKUP(LEFT(Solicitacao_Prancha[[#This Row],[ORIGEM]],4),#REF!,2,0)</f>
        <v>#REF!</v>
      </c>
      <c r="S497" s="208" t="e">
        <f>VLOOKUP(LEFT(Solicitacao_Prancha[[#This Row],[DESTINO]],4),#REF!,2,0)</f>
        <v>#REF!</v>
      </c>
      <c r="T497" s="219" t="str">
        <f t="shared" si="151"/>
        <v>Não Aderente</v>
      </c>
      <c r="U497" s="221">
        <f>((CONCATENATE(Solicitacao_Prancha[[#This Row],[DATA MOVIMENTAÇÃO]]," ",Solicitacao_Prancha[[#This Row],[HORA MOVIMENTAÇÃO]])-Solicitacao_Prancha[[#This Row],[DATA SOLICITAÇÃO]])*24)+3</f>
        <v>6.5333333333255723</v>
      </c>
      <c r="V497" s="224" t="s">
        <v>410</v>
      </c>
      <c r="W497" s="225" t="str">
        <f>LEFT(Solicitacao_Prancha[[#This Row],[ORIGEM]],4)</f>
        <v>0526</v>
      </c>
      <c r="X497" s="225" t="str">
        <f>LEFT(Solicitacao_Prancha[[#This Row],[DESTINO]],4)</f>
        <v>0656</v>
      </c>
      <c r="Y497" s="225" t="str">
        <f t="shared" si="152"/>
        <v>BRLP0526</v>
      </c>
      <c r="Z497" s="225" t="str">
        <f t="shared" si="153"/>
        <v>05260656</v>
      </c>
      <c r="AA497" s="225" t="str">
        <f t="shared" si="154"/>
        <v>BRLP0656</v>
      </c>
      <c r="AB497" s="226" t="e">
        <f>VLOOKUP(Y497,#REF!,2,0)</f>
        <v>#REF!</v>
      </c>
      <c r="AC497" s="226" t="e">
        <f>VLOOKUP(Z497,#REF!,2,0)</f>
        <v>#REF!</v>
      </c>
      <c r="AD497" s="226" t="e">
        <f>VLOOKUP(AA497,#REF!,2,0)</f>
        <v>#REF!</v>
      </c>
      <c r="AE497" s="227" t="e">
        <f t="shared" si="134"/>
        <v>#REF!</v>
      </c>
      <c r="AF497" s="229" t="e">
        <f t="shared" si="155"/>
        <v>#REF!</v>
      </c>
      <c r="AG497" s="229">
        <v>2</v>
      </c>
      <c r="AH497" s="229" t="e">
        <f t="shared" si="156"/>
        <v>#REF!</v>
      </c>
      <c r="AI497" s="227" t="e">
        <f t="shared" si="157"/>
        <v>#REF!</v>
      </c>
      <c r="AJ497" s="225">
        <f>Solicitacao_Prancha[[#This Row],[QUANT EQUIP]]</f>
        <v>1</v>
      </c>
      <c r="AK497" s="229" t="e">
        <f t="shared" si="158"/>
        <v>#REF!</v>
      </c>
      <c r="AL497" s="209"/>
      <c r="AM497" s="209"/>
      <c r="AN497" s="209"/>
      <c r="AO497" s="209"/>
      <c r="AP497" s="209"/>
      <c r="AQ497" s="209"/>
      <c r="AR497" s="209"/>
      <c r="AS497" s="209"/>
      <c r="AT497" s="209"/>
      <c r="AU497" s="209"/>
      <c r="AV497" s="209"/>
      <c r="AW497" s="209"/>
      <c r="AX497"/>
      <c r="AY497"/>
    </row>
    <row r="498" spans="1:51" ht="15" hidden="1" x14ac:dyDescent="0.25">
      <c r="A498" s="209">
        <v>3271</v>
      </c>
      <c r="B498" s="208" t="s">
        <v>743</v>
      </c>
      <c r="C498" s="210">
        <v>45646.444444444445</v>
      </c>
      <c r="D498" s="209" t="s">
        <v>840</v>
      </c>
      <c r="E498" s="209" t="s">
        <v>493</v>
      </c>
      <c r="F498" s="209">
        <v>1</v>
      </c>
      <c r="G498" s="209" t="s">
        <v>501</v>
      </c>
      <c r="H498" s="209" t="s">
        <v>620</v>
      </c>
      <c r="I498" s="209" t="s">
        <v>622</v>
      </c>
      <c r="J498" s="209" t="s">
        <v>531</v>
      </c>
      <c r="K498" s="209" t="s">
        <v>1385</v>
      </c>
      <c r="L498" s="209" t="s">
        <v>598</v>
      </c>
      <c r="M498" s="209" t="s">
        <v>1420</v>
      </c>
      <c r="N498" s="209" t="s">
        <v>1421</v>
      </c>
      <c r="O498" s="209"/>
      <c r="P498" s="209" t="s">
        <v>514</v>
      </c>
      <c r="Q498" s="209" t="s">
        <v>688</v>
      </c>
      <c r="R498" s="208" t="e">
        <f>VLOOKUP(LEFT(Solicitacao_Prancha[[#This Row],[ORIGEM]],4),#REF!,2,0)</f>
        <v>#REF!</v>
      </c>
      <c r="S498" s="208" t="e">
        <f>VLOOKUP(LEFT(Solicitacao_Prancha[[#This Row],[DESTINO]],4),#REF!,2,0)</f>
        <v>#REF!</v>
      </c>
      <c r="T498" s="219" t="str">
        <f t="shared" si="151"/>
        <v>Não Aderente</v>
      </c>
      <c r="U498" s="221">
        <f>((CONCATENATE(Solicitacao_Prancha[[#This Row],[DATA MOVIMENTAÇÃO]]," ",Solicitacao_Prancha[[#This Row],[HORA MOVIMENTAÇÃO]])-Solicitacao_Prancha[[#This Row],[DATA SOLICITAÇÃO]])*24)+3</f>
        <v>6.3333333333721384</v>
      </c>
      <c r="V498" s="224" t="s">
        <v>410</v>
      </c>
      <c r="W498" s="225" t="str">
        <f>LEFT(Solicitacao_Prancha[[#This Row],[ORIGEM]],4)</f>
        <v>0018</v>
      </c>
      <c r="X498" s="225" t="str">
        <f>LEFT(Solicitacao_Prancha[[#This Row],[DESTINO]],4)</f>
        <v>0656</v>
      </c>
      <c r="Y498" s="225" t="str">
        <f t="shared" si="152"/>
        <v>BRLP0018</v>
      </c>
      <c r="Z498" s="225" t="str">
        <f t="shared" si="153"/>
        <v>00180656</v>
      </c>
      <c r="AA498" s="225" t="str">
        <f t="shared" si="154"/>
        <v>BRLP0656</v>
      </c>
      <c r="AB498" s="226" t="e">
        <f>VLOOKUP(Y498,#REF!,2,0)</f>
        <v>#REF!</v>
      </c>
      <c r="AC498" s="226" t="e">
        <f>VLOOKUP(Z498,#REF!,2,0)</f>
        <v>#REF!</v>
      </c>
      <c r="AD498" s="226" t="e">
        <f>VLOOKUP(AA498,#REF!,2,0)</f>
        <v>#REF!</v>
      </c>
      <c r="AE498" s="227" t="e">
        <f t="shared" si="134"/>
        <v>#REF!</v>
      </c>
      <c r="AF498" s="229" t="e">
        <f t="shared" si="155"/>
        <v>#REF!</v>
      </c>
      <c r="AG498" s="229">
        <v>2</v>
      </c>
      <c r="AH498" s="229" t="e">
        <f t="shared" si="156"/>
        <v>#REF!</v>
      </c>
      <c r="AI498" s="227" t="e">
        <f t="shared" si="157"/>
        <v>#REF!</v>
      </c>
      <c r="AJ498" s="225">
        <f>Solicitacao_Prancha[[#This Row],[QUANT EQUIP]]</f>
        <v>1</v>
      </c>
      <c r="AK498" s="229" t="e">
        <f t="shared" si="158"/>
        <v>#REF!</v>
      </c>
      <c r="AL498" s="209"/>
      <c r="AM498" s="209"/>
      <c r="AN498" s="209"/>
      <c r="AO498" s="209"/>
      <c r="AP498" s="209"/>
      <c r="AQ498" s="209"/>
      <c r="AR498" s="209"/>
      <c r="AS498" s="209"/>
      <c r="AT498" s="209"/>
      <c r="AU498" s="209"/>
      <c r="AV498" s="209"/>
      <c r="AW498" s="209"/>
      <c r="AX498"/>
      <c r="AY498"/>
    </row>
    <row r="499" spans="1:51" ht="15" hidden="1" x14ac:dyDescent="0.25">
      <c r="A499" s="209">
        <v>3272</v>
      </c>
      <c r="B499" s="208" t="s">
        <v>743</v>
      </c>
      <c r="C499" s="210">
        <v>45646.445138888892</v>
      </c>
      <c r="D499" s="209" t="s">
        <v>840</v>
      </c>
      <c r="E499" s="209" t="s">
        <v>507</v>
      </c>
      <c r="F499" s="209">
        <v>1</v>
      </c>
      <c r="G499" s="209" t="s">
        <v>501</v>
      </c>
      <c r="H499" s="209" t="s">
        <v>620</v>
      </c>
      <c r="I499" s="209" t="s">
        <v>621</v>
      </c>
      <c r="J499" s="209" t="s">
        <v>531</v>
      </c>
      <c r="K499" s="209" t="s">
        <v>1385</v>
      </c>
      <c r="L499" s="209" t="s">
        <v>598</v>
      </c>
      <c r="M499" s="209" t="s">
        <v>1420</v>
      </c>
      <c r="N499" s="209" t="s">
        <v>1421</v>
      </c>
      <c r="O499" s="209"/>
      <c r="P499" s="209" t="s">
        <v>514</v>
      </c>
      <c r="Q499" s="209" t="s">
        <v>688</v>
      </c>
      <c r="R499" s="208" t="e">
        <f>VLOOKUP(LEFT(Solicitacao_Prancha[[#This Row],[ORIGEM]],4),#REF!,2,0)</f>
        <v>#REF!</v>
      </c>
      <c r="S499" s="208" t="e">
        <f>VLOOKUP(LEFT(Solicitacao_Prancha[[#This Row],[DESTINO]],4),#REF!,2,0)</f>
        <v>#REF!</v>
      </c>
      <c r="T499" s="219" t="str">
        <f t="shared" si="151"/>
        <v>Não Aderente</v>
      </c>
      <c r="U499" s="221">
        <f>((CONCATENATE(Solicitacao_Prancha[[#This Row],[DATA MOVIMENTAÇÃO]]," ",Solicitacao_Prancha[[#This Row],[HORA MOVIMENTAÇÃO]])-Solicitacao_Prancha[[#This Row],[DATA SOLICITAÇÃO]])*24)+3</f>
        <v>6.3166666666511446</v>
      </c>
      <c r="V499" s="224" t="s">
        <v>410</v>
      </c>
      <c r="W499" s="225" t="str">
        <f>LEFT(Solicitacao_Prancha[[#This Row],[ORIGEM]],4)</f>
        <v>0018</v>
      </c>
      <c r="X499" s="225" t="str">
        <f>LEFT(Solicitacao_Prancha[[#This Row],[DESTINO]],4)</f>
        <v>0656</v>
      </c>
      <c r="Y499" s="225" t="str">
        <f t="shared" si="152"/>
        <v>BRLP0018</v>
      </c>
      <c r="Z499" s="225" t="str">
        <f t="shared" si="153"/>
        <v>00180656</v>
      </c>
      <c r="AA499" s="225" t="str">
        <f t="shared" si="154"/>
        <v>BRLP0656</v>
      </c>
      <c r="AB499" s="226" t="e">
        <f>VLOOKUP(Y499,#REF!,2,0)</f>
        <v>#REF!</v>
      </c>
      <c r="AC499" s="226" t="e">
        <f>VLOOKUP(Z499,#REF!,2,0)</f>
        <v>#REF!</v>
      </c>
      <c r="AD499" s="226" t="e">
        <f>VLOOKUP(AA499,#REF!,2,0)</f>
        <v>#REF!</v>
      </c>
      <c r="AE499" s="227" t="e">
        <f t="shared" si="134"/>
        <v>#REF!</v>
      </c>
      <c r="AF499" s="229" t="e">
        <f t="shared" si="155"/>
        <v>#REF!</v>
      </c>
      <c r="AG499" s="229">
        <v>2</v>
      </c>
      <c r="AH499" s="229" t="e">
        <f t="shared" si="156"/>
        <v>#REF!</v>
      </c>
      <c r="AI499" s="227" t="e">
        <f t="shared" si="157"/>
        <v>#REF!</v>
      </c>
      <c r="AJ499" s="225">
        <f>Solicitacao_Prancha[[#This Row],[QUANT EQUIP]]</f>
        <v>1</v>
      </c>
      <c r="AK499" s="229" t="e">
        <f t="shared" si="158"/>
        <v>#REF!</v>
      </c>
      <c r="AL499" s="209"/>
      <c r="AM499" s="209"/>
      <c r="AN499" s="209"/>
      <c r="AO499" s="209"/>
      <c r="AP499" s="209"/>
      <c r="AQ499" s="209"/>
      <c r="AR499" s="209"/>
      <c r="AS499" s="209"/>
      <c r="AT499" s="209"/>
      <c r="AU499" s="209"/>
      <c r="AV499" s="209"/>
      <c r="AW499" s="209"/>
      <c r="AX499"/>
      <c r="AY499"/>
    </row>
    <row r="500" spans="1:51" ht="15" hidden="1" x14ac:dyDescent="0.25">
      <c r="A500" s="209">
        <v>3273</v>
      </c>
      <c r="B500" s="208" t="s">
        <v>718</v>
      </c>
      <c r="C500" s="210">
        <v>45646.447916666664</v>
      </c>
      <c r="D500" s="209" t="s">
        <v>1383</v>
      </c>
      <c r="E500" s="209" t="s">
        <v>719</v>
      </c>
      <c r="F500" s="209">
        <v>3</v>
      </c>
      <c r="G500" s="209" t="s">
        <v>7</v>
      </c>
      <c r="H500" s="209" t="s">
        <v>624</v>
      </c>
      <c r="I500" s="209" t="s">
        <v>621</v>
      </c>
      <c r="J500" s="209" t="s">
        <v>531</v>
      </c>
      <c r="K500" s="209" t="s">
        <v>1385</v>
      </c>
      <c r="L500" s="209" t="s">
        <v>606</v>
      </c>
      <c r="M500" s="209" t="s">
        <v>1513</v>
      </c>
      <c r="N500" s="209" t="s">
        <v>682</v>
      </c>
      <c r="O500" s="209" t="s">
        <v>1518</v>
      </c>
      <c r="P500" s="209" t="s">
        <v>848</v>
      </c>
      <c r="Q500" s="209" t="s">
        <v>688</v>
      </c>
      <c r="R500" s="208" t="e">
        <f>VLOOKUP(LEFT(Solicitacao_Prancha[[#This Row],[ORIGEM]],4),#REF!,2,0)</f>
        <v>#REF!</v>
      </c>
      <c r="S500" s="208" t="e">
        <f>VLOOKUP(LEFT(Solicitacao_Prancha[[#This Row],[DESTINO]],4),#REF!,2,0)</f>
        <v>#REF!</v>
      </c>
      <c r="T500" s="219" t="str">
        <f t="shared" si="151"/>
        <v>Não Aderente</v>
      </c>
      <c r="U500" s="221">
        <f>((CONCATENATE(Solicitacao_Prancha[[#This Row],[DATA MOVIMENTAÇÃO]]," ",Solicitacao_Prancha[[#This Row],[HORA MOVIMENTAÇÃO]])-Solicitacao_Prancha[[#This Row],[DATA SOLICITAÇÃO]])*24)+3</f>
        <v>4.2500000000582077</v>
      </c>
      <c r="V500" s="224" t="s">
        <v>410</v>
      </c>
      <c r="W500" s="225" t="str">
        <f>LEFT(Solicitacao_Prancha[[#This Row],[ORIGEM]],4)</f>
        <v>0460</v>
      </c>
      <c r="X500" s="225" t="str">
        <f>LEFT(Solicitacao_Prancha[[#This Row],[DESTINO]],4)</f>
        <v>0457</v>
      </c>
      <c r="Y500" s="225" t="str">
        <f t="shared" si="152"/>
        <v>BRLP0460</v>
      </c>
      <c r="Z500" s="225" t="str">
        <f t="shared" si="153"/>
        <v>04600457</v>
      </c>
      <c r="AA500" s="225" t="str">
        <f t="shared" si="154"/>
        <v>BRLP0457</v>
      </c>
      <c r="AB500" s="226" t="e">
        <f>VLOOKUP(Y500,#REF!,2,0)</f>
        <v>#REF!</v>
      </c>
      <c r="AC500" s="226" t="e">
        <f>VLOOKUP(Z500,#REF!,2,0)</f>
        <v>#REF!</v>
      </c>
      <c r="AD500" s="226" t="e">
        <f>VLOOKUP(AA500,#REF!,2,0)</f>
        <v>#REF!</v>
      </c>
      <c r="AE500" s="227" t="e">
        <f t="shared" si="134"/>
        <v>#REF!</v>
      </c>
      <c r="AF500" s="229" t="e">
        <f t="shared" si="155"/>
        <v>#REF!</v>
      </c>
      <c r="AG500" s="229">
        <v>2</v>
      </c>
      <c r="AH500" s="229" t="e">
        <f t="shared" si="156"/>
        <v>#REF!</v>
      </c>
      <c r="AI500" s="227" t="e">
        <f t="shared" si="157"/>
        <v>#REF!</v>
      </c>
      <c r="AJ500" s="225">
        <f>Solicitacao_Prancha[[#This Row],[QUANT EQUIP]]</f>
        <v>3</v>
      </c>
      <c r="AK500" s="229" t="e">
        <f t="shared" si="158"/>
        <v>#REF!</v>
      </c>
      <c r="AL500" s="209"/>
      <c r="AM500" s="209"/>
      <c r="AN500" s="209"/>
      <c r="AO500" s="209"/>
      <c r="AP500" s="209"/>
      <c r="AQ500" s="209"/>
      <c r="AR500" s="209"/>
      <c r="AS500" s="209"/>
      <c r="AT500" s="209"/>
      <c r="AU500" s="209"/>
      <c r="AV500" s="209"/>
      <c r="AW500" s="209"/>
      <c r="AX500"/>
      <c r="AY500"/>
    </row>
    <row r="501" spans="1:51" ht="15" hidden="1" x14ac:dyDescent="0.25">
      <c r="A501" s="209">
        <v>3281</v>
      </c>
      <c r="B501" s="208" t="s">
        <v>717</v>
      </c>
      <c r="C501" s="210">
        <v>45646.46597222222</v>
      </c>
      <c r="D501" s="209" t="s">
        <v>1467</v>
      </c>
      <c r="E501" s="209" t="s">
        <v>491</v>
      </c>
      <c r="F501" s="209">
        <v>1</v>
      </c>
      <c r="G501" s="209" t="s">
        <v>6</v>
      </c>
      <c r="H501" s="209" t="s">
        <v>620</v>
      </c>
      <c r="I501" s="209" t="s">
        <v>624</v>
      </c>
      <c r="J501" s="209" t="s">
        <v>531</v>
      </c>
      <c r="K501" s="209" t="s">
        <v>1470</v>
      </c>
      <c r="L501" s="209" t="s">
        <v>604</v>
      </c>
      <c r="M501" s="209" t="s">
        <v>565</v>
      </c>
      <c r="N501" s="209" t="s">
        <v>639</v>
      </c>
      <c r="O501" s="209"/>
      <c r="P501" s="209" t="s">
        <v>651</v>
      </c>
      <c r="Q501" s="209" t="s">
        <v>688</v>
      </c>
      <c r="R501" s="208" t="e">
        <f>VLOOKUP(LEFT(Solicitacao_Prancha[[#This Row],[ORIGEM]],4),#REF!,2,0)</f>
        <v>#REF!</v>
      </c>
      <c r="S501" s="208" t="e">
        <f>VLOOKUP(LEFT(Solicitacao_Prancha[[#This Row],[DESTINO]],4),#REF!,2,0)</f>
        <v>#REF!</v>
      </c>
      <c r="T501" s="219" t="str">
        <f t="shared" si="151"/>
        <v>Não Aderente</v>
      </c>
      <c r="U501" s="221">
        <f>((CONCATENATE(Solicitacao_Prancha[[#This Row],[DATA MOVIMENTAÇÃO]]," ",Solicitacao_Prancha[[#This Row],[HORA MOVIMENTAÇÃO]])-Solicitacao_Prancha[[#This Row],[DATA SOLICITAÇÃO]])*24)+3</f>
        <v>22.816666666651145</v>
      </c>
      <c r="V501" s="224" t="s">
        <v>410</v>
      </c>
      <c r="W501" s="225" t="str">
        <f>LEFT(Solicitacao_Prancha[[#This Row],[ORIGEM]],4)</f>
        <v>0374</v>
      </c>
      <c r="X501" s="225" t="str">
        <f>LEFT(Solicitacao_Prancha[[#This Row],[DESTINO]],4)</f>
        <v>0486</v>
      </c>
      <c r="Y501" s="225" t="str">
        <f t="shared" si="152"/>
        <v>BRLP0374</v>
      </c>
      <c r="Z501" s="225" t="str">
        <f t="shared" si="153"/>
        <v>03740486</v>
      </c>
      <c r="AA501" s="225" t="str">
        <f t="shared" si="154"/>
        <v>BRLP0486</v>
      </c>
      <c r="AB501" s="226" t="e">
        <f>VLOOKUP(Y501,#REF!,2,0)</f>
        <v>#REF!</v>
      </c>
      <c r="AC501" s="226" t="e">
        <f>VLOOKUP(Z501,#REF!,2,0)</f>
        <v>#REF!</v>
      </c>
      <c r="AD501" s="226" t="e">
        <f>VLOOKUP(AA501,#REF!,2,0)</f>
        <v>#REF!</v>
      </c>
      <c r="AE501" s="227" t="e">
        <f t="shared" si="134"/>
        <v>#REF!</v>
      </c>
      <c r="AF501" s="229" t="e">
        <f t="shared" si="155"/>
        <v>#REF!</v>
      </c>
      <c r="AG501" s="229">
        <v>2</v>
      </c>
      <c r="AH501" s="229" t="e">
        <f t="shared" si="156"/>
        <v>#REF!</v>
      </c>
      <c r="AI501" s="227" t="e">
        <f t="shared" si="157"/>
        <v>#REF!</v>
      </c>
      <c r="AJ501" s="225">
        <f>Solicitacao_Prancha[[#This Row],[QUANT EQUIP]]</f>
        <v>1</v>
      </c>
      <c r="AK501" s="229" t="e">
        <f t="shared" si="158"/>
        <v>#REF!</v>
      </c>
      <c r="AL501" s="209"/>
      <c r="AM501" s="209"/>
      <c r="AN501" s="209"/>
      <c r="AO501" s="209"/>
      <c r="AP501" s="209"/>
      <c r="AQ501" s="209"/>
      <c r="AR501" s="209"/>
      <c r="AS501" s="209"/>
      <c r="AT501" s="209"/>
      <c r="AU501" s="209"/>
      <c r="AV501" s="209"/>
      <c r="AW501" s="209"/>
      <c r="AX501"/>
      <c r="AY501"/>
    </row>
    <row r="502" spans="1:51" ht="15" hidden="1" x14ac:dyDescent="0.25">
      <c r="A502" s="209">
        <v>3274</v>
      </c>
      <c r="B502" s="208" t="s">
        <v>717</v>
      </c>
      <c r="C502" s="210">
        <v>45646.536111111112</v>
      </c>
      <c r="D502" s="209" t="s">
        <v>571</v>
      </c>
      <c r="E502" s="209" t="s">
        <v>491</v>
      </c>
      <c r="F502" s="209">
        <v>1</v>
      </c>
      <c r="G502" s="209" t="s">
        <v>501</v>
      </c>
      <c r="H502" s="209" t="s">
        <v>620</v>
      </c>
      <c r="I502" s="209" t="s">
        <v>621</v>
      </c>
      <c r="J502" s="209" t="s">
        <v>531</v>
      </c>
      <c r="K502" s="209" t="s">
        <v>1385</v>
      </c>
      <c r="L502" s="209" t="s">
        <v>598</v>
      </c>
      <c r="M502" s="209" t="s">
        <v>592</v>
      </c>
      <c r="N502" s="209" t="s">
        <v>646</v>
      </c>
      <c r="O502" s="209"/>
      <c r="P502" s="209" t="s">
        <v>633</v>
      </c>
      <c r="Q502" s="209" t="s">
        <v>688</v>
      </c>
      <c r="R502" s="208" t="e">
        <f>VLOOKUP(LEFT(Solicitacao_Prancha[[#This Row],[ORIGEM]],4),#REF!,2,0)</f>
        <v>#REF!</v>
      </c>
      <c r="S502" s="208" t="e">
        <f>VLOOKUP(LEFT(Solicitacao_Prancha[[#This Row],[DESTINO]],4),#REF!,2,0)</f>
        <v>#REF!</v>
      </c>
      <c r="T502" s="219" t="str">
        <f t="shared" ref="T502:T504" si="159">IF(U502&gt;=48,"Aderente","Não Aderente")</f>
        <v>Não Aderente</v>
      </c>
      <c r="U502" s="221">
        <f>((CONCATENATE(Solicitacao_Prancha[[#This Row],[DATA MOVIMENTAÇÃO]]," ",Solicitacao_Prancha[[#This Row],[HORA MOVIMENTAÇÃO]])-Solicitacao_Prancha[[#This Row],[DATA SOLICITAÇÃO]])*24)+3</f>
        <v>4.1333333333604969</v>
      </c>
      <c r="V502" s="224" t="s">
        <v>410</v>
      </c>
      <c r="W502" s="225" t="str">
        <f>LEFT(Solicitacao_Prancha[[#This Row],[ORIGEM]],4)</f>
        <v>0382</v>
      </c>
      <c r="X502" s="225" t="str">
        <f>LEFT(Solicitacao_Prancha[[#This Row],[DESTINO]],4)</f>
        <v>0137</v>
      </c>
      <c r="Y502" s="225" t="str">
        <f t="shared" ref="Y502:Y504" si="160">CONCATENATE(V502,W502)</f>
        <v>BRLP0382</v>
      </c>
      <c r="Z502" s="225" t="str">
        <f t="shared" ref="Z502:Z504" si="161">CONCATENATE(W502,X502)</f>
        <v>03820137</v>
      </c>
      <c r="AA502" s="225" t="str">
        <f t="shared" ref="AA502:AA504" si="162">CONCATENATE(V502,X502)</f>
        <v>BRLP0137</v>
      </c>
      <c r="AB502" s="226" t="e">
        <f>VLOOKUP(Y502,#REF!,2,0)</f>
        <v>#REF!</v>
      </c>
      <c r="AC502" s="226" t="e">
        <f>VLOOKUP(Z502,#REF!,2,0)</f>
        <v>#REF!</v>
      </c>
      <c r="AD502" s="226" t="e">
        <f>VLOOKUP(AA502,#REF!,2,0)</f>
        <v>#REF!</v>
      </c>
      <c r="AE502" s="227" t="e">
        <f t="shared" si="134"/>
        <v>#REF!</v>
      </c>
      <c r="AF502" s="229" t="e">
        <f t="shared" ref="AF502:AF504" si="163">(AB502/65)+(AC502/42.5)+(AD502/65)</f>
        <v>#REF!</v>
      </c>
      <c r="AG502" s="229">
        <v>2</v>
      </c>
      <c r="AH502" s="229" t="e">
        <f t="shared" ref="AH502:AH504" si="164">(AF502+AG502)</f>
        <v>#REF!</v>
      </c>
      <c r="AI502" s="227" t="e">
        <f t="shared" ref="AI502:AI504" si="165">11/AH502</f>
        <v>#REF!</v>
      </c>
      <c r="AJ502" s="225">
        <f>Solicitacao_Prancha[[#This Row],[QUANT EQUIP]]</f>
        <v>1</v>
      </c>
      <c r="AK502" s="229" t="e">
        <f t="shared" ref="AK502:AK504" si="166">AJ502/AI502</f>
        <v>#REF!</v>
      </c>
      <c r="AL502" s="209"/>
      <c r="AM502" s="209"/>
      <c r="AN502" s="209"/>
      <c r="AO502" s="209"/>
      <c r="AP502" s="209"/>
      <c r="AQ502" s="209"/>
      <c r="AR502" s="209"/>
      <c r="AS502" s="209"/>
      <c r="AT502" s="209"/>
      <c r="AU502" s="209"/>
      <c r="AV502" s="209"/>
      <c r="AW502" s="209"/>
      <c r="AX502"/>
      <c r="AY502"/>
    </row>
    <row r="503" spans="1:51" ht="15" hidden="1" x14ac:dyDescent="0.25">
      <c r="A503" s="209">
        <v>3275</v>
      </c>
      <c r="B503" s="208" t="s">
        <v>718</v>
      </c>
      <c r="C503" s="210">
        <v>45646.573611111111</v>
      </c>
      <c r="D503" s="209" t="s">
        <v>1461</v>
      </c>
      <c r="E503" s="209" t="s">
        <v>719</v>
      </c>
      <c r="F503" s="209">
        <v>1</v>
      </c>
      <c r="G503" s="209" t="s">
        <v>7</v>
      </c>
      <c r="H503" s="209" t="s">
        <v>620</v>
      </c>
      <c r="I503" s="209" t="s">
        <v>621</v>
      </c>
      <c r="J503" s="209" t="s">
        <v>1</v>
      </c>
      <c r="K503" s="209" t="s">
        <v>1470</v>
      </c>
      <c r="L503" s="209" t="s">
        <v>600</v>
      </c>
      <c r="M503" s="209" t="s">
        <v>671</v>
      </c>
      <c r="N503" s="209" t="s">
        <v>682</v>
      </c>
      <c r="O503" s="209" t="s">
        <v>1519</v>
      </c>
      <c r="P503" s="209"/>
      <c r="Q503" s="209" t="s">
        <v>688</v>
      </c>
      <c r="R503" s="208" t="e">
        <f>VLOOKUP(LEFT(Solicitacao_Prancha[[#This Row],[ORIGEM]],4),#REF!,2,0)</f>
        <v>#REF!</v>
      </c>
      <c r="S503" s="208" t="e">
        <f>VLOOKUP(LEFT(Solicitacao_Prancha[[#This Row],[DESTINO]],4),#REF!,2,0)</f>
        <v>#REF!</v>
      </c>
      <c r="T503" s="219" t="str">
        <f t="shared" si="159"/>
        <v>Não Aderente</v>
      </c>
      <c r="U503" s="221">
        <f>((CONCATENATE(Solicitacao_Prancha[[#This Row],[DATA MOVIMENTAÇÃO]]," ",Solicitacao_Prancha[[#This Row],[HORA MOVIMENTAÇÃO]])-Solicitacao_Prancha[[#This Row],[DATA SOLICITAÇÃO]])*24)+3</f>
        <v>19.233333333337214</v>
      </c>
      <c r="V503" s="224" t="s">
        <v>410</v>
      </c>
      <c r="W503" s="225" t="str">
        <f>LEFT(Solicitacao_Prancha[[#This Row],[ORIGEM]],4)</f>
        <v>0392</v>
      </c>
      <c r="X503" s="225" t="str">
        <f>LEFT(Solicitacao_Prancha[[#This Row],[DESTINO]],4)</f>
        <v>0457</v>
      </c>
      <c r="Y503" s="225" t="str">
        <f t="shared" si="160"/>
        <v>BRLP0392</v>
      </c>
      <c r="Z503" s="225" t="str">
        <f t="shared" si="161"/>
        <v>03920457</v>
      </c>
      <c r="AA503" s="225" t="str">
        <f t="shared" si="162"/>
        <v>BRLP0457</v>
      </c>
      <c r="AB503" s="226" t="e">
        <f>VLOOKUP(Y503,#REF!,2,0)</f>
        <v>#REF!</v>
      </c>
      <c r="AC503" s="226" t="e">
        <f>VLOOKUP(Z503,#REF!,2,0)</f>
        <v>#REF!</v>
      </c>
      <c r="AD503" s="226" t="e">
        <f>VLOOKUP(AA503,#REF!,2,0)</f>
        <v>#REF!</v>
      </c>
      <c r="AE503" s="227" t="e">
        <f t="shared" si="134"/>
        <v>#REF!</v>
      </c>
      <c r="AF503" s="229" t="e">
        <f t="shared" si="163"/>
        <v>#REF!</v>
      </c>
      <c r="AG503" s="229">
        <v>2</v>
      </c>
      <c r="AH503" s="229" t="e">
        <f t="shared" si="164"/>
        <v>#REF!</v>
      </c>
      <c r="AI503" s="227" t="e">
        <f t="shared" si="165"/>
        <v>#REF!</v>
      </c>
      <c r="AJ503" s="225">
        <f>Solicitacao_Prancha[[#This Row],[QUANT EQUIP]]</f>
        <v>1</v>
      </c>
      <c r="AK503" s="229" t="e">
        <f t="shared" si="166"/>
        <v>#REF!</v>
      </c>
      <c r="AL503" s="209"/>
      <c r="AM503" s="209"/>
      <c r="AN503" s="209"/>
      <c r="AO503" s="209"/>
      <c r="AP503" s="209"/>
      <c r="AQ503" s="209"/>
      <c r="AR503" s="209"/>
      <c r="AS503" s="209"/>
      <c r="AT503" s="209"/>
      <c r="AU503" s="209"/>
      <c r="AV503" s="209"/>
      <c r="AW503" s="209"/>
      <c r="AX503"/>
      <c r="AY503"/>
    </row>
    <row r="504" spans="1:51" ht="15" hidden="1" x14ac:dyDescent="0.25">
      <c r="A504" s="209">
        <v>3278</v>
      </c>
      <c r="B504" s="208" t="s">
        <v>718</v>
      </c>
      <c r="C504" s="210">
        <v>45646.599305555559</v>
      </c>
      <c r="D504" s="209" t="s">
        <v>1262</v>
      </c>
      <c r="E504" s="209" t="s">
        <v>719</v>
      </c>
      <c r="F504" s="209">
        <v>1</v>
      </c>
      <c r="G504" s="209" t="s">
        <v>7</v>
      </c>
      <c r="H504" s="209" t="s">
        <v>620</v>
      </c>
      <c r="I504" s="209" t="s">
        <v>621</v>
      </c>
      <c r="J504" s="209" t="s">
        <v>502</v>
      </c>
      <c r="K504" s="209" t="s">
        <v>1470</v>
      </c>
      <c r="L504" s="209" t="s">
        <v>600</v>
      </c>
      <c r="M504" s="209" t="s">
        <v>671</v>
      </c>
      <c r="N504" s="209" t="s">
        <v>682</v>
      </c>
      <c r="O504" s="209" t="s">
        <v>1530</v>
      </c>
      <c r="P504" s="209"/>
      <c r="Q504" s="209" t="s">
        <v>688</v>
      </c>
      <c r="R504" s="208" t="e">
        <f>VLOOKUP(LEFT(Solicitacao_Prancha[[#This Row],[ORIGEM]],4),#REF!,2,0)</f>
        <v>#REF!</v>
      </c>
      <c r="S504" s="208" t="e">
        <f>VLOOKUP(LEFT(Solicitacao_Prancha[[#This Row],[DESTINO]],4),#REF!,2,0)</f>
        <v>#REF!</v>
      </c>
      <c r="T504" s="219" t="str">
        <f t="shared" si="159"/>
        <v>Não Aderente</v>
      </c>
      <c r="U504" s="221">
        <f>((CONCATENATE(Solicitacao_Prancha[[#This Row],[DATA MOVIMENTAÇÃO]]," ",Solicitacao_Prancha[[#This Row],[HORA MOVIMENTAÇÃO]])-Solicitacao_Prancha[[#This Row],[DATA SOLICITAÇÃO]])*24)+3</f>
        <v>18.616666666581295</v>
      </c>
      <c r="V504" s="224" t="s">
        <v>410</v>
      </c>
      <c r="W504" s="225" t="str">
        <f>LEFT(Solicitacao_Prancha[[#This Row],[ORIGEM]],4)</f>
        <v>0392</v>
      </c>
      <c r="X504" s="225" t="str">
        <f>LEFT(Solicitacao_Prancha[[#This Row],[DESTINO]],4)</f>
        <v>0457</v>
      </c>
      <c r="Y504" s="225" t="str">
        <f t="shared" si="160"/>
        <v>BRLP0392</v>
      </c>
      <c r="Z504" s="225" t="str">
        <f t="shared" si="161"/>
        <v>03920457</v>
      </c>
      <c r="AA504" s="225" t="str">
        <f t="shared" si="162"/>
        <v>BRLP0457</v>
      </c>
      <c r="AB504" s="226" t="e">
        <f>VLOOKUP(Y504,#REF!,2,0)</f>
        <v>#REF!</v>
      </c>
      <c r="AC504" s="226" t="e">
        <f>VLOOKUP(Z504,#REF!,2,0)</f>
        <v>#REF!</v>
      </c>
      <c r="AD504" s="226" t="e">
        <f>VLOOKUP(AA504,#REF!,2,0)</f>
        <v>#REF!</v>
      </c>
      <c r="AE504" s="227" t="e">
        <f t="shared" si="134"/>
        <v>#REF!</v>
      </c>
      <c r="AF504" s="229" t="e">
        <f t="shared" si="163"/>
        <v>#REF!</v>
      </c>
      <c r="AG504" s="229">
        <v>2</v>
      </c>
      <c r="AH504" s="229" t="e">
        <f t="shared" si="164"/>
        <v>#REF!</v>
      </c>
      <c r="AI504" s="227" t="e">
        <f t="shared" si="165"/>
        <v>#REF!</v>
      </c>
      <c r="AJ504" s="225">
        <f>Solicitacao_Prancha[[#This Row],[QUANT EQUIP]]</f>
        <v>1</v>
      </c>
      <c r="AK504" s="229" t="e">
        <f t="shared" si="166"/>
        <v>#REF!</v>
      </c>
      <c r="AL504" s="209"/>
      <c r="AM504" s="209"/>
      <c r="AN504" s="209"/>
      <c r="AO504" s="209"/>
      <c r="AP504" s="209"/>
      <c r="AQ504" s="209"/>
      <c r="AR504" s="209"/>
      <c r="AS504" s="209"/>
      <c r="AT504" s="209"/>
      <c r="AU504" s="209"/>
      <c r="AV504" s="209"/>
      <c r="AW504" s="209"/>
      <c r="AX504"/>
      <c r="AY504"/>
    </row>
    <row r="505" spans="1:51" ht="15" hidden="1" x14ac:dyDescent="0.25">
      <c r="A505" s="209">
        <v>3276</v>
      </c>
      <c r="B505" s="208" t="s">
        <v>717</v>
      </c>
      <c r="C505" s="210">
        <v>45646.625694444447</v>
      </c>
      <c r="D505" s="209" t="s">
        <v>515</v>
      </c>
      <c r="E505" s="209" t="s">
        <v>500</v>
      </c>
      <c r="F505" s="209">
        <v>4</v>
      </c>
      <c r="G505" s="209" t="s">
        <v>8</v>
      </c>
      <c r="H505" s="209" t="s">
        <v>624</v>
      </c>
      <c r="I505" s="209" t="s">
        <v>624</v>
      </c>
      <c r="J505" s="209" t="s">
        <v>1</v>
      </c>
      <c r="K505" s="209" t="s">
        <v>1470</v>
      </c>
      <c r="L505" s="209" t="s">
        <v>1531</v>
      </c>
      <c r="M505" s="209" t="s">
        <v>560</v>
      </c>
      <c r="N505" s="209" t="s">
        <v>1443</v>
      </c>
      <c r="O505" s="209"/>
      <c r="P505" s="209"/>
      <c r="Q505" s="209" t="s">
        <v>688</v>
      </c>
      <c r="R505" s="208" t="e">
        <f>VLOOKUP(LEFT(Solicitacao_Prancha[[#This Row],[ORIGEM]],4),#REF!,2,0)</f>
        <v>#REF!</v>
      </c>
      <c r="S505" s="208" t="e">
        <f>VLOOKUP(LEFT(Solicitacao_Prancha[[#This Row],[DESTINO]],4),#REF!,2,0)</f>
        <v>#REF!</v>
      </c>
      <c r="T505" s="219" t="str">
        <f t="shared" ref="T505:T508" si="167">IF(U505&gt;=48,"Aderente","Não Aderente")</f>
        <v>Não Aderente</v>
      </c>
      <c r="U505" s="221">
        <f>((CONCATENATE(Solicitacao_Prancha[[#This Row],[DATA MOVIMENTAÇÃO]]," ",Solicitacao_Prancha[[#This Row],[HORA MOVIMENTAÇÃO]])-Solicitacao_Prancha[[#This Row],[DATA SOLICITAÇÃO]])*24)+3</f>
        <v>19.999999999883585</v>
      </c>
      <c r="V505" s="224" t="s">
        <v>410</v>
      </c>
      <c r="W505" s="225" t="str">
        <f>LEFT(Solicitacao_Prancha[[#This Row],[ORIGEM]],4)</f>
        <v>0480</v>
      </c>
      <c r="X505" s="225" t="str">
        <f>LEFT(Solicitacao_Prancha[[#This Row],[DESTINO]],4)</f>
        <v>0640</v>
      </c>
      <c r="Y505" s="225" t="str">
        <f t="shared" ref="Y505:Y508" si="168">CONCATENATE(V505,W505)</f>
        <v>BRLP0480</v>
      </c>
      <c r="Z505" s="225" t="str">
        <f t="shared" ref="Z505:Z508" si="169">CONCATENATE(W505,X505)</f>
        <v>04800640</v>
      </c>
      <c r="AA505" s="225" t="str">
        <f t="shared" ref="AA505:AA508" si="170">CONCATENATE(V505,X505)</f>
        <v>BRLP0640</v>
      </c>
      <c r="AB505" s="226" t="e">
        <f>VLOOKUP(Y505,#REF!,2,0)</f>
        <v>#REF!</v>
      </c>
      <c r="AC505" s="226" t="e">
        <f>VLOOKUP(Z505,#REF!,2,0)</f>
        <v>#REF!</v>
      </c>
      <c r="AD505" s="226" t="e">
        <f>VLOOKUP(AA505,#REF!,2,0)</f>
        <v>#REF!</v>
      </c>
      <c r="AE505" s="227" t="e">
        <f t="shared" si="134"/>
        <v>#REF!</v>
      </c>
      <c r="AF505" s="229" t="e">
        <f t="shared" ref="AF505:AF508" si="171">(AB505/65)+(AC505/42.5)+(AD505/65)</f>
        <v>#REF!</v>
      </c>
      <c r="AG505" s="229">
        <v>2</v>
      </c>
      <c r="AH505" s="229" t="e">
        <f t="shared" ref="AH505:AH508" si="172">(AF505+AG505)</f>
        <v>#REF!</v>
      </c>
      <c r="AI505" s="227" t="e">
        <f t="shared" ref="AI505:AI508" si="173">11/AH505</f>
        <v>#REF!</v>
      </c>
      <c r="AJ505" s="225">
        <f>Solicitacao_Prancha[[#This Row],[QUANT EQUIP]]</f>
        <v>4</v>
      </c>
      <c r="AK505" s="229" t="e">
        <f t="shared" ref="AK505:AK508" si="174">AJ505/AI505</f>
        <v>#REF!</v>
      </c>
      <c r="AL505" s="209"/>
      <c r="AM505" s="209"/>
      <c r="AN505" s="209"/>
      <c r="AO505" s="209"/>
      <c r="AP505" s="209"/>
      <c r="AQ505" s="209"/>
      <c r="AR505" s="209"/>
      <c r="AS505" s="209"/>
      <c r="AT505" s="209"/>
      <c r="AU505" s="209"/>
      <c r="AV505" s="209"/>
      <c r="AW505" s="209"/>
      <c r="AX505"/>
      <c r="AY505"/>
    </row>
    <row r="506" spans="1:51" ht="15" hidden="1" x14ac:dyDescent="0.25">
      <c r="A506" s="209">
        <v>3277</v>
      </c>
      <c r="B506" s="208" t="s">
        <v>718</v>
      </c>
      <c r="C506" s="210">
        <v>45646.628472222219</v>
      </c>
      <c r="D506" s="209" t="s">
        <v>1262</v>
      </c>
      <c r="E506" s="209" t="s">
        <v>719</v>
      </c>
      <c r="F506" s="209">
        <v>1</v>
      </c>
      <c r="G506" s="209" t="s">
        <v>7</v>
      </c>
      <c r="H506" s="209" t="s">
        <v>620</v>
      </c>
      <c r="I506" s="209" t="s">
        <v>621</v>
      </c>
      <c r="J506" s="209" t="s">
        <v>531</v>
      </c>
      <c r="K506" s="209" t="s">
        <v>1470</v>
      </c>
      <c r="L506" s="209" t="s">
        <v>600</v>
      </c>
      <c r="M506" s="209" t="s">
        <v>671</v>
      </c>
      <c r="N506" s="209" t="s">
        <v>682</v>
      </c>
      <c r="O506" s="209" t="s">
        <v>1519</v>
      </c>
      <c r="P506" s="209" t="s">
        <v>514</v>
      </c>
      <c r="Q506" s="209" t="s">
        <v>688</v>
      </c>
      <c r="R506" s="208" t="e">
        <f>VLOOKUP(LEFT(Solicitacao_Prancha[[#This Row],[ORIGEM]],4),#REF!,2,0)</f>
        <v>#REF!</v>
      </c>
      <c r="S506" s="208" t="e">
        <f>VLOOKUP(LEFT(Solicitacao_Prancha[[#This Row],[DESTINO]],4),#REF!,2,0)</f>
        <v>#REF!</v>
      </c>
      <c r="T506" s="219" t="str">
        <f t="shared" si="167"/>
        <v>Não Aderente</v>
      </c>
      <c r="U506" s="221">
        <f>((CONCATENATE(Solicitacao_Prancha[[#This Row],[DATA MOVIMENTAÇÃO]]," ",Solicitacao_Prancha[[#This Row],[HORA MOVIMENTAÇÃO]])-Solicitacao_Prancha[[#This Row],[DATA SOLICITAÇÃO]])*24)+3</f>
        <v>17.916666666744277</v>
      </c>
      <c r="V506" s="224" t="s">
        <v>410</v>
      </c>
      <c r="W506" s="225" t="str">
        <f>LEFT(Solicitacao_Prancha[[#This Row],[ORIGEM]],4)</f>
        <v>0392</v>
      </c>
      <c r="X506" s="225" t="str">
        <f>LEFT(Solicitacao_Prancha[[#This Row],[DESTINO]],4)</f>
        <v>0457</v>
      </c>
      <c r="Y506" s="225" t="str">
        <f t="shared" si="168"/>
        <v>BRLP0392</v>
      </c>
      <c r="Z506" s="225" t="str">
        <f t="shared" si="169"/>
        <v>03920457</v>
      </c>
      <c r="AA506" s="225" t="str">
        <f t="shared" si="170"/>
        <v>BRLP0457</v>
      </c>
      <c r="AB506" s="226" t="e">
        <f>VLOOKUP(Y506,#REF!,2,0)</f>
        <v>#REF!</v>
      </c>
      <c r="AC506" s="226" t="e">
        <f>VLOOKUP(Z506,#REF!,2,0)</f>
        <v>#REF!</v>
      </c>
      <c r="AD506" s="226" t="e">
        <f>VLOOKUP(AA506,#REF!,2,0)</f>
        <v>#REF!</v>
      </c>
      <c r="AE506" s="227" t="e">
        <f t="shared" si="134"/>
        <v>#REF!</v>
      </c>
      <c r="AF506" s="229" t="e">
        <f t="shared" si="171"/>
        <v>#REF!</v>
      </c>
      <c r="AG506" s="229">
        <v>2</v>
      </c>
      <c r="AH506" s="229" t="e">
        <f t="shared" si="172"/>
        <v>#REF!</v>
      </c>
      <c r="AI506" s="227" t="e">
        <f t="shared" si="173"/>
        <v>#REF!</v>
      </c>
      <c r="AJ506" s="225">
        <f>Solicitacao_Prancha[[#This Row],[QUANT EQUIP]]</f>
        <v>1</v>
      </c>
      <c r="AK506" s="229" t="e">
        <f t="shared" si="174"/>
        <v>#REF!</v>
      </c>
      <c r="AL506" s="209"/>
      <c r="AM506" s="209"/>
      <c r="AN506" s="209"/>
      <c r="AO506" s="209"/>
      <c r="AP506" s="209"/>
      <c r="AQ506" s="209"/>
      <c r="AR506" s="209"/>
      <c r="AS506" s="209"/>
      <c r="AT506" s="209"/>
      <c r="AU506" s="209"/>
      <c r="AV506" s="209"/>
      <c r="AW506" s="209"/>
      <c r="AX506"/>
      <c r="AY506"/>
    </row>
    <row r="507" spans="1:51" ht="15" hidden="1" x14ac:dyDescent="0.25">
      <c r="A507" s="209">
        <v>3279</v>
      </c>
      <c r="B507" s="209" t="s">
        <v>742</v>
      </c>
      <c r="C507" s="210">
        <v>45646.693055555559</v>
      </c>
      <c r="D507" s="209" t="s">
        <v>1553</v>
      </c>
      <c r="E507" s="209" t="s">
        <v>489</v>
      </c>
      <c r="F507" s="209">
        <v>1</v>
      </c>
      <c r="G507" s="209" t="s">
        <v>533</v>
      </c>
      <c r="H507" s="209" t="s">
        <v>620</v>
      </c>
      <c r="I507" s="209" t="s">
        <v>624</v>
      </c>
      <c r="J507" s="209" t="s">
        <v>1</v>
      </c>
      <c r="K507" s="209" t="s">
        <v>1554</v>
      </c>
      <c r="L507" s="209" t="s">
        <v>604</v>
      </c>
      <c r="M507" s="209" t="s">
        <v>1428</v>
      </c>
      <c r="N507" s="209" t="s">
        <v>1555</v>
      </c>
      <c r="O507" s="209"/>
      <c r="P507" s="209"/>
      <c r="Q507" s="209" t="s">
        <v>687</v>
      </c>
      <c r="R507" s="208" t="e">
        <f>VLOOKUP(LEFT(Solicitacao_Prancha[[#This Row],[ORIGEM]],4),#REF!,2,0)</f>
        <v>#REF!</v>
      </c>
      <c r="S507" s="208" t="e">
        <f>VLOOKUP(LEFT(Solicitacao_Prancha[[#This Row],[DESTINO]],4),#REF!,2,0)</f>
        <v>#REF!</v>
      </c>
      <c r="T507" s="219" t="str">
        <f t="shared" si="167"/>
        <v>Aderente</v>
      </c>
      <c r="U507" s="221">
        <f>((CONCATENATE(Solicitacao_Prancha[[#This Row],[DATA MOVIMENTAÇÃO]]," ",Solicitacao_Prancha[[#This Row],[HORA MOVIMENTAÇÃO]])-Solicitacao_Prancha[[#This Row],[DATA SOLICITAÇÃO]])*24)+3</f>
        <v>65.366666666523088</v>
      </c>
      <c r="V507" s="224" t="s">
        <v>410</v>
      </c>
      <c r="W507" s="225" t="str">
        <f>LEFT(Solicitacao_Prancha[[#This Row],[ORIGEM]],4)</f>
        <v>0019</v>
      </c>
      <c r="X507" s="225" t="str">
        <f>LEFT(Solicitacao_Prancha[[#This Row],[DESTINO]],4)</f>
        <v>2313</v>
      </c>
      <c r="Y507" s="225" t="str">
        <f t="shared" si="168"/>
        <v>BRLP0019</v>
      </c>
      <c r="Z507" s="225" t="str">
        <f t="shared" si="169"/>
        <v>00192313</v>
      </c>
      <c r="AA507" s="225" t="str">
        <f t="shared" si="170"/>
        <v>BRLP2313</v>
      </c>
      <c r="AB507" s="226" t="e">
        <f>VLOOKUP(Y507,#REF!,2,0)</f>
        <v>#REF!</v>
      </c>
      <c r="AC507" s="226" t="e">
        <f>VLOOKUP(Z507,#REF!,2,0)</f>
        <v>#REF!</v>
      </c>
      <c r="AD507" s="226" t="e">
        <f>VLOOKUP(AA507,#REF!,2,0)</f>
        <v>#REF!</v>
      </c>
      <c r="AE507" s="227" t="e">
        <f t="shared" si="134"/>
        <v>#REF!</v>
      </c>
      <c r="AF507" s="229" t="e">
        <f t="shared" si="171"/>
        <v>#REF!</v>
      </c>
      <c r="AG507" s="229">
        <v>2</v>
      </c>
      <c r="AH507" s="229" t="e">
        <f t="shared" si="172"/>
        <v>#REF!</v>
      </c>
      <c r="AI507" s="227" t="e">
        <f t="shared" si="173"/>
        <v>#REF!</v>
      </c>
      <c r="AJ507" s="225">
        <f>Solicitacao_Prancha[[#This Row],[QUANT EQUIP]]</f>
        <v>1</v>
      </c>
      <c r="AK507" s="229" t="e">
        <f t="shared" si="174"/>
        <v>#REF!</v>
      </c>
      <c r="AL507" s="209"/>
      <c r="AM507" s="209"/>
      <c r="AN507" s="209"/>
      <c r="AO507" s="209"/>
      <c r="AP507" s="209"/>
      <c r="AQ507" s="209"/>
      <c r="AR507" s="209"/>
      <c r="AS507" s="209"/>
      <c r="AT507" s="209"/>
      <c r="AU507" s="209"/>
      <c r="AV507" s="209"/>
      <c r="AW507" s="209"/>
      <c r="AX507"/>
      <c r="AY507"/>
    </row>
    <row r="508" spans="1:51" ht="15" hidden="1" x14ac:dyDescent="0.25">
      <c r="A508" s="209">
        <v>3280</v>
      </c>
      <c r="B508" s="209" t="s">
        <v>742</v>
      </c>
      <c r="C508" s="210">
        <v>45646.699305555558</v>
      </c>
      <c r="D508" s="209" t="s">
        <v>1556</v>
      </c>
      <c r="E508" s="209" t="s">
        <v>1557</v>
      </c>
      <c r="F508" s="209">
        <v>1</v>
      </c>
      <c r="G508" s="209" t="s">
        <v>533</v>
      </c>
      <c r="H508" s="209" t="s">
        <v>620</v>
      </c>
      <c r="I508" s="209" t="s">
        <v>624</v>
      </c>
      <c r="J508" s="209" t="s">
        <v>1</v>
      </c>
      <c r="K508" s="209" t="s">
        <v>1554</v>
      </c>
      <c r="L508" s="209" t="s">
        <v>604</v>
      </c>
      <c r="M508" s="209" t="s">
        <v>1428</v>
      </c>
      <c r="N508" s="209" t="s">
        <v>1555</v>
      </c>
      <c r="O508" s="209" t="s">
        <v>1558</v>
      </c>
      <c r="P508" s="209"/>
      <c r="Q508" s="209" t="s">
        <v>687</v>
      </c>
      <c r="R508" s="208" t="e">
        <f>VLOOKUP(LEFT(Solicitacao_Prancha[[#This Row],[ORIGEM]],4),#REF!,2,0)</f>
        <v>#REF!</v>
      </c>
      <c r="S508" s="208" t="e">
        <f>VLOOKUP(LEFT(Solicitacao_Prancha[[#This Row],[DESTINO]],4),#REF!,2,0)</f>
        <v>#REF!</v>
      </c>
      <c r="T508" s="219" t="str">
        <f t="shared" si="167"/>
        <v>Aderente</v>
      </c>
      <c r="U508" s="221">
        <f>((CONCATENATE(Solicitacao_Prancha[[#This Row],[DATA MOVIMENTAÇÃO]]," ",Solicitacao_Prancha[[#This Row],[HORA MOVIMENTAÇÃO]])-Solicitacao_Prancha[[#This Row],[DATA SOLICITAÇÃO]])*24)+3</f>
        <v>65.216666666558012</v>
      </c>
      <c r="V508" s="224" t="s">
        <v>410</v>
      </c>
      <c r="W508" s="225" t="str">
        <f>LEFT(Solicitacao_Prancha[[#This Row],[ORIGEM]],4)</f>
        <v>0019</v>
      </c>
      <c r="X508" s="225" t="str">
        <f>LEFT(Solicitacao_Prancha[[#This Row],[DESTINO]],4)</f>
        <v>2313</v>
      </c>
      <c r="Y508" s="225" t="str">
        <f t="shared" si="168"/>
        <v>BRLP0019</v>
      </c>
      <c r="Z508" s="225" t="str">
        <f t="shared" si="169"/>
        <v>00192313</v>
      </c>
      <c r="AA508" s="225" t="str">
        <f t="shared" si="170"/>
        <v>BRLP2313</v>
      </c>
      <c r="AB508" s="226" t="e">
        <f>VLOOKUP(Y508,#REF!,2,0)</f>
        <v>#REF!</v>
      </c>
      <c r="AC508" s="226" t="e">
        <f>VLOOKUP(Z508,#REF!,2,0)</f>
        <v>#REF!</v>
      </c>
      <c r="AD508" s="226" t="e">
        <f>VLOOKUP(AA508,#REF!,2,0)</f>
        <v>#REF!</v>
      </c>
      <c r="AE508" s="227" t="e">
        <f t="shared" si="134"/>
        <v>#REF!</v>
      </c>
      <c r="AF508" s="229" t="e">
        <f t="shared" si="171"/>
        <v>#REF!</v>
      </c>
      <c r="AG508" s="229">
        <v>2</v>
      </c>
      <c r="AH508" s="229" t="e">
        <f t="shared" si="172"/>
        <v>#REF!</v>
      </c>
      <c r="AI508" s="227" t="e">
        <f t="shared" si="173"/>
        <v>#REF!</v>
      </c>
      <c r="AJ508" s="225">
        <f>Solicitacao_Prancha[[#This Row],[QUANT EQUIP]]</f>
        <v>1</v>
      </c>
      <c r="AK508" s="229" t="e">
        <f t="shared" si="174"/>
        <v>#REF!</v>
      </c>
      <c r="AL508" s="209"/>
      <c r="AM508" s="209"/>
      <c r="AN508" s="209"/>
      <c r="AO508" s="209"/>
      <c r="AP508" s="209"/>
      <c r="AQ508" s="209"/>
      <c r="AR508" s="209"/>
      <c r="AS508" s="209"/>
      <c r="AT508" s="209"/>
      <c r="AU508" s="209"/>
      <c r="AV508" s="209"/>
      <c r="AW508" s="209"/>
      <c r="AX508"/>
      <c r="AY508"/>
    </row>
    <row r="509" spans="1:51" ht="15" hidden="1" x14ac:dyDescent="0.25">
      <c r="A509" s="209">
        <v>3282</v>
      </c>
      <c r="B509" s="208" t="s">
        <v>717</v>
      </c>
      <c r="C509" s="210">
        <v>45646.745138888888</v>
      </c>
      <c r="D509" s="209" t="s">
        <v>1467</v>
      </c>
      <c r="E509" s="209" t="s">
        <v>493</v>
      </c>
      <c r="F509" s="209">
        <v>1</v>
      </c>
      <c r="G509" s="209" t="s">
        <v>6</v>
      </c>
      <c r="H509" s="209" t="s">
        <v>620</v>
      </c>
      <c r="I509" s="209" t="s">
        <v>624</v>
      </c>
      <c r="J509" s="209" t="s">
        <v>531</v>
      </c>
      <c r="K509" s="209" t="s">
        <v>1470</v>
      </c>
      <c r="L509" s="209" t="s">
        <v>604</v>
      </c>
      <c r="M509" s="209" t="s">
        <v>639</v>
      </c>
      <c r="N509" s="209" t="s">
        <v>565</v>
      </c>
      <c r="O509" s="209"/>
      <c r="P509" s="209" t="s">
        <v>651</v>
      </c>
      <c r="Q509" s="209" t="s">
        <v>688</v>
      </c>
      <c r="R509" s="208" t="e">
        <f>VLOOKUP(LEFT(Solicitacao_Prancha[[#This Row],[ORIGEM]],4),#REF!,2,0)</f>
        <v>#REF!</v>
      </c>
      <c r="S509" s="208" t="e">
        <f>VLOOKUP(LEFT(Solicitacao_Prancha[[#This Row],[DESTINO]],4),#REF!,2,0)</f>
        <v>#REF!</v>
      </c>
      <c r="T509" s="219" t="str">
        <f t="shared" ref="T509:T539" si="175">IF(U509&gt;=48,"Aderente","Não Aderente")</f>
        <v>Não Aderente</v>
      </c>
      <c r="U509" s="221">
        <f>((CONCATENATE(Solicitacao_Prancha[[#This Row],[DATA MOVIMENTAÇÃO]]," ",Solicitacao_Prancha[[#This Row],[HORA MOVIMENTAÇÃO]])-Solicitacao_Prancha[[#This Row],[DATA SOLICITAÇÃO]])*24)+3</f>
        <v>16.116666666639503</v>
      </c>
      <c r="V509" s="224" t="s">
        <v>410</v>
      </c>
      <c r="W509" s="225" t="str">
        <f>LEFT(Solicitacao_Prancha[[#This Row],[ORIGEM]],4)</f>
        <v>0486</v>
      </c>
      <c r="X509" s="225" t="str">
        <f>LEFT(Solicitacao_Prancha[[#This Row],[DESTINO]],4)</f>
        <v>0374</v>
      </c>
      <c r="Y509" s="225" t="str">
        <f t="shared" ref="Y509:Y539" si="176">CONCATENATE(V509,W509)</f>
        <v>BRLP0486</v>
      </c>
      <c r="Z509" s="225" t="str">
        <f t="shared" ref="Z509:Z539" si="177">CONCATENATE(W509,X509)</f>
        <v>04860374</v>
      </c>
      <c r="AA509" s="225" t="str">
        <f t="shared" ref="AA509:AA539" si="178">CONCATENATE(V509,X509)</f>
        <v>BRLP0374</v>
      </c>
      <c r="AB509" s="226" t="e">
        <f>VLOOKUP(Y509,#REF!,2,0)</f>
        <v>#REF!</v>
      </c>
      <c r="AC509" s="226" t="e">
        <f>VLOOKUP(Z509,#REF!,2,0)</f>
        <v>#REF!</v>
      </c>
      <c r="AD509" s="226" t="e">
        <f>VLOOKUP(AA509,#REF!,2,0)</f>
        <v>#REF!</v>
      </c>
      <c r="AE509" s="227" t="e">
        <f t="shared" si="134"/>
        <v>#REF!</v>
      </c>
      <c r="AF509" s="229" t="e">
        <f t="shared" ref="AF509:AF539" si="179">(AB509/65)+(AC509/42.5)+(AD509/65)</f>
        <v>#REF!</v>
      </c>
      <c r="AG509" s="229">
        <v>2</v>
      </c>
      <c r="AH509" s="229" t="e">
        <f t="shared" ref="AH509:AH539" si="180">(AF509+AG509)</f>
        <v>#REF!</v>
      </c>
      <c r="AI509" s="227" t="e">
        <f t="shared" ref="AI509:AI539" si="181">11/AH509</f>
        <v>#REF!</v>
      </c>
      <c r="AJ509" s="225">
        <f>Solicitacao_Prancha[[#This Row],[QUANT EQUIP]]</f>
        <v>1</v>
      </c>
      <c r="AK509" s="229" t="e">
        <f t="shared" ref="AK509:AK539" si="182">AJ509/AI509</f>
        <v>#REF!</v>
      </c>
      <c r="AL509" s="209"/>
      <c r="AM509" s="209"/>
      <c r="AN509" s="209"/>
      <c r="AO509" s="209"/>
      <c r="AP509" s="209"/>
      <c r="AQ509" s="209"/>
      <c r="AR509" s="209"/>
      <c r="AS509" s="209"/>
      <c r="AT509" s="209"/>
      <c r="AU509" s="209"/>
      <c r="AV509" s="209"/>
      <c r="AW509" s="209"/>
      <c r="AX509"/>
      <c r="AY509"/>
    </row>
    <row r="510" spans="1:51" ht="15" hidden="1" x14ac:dyDescent="0.25">
      <c r="A510" s="209">
        <v>3283</v>
      </c>
      <c r="B510" s="209" t="s">
        <v>803</v>
      </c>
      <c r="C510" s="210">
        <v>45646.777083333334</v>
      </c>
      <c r="D510" s="209" t="s">
        <v>1503</v>
      </c>
      <c r="E510" s="209" t="s">
        <v>719</v>
      </c>
      <c r="F510" s="209">
        <v>1</v>
      </c>
      <c r="G510" s="209" t="s">
        <v>589</v>
      </c>
      <c r="H510" s="209" t="s">
        <v>620</v>
      </c>
      <c r="I510" s="209" t="s">
        <v>621</v>
      </c>
      <c r="J510" s="209" t="s">
        <v>1</v>
      </c>
      <c r="K510" s="209" t="s">
        <v>1554</v>
      </c>
      <c r="L510" s="209" t="s">
        <v>593</v>
      </c>
      <c r="M510" s="209" t="s">
        <v>856</v>
      </c>
      <c r="N510" s="209" t="s">
        <v>856</v>
      </c>
      <c r="O510" s="209" t="s">
        <v>1561</v>
      </c>
      <c r="P510" s="209"/>
      <c r="Q510" s="209" t="s">
        <v>688</v>
      </c>
      <c r="R510" s="208" t="e">
        <f>VLOOKUP(LEFT(Solicitacao_Prancha[[#This Row],[ORIGEM]],4),#REF!,2,0)</f>
        <v>#REF!</v>
      </c>
      <c r="S510" s="208" t="e">
        <f>VLOOKUP(LEFT(Solicitacao_Prancha[[#This Row],[DESTINO]],4),#REF!,2,0)</f>
        <v>#REF!</v>
      </c>
      <c r="T510" s="218" t="str">
        <f t="shared" si="175"/>
        <v>Aderente</v>
      </c>
      <c r="U510" s="222">
        <f>((CONCATENATE(Solicitacao_Prancha[[#This Row],[DATA MOVIMENTAÇÃO]]," ",Solicitacao_Prancha[[#This Row],[HORA MOVIMENTAÇÃO]])-Solicitacao_Prancha[[#This Row],[DATA SOLICITAÇÃO]])*24)+3</f>
        <v>64.350000000034925</v>
      </c>
      <c r="V510" s="224" t="s">
        <v>410</v>
      </c>
      <c r="W510" s="209" t="str">
        <f>LEFT(Solicitacao_Prancha[[#This Row],[ORIGEM]],4)</f>
        <v>0035</v>
      </c>
      <c r="X510" s="209" t="str">
        <f>LEFT(Solicitacao_Prancha[[#This Row],[DESTINO]],4)</f>
        <v>0035</v>
      </c>
      <c r="Y510" s="209" t="str">
        <f t="shared" si="176"/>
        <v>BRLP0035</v>
      </c>
      <c r="Z510" s="209" t="str">
        <f t="shared" si="177"/>
        <v>00350035</v>
      </c>
      <c r="AA510" s="209" t="str">
        <f t="shared" si="178"/>
        <v>BRLP0035</v>
      </c>
      <c r="AB510" s="222" t="e">
        <f>VLOOKUP(Y510,#REF!,2,0)</f>
        <v>#REF!</v>
      </c>
      <c r="AC510" s="222" t="e">
        <f>VLOOKUP(Z510,#REF!,2,0)</f>
        <v>#REF!</v>
      </c>
      <c r="AD510" s="222" t="e">
        <f>VLOOKUP(AA510,#REF!,2,0)</f>
        <v>#REF!</v>
      </c>
      <c r="AE510" s="227" t="e">
        <f t="shared" si="134"/>
        <v>#REF!</v>
      </c>
      <c r="AF510" s="230" t="e">
        <f t="shared" si="179"/>
        <v>#REF!</v>
      </c>
      <c r="AG510" s="230">
        <v>2</v>
      </c>
      <c r="AH510" s="230" t="e">
        <f t="shared" si="180"/>
        <v>#REF!</v>
      </c>
      <c r="AI510" s="228" t="e">
        <f t="shared" si="181"/>
        <v>#REF!</v>
      </c>
      <c r="AJ510" s="209">
        <f>Solicitacao_Prancha[[#This Row],[QUANT EQUIP]]</f>
        <v>1</v>
      </c>
      <c r="AK510" s="230" t="e">
        <f t="shared" si="182"/>
        <v>#REF!</v>
      </c>
      <c r="AL510" s="209"/>
      <c r="AM510" s="209"/>
      <c r="AN510" s="209"/>
      <c r="AO510" s="209"/>
      <c r="AP510" s="209"/>
      <c r="AQ510" s="209"/>
      <c r="AR510" s="209"/>
      <c r="AS510" s="209"/>
      <c r="AT510" s="209"/>
      <c r="AU510" s="209"/>
      <c r="AV510" s="209"/>
      <c r="AW510" s="209"/>
      <c r="AX510"/>
      <c r="AY510"/>
    </row>
    <row r="511" spans="1:51" ht="15" hidden="1" x14ac:dyDescent="0.25">
      <c r="A511" s="209">
        <v>3284</v>
      </c>
      <c r="B511" s="208" t="s">
        <v>717</v>
      </c>
      <c r="C511" s="210">
        <v>45646.791666666664</v>
      </c>
      <c r="D511" s="209" t="s">
        <v>571</v>
      </c>
      <c r="E511" s="209" t="s">
        <v>500</v>
      </c>
      <c r="F511" s="209">
        <v>3</v>
      </c>
      <c r="G511" s="209" t="s">
        <v>501</v>
      </c>
      <c r="H511" s="209" t="s">
        <v>624</v>
      </c>
      <c r="I511" s="209" t="s">
        <v>621</v>
      </c>
      <c r="J511" s="209" t="s">
        <v>1</v>
      </c>
      <c r="K511" s="209" t="s">
        <v>1494</v>
      </c>
      <c r="L511" s="209" t="s">
        <v>597</v>
      </c>
      <c r="M511" s="209" t="s">
        <v>541</v>
      </c>
      <c r="N511" s="209" t="s">
        <v>1562</v>
      </c>
      <c r="O511" s="209"/>
      <c r="P511" s="209"/>
      <c r="Q511" s="209" t="s">
        <v>688</v>
      </c>
      <c r="R511" s="208" t="e">
        <f>VLOOKUP(LEFT(Solicitacao_Prancha[[#This Row],[ORIGEM]],4),#REF!,2,0)</f>
        <v>#REF!</v>
      </c>
      <c r="S511" s="208" t="e">
        <f>VLOOKUP(LEFT(Solicitacao_Prancha[[#This Row],[DESTINO]],4),#REF!,2,0)</f>
        <v>#REF!</v>
      </c>
      <c r="T511" s="218" t="str">
        <f t="shared" si="175"/>
        <v>Não Aderente</v>
      </c>
      <c r="U511" s="222">
        <f>((CONCATENATE(Solicitacao_Prancha[[#This Row],[DATA MOVIMENTAÇÃO]]," ",Solicitacao_Prancha[[#This Row],[HORA MOVIMENTAÇÃO]])-Solicitacao_Prancha[[#This Row],[DATA SOLICITAÇÃO]])*24)+3</f>
        <v>41.000000000058208</v>
      </c>
      <c r="V511" s="224" t="s">
        <v>410</v>
      </c>
      <c r="W511" s="209" t="str">
        <f>LEFT(Solicitacao_Prancha[[#This Row],[ORIGEM]],4)</f>
        <v>0487</v>
      </c>
      <c r="X511" s="209" t="str">
        <f>LEFT(Solicitacao_Prancha[[#This Row],[DESTINO]],4)</f>
        <v>0481</v>
      </c>
      <c r="Y511" s="209" t="str">
        <f t="shared" si="176"/>
        <v>BRLP0487</v>
      </c>
      <c r="Z511" s="209" t="str">
        <f t="shared" si="177"/>
        <v>04870481</v>
      </c>
      <c r="AA511" s="209" t="str">
        <f t="shared" si="178"/>
        <v>BRLP0481</v>
      </c>
      <c r="AB511" s="222" t="e">
        <f>VLOOKUP(Y511,#REF!,2,0)</f>
        <v>#REF!</v>
      </c>
      <c r="AC511" s="222" t="e">
        <f>VLOOKUP(Z511,#REF!,2,0)</f>
        <v>#REF!</v>
      </c>
      <c r="AD511" s="222" t="e">
        <f>VLOOKUP(AA511,#REF!,2,0)</f>
        <v>#REF!</v>
      </c>
      <c r="AE511" s="227" t="e">
        <f t="shared" si="134"/>
        <v>#REF!</v>
      </c>
      <c r="AF511" s="230" t="e">
        <f t="shared" si="179"/>
        <v>#REF!</v>
      </c>
      <c r="AG511" s="230">
        <v>2</v>
      </c>
      <c r="AH511" s="230" t="e">
        <f t="shared" si="180"/>
        <v>#REF!</v>
      </c>
      <c r="AI511" s="228" t="e">
        <f t="shared" si="181"/>
        <v>#REF!</v>
      </c>
      <c r="AJ511" s="209">
        <f>Solicitacao_Prancha[[#This Row],[QUANT EQUIP]]</f>
        <v>3</v>
      </c>
      <c r="AK511" s="230" t="e">
        <f t="shared" si="182"/>
        <v>#REF!</v>
      </c>
      <c r="AL511" s="209"/>
      <c r="AM511" s="209"/>
      <c r="AN511" s="209"/>
      <c r="AO511" s="209"/>
      <c r="AP511" s="209"/>
      <c r="AQ511" s="209"/>
      <c r="AR511" s="209"/>
      <c r="AS511" s="209"/>
      <c r="AT511" s="209"/>
      <c r="AU511" s="209"/>
      <c r="AV511" s="209"/>
      <c r="AW511" s="209"/>
      <c r="AX511"/>
      <c r="AY511"/>
    </row>
    <row r="512" spans="1:51" ht="15" hidden="1" x14ac:dyDescent="0.25">
      <c r="A512" s="209">
        <v>3285</v>
      </c>
      <c r="B512" s="208" t="s">
        <v>717</v>
      </c>
      <c r="C512" s="210">
        <v>45646.792361111111</v>
      </c>
      <c r="D512" s="209" t="s">
        <v>571</v>
      </c>
      <c r="E512" s="209" t="s">
        <v>491</v>
      </c>
      <c r="F512" s="209">
        <v>1</v>
      </c>
      <c r="G512" s="209" t="s">
        <v>501</v>
      </c>
      <c r="H512" s="209" t="s">
        <v>620</v>
      </c>
      <c r="I512" s="209" t="s">
        <v>621</v>
      </c>
      <c r="J512" s="209" t="s">
        <v>1</v>
      </c>
      <c r="K512" s="209" t="s">
        <v>1494</v>
      </c>
      <c r="L512" s="209" t="s">
        <v>597</v>
      </c>
      <c r="M512" s="209" t="s">
        <v>541</v>
      </c>
      <c r="N512" s="209" t="s">
        <v>1562</v>
      </c>
      <c r="O512" s="209"/>
      <c r="P512" s="209"/>
      <c r="Q512" s="209" t="s">
        <v>688</v>
      </c>
      <c r="R512" s="208" t="e">
        <f>VLOOKUP(LEFT(Solicitacao_Prancha[[#This Row],[ORIGEM]],4),#REF!,2,0)</f>
        <v>#REF!</v>
      </c>
      <c r="S512" s="208" t="e">
        <f>VLOOKUP(LEFT(Solicitacao_Prancha[[#This Row],[DESTINO]],4),#REF!,2,0)</f>
        <v>#REF!</v>
      </c>
      <c r="T512" s="218" t="str">
        <f t="shared" si="175"/>
        <v>Não Aderente</v>
      </c>
      <c r="U512" s="222">
        <f>((CONCATENATE(Solicitacao_Prancha[[#This Row],[DATA MOVIMENTAÇÃO]]," ",Solicitacao_Prancha[[#This Row],[HORA MOVIMENTAÇÃO]])-Solicitacao_Prancha[[#This Row],[DATA SOLICITAÇÃO]])*24)+3</f>
        <v>40.983333333337214</v>
      </c>
      <c r="V512" s="224" t="s">
        <v>410</v>
      </c>
      <c r="W512" s="209" t="str">
        <f>LEFT(Solicitacao_Prancha[[#This Row],[ORIGEM]],4)</f>
        <v>0487</v>
      </c>
      <c r="X512" s="209" t="str">
        <f>LEFT(Solicitacao_Prancha[[#This Row],[DESTINO]],4)</f>
        <v>0481</v>
      </c>
      <c r="Y512" s="209" t="str">
        <f t="shared" si="176"/>
        <v>BRLP0487</v>
      </c>
      <c r="Z512" s="209" t="str">
        <f t="shared" si="177"/>
        <v>04870481</v>
      </c>
      <c r="AA512" s="209" t="str">
        <f t="shared" si="178"/>
        <v>BRLP0481</v>
      </c>
      <c r="AB512" s="222" t="e">
        <f>VLOOKUP(Y512,#REF!,2,0)</f>
        <v>#REF!</v>
      </c>
      <c r="AC512" s="222" t="e">
        <f>VLOOKUP(Z512,#REF!,2,0)</f>
        <v>#REF!</v>
      </c>
      <c r="AD512" s="222" t="e">
        <f>VLOOKUP(AA512,#REF!,2,0)</f>
        <v>#REF!</v>
      </c>
      <c r="AE512" s="227" t="e">
        <f t="shared" si="134"/>
        <v>#REF!</v>
      </c>
      <c r="AF512" s="230" t="e">
        <f t="shared" si="179"/>
        <v>#REF!</v>
      </c>
      <c r="AG512" s="230">
        <v>2</v>
      </c>
      <c r="AH512" s="230" t="e">
        <f t="shared" si="180"/>
        <v>#REF!</v>
      </c>
      <c r="AI512" s="228" t="e">
        <f t="shared" si="181"/>
        <v>#REF!</v>
      </c>
      <c r="AJ512" s="209">
        <f>Solicitacao_Prancha[[#This Row],[QUANT EQUIP]]</f>
        <v>1</v>
      </c>
      <c r="AK512" s="230" t="e">
        <f t="shared" si="182"/>
        <v>#REF!</v>
      </c>
      <c r="AL512" s="209"/>
      <c r="AM512" s="209"/>
      <c r="AN512" s="209"/>
      <c r="AO512" s="209"/>
      <c r="AP512" s="209"/>
      <c r="AQ512" s="209"/>
      <c r="AR512" s="209"/>
      <c r="AS512" s="209"/>
      <c r="AT512" s="209"/>
      <c r="AU512" s="209"/>
      <c r="AV512" s="209"/>
      <c r="AW512" s="209"/>
      <c r="AX512"/>
      <c r="AY512"/>
    </row>
    <row r="513" spans="1:51" ht="15" hidden="1" x14ac:dyDescent="0.25">
      <c r="A513" s="209">
        <v>3286</v>
      </c>
      <c r="B513" s="208" t="s">
        <v>718</v>
      </c>
      <c r="C513" s="210">
        <v>45647.039583333331</v>
      </c>
      <c r="D513" s="209" t="s">
        <v>1563</v>
      </c>
      <c r="E513" s="209" t="s">
        <v>719</v>
      </c>
      <c r="F513" s="209">
        <v>2</v>
      </c>
      <c r="G513" s="209" t="s">
        <v>7</v>
      </c>
      <c r="H513" s="209" t="s">
        <v>620</v>
      </c>
      <c r="I513" s="209" t="s">
        <v>846</v>
      </c>
      <c r="J513" s="209" t="s">
        <v>1</v>
      </c>
      <c r="K513" s="209" t="s">
        <v>1494</v>
      </c>
      <c r="L513" s="209" t="s">
        <v>604</v>
      </c>
      <c r="M513" s="209" t="s">
        <v>1513</v>
      </c>
      <c r="N513" s="209" t="s">
        <v>682</v>
      </c>
      <c r="O513" s="209"/>
      <c r="P513" s="209"/>
      <c r="Q513" s="209" t="s">
        <v>688</v>
      </c>
      <c r="R513" s="208" t="e">
        <f>VLOOKUP(LEFT(Solicitacao_Prancha[[#This Row],[ORIGEM]],4),#REF!,2,0)</f>
        <v>#REF!</v>
      </c>
      <c r="S513" s="208" t="e">
        <f>VLOOKUP(LEFT(Solicitacao_Prancha[[#This Row],[DESTINO]],4),#REF!,2,0)</f>
        <v>#REF!</v>
      </c>
      <c r="T513" s="218" t="str">
        <f t="shared" si="175"/>
        <v>Não Aderente</v>
      </c>
      <c r="U513" s="222">
        <f>((CONCATENATE(Solicitacao_Prancha[[#This Row],[DATA MOVIMENTAÇÃO]]," ",Solicitacao_Prancha[[#This Row],[HORA MOVIMENTAÇÃO]])-Solicitacao_Prancha[[#This Row],[DATA SOLICITAÇÃO]])*24)+3</f>
        <v>33.049999999988358</v>
      </c>
      <c r="V513" s="224" t="s">
        <v>410</v>
      </c>
      <c r="W513" s="209" t="str">
        <f>LEFT(Solicitacao_Prancha[[#This Row],[ORIGEM]],4)</f>
        <v>0460</v>
      </c>
      <c r="X513" s="209" t="str">
        <f>LEFT(Solicitacao_Prancha[[#This Row],[DESTINO]],4)</f>
        <v>0457</v>
      </c>
      <c r="Y513" s="209" t="str">
        <f t="shared" si="176"/>
        <v>BRLP0460</v>
      </c>
      <c r="Z513" s="209" t="str">
        <f t="shared" si="177"/>
        <v>04600457</v>
      </c>
      <c r="AA513" s="209" t="str">
        <f t="shared" si="178"/>
        <v>BRLP0457</v>
      </c>
      <c r="AB513" s="222" t="e">
        <f>VLOOKUP(Y513,#REF!,2,0)</f>
        <v>#REF!</v>
      </c>
      <c r="AC513" s="222" t="e">
        <f>VLOOKUP(Z513,#REF!,2,0)</f>
        <v>#REF!</v>
      </c>
      <c r="AD513" s="222" t="e">
        <f>VLOOKUP(AA513,#REF!,2,0)</f>
        <v>#REF!</v>
      </c>
      <c r="AE513" s="227" t="e">
        <f t="shared" si="134"/>
        <v>#REF!</v>
      </c>
      <c r="AF513" s="230" t="e">
        <f t="shared" si="179"/>
        <v>#REF!</v>
      </c>
      <c r="AG513" s="230">
        <v>2</v>
      </c>
      <c r="AH513" s="230" t="e">
        <f t="shared" si="180"/>
        <v>#REF!</v>
      </c>
      <c r="AI513" s="228" t="e">
        <f t="shared" si="181"/>
        <v>#REF!</v>
      </c>
      <c r="AJ513" s="209">
        <f>Solicitacao_Prancha[[#This Row],[QUANT EQUIP]]</f>
        <v>2</v>
      </c>
      <c r="AK513" s="230" t="e">
        <f t="shared" si="182"/>
        <v>#REF!</v>
      </c>
      <c r="AL513" s="209"/>
      <c r="AM513" s="209"/>
      <c r="AN513" s="209"/>
      <c r="AO513" s="209"/>
      <c r="AP513" s="209"/>
      <c r="AQ513" s="209"/>
      <c r="AR513" s="209"/>
      <c r="AS513" s="209"/>
      <c r="AT513" s="209"/>
      <c r="AU513" s="209"/>
      <c r="AV513" s="209"/>
      <c r="AW513" s="209"/>
      <c r="AX513"/>
      <c r="AY513"/>
    </row>
    <row r="514" spans="1:51" ht="15" hidden="1" x14ac:dyDescent="0.25">
      <c r="A514" s="209">
        <v>3287</v>
      </c>
      <c r="B514" s="209" t="s">
        <v>742</v>
      </c>
      <c r="C514" s="210">
        <v>45647.452777777777</v>
      </c>
      <c r="D514" s="209" t="s">
        <v>1564</v>
      </c>
      <c r="E514" s="209" t="s">
        <v>491</v>
      </c>
      <c r="F514" s="209">
        <v>1</v>
      </c>
      <c r="G514" s="209" t="s">
        <v>533</v>
      </c>
      <c r="H514" s="209" t="s">
        <v>620</v>
      </c>
      <c r="I514" s="209" t="s">
        <v>621</v>
      </c>
      <c r="J514" s="209" t="s">
        <v>1</v>
      </c>
      <c r="K514" s="209" t="s">
        <v>1554</v>
      </c>
      <c r="L514" s="209" t="s">
        <v>600</v>
      </c>
      <c r="M514" s="209" t="s">
        <v>1426</v>
      </c>
      <c r="N514" s="209" t="s">
        <v>634</v>
      </c>
      <c r="O514" s="209"/>
      <c r="P514" s="209"/>
      <c r="Q514" s="209" t="s">
        <v>688</v>
      </c>
      <c r="R514" s="208" t="e">
        <f>VLOOKUP(LEFT(Solicitacao_Prancha[[#This Row],[ORIGEM]],4),#REF!,2,0)</f>
        <v>#REF!</v>
      </c>
      <c r="S514" s="208" t="e">
        <f>VLOOKUP(LEFT(Solicitacao_Prancha[[#This Row],[DESTINO]],4),#REF!,2,0)</f>
        <v>#REF!</v>
      </c>
      <c r="T514" s="218" t="str">
        <f t="shared" si="175"/>
        <v>Não Aderente</v>
      </c>
      <c r="U514" s="222">
        <f>((CONCATENATE(Solicitacao_Prancha[[#This Row],[DATA MOVIMENTAÇÃO]]," ",Solicitacao_Prancha[[#This Row],[HORA MOVIMENTAÇÃO]])-Solicitacao_Prancha[[#This Row],[DATA SOLICITAÇÃO]])*24)+3</f>
        <v>46.133333333360497</v>
      </c>
      <c r="V514" s="224" t="s">
        <v>410</v>
      </c>
      <c r="W514" s="209" t="str">
        <f>LEFT(Solicitacao_Prancha[[#This Row],[ORIGEM]],4)</f>
        <v>0165</v>
      </c>
      <c r="X514" s="209" t="str">
        <f>LEFT(Solicitacao_Prancha[[#This Row],[DESTINO]],4)</f>
        <v>0157</v>
      </c>
      <c r="Y514" s="209" t="str">
        <f t="shared" si="176"/>
        <v>BRLP0165</v>
      </c>
      <c r="Z514" s="209" t="str">
        <f t="shared" si="177"/>
        <v>01650157</v>
      </c>
      <c r="AA514" s="209" t="str">
        <f t="shared" si="178"/>
        <v>BRLP0157</v>
      </c>
      <c r="AB514" s="222" t="e">
        <f>VLOOKUP(Y514,#REF!,2,0)</f>
        <v>#REF!</v>
      </c>
      <c r="AC514" s="222" t="e">
        <f>VLOOKUP(Z514,#REF!,2,0)</f>
        <v>#REF!</v>
      </c>
      <c r="AD514" s="222" t="e">
        <f>VLOOKUP(AA514,#REF!,2,0)</f>
        <v>#REF!</v>
      </c>
      <c r="AE514" s="227" t="e">
        <f t="shared" si="134"/>
        <v>#REF!</v>
      </c>
      <c r="AF514" s="230" t="e">
        <f t="shared" si="179"/>
        <v>#REF!</v>
      </c>
      <c r="AG514" s="230">
        <v>2</v>
      </c>
      <c r="AH514" s="230" t="e">
        <f t="shared" si="180"/>
        <v>#REF!</v>
      </c>
      <c r="AI514" s="228" t="e">
        <f t="shared" si="181"/>
        <v>#REF!</v>
      </c>
      <c r="AJ514" s="209">
        <f>Solicitacao_Prancha[[#This Row],[QUANT EQUIP]]</f>
        <v>1</v>
      </c>
      <c r="AK514" s="230" t="e">
        <f t="shared" si="182"/>
        <v>#REF!</v>
      </c>
      <c r="AL514" s="209"/>
      <c r="AM514" s="209"/>
      <c r="AN514" s="209"/>
      <c r="AO514" s="209"/>
      <c r="AP514" s="209"/>
      <c r="AQ514" s="209"/>
      <c r="AR514" s="209"/>
      <c r="AS514" s="209"/>
      <c r="AT514" s="209"/>
      <c r="AU514" s="209"/>
      <c r="AV514" s="209"/>
      <c r="AW514" s="209"/>
      <c r="AX514"/>
      <c r="AY514"/>
    </row>
    <row r="515" spans="1:51" ht="15" hidden="1" x14ac:dyDescent="0.25">
      <c r="A515" s="209">
        <v>3288</v>
      </c>
      <c r="B515" s="209" t="s">
        <v>742</v>
      </c>
      <c r="C515" s="210">
        <v>45647.45416666667</v>
      </c>
      <c r="D515" s="209" t="s">
        <v>1564</v>
      </c>
      <c r="E515" s="209" t="s">
        <v>493</v>
      </c>
      <c r="F515" s="209">
        <v>2</v>
      </c>
      <c r="G515" s="209" t="s">
        <v>533</v>
      </c>
      <c r="H515" s="209" t="s">
        <v>621</v>
      </c>
      <c r="I515" s="209" t="s">
        <v>621</v>
      </c>
      <c r="J515" s="209" t="s">
        <v>1</v>
      </c>
      <c r="K515" s="209" t="s">
        <v>1554</v>
      </c>
      <c r="L515" s="209" t="s">
        <v>600</v>
      </c>
      <c r="M515" s="209" t="s">
        <v>1426</v>
      </c>
      <c r="N515" s="209" t="s">
        <v>634</v>
      </c>
      <c r="O515" s="209"/>
      <c r="P515" s="209"/>
      <c r="Q515" s="209" t="s">
        <v>688</v>
      </c>
      <c r="R515" s="208" t="e">
        <f>VLOOKUP(LEFT(Solicitacao_Prancha[[#This Row],[ORIGEM]],4),#REF!,2,0)</f>
        <v>#REF!</v>
      </c>
      <c r="S515" s="208" t="e">
        <f>VLOOKUP(LEFT(Solicitacao_Prancha[[#This Row],[DESTINO]],4),#REF!,2,0)</f>
        <v>#REF!</v>
      </c>
      <c r="T515" s="218" t="str">
        <f t="shared" si="175"/>
        <v>Não Aderente</v>
      </c>
      <c r="U515" s="222">
        <f>((CONCATENATE(Solicitacao_Prancha[[#This Row],[DATA MOVIMENTAÇÃO]]," ",Solicitacao_Prancha[[#This Row],[HORA MOVIMENTAÇÃO]])-Solicitacao_Prancha[[#This Row],[DATA SOLICITAÇÃO]])*24)+3</f>
        <v>46.099999999918509</v>
      </c>
      <c r="V515" s="224" t="s">
        <v>410</v>
      </c>
      <c r="W515" s="209" t="str">
        <f>LEFT(Solicitacao_Prancha[[#This Row],[ORIGEM]],4)</f>
        <v>0165</v>
      </c>
      <c r="X515" s="209" t="str">
        <f>LEFT(Solicitacao_Prancha[[#This Row],[DESTINO]],4)</f>
        <v>0157</v>
      </c>
      <c r="Y515" s="209" t="str">
        <f t="shared" si="176"/>
        <v>BRLP0165</v>
      </c>
      <c r="Z515" s="209" t="str">
        <f t="shared" si="177"/>
        <v>01650157</v>
      </c>
      <c r="AA515" s="209" t="str">
        <f t="shared" si="178"/>
        <v>BRLP0157</v>
      </c>
      <c r="AB515" s="222" t="e">
        <f>VLOOKUP(Y515,#REF!,2,0)</f>
        <v>#REF!</v>
      </c>
      <c r="AC515" s="222" t="e">
        <f>VLOOKUP(Z515,#REF!,2,0)</f>
        <v>#REF!</v>
      </c>
      <c r="AD515" s="222" t="e">
        <f>VLOOKUP(AA515,#REF!,2,0)</f>
        <v>#REF!</v>
      </c>
      <c r="AE515" s="227" t="e">
        <f t="shared" ref="AE515:AE567" si="183">SUM(AB515:AD515)</f>
        <v>#REF!</v>
      </c>
      <c r="AF515" s="230" t="e">
        <f t="shared" si="179"/>
        <v>#REF!</v>
      </c>
      <c r="AG515" s="230">
        <v>2</v>
      </c>
      <c r="AH515" s="230" t="e">
        <f t="shared" si="180"/>
        <v>#REF!</v>
      </c>
      <c r="AI515" s="228" t="e">
        <f t="shared" si="181"/>
        <v>#REF!</v>
      </c>
      <c r="AJ515" s="209">
        <f>Solicitacao_Prancha[[#This Row],[QUANT EQUIP]]</f>
        <v>2</v>
      </c>
      <c r="AK515" s="230" t="e">
        <f t="shared" si="182"/>
        <v>#REF!</v>
      </c>
      <c r="AL515" s="209"/>
      <c r="AM515" s="209"/>
      <c r="AN515" s="209"/>
      <c r="AO515" s="209"/>
      <c r="AP515" s="209"/>
      <c r="AQ515" s="209"/>
      <c r="AR515" s="209"/>
      <c r="AS515" s="209"/>
      <c r="AT515" s="209"/>
      <c r="AU515" s="209"/>
      <c r="AV515" s="209"/>
      <c r="AW515" s="209"/>
      <c r="AX515"/>
      <c r="AY515"/>
    </row>
    <row r="516" spans="1:51" ht="15" hidden="1" x14ac:dyDescent="0.25">
      <c r="A516" s="209">
        <v>3289</v>
      </c>
      <c r="B516" s="208" t="s">
        <v>718</v>
      </c>
      <c r="C516" s="210">
        <v>45647.476388888892</v>
      </c>
      <c r="D516" s="209" t="s">
        <v>648</v>
      </c>
      <c r="E516" s="209" t="s">
        <v>719</v>
      </c>
      <c r="F516" s="209">
        <v>2</v>
      </c>
      <c r="G516" s="209" t="s">
        <v>4</v>
      </c>
      <c r="H516" s="209" t="s">
        <v>620</v>
      </c>
      <c r="I516" s="209" t="s">
        <v>621</v>
      </c>
      <c r="J516" s="209" t="s">
        <v>502</v>
      </c>
      <c r="K516" s="209" t="s">
        <v>1470</v>
      </c>
      <c r="L516" s="209" t="s">
        <v>593</v>
      </c>
      <c r="M516" s="209" t="s">
        <v>1498</v>
      </c>
      <c r="N516" s="209" t="s">
        <v>1499</v>
      </c>
      <c r="O516" s="209" t="s">
        <v>1565</v>
      </c>
      <c r="P516" s="209"/>
      <c r="Q516" s="209" t="s">
        <v>688</v>
      </c>
      <c r="R516" s="208" t="e">
        <f>VLOOKUP(LEFT(Solicitacao_Prancha[[#This Row],[ORIGEM]],4),#REF!,2,0)</f>
        <v>#REF!</v>
      </c>
      <c r="S516" s="208" t="e">
        <f>VLOOKUP(LEFT(Solicitacao_Prancha[[#This Row],[DESTINO]],4),#REF!,2,0)</f>
        <v>#REF!</v>
      </c>
      <c r="T516" s="218" t="str">
        <f t="shared" si="175"/>
        <v>Não Aderente</v>
      </c>
      <c r="U516" s="221">
        <v>1</v>
      </c>
      <c r="V516" s="224" t="s">
        <v>410</v>
      </c>
      <c r="W516" s="209" t="str">
        <f>LEFT(Solicitacao_Prancha[[#This Row],[ORIGEM]],4)</f>
        <v>0095</v>
      </c>
      <c r="X516" s="209" t="str">
        <f>LEFT(Solicitacao_Prancha[[#This Row],[DESTINO]],4)</f>
        <v>0077</v>
      </c>
      <c r="Y516" s="209" t="str">
        <f t="shared" si="176"/>
        <v>BRLP0095</v>
      </c>
      <c r="Z516" s="209" t="str">
        <f t="shared" si="177"/>
        <v>00950077</v>
      </c>
      <c r="AA516" s="209" t="str">
        <f t="shared" si="178"/>
        <v>BRLP0077</v>
      </c>
      <c r="AB516" s="222" t="e">
        <f>VLOOKUP(Y516,#REF!,2,0)</f>
        <v>#REF!</v>
      </c>
      <c r="AC516" s="222" t="e">
        <f>VLOOKUP(Z516,#REF!,2,0)</f>
        <v>#REF!</v>
      </c>
      <c r="AD516" s="222" t="e">
        <f>VLOOKUP(AA516,#REF!,2,0)</f>
        <v>#REF!</v>
      </c>
      <c r="AE516" s="227" t="e">
        <f t="shared" si="183"/>
        <v>#REF!</v>
      </c>
      <c r="AF516" s="230" t="e">
        <f t="shared" si="179"/>
        <v>#REF!</v>
      </c>
      <c r="AG516" s="230">
        <v>2</v>
      </c>
      <c r="AH516" s="230" t="e">
        <f t="shared" si="180"/>
        <v>#REF!</v>
      </c>
      <c r="AI516" s="228" t="e">
        <f t="shared" si="181"/>
        <v>#REF!</v>
      </c>
      <c r="AJ516" s="209">
        <f>Solicitacao_Prancha[[#This Row],[QUANT EQUIP]]</f>
        <v>2</v>
      </c>
      <c r="AK516" s="230" t="e">
        <f t="shared" si="182"/>
        <v>#REF!</v>
      </c>
      <c r="AL516" s="209"/>
      <c r="AM516" s="209"/>
      <c r="AN516" s="209"/>
      <c r="AO516" s="209"/>
      <c r="AP516" s="209"/>
      <c r="AQ516" s="209"/>
      <c r="AR516" s="209"/>
      <c r="AS516" s="209"/>
      <c r="AT516" s="209"/>
      <c r="AU516" s="209"/>
      <c r="AV516" s="209"/>
      <c r="AW516" s="209"/>
      <c r="AX516"/>
      <c r="AY516"/>
    </row>
    <row r="517" spans="1:51" ht="15" hidden="1" x14ac:dyDescent="0.25">
      <c r="A517" s="209">
        <v>3290</v>
      </c>
      <c r="B517" s="208" t="s">
        <v>718</v>
      </c>
      <c r="C517" s="210">
        <v>45647.481249999997</v>
      </c>
      <c r="D517" s="209" t="s">
        <v>648</v>
      </c>
      <c r="E517" s="209" t="s">
        <v>719</v>
      </c>
      <c r="F517" s="209">
        <v>2</v>
      </c>
      <c r="G517" s="209" t="s">
        <v>4</v>
      </c>
      <c r="H517" s="209" t="s">
        <v>620</v>
      </c>
      <c r="I517" s="209" t="s">
        <v>621</v>
      </c>
      <c r="J517" s="209" t="s">
        <v>531</v>
      </c>
      <c r="K517" s="209" t="s">
        <v>1494</v>
      </c>
      <c r="L517" s="209" t="s">
        <v>597</v>
      </c>
      <c r="M517" s="209" t="s">
        <v>1498</v>
      </c>
      <c r="N517" s="209" t="s">
        <v>1499</v>
      </c>
      <c r="O517" s="209"/>
      <c r="P517" s="209" t="s">
        <v>514</v>
      </c>
      <c r="Q517" s="209" t="s">
        <v>687</v>
      </c>
      <c r="R517" s="208" t="e">
        <f>VLOOKUP(LEFT(Solicitacao_Prancha[[#This Row],[ORIGEM]],4),#REF!,2,0)</f>
        <v>#REF!</v>
      </c>
      <c r="S517" s="208" t="e">
        <f>VLOOKUP(LEFT(Solicitacao_Prancha[[#This Row],[DESTINO]],4),#REF!,2,0)</f>
        <v>#REF!</v>
      </c>
      <c r="T517" s="218" t="str">
        <f t="shared" si="175"/>
        <v>Não Aderente</v>
      </c>
      <c r="U517" s="222">
        <f>((CONCATENATE(Solicitacao_Prancha[[#This Row],[DATA MOVIMENTAÇÃO]]," ",Solicitacao_Prancha[[#This Row],[HORA MOVIMENTAÇÃO]])-Solicitacao_Prancha[[#This Row],[DATA SOLICITAÇÃO]])*24)+3</f>
        <v>24.450000000069849</v>
      </c>
      <c r="V517" s="224" t="s">
        <v>410</v>
      </c>
      <c r="W517" s="209" t="str">
        <f>LEFT(Solicitacao_Prancha[[#This Row],[ORIGEM]],4)</f>
        <v>0095</v>
      </c>
      <c r="X517" s="209" t="str">
        <f>LEFT(Solicitacao_Prancha[[#This Row],[DESTINO]],4)</f>
        <v>0077</v>
      </c>
      <c r="Y517" s="209" t="str">
        <f t="shared" si="176"/>
        <v>BRLP0095</v>
      </c>
      <c r="Z517" s="209" t="str">
        <f t="shared" si="177"/>
        <v>00950077</v>
      </c>
      <c r="AA517" s="209" t="str">
        <f t="shared" si="178"/>
        <v>BRLP0077</v>
      </c>
      <c r="AB517" s="222" t="e">
        <f>VLOOKUP(Y517,#REF!,2,0)</f>
        <v>#REF!</v>
      </c>
      <c r="AC517" s="222" t="e">
        <f>VLOOKUP(Z517,#REF!,2,0)</f>
        <v>#REF!</v>
      </c>
      <c r="AD517" s="222" t="e">
        <f>VLOOKUP(AA517,#REF!,2,0)</f>
        <v>#REF!</v>
      </c>
      <c r="AE517" s="227" t="e">
        <f t="shared" si="183"/>
        <v>#REF!</v>
      </c>
      <c r="AF517" s="230" t="e">
        <f t="shared" si="179"/>
        <v>#REF!</v>
      </c>
      <c r="AG517" s="230">
        <v>2</v>
      </c>
      <c r="AH517" s="230" t="e">
        <f t="shared" si="180"/>
        <v>#REF!</v>
      </c>
      <c r="AI517" s="228" t="e">
        <f t="shared" si="181"/>
        <v>#REF!</v>
      </c>
      <c r="AJ517" s="209">
        <f>Solicitacao_Prancha[[#This Row],[QUANT EQUIP]]</f>
        <v>2</v>
      </c>
      <c r="AK517" s="230" t="e">
        <f t="shared" si="182"/>
        <v>#REF!</v>
      </c>
      <c r="AL517" s="209"/>
      <c r="AM517" s="209"/>
      <c r="AN517" s="209"/>
      <c r="AO517" s="209"/>
      <c r="AP517" s="209"/>
      <c r="AQ517" s="209"/>
      <c r="AR517" s="209"/>
      <c r="AS517" s="209"/>
      <c r="AT517" s="209"/>
      <c r="AU517" s="209"/>
      <c r="AV517" s="209"/>
      <c r="AW517" s="209"/>
      <c r="AX517"/>
      <c r="AY517"/>
    </row>
    <row r="518" spans="1:51" ht="15" hidden="1" x14ac:dyDescent="0.25">
      <c r="A518" s="209">
        <v>3291</v>
      </c>
      <c r="B518" s="208" t="s">
        <v>717</v>
      </c>
      <c r="C518" s="210">
        <v>45647.494444444441</v>
      </c>
      <c r="D518" s="209" t="s">
        <v>1467</v>
      </c>
      <c r="E518" s="209" t="s">
        <v>493</v>
      </c>
      <c r="F518" s="209">
        <v>1</v>
      </c>
      <c r="G518" s="209" t="s">
        <v>6</v>
      </c>
      <c r="H518" s="209" t="s">
        <v>620</v>
      </c>
      <c r="I518" s="209" t="s">
        <v>624</v>
      </c>
      <c r="J518" s="209" t="s">
        <v>1</v>
      </c>
      <c r="K518" s="209" t="s">
        <v>1554</v>
      </c>
      <c r="L518" s="209" t="s">
        <v>597</v>
      </c>
      <c r="M518" s="209" t="s">
        <v>565</v>
      </c>
      <c r="N518" s="209" t="s">
        <v>639</v>
      </c>
      <c r="O518" s="209"/>
      <c r="P518" s="209"/>
      <c r="Q518" s="209" t="s">
        <v>688</v>
      </c>
      <c r="R518" s="208" t="e">
        <f>VLOOKUP(LEFT(Solicitacao_Prancha[[#This Row],[ORIGEM]],4),#REF!,2,0)</f>
        <v>#REF!</v>
      </c>
      <c r="S518" s="208" t="e">
        <f>VLOOKUP(LEFT(Solicitacao_Prancha[[#This Row],[DESTINO]],4),#REF!,2,0)</f>
        <v>#REF!</v>
      </c>
      <c r="T518" s="218" t="str">
        <f t="shared" si="175"/>
        <v>Aderente</v>
      </c>
      <c r="U518" s="222">
        <f>((CONCATENATE(Solicitacao_Prancha[[#This Row],[DATA MOVIMENTAÇÃO]]," ",Solicitacao_Prancha[[#This Row],[HORA MOVIMENTAÇÃO]])-Solicitacao_Prancha[[#This Row],[DATA SOLICITAÇÃO]])*24)+3</f>
        <v>48.133333333418705</v>
      </c>
      <c r="V518" s="224" t="s">
        <v>410</v>
      </c>
      <c r="W518" s="209" t="str">
        <f>LEFT(Solicitacao_Prancha[[#This Row],[ORIGEM]],4)</f>
        <v>0374</v>
      </c>
      <c r="X518" s="209" t="str">
        <f>LEFT(Solicitacao_Prancha[[#This Row],[DESTINO]],4)</f>
        <v>0486</v>
      </c>
      <c r="Y518" s="209" t="str">
        <f t="shared" si="176"/>
        <v>BRLP0374</v>
      </c>
      <c r="Z518" s="209" t="str">
        <f t="shared" si="177"/>
        <v>03740486</v>
      </c>
      <c r="AA518" s="209" t="str">
        <f t="shared" si="178"/>
        <v>BRLP0486</v>
      </c>
      <c r="AB518" s="222" t="e">
        <f>VLOOKUP(Y518,#REF!,2,0)</f>
        <v>#REF!</v>
      </c>
      <c r="AC518" s="222" t="e">
        <f>VLOOKUP(Z518,#REF!,2,0)</f>
        <v>#REF!</v>
      </c>
      <c r="AD518" s="222" t="e">
        <f>VLOOKUP(AA518,#REF!,2,0)</f>
        <v>#REF!</v>
      </c>
      <c r="AE518" s="227" t="e">
        <f t="shared" si="183"/>
        <v>#REF!</v>
      </c>
      <c r="AF518" s="230" t="e">
        <f t="shared" si="179"/>
        <v>#REF!</v>
      </c>
      <c r="AG518" s="230">
        <v>2</v>
      </c>
      <c r="AH518" s="230" t="e">
        <f t="shared" si="180"/>
        <v>#REF!</v>
      </c>
      <c r="AI518" s="228" t="e">
        <f t="shared" si="181"/>
        <v>#REF!</v>
      </c>
      <c r="AJ518" s="209">
        <f>Solicitacao_Prancha[[#This Row],[QUANT EQUIP]]</f>
        <v>1</v>
      </c>
      <c r="AK518" s="230" t="e">
        <f t="shared" si="182"/>
        <v>#REF!</v>
      </c>
      <c r="AL518" s="209"/>
      <c r="AM518" s="209"/>
      <c r="AN518" s="209"/>
      <c r="AO518" s="209"/>
      <c r="AP518" s="209"/>
      <c r="AQ518" s="209"/>
      <c r="AR518" s="209"/>
      <c r="AS518" s="209"/>
      <c r="AT518" s="209"/>
      <c r="AU518" s="209"/>
      <c r="AV518" s="209"/>
      <c r="AW518" s="209"/>
      <c r="AX518"/>
      <c r="AY518"/>
    </row>
    <row r="519" spans="1:51" ht="15" hidden="1" x14ac:dyDescent="0.25">
      <c r="A519" s="209">
        <v>3301</v>
      </c>
      <c r="B519" s="208" t="s">
        <v>718</v>
      </c>
      <c r="C519" s="210">
        <v>45647.495138888888</v>
      </c>
      <c r="D519" s="209" t="s">
        <v>1566</v>
      </c>
      <c r="E519" s="209" t="s">
        <v>719</v>
      </c>
      <c r="F519" s="209">
        <v>2</v>
      </c>
      <c r="G519" s="209" t="s">
        <v>4</v>
      </c>
      <c r="H519" s="209" t="s">
        <v>620</v>
      </c>
      <c r="I519" s="209" t="s">
        <v>621</v>
      </c>
      <c r="J519" s="209" t="s">
        <v>531</v>
      </c>
      <c r="K519" s="209" t="s">
        <v>1494</v>
      </c>
      <c r="L519" s="209" t="s">
        <v>593</v>
      </c>
      <c r="M519" s="209" t="s">
        <v>681</v>
      </c>
      <c r="N519" s="209" t="s">
        <v>1499</v>
      </c>
      <c r="O519" s="209"/>
      <c r="P519" s="209" t="s">
        <v>1429</v>
      </c>
      <c r="Q519" s="209" t="s">
        <v>688</v>
      </c>
      <c r="R519" s="208" t="e">
        <f>VLOOKUP(LEFT(Solicitacao_Prancha[[#This Row],[ORIGEM]],4),#REF!,2,0)</f>
        <v>#REF!</v>
      </c>
      <c r="S519" s="208" t="e">
        <f>VLOOKUP(LEFT(Solicitacao_Prancha[[#This Row],[DESTINO]],4),#REF!,2,0)</f>
        <v>#REF!</v>
      </c>
      <c r="T519" s="218" t="str">
        <f t="shared" si="175"/>
        <v>Não Aderente</v>
      </c>
      <c r="U519" s="222">
        <f>((CONCATENATE(Solicitacao_Prancha[[#This Row],[DATA MOVIMENTAÇÃO]]," ",Solicitacao_Prancha[[#This Row],[HORA MOVIMENTAÇÃO]])-Solicitacao_Prancha[[#This Row],[DATA SOLICITAÇÃO]])*24)+3</f>
        <v>23.116666666755918</v>
      </c>
      <c r="V519" s="224" t="s">
        <v>410</v>
      </c>
      <c r="W519" s="209" t="str">
        <f>LEFT(Solicitacao_Prancha[[#This Row],[ORIGEM]],4)</f>
        <v>0029</v>
      </c>
      <c r="X519" s="209" t="str">
        <f>LEFT(Solicitacao_Prancha[[#This Row],[DESTINO]],4)</f>
        <v>0077</v>
      </c>
      <c r="Y519" s="209" t="str">
        <f t="shared" si="176"/>
        <v>BRLP0029</v>
      </c>
      <c r="Z519" s="209" t="str">
        <f t="shared" si="177"/>
        <v>00290077</v>
      </c>
      <c r="AA519" s="209" t="str">
        <f t="shared" si="178"/>
        <v>BRLP0077</v>
      </c>
      <c r="AB519" s="222" t="e">
        <f>VLOOKUP(Y519,#REF!,2,0)</f>
        <v>#REF!</v>
      </c>
      <c r="AC519" s="222" t="e">
        <f>VLOOKUP(Z519,#REF!,2,0)</f>
        <v>#REF!</v>
      </c>
      <c r="AD519" s="222" t="e">
        <f>VLOOKUP(AA519,#REF!,2,0)</f>
        <v>#REF!</v>
      </c>
      <c r="AE519" s="227" t="e">
        <f t="shared" si="183"/>
        <v>#REF!</v>
      </c>
      <c r="AF519" s="230" t="e">
        <f t="shared" si="179"/>
        <v>#REF!</v>
      </c>
      <c r="AG519" s="230">
        <v>2</v>
      </c>
      <c r="AH519" s="230" t="e">
        <f t="shared" si="180"/>
        <v>#REF!</v>
      </c>
      <c r="AI519" s="228" t="e">
        <f t="shared" si="181"/>
        <v>#REF!</v>
      </c>
      <c r="AJ519" s="209">
        <f>Solicitacao_Prancha[[#This Row],[QUANT EQUIP]]</f>
        <v>2</v>
      </c>
      <c r="AK519" s="230" t="e">
        <f t="shared" si="182"/>
        <v>#REF!</v>
      </c>
      <c r="AL519" s="209"/>
      <c r="AM519" s="209"/>
      <c r="AN519" s="209"/>
      <c r="AO519" s="209"/>
      <c r="AP519" s="209"/>
      <c r="AQ519" s="209"/>
      <c r="AR519" s="209"/>
      <c r="AS519" s="209"/>
      <c r="AT519" s="209"/>
      <c r="AU519" s="209"/>
      <c r="AV519" s="209"/>
      <c r="AW519" s="209"/>
      <c r="AX519"/>
      <c r="AY519"/>
    </row>
    <row r="520" spans="1:51" ht="15" hidden="1" x14ac:dyDescent="0.25">
      <c r="A520" s="209">
        <v>3292</v>
      </c>
      <c r="B520" s="208" t="s">
        <v>717</v>
      </c>
      <c r="C520" s="210">
        <v>45647.495833333334</v>
      </c>
      <c r="D520" s="209" t="s">
        <v>1467</v>
      </c>
      <c r="E520" s="209" t="s">
        <v>491</v>
      </c>
      <c r="F520" s="209">
        <v>1</v>
      </c>
      <c r="G520" s="209" t="s">
        <v>6</v>
      </c>
      <c r="H520" s="209" t="s">
        <v>620</v>
      </c>
      <c r="I520" s="209" t="s">
        <v>624</v>
      </c>
      <c r="J520" s="209" t="s">
        <v>1</v>
      </c>
      <c r="K520" s="209" t="s">
        <v>1554</v>
      </c>
      <c r="L520" s="209" t="s">
        <v>597</v>
      </c>
      <c r="M520" s="209" t="s">
        <v>639</v>
      </c>
      <c r="N520" s="209" t="s">
        <v>565</v>
      </c>
      <c r="O520" s="209"/>
      <c r="P520" s="209"/>
      <c r="Q520" s="209" t="s">
        <v>688</v>
      </c>
      <c r="R520" s="208" t="e">
        <f>VLOOKUP(LEFT(Solicitacao_Prancha[[#This Row],[ORIGEM]],4),#REF!,2,0)</f>
        <v>#REF!</v>
      </c>
      <c r="S520" s="208" t="e">
        <f>VLOOKUP(LEFT(Solicitacao_Prancha[[#This Row],[DESTINO]],4),#REF!,2,0)</f>
        <v>#REF!</v>
      </c>
      <c r="T520" s="218" t="str">
        <f t="shared" si="175"/>
        <v>Aderente</v>
      </c>
      <c r="U520" s="222">
        <f>((CONCATENATE(Solicitacao_Prancha[[#This Row],[DATA MOVIMENTAÇÃO]]," ",Solicitacao_Prancha[[#This Row],[HORA MOVIMENTAÇÃO]])-Solicitacao_Prancha[[#This Row],[DATA SOLICITAÇÃO]])*24)+3</f>
        <v>48.099999999976717</v>
      </c>
      <c r="V520" s="224" t="s">
        <v>410</v>
      </c>
      <c r="W520" s="209" t="str">
        <f>LEFT(Solicitacao_Prancha[[#This Row],[ORIGEM]],4)</f>
        <v>0486</v>
      </c>
      <c r="X520" s="209" t="str">
        <f>LEFT(Solicitacao_Prancha[[#This Row],[DESTINO]],4)</f>
        <v>0374</v>
      </c>
      <c r="Y520" s="209" t="str">
        <f t="shared" si="176"/>
        <v>BRLP0486</v>
      </c>
      <c r="Z520" s="209" t="str">
        <f t="shared" si="177"/>
        <v>04860374</v>
      </c>
      <c r="AA520" s="209" t="str">
        <f t="shared" si="178"/>
        <v>BRLP0374</v>
      </c>
      <c r="AB520" s="222" t="e">
        <f>VLOOKUP(Y520,#REF!,2,0)</f>
        <v>#REF!</v>
      </c>
      <c r="AC520" s="222" t="e">
        <f>VLOOKUP(Z520,#REF!,2,0)</f>
        <v>#REF!</v>
      </c>
      <c r="AD520" s="222" t="e">
        <f>VLOOKUP(AA520,#REF!,2,0)</f>
        <v>#REF!</v>
      </c>
      <c r="AE520" s="227" t="e">
        <f t="shared" si="183"/>
        <v>#REF!</v>
      </c>
      <c r="AF520" s="230" t="e">
        <f t="shared" si="179"/>
        <v>#REF!</v>
      </c>
      <c r="AG520" s="230">
        <v>2</v>
      </c>
      <c r="AH520" s="230" t="e">
        <f t="shared" si="180"/>
        <v>#REF!</v>
      </c>
      <c r="AI520" s="228" t="e">
        <f t="shared" si="181"/>
        <v>#REF!</v>
      </c>
      <c r="AJ520" s="209">
        <f>Solicitacao_Prancha[[#This Row],[QUANT EQUIP]]</f>
        <v>1</v>
      </c>
      <c r="AK520" s="230" t="e">
        <f t="shared" si="182"/>
        <v>#REF!</v>
      </c>
      <c r="AL520" s="209"/>
      <c r="AM520" s="209"/>
      <c r="AN520" s="209"/>
      <c r="AO520" s="209"/>
      <c r="AP520" s="209"/>
      <c r="AQ520" s="209"/>
      <c r="AR520" s="209"/>
      <c r="AS520" s="209"/>
      <c r="AT520" s="209"/>
      <c r="AU520" s="209"/>
      <c r="AV520" s="209"/>
      <c r="AW520" s="209"/>
      <c r="AX520"/>
      <c r="AY520"/>
    </row>
    <row r="521" spans="1:51" ht="15" hidden="1" x14ac:dyDescent="0.25">
      <c r="A521" s="209">
        <v>3293</v>
      </c>
      <c r="B521" s="208" t="s">
        <v>745</v>
      </c>
      <c r="C521" s="210">
        <v>45647.509722222225</v>
      </c>
      <c r="D521" s="209" t="s">
        <v>557</v>
      </c>
      <c r="E521" s="209" t="s">
        <v>537</v>
      </c>
      <c r="F521" s="209">
        <v>1</v>
      </c>
      <c r="G521" s="209" t="s">
        <v>823</v>
      </c>
      <c r="H521" s="209" t="s">
        <v>620</v>
      </c>
      <c r="I521" s="209" t="s">
        <v>624</v>
      </c>
      <c r="J521" s="209" t="s">
        <v>1</v>
      </c>
      <c r="K521" s="209" t="s">
        <v>1554</v>
      </c>
      <c r="L521" s="209" t="s">
        <v>593</v>
      </c>
      <c r="M521" s="209" t="s">
        <v>1247</v>
      </c>
      <c r="N521" s="209" t="s">
        <v>1567</v>
      </c>
      <c r="O521" s="209" t="s">
        <v>1568</v>
      </c>
      <c r="P521" s="209"/>
      <c r="Q521" s="209" t="s">
        <v>687</v>
      </c>
      <c r="R521" s="208" t="e">
        <f>VLOOKUP(LEFT(Solicitacao_Prancha[[#This Row],[ORIGEM]],4),#REF!,2,0)</f>
        <v>#REF!</v>
      </c>
      <c r="S521" s="208" t="e">
        <f>VLOOKUP(LEFT(Solicitacao_Prancha[[#This Row],[DESTINO]],4),#REF!,2,0)</f>
        <v>#REF!</v>
      </c>
      <c r="T521" s="218" t="str">
        <f t="shared" si="175"/>
        <v>Não Aderente</v>
      </c>
      <c r="U521" s="222">
        <f>((CONCATENATE(Solicitacao_Prancha[[#This Row],[DATA MOVIMENTAÇÃO]]," ",Solicitacao_Prancha[[#This Row],[HORA MOVIMENTAÇÃO]])-Solicitacao_Prancha[[#This Row],[DATA SOLICITAÇÃO]])*24)+3</f>
        <v>46.766666666662786</v>
      </c>
      <c r="V521" s="224" t="s">
        <v>410</v>
      </c>
      <c r="W521" s="209" t="str">
        <f>LEFT(Solicitacao_Prancha[[#This Row],[ORIGEM]],4)</f>
        <v>2070</v>
      </c>
      <c r="X521" s="209" t="str">
        <f>LEFT(Solicitacao_Prancha[[#This Row],[DESTINO]],4)</f>
        <v>0109</v>
      </c>
      <c r="Y521" s="209" t="str">
        <f t="shared" si="176"/>
        <v>BRLP2070</v>
      </c>
      <c r="Z521" s="209" t="str">
        <f t="shared" si="177"/>
        <v>20700109</v>
      </c>
      <c r="AA521" s="209" t="str">
        <f t="shared" si="178"/>
        <v>BRLP0109</v>
      </c>
      <c r="AB521" s="222" t="e">
        <f>VLOOKUP(Y521,#REF!,2,0)</f>
        <v>#REF!</v>
      </c>
      <c r="AC521" s="222" t="e">
        <f>VLOOKUP(Z521,#REF!,2,0)</f>
        <v>#REF!</v>
      </c>
      <c r="AD521" s="222" t="e">
        <f>VLOOKUP(AA521,#REF!,2,0)</f>
        <v>#REF!</v>
      </c>
      <c r="AE521" s="227" t="e">
        <f t="shared" si="183"/>
        <v>#REF!</v>
      </c>
      <c r="AF521" s="230" t="e">
        <f t="shared" si="179"/>
        <v>#REF!</v>
      </c>
      <c r="AG521" s="230">
        <v>2</v>
      </c>
      <c r="AH521" s="230" t="e">
        <f t="shared" si="180"/>
        <v>#REF!</v>
      </c>
      <c r="AI521" s="228" t="e">
        <f t="shared" si="181"/>
        <v>#REF!</v>
      </c>
      <c r="AJ521" s="209">
        <f>Solicitacao_Prancha[[#This Row],[QUANT EQUIP]]</f>
        <v>1</v>
      </c>
      <c r="AK521" s="230" t="e">
        <f t="shared" si="182"/>
        <v>#REF!</v>
      </c>
      <c r="AL521" s="209"/>
      <c r="AM521" s="209"/>
      <c r="AN521" s="209"/>
      <c r="AO521" s="209"/>
      <c r="AP521" s="209"/>
      <c r="AQ521" s="209"/>
      <c r="AR521" s="209"/>
      <c r="AS521" s="209"/>
      <c r="AT521" s="209"/>
      <c r="AU521" s="209"/>
      <c r="AV521" s="209"/>
      <c r="AW521" s="209"/>
      <c r="AX521"/>
      <c r="AY521"/>
    </row>
    <row r="522" spans="1:51" ht="15" hidden="1" x14ac:dyDescent="0.25">
      <c r="A522" s="209">
        <v>3294</v>
      </c>
      <c r="B522" s="208" t="s">
        <v>743</v>
      </c>
      <c r="C522" s="210">
        <v>45647.571527777778</v>
      </c>
      <c r="D522" s="209" t="s">
        <v>1493</v>
      </c>
      <c r="E522" s="209" t="s">
        <v>481</v>
      </c>
      <c r="F522" s="209">
        <v>1</v>
      </c>
      <c r="G522" s="209" t="s">
        <v>492</v>
      </c>
      <c r="H522" s="209" t="s">
        <v>620</v>
      </c>
      <c r="I522" s="209" t="s">
        <v>624</v>
      </c>
      <c r="J522" s="209" t="s">
        <v>502</v>
      </c>
      <c r="K522" s="209" t="s">
        <v>1494</v>
      </c>
      <c r="L522" s="209" t="s">
        <v>595</v>
      </c>
      <c r="M522" s="209" t="s">
        <v>652</v>
      </c>
      <c r="N522" s="209" t="s">
        <v>1495</v>
      </c>
      <c r="O522" s="209"/>
      <c r="P522" s="209"/>
      <c r="Q522" s="209" t="s">
        <v>688</v>
      </c>
      <c r="R522" s="208" t="e">
        <f>VLOOKUP(LEFT(Solicitacao_Prancha[[#This Row],[ORIGEM]],4),#REF!,2,0)</f>
        <v>#REF!</v>
      </c>
      <c r="S522" s="208" t="e">
        <f>VLOOKUP(LEFT(Solicitacao_Prancha[[#This Row],[DESTINO]],4),#REF!,2,0)</f>
        <v>#REF!</v>
      </c>
      <c r="T522" s="218" t="str">
        <f t="shared" si="175"/>
        <v>Não Aderente</v>
      </c>
      <c r="U522" s="222">
        <f>((CONCATENATE(Solicitacao_Prancha[[#This Row],[DATA MOVIMENTAÇÃO]]," ",Solicitacao_Prancha[[#This Row],[HORA MOVIMENTAÇÃO]])-Solicitacao_Prancha[[#This Row],[DATA SOLICITAÇÃO]])*24)+3</f>
        <v>23.283333333267365</v>
      </c>
      <c r="V522" s="224" t="s">
        <v>410</v>
      </c>
      <c r="W522" s="209" t="str">
        <f>LEFT(Solicitacao_Prancha[[#This Row],[ORIGEM]],4)</f>
        <v>0390</v>
      </c>
      <c r="X522" s="209" t="str">
        <f>LEFT(Solicitacao_Prancha[[#This Row],[DESTINO]],4)</f>
        <v>0366</v>
      </c>
      <c r="Y522" s="209" t="str">
        <f t="shared" si="176"/>
        <v>BRLP0390</v>
      </c>
      <c r="Z522" s="209" t="str">
        <f t="shared" si="177"/>
        <v>03900366</v>
      </c>
      <c r="AA522" s="209" t="str">
        <f t="shared" si="178"/>
        <v>BRLP0366</v>
      </c>
      <c r="AB522" s="222" t="e">
        <f>VLOOKUP(Y522,#REF!,2,0)</f>
        <v>#REF!</v>
      </c>
      <c r="AC522" s="222" t="e">
        <f>VLOOKUP(Z522,#REF!,2,0)</f>
        <v>#REF!</v>
      </c>
      <c r="AD522" s="222" t="e">
        <f>VLOOKUP(AA522,#REF!,2,0)</f>
        <v>#REF!</v>
      </c>
      <c r="AE522" s="227" t="e">
        <f t="shared" si="183"/>
        <v>#REF!</v>
      </c>
      <c r="AF522" s="230" t="e">
        <f t="shared" si="179"/>
        <v>#REF!</v>
      </c>
      <c r="AG522" s="230">
        <v>2</v>
      </c>
      <c r="AH522" s="230" t="e">
        <f t="shared" si="180"/>
        <v>#REF!</v>
      </c>
      <c r="AI522" s="228" t="e">
        <f t="shared" si="181"/>
        <v>#REF!</v>
      </c>
      <c r="AJ522" s="209">
        <f>Solicitacao_Prancha[[#This Row],[QUANT EQUIP]]</f>
        <v>1</v>
      </c>
      <c r="AK522" s="230" t="e">
        <f t="shared" si="182"/>
        <v>#REF!</v>
      </c>
      <c r="AL522" s="209"/>
      <c r="AM522" s="209"/>
      <c r="AN522" s="209"/>
      <c r="AO522" s="209"/>
      <c r="AP522" s="209"/>
      <c r="AQ522" s="209"/>
      <c r="AR522" s="209"/>
      <c r="AS522" s="209"/>
      <c r="AT522" s="209"/>
      <c r="AU522" s="209"/>
      <c r="AV522" s="209"/>
      <c r="AW522" s="209"/>
      <c r="AX522"/>
      <c r="AY522"/>
    </row>
    <row r="523" spans="1:51" ht="15" hidden="1" x14ac:dyDescent="0.25">
      <c r="A523" s="209">
        <v>3295</v>
      </c>
      <c r="B523" s="208" t="s">
        <v>743</v>
      </c>
      <c r="C523" s="210">
        <v>45647.57916666667</v>
      </c>
      <c r="D523" s="209" t="s">
        <v>1493</v>
      </c>
      <c r="E523" s="209" t="s">
        <v>491</v>
      </c>
      <c r="F523" s="209">
        <v>1</v>
      </c>
      <c r="G523" s="209" t="s">
        <v>492</v>
      </c>
      <c r="H523" s="209" t="s">
        <v>620</v>
      </c>
      <c r="I523" s="209" t="s">
        <v>621</v>
      </c>
      <c r="J523" s="209" t="s">
        <v>502</v>
      </c>
      <c r="K523" s="209" t="s">
        <v>1494</v>
      </c>
      <c r="L523" s="209" t="s">
        <v>595</v>
      </c>
      <c r="M523" s="209" t="s">
        <v>652</v>
      </c>
      <c r="N523" s="209" t="s">
        <v>1495</v>
      </c>
      <c r="O523" s="209"/>
      <c r="P523" s="209"/>
      <c r="Q523" s="209" t="s">
        <v>688</v>
      </c>
      <c r="R523" s="208" t="e">
        <f>VLOOKUP(LEFT(Solicitacao_Prancha[[#This Row],[ORIGEM]],4),#REF!,2,0)</f>
        <v>#REF!</v>
      </c>
      <c r="S523" s="208" t="e">
        <f>VLOOKUP(LEFT(Solicitacao_Prancha[[#This Row],[DESTINO]],4),#REF!,2,0)</f>
        <v>#REF!</v>
      </c>
      <c r="T523" s="218" t="str">
        <f t="shared" si="175"/>
        <v>Não Aderente</v>
      </c>
      <c r="U523" s="222">
        <f>((CONCATENATE(Solicitacao_Prancha[[#This Row],[DATA MOVIMENTAÇÃO]]," ",Solicitacao_Prancha[[#This Row],[HORA MOVIMENTAÇÃO]])-Solicitacao_Prancha[[#This Row],[DATA SOLICITAÇÃO]])*24)+3</f>
        <v>23.099999999860302</v>
      </c>
      <c r="V523" s="224" t="s">
        <v>410</v>
      </c>
      <c r="W523" s="209" t="str">
        <f>LEFT(Solicitacao_Prancha[[#This Row],[ORIGEM]],4)</f>
        <v>0390</v>
      </c>
      <c r="X523" s="209" t="str">
        <f>LEFT(Solicitacao_Prancha[[#This Row],[DESTINO]],4)</f>
        <v>0366</v>
      </c>
      <c r="Y523" s="209" t="str">
        <f t="shared" si="176"/>
        <v>BRLP0390</v>
      </c>
      <c r="Z523" s="209" t="str">
        <f t="shared" si="177"/>
        <v>03900366</v>
      </c>
      <c r="AA523" s="209" t="str">
        <f t="shared" si="178"/>
        <v>BRLP0366</v>
      </c>
      <c r="AB523" s="222" t="e">
        <f>VLOOKUP(Y523,#REF!,2,0)</f>
        <v>#REF!</v>
      </c>
      <c r="AC523" s="222" t="e">
        <f>VLOOKUP(Z523,#REF!,2,0)</f>
        <v>#REF!</v>
      </c>
      <c r="AD523" s="222" t="e">
        <f>VLOOKUP(AA523,#REF!,2,0)</f>
        <v>#REF!</v>
      </c>
      <c r="AE523" s="227" t="e">
        <f t="shared" si="183"/>
        <v>#REF!</v>
      </c>
      <c r="AF523" s="230" t="e">
        <f t="shared" si="179"/>
        <v>#REF!</v>
      </c>
      <c r="AG523" s="230">
        <v>2</v>
      </c>
      <c r="AH523" s="230" t="e">
        <f t="shared" si="180"/>
        <v>#REF!</v>
      </c>
      <c r="AI523" s="228" t="e">
        <f t="shared" si="181"/>
        <v>#REF!</v>
      </c>
      <c r="AJ523" s="209">
        <f>Solicitacao_Prancha[[#This Row],[QUANT EQUIP]]</f>
        <v>1</v>
      </c>
      <c r="AK523" s="230" t="e">
        <f t="shared" si="182"/>
        <v>#REF!</v>
      </c>
      <c r="AL523" s="209"/>
      <c r="AM523" s="209"/>
      <c r="AN523" s="209"/>
      <c r="AO523" s="209"/>
      <c r="AP523" s="209"/>
      <c r="AQ523" s="209"/>
      <c r="AR523" s="209"/>
      <c r="AS523" s="209"/>
      <c r="AT523" s="209"/>
      <c r="AU523" s="209"/>
      <c r="AV523" s="209"/>
      <c r="AW523" s="209"/>
      <c r="AX523"/>
      <c r="AY523"/>
    </row>
    <row r="524" spans="1:51" ht="15" hidden="1" x14ac:dyDescent="0.25">
      <c r="A524" s="209">
        <v>3297</v>
      </c>
      <c r="B524" s="208" t="s">
        <v>743</v>
      </c>
      <c r="C524" s="210">
        <v>45647.580555555556</v>
      </c>
      <c r="D524" s="209" t="s">
        <v>1496</v>
      </c>
      <c r="E524" s="209" t="s">
        <v>503</v>
      </c>
      <c r="F524" s="209">
        <v>1</v>
      </c>
      <c r="G524" s="209" t="s">
        <v>492</v>
      </c>
      <c r="H524" s="209" t="s">
        <v>620</v>
      </c>
      <c r="I524" s="209" t="s">
        <v>621</v>
      </c>
      <c r="J524" s="209" t="s">
        <v>502</v>
      </c>
      <c r="K524" s="209" t="s">
        <v>1494</v>
      </c>
      <c r="L524" s="209" t="s">
        <v>595</v>
      </c>
      <c r="M524" s="209" t="s">
        <v>652</v>
      </c>
      <c r="N524" s="209" t="s">
        <v>1495</v>
      </c>
      <c r="O524" s="209"/>
      <c r="P524" s="209"/>
      <c r="Q524" s="209" t="s">
        <v>688</v>
      </c>
      <c r="R524" s="208" t="e">
        <f>VLOOKUP(LEFT(Solicitacao_Prancha[[#This Row],[ORIGEM]],4),#REF!,2,0)</f>
        <v>#REF!</v>
      </c>
      <c r="S524" s="208" t="e">
        <f>VLOOKUP(LEFT(Solicitacao_Prancha[[#This Row],[DESTINO]],4),#REF!,2,0)</f>
        <v>#REF!</v>
      </c>
      <c r="T524" s="218" t="str">
        <f t="shared" si="175"/>
        <v>Não Aderente</v>
      </c>
      <c r="U524" s="222">
        <f>((CONCATENATE(Solicitacao_Prancha[[#This Row],[DATA MOVIMENTAÇÃO]]," ",Solicitacao_Prancha[[#This Row],[HORA MOVIMENTAÇÃO]])-Solicitacao_Prancha[[#This Row],[DATA SOLICITAÇÃO]])*24)+3</f>
        <v>23.066666666592937</v>
      </c>
      <c r="V524" s="224" t="s">
        <v>410</v>
      </c>
      <c r="W524" s="209" t="str">
        <f>LEFT(Solicitacao_Prancha[[#This Row],[ORIGEM]],4)</f>
        <v>0390</v>
      </c>
      <c r="X524" s="209" t="str">
        <f>LEFT(Solicitacao_Prancha[[#This Row],[DESTINO]],4)</f>
        <v>0366</v>
      </c>
      <c r="Y524" s="209" t="str">
        <f t="shared" si="176"/>
        <v>BRLP0390</v>
      </c>
      <c r="Z524" s="209" t="str">
        <f t="shared" si="177"/>
        <v>03900366</v>
      </c>
      <c r="AA524" s="209" t="str">
        <f t="shared" si="178"/>
        <v>BRLP0366</v>
      </c>
      <c r="AB524" s="222" t="e">
        <f>VLOOKUP(Y524,#REF!,2,0)</f>
        <v>#REF!</v>
      </c>
      <c r="AC524" s="222" t="e">
        <f>VLOOKUP(Z524,#REF!,2,0)</f>
        <v>#REF!</v>
      </c>
      <c r="AD524" s="222" t="e">
        <f>VLOOKUP(AA524,#REF!,2,0)</f>
        <v>#REF!</v>
      </c>
      <c r="AE524" s="227" t="e">
        <f t="shared" si="183"/>
        <v>#REF!</v>
      </c>
      <c r="AF524" s="230" t="e">
        <f t="shared" si="179"/>
        <v>#REF!</v>
      </c>
      <c r="AG524" s="230">
        <v>2</v>
      </c>
      <c r="AH524" s="230" t="e">
        <f t="shared" si="180"/>
        <v>#REF!</v>
      </c>
      <c r="AI524" s="228" t="e">
        <f t="shared" si="181"/>
        <v>#REF!</v>
      </c>
      <c r="AJ524" s="209">
        <f>Solicitacao_Prancha[[#This Row],[QUANT EQUIP]]</f>
        <v>1</v>
      </c>
      <c r="AK524" s="230" t="e">
        <f t="shared" si="182"/>
        <v>#REF!</v>
      </c>
      <c r="AL524" s="209"/>
      <c r="AM524" s="209"/>
      <c r="AN524" s="209"/>
      <c r="AO524" s="209"/>
      <c r="AP524" s="209"/>
      <c r="AQ524" s="209"/>
      <c r="AR524" s="209"/>
      <c r="AS524" s="209"/>
      <c r="AT524" s="209"/>
      <c r="AU524" s="209"/>
      <c r="AV524" s="209"/>
      <c r="AW524" s="209"/>
      <c r="AX524"/>
      <c r="AY524"/>
    </row>
    <row r="525" spans="1:51" ht="15" hidden="1" x14ac:dyDescent="0.25">
      <c r="A525" s="209">
        <v>3296</v>
      </c>
      <c r="B525" s="208" t="s">
        <v>718</v>
      </c>
      <c r="C525" s="210">
        <v>45647.583333333336</v>
      </c>
      <c r="D525" s="209" t="s">
        <v>1569</v>
      </c>
      <c r="E525" s="209" t="s">
        <v>744</v>
      </c>
      <c r="F525" s="209">
        <v>1</v>
      </c>
      <c r="G525" s="209" t="s">
        <v>506</v>
      </c>
      <c r="H525" s="209" t="s">
        <v>620</v>
      </c>
      <c r="I525" s="209" t="s">
        <v>624</v>
      </c>
      <c r="J525" s="209" t="s">
        <v>1</v>
      </c>
      <c r="K525" s="209" t="s">
        <v>1554</v>
      </c>
      <c r="L525" s="209" t="s">
        <v>604</v>
      </c>
      <c r="M525" s="209" t="s">
        <v>590</v>
      </c>
      <c r="N525" s="209" t="s">
        <v>590</v>
      </c>
      <c r="O525" s="209"/>
      <c r="P525" s="209"/>
      <c r="Q525" s="209" t="s">
        <v>687</v>
      </c>
      <c r="R525" s="208" t="e">
        <f>VLOOKUP(LEFT(Solicitacao_Prancha[[#This Row],[ORIGEM]],4),#REF!,2,0)</f>
        <v>#REF!</v>
      </c>
      <c r="S525" s="208" t="e">
        <f>VLOOKUP(LEFT(Solicitacao_Prancha[[#This Row],[DESTINO]],4),#REF!,2,0)</f>
        <v>#REF!</v>
      </c>
      <c r="T525" s="218" t="str">
        <f t="shared" si="175"/>
        <v>Não Aderente</v>
      </c>
      <c r="U525" s="222">
        <f>((CONCATENATE(Solicitacao_Prancha[[#This Row],[DATA MOVIMENTAÇÃO]]," ",Solicitacao_Prancha[[#This Row],[HORA MOVIMENTAÇÃO]])-Solicitacao_Prancha[[#This Row],[DATA SOLICITAÇÃO]])*24)+3</f>
        <v>43.999999999883585</v>
      </c>
      <c r="V525" s="224" t="s">
        <v>410</v>
      </c>
      <c r="W525" s="209" t="str">
        <f>LEFT(Solicitacao_Prancha[[#This Row],[ORIGEM]],4)</f>
        <v>0351</v>
      </c>
      <c r="X525" s="209" t="str">
        <f>LEFT(Solicitacao_Prancha[[#This Row],[DESTINO]],4)</f>
        <v>0351</v>
      </c>
      <c r="Y525" s="209" t="str">
        <f t="shared" si="176"/>
        <v>BRLP0351</v>
      </c>
      <c r="Z525" s="209" t="str">
        <f t="shared" si="177"/>
        <v>03510351</v>
      </c>
      <c r="AA525" s="209" t="str">
        <f t="shared" si="178"/>
        <v>BRLP0351</v>
      </c>
      <c r="AB525" s="222" t="e">
        <f>VLOOKUP(Y525,#REF!,2,0)</f>
        <v>#REF!</v>
      </c>
      <c r="AC525" s="222" t="e">
        <f>VLOOKUP(Z525,#REF!,2,0)</f>
        <v>#REF!</v>
      </c>
      <c r="AD525" s="222" t="e">
        <f>VLOOKUP(AA525,#REF!,2,0)</f>
        <v>#REF!</v>
      </c>
      <c r="AE525" s="227" t="e">
        <f t="shared" si="183"/>
        <v>#REF!</v>
      </c>
      <c r="AF525" s="230" t="e">
        <f t="shared" si="179"/>
        <v>#REF!</v>
      </c>
      <c r="AG525" s="230">
        <v>2</v>
      </c>
      <c r="AH525" s="230" t="e">
        <f t="shared" si="180"/>
        <v>#REF!</v>
      </c>
      <c r="AI525" s="228" t="e">
        <f t="shared" si="181"/>
        <v>#REF!</v>
      </c>
      <c r="AJ525" s="209">
        <f>Solicitacao_Prancha[[#This Row],[QUANT EQUIP]]</f>
        <v>1</v>
      </c>
      <c r="AK525" s="230" t="e">
        <f t="shared" si="182"/>
        <v>#REF!</v>
      </c>
      <c r="AL525" s="209"/>
      <c r="AM525" s="209"/>
      <c r="AN525" s="209"/>
      <c r="AO525" s="209"/>
      <c r="AP525" s="209"/>
      <c r="AQ525" s="209"/>
      <c r="AR525" s="209"/>
      <c r="AS525" s="209"/>
      <c r="AT525" s="209"/>
      <c r="AU525" s="209"/>
      <c r="AV525" s="209"/>
      <c r="AW525" s="209"/>
      <c r="AX525"/>
      <c r="AY525"/>
    </row>
    <row r="526" spans="1:51" ht="15" hidden="1" x14ac:dyDescent="0.25">
      <c r="A526" s="209">
        <v>3298</v>
      </c>
      <c r="B526" s="208" t="s">
        <v>743</v>
      </c>
      <c r="C526" s="210">
        <v>45647.589583333334</v>
      </c>
      <c r="D526" s="209" t="s">
        <v>1493</v>
      </c>
      <c r="E526" s="209" t="s">
        <v>493</v>
      </c>
      <c r="F526" s="209">
        <v>1</v>
      </c>
      <c r="G526" s="209" t="s">
        <v>492</v>
      </c>
      <c r="H526" s="209" t="s">
        <v>620</v>
      </c>
      <c r="I526" s="209" t="s">
        <v>621</v>
      </c>
      <c r="J526" s="209" t="s">
        <v>502</v>
      </c>
      <c r="K526" s="209" t="s">
        <v>1494</v>
      </c>
      <c r="L526" s="209" t="s">
        <v>595</v>
      </c>
      <c r="M526" s="209" t="s">
        <v>652</v>
      </c>
      <c r="N526" s="209" t="s">
        <v>1495</v>
      </c>
      <c r="O526" s="209"/>
      <c r="P526" s="209"/>
      <c r="Q526" s="209" t="s">
        <v>688</v>
      </c>
      <c r="R526" s="208" t="e">
        <f>VLOOKUP(LEFT(Solicitacao_Prancha[[#This Row],[ORIGEM]],4),#REF!,2,0)</f>
        <v>#REF!</v>
      </c>
      <c r="S526" s="208" t="e">
        <f>VLOOKUP(LEFT(Solicitacao_Prancha[[#This Row],[DESTINO]],4),#REF!,2,0)</f>
        <v>#REF!</v>
      </c>
      <c r="T526" s="218" t="str">
        <f t="shared" si="175"/>
        <v>Não Aderente</v>
      </c>
      <c r="U526" s="222">
        <f>((CONCATENATE(Solicitacao_Prancha[[#This Row],[DATA MOVIMENTAÇÃO]]," ",Solicitacao_Prancha[[#This Row],[HORA MOVIMENTAÇÃO]])-Solicitacao_Prancha[[#This Row],[DATA SOLICITAÇÃO]])*24)+3</f>
        <v>22.849999999918509</v>
      </c>
      <c r="V526" s="224" t="s">
        <v>410</v>
      </c>
      <c r="W526" s="209" t="str">
        <f>LEFT(Solicitacao_Prancha[[#This Row],[ORIGEM]],4)</f>
        <v>0390</v>
      </c>
      <c r="X526" s="209" t="str">
        <f>LEFT(Solicitacao_Prancha[[#This Row],[DESTINO]],4)</f>
        <v>0366</v>
      </c>
      <c r="Y526" s="209" t="str">
        <f t="shared" si="176"/>
        <v>BRLP0390</v>
      </c>
      <c r="Z526" s="209" t="str">
        <f t="shared" si="177"/>
        <v>03900366</v>
      </c>
      <c r="AA526" s="209" t="str">
        <f t="shared" si="178"/>
        <v>BRLP0366</v>
      </c>
      <c r="AB526" s="222" t="e">
        <f>VLOOKUP(Y526,#REF!,2,0)</f>
        <v>#REF!</v>
      </c>
      <c r="AC526" s="222" t="e">
        <f>VLOOKUP(Z526,#REF!,2,0)</f>
        <v>#REF!</v>
      </c>
      <c r="AD526" s="222" t="e">
        <f>VLOOKUP(AA526,#REF!,2,0)</f>
        <v>#REF!</v>
      </c>
      <c r="AE526" s="227" t="e">
        <f t="shared" si="183"/>
        <v>#REF!</v>
      </c>
      <c r="AF526" s="230" t="e">
        <f t="shared" si="179"/>
        <v>#REF!</v>
      </c>
      <c r="AG526" s="230">
        <v>2</v>
      </c>
      <c r="AH526" s="230" t="e">
        <f t="shared" si="180"/>
        <v>#REF!</v>
      </c>
      <c r="AI526" s="228" t="e">
        <f t="shared" si="181"/>
        <v>#REF!</v>
      </c>
      <c r="AJ526" s="209">
        <f>Solicitacao_Prancha[[#This Row],[QUANT EQUIP]]</f>
        <v>1</v>
      </c>
      <c r="AK526" s="230" t="e">
        <f t="shared" si="182"/>
        <v>#REF!</v>
      </c>
      <c r="AL526" s="209"/>
      <c r="AM526" s="209"/>
      <c r="AN526" s="209"/>
      <c r="AO526" s="209"/>
      <c r="AP526" s="209"/>
      <c r="AQ526" s="209"/>
      <c r="AR526" s="209"/>
      <c r="AS526" s="209"/>
      <c r="AT526" s="209"/>
      <c r="AU526" s="209"/>
      <c r="AV526" s="209"/>
      <c r="AW526" s="209"/>
      <c r="AX526"/>
      <c r="AY526"/>
    </row>
    <row r="527" spans="1:51" ht="15" hidden="1" x14ac:dyDescent="0.25">
      <c r="A527" s="209">
        <v>3299</v>
      </c>
      <c r="B527" s="208" t="s">
        <v>743</v>
      </c>
      <c r="C527" s="210">
        <v>45647.590277777781</v>
      </c>
      <c r="D527" s="209" t="s">
        <v>1493</v>
      </c>
      <c r="E527" s="209" t="s">
        <v>489</v>
      </c>
      <c r="F527" s="209">
        <v>1</v>
      </c>
      <c r="G527" s="209" t="s">
        <v>492</v>
      </c>
      <c r="H527" s="209" t="s">
        <v>620</v>
      </c>
      <c r="I527" s="209" t="s">
        <v>621</v>
      </c>
      <c r="J527" s="209" t="s">
        <v>502</v>
      </c>
      <c r="K527" s="209" t="s">
        <v>1494</v>
      </c>
      <c r="L527" s="209" t="s">
        <v>595</v>
      </c>
      <c r="M527" s="209" t="s">
        <v>652</v>
      </c>
      <c r="N527" s="209" t="s">
        <v>1495</v>
      </c>
      <c r="O527" s="209"/>
      <c r="P527" s="209"/>
      <c r="Q527" s="209" t="s">
        <v>688</v>
      </c>
      <c r="R527" s="208" t="e">
        <f>VLOOKUP(LEFT(Solicitacao_Prancha[[#This Row],[ORIGEM]],4),#REF!,2,0)</f>
        <v>#REF!</v>
      </c>
      <c r="S527" s="208" t="e">
        <f>VLOOKUP(LEFT(Solicitacao_Prancha[[#This Row],[DESTINO]],4),#REF!,2,0)</f>
        <v>#REF!</v>
      </c>
      <c r="T527" s="218" t="str">
        <f t="shared" si="175"/>
        <v>Não Aderente</v>
      </c>
      <c r="U527" s="222">
        <f>((CONCATENATE(Solicitacao_Prancha[[#This Row],[DATA MOVIMENTAÇÃO]]," ",Solicitacao_Prancha[[#This Row],[HORA MOVIMENTAÇÃO]])-Solicitacao_Prancha[[#This Row],[DATA SOLICITAÇÃO]])*24)+3</f>
        <v>22.833333333197515</v>
      </c>
      <c r="V527" s="224" t="s">
        <v>410</v>
      </c>
      <c r="W527" s="209" t="str">
        <f>LEFT(Solicitacao_Prancha[[#This Row],[ORIGEM]],4)</f>
        <v>0390</v>
      </c>
      <c r="X527" s="209" t="str">
        <f>LEFT(Solicitacao_Prancha[[#This Row],[DESTINO]],4)</f>
        <v>0366</v>
      </c>
      <c r="Y527" s="209" t="str">
        <f t="shared" si="176"/>
        <v>BRLP0390</v>
      </c>
      <c r="Z527" s="209" t="str">
        <f t="shared" si="177"/>
        <v>03900366</v>
      </c>
      <c r="AA527" s="209" t="str">
        <f t="shared" si="178"/>
        <v>BRLP0366</v>
      </c>
      <c r="AB527" s="222" t="e">
        <f>VLOOKUP(Y527,#REF!,2,0)</f>
        <v>#REF!</v>
      </c>
      <c r="AC527" s="222" t="e">
        <f>VLOOKUP(Z527,#REF!,2,0)</f>
        <v>#REF!</v>
      </c>
      <c r="AD527" s="222" t="e">
        <f>VLOOKUP(AA527,#REF!,2,0)</f>
        <v>#REF!</v>
      </c>
      <c r="AE527" s="227" t="e">
        <f t="shared" si="183"/>
        <v>#REF!</v>
      </c>
      <c r="AF527" s="230" t="e">
        <f t="shared" si="179"/>
        <v>#REF!</v>
      </c>
      <c r="AG527" s="230">
        <v>2</v>
      </c>
      <c r="AH527" s="230" t="e">
        <f t="shared" si="180"/>
        <v>#REF!</v>
      </c>
      <c r="AI527" s="228" t="e">
        <f t="shared" si="181"/>
        <v>#REF!</v>
      </c>
      <c r="AJ527" s="209">
        <f>Solicitacao_Prancha[[#This Row],[QUANT EQUIP]]</f>
        <v>1</v>
      </c>
      <c r="AK527" s="230" t="e">
        <f t="shared" si="182"/>
        <v>#REF!</v>
      </c>
      <c r="AL527" s="209"/>
      <c r="AM527" s="209"/>
      <c r="AN527" s="209"/>
      <c r="AO527" s="209"/>
      <c r="AP527" s="209"/>
      <c r="AQ527" s="209"/>
      <c r="AR527" s="209"/>
      <c r="AS527" s="209"/>
      <c r="AT527" s="209"/>
      <c r="AU527" s="209"/>
      <c r="AV527" s="209"/>
      <c r="AW527" s="209"/>
      <c r="AX527"/>
      <c r="AY527"/>
    </row>
    <row r="528" spans="1:51" ht="15" hidden="1" x14ac:dyDescent="0.25">
      <c r="A528" s="209">
        <v>3300</v>
      </c>
      <c r="B528" s="208" t="s">
        <v>718</v>
      </c>
      <c r="C528" s="210">
        <v>45647.611805555556</v>
      </c>
      <c r="D528" s="209" t="s">
        <v>1570</v>
      </c>
      <c r="E528" s="209" t="s">
        <v>744</v>
      </c>
      <c r="F528" s="209">
        <v>2</v>
      </c>
      <c r="G528" s="209" t="s">
        <v>8</v>
      </c>
      <c r="H528" s="209" t="s">
        <v>621</v>
      </c>
      <c r="I528" s="209" t="s">
        <v>624</v>
      </c>
      <c r="J528" s="209" t="s">
        <v>531</v>
      </c>
      <c r="K528" s="209" t="s">
        <v>1494</v>
      </c>
      <c r="L528" s="209" t="s">
        <v>606</v>
      </c>
      <c r="M528" s="209" t="s">
        <v>647</v>
      </c>
      <c r="N528" s="209" t="s">
        <v>827</v>
      </c>
      <c r="O528" s="209"/>
      <c r="P528" s="209" t="s">
        <v>514</v>
      </c>
      <c r="Q528" s="209" t="s">
        <v>688</v>
      </c>
      <c r="R528" s="208" t="e">
        <f>VLOOKUP(LEFT(Solicitacao_Prancha[[#This Row],[ORIGEM]],4),#REF!,2,0)</f>
        <v>#REF!</v>
      </c>
      <c r="S528" s="208" t="e">
        <f>VLOOKUP(LEFT(Solicitacao_Prancha[[#This Row],[DESTINO]],4),#REF!,2,0)</f>
        <v>#REF!</v>
      </c>
      <c r="T528" s="218" t="str">
        <f t="shared" si="175"/>
        <v>Não Aderente</v>
      </c>
      <c r="U528" s="222">
        <f>((CONCATENATE(Solicitacao_Prancha[[#This Row],[DATA MOVIMENTAÇÃO]]," ",Solicitacao_Prancha[[#This Row],[HORA MOVIMENTAÇÃO]])-Solicitacao_Prancha[[#This Row],[DATA SOLICITAÇÃO]])*24)+3</f>
        <v>24.316666666651145</v>
      </c>
      <c r="V528" s="224" t="s">
        <v>410</v>
      </c>
      <c r="W528" s="209" t="str">
        <f>LEFT(Solicitacao_Prancha[[#This Row],[ORIGEM]],4)</f>
        <v>0298</v>
      </c>
      <c r="X528" s="209" t="str">
        <f>LEFT(Solicitacao_Prancha[[#This Row],[DESTINO]],4)</f>
        <v>1106</v>
      </c>
      <c r="Y528" s="209" t="str">
        <f t="shared" si="176"/>
        <v>BRLP0298</v>
      </c>
      <c r="Z528" s="209" t="str">
        <f t="shared" si="177"/>
        <v>02981106</v>
      </c>
      <c r="AA528" s="209" t="str">
        <f t="shared" si="178"/>
        <v>BRLP1106</v>
      </c>
      <c r="AB528" s="222" t="e">
        <f>VLOOKUP(Y528,#REF!,2,0)</f>
        <v>#REF!</v>
      </c>
      <c r="AC528" s="222" t="e">
        <f>VLOOKUP(Z528,#REF!,2,0)</f>
        <v>#REF!</v>
      </c>
      <c r="AD528" s="222" t="e">
        <f>VLOOKUP(AA528,#REF!,2,0)</f>
        <v>#REF!</v>
      </c>
      <c r="AE528" s="227" t="e">
        <f t="shared" si="183"/>
        <v>#REF!</v>
      </c>
      <c r="AF528" s="230" t="e">
        <f t="shared" si="179"/>
        <v>#REF!</v>
      </c>
      <c r="AG528" s="230">
        <v>2</v>
      </c>
      <c r="AH528" s="230" t="e">
        <f t="shared" si="180"/>
        <v>#REF!</v>
      </c>
      <c r="AI528" s="228" t="e">
        <f t="shared" si="181"/>
        <v>#REF!</v>
      </c>
      <c r="AJ528" s="209">
        <f>Solicitacao_Prancha[[#This Row],[QUANT EQUIP]]</f>
        <v>2</v>
      </c>
      <c r="AK528" s="230" t="e">
        <f t="shared" si="182"/>
        <v>#REF!</v>
      </c>
      <c r="AL528" s="209"/>
      <c r="AM528" s="209"/>
      <c r="AN528" s="209"/>
      <c r="AO528" s="209"/>
      <c r="AP528" s="209"/>
      <c r="AQ528" s="209"/>
      <c r="AR528" s="209"/>
      <c r="AS528" s="209"/>
      <c r="AT528" s="209"/>
      <c r="AU528" s="209"/>
      <c r="AV528" s="209"/>
      <c r="AW528" s="209"/>
      <c r="AX528"/>
      <c r="AY528"/>
    </row>
    <row r="529" spans="1:51" ht="15" hidden="1" x14ac:dyDescent="0.25">
      <c r="A529" s="209">
        <v>3302</v>
      </c>
      <c r="B529" s="208" t="s">
        <v>743</v>
      </c>
      <c r="C529" s="210">
        <v>45647.693749999999</v>
      </c>
      <c r="D529" s="211" t="s">
        <v>1222</v>
      </c>
      <c r="E529" s="209" t="s">
        <v>481</v>
      </c>
      <c r="F529" s="212">
        <v>1</v>
      </c>
      <c r="G529" s="209" t="s">
        <v>487</v>
      </c>
      <c r="H529" s="209" t="s">
        <v>620</v>
      </c>
      <c r="I529" s="209" t="s">
        <v>624</v>
      </c>
      <c r="J529" s="209" t="s">
        <v>1</v>
      </c>
      <c r="K529" s="209" t="s">
        <v>1554</v>
      </c>
      <c r="L529" s="209" t="s">
        <v>598</v>
      </c>
      <c r="M529" s="211" t="s">
        <v>716</v>
      </c>
      <c r="N529" s="211" t="s">
        <v>1571</v>
      </c>
      <c r="O529" s="218"/>
      <c r="P529" s="209"/>
      <c r="Q529" s="209" t="s">
        <v>688</v>
      </c>
      <c r="R529" s="208" t="e">
        <f>VLOOKUP(LEFT(Solicitacao_Prancha[[#This Row],[ORIGEM]],4),#REF!,2,0)</f>
        <v>#REF!</v>
      </c>
      <c r="S529" s="208" t="e">
        <f>VLOOKUP(LEFT(Solicitacao_Prancha[[#This Row],[DESTINO]],4),#REF!,2,0)</f>
        <v>#REF!</v>
      </c>
      <c r="T529" s="220" t="str">
        <f t="shared" si="175"/>
        <v>Aderente</v>
      </c>
      <c r="U529" s="223">
        <f>((CONCATENATE(Solicitacao_Prancha[[#This Row],[DATA MOVIMENTAÇÃO]]," ",Solicitacao_Prancha[[#This Row],[HORA MOVIMENTAÇÃO]])-Solicitacao_Prancha[[#This Row],[DATA SOLICITAÇÃO]])*24)+3</f>
        <v>48.350000000093132</v>
      </c>
      <c r="V529" s="224" t="s">
        <v>410</v>
      </c>
      <c r="W529" s="209" t="str">
        <f>LEFT(Solicitacao_Prancha[[#This Row],[ORIGEM]],4)</f>
        <v>0458</v>
      </c>
      <c r="X529" s="209" t="str">
        <f>LEFT(Solicitacao_Prancha[[#This Row],[DESTINO]],4)</f>
        <v>0358</v>
      </c>
      <c r="Y529" s="209" t="str">
        <f t="shared" si="176"/>
        <v>BRLP0458</v>
      </c>
      <c r="Z529" s="209" t="str">
        <f t="shared" si="177"/>
        <v>04580358</v>
      </c>
      <c r="AA529" s="209" t="str">
        <f t="shared" si="178"/>
        <v>BRLP0358</v>
      </c>
      <c r="AB529" s="222" t="e">
        <f>VLOOKUP(Y529,#REF!,2,0)</f>
        <v>#REF!</v>
      </c>
      <c r="AC529" s="222" t="e">
        <f>VLOOKUP(Z529,#REF!,2,0)</f>
        <v>#REF!</v>
      </c>
      <c r="AD529" s="222" t="e">
        <f>VLOOKUP(AA529,#REF!,2,0)</f>
        <v>#REF!</v>
      </c>
      <c r="AE529" s="227" t="e">
        <f t="shared" si="183"/>
        <v>#REF!</v>
      </c>
      <c r="AF529" s="230" t="e">
        <f t="shared" si="179"/>
        <v>#REF!</v>
      </c>
      <c r="AG529" s="230">
        <v>2</v>
      </c>
      <c r="AH529" s="230" t="e">
        <f t="shared" si="180"/>
        <v>#REF!</v>
      </c>
      <c r="AI529" s="228" t="e">
        <f t="shared" si="181"/>
        <v>#REF!</v>
      </c>
      <c r="AJ529" s="209">
        <f>Solicitacao_Prancha[[#This Row],[QUANT EQUIP]]</f>
        <v>1</v>
      </c>
      <c r="AK529" s="230" t="e">
        <f t="shared" si="182"/>
        <v>#REF!</v>
      </c>
      <c r="AL529" s="209"/>
      <c r="AM529" s="209"/>
      <c r="AN529" s="209"/>
      <c r="AO529" s="209"/>
      <c r="AP529" s="209"/>
      <c r="AQ529" s="209"/>
      <c r="AR529" s="209"/>
      <c r="AS529" s="209"/>
      <c r="AT529" s="209"/>
      <c r="AU529" s="209"/>
      <c r="AV529" s="209"/>
      <c r="AW529" s="209"/>
      <c r="AX529"/>
      <c r="AY529"/>
    </row>
    <row r="530" spans="1:51" ht="15" hidden="1" x14ac:dyDescent="0.25">
      <c r="A530" s="209">
        <v>3303</v>
      </c>
      <c r="B530" s="208" t="s">
        <v>717</v>
      </c>
      <c r="C530" s="210">
        <v>45647.748611111114</v>
      </c>
      <c r="D530" s="211" t="s">
        <v>1572</v>
      </c>
      <c r="E530" s="209" t="s">
        <v>491</v>
      </c>
      <c r="F530" s="212">
        <v>1</v>
      </c>
      <c r="G530" s="209" t="s">
        <v>543</v>
      </c>
      <c r="H530" s="209" t="s">
        <v>620</v>
      </c>
      <c r="I530" s="209" t="s">
        <v>621</v>
      </c>
      <c r="J530" s="209" t="s">
        <v>1</v>
      </c>
      <c r="K530" s="209" t="s">
        <v>1494</v>
      </c>
      <c r="L530" s="209" t="s">
        <v>1573</v>
      </c>
      <c r="M530" s="211" t="s">
        <v>636</v>
      </c>
      <c r="N530" s="211" t="s">
        <v>636</v>
      </c>
      <c r="O530" s="218"/>
      <c r="P530" s="209"/>
      <c r="Q530" s="209" t="s">
        <v>687</v>
      </c>
      <c r="R530" s="208" t="e">
        <f>VLOOKUP(LEFT(Solicitacao_Prancha[[#This Row],[ORIGEM]],4),#REF!,2,0)</f>
        <v>#REF!</v>
      </c>
      <c r="S530" s="208" t="e">
        <f>VLOOKUP(LEFT(Solicitacao_Prancha[[#This Row],[DESTINO]],4),#REF!,2,0)</f>
        <v>#REF!</v>
      </c>
      <c r="T530" s="220" t="str">
        <f t="shared" si="175"/>
        <v>Não Aderente</v>
      </c>
      <c r="U530" s="223">
        <f>((CONCATENATE(Solicitacao_Prancha[[#This Row],[DATA MOVIMENTAÇÃO]]," ",Solicitacao_Prancha[[#This Row],[HORA MOVIMENTAÇÃO]])-Solicitacao_Prancha[[#This Row],[DATA SOLICITAÇÃO]])*24)+3</f>
        <v>25.016666666662786</v>
      </c>
      <c r="V530" s="224" t="s">
        <v>410</v>
      </c>
      <c r="W530" s="209" t="str">
        <f>LEFT(Solicitacao_Prancha[[#This Row],[ORIGEM]],4)</f>
        <v>5002</v>
      </c>
      <c r="X530" s="209" t="str">
        <f>LEFT(Solicitacao_Prancha[[#This Row],[DESTINO]],4)</f>
        <v>5002</v>
      </c>
      <c r="Y530" s="209" t="str">
        <f t="shared" si="176"/>
        <v>BRLP5002</v>
      </c>
      <c r="Z530" s="209" t="str">
        <f t="shared" si="177"/>
        <v>50025002</v>
      </c>
      <c r="AA530" s="209" t="str">
        <f t="shared" si="178"/>
        <v>BRLP5002</v>
      </c>
      <c r="AB530" s="222" t="e">
        <f>VLOOKUP(Y530,#REF!,2,0)</f>
        <v>#REF!</v>
      </c>
      <c r="AC530" s="222" t="e">
        <f>VLOOKUP(Z530,#REF!,2,0)</f>
        <v>#REF!</v>
      </c>
      <c r="AD530" s="222" t="e">
        <f>VLOOKUP(AA530,#REF!,2,0)</f>
        <v>#REF!</v>
      </c>
      <c r="AE530" s="227" t="e">
        <f t="shared" si="183"/>
        <v>#REF!</v>
      </c>
      <c r="AF530" s="230" t="e">
        <f t="shared" si="179"/>
        <v>#REF!</v>
      </c>
      <c r="AG530" s="230">
        <v>2</v>
      </c>
      <c r="AH530" s="230" t="e">
        <f t="shared" si="180"/>
        <v>#REF!</v>
      </c>
      <c r="AI530" s="228" t="e">
        <f t="shared" si="181"/>
        <v>#REF!</v>
      </c>
      <c r="AJ530" s="209">
        <f>Solicitacao_Prancha[[#This Row],[QUANT EQUIP]]</f>
        <v>1</v>
      </c>
      <c r="AK530" s="230" t="e">
        <f t="shared" si="182"/>
        <v>#REF!</v>
      </c>
      <c r="AL530" s="209"/>
      <c r="AM530" s="209"/>
      <c r="AN530" s="209"/>
      <c r="AO530" s="209"/>
      <c r="AP530" s="209"/>
      <c r="AQ530" s="209"/>
      <c r="AR530" s="209"/>
      <c r="AS530" s="209"/>
      <c r="AT530" s="209"/>
      <c r="AU530" s="209"/>
      <c r="AV530" s="209"/>
      <c r="AW530" s="209"/>
      <c r="AX530"/>
      <c r="AY530"/>
    </row>
    <row r="531" spans="1:51" ht="15" hidden="1" x14ac:dyDescent="0.25">
      <c r="A531" s="209">
        <v>3304</v>
      </c>
      <c r="B531" s="209" t="s">
        <v>742</v>
      </c>
      <c r="C531" s="210">
        <v>45647.771527777775</v>
      </c>
      <c r="D531" s="211" t="s">
        <v>1574</v>
      </c>
      <c r="E531" s="209" t="s">
        <v>489</v>
      </c>
      <c r="F531" s="212">
        <v>2</v>
      </c>
      <c r="G531" s="209" t="s">
        <v>536</v>
      </c>
      <c r="H531" s="209" t="s">
        <v>621</v>
      </c>
      <c r="I531" s="209" t="s">
        <v>621</v>
      </c>
      <c r="J531" s="209" t="s">
        <v>1</v>
      </c>
      <c r="K531" s="209" t="s">
        <v>1554</v>
      </c>
      <c r="L531" s="209" t="s">
        <v>606</v>
      </c>
      <c r="M531" s="211" t="s">
        <v>556</v>
      </c>
      <c r="N531" s="211" t="s">
        <v>490</v>
      </c>
      <c r="O531" s="218"/>
      <c r="P531" s="209"/>
      <c r="Q531" s="209" t="s">
        <v>688</v>
      </c>
      <c r="R531" s="208" t="e">
        <f>VLOOKUP(LEFT(Solicitacao_Prancha[[#This Row],[ORIGEM]],4),#REF!,2,0)</f>
        <v>#REF!</v>
      </c>
      <c r="S531" s="208" t="e">
        <f>VLOOKUP(LEFT(Solicitacao_Prancha[[#This Row],[DESTINO]],4),#REF!,2,0)</f>
        <v>#REF!</v>
      </c>
      <c r="T531" s="220" t="str">
        <f t="shared" si="175"/>
        <v>Não Aderente</v>
      </c>
      <c r="U531" s="223">
        <f>((CONCATENATE(Solicitacao_Prancha[[#This Row],[DATA MOVIMENTAÇÃO]]," ",Solicitacao_Prancha[[#This Row],[HORA MOVIMENTAÇÃO]])-Solicitacao_Prancha[[#This Row],[DATA SOLICITAÇÃO]])*24)+3</f>
        <v>44.483333333395422</v>
      </c>
      <c r="V531" s="224" t="s">
        <v>410</v>
      </c>
      <c r="W531" s="209" t="str">
        <f>LEFT(Solicitacao_Prancha[[#This Row],[ORIGEM]],4)</f>
        <v>0308</v>
      </c>
      <c r="X531" s="209" t="str">
        <f>LEFT(Solicitacao_Prancha[[#This Row],[DESTINO]],4)</f>
        <v>0425</v>
      </c>
      <c r="Y531" s="209" t="str">
        <f t="shared" si="176"/>
        <v>BRLP0308</v>
      </c>
      <c r="Z531" s="209" t="str">
        <f t="shared" si="177"/>
        <v>03080425</v>
      </c>
      <c r="AA531" s="209" t="str">
        <f t="shared" si="178"/>
        <v>BRLP0425</v>
      </c>
      <c r="AB531" s="222" t="e">
        <f>VLOOKUP(Y531,#REF!,2,0)</f>
        <v>#REF!</v>
      </c>
      <c r="AC531" s="222" t="e">
        <f>VLOOKUP(Z531,#REF!,2,0)</f>
        <v>#REF!</v>
      </c>
      <c r="AD531" s="222" t="e">
        <f>VLOOKUP(AA531,#REF!,2,0)</f>
        <v>#REF!</v>
      </c>
      <c r="AE531" s="227" t="e">
        <f t="shared" si="183"/>
        <v>#REF!</v>
      </c>
      <c r="AF531" s="230" t="e">
        <f t="shared" si="179"/>
        <v>#REF!</v>
      </c>
      <c r="AG531" s="230">
        <v>2</v>
      </c>
      <c r="AH531" s="230" t="e">
        <f t="shared" si="180"/>
        <v>#REF!</v>
      </c>
      <c r="AI531" s="228" t="e">
        <f t="shared" si="181"/>
        <v>#REF!</v>
      </c>
      <c r="AJ531" s="209">
        <f>Solicitacao_Prancha[[#This Row],[QUANT EQUIP]]</f>
        <v>2</v>
      </c>
      <c r="AK531" s="230" t="e">
        <f t="shared" si="182"/>
        <v>#REF!</v>
      </c>
      <c r="AL531" s="209"/>
      <c r="AM531" s="209"/>
      <c r="AN531" s="209"/>
      <c r="AO531" s="209"/>
      <c r="AP531" s="209"/>
      <c r="AQ531" s="209"/>
      <c r="AR531" s="209"/>
      <c r="AS531" s="209"/>
      <c r="AT531" s="209"/>
      <c r="AU531" s="209"/>
      <c r="AV531" s="209"/>
      <c r="AW531" s="209"/>
      <c r="AX531"/>
      <c r="AY531"/>
    </row>
    <row r="532" spans="1:51" ht="15" hidden="1" x14ac:dyDescent="0.25">
      <c r="A532" s="209">
        <v>3305</v>
      </c>
      <c r="B532" s="209" t="s">
        <v>742</v>
      </c>
      <c r="C532" s="210">
        <v>45647.777777777781</v>
      </c>
      <c r="D532" s="211" t="s">
        <v>1574</v>
      </c>
      <c r="E532" s="209" t="s">
        <v>489</v>
      </c>
      <c r="F532" s="212">
        <v>1</v>
      </c>
      <c r="G532" s="209" t="s">
        <v>536</v>
      </c>
      <c r="H532" s="209" t="s">
        <v>620</v>
      </c>
      <c r="I532" s="209" t="s">
        <v>621</v>
      </c>
      <c r="J532" s="209" t="s">
        <v>1</v>
      </c>
      <c r="K532" s="209" t="s">
        <v>1554</v>
      </c>
      <c r="L532" s="209" t="s">
        <v>606</v>
      </c>
      <c r="M532" s="211" t="s">
        <v>910</v>
      </c>
      <c r="N532" s="211" t="s">
        <v>490</v>
      </c>
      <c r="O532" s="218"/>
      <c r="P532" s="209"/>
      <c r="Q532" s="209" t="s">
        <v>688</v>
      </c>
      <c r="R532" s="208" t="e">
        <f>VLOOKUP(LEFT(Solicitacao_Prancha[[#This Row],[ORIGEM]],4),#REF!,2,0)</f>
        <v>#REF!</v>
      </c>
      <c r="S532" s="208" t="e">
        <f>VLOOKUP(LEFT(Solicitacao_Prancha[[#This Row],[DESTINO]],4),#REF!,2,0)</f>
        <v>#REF!</v>
      </c>
      <c r="T532" s="220" t="str">
        <f t="shared" si="175"/>
        <v>Não Aderente</v>
      </c>
      <c r="U532" s="223">
        <f>((CONCATENATE(Solicitacao_Prancha[[#This Row],[DATA MOVIMENTAÇÃO]]," ",Solicitacao_Prancha[[#This Row],[HORA MOVIMENTAÇÃO]])-Solicitacao_Prancha[[#This Row],[DATA SOLICITAÇÃO]])*24)+3</f>
        <v>44.333333333255723</v>
      </c>
      <c r="V532" s="224" t="s">
        <v>410</v>
      </c>
      <c r="W532" s="209" t="str">
        <f>LEFT(Solicitacao_Prancha[[#This Row],[ORIGEM]],4)</f>
        <v>0397</v>
      </c>
      <c r="X532" s="209" t="str">
        <f>LEFT(Solicitacao_Prancha[[#This Row],[DESTINO]],4)</f>
        <v>0425</v>
      </c>
      <c r="Y532" s="209" t="str">
        <f t="shared" si="176"/>
        <v>BRLP0397</v>
      </c>
      <c r="Z532" s="209" t="str">
        <f t="shared" si="177"/>
        <v>03970425</v>
      </c>
      <c r="AA532" s="209" t="str">
        <f t="shared" si="178"/>
        <v>BRLP0425</v>
      </c>
      <c r="AB532" s="222" t="e">
        <f>VLOOKUP(Y532,#REF!,2,0)</f>
        <v>#REF!</v>
      </c>
      <c r="AC532" s="222" t="e">
        <f>VLOOKUP(Z532,#REF!,2,0)</f>
        <v>#REF!</v>
      </c>
      <c r="AD532" s="222" t="e">
        <f>VLOOKUP(AA532,#REF!,2,0)</f>
        <v>#REF!</v>
      </c>
      <c r="AE532" s="227" t="e">
        <f t="shared" si="183"/>
        <v>#REF!</v>
      </c>
      <c r="AF532" s="230" t="e">
        <f t="shared" si="179"/>
        <v>#REF!</v>
      </c>
      <c r="AG532" s="230">
        <v>2</v>
      </c>
      <c r="AH532" s="230" t="e">
        <f t="shared" si="180"/>
        <v>#REF!</v>
      </c>
      <c r="AI532" s="228" t="e">
        <f t="shared" si="181"/>
        <v>#REF!</v>
      </c>
      <c r="AJ532" s="209">
        <f>Solicitacao_Prancha[[#This Row],[QUANT EQUIP]]</f>
        <v>1</v>
      </c>
      <c r="AK532" s="230" t="e">
        <f t="shared" si="182"/>
        <v>#REF!</v>
      </c>
      <c r="AL532" s="209"/>
      <c r="AM532" s="209"/>
      <c r="AN532" s="209"/>
      <c r="AO532" s="209"/>
      <c r="AP532" s="209"/>
      <c r="AQ532" s="209"/>
      <c r="AR532" s="209"/>
      <c r="AS532" s="209"/>
      <c r="AT532" s="209"/>
      <c r="AU532" s="209"/>
      <c r="AV532" s="209"/>
      <c r="AW532" s="209"/>
      <c r="AX532"/>
      <c r="AY532"/>
    </row>
    <row r="533" spans="1:51" ht="15" hidden="1" x14ac:dyDescent="0.25">
      <c r="A533" s="209">
        <v>3306</v>
      </c>
      <c r="B533" s="209" t="s">
        <v>742</v>
      </c>
      <c r="C533" s="210">
        <v>45647.787499999999</v>
      </c>
      <c r="D533" s="211" t="s">
        <v>1575</v>
      </c>
      <c r="E533" s="209" t="s">
        <v>489</v>
      </c>
      <c r="F533" s="212">
        <v>2</v>
      </c>
      <c r="G533" s="209" t="s">
        <v>534</v>
      </c>
      <c r="H533" s="209" t="s">
        <v>620</v>
      </c>
      <c r="I533" s="209" t="s">
        <v>622</v>
      </c>
      <c r="J533" s="209" t="s">
        <v>1</v>
      </c>
      <c r="K533" s="209" t="s">
        <v>1554</v>
      </c>
      <c r="L533" s="209" t="s">
        <v>604</v>
      </c>
      <c r="M533" s="211" t="s">
        <v>639</v>
      </c>
      <c r="N533" s="211" t="s">
        <v>856</v>
      </c>
      <c r="O533" s="218"/>
      <c r="P533" s="209"/>
      <c r="Q533" s="209" t="s">
        <v>688</v>
      </c>
      <c r="R533" s="208" t="e">
        <f>VLOOKUP(LEFT(Solicitacao_Prancha[[#This Row],[ORIGEM]],4),#REF!,2,0)</f>
        <v>#REF!</v>
      </c>
      <c r="S533" s="208" t="e">
        <f>VLOOKUP(LEFT(Solicitacao_Prancha[[#This Row],[DESTINO]],4),#REF!,2,0)</f>
        <v>#REF!</v>
      </c>
      <c r="T533" s="220" t="str">
        <f t="shared" si="175"/>
        <v>Não Aderente</v>
      </c>
      <c r="U533" s="223">
        <f>((CONCATENATE(Solicitacao_Prancha[[#This Row],[DATA MOVIMENTAÇÃO]]," ",Solicitacao_Prancha[[#This Row],[HORA MOVIMENTAÇÃO]])-Solicitacao_Prancha[[#This Row],[DATA SOLICITAÇÃO]])*24)+3</f>
        <v>39.099999999976717</v>
      </c>
      <c r="V533" s="224" t="s">
        <v>410</v>
      </c>
      <c r="W533" s="209" t="str">
        <f>LEFT(Solicitacao_Prancha[[#This Row],[ORIGEM]],4)</f>
        <v>0486</v>
      </c>
      <c r="X533" s="209" t="str">
        <f>LEFT(Solicitacao_Prancha[[#This Row],[DESTINO]],4)</f>
        <v>0035</v>
      </c>
      <c r="Y533" s="209" t="str">
        <f t="shared" si="176"/>
        <v>BRLP0486</v>
      </c>
      <c r="Z533" s="209" t="str">
        <f t="shared" si="177"/>
        <v>04860035</v>
      </c>
      <c r="AA533" s="209" t="str">
        <f t="shared" si="178"/>
        <v>BRLP0035</v>
      </c>
      <c r="AB533" s="222" t="e">
        <f>VLOOKUP(Y533,#REF!,2,0)</f>
        <v>#REF!</v>
      </c>
      <c r="AC533" s="222" t="e">
        <f>VLOOKUP(Z533,#REF!,2,0)</f>
        <v>#REF!</v>
      </c>
      <c r="AD533" s="222" t="e">
        <f>VLOOKUP(AA533,#REF!,2,0)</f>
        <v>#REF!</v>
      </c>
      <c r="AE533" s="227" t="e">
        <f t="shared" si="183"/>
        <v>#REF!</v>
      </c>
      <c r="AF533" s="230" t="e">
        <f t="shared" si="179"/>
        <v>#REF!</v>
      </c>
      <c r="AG533" s="230">
        <v>2</v>
      </c>
      <c r="AH533" s="230" t="e">
        <f t="shared" si="180"/>
        <v>#REF!</v>
      </c>
      <c r="AI533" s="228" t="e">
        <f t="shared" si="181"/>
        <v>#REF!</v>
      </c>
      <c r="AJ533" s="209">
        <f>Solicitacao_Prancha[[#This Row],[QUANT EQUIP]]</f>
        <v>2</v>
      </c>
      <c r="AK533" s="230" t="e">
        <f t="shared" si="182"/>
        <v>#REF!</v>
      </c>
      <c r="AL533" s="209"/>
      <c r="AM533" s="209"/>
      <c r="AN533" s="209"/>
      <c r="AO533" s="209"/>
      <c r="AP533" s="209"/>
      <c r="AQ533" s="209"/>
      <c r="AR533" s="209"/>
      <c r="AS533" s="209"/>
      <c r="AT533" s="209"/>
      <c r="AU533" s="209"/>
      <c r="AV533" s="209"/>
      <c r="AW533" s="209"/>
      <c r="AX533"/>
      <c r="AY533"/>
    </row>
    <row r="534" spans="1:51" ht="15" hidden="1" x14ac:dyDescent="0.25">
      <c r="A534" s="209">
        <v>3307</v>
      </c>
      <c r="B534" s="209" t="s">
        <v>742</v>
      </c>
      <c r="C534" s="210">
        <v>45647.789583333331</v>
      </c>
      <c r="D534" s="211" t="s">
        <v>1576</v>
      </c>
      <c r="E534" s="209" t="s">
        <v>496</v>
      </c>
      <c r="F534" s="212">
        <v>1</v>
      </c>
      <c r="G534" s="209" t="s">
        <v>534</v>
      </c>
      <c r="H534" s="209" t="s">
        <v>620</v>
      </c>
      <c r="I534" s="209" t="s">
        <v>624</v>
      </c>
      <c r="J534" s="209" t="s">
        <v>1</v>
      </c>
      <c r="K534" s="209" t="s">
        <v>1554</v>
      </c>
      <c r="L534" s="209" t="s">
        <v>604</v>
      </c>
      <c r="M534" s="211" t="s">
        <v>639</v>
      </c>
      <c r="N534" s="211" t="s">
        <v>856</v>
      </c>
      <c r="O534" s="218"/>
      <c r="P534" s="209"/>
      <c r="Q534" s="209" t="s">
        <v>688</v>
      </c>
      <c r="R534" s="208" t="e">
        <f>VLOOKUP(LEFT(Solicitacao_Prancha[[#This Row],[ORIGEM]],4),#REF!,2,0)</f>
        <v>#REF!</v>
      </c>
      <c r="S534" s="208" t="e">
        <f>VLOOKUP(LEFT(Solicitacao_Prancha[[#This Row],[DESTINO]],4),#REF!,2,0)</f>
        <v>#REF!</v>
      </c>
      <c r="T534" s="220" t="str">
        <f t="shared" si="175"/>
        <v>Não Aderente</v>
      </c>
      <c r="U534" s="223">
        <f>((CONCATENATE(Solicitacao_Prancha[[#This Row],[DATA MOVIMENTAÇÃO]]," ",Solicitacao_Prancha[[#This Row],[HORA MOVIMENTAÇÃO]])-Solicitacao_Prancha[[#This Row],[DATA SOLICITAÇÃO]])*24)+3</f>
        <v>39.049999999988358</v>
      </c>
      <c r="V534" s="224" t="s">
        <v>410</v>
      </c>
      <c r="W534" s="209" t="str">
        <f>LEFT(Solicitacao_Prancha[[#This Row],[ORIGEM]],4)</f>
        <v>0486</v>
      </c>
      <c r="X534" s="209" t="str">
        <f>LEFT(Solicitacao_Prancha[[#This Row],[DESTINO]],4)</f>
        <v>0035</v>
      </c>
      <c r="Y534" s="209" t="str">
        <f t="shared" si="176"/>
        <v>BRLP0486</v>
      </c>
      <c r="Z534" s="209" t="str">
        <f t="shared" si="177"/>
        <v>04860035</v>
      </c>
      <c r="AA534" s="209" t="str">
        <f t="shared" si="178"/>
        <v>BRLP0035</v>
      </c>
      <c r="AB534" s="222" t="e">
        <f>VLOOKUP(Y534,#REF!,2,0)</f>
        <v>#REF!</v>
      </c>
      <c r="AC534" s="222" t="e">
        <f>VLOOKUP(Z534,#REF!,2,0)</f>
        <v>#REF!</v>
      </c>
      <c r="AD534" s="222" t="e">
        <f>VLOOKUP(AA534,#REF!,2,0)</f>
        <v>#REF!</v>
      </c>
      <c r="AE534" s="227" t="e">
        <f t="shared" si="183"/>
        <v>#REF!</v>
      </c>
      <c r="AF534" s="230" t="e">
        <f t="shared" si="179"/>
        <v>#REF!</v>
      </c>
      <c r="AG534" s="230">
        <v>2</v>
      </c>
      <c r="AH534" s="230" t="e">
        <f t="shared" si="180"/>
        <v>#REF!</v>
      </c>
      <c r="AI534" s="228" t="e">
        <f t="shared" si="181"/>
        <v>#REF!</v>
      </c>
      <c r="AJ534" s="209">
        <f>Solicitacao_Prancha[[#This Row],[QUANT EQUIP]]</f>
        <v>1</v>
      </c>
      <c r="AK534" s="230" t="e">
        <f t="shared" si="182"/>
        <v>#REF!</v>
      </c>
      <c r="AL534" s="209"/>
      <c r="AM534" s="209"/>
      <c r="AN534" s="209"/>
      <c r="AO534" s="209"/>
      <c r="AP534" s="209"/>
      <c r="AQ534" s="209"/>
      <c r="AR534" s="209"/>
      <c r="AS534" s="209"/>
      <c r="AT534" s="209"/>
      <c r="AU534" s="209"/>
      <c r="AV534" s="209"/>
      <c r="AW534" s="209"/>
      <c r="AX534"/>
      <c r="AY534"/>
    </row>
    <row r="535" spans="1:51" ht="15" hidden="1" x14ac:dyDescent="0.25">
      <c r="A535" s="209">
        <v>3308</v>
      </c>
      <c r="B535" s="208" t="s">
        <v>743</v>
      </c>
      <c r="C535" s="210">
        <v>45647.856249999997</v>
      </c>
      <c r="D535" s="211" t="s">
        <v>488</v>
      </c>
      <c r="E535" s="209" t="s">
        <v>491</v>
      </c>
      <c r="F535" s="212">
        <v>1</v>
      </c>
      <c r="G535" s="209" t="s">
        <v>4</v>
      </c>
      <c r="H535" s="209" t="s">
        <v>620</v>
      </c>
      <c r="I535" s="209" t="s">
        <v>621</v>
      </c>
      <c r="J535" s="209" t="s">
        <v>531</v>
      </c>
      <c r="K535" s="209" t="s">
        <v>1494</v>
      </c>
      <c r="L535" s="209" t="s">
        <v>602</v>
      </c>
      <c r="M535" s="211" t="s">
        <v>682</v>
      </c>
      <c r="N535" s="211" t="s">
        <v>410</v>
      </c>
      <c r="O535" s="218" t="s">
        <v>1577</v>
      </c>
      <c r="P535" s="209" t="s">
        <v>514</v>
      </c>
      <c r="Q535" s="209" t="s">
        <v>688</v>
      </c>
      <c r="R535" s="208" t="e">
        <f>VLOOKUP(LEFT(Solicitacao_Prancha[[#This Row],[ORIGEM]],4),#REF!,2,0)</f>
        <v>#REF!</v>
      </c>
      <c r="S535" s="208" t="e">
        <f>VLOOKUP(LEFT(Solicitacao_Prancha[[#This Row],[DESTINO]],4),#REF!,2,0)</f>
        <v>#REF!</v>
      </c>
      <c r="T535" s="220" t="str">
        <f t="shared" si="175"/>
        <v>Não Aderente</v>
      </c>
      <c r="U535" s="223">
        <f>((CONCATENATE(Solicitacao_Prancha[[#This Row],[DATA MOVIMENTAÇÃO]]," ",Solicitacao_Prancha[[#This Row],[HORA MOVIMENTAÇÃO]])-Solicitacao_Prancha[[#This Row],[DATA SOLICITAÇÃO]])*24)+3</f>
        <v>21.450000000069849</v>
      </c>
      <c r="V535" s="224" t="s">
        <v>410</v>
      </c>
      <c r="W535" s="209" t="str">
        <f>LEFT(Solicitacao_Prancha[[#This Row],[ORIGEM]],4)</f>
        <v>0457</v>
      </c>
      <c r="X535" s="209" t="str">
        <f>LEFT(Solicitacao_Prancha[[#This Row],[DESTINO]],4)</f>
        <v>BRLP</v>
      </c>
      <c r="Y535" s="209" t="str">
        <f t="shared" si="176"/>
        <v>BRLP0457</v>
      </c>
      <c r="Z535" s="209" t="str">
        <f t="shared" si="177"/>
        <v>0457BRLP</v>
      </c>
      <c r="AA535" s="209" t="str">
        <f t="shared" si="178"/>
        <v>BRLPBRLP</v>
      </c>
      <c r="AB535" s="222" t="e">
        <f>VLOOKUP(Y535,#REF!,2,0)</f>
        <v>#REF!</v>
      </c>
      <c r="AC535" s="222" t="e">
        <f>VLOOKUP(Z535,#REF!,2,0)</f>
        <v>#REF!</v>
      </c>
      <c r="AD535" s="222" t="e">
        <f>VLOOKUP(AA535,#REF!,2,0)</f>
        <v>#REF!</v>
      </c>
      <c r="AE535" s="227" t="e">
        <f t="shared" si="183"/>
        <v>#REF!</v>
      </c>
      <c r="AF535" s="230" t="e">
        <f t="shared" si="179"/>
        <v>#REF!</v>
      </c>
      <c r="AG535" s="230">
        <v>2</v>
      </c>
      <c r="AH535" s="230" t="e">
        <f t="shared" si="180"/>
        <v>#REF!</v>
      </c>
      <c r="AI535" s="228" t="e">
        <f t="shared" si="181"/>
        <v>#REF!</v>
      </c>
      <c r="AJ535" s="209">
        <f>Solicitacao_Prancha[[#This Row],[QUANT EQUIP]]</f>
        <v>1</v>
      </c>
      <c r="AK535" s="230" t="e">
        <f t="shared" si="182"/>
        <v>#REF!</v>
      </c>
      <c r="AL535" s="209"/>
      <c r="AM535" s="209"/>
      <c r="AN535" s="209"/>
      <c r="AO535" s="209"/>
      <c r="AP535" s="209"/>
      <c r="AQ535" s="209"/>
      <c r="AR535" s="209"/>
      <c r="AS535" s="209"/>
      <c r="AT535" s="209"/>
      <c r="AU535" s="209"/>
      <c r="AV535" s="209"/>
      <c r="AW535" s="209"/>
      <c r="AX535"/>
      <c r="AY535"/>
    </row>
    <row r="536" spans="1:51" ht="15" hidden="1" x14ac:dyDescent="0.25">
      <c r="A536" s="209">
        <v>3309</v>
      </c>
      <c r="B536" s="208" t="s">
        <v>718</v>
      </c>
      <c r="C536" s="210">
        <v>45647.863888888889</v>
      </c>
      <c r="D536" s="211" t="s">
        <v>1563</v>
      </c>
      <c r="E536" s="209" t="s">
        <v>719</v>
      </c>
      <c r="F536" s="212">
        <v>2</v>
      </c>
      <c r="G536" s="209" t="s">
        <v>7</v>
      </c>
      <c r="H536" s="209" t="s">
        <v>620</v>
      </c>
      <c r="I536" s="209" t="s">
        <v>846</v>
      </c>
      <c r="J536" s="209" t="s">
        <v>502</v>
      </c>
      <c r="K536" s="209" t="s">
        <v>1494</v>
      </c>
      <c r="L536" s="209" t="s">
        <v>604</v>
      </c>
      <c r="M536" s="211" t="s">
        <v>1513</v>
      </c>
      <c r="N536" s="211" t="s">
        <v>682</v>
      </c>
      <c r="O536" s="218"/>
      <c r="P536" s="209"/>
      <c r="Q536" s="209" t="s">
        <v>687</v>
      </c>
      <c r="R536" s="208" t="e">
        <f>VLOOKUP(LEFT(Solicitacao_Prancha[[#This Row],[ORIGEM]],4),#REF!,2,0)</f>
        <v>#REF!</v>
      </c>
      <c r="S536" s="208" t="e">
        <f>VLOOKUP(LEFT(Solicitacao_Prancha[[#This Row],[DESTINO]],4),#REF!,2,0)</f>
        <v>#REF!</v>
      </c>
      <c r="T536" s="220" t="str">
        <f t="shared" si="175"/>
        <v>Não Aderente</v>
      </c>
      <c r="U536" s="223">
        <f>((CONCATENATE(Solicitacao_Prancha[[#This Row],[DATA MOVIMENTAÇÃO]]," ",Solicitacao_Prancha[[#This Row],[HORA MOVIMENTAÇÃO]])-Solicitacao_Prancha[[#This Row],[DATA SOLICITAÇÃO]])*24)+3</f>
        <v>13.266666666604578</v>
      </c>
      <c r="V536" s="224" t="s">
        <v>410</v>
      </c>
      <c r="W536" s="209" t="str">
        <f>LEFT(Solicitacao_Prancha[[#This Row],[ORIGEM]],4)</f>
        <v>0460</v>
      </c>
      <c r="X536" s="209" t="str">
        <f>LEFT(Solicitacao_Prancha[[#This Row],[DESTINO]],4)</f>
        <v>0457</v>
      </c>
      <c r="Y536" s="209" t="str">
        <f t="shared" si="176"/>
        <v>BRLP0460</v>
      </c>
      <c r="Z536" s="209" t="str">
        <f t="shared" si="177"/>
        <v>04600457</v>
      </c>
      <c r="AA536" s="209" t="str">
        <f t="shared" si="178"/>
        <v>BRLP0457</v>
      </c>
      <c r="AB536" s="222" t="e">
        <f>VLOOKUP(Y536,#REF!,2,0)</f>
        <v>#REF!</v>
      </c>
      <c r="AC536" s="222" t="e">
        <f>VLOOKUP(Z536,#REF!,2,0)</f>
        <v>#REF!</v>
      </c>
      <c r="AD536" s="222" t="e">
        <f>VLOOKUP(AA536,#REF!,2,0)</f>
        <v>#REF!</v>
      </c>
      <c r="AE536" s="227" t="e">
        <f t="shared" si="183"/>
        <v>#REF!</v>
      </c>
      <c r="AF536" s="230" t="e">
        <f t="shared" si="179"/>
        <v>#REF!</v>
      </c>
      <c r="AG536" s="230">
        <v>2</v>
      </c>
      <c r="AH536" s="230" t="e">
        <f t="shared" si="180"/>
        <v>#REF!</v>
      </c>
      <c r="AI536" s="228" t="e">
        <f t="shared" si="181"/>
        <v>#REF!</v>
      </c>
      <c r="AJ536" s="209">
        <f>Solicitacao_Prancha[[#This Row],[QUANT EQUIP]]</f>
        <v>2</v>
      </c>
      <c r="AK536" s="230" t="e">
        <f t="shared" si="182"/>
        <v>#REF!</v>
      </c>
      <c r="AL536" s="209"/>
      <c r="AM536" s="209"/>
      <c r="AN536" s="209"/>
      <c r="AO536" s="209"/>
      <c r="AP536" s="209"/>
      <c r="AQ536" s="209"/>
      <c r="AR536" s="209"/>
      <c r="AS536" s="209"/>
      <c r="AT536" s="209"/>
      <c r="AU536" s="209"/>
      <c r="AV536" s="209"/>
      <c r="AW536" s="209"/>
      <c r="AX536"/>
      <c r="AY536"/>
    </row>
    <row r="537" spans="1:51" ht="15" hidden="1" x14ac:dyDescent="0.25">
      <c r="A537" s="209">
        <v>3310</v>
      </c>
      <c r="B537" s="208" t="s">
        <v>718</v>
      </c>
      <c r="C537" s="210">
        <v>45648.438888888886</v>
      </c>
      <c r="D537" s="211" t="s">
        <v>1578</v>
      </c>
      <c r="E537" s="209" t="s">
        <v>744</v>
      </c>
      <c r="F537" s="212">
        <v>8</v>
      </c>
      <c r="G537" s="209" t="s">
        <v>501</v>
      </c>
      <c r="H537" s="209" t="s">
        <v>664</v>
      </c>
      <c r="I537" s="209" t="s">
        <v>621</v>
      </c>
      <c r="J537" s="209" t="s">
        <v>1</v>
      </c>
      <c r="K537" s="209" t="s">
        <v>1579</v>
      </c>
      <c r="L537" s="209" t="s">
        <v>601</v>
      </c>
      <c r="M537" s="211" t="s">
        <v>908</v>
      </c>
      <c r="N537" s="211" t="s">
        <v>1580</v>
      </c>
      <c r="O537" s="218"/>
      <c r="P537" s="209"/>
      <c r="Q537" s="209" t="s">
        <v>688</v>
      </c>
      <c r="R537" s="208" t="e">
        <f>VLOOKUP(LEFT(Solicitacao_Prancha[[#This Row],[ORIGEM]],4),#REF!,2,0)</f>
        <v>#REF!</v>
      </c>
      <c r="S537" s="208" t="e">
        <f>VLOOKUP(LEFT(Solicitacao_Prancha[[#This Row],[DESTINO]],4),#REF!,2,0)</f>
        <v>#REF!</v>
      </c>
      <c r="T537" s="220" t="str">
        <f t="shared" si="175"/>
        <v>Não Aderente</v>
      </c>
      <c r="U537" s="223">
        <f>((CONCATENATE(Solicitacao_Prancha[[#This Row],[DATA MOVIMENTAÇÃO]]," ",Solicitacao_Prancha[[#This Row],[HORA MOVIMENTAÇÃO]])-Solicitacao_Prancha[[#This Row],[DATA SOLICITAÇÃO]])*24)+3</f>
        <v>42.466666666790843</v>
      </c>
      <c r="V537" s="224" t="s">
        <v>410</v>
      </c>
      <c r="W537" s="209" t="str">
        <f>LEFT(Solicitacao_Prancha[[#This Row],[ORIGEM]],4)</f>
        <v>2079</v>
      </c>
      <c r="X537" s="209" t="str">
        <f>LEFT(Solicitacao_Prancha[[#This Row],[DESTINO]],4)</f>
        <v>0014</v>
      </c>
      <c r="Y537" s="209" t="str">
        <f t="shared" si="176"/>
        <v>BRLP2079</v>
      </c>
      <c r="Z537" s="209" t="str">
        <f t="shared" si="177"/>
        <v>20790014</v>
      </c>
      <c r="AA537" s="209" t="str">
        <f t="shared" si="178"/>
        <v>BRLP0014</v>
      </c>
      <c r="AB537" s="222" t="e">
        <f>VLOOKUP(Y537,#REF!,2,0)</f>
        <v>#REF!</v>
      </c>
      <c r="AC537" s="222" t="e">
        <f>VLOOKUP(Z537,#REF!,2,0)</f>
        <v>#REF!</v>
      </c>
      <c r="AD537" s="222" t="e">
        <f>VLOOKUP(AA537,#REF!,2,0)</f>
        <v>#REF!</v>
      </c>
      <c r="AE537" s="227" t="e">
        <f t="shared" si="183"/>
        <v>#REF!</v>
      </c>
      <c r="AF537" s="230" t="e">
        <f t="shared" si="179"/>
        <v>#REF!</v>
      </c>
      <c r="AG537" s="230">
        <v>2</v>
      </c>
      <c r="AH537" s="230" t="e">
        <f t="shared" si="180"/>
        <v>#REF!</v>
      </c>
      <c r="AI537" s="228" t="e">
        <f t="shared" si="181"/>
        <v>#REF!</v>
      </c>
      <c r="AJ537" s="209">
        <f>Solicitacao_Prancha[[#This Row],[QUANT EQUIP]]</f>
        <v>8</v>
      </c>
      <c r="AK537" s="230" t="e">
        <f t="shared" si="182"/>
        <v>#REF!</v>
      </c>
      <c r="AL537" s="209"/>
      <c r="AM537" s="209"/>
      <c r="AN537" s="209"/>
      <c r="AO537" s="209"/>
      <c r="AP537" s="209"/>
      <c r="AQ537" s="209"/>
      <c r="AR537" s="209"/>
      <c r="AS537" s="209"/>
      <c r="AT537" s="209"/>
      <c r="AU537" s="209"/>
      <c r="AV537" s="209"/>
      <c r="AW537" s="209"/>
      <c r="AX537"/>
      <c r="AY537"/>
    </row>
    <row r="538" spans="1:51" ht="15" hidden="1" x14ac:dyDescent="0.25">
      <c r="A538" s="209">
        <v>3349</v>
      </c>
      <c r="B538" s="208" t="s">
        <v>718</v>
      </c>
      <c r="C538" s="210">
        <v>45648.447222222225</v>
      </c>
      <c r="D538" s="211" t="s">
        <v>576</v>
      </c>
      <c r="E538" s="209" t="s">
        <v>744</v>
      </c>
      <c r="F538" s="212">
        <v>1</v>
      </c>
      <c r="G538" s="209" t="s">
        <v>509</v>
      </c>
      <c r="H538" s="209" t="s">
        <v>620</v>
      </c>
      <c r="I538" s="209" t="s">
        <v>621</v>
      </c>
      <c r="J538" s="209" t="s">
        <v>502</v>
      </c>
      <c r="K538" s="209" t="s">
        <v>1579</v>
      </c>
      <c r="L538" s="209" t="s">
        <v>1581</v>
      </c>
      <c r="M538" s="211" t="s">
        <v>658</v>
      </c>
      <c r="N538" s="211" t="s">
        <v>1001</v>
      </c>
      <c r="O538" s="218"/>
      <c r="P538" s="209"/>
      <c r="Q538" s="209" t="s">
        <v>688</v>
      </c>
      <c r="R538" s="208" t="e">
        <f>VLOOKUP(LEFT(Solicitacao_Prancha[[#This Row],[ORIGEM]],4),#REF!,2,0)</f>
        <v>#REF!</v>
      </c>
      <c r="S538" s="208" t="e">
        <f>VLOOKUP(LEFT(Solicitacao_Prancha[[#This Row],[DESTINO]],4),#REF!,2,0)</f>
        <v>#REF!</v>
      </c>
      <c r="T538" s="220" t="str">
        <f t="shared" si="175"/>
        <v>Aderente</v>
      </c>
      <c r="U538" s="223">
        <f>((CONCATENATE(Solicitacao_Prancha[[#This Row],[DATA MOVIMENTAÇÃO]]," ",Solicitacao_Prancha[[#This Row],[HORA MOVIMENTAÇÃO]])-Solicitacao_Prancha[[#This Row],[DATA SOLICITAÇÃO]])*24)+3</f>
        <v>48.016666666546371</v>
      </c>
      <c r="V538" s="224" t="s">
        <v>410</v>
      </c>
      <c r="W538" s="209" t="str">
        <f>LEFT(Solicitacao_Prancha[[#This Row],[ORIGEM]],4)</f>
        <v>0459</v>
      </c>
      <c r="X538" s="209" t="str">
        <f>LEFT(Solicitacao_Prancha[[#This Row],[DESTINO]],4)</f>
        <v>0464</v>
      </c>
      <c r="Y538" s="209" t="str">
        <f t="shared" si="176"/>
        <v>BRLP0459</v>
      </c>
      <c r="Z538" s="209" t="str">
        <f t="shared" si="177"/>
        <v>04590464</v>
      </c>
      <c r="AA538" s="209" t="str">
        <f t="shared" si="178"/>
        <v>BRLP0464</v>
      </c>
      <c r="AB538" s="222" t="e">
        <f>VLOOKUP(Y538,#REF!,2,0)</f>
        <v>#REF!</v>
      </c>
      <c r="AC538" s="222" t="e">
        <f>VLOOKUP(Z538,#REF!,2,0)</f>
        <v>#REF!</v>
      </c>
      <c r="AD538" s="222" t="e">
        <f>VLOOKUP(AA538,#REF!,2,0)</f>
        <v>#REF!</v>
      </c>
      <c r="AE538" s="227" t="e">
        <f t="shared" si="183"/>
        <v>#REF!</v>
      </c>
      <c r="AF538" s="230" t="e">
        <f t="shared" si="179"/>
        <v>#REF!</v>
      </c>
      <c r="AG538" s="230">
        <v>2</v>
      </c>
      <c r="AH538" s="230" t="e">
        <f t="shared" si="180"/>
        <v>#REF!</v>
      </c>
      <c r="AI538" s="228" t="e">
        <f t="shared" si="181"/>
        <v>#REF!</v>
      </c>
      <c r="AJ538" s="209">
        <f>Solicitacao_Prancha[[#This Row],[QUANT EQUIP]]</f>
        <v>1</v>
      </c>
      <c r="AK538" s="230" t="e">
        <f t="shared" si="182"/>
        <v>#REF!</v>
      </c>
      <c r="AL538" s="209"/>
      <c r="AM538" s="209"/>
      <c r="AN538" s="209"/>
      <c r="AO538" s="209"/>
      <c r="AP538" s="209"/>
      <c r="AQ538" s="209"/>
      <c r="AR538" s="209"/>
      <c r="AS538" s="209"/>
      <c r="AT538" s="209"/>
      <c r="AU538" s="209"/>
      <c r="AV538" s="209"/>
      <c r="AW538" s="209"/>
      <c r="AX538"/>
      <c r="AY538"/>
    </row>
    <row r="539" spans="1:51" ht="15" hidden="1" x14ac:dyDescent="0.25">
      <c r="A539" s="209">
        <v>3311</v>
      </c>
      <c r="B539" s="208" t="s">
        <v>718</v>
      </c>
      <c r="C539" s="210">
        <v>45648.447222222225</v>
      </c>
      <c r="D539" s="211" t="s">
        <v>576</v>
      </c>
      <c r="E539" s="209" t="s">
        <v>744</v>
      </c>
      <c r="F539" s="212">
        <v>1</v>
      </c>
      <c r="G539" s="209" t="s">
        <v>509</v>
      </c>
      <c r="H539" s="209" t="s">
        <v>620</v>
      </c>
      <c r="I539" s="209" t="s">
        <v>621</v>
      </c>
      <c r="J539" s="209" t="s">
        <v>1</v>
      </c>
      <c r="K539" s="209" t="s">
        <v>1579</v>
      </c>
      <c r="L539" s="209" t="s">
        <v>1581</v>
      </c>
      <c r="M539" s="211" t="s">
        <v>658</v>
      </c>
      <c r="N539" s="211" t="s">
        <v>1001</v>
      </c>
      <c r="O539" s="218"/>
      <c r="P539" s="209"/>
      <c r="Q539" s="209" t="s">
        <v>688</v>
      </c>
      <c r="R539" s="208" t="e">
        <f>VLOOKUP(LEFT(Solicitacao_Prancha[[#This Row],[ORIGEM]],4),#REF!,2,0)</f>
        <v>#REF!</v>
      </c>
      <c r="S539" s="208" t="e">
        <f>VLOOKUP(LEFT(Solicitacao_Prancha[[#This Row],[DESTINO]],4),#REF!,2,0)</f>
        <v>#REF!</v>
      </c>
      <c r="T539" s="220" t="str">
        <f t="shared" si="175"/>
        <v>Aderente</v>
      </c>
      <c r="U539" s="223">
        <f>((CONCATENATE(Solicitacao_Prancha[[#This Row],[DATA MOVIMENTAÇÃO]]," ",Solicitacao_Prancha[[#This Row],[HORA MOVIMENTAÇÃO]])-Solicitacao_Prancha[[#This Row],[DATA SOLICITAÇÃO]])*24)+3</f>
        <v>48.016666666546371</v>
      </c>
      <c r="V539" s="224" t="s">
        <v>410</v>
      </c>
      <c r="W539" s="209" t="str">
        <f>LEFT(Solicitacao_Prancha[[#This Row],[ORIGEM]],4)</f>
        <v>0459</v>
      </c>
      <c r="X539" s="209" t="str">
        <f>LEFT(Solicitacao_Prancha[[#This Row],[DESTINO]],4)</f>
        <v>0464</v>
      </c>
      <c r="Y539" s="209" t="str">
        <f t="shared" si="176"/>
        <v>BRLP0459</v>
      </c>
      <c r="Z539" s="209" t="str">
        <f t="shared" si="177"/>
        <v>04590464</v>
      </c>
      <c r="AA539" s="209" t="str">
        <f t="shared" si="178"/>
        <v>BRLP0464</v>
      </c>
      <c r="AB539" s="222" t="e">
        <f>VLOOKUP(Y539,#REF!,2,0)</f>
        <v>#REF!</v>
      </c>
      <c r="AC539" s="222" t="e">
        <f>VLOOKUP(Z539,#REF!,2,0)</f>
        <v>#REF!</v>
      </c>
      <c r="AD539" s="222" t="e">
        <f>VLOOKUP(AA539,#REF!,2,0)</f>
        <v>#REF!</v>
      </c>
      <c r="AE539" s="227" t="e">
        <f t="shared" si="183"/>
        <v>#REF!</v>
      </c>
      <c r="AF539" s="230" t="e">
        <f t="shared" si="179"/>
        <v>#REF!</v>
      </c>
      <c r="AG539" s="230">
        <v>2</v>
      </c>
      <c r="AH539" s="230" t="e">
        <f t="shared" si="180"/>
        <v>#REF!</v>
      </c>
      <c r="AI539" s="228" t="e">
        <f t="shared" si="181"/>
        <v>#REF!</v>
      </c>
      <c r="AJ539" s="209">
        <f>Solicitacao_Prancha[[#This Row],[QUANT EQUIP]]</f>
        <v>1</v>
      </c>
      <c r="AK539" s="230" t="e">
        <f t="shared" si="182"/>
        <v>#REF!</v>
      </c>
      <c r="AL539" s="209"/>
      <c r="AM539" s="209"/>
      <c r="AN539" s="209"/>
      <c r="AO539" s="209"/>
      <c r="AP539" s="209"/>
      <c r="AQ539" s="209"/>
      <c r="AR539" s="209"/>
      <c r="AS539" s="209"/>
      <c r="AT539" s="209"/>
      <c r="AU539" s="209"/>
      <c r="AV539" s="209"/>
      <c r="AW539" s="209"/>
      <c r="AX539"/>
      <c r="AY539"/>
    </row>
    <row r="540" spans="1:51" ht="15" hidden="1" x14ac:dyDescent="0.25">
      <c r="A540" s="209">
        <v>3312</v>
      </c>
      <c r="B540" s="208" t="s">
        <v>743</v>
      </c>
      <c r="C540" s="210">
        <v>45648.458333333336</v>
      </c>
      <c r="D540" s="211" t="s">
        <v>1222</v>
      </c>
      <c r="E540" s="209" t="s">
        <v>493</v>
      </c>
      <c r="F540" s="212">
        <v>1</v>
      </c>
      <c r="G540" s="209" t="s">
        <v>487</v>
      </c>
      <c r="H540" s="209" t="s">
        <v>620</v>
      </c>
      <c r="I540" s="209" t="s">
        <v>624</v>
      </c>
      <c r="J540" s="209" t="s">
        <v>1</v>
      </c>
      <c r="K540" s="209" t="s">
        <v>1579</v>
      </c>
      <c r="L540" s="209" t="s">
        <v>593</v>
      </c>
      <c r="M540" s="211" t="s">
        <v>716</v>
      </c>
      <c r="N540" s="211" t="s">
        <v>716</v>
      </c>
      <c r="O540" s="218" t="s">
        <v>1582</v>
      </c>
      <c r="P540" s="209"/>
      <c r="Q540" s="209" t="s">
        <v>688</v>
      </c>
      <c r="R540" s="208" t="e">
        <f>VLOOKUP(LEFT(Solicitacao_Prancha[[#This Row],[ORIGEM]],4),#REF!,2,0)</f>
        <v>#REF!</v>
      </c>
      <c r="S540" s="208" t="e">
        <f>VLOOKUP(LEFT(Solicitacao_Prancha[[#This Row],[DESTINO]],4),#REF!,2,0)</f>
        <v>#REF!</v>
      </c>
      <c r="T540" s="220" t="str">
        <f t="shared" ref="T540" si="184">IF(U540&gt;=48,"Aderente","Não Aderente")</f>
        <v>Aderente</v>
      </c>
      <c r="U540" s="223">
        <f>((CONCATENATE(Solicitacao_Prancha[[#This Row],[DATA MOVIMENTAÇÃO]]," ",Solicitacao_Prancha[[#This Row],[HORA MOVIMENTAÇÃO]])-Solicitacao_Prancha[[#This Row],[DATA SOLICITAÇÃO]])*24)+3</f>
        <v>48</v>
      </c>
      <c r="V540" s="224" t="s">
        <v>410</v>
      </c>
      <c r="W540" s="209" t="str">
        <f>LEFT(Solicitacao_Prancha[[#This Row],[ORIGEM]],4)</f>
        <v>0458</v>
      </c>
      <c r="X540" s="209" t="str">
        <f>LEFT(Solicitacao_Prancha[[#This Row],[DESTINO]],4)</f>
        <v>0458</v>
      </c>
      <c r="Y540" s="209" t="str">
        <f t="shared" ref="Y540" si="185">CONCATENATE(V540,W540)</f>
        <v>BRLP0458</v>
      </c>
      <c r="Z540" s="209" t="str">
        <f t="shared" ref="Z540" si="186">CONCATENATE(W540,X540)</f>
        <v>04580458</v>
      </c>
      <c r="AA540" s="209" t="str">
        <f t="shared" ref="AA540" si="187">CONCATENATE(V540,X540)</f>
        <v>BRLP0458</v>
      </c>
      <c r="AB540" s="222" t="e">
        <f>VLOOKUP(Y540,#REF!,2,0)</f>
        <v>#REF!</v>
      </c>
      <c r="AC540" s="222" t="e">
        <f>VLOOKUP(Z540,#REF!,2,0)</f>
        <v>#REF!</v>
      </c>
      <c r="AD540" s="222" t="e">
        <f>VLOOKUP(AA540,#REF!,2,0)</f>
        <v>#REF!</v>
      </c>
      <c r="AE540" s="227" t="e">
        <f t="shared" si="183"/>
        <v>#REF!</v>
      </c>
      <c r="AF540" s="230" t="e">
        <f t="shared" ref="AF540" si="188">(AB540/65)+(AC540/42.5)+(AD540/65)</f>
        <v>#REF!</v>
      </c>
      <c r="AG540" s="230">
        <v>2</v>
      </c>
      <c r="AH540" s="230" t="e">
        <f t="shared" ref="AH540" si="189">(AF540+AG540)</f>
        <v>#REF!</v>
      </c>
      <c r="AI540" s="228" t="e">
        <f t="shared" ref="AI540" si="190">11/AH540</f>
        <v>#REF!</v>
      </c>
      <c r="AJ540" s="209">
        <f>Solicitacao_Prancha[[#This Row],[QUANT EQUIP]]</f>
        <v>1</v>
      </c>
      <c r="AK540" s="230" t="e">
        <f t="shared" ref="AK540" si="191">AJ540/AI540</f>
        <v>#REF!</v>
      </c>
      <c r="AL540" s="209"/>
      <c r="AM540" s="209"/>
      <c r="AN540" s="209"/>
      <c r="AO540" s="209"/>
      <c r="AP540" s="209"/>
      <c r="AQ540" s="209"/>
      <c r="AR540" s="209"/>
      <c r="AS540" s="209"/>
      <c r="AT540" s="209"/>
      <c r="AU540" s="209"/>
      <c r="AV540" s="209"/>
      <c r="AW540" s="209"/>
      <c r="AX540"/>
      <c r="AY540"/>
    </row>
    <row r="541" spans="1:51" ht="15" hidden="1" x14ac:dyDescent="0.25">
      <c r="A541" s="209">
        <v>3313</v>
      </c>
      <c r="B541" s="208" t="s">
        <v>743</v>
      </c>
      <c r="C541" s="210">
        <v>45648.527777777781</v>
      </c>
      <c r="D541" s="211" t="s">
        <v>753</v>
      </c>
      <c r="E541" s="209" t="s">
        <v>503</v>
      </c>
      <c r="F541" s="209">
        <v>1</v>
      </c>
      <c r="G541" s="209" t="s">
        <v>508</v>
      </c>
      <c r="H541" s="209" t="s">
        <v>620</v>
      </c>
      <c r="I541" s="209" t="s">
        <v>621</v>
      </c>
      <c r="J541" s="209" t="s">
        <v>531</v>
      </c>
      <c r="K541" s="209" t="s">
        <v>1554</v>
      </c>
      <c r="L541" s="209" t="s">
        <v>593</v>
      </c>
      <c r="M541" s="211" t="s">
        <v>1423</v>
      </c>
      <c r="N541" s="211" t="s">
        <v>671</v>
      </c>
      <c r="O541" s="218"/>
      <c r="P541" s="209" t="s">
        <v>514</v>
      </c>
      <c r="Q541" s="209" t="s">
        <v>688</v>
      </c>
      <c r="R541" s="208" t="e">
        <f>VLOOKUP(LEFT(Solicitacao_Prancha[[#This Row],[ORIGEM]],4),#REF!,2,0)</f>
        <v>#REF!</v>
      </c>
      <c r="S541" s="208" t="e">
        <f>VLOOKUP(LEFT(Solicitacao_Prancha[[#This Row],[DESTINO]],4),#REF!,2,0)</f>
        <v>#REF!</v>
      </c>
      <c r="T541" s="220" t="str">
        <f t="shared" ref="T541:T560" si="192">IF(U541&gt;=48,"Aderente","Não Aderente")</f>
        <v>Não Aderente</v>
      </c>
      <c r="U541" s="223">
        <f>((CONCATENATE(Solicitacao_Prancha[[#This Row],[DATA MOVIMENTAÇÃO]]," ",Solicitacao_Prancha[[#This Row],[HORA MOVIMENTAÇÃO]])-Solicitacao_Prancha[[#This Row],[DATA SOLICITAÇÃO]])*24)+3</f>
        <v>22.333333333313931</v>
      </c>
      <c r="V541" s="224" t="s">
        <v>410</v>
      </c>
      <c r="W541" s="209" t="str">
        <f>LEFT(Solicitacao_Prancha[[#This Row],[ORIGEM]],4)</f>
        <v>0396</v>
      </c>
      <c r="X541" s="209" t="str">
        <f>LEFT(Solicitacao_Prancha[[#This Row],[DESTINO]],4)</f>
        <v>0392</v>
      </c>
      <c r="Y541" s="209" t="str">
        <f t="shared" ref="Y541:Y560" si="193">CONCATENATE(V541,W541)</f>
        <v>BRLP0396</v>
      </c>
      <c r="Z541" s="209" t="str">
        <f t="shared" ref="Z541:Z560" si="194">CONCATENATE(W541,X541)</f>
        <v>03960392</v>
      </c>
      <c r="AA541" s="209" t="str">
        <f t="shared" ref="AA541:AA560" si="195">CONCATENATE(V541,X541)</f>
        <v>BRLP0392</v>
      </c>
      <c r="AB541" s="222" t="e">
        <f>VLOOKUP(Y541,#REF!,2,0)</f>
        <v>#REF!</v>
      </c>
      <c r="AC541" s="222" t="e">
        <f>VLOOKUP(Z541,#REF!,2,0)</f>
        <v>#REF!</v>
      </c>
      <c r="AD541" s="222" t="e">
        <f>VLOOKUP(AA541,#REF!,2,0)</f>
        <v>#REF!</v>
      </c>
      <c r="AE541" s="227" t="e">
        <f t="shared" si="183"/>
        <v>#REF!</v>
      </c>
      <c r="AF541" s="230" t="e">
        <f t="shared" ref="AF541:AF560" si="196">(AB541/65)+(AC541/42.5)+(AD541/65)</f>
        <v>#REF!</v>
      </c>
      <c r="AG541" s="230">
        <v>2</v>
      </c>
      <c r="AH541" s="230" t="e">
        <f t="shared" ref="AH541:AH560" si="197">(AF541+AG541)</f>
        <v>#REF!</v>
      </c>
      <c r="AI541" s="228" t="e">
        <f t="shared" ref="AI541:AI560" si="198">11/AH541</f>
        <v>#REF!</v>
      </c>
      <c r="AJ541" s="209">
        <f>Solicitacao_Prancha[[#This Row],[QUANT EQUIP]]</f>
        <v>1</v>
      </c>
      <c r="AK541" s="230" t="e">
        <f t="shared" ref="AK541:AK560" si="199">AJ541/AI541</f>
        <v>#REF!</v>
      </c>
      <c r="AL541" s="209"/>
      <c r="AM541" s="209"/>
      <c r="AN541" s="209"/>
      <c r="AO541" s="209"/>
      <c r="AP541" s="209"/>
      <c r="AQ541" s="209"/>
      <c r="AR541" s="209"/>
      <c r="AS541" s="209"/>
      <c r="AT541" s="209"/>
      <c r="AU541" s="209"/>
      <c r="AV541" s="209"/>
      <c r="AW541" s="209"/>
      <c r="AX541"/>
      <c r="AY541"/>
    </row>
    <row r="542" spans="1:51" ht="15" hidden="1" x14ac:dyDescent="0.25">
      <c r="A542" s="209">
        <v>3314</v>
      </c>
      <c r="B542" s="209" t="s">
        <v>718</v>
      </c>
      <c r="C542" s="210">
        <v>45648.626388888886</v>
      </c>
      <c r="D542" s="211" t="s">
        <v>822</v>
      </c>
      <c r="E542" s="209" t="s">
        <v>719</v>
      </c>
      <c r="F542" s="209">
        <v>2</v>
      </c>
      <c r="G542" s="209" t="s">
        <v>7</v>
      </c>
      <c r="H542" s="209" t="s">
        <v>620</v>
      </c>
      <c r="I542" s="209" t="s">
        <v>621</v>
      </c>
      <c r="J542" s="209" t="s">
        <v>1</v>
      </c>
      <c r="K542" s="209" t="s">
        <v>1554</v>
      </c>
      <c r="L542" s="209" t="s">
        <v>616</v>
      </c>
      <c r="M542" s="211" t="s">
        <v>1513</v>
      </c>
      <c r="N542" s="211" t="s">
        <v>1513</v>
      </c>
      <c r="O542" s="218"/>
      <c r="P542" s="209"/>
      <c r="Q542" s="209" t="s">
        <v>687</v>
      </c>
      <c r="R542" s="208" t="e">
        <f>VLOOKUP(LEFT(Solicitacao_Prancha[[#This Row],[ORIGEM]],4),#REF!,2,0)</f>
        <v>#REF!</v>
      </c>
      <c r="S542" s="208" t="e">
        <f>VLOOKUP(LEFT(Solicitacao_Prancha[[#This Row],[DESTINO]],4),#REF!,2,0)</f>
        <v>#REF!</v>
      </c>
      <c r="T542" s="220" t="str">
        <f t="shared" si="192"/>
        <v>Não Aderente</v>
      </c>
      <c r="U542" s="223">
        <f>((CONCATENATE(Solicitacao_Prancha[[#This Row],[DATA MOVIMENTAÇÃO]]," ",Solicitacao_Prancha[[#This Row],[HORA MOVIMENTAÇÃO]])-Solicitacao_Prancha[[#This Row],[DATA SOLICITAÇÃO]])*24)+3</f>
        <v>31.966666666790843</v>
      </c>
      <c r="V542" s="224" t="s">
        <v>410</v>
      </c>
      <c r="W542" s="209" t="str">
        <f>LEFT(Solicitacao_Prancha[[#This Row],[ORIGEM]],4)</f>
        <v>0460</v>
      </c>
      <c r="X542" s="209" t="str">
        <f>LEFT(Solicitacao_Prancha[[#This Row],[DESTINO]],4)</f>
        <v>0460</v>
      </c>
      <c r="Y542" s="209" t="str">
        <f t="shared" si="193"/>
        <v>BRLP0460</v>
      </c>
      <c r="Z542" s="209" t="str">
        <f t="shared" si="194"/>
        <v>04600460</v>
      </c>
      <c r="AA542" s="209" t="str">
        <f t="shared" si="195"/>
        <v>BRLP0460</v>
      </c>
      <c r="AB542" s="222" t="e">
        <f>VLOOKUP(Y542,#REF!,2,0)</f>
        <v>#REF!</v>
      </c>
      <c r="AC542" s="222" t="e">
        <f>VLOOKUP(Z542,#REF!,2,0)</f>
        <v>#REF!</v>
      </c>
      <c r="AD542" s="222" t="e">
        <f>VLOOKUP(AA542,#REF!,2,0)</f>
        <v>#REF!</v>
      </c>
      <c r="AE542" s="227" t="e">
        <f t="shared" si="183"/>
        <v>#REF!</v>
      </c>
      <c r="AF542" s="230" t="e">
        <f t="shared" si="196"/>
        <v>#REF!</v>
      </c>
      <c r="AG542" s="230">
        <v>2</v>
      </c>
      <c r="AH542" s="230" t="e">
        <f t="shared" si="197"/>
        <v>#REF!</v>
      </c>
      <c r="AI542" s="228" t="e">
        <f t="shared" si="198"/>
        <v>#REF!</v>
      </c>
      <c r="AJ542" s="209">
        <f>Solicitacao_Prancha[[#This Row],[QUANT EQUIP]]</f>
        <v>2</v>
      </c>
      <c r="AK542" s="230" t="e">
        <f t="shared" si="199"/>
        <v>#REF!</v>
      </c>
      <c r="AL542" s="209"/>
      <c r="AM542" s="209"/>
      <c r="AN542" s="209"/>
      <c r="AO542" s="209"/>
      <c r="AP542" s="209"/>
      <c r="AQ542" s="209"/>
      <c r="AR542" s="209"/>
      <c r="AS542" s="209"/>
      <c r="AT542" s="209"/>
      <c r="AU542" s="209"/>
      <c r="AV542" s="209"/>
      <c r="AW542" s="209"/>
      <c r="AX542"/>
      <c r="AY542"/>
    </row>
    <row r="543" spans="1:51" ht="15" hidden="1" x14ac:dyDescent="0.25">
      <c r="A543" s="209">
        <v>3315</v>
      </c>
      <c r="B543" s="209" t="s">
        <v>742</v>
      </c>
      <c r="C543" s="210">
        <v>45648.73333333333</v>
      </c>
      <c r="D543" s="211" t="s">
        <v>1564</v>
      </c>
      <c r="E543" s="209" t="s">
        <v>491</v>
      </c>
      <c r="F543" s="209">
        <v>1</v>
      </c>
      <c r="G543" s="209" t="s">
        <v>533</v>
      </c>
      <c r="H543" s="209" t="s">
        <v>620</v>
      </c>
      <c r="I543" s="209" t="s">
        <v>621</v>
      </c>
      <c r="J543" s="209" t="s">
        <v>502</v>
      </c>
      <c r="K543" s="209" t="s">
        <v>1554</v>
      </c>
      <c r="L543" s="209" t="s">
        <v>600</v>
      </c>
      <c r="M543" s="211" t="s">
        <v>1426</v>
      </c>
      <c r="N543" s="211" t="s">
        <v>634</v>
      </c>
      <c r="O543" s="218"/>
      <c r="P543" s="209"/>
      <c r="Q543" s="209" t="s">
        <v>688</v>
      </c>
      <c r="R543" s="208" t="e">
        <f>VLOOKUP(LEFT(Solicitacao_Prancha[[#This Row],[ORIGEM]],4),#REF!,2,0)</f>
        <v>#REF!</v>
      </c>
      <c r="S543" s="208" t="e">
        <f>VLOOKUP(LEFT(Solicitacao_Prancha[[#This Row],[DESTINO]],4),#REF!,2,0)</f>
        <v>#REF!</v>
      </c>
      <c r="T543" s="220" t="str">
        <f t="shared" si="192"/>
        <v>Não Aderente</v>
      </c>
      <c r="U543" s="223">
        <f>((CONCATENATE(Solicitacao_Prancha[[#This Row],[DATA MOVIMENTAÇÃO]]," ",Solicitacao_Prancha[[#This Row],[HORA MOVIMENTAÇÃO]])-Solicitacao_Prancha[[#This Row],[DATA SOLICITAÇÃO]])*24)+3</f>
        <v>15.400000000081491</v>
      </c>
      <c r="V543" s="224" t="s">
        <v>410</v>
      </c>
      <c r="W543" s="209" t="str">
        <f>LEFT(Solicitacao_Prancha[[#This Row],[ORIGEM]],4)</f>
        <v>0165</v>
      </c>
      <c r="X543" s="209" t="str">
        <f>LEFT(Solicitacao_Prancha[[#This Row],[DESTINO]],4)</f>
        <v>0157</v>
      </c>
      <c r="Y543" s="209" t="str">
        <f t="shared" si="193"/>
        <v>BRLP0165</v>
      </c>
      <c r="Z543" s="209" t="str">
        <f t="shared" si="194"/>
        <v>01650157</v>
      </c>
      <c r="AA543" s="209" t="str">
        <f t="shared" si="195"/>
        <v>BRLP0157</v>
      </c>
      <c r="AB543" s="222" t="e">
        <f>VLOOKUP(Y543,#REF!,2,0)</f>
        <v>#REF!</v>
      </c>
      <c r="AC543" s="222" t="e">
        <f>VLOOKUP(Z543,#REF!,2,0)</f>
        <v>#REF!</v>
      </c>
      <c r="AD543" s="222" t="e">
        <f>VLOOKUP(AA543,#REF!,2,0)</f>
        <v>#REF!</v>
      </c>
      <c r="AE543" s="227" t="e">
        <f t="shared" si="183"/>
        <v>#REF!</v>
      </c>
      <c r="AF543" s="230" t="e">
        <f t="shared" si="196"/>
        <v>#REF!</v>
      </c>
      <c r="AG543" s="230">
        <v>2</v>
      </c>
      <c r="AH543" s="230" t="e">
        <f t="shared" si="197"/>
        <v>#REF!</v>
      </c>
      <c r="AI543" s="228" t="e">
        <f t="shared" si="198"/>
        <v>#REF!</v>
      </c>
      <c r="AJ543" s="209">
        <f>Solicitacao_Prancha[[#This Row],[QUANT EQUIP]]</f>
        <v>1</v>
      </c>
      <c r="AK543" s="230" t="e">
        <f t="shared" si="199"/>
        <v>#REF!</v>
      </c>
      <c r="AL543" s="209"/>
      <c r="AM543" s="209"/>
      <c r="AN543" s="209"/>
      <c r="AO543" s="209"/>
      <c r="AP543" s="209"/>
      <c r="AQ543" s="209"/>
      <c r="AR543" s="209"/>
      <c r="AS543" s="209"/>
      <c r="AT543" s="209"/>
      <c r="AU543" s="209"/>
      <c r="AV543" s="209"/>
      <c r="AW543" s="209"/>
      <c r="AX543"/>
      <c r="AY543"/>
    </row>
    <row r="544" spans="1:51" ht="15" hidden="1" x14ac:dyDescent="0.25">
      <c r="A544" s="209">
        <v>3316</v>
      </c>
      <c r="B544" s="208" t="s">
        <v>742</v>
      </c>
      <c r="C544" s="210">
        <v>45648.734722222223</v>
      </c>
      <c r="D544" s="211" t="s">
        <v>1564</v>
      </c>
      <c r="E544" s="209" t="s">
        <v>493</v>
      </c>
      <c r="F544" s="209">
        <v>2</v>
      </c>
      <c r="G544" s="209" t="s">
        <v>533</v>
      </c>
      <c r="H544" s="209" t="s">
        <v>621</v>
      </c>
      <c r="I544" s="209" t="s">
        <v>621</v>
      </c>
      <c r="J544" s="209" t="s">
        <v>502</v>
      </c>
      <c r="K544" s="209" t="s">
        <v>1554</v>
      </c>
      <c r="L544" s="209" t="s">
        <v>600</v>
      </c>
      <c r="M544" s="211" t="s">
        <v>1426</v>
      </c>
      <c r="N544" s="211" t="s">
        <v>634</v>
      </c>
      <c r="O544" s="218"/>
      <c r="P544" s="209"/>
      <c r="Q544" s="209" t="s">
        <v>688</v>
      </c>
      <c r="R544" s="208" t="e">
        <f>VLOOKUP(LEFT(Solicitacao_Prancha[[#This Row],[ORIGEM]],4),#REF!,2,0)</f>
        <v>#REF!</v>
      </c>
      <c r="S544" s="208" t="e">
        <f>VLOOKUP(LEFT(Solicitacao_Prancha[[#This Row],[DESTINO]],4),#REF!,2,0)</f>
        <v>#REF!</v>
      </c>
      <c r="T544" s="220" t="str">
        <f t="shared" si="192"/>
        <v>Não Aderente</v>
      </c>
      <c r="U544" s="223">
        <f>((CONCATENATE(Solicitacao_Prancha[[#This Row],[DATA MOVIMENTAÇÃO]]," ",Solicitacao_Prancha[[#This Row],[HORA MOVIMENTAÇÃO]])-Solicitacao_Prancha[[#This Row],[DATA SOLICITAÇÃO]])*24)+3</f>
        <v>15.366666666639503</v>
      </c>
      <c r="V544" s="224" t="s">
        <v>410</v>
      </c>
      <c r="W544" s="209" t="str">
        <f>LEFT(Solicitacao_Prancha[[#This Row],[ORIGEM]],4)</f>
        <v>0165</v>
      </c>
      <c r="X544" s="209" t="str">
        <f>LEFT(Solicitacao_Prancha[[#This Row],[DESTINO]],4)</f>
        <v>0157</v>
      </c>
      <c r="Y544" s="209" t="str">
        <f t="shared" si="193"/>
        <v>BRLP0165</v>
      </c>
      <c r="Z544" s="209" t="str">
        <f t="shared" si="194"/>
        <v>01650157</v>
      </c>
      <c r="AA544" s="209" t="str">
        <f t="shared" si="195"/>
        <v>BRLP0157</v>
      </c>
      <c r="AB544" s="222" t="e">
        <f>VLOOKUP(Y544,#REF!,2,0)</f>
        <v>#REF!</v>
      </c>
      <c r="AC544" s="222" t="e">
        <f>VLOOKUP(Z544,#REF!,2,0)</f>
        <v>#REF!</v>
      </c>
      <c r="AD544" s="222" t="e">
        <f>VLOOKUP(AA544,#REF!,2,0)</f>
        <v>#REF!</v>
      </c>
      <c r="AE544" s="227" t="e">
        <f t="shared" si="183"/>
        <v>#REF!</v>
      </c>
      <c r="AF544" s="230" t="e">
        <f t="shared" si="196"/>
        <v>#REF!</v>
      </c>
      <c r="AG544" s="230">
        <v>2</v>
      </c>
      <c r="AH544" s="230" t="e">
        <f t="shared" si="197"/>
        <v>#REF!</v>
      </c>
      <c r="AI544" s="228" t="e">
        <f t="shared" si="198"/>
        <v>#REF!</v>
      </c>
      <c r="AJ544" s="209">
        <f>Solicitacao_Prancha[[#This Row],[QUANT EQUIP]]</f>
        <v>2</v>
      </c>
      <c r="AK544" s="230" t="e">
        <f t="shared" si="199"/>
        <v>#REF!</v>
      </c>
      <c r="AL544" s="209"/>
      <c r="AM544" s="209"/>
      <c r="AN544" s="209"/>
      <c r="AO544" s="209"/>
      <c r="AP544" s="209"/>
      <c r="AQ544" s="209"/>
      <c r="AR544" s="209"/>
      <c r="AS544" s="209"/>
      <c r="AT544" s="209"/>
      <c r="AU544" s="209"/>
      <c r="AV544" s="209"/>
      <c r="AW544" s="209"/>
      <c r="AX544"/>
      <c r="AY544"/>
    </row>
    <row r="545" spans="1:51" ht="15" hidden="1" x14ac:dyDescent="0.25">
      <c r="A545" s="209">
        <v>3317</v>
      </c>
      <c r="B545" s="208" t="s">
        <v>743</v>
      </c>
      <c r="C545" s="210">
        <v>45648.76458333333</v>
      </c>
      <c r="D545" s="211" t="s">
        <v>753</v>
      </c>
      <c r="E545" s="209" t="s">
        <v>491</v>
      </c>
      <c r="F545" s="209">
        <v>1</v>
      </c>
      <c r="G545" s="209" t="s">
        <v>508</v>
      </c>
      <c r="H545" s="209" t="s">
        <v>620</v>
      </c>
      <c r="I545" s="209" t="s">
        <v>621</v>
      </c>
      <c r="J545" s="209" t="s">
        <v>1</v>
      </c>
      <c r="K545" s="209" t="s">
        <v>1579</v>
      </c>
      <c r="L545" s="209" t="s">
        <v>604</v>
      </c>
      <c r="M545" s="211" t="s">
        <v>1423</v>
      </c>
      <c r="N545" s="211" t="s">
        <v>590</v>
      </c>
      <c r="O545" s="218"/>
      <c r="P545" s="209"/>
      <c r="Q545" s="209" t="s">
        <v>688</v>
      </c>
      <c r="R545" s="208" t="e">
        <f>VLOOKUP(LEFT(Solicitacao_Prancha[[#This Row],[ORIGEM]],4),#REF!,2,0)</f>
        <v>#REF!</v>
      </c>
      <c r="S545" s="208" t="e">
        <f>VLOOKUP(LEFT(Solicitacao_Prancha[[#This Row],[DESTINO]],4),#REF!,2,0)</f>
        <v>#REF!</v>
      </c>
      <c r="T545" s="220" t="str">
        <f t="shared" si="192"/>
        <v>Não Aderente</v>
      </c>
      <c r="U545" s="223">
        <f>((CONCATENATE(Solicitacao_Prancha[[#This Row],[DATA MOVIMENTAÇÃO]]," ",Solicitacao_Prancha[[#This Row],[HORA MOVIMENTAÇÃO]])-Solicitacao_Prancha[[#This Row],[DATA SOLICITAÇÃO]])*24)+3</f>
        <v>39.650000000023283</v>
      </c>
      <c r="V545" s="224" t="s">
        <v>410</v>
      </c>
      <c r="W545" s="209" t="str">
        <f>LEFT(Solicitacao_Prancha[[#This Row],[ORIGEM]],4)</f>
        <v>0396</v>
      </c>
      <c r="X545" s="209" t="str">
        <f>LEFT(Solicitacao_Prancha[[#This Row],[DESTINO]],4)</f>
        <v>0351</v>
      </c>
      <c r="Y545" s="209" t="str">
        <f t="shared" si="193"/>
        <v>BRLP0396</v>
      </c>
      <c r="Z545" s="209" t="str">
        <f t="shared" si="194"/>
        <v>03960351</v>
      </c>
      <c r="AA545" s="209" t="str">
        <f t="shared" si="195"/>
        <v>BRLP0351</v>
      </c>
      <c r="AB545" s="222" t="e">
        <f>VLOOKUP(Y545,#REF!,2,0)</f>
        <v>#REF!</v>
      </c>
      <c r="AC545" s="222" t="e">
        <f>VLOOKUP(Z545,#REF!,2,0)</f>
        <v>#REF!</v>
      </c>
      <c r="AD545" s="222" t="e">
        <f>VLOOKUP(AA545,#REF!,2,0)</f>
        <v>#REF!</v>
      </c>
      <c r="AE545" s="227" t="e">
        <f t="shared" si="183"/>
        <v>#REF!</v>
      </c>
      <c r="AF545" s="230" t="e">
        <f t="shared" si="196"/>
        <v>#REF!</v>
      </c>
      <c r="AG545" s="230">
        <v>2</v>
      </c>
      <c r="AH545" s="230" t="e">
        <f t="shared" si="197"/>
        <v>#REF!</v>
      </c>
      <c r="AI545" s="228" t="e">
        <f t="shared" si="198"/>
        <v>#REF!</v>
      </c>
      <c r="AJ545" s="209">
        <f>Solicitacao_Prancha[[#This Row],[QUANT EQUIP]]</f>
        <v>1</v>
      </c>
      <c r="AK545" s="230" t="e">
        <f t="shared" si="199"/>
        <v>#REF!</v>
      </c>
      <c r="AL545" s="209"/>
      <c r="AM545" s="209"/>
      <c r="AN545" s="209"/>
      <c r="AO545" s="209"/>
      <c r="AP545" s="209"/>
      <c r="AQ545" s="209"/>
      <c r="AR545" s="209"/>
      <c r="AS545" s="209"/>
      <c r="AT545" s="209"/>
      <c r="AU545" s="209"/>
      <c r="AV545" s="209"/>
      <c r="AW545" s="209"/>
      <c r="AX545"/>
      <c r="AY545"/>
    </row>
    <row r="546" spans="1:51" ht="15" hidden="1" x14ac:dyDescent="0.25">
      <c r="A546" s="209">
        <v>3318</v>
      </c>
      <c r="B546" s="208" t="s">
        <v>743</v>
      </c>
      <c r="C546" s="210">
        <v>45648.765277777777</v>
      </c>
      <c r="D546" s="211" t="s">
        <v>753</v>
      </c>
      <c r="E546" s="209" t="s">
        <v>503</v>
      </c>
      <c r="F546" s="209">
        <v>1</v>
      </c>
      <c r="G546" s="209" t="s">
        <v>508</v>
      </c>
      <c r="H546" s="209" t="s">
        <v>620</v>
      </c>
      <c r="I546" s="209" t="s">
        <v>621</v>
      </c>
      <c r="J546" s="209" t="s">
        <v>1</v>
      </c>
      <c r="K546" s="209" t="s">
        <v>1579</v>
      </c>
      <c r="L546" s="209" t="s">
        <v>604</v>
      </c>
      <c r="M546" s="211" t="s">
        <v>1423</v>
      </c>
      <c r="N546" s="211" t="s">
        <v>590</v>
      </c>
      <c r="O546" s="218"/>
      <c r="P546" s="209"/>
      <c r="Q546" s="209" t="s">
        <v>688</v>
      </c>
      <c r="R546" s="208" t="e">
        <f>VLOOKUP(LEFT(Solicitacao_Prancha[[#This Row],[ORIGEM]],4),#REF!,2,0)</f>
        <v>#REF!</v>
      </c>
      <c r="S546" s="208" t="e">
        <f>VLOOKUP(LEFT(Solicitacao_Prancha[[#This Row],[DESTINO]],4),#REF!,2,0)</f>
        <v>#REF!</v>
      </c>
      <c r="T546" s="220" t="str">
        <f t="shared" si="192"/>
        <v>Não Aderente</v>
      </c>
      <c r="U546" s="223">
        <f>((CONCATENATE(Solicitacao_Prancha[[#This Row],[DATA MOVIMENTAÇÃO]]," ",Solicitacao_Prancha[[#This Row],[HORA MOVIMENTAÇÃO]])-Solicitacao_Prancha[[#This Row],[DATA SOLICITAÇÃO]])*24)+3</f>
        <v>39.633333333302289</v>
      </c>
      <c r="V546" s="224" t="s">
        <v>410</v>
      </c>
      <c r="W546" s="209" t="str">
        <f>LEFT(Solicitacao_Prancha[[#This Row],[ORIGEM]],4)</f>
        <v>0396</v>
      </c>
      <c r="X546" s="209" t="str">
        <f>LEFT(Solicitacao_Prancha[[#This Row],[DESTINO]],4)</f>
        <v>0351</v>
      </c>
      <c r="Y546" s="209" t="str">
        <f t="shared" si="193"/>
        <v>BRLP0396</v>
      </c>
      <c r="Z546" s="209" t="str">
        <f t="shared" si="194"/>
        <v>03960351</v>
      </c>
      <c r="AA546" s="209" t="str">
        <f t="shared" si="195"/>
        <v>BRLP0351</v>
      </c>
      <c r="AB546" s="222" t="e">
        <f>VLOOKUP(Y546,#REF!,2,0)</f>
        <v>#REF!</v>
      </c>
      <c r="AC546" s="222" t="e">
        <f>VLOOKUP(Z546,#REF!,2,0)</f>
        <v>#REF!</v>
      </c>
      <c r="AD546" s="222" t="e">
        <f>VLOOKUP(AA546,#REF!,2,0)</f>
        <v>#REF!</v>
      </c>
      <c r="AE546" s="227" t="e">
        <f t="shared" si="183"/>
        <v>#REF!</v>
      </c>
      <c r="AF546" s="230" t="e">
        <f t="shared" si="196"/>
        <v>#REF!</v>
      </c>
      <c r="AG546" s="230">
        <v>2</v>
      </c>
      <c r="AH546" s="230" t="e">
        <f t="shared" si="197"/>
        <v>#REF!</v>
      </c>
      <c r="AI546" s="228" t="e">
        <f t="shared" si="198"/>
        <v>#REF!</v>
      </c>
      <c r="AJ546" s="209">
        <f>Solicitacao_Prancha[[#This Row],[QUANT EQUIP]]</f>
        <v>1</v>
      </c>
      <c r="AK546" s="230" t="e">
        <f t="shared" si="199"/>
        <v>#REF!</v>
      </c>
      <c r="AL546" s="209"/>
      <c r="AM546" s="209"/>
      <c r="AN546" s="209"/>
      <c r="AO546" s="209"/>
      <c r="AP546" s="209"/>
      <c r="AQ546" s="209"/>
      <c r="AR546" s="209"/>
      <c r="AS546" s="209"/>
      <c r="AT546" s="209"/>
      <c r="AU546" s="209"/>
      <c r="AV546" s="209"/>
      <c r="AW546" s="209"/>
      <c r="AX546"/>
      <c r="AY546"/>
    </row>
    <row r="547" spans="1:51" ht="15" hidden="1" x14ac:dyDescent="0.25">
      <c r="A547" s="209">
        <v>3319</v>
      </c>
      <c r="B547" s="208" t="s">
        <v>743</v>
      </c>
      <c r="C547" s="210">
        <v>45648.76666666667</v>
      </c>
      <c r="D547" s="211" t="s">
        <v>753</v>
      </c>
      <c r="E547" s="209" t="s">
        <v>493</v>
      </c>
      <c r="F547" s="209">
        <v>1</v>
      </c>
      <c r="G547" s="209" t="s">
        <v>508</v>
      </c>
      <c r="H547" s="209" t="s">
        <v>620</v>
      </c>
      <c r="I547" s="209" t="s">
        <v>621</v>
      </c>
      <c r="J547" s="209" t="s">
        <v>1</v>
      </c>
      <c r="K547" s="209" t="s">
        <v>1579</v>
      </c>
      <c r="L547" s="209" t="s">
        <v>604</v>
      </c>
      <c r="M547" s="211" t="s">
        <v>1423</v>
      </c>
      <c r="N547" s="211" t="s">
        <v>590</v>
      </c>
      <c r="O547" s="218"/>
      <c r="P547" s="209"/>
      <c r="Q547" s="209" t="s">
        <v>688</v>
      </c>
      <c r="R547" s="208" t="e">
        <f>VLOOKUP(LEFT(Solicitacao_Prancha[[#This Row],[ORIGEM]],4),#REF!,2,0)</f>
        <v>#REF!</v>
      </c>
      <c r="S547" s="208" t="e">
        <f>VLOOKUP(LEFT(Solicitacao_Prancha[[#This Row],[DESTINO]],4),#REF!,2,0)</f>
        <v>#REF!</v>
      </c>
      <c r="T547" s="220" t="str">
        <f t="shared" si="192"/>
        <v>Não Aderente</v>
      </c>
      <c r="U547" s="223">
        <f>((CONCATENATE(Solicitacao_Prancha[[#This Row],[DATA MOVIMENTAÇÃO]]," ",Solicitacao_Prancha[[#This Row],[HORA MOVIMENTAÇÃO]])-Solicitacao_Prancha[[#This Row],[DATA SOLICITAÇÃO]])*24)+3</f>
        <v>39.599999999860302</v>
      </c>
      <c r="V547" s="224" t="s">
        <v>410</v>
      </c>
      <c r="W547" s="209" t="str">
        <f>LEFT(Solicitacao_Prancha[[#This Row],[ORIGEM]],4)</f>
        <v>0396</v>
      </c>
      <c r="X547" s="209" t="str">
        <f>LEFT(Solicitacao_Prancha[[#This Row],[DESTINO]],4)</f>
        <v>0351</v>
      </c>
      <c r="Y547" s="209" t="str">
        <f t="shared" si="193"/>
        <v>BRLP0396</v>
      </c>
      <c r="Z547" s="209" t="str">
        <f t="shared" si="194"/>
        <v>03960351</v>
      </c>
      <c r="AA547" s="209" t="str">
        <f t="shared" si="195"/>
        <v>BRLP0351</v>
      </c>
      <c r="AB547" s="222" t="e">
        <f>VLOOKUP(Y547,#REF!,2,0)</f>
        <v>#REF!</v>
      </c>
      <c r="AC547" s="222" t="e">
        <f>VLOOKUP(Z547,#REF!,2,0)</f>
        <v>#REF!</v>
      </c>
      <c r="AD547" s="222" t="e">
        <f>VLOOKUP(AA547,#REF!,2,0)</f>
        <v>#REF!</v>
      </c>
      <c r="AE547" s="227" t="e">
        <f t="shared" si="183"/>
        <v>#REF!</v>
      </c>
      <c r="AF547" s="230" t="e">
        <f t="shared" si="196"/>
        <v>#REF!</v>
      </c>
      <c r="AG547" s="230">
        <v>2</v>
      </c>
      <c r="AH547" s="230" t="e">
        <f t="shared" si="197"/>
        <v>#REF!</v>
      </c>
      <c r="AI547" s="228" t="e">
        <f t="shared" si="198"/>
        <v>#REF!</v>
      </c>
      <c r="AJ547" s="209">
        <f>Solicitacao_Prancha[[#This Row],[QUANT EQUIP]]</f>
        <v>1</v>
      </c>
      <c r="AK547" s="230" t="e">
        <f t="shared" si="199"/>
        <v>#REF!</v>
      </c>
      <c r="AL547" s="209"/>
      <c r="AM547" s="209"/>
      <c r="AN547" s="209"/>
      <c r="AO547" s="209"/>
      <c r="AP547" s="209"/>
      <c r="AQ547" s="209"/>
      <c r="AR547" s="209"/>
      <c r="AS547" s="209"/>
      <c r="AT547" s="209"/>
      <c r="AU547" s="209"/>
      <c r="AV547" s="209"/>
      <c r="AW547" s="209"/>
      <c r="AX547"/>
      <c r="AY547"/>
    </row>
    <row r="548" spans="1:51" ht="15" hidden="1" x14ac:dyDescent="0.25">
      <c r="A548" s="209">
        <v>3320</v>
      </c>
      <c r="B548" s="208" t="s">
        <v>743</v>
      </c>
      <c r="C548" s="210">
        <v>45648.767361111109</v>
      </c>
      <c r="D548" s="211" t="s">
        <v>753</v>
      </c>
      <c r="E548" s="209" t="s">
        <v>507</v>
      </c>
      <c r="F548" s="209">
        <v>1</v>
      </c>
      <c r="G548" s="209" t="s">
        <v>508</v>
      </c>
      <c r="H548" s="209" t="s">
        <v>620</v>
      </c>
      <c r="I548" s="209" t="s">
        <v>621</v>
      </c>
      <c r="J548" s="209" t="s">
        <v>1</v>
      </c>
      <c r="K548" s="209" t="s">
        <v>1579</v>
      </c>
      <c r="L548" s="209" t="s">
        <v>604</v>
      </c>
      <c r="M548" s="211" t="s">
        <v>1423</v>
      </c>
      <c r="N548" s="211" t="s">
        <v>590</v>
      </c>
      <c r="O548" s="218"/>
      <c r="P548" s="209"/>
      <c r="Q548" s="209" t="s">
        <v>688</v>
      </c>
      <c r="R548" s="208" t="e">
        <f>VLOOKUP(LEFT(Solicitacao_Prancha[[#This Row],[ORIGEM]],4),#REF!,2,0)</f>
        <v>#REF!</v>
      </c>
      <c r="S548" s="208" t="e">
        <f>VLOOKUP(LEFT(Solicitacao_Prancha[[#This Row],[DESTINO]],4),#REF!,2,0)</f>
        <v>#REF!</v>
      </c>
      <c r="T548" s="220" t="str">
        <f t="shared" si="192"/>
        <v>Não Aderente</v>
      </c>
      <c r="U548" s="223">
        <f>((CONCATENATE(Solicitacao_Prancha[[#This Row],[DATA MOVIMENTAÇÃO]]," ",Solicitacao_Prancha[[#This Row],[HORA MOVIMENTAÇÃO]])-Solicitacao_Prancha[[#This Row],[DATA SOLICITAÇÃO]])*24)+3</f>
        <v>39.583333333313931</v>
      </c>
      <c r="V548" s="224" t="s">
        <v>410</v>
      </c>
      <c r="W548" s="209" t="str">
        <f>LEFT(Solicitacao_Prancha[[#This Row],[ORIGEM]],4)</f>
        <v>0396</v>
      </c>
      <c r="X548" s="209" t="str">
        <f>LEFT(Solicitacao_Prancha[[#This Row],[DESTINO]],4)</f>
        <v>0351</v>
      </c>
      <c r="Y548" s="209" t="str">
        <f t="shared" si="193"/>
        <v>BRLP0396</v>
      </c>
      <c r="Z548" s="209" t="str">
        <f t="shared" si="194"/>
        <v>03960351</v>
      </c>
      <c r="AA548" s="209" t="str">
        <f t="shared" si="195"/>
        <v>BRLP0351</v>
      </c>
      <c r="AB548" s="222" t="e">
        <f>VLOOKUP(Y548,#REF!,2,0)</f>
        <v>#REF!</v>
      </c>
      <c r="AC548" s="222" t="e">
        <f>VLOOKUP(Z548,#REF!,2,0)</f>
        <v>#REF!</v>
      </c>
      <c r="AD548" s="222" t="e">
        <f>VLOOKUP(AA548,#REF!,2,0)</f>
        <v>#REF!</v>
      </c>
      <c r="AE548" s="227" t="e">
        <f t="shared" si="183"/>
        <v>#REF!</v>
      </c>
      <c r="AF548" s="230" t="e">
        <f t="shared" si="196"/>
        <v>#REF!</v>
      </c>
      <c r="AG548" s="230">
        <v>2</v>
      </c>
      <c r="AH548" s="230" t="e">
        <f t="shared" si="197"/>
        <v>#REF!</v>
      </c>
      <c r="AI548" s="228" t="e">
        <f t="shared" si="198"/>
        <v>#REF!</v>
      </c>
      <c r="AJ548" s="209">
        <f>Solicitacao_Prancha[[#This Row],[QUANT EQUIP]]</f>
        <v>1</v>
      </c>
      <c r="AK548" s="230" t="e">
        <f t="shared" si="199"/>
        <v>#REF!</v>
      </c>
      <c r="AL548" s="209"/>
      <c r="AM548" s="209"/>
      <c r="AN548" s="209"/>
      <c r="AO548" s="209"/>
      <c r="AP548" s="209"/>
      <c r="AQ548" s="209"/>
      <c r="AR548" s="209"/>
      <c r="AS548" s="209"/>
      <c r="AT548" s="209"/>
      <c r="AU548" s="209"/>
      <c r="AV548" s="209"/>
      <c r="AW548" s="209"/>
      <c r="AX548"/>
      <c r="AY548"/>
    </row>
    <row r="549" spans="1:51" ht="15" hidden="1" x14ac:dyDescent="0.25">
      <c r="A549" s="209">
        <v>3321</v>
      </c>
      <c r="B549" s="208" t="s">
        <v>718</v>
      </c>
      <c r="C549" s="210">
        <v>45648.814583333333</v>
      </c>
      <c r="D549" s="211" t="s">
        <v>822</v>
      </c>
      <c r="E549" s="209" t="s">
        <v>719</v>
      </c>
      <c r="F549" s="209">
        <v>8</v>
      </c>
      <c r="G549" s="209" t="s">
        <v>7</v>
      </c>
      <c r="H549" s="209" t="s">
        <v>626</v>
      </c>
      <c r="I549" s="209" t="s">
        <v>621</v>
      </c>
      <c r="J549" s="209" t="s">
        <v>1</v>
      </c>
      <c r="K549" s="209" t="s">
        <v>1583</v>
      </c>
      <c r="L549" s="209" t="s">
        <v>593</v>
      </c>
      <c r="M549" s="211" t="s">
        <v>682</v>
      </c>
      <c r="N549" s="211" t="s">
        <v>640</v>
      </c>
      <c r="O549" s="218"/>
      <c r="P549" s="209"/>
      <c r="Q549" s="209" t="s">
        <v>688</v>
      </c>
      <c r="R549" s="208" t="e">
        <f>VLOOKUP(LEFT(Solicitacao_Prancha[[#This Row],[ORIGEM]],4),#REF!,2,0)</f>
        <v>#REF!</v>
      </c>
      <c r="S549" s="208" t="e">
        <f>VLOOKUP(LEFT(Solicitacao_Prancha[[#This Row],[DESTINO]],4),#REF!,2,0)</f>
        <v>#REF!</v>
      </c>
      <c r="T549" s="220" t="str">
        <f t="shared" si="192"/>
        <v>Aderente</v>
      </c>
      <c r="U549" s="223">
        <f>((CONCATENATE(Solicitacao_Prancha[[#This Row],[DATA MOVIMENTAÇÃO]]," ",Solicitacao_Prancha[[#This Row],[HORA MOVIMENTAÇÃO]])-Solicitacao_Prancha[[#This Row],[DATA SOLICITAÇÃO]])*24)+3</f>
        <v>87.450000000069849</v>
      </c>
      <c r="V549" s="224" t="s">
        <v>410</v>
      </c>
      <c r="W549" s="209" t="str">
        <f>LEFT(Solicitacao_Prancha[[#This Row],[ORIGEM]],4)</f>
        <v>0457</v>
      </c>
      <c r="X549" s="209" t="str">
        <f>LEFT(Solicitacao_Prancha[[#This Row],[DESTINO]],4)</f>
        <v>0422</v>
      </c>
      <c r="Y549" s="209" t="str">
        <f t="shared" si="193"/>
        <v>BRLP0457</v>
      </c>
      <c r="Z549" s="209" t="str">
        <f t="shared" si="194"/>
        <v>04570422</v>
      </c>
      <c r="AA549" s="209" t="str">
        <f t="shared" si="195"/>
        <v>BRLP0422</v>
      </c>
      <c r="AB549" s="222" t="e">
        <f>VLOOKUP(Y549,#REF!,2,0)</f>
        <v>#REF!</v>
      </c>
      <c r="AC549" s="222" t="e">
        <f>VLOOKUP(Z549,#REF!,2,0)</f>
        <v>#REF!</v>
      </c>
      <c r="AD549" s="222" t="e">
        <f>VLOOKUP(AA549,#REF!,2,0)</f>
        <v>#REF!</v>
      </c>
      <c r="AE549" s="227" t="e">
        <f t="shared" si="183"/>
        <v>#REF!</v>
      </c>
      <c r="AF549" s="230" t="e">
        <f t="shared" si="196"/>
        <v>#REF!</v>
      </c>
      <c r="AG549" s="230">
        <v>2</v>
      </c>
      <c r="AH549" s="230" t="e">
        <f t="shared" si="197"/>
        <v>#REF!</v>
      </c>
      <c r="AI549" s="228" t="e">
        <f t="shared" si="198"/>
        <v>#REF!</v>
      </c>
      <c r="AJ549" s="209">
        <f>Solicitacao_Prancha[[#This Row],[QUANT EQUIP]]</f>
        <v>8</v>
      </c>
      <c r="AK549" s="230" t="e">
        <f t="shared" si="199"/>
        <v>#REF!</v>
      </c>
      <c r="AL549" s="209"/>
      <c r="AM549" s="209"/>
      <c r="AN549" s="209"/>
      <c r="AO549" s="209"/>
      <c r="AP549" s="209"/>
      <c r="AQ549" s="209"/>
      <c r="AR549" s="209"/>
      <c r="AS549" s="209"/>
      <c r="AT549" s="209"/>
      <c r="AU549" s="209"/>
      <c r="AV549" s="209"/>
      <c r="AW549" s="209"/>
      <c r="AX549"/>
      <c r="AY549"/>
    </row>
    <row r="550" spans="1:51" ht="15" hidden="1" x14ac:dyDescent="0.25">
      <c r="A550" s="209">
        <v>3322</v>
      </c>
      <c r="B550" s="208" t="s">
        <v>718</v>
      </c>
      <c r="C550" s="210">
        <v>45648.817361111112</v>
      </c>
      <c r="D550" s="211" t="s">
        <v>822</v>
      </c>
      <c r="E550" s="209" t="s">
        <v>719</v>
      </c>
      <c r="F550" s="209">
        <v>2</v>
      </c>
      <c r="G550" s="209" t="s">
        <v>7</v>
      </c>
      <c r="H550" s="209" t="s">
        <v>621</v>
      </c>
      <c r="I550" s="209" t="s">
        <v>621</v>
      </c>
      <c r="J550" s="209" t="s">
        <v>1</v>
      </c>
      <c r="K550" s="209" t="s">
        <v>1583</v>
      </c>
      <c r="L550" s="209" t="s">
        <v>593</v>
      </c>
      <c r="M550" s="211" t="s">
        <v>1584</v>
      </c>
      <c r="N550" s="211" t="s">
        <v>640</v>
      </c>
      <c r="O550" s="218"/>
      <c r="P550" s="209"/>
      <c r="Q550" s="209" t="s">
        <v>688</v>
      </c>
      <c r="R550" s="208" t="e">
        <f>VLOOKUP(LEFT(Solicitacao_Prancha[[#This Row],[ORIGEM]],4),#REF!,2,0)</f>
        <v>#REF!</v>
      </c>
      <c r="S550" s="208" t="e">
        <f>VLOOKUP(LEFT(Solicitacao_Prancha[[#This Row],[DESTINO]],4),#REF!,2,0)</f>
        <v>#REF!</v>
      </c>
      <c r="T550" s="220" t="str">
        <f t="shared" si="192"/>
        <v>Aderente</v>
      </c>
      <c r="U550" s="223">
        <f>((CONCATENATE(Solicitacao_Prancha[[#This Row],[DATA MOVIMENTAÇÃO]]," ",Solicitacao_Prancha[[#This Row],[HORA MOVIMENTAÇÃO]])-Solicitacao_Prancha[[#This Row],[DATA SOLICITAÇÃO]])*24)+3</f>
        <v>87.383333333360497</v>
      </c>
      <c r="V550" s="224" t="s">
        <v>410</v>
      </c>
      <c r="W550" s="209" t="str">
        <f>LEFT(Solicitacao_Prancha[[#This Row],[ORIGEM]],4)</f>
        <v>0641</v>
      </c>
      <c r="X550" s="209" t="str">
        <f>LEFT(Solicitacao_Prancha[[#This Row],[DESTINO]],4)</f>
        <v>0422</v>
      </c>
      <c r="Y550" s="209" t="str">
        <f t="shared" si="193"/>
        <v>BRLP0641</v>
      </c>
      <c r="Z550" s="209" t="str">
        <f t="shared" si="194"/>
        <v>06410422</v>
      </c>
      <c r="AA550" s="209" t="str">
        <f t="shared" si="195"/>
        <v>BRLP0422</v>
      </c>
      <c r="AB550" s="222" t="e">
        <f>VLOOKUP(Y550,#REF!,2,0)</f>
        <v>#REF!</v>
      </c>
      <c r="AC550" s="222" t="e">
        <f>VLOOKUP(Z550,#REF!,2,0)</f>
        <v>#REF!</v>
      </c>
      <c r="AD550" s="222" t="e">
        <f>VLOOKUP(AA550,#REF!,2,0)</f>
        <v>#REF!</v>
      </c>
      <c r="AE550" s="227" t="e">
        <f t="shared" si="183"/>
        <v>#REF!</v>
      </c>
      <c r="AF550" s="230" t="e">
        <f t="shared" si="196"/>
        <v>#REF!</v>
      </c>
      <c r="AG550" s="230">
        <v>2</v>
      </c>
      <c r="AH550" s="230" t="e">
        <f t="shared" si="197"/>
        <v>#REF!</v>
      </c>
      <c r="AI550" s="228" t="e">
        <f t="shared" si="198"/>
        <v>#REF!</v>
      </c>
      <c r="AJ550" s="209">
        <f>Solicitacao_Prancha[[#This Row],[QUANT EQUIP]]</f>
        <v>2</v>
      </c>
      <c r="AK550" s="230" t="e">
        <f t="shared" si="199"/>
        <v>#REF!</v>
      </c>
      <c r="AL550" s="209"/>
      <c r="AM550" s="209"/>
      <c r="AN550" s="209"/>
      <c r="AO550" s="209"/>
      <c r="AP550" s="209"/>
      <c r="AQ550" s="209"/>
      <c r="AR550" s="209"/>
      <c r="AS550" s="209"/>
      <c r="AT550" s="209"/>
      <c r="AU550" s="209"/>
      <c r="AV550" s="209"/>
      <c r="AW550" s="209"/>
      <c r="AX550"/>
      <c r="AY550"/>
    </row>
    <row r="551" spans="1:51" ht="15" hidden="1" x14ac:dyDescent="0.25">
      <c r="A551" s="209">
        <v>3323</v>
      </c>
      <c r="B551" s="208" t="s">
        <v>718</v>
      </c>
      <c r="C551" s="210">
        <v>45648.818749999999</v>
      </c>
      <c r="D551" s="211" t="s">
        <v>822</v>
      </c>
      <c r="E551" s="209" t="s">
        <v>5</v>
      </c>
      <c r="F551" s="209">
        <v>1</v>
      </c>
      <c r="G551" s="209" t="s">
        <v>7</v>
      </c>
      <c r="H551" s="209" t="s">
        <v>620</v>
      </c>
      <c r="I551" s="209" t="s">
        <v>621</v>
      </c>
      <c r="J551" s="209" t="s">
        <v>1</v>
      </c>
      <c r="K551" s="209" t="s">
        <v>1583</v>
      </c>
      <c r="L551" s="209" t="s">
        <v>597</v>
      </c>
      <c r="M551" s="211" t="s">
        <v>682</v>
      </c>
      <c r="N551" s="211" t="s">
        <v>640</v>
      </c>
      <c r="O551" s="218"/>
      <c r="P551" s="209"/>
      <c r="Q551" s="209" t="s">
        <v>688</v>
      </c>
      <c r="R551" s="208" t="e">
        <f>VLOOKUP(LEFT(Solicitacao_Prancha[[#This Row],[ORIGEM]],4),#REF!,2,0)</f>
        <v>#REF!</v>
      </c>
      <c r="S551" s="208" t="e">
        <f>VLOOKUP(LEFT(Solicitacao_Prancha[[#This Row],[DESTINO]],4),#REF!,2,0)</f>
        <v>#REF!</v>
      </c>
      <c r="T551" s="220" t="str">
        <f t="shared" si="192"/>
        <v>Aderente</v>
      </c>
      <c r="U551" s="223">
        <f>((CONCATENATE(Solicitacao_Prancha[[#This Row],[DATA MOVIMENTAÇÃO]]," ",Solicitacao_Prancha[[#This Row],[HORA MOVIMENTAÇÃO]])-Solicitacao_Prancha[[#This Row],[DATA SOLICITAÇÃO]])*24)+3</f>
        <v>88.350000000034925</v>
      </c>
      <c r="V551" s="224" t="s">
        <v>410</v>
      </c>
      <c r="W551" s="209" t="str">
        <f>LEFT(Solicitacao_Prancha[[#This Row],[ORIGEM]],4)</f>
        <v>0457</v>
      </c>
      <c r="X551" s="209" t="str">
        <f>LEFT(Solicitacao_Prancha[[#This Row],[DESTINO]],4)</f>
        <v>0422</v>
      </c>
      <c r="Y551" s="209" t="str">
        <f t="shared" si="193"/>
        <v>BRLP0457</v>
      </c>
      <c r="Z551" s="209" t="str">
        <f t="shared" si="194"/>
        <v>04570422</v>
      </c>
      <c r="AA551" s="209" t="str">
        <f t="shared" si="195"/>
        <v>BRLP0422</v>
      </c>
      <c r="AB551" s="222" t="e">
        <f>VLOOKUP(Y551,#REF!,2,0)</f>
        <v>#REF!</v>
      </c>
      <c r="AC551" s="222" t="e">
        <f>VLOOKUP(Z551,#REF!,2,0)</f>
        <v>#REF!</v>
      </c>
      <c r="AD551" s="222" t="e">
        <f>VLOOKUP(AA551,#REF!,2,0)</f>
        <v>#REF!</v>
      </c>
      <c r="AE551" s="227" t="e">
        <f t="shared" si="183"/>
        <v>#REF!</v>
      </c>
      <c r="AF551" s="230" t="e">
        <f t="shared" si="196"/>
        <v>#REF!</v>
      </c>
      <c r="AG551" s="230">
        <v>2</v>
      </c>
      <c r="AH551" s="230" t="e">
        <f t="shared" si="197"/>
        <v>#REF!</v>
      </c>
      <c r="AI551" s="228" t="e">
        <f t="shared" si="198"/>
        <v>#REF!</v>
      </c>
      <c r="AJ551" s="209">
        <f>Solicitacao_Prancha[[#This Row],[QUANT EQUIP]]</f>
        <v>1</v>
      </c>
      <c r="AK551" s="230" t="e">
        <f t="shared" si="199"/>
        <v>#REF!</v>
      </c>
      <c r="AL551" s="209"/>
      <c r="AM551" s="209"/>
      <c r="AN551" s="209"/>
      <c r="AO551" s="209"/>
      <c r="AP551" s="209"/>
      <c r="AQ551" s="209"/>
      <c r="AR551" s="209"/>
      <c r="AS551" s="209"/>
      <c r="AT551" s="209"/>
      <c r="AU551" s="209"/>
      <c r="AV551" s="209"/>
      <c r="AW551" s="209"/>
      <c r="AX551"/>
      <c r="AY551"/>
    </row>
    <row r="552" spans="1:51" ht="15" hidden="1" x14ac:dyDescent="0.25">
      <c r="A552" s="209">
        <v>3324</v>
      </c>
      <c r="B552" s="209" t="s">
        <v>717</v>
      </c>
      <c r="C552" s="210">
        <v>45648.85</v>
      </c>
      <c r="D552" s="211" t="s">
        <v>511</v>
      </c>
      <c r="E552" s="209" t="s">
        <v>500</v>
      </c>
      <c r="F552" s="209">
        <v>4</v>
      </c>
      <c r="G552" s="209" t="s">
        <v>8</v>
      </c>
      <c r="H552" s="209" t="s">
        <v>624</v>
      </c>
      <c r="I552" s="209" t="s">
        <v>624</v>
      </c>
      <c r="J552" s="209" t="s">
        <v>1</v>
      </c>
      <c r="K552" s="209" t="s">
        <v>1579</v>
      </c>
      <c r="L552" s="209" t="s">
        <v>1585</v>
      </c>
      <c r="M552" s="211" t="s">
        <v>560</v>
      </c>
      <c r="N552" s="211" t="s">
        <v>1443</v>
      </c>
      <c r="O552" s="218"/>
      <c r="P552" s="209"/>
      <c r="Q552" s="209" t="s">
        <v>688</v>
      </c>
      <c r="R552" s="208" t="e">
        <f>VLOOKUP(LEFT(Solicitacao_Prancha[[#This Row],[ORIGEM]],4),#REF!,2,0)</f>
        <v>#REF!</v>
      </c>
      <c r="S552" s="208" t="e">
        <f>VLOOKUP(LEFT(Solicitacao_Prancha[[#This Row],[DESTINO]],4),#REF!,2,0)</f>
        <v>#REF!</v>
      </c>
      <c r="T552" s="220" t="str">
        <f t="shared" si="192"/>
        <v>Aderente</v>
      </c>
      <c r="U552" s="223">
        <f>((CONCATENATE(Solicitacao_Prancha[[#This Row],[DATA MOVIMENTAÇÃO]]," ",Solicitacao_Prancha[[#This Row],[HORA MOVIMENTAÇÃO]])-Solicitacao_Prancha[[#This Row],[DATA SOLICITAÇÃO]])*24)+3</f>
        <v>48.016666666720994</v>
      </c>
      <c r="V552" s="224" t="s">
        <v>410</v>
      </c>
      <c r="W552" s="209" t="str">
        <f>LEFT(Solicitacao_Prancha[[#This Row],[ORIGEM]],4)</f>
        <v>0480</v>
      </c>
      <c r="X552" s="209" t="str">
        <f>LEFT(Solicitacao_Prancha[[#This Row],[DESTINO]],4)</f>
        <v>0640</v>
      </c>
      <c r="Y552" s="209" t="str">
        <f t="shared" si="193"/>
        <v>BRLP0480</v>
      </c>
      <c r="Z552" s="209" t="str">
        <f t="shared" si="194"/>
        <v>04800640</v>
      </c>
      <c r="AA552" s="209" t="str">
        <f t="shared" si="195"/>
        <v>BRLP0640</v>
      </c>
      <c r="AB552" s="222" t="e">
        <f>VLOOKUP(Y552,#REF!,2,0)</f>
        <v>#REF!</v>
      </c>
      <c r="AC552" s="222" t="e">
        <f>VLOOKUP(Z552,#REF!,2,0)</f>
        <v>#REF!</v>
      </c>
      <c r="AD552" s="222" t="e">
        <f>VLOOKUP(AA552,#REF!,2,0)</f>
        <v>#REF!</v>
      </c>
      <c r="AE552" s="227" t="e">
        <f t="shared" si="183"/>
        <v>#REF!</v>
      </c>
      <c r="AF552" s="230" t="e">
        <f t="shared" si="196"/>
        <v>#REF!</v>
      </c>
      <c r="AG552" s="230">
        <v>2</v>
      </c>
      <c r="AH552" s="230" t="e">
        <f t="shared" si="197"/>
        <v>#REF!</v>
      </c>
      <c r="AI552" s="228" t="e">
        <f t="shared" si="198"/>
        <v>#REF!</v>
      </c>
      <c r="AJ552" s="209">
        <f>Solicitacao_Prancha[[#This Row],[QUANT EQUIP]]</f>
        <v>4</v>
      </c>
      <c r="AK552" s="230" t="e">
        <f t="shared" si="199"/>
        <v>#REF!</v>
      </c>
      <c r="AL552" s="209"/>
      <c r="AM552" s="209"/>
      <c r="AN552" s="209"/>
      <c r="AO552" s="209"/>
      <c r="AP552" s="209"/>
      <c r="AQ552" s="209"/>
      <c r="AR552" s="209"/>
      <c r="AS552" s="209"/>
      <c r="AT552" s="209"/>
      <c r="AU552" s="209"/>
      <c r="AV552" s="209"/>
      <c r="AW552" s="209"/>
      <c r="AX552"/>
      <c r="AY552"/>
    </row>
    <row r="553" spans="1:51" ht="15" hidden="1" x14ac:dyDescent="0.25">
      <c r="A553" s="209">
        <v>3325</v>
      </c>
      <c r="B553" s="209" t="s">
        <v>742</v>
      </c>
      <c r="C553" s="210">
        <v>45648.850694444445</v>
      </c>
      <c r="D553" s="211" t="s">
        <v>1586</v>
      </c>
      <c r="E553" s="209" t="s">
        <v>493</v>
      </c>
      <c r="F553" s="209">
        <v>1</v>
      </c>
      <c r="G553" s="209" t="s">
        <v>545</v>
      </c>
      <c r="H553" s="209" t="s">
        <v>620</v>
      </c>
      <c r="I553" s="209" t="s">
        <v>621</v>
      </c>
      <c r="J553" s="209" t="s">
        <v>1</v>
      </c>
      <c r="K553" s="209" t="s">
        <v>1579</v>
      </c>
      <c r="L553" s="209" t="s">
        <v>1585</v>
      </c>
      <c r="M553" s="211" t="s">
        <v>1515</v>
      </c>
      <c r="N553" s="211" t="s">
        <v>1516</v>
      </c>
      <c r="O553" s="218"/>
      <c r="P553" s="209"/>
      <c r="Q553" s="209" t="s">
        <v>688</v>
      </c>
      <c r="R553" s="208" t="e">
        <f>VLOOKUP(LEFT(Solicitacao_Prancha[[#This Row],[ORIGEM]],4),#REF!,2,0)</f>
        <v>#REF!</v>
      </c>
      <c r="S553" s="208" t="e">
        <f>VLOOKUP(LEFT(Solicitacao_Prancha[[#This Row],[DESTINO]],4),#REF!,2,0)</f>
        <v>#REF!</v>
      </c>
      <c r="T553" s="220" t="str">
        <f t="shared" si="192"/>
        <v>Aderente</v>
      </c>
      <c r="U553" s="223">
        <f>((CONCATENATE(Solicitacao_Prancha[[#This Row],[DATA MOVIMENTAÇÃO]]," ",Solicitacao_Prancha[[#This Row],[HORA MOVIMENTAÇÃO]])-Solicitacao_Prancha[[#This Row],[DATA SOLICITAÇÃO]])*24)+3</f>
        <v>48</v>
      </c>
      <c r="V553" s="224" t="s">
        <v>410</v>
      </c>
      <c r="W553" s="209" t="str">
        <f>LEFT(Solicitacao_Prancha[[#This Row],[ORIGEM]],4)</f>
        <v>0407</v>
      </c>
      <c r="X553" s="209" t="str">
        <f>LEFT(Solicitacao_Prancha[[#This Row],[DESTINO]],4)</f>
        <v>0642</v>
      </c>
      <c r="Y553" s="209" t="str">
        <f t="shared" si="193"/>
        <v>BRLP0407</v>
      </c>
      <c r="Z553" s="209" t="str">
        <f t="shared" si="194"/>
        <v>04070642</v>
      </c>
      <c r="AA553" s="209" t="str">
        <f t="shared" si="195"/>
        <v>BRLP0642</v>
      </c>
      <c r="AB553" s="222" t="e">
        <f>VLOOKUP(Y553,#REF!,2,0)</f>
        <v>#REF!</v>
      </c>
      <c r="AC553" s="222" t="e">
        <f>VLOOKUP(Z553,#REF!,2,0)</f>
        <v>#REF!</v>
      </c>
      <c r="AD553" s="222" t="e">
        <f>VLOOKUP(AA553,#REF!,2,0)</f>
        <v>#REF!</v>
      </c>
      <c r="AE553" s="227" t="e">
        <f t="shared" si="183"/>
        <v>#REF!</v>
      </c>
      <c r="AF553" s="230" t="e">
        <f t="shared" si="196"/>
        <v>#REF!</v>
      </c>
      <c r="AG553" s="230">
        <v>2</v>
      </c>
      <c r="AH553" s="230" t="e">
        <f t="shared" si="197"/>
        <v>#REF!</v>
      </c>
      <c r="AI553" s="228" t="e">
        <f t="shared" si="198"/>
        <v>#REF!</v>
      </c>
      <c r="AJ553" s="209">
        <f>Solicitacao_Prancha[[#This Row],[QUANT EQUIP]]</f>
        <v>1</v>
      </c>
      <c r="AK553" s="230" t="e">
        <f t="shared" si="199"/>
        <v>#REF!</v>
      </c>
      <c r="AL553" s="209"/>
      <c r="AM553" s="209"/>
      <c r="AN553" s="209"/>
      <c r="AO553" s="209"/>
      <c r="AP553" s="209"/>
      <c r="AQ553" s="209"/>
      <c r="AR553" s="209"/>
      <c r="AS553" s="209"/>
      <c r="AT553" s="209"/>
      <c r="AU553" s="209"/>
      <c r="AV553" s="209"/>
      <c r="AW553" s="209"/>
      <c r="AX553"/>
      <c r="AY553"/>
    </row>
    <row r="554" spans="1:51" ht="15" hidden="1" x14ac:dyDescent="0.25">
      <c r="A554" s="209">
        <v>3326</v>
      </c>
      <c r="B554" s="209" t="s">
        <v>742</v>
      </c>
      <c r="C554" s="210">
        <v>45648.852083333331</v>
      </c>
      <c r="D554" s="211" t="s">
        <v>1586</v>
      </c>
      <c r="E554" s="209" t="s">
        <v>491</v>
      </c>
      <c r="F554" s="209">
        <v>1</v>
      </c>
      <c r="G554" s="209" t="s">
        <v>545</v>
      </c>
      <c r="H554" s="209" t="s">
        <v>620</v>
      </c>
      <c r="I554" s="209" t="s">
        <v>621</v>
      </c>
      <c r="J554" s="209" t="s">
        <v>1</v>
      </c>
      <c r="K554" s="209" t="s">
        <v>1579</v>
      </c>
      <c r="L554" s="209" t="s">
        <v>600</v>
      </c>
      <c r="M554" s="211" t="s">
        <v>1515</v>
      </c>
      <c r="N554" s="211" t="s">
        <v>1516</v>
      </c>
      <c r="O554" s="218"/>
      <c r="P554" s="209"/>
      <c r="Q554" s="209" t="s">
        <v>688</v>
      </c>
      <c r="R554" s="208" t="e">
        <f>VLOOKUP(LEFT(Solicitacao_Prancha[[#This Row],[ORIGEM]],4),#REF!,2,0)</f>
        <v>#REF!</v>
      </c>
      <c r="S554" s="208" t="e">
        <f>VLOOKUP(LEFT(Solicitacao_Prancha[[#This Row],[DESTINO]],4),#REF!,2,0)</f>
        <v>#REF!</v>
      </c>
      <c r="T554" s="220" t="str">
        <f t="shared" si="192"/>
        <v>Não Aderente</v>
      </c>
      <c r="U554" s="223">
        <f>((CONCATENATE(Solicitacao_Prancha[[#This Row],[DATA MOVIMENTAÇÃO]]," ",Solicitacao_Prancha[[#This Row],[HORA MOVIMENTAÇÃO]])-Solicitacao_Prancha[[#This Row],[DATA SOLICITAÇÃO]])*24)+3</f>
        <v>36.550000000046566</v>
      </c>
      <c r="V554" s="224" t="s">
        <v>410</v>
      </c>
      <c r="W554" s="209" t="str">
        <f>LEFT(Solicitacao_Prancha[[#This Row],[ORIGEM]],4)</f>
        <v>0407</v>
      </c>
      <c r="X554" s="209" t="str">
        <f>LEFT(Solicitacao_Prancha[[#This Row],[DESTINO]],4)</f>
        <v>0642</v>
      </c>
      <c r="Y554" s="209" t="str">
        <f t="shared" si="193"/>
        <v>BRLP0407</v>
      </c>
      <c r="Z554" s="209" t="str">
        <f t="shared" si="194"/>
        <v>04070642</v>
      </c>
      <c r="AA554" s="209" t="str">
        <f t="shared" si="195"/>
        <v>BRLP0642</v>
      </c>
      <c r="AB554" s="222" t="e">
        <f>VLOOKUP(Y554,#REF!,2,0)</f>
        <v>#REF!</v>
      </c>
      <c r="AC554" s="222" t="e">
        <f>VLOOKUP(Z554,#REF!,2,0)</f>
        <v>#REF!</v>
      </c>
      <c r="AD554" s="222" t="e">
        <f>VLOOKUP(AA554,#REF!,2,0)</f>
        <v>#REF!</v>
      </c>
      <c r="AE554" s="227" t="e">
        <f t="shared" si="183"/>
        <v>#REF!</v>
      </c>
      <c r="AF554" s="230" t="e">
        <f t="shared" si="196"/>
        <v>#REF!</v>
      </c>
      <c r="AG554" s="230">
        <v>2</v>
      </c>
      <c r="AH554" s="230" t="e">
        <f t="shared" si="197"/>
        <v>#REF!</v>
      </c>
      <c r="AI554" s="228" t="e">
        <f t="shared" si="198"/>
        <v>#REF!</v>
      </c>
      <c r="AJ554" s="209">
        <f>Solicitacao_Prancha[[#This Row],[QUANT EQUIP]]</f>
        <v>1</v>
      </c>
      <c r="AK554" s="230" t="e">
        <f t="shared" si="199"/>
        <v>#REF!</v>
      </c>
      <c r="AL554" s="209"/>
      <c r="AM554" s="209"/>
      <c r="AN554" s="209"/>
      <c r="AO554" s="209"/>
      <c r="AP554" s="209"/>
      <c r="AQ554" s="209"/>
      <c r="AR554" s="209"/>
      <c r="AS554" s="209"/>
      <c r="AT554" s="209"/>
      <c r="AU554" s="209"/>
      <c r="AV554" s="209"/>
      <c r="AW554" s="209"/>
      <c r="AX554"/>
      <c r="AY554"/>
    </row>
    <row r="555" spans="1:51" ht="15" hidden="1" x14ac:dyDescent="0.25">
      <c r="A555" s="209">
        <v>3327</v>
      </c>
      <c r="B555" s="209" t="s">
        <v>742</v>
      </c>
      <c r="C555" s="210">
        <v>45648.853472222225</v>
      </c>
      <c r="D555" s="211" t="s">
        <v>1586</v>
      </c>
      <c r="E555" s="209" t="s">
        <v>493</v>
      </c>
      <c r="F555" s="209">
        <v>1</v>
      </c>
      <c r="G555" s="209" t="s">
        <v>545</v>
      </c>
      <c r="H555" s="209" t="s">
        <v>620</v>
      </c>
      <c r="I555" s="209" t="s">
        <v>621</v>
      </c>
      <c r="J555" s="209" t="s">
        <v>502</v>
      </c>
      <c r="K555" s="209" t="s">
        <v>1579</v>
      </c>
      <c r="L555" s="209" t="s">
        <v>1585</v>
      </c>
      <c r="M555" s="211" t="s">
        <v>1515</v>
      </c>
      <c r="N555" s="211" t="s">
        <v>1516</v>
      </c>
      <c r="O555" s="218"/>
      <c r="P555" s="209"/>
      <c r="Q555" s="209" t="s">
        <v>688</v>
      </c>
      <c r="R555" s="208" t="e">
        <f>VLOOKUP(LEFT(Solicitacao_Prancha[[#This Row],[ORIGEM]],4),#REF!,2,0)</f>
        <v>#REF!</v>
      </c>
      <c r="S555" s="208" t="e">
        <f>VLOOKUP(LEFT(Solicitacao_Prancha[[#This Row],[DESTINO]],4),#REF!,2,0)</f>
        <v>#REF!</v>
      </c>
      <c r="T555" s="220" t="str">
        <f t="shared" si="192"/>
        <v>Não Aderente</v>
      </c>
      <c r="U555" s="223">
        <f>((CONCATENATE(Solicitacao_Prancha[[#This Row],[DATA MOVIMENTAÇÃO]]," ",Solicitacao_Prancha[[#This Row],[HORA MOVIMENTAÇÃO]])-Solicitacao_Prancha[[#This Row],[DATA SOLICITAÇÃO]])*24)+3</f>
        <v>47.933333333290648</v>
      </c>
      <c r="V555" s="224" t="s">
        <v>410</v>
      </c>
      <c r="W555" s="209" t="str">
        <f>LEFT(Solicitacao_Prancha[[#This Row],[ORIGEM]],4)</f>
        <v>0407</v>
      </c>
      <c r="X555" s="209" t="str">
        <f>LEFT(Solicitacao_Prancha[[#This Row],[DESTINO]],4)</f>
        <v>0642</v>
      </c>
      <c r="Y555" s="209" t="str">
        <f t="shared" si="193"/>
        <v>BRLP0407</v>
      </c>
      <c r="Z555" s="209" t="str">
        <f t="shared" si="194"/>
        <v>04070642</v>
      </c>
      <c r="AA555" s="209" t="str">
        <f t="shared" si="195"/>
        <v>BRLP0642</v>
      </c>
      <c r="AB555" s="222" t="e">
        <f>VLOOKUP(Y555,#REF!,2,0)</f>
        <v>#REF!</v>
      </c>
      <c r="AC555" s="222" t="e">
        <f>VLOOKUP(Z555,#REF!,2,0)</f>
        <v>#REF!</v>
      </c>
      <c r="AD555" s="222" t="e">
        <f>VLOOKUP(AA555,#REF!,2,0)</f>
        <v>#REF!</v>
      </c>
      <c r="AE555" s="227" t="e">
        <f t="shared" si="183"/>
        <v>#REF!</v>
      </c>
      <c r="AF555" s="230" t="e">
        <f t="shared" si="196"/>
        <v>#REF!</v>
      </c>
      <c r="AG555" s="230">
        <v>2</v>
      </c>
      <c r="AH555" s="230" t="e">
        <f t="shared" si="197"/>
        <v>#REF!</v>
      </c>
      <c r="AI555" s="228" t="e">
        <f t="shared" si="198"/>
        <v>#REF!</v>
      </c>
      <c r="AJ555" s="209">
        <f>Solicitacao_Prancha[[#This Row],[QUANT EQUIP]]</f>
        <v>1</v>
      </c>
      <c r="AK555" s="230" t="e">
        <f t="shared" si="199"/>
        <v>#REF!</v>
      </c>
      <c r="AL555" s="209"/>
      <c r="AM555" s="209"/>
      <c r="AN555" s="209"/>
      <c r="AO555" s="209"/>
      <c r="AP555" s="209"/>
      <c r="AQ555" s="209"/>
      <c r="AR555" s="209"/>
      <c r="AS555" s="209"/>
      <c r="AT555" s="209"/>
      <c r="AU555" s="209"/>
      <c r="AV555" s="209"/>
      <c r="AW555" s="209"/>
      <c r="AX555"/>
      <c r="AY555"/>
    </row>
    <row r="556" spans="1:51" ht="15" hidden="1" x14ac:dyDescent="0.25">
      <c r="A556" s="209">
        <v>3328</v>
      </c>
      <c r="B556" s="209" t="s">
        <v>742</v>
      </c>
      <c r="C556" s="210">
        <v>45648.854166666664</v>
      </c>
      <c r="D556" s="211" t="s">
        <v>1586</v>
      </c>
      <c r="E556" s="209" t="s">
        <v>493</v>
      </c>
      <c r="F556" s="209">
        <v>1</v>
      </c>
      <c r="G556" s="209" t="s">
        <v>545</v>
      </c>
      <c r="H556" s="209" t="s">
        <v>620</v>
      </c>
      <c r="I556" s="209" t="s">
        <v>621</v>
      </c>
      <c r="J556" s="209" t="s">
        <v>1</v>
      </c>
      <c r="K556" s="209" t="s">
        <v>1579</v>
      </c>
      <c r="L556" s="209" t="s">
        <v>600</v>
      </c>
      <c r="M556" s="211" t="s">
        <v>1515</v>
      </c>
      <c r="N556" s="211" t="s">
        <v>1516</v>
      </c>
      <c r="O556" s="218"/>
      <c r="P556" s="209"/>
      <c r="Q556" s="209" t="s">
        <v>688</v>
      </c>
      <c r="R556" s="208" t="e">
        <f>VLOOKUP(LEFT(Solicitacao_Prancha[[#This Row],[ORIGEM]],4),#REF!,2,0)</f>
        <v>#REF!</v>
      </c>
      <c r="S556" s="208" t="e">
        <f>VLOOKUP(LEFT(Solicitacao_Prancha[[#This Row],[DESTINO]],4),#REF!,2,0)</f>
        <v>#REF!</v>
      </c>
      <c r="T556" s="220" t="str">
        <f t="shared" si="192"/>
        <v>Não Aderente</v>
      </c>
      <c r="U556" s="223">
        <f>((CONCATENATE(Solicitacao_Prancha[[#This Row],[DATA MOVIMENTAÇÃO]]," ",Solicitacao_Prancha[[#This Row],[HORA MOVIMENTAÇÃO]])-Solicitacao_Prancha[[#This Row],[DATA SOLICITAÇÃO]])*24)+3</f>
        <v>36.500000000058208</v>
      </c>
      <c r="V556" s="224" t="s">
        <v>410</v>
      </c>
      <c r="W556" s="209" t="str">
        <f>LEFT(Solicitacao_Prancha[[#This Row],[ORIGEM]],4)</f>
        <v>0407</v>
      </c>
      <c r="X556" s="209" t="str">
        <f>LEFT(Solicitacao_Prancha[[#This Row],[DESTINO]],4)</f>
        <v>0642</v>
      </c>
      <c r="Y556" s="209" t="str">
        <f t="shared" si="193"/>
        <v>BRLP0407</v>
      </c>
      <c r="Z556" s="209" t="str">
        <f t="shared" si="194"/>
        <v>04070642</v>
      </c>
      <c r="AA556" s="209" t="str">
        <f t="shared" si="195"/>
        <v>BRLP0642</v>
      </c>
      <c r="AB556" s="222" t="e">
        <f>VLOOKUP(Y556,#REF!,2,0)</f>
        <v>#REF!</v>
      </c>
      <c r="AC556" s="222" t="e">
        <f>VLOOKUP(Z556,#REF!,2,0)</f>
        <v>#REF!</v>
      </c>
      <c r="AD556" s="222" t="e">
        <f>VLOOKUP(AA556,#REF!,2,0)</f>
        <v>#REF!</v>
      </c>
      <c r="AE556" s="227" t="e">
        <f t="shared" si="183"/>
        <v>#REF!</v>
      </c>
      <c r="AF556" s="230" t="e">
        <f t="shared" si="196"/>
        <v>#REF!</v>
      </c>
      <c r="AG556" s="230">
        <v>2</v>
      </c>
      <c r="AH556" s="230" t="e">
        <f t="shared" si="197"/>
        <v>#REF!</v>
      </c>
      <c r="AI556" s="228" t="e">
        <f t="shared" si="198"/>
        <v>#REF!</v>
      </c>
      <c r="AJ556" s="209">
        <f>Solicitacao_Prancha[[#This Row],[QUANT EQUIP]]</f>
        <v>1</v>
      </c>
      <c r="AK556" s="230" t="e">
        <f t="shared" si="199"/>
        <v>#REF!</v>
      </c>
      <c r="AL556" s="209"/>
      <c r="AM556" s="209"/>
      <c r="AN556" s="209"/>
      <c r="AO556" s="209"/>
      <c r="AP556" s="209"/>
      <c r="AQ556" s="209"/>
      <c r="AR556" s="209"/>
      <c r="AS556" s="209"/>
      <c r="AT556" s="209"/>
      <c r="AU556" s="209"/>
      <c r="AV556" s="209"/>
      <c r="AW556" s="209"/>
      <c r="AX556"/>
      <c r="AY556"/>
    </row>
    <row r="557" spans="1:51" ht="15" hidden="1" x14ac:dyDescent="0.25">
      <c r="A557" s="209">
        <v>3329</v>
      </c>
      <c r="B557" s="209" t="s">
        <v>742</v>
      </c>
      <c r="C557" s="210">
        <v>45648.86041666667</v>
      </c>
      <c r="D557" s="211" t="s">
        <v>852</v>
      </c>
      <c r="E557" s="209" t="s">
        <v>491</v>
      </c>
      <c r="F557" s="209">
        <v>1</v>
      </c>
      <c r="G557" s="209" t="s">
        <v>545</v>
      </c>
      <c r="H557" s="209" t="s">
        <v>620</v>
      </c>
      <c r="I557" s="209" t="s">
        <v>624</v>
      </c>
      <c r="J557" s="209" t="s">
        <v>1</v>
      </c>
      <c r="K557" s="209" t="s">
        <v>1554</v>
      </c>
      <c r="L557" s="209" t="s">
        <v>605</v>
      </c>
      <c r="M557" s="211" t="s">
        <v>1515</v>
      </c>
      <c r="N557" s="211" t="s">
        <v>1516</v>
      </c>
      <c r="O557" s="218"/>
      <c r="P557" s="209"/>
      <c r="Q557" s="209" t="s">
        <v>688</v>
      </c>
      <c r="R557" s="208" t="e">
        <f>VLOOKUP(LEFT(Solicitacao_Prancha[[#This Row],[ORIGEM]],4),#REF!,2,0)</f>
        <v>#REF!</v>
      </c>
      <c r="S557" s="208" t="e">
        <f>VLOOKUP(LEFT(Solicitacao_Prancha[[#This Row],[DESTINO]],4),#REF!,2,0)</f>
        <v>#REF!</v>
      </c>
      <c r="T557" s="220" t="str">
        <f t="shared" si="192"/>
        <v>Não Aderente</v>
      </c>
      <c r="U557" s="223">
        <f>((CONCATENATE(Solicitacao_Prancha[[#This Row],[DATA MOVIMENTAÇÃO]]," ",Solicitacao_Prancha[[#This Row],[HORA MOVIMENTAÇÃO]])-Solicitacao_Prancha[[#This Row],[DATA SOLICITAÇÃO]])*24)+3</f>
        <v>24.349999999918509</v>
      </c>
      <c r="V557" s="224" t="s">
        <v>410</v>
      </c>
      <c r="W557" s="209" t="str">
        <f>LEFT(Solicitacao_Prancha[[#This Row],[ORIGEM]],4)</f>
        <v>0407</v>
      </c>
      <c r="X557" s="209" t="str">
        <f>LEFT(Solicitacao_Prancha[[#This Row],[DESTINO]],4)</f>
        <v>0642</v>
      </c>
      <c r="Y557" s="209" t="str">
        <f t="shared" si="193"/>
        <v>BRLP0407</v>
      </c>
      <c r="Z557" s="209" t="str">
        <f t="shared" si="194"/>
        <v>04070642</v>
      </c>
      <c r="AA557" s="209" t="str">
        <f t="shared" si="195"/>
        <v>BRLP0642</v>
      </c>
      <c r="AB557" s="222" t="e">
        <f>VLOOKUP(Y557,#REF!,2,0)</f>
        <v>#REF!</v>
      </c>
      <c r="AC557" s="222" t="e">
        <f>VLOOKUP(Z557,#REF!,2,0)</f>
        <v>#REF!</v>
      </c>
      <c r="AD557" s="222" t="e">
        <f>VLOOKUP(AA557,#REF!,2,0)</f>
        <v>#REF!</v>
      </c>
      <c r="AE557" s="227" t="e">
        <f t="shared" si="183"/>
        <v>#REF!</v>
      </c>
      <c r="AF557" s="230" t="e">
        <f t="shared" si="196"/>
        <v>#REF!</v>
      </c>
      <c r="AG557" s="230">
        <v>2</v>
      </c>
      <c r="AH557" s="230" t="e">
        <f t="shared" si="197"/>
        <v>#REF!</v>
      </c>
      <c r="AI557" s="228" t="e">
        <f t="shared" si="198"/>
        <v>#REF!</v>
      </c>
      <c r="AJ557" s="209">
        <f>Solicitacao_Prancha[[#This Row],[QUANT EQUIP]]</f>
        <v>1</v>
      </c>
      <c r="AK557" s="230" t="e">
        <f t="shared" si="199"/>
        <v>#REF!</v>
      </c>
      <c r="AL557" s="209"/>
      <c r="AM557" s="209"/>
      <c r="AN557" s="209"/>
      <c r="AO557" s="209"/>
      <c r="AP557" s="209"/>
      <c r="AQ557" s="209"/>
      <c r="AR557" s="209"/>
      <c r="AS557" s="209"/>
      <c r="AT557" s="209"/>
      <c r="AU557" s="209"/>
      <c r="AV557" s="209"/>
      <c r="AW557" s="209"/>
      <c r="AX557"/>
      <c r="AY557"/>
    </row>
    <row r="558" spans="1:51" ht="15" hidden="1" x14ac:dyDescent="0.25">
      <c r="A558" s="209">
        <v>3330</v>
      </c>
      <c r="B558" s="208" t="s">
        <v>742</v>
      </c>
      <c r="C558" s="210">
        <v>45648.862500000003</v>
      </c>
      <c r="D558" s="211" t="s">
        <v>852</v>
      </c>
      <c r="E558" s="209" t="s">
        <v>493</v>
      </c>
      <c r="F558" s="209">
        <v>1</v>
      </c>
      <c r="G558" s="209" t="s">
        <v>545</v>
      </c>
      <c r="H558" s="209" t="s">
        <v>620</v>
      </c>
      <c r="I558" s="209" t="s">
        <v>624</v>
      </c>
      <c r="J558" s="209" t="s">
        <v>1</v>
      </c>
      <c r="K558" s="209" t="s">
        <v>1554</v>
      </c>
      <c r="L558" s="209" t="s">
        <v>605</v>
      </c>
      <c r="M558" s="211" t="s">
        <v>1515</v>
      </c>
      <c r="N558" s="211" t="s">
        <v>1516</v>
      </c>
      <c r="O558" s="218"/>
      <c r="P558" s="209"/>
      <c r="Q558" s="209" t="s">
        <v>688</v>
      </c>
      <c r="R558" s="208" t="e">
        <f>VLOOKUP(LEFT(Solicitacao_Prancha[[#This Row],[ORIGEM]],4),#REF!,2,0)</f>
        <v>#REF!</v>
      </c>
      <c r="S558" s="208" t="e">
        <f>VLOOKUP(LEFT(Solicitacao_Prancha[[#This Row],[DESTINO]],4),#REF!,2,0)</f>
        <v>#REF!</v>
      </c>
      <c r="T558" s="220" t="str">
        <f t="shared" si="192"/>
        <v>Não Aderente</v>
      </c>
      <c r="U558" s="223">
        <f>((CONCATENATE(Solicitacao_Prancha[[#This Row],[DATA MOVIMENTAÇÃO]]," ",Solicitacao_Prancha[[#This Row],[HORA MOVIMENTAÇÃO]])-Solicitacao_Prancha[[#This Row],[DATA SOLICITAÇÃO]])*24)+3</f>
        <v>24.299999999930151</v>
      </c>
      <c r="V558" s="224" t="s">
        <v>410</v>
      </c>
      <c r="W558" s="209" t="str">
        <f>LEFT(Solicitacao_Prancha[[#This Row],[ORIGEM]],4)</f>
        <v>0407</v>
      </c>
      <c r="X558" s="209" t="str">
        <f>LEFT(Solicitacao_Prancha[[#This Row],[DESTINO]],4)</f>
        <v>0642</v>
      </c>
      <c r="Y558" s="209" t="str">
        <f t="shared" si="193"/>
        <v>BRLP0407</v>
      </c>
      <c r="Z558" s="209" t="str">
        <f t="shared" si="194"/>
        <v>04070642</v>
      </c>
      <c r="AA558" s="209" t="str">
        <f t="shared" si="195"/>
        <v>BRLP0642</v>
      </c>
      <c r="AB558" s="222" t="e">
        <f>VLOOKUP(Y558,#REF!,2,0)</f>
        <v>#REF!</v>
      </c>
      <c r="AC558" s="222" t="e">
        <f>VLOOKUP(Z558,#REF!,2,0)</f>
        <v>#REF!</v>
      </c>
      <c r="AD558" s="222" t="e">
        <f>VLOOKUP(AA558,#REF!,2,0)</f>
        <v>#REF!</v>
      </c>
      <c r="AE558" s="227" t="e">
        <f t="shared" si="183"/>
        <v>#REF!</v>
      </c>
      <c r="AF558" s="230" t="e">
        <f t="shared" si="196"/>
        <v>#REF!</v>
      </c>
      <c r="AG558" s="230">
        <v>2</v>
      </c>
      <c r="AH558" s="230" t="e">
        <f t="shared" si="197"/>
        <v>#REF!</v>
      </c>
      <c r="AI558" s="228" t="e">
        <f t="shared" si="198"/>
        <v>#REF!</v>
      </c>
      <c r="AJ558" s="209">
        <f>Solicitacao_Prancha[[#This Row],[QUANT EQUIP]]</f>
        <v>1</v>
      </c>
      <c r="AK558" s="230" t="e">
        <f t="shared" si="199"/>
        <v>#REF!</v>
      </c>
      <c r="AL558" s="209"/>
      <c r="AM558" s="209"/>
      <c r="AN558" s="209"/>
      <c r="AO558" s="209"/>
      <c r="AP558" s="209"/>
      <c r="AQ558" s="209"/>
      <c r="AR558" s="209"/>
      <c r="AS558" s="209"/>
      <c r="AT558" s="209"/>
      <c r="AU558" s="209"/>
      <c r="AV558" s="209"/>
      <c r="AW558" s="209"/>
      <c r="AX558"/>
      <c r="AY558"/>
    </row>
    <row r="559" spans="1:51" ht="15" hidden="1" x14ac:dyDescent="0.25">
      <c r="A559" s="209">
        <v>3331</v>
      </c>
      <c r="B559" s="208" t="s">
        <v>718</v>
      </c>
      <c r="C559" s="210">
        <v>45648.895138888889</v>
      </c>
      <c r="D559" s="211" t="s">
        <v>1587</v>
      </c>
      <c r="E559" s="209" t="s">
        <v>719</v>
      </c>
      <c r="F559" s="209">
        <v>1</v>
      </c>
      <c r="G559" s="209" t="s">
        <v>7</v>
      </c>
      <c r="H559" s="209" t="s">
        <v>620</v>
      </c>
      <c r="I559" s="209" t="s">
        <v>621</v>
      </c>
      <c r="J559" s="209" t="s">
        <v>1</v>
      </c>
      <c r="K559" s="209" t="s">
        <v>1579</v>
      </c>
      <c r="L559" s="209" t="s">
        <v>1588</v>
      </c>
      <c r="M559" s="211" t="s">
        <v>1513</v>
      </c>
      <c r="N559" s="211" t="s">
        <v>1513</v>
      </c>
      <c r="O559" s="218"/>
      <c r="P559" s="209"/>
      <c r="Q559" s="209" t="s">
        <v>687</v>
      </c>
      <c r="R559" s="208" t="e">
        <f>VLOOKUP(LEFT(Solicitacao_Prancha[[#This Row],[ORIGEM]],4),#REF!,2,0)</f>
        <v>#REF!</v>
      </c>
      <c r="S559" s="208" t="e">
        <f>VLOOKUP(LEFT(Solicitacao_Prancha[[#This Row],[DESTINO]],4),#REF!,2,0)</f>
        <v>#REF!</v>
      </c>
      <c r="T559" s="220" t="str">
        <f t="shared" si="192"/>
        <v>Não Aderente</v>
      </c>
      <c r="U559" s="223">
        <f>((CONCATENATE(Solicitacao_Prancha[[#This Row],[DATA MOVIMENTAÇÃO]]," ",Solicitacao_Prancha[[#This Row],[HORA MOVIMENTAÇÃO]])-Solicitacao_Prancha[[#This Row],[DATA SOLICITAÇÃO]])*24)+3</f>
        <v>38.033333333325572</v>
      </c>
      <c r="V559" s="224" t="s">
        <v>410</v>
      </c>
      <c r="W559" s="209" t="str">
        <f>LEFT(Solicitacao_Prancha[[#This Row],[ORIGEM]],4)</f>
        <v>0460</v>
      </c>
      <c r="X559" s="209" t="str">
        <f>LEFT(Solicitacao_Prancha[[#This Row],[DESTINO]],4)</f>
        <v>0460</v>
      </c>
      <c r="Y559" s="209" t="str">
        <f t="shared" si="193"/>
        <v>BRLP0460</v>
      </c>
      <c r="Z559" s="209" t="str">
        <f t="shared" si="194"/>
        <v>04600460</v>
      </c>
      <c r="AA559" s="209" t="str">
        <f t="shared" si="195"/>
        <v>BRLP0460</v>
      </c>
      <c r="AB559" s="222" t="e">
        <f>VLOOKUP(Y559,#REF!,2,0)</f>
        <v>#REF!</v>
      </c>
      <c r="AC559" s="222" t="e">
        <f>VLOOKUP(Z559,#REF!,2,0)</f>
        <v>#REF!</v>
      </c>
      <c r="AD559" s="222" t="e">
        <f>VLOOKUP(AA559,#REF!,2,0)</f>
        <v>#REF!</v>
      </c>
      <c r="AE559" s="227" t="e">
        <f t="shared" si="183"/>
        <v>#REF!</v>
      </c>
      <c r="AF559" s="230" t="e">
        <f t="shared" si="196"/>
        <v>#REF!</v>
      </c>
      <c r="AG559" s="230">
        <v>2</v>
      </c>
      <c r="AH559" s="230" t="e">
        <f t="shared" si="197"/>
        <v>#REF!</v>
      </c>
      <c r="AI559" s="228" t="e">
        <f t="shared" si="198"/>
        <v>#REF!</v>
      </c>
      <c r="AJ559" s="209">
        <f>Solicitacao_Prancha[[#This Row],[QUANT EQUIP]]</f>
        <v>1</v>
      </c>
      <c r="AK559" s="230" t="e">
        <f t="shared" si="199"/>
        <v>#REF!</v>
      </c>
      <c r="AL559" s="209"/>
      <c r="AM559" s="209"/>
      <c r="AN559" s="209"/>
      <c r="AO559" s="209"/>
      <c r="AP559" s="209"/>
      <c r="AQ559" s="209"/>
      <c r="AR559" s="209"/>
      <c r="AS559" s="209"/>
      <c r="AT559" s="209"/>
      <c r="AU559" s="209"/>
      <c r="AV559" s="209"/>
      <c r="AW559" s="209"/>
      <c r="AX559"/>
      <c r="AY559"/>
    </row>
    <row r="560" spans="1:51" ht="15" hidden="1" x14ac:dyDescent="0.25">
      <c r="A560" s="209">
        <v>3332</v>
      </c>
      <c r="B560" s="208" t="s">
        <v>743</v>
      </c>
      <c r="C560" s="210">
        <v>45648.977777777778</v>
      </c>
      <c r="D560" s="211" t="s">
        <v>521</v>
      </c>
      <c r="E560" s="209" t="s">
        <v>489</v>
      </c>
      <c r="F560" s="209">
        <v>2</v>
      </c>
      <c r="G560" s="209" t="s">
        <v>4</v>
      </c>
      <c r="H560" s="209" t="s">
        <v>620</v>
      </c>
      <c r="I560" s="209" t="s">
        <v>621</v>
      </c>
      <c r="J560" s="209" t="s">
        <v>531</v>
      </c>
      <c r="K560" s="209" t="s">
        <v>1554</v>
      </c>
      <c r="L560" s="209" t="s">
        <v>1589</v>
      </c>
      <c r="M560" s="211" t="s">
        <v>1001</v>
      </c>
      <c r="N560" s="211" t="s">
        <v>640</v>
      </c>
      <c r="O560" s="218"/>
      <c r="P560" s="209" t="s">
        <v>848</v>
      </c>
      <c r="Q560" s="209" t="s">
        <v>687</v>
      </c>
      <c r="R560" s="208" t="e">
        <f>VLOOKUP(LEFT(Solicitacao_Prancha[[#This Row],[ORIGEM]],4),#REF!,2,0)</f>
        <v>#REF!</v>
      </c>
      <c r="S560" s="208" t="e">
        <f>VLOOKUP(LEFT(Solicitacao_Prancha[[#This Row],[DESTINO]],4),#REF!,2,0)</f>
        <v>#REF!</v>
      </c>
      <c r="T560" s="220" t="str">
        <f t="shared" si="192"/>
        <v>Não Aderente</v>
      </c>
      <c r="U560" s="223">
        <f>((CONCATENATE(Solicitacao_Prancha[[#This Row],[DATA MOVIMENTAÇÃO]]," ",Solicitacao_Prancha[[#This Row],[HORA MOVIMENTAÇÃO]])-Solicitacao_Prancha[[#This Row],[DATA SOLICITAÇÃO]])*24)+3</f>
        <v>24.016666666720994</v>
      </c>
      <c r="V560" s="224" t="s">
        <v>410</v>
      </c>
      <c r="W560" s="209" t="str">
        <f>LEFT(Solicitacao_Prancha[[#This Row],[ORIGEM]],4)</f>
        <v>0464</v>
      </c>
      <c r="X560" s="209" t="str">
        <f>LEFT(Solicitacao_Prancha[[#This Row],[DESTINO]],4)</f>
        <v>0422</v>
      </c>
      <c r="Y560" s="209" t="str">
        <f t="shared" si="193"/>
        <v>BRLP0464</v>
      </c>
      <c r="Z560" s="209" t="str">
        <f t="shared" si="194"/>
        <v>04640422</v>
      </c>
      <c r="AA560" s="209" t="str">
        <f t="shared" si="195"/>
        <v>BRLP0422</v>
      </c>
      <c r="AB560" s="222" t="e">
        <f>VLOOKUP(Y560,#REF!,2,0)</f>
        <v>#REF!</v>
      </c>
      <c r="AC560" s="222" t="e">
        <f>VLOOKUP(Z560,#REF!,2,0)</f>
        <v>#REF!</v>
      </c>
      <c r="AD560" s="222" t="e">
        <f>VLOOKUP(AA560,#REF!,2,0)</f>
        <v>#REF!</v>
      </c>
      <c r="AE560" s="227" t="e">
        <f t="shared" si="183"/>
        <v>#REF!</v>
      </c>
      <c r="AF560" s="230" t="e">
        <f t="shared" si="196"/>
        <v>#REF!</v>
      </c>
      <c r="AG560" s="230">
        <v>2</v>
      </c>
      <c r="AH560" s="230" t="e">
        <f t="shared" si="197"/>
        <v>#REF!</v>
      </c>
      <c r="AI560" s="228" t="e">
        <f t="shared" si="198"/>
        <v>#REF!</v>
      </c>
      <c r="AJ560" s="209">
        <f>Solicitacao_Prancha[[#This Row],[QUANT EQUIP]]</f>
        <v>2</v>
      </c>
      <c r="AK560" s="230" t="e">
        <f t="shared" si="199"/>
        <v>#REF!</v>
      </c>
      <c r="AL560" s="209"/>
      <c r="AM560" s="209"/>
      <c r="AN560" s="209"/>
      <c r="AO560" s="209"/>
      <c r="AP560" s="209"/>
      <c r="AQ560" s="209"/>
      <c r="AR560" s="209"/>
      <c r="AS560" s="209"/>
      <c r="AT560" s="209"/>
      <c r="AU560" s="209"/>
      <c r="AV560" s="209"/>
      <c r="AW560" s="209"/>
      <c r="AX560"/>
      <c r="AY560"/>
    </row>
    <row r="561" spans="1:51" ht="15" hidden="1" x14ac:dyDescent="0.25">
      <c r="A561" s="209">
        <v>3333</v>
      </c>
      <c r="B561" s="208" t="s">
        <v>743</v>
      </c>
      <c r="C561" s="210">
        <v>45648.979166666664</v>
      </c>
      <c r="D561" s="211" t="s">
        <v>1222</v>
      </c>
      <c r="E561" s="209" t="s">
        <v>481</v>
      </c>
      <c r="F561" s="209">
        <v>1</v>
      </c>
      <c r="G561" s="209" t="s">
        <v>487</v>
      </c>
      <c r="H561" s="209" t="s">
        <v>620</v>
      </c>
      <c r="I561" s="209" t="s">
        <v>624</v>
      </c>
      <c r="J561" s="209" t="s">
        <v>502</v>
      </c>
      <c r="K561" s="209" t="s">
        <v>1579</v>
      </c>
      <c r="L561" s="209" t="s">
        <v>598</v>
      </c>
      <c r="M561" s="211" t="s">
        <v>716</v>
      </c>
      <c r="N561" s="211" t="s">
        <v>1571</v>
      </c>
      <c r="O561" s="218"/>
      <c r="P561" s="209"/>
      <c r="Q561" s="209" t="s">
        <v>688</v>
      </c>
      <c r="R561" s="208" t="e">
        <f>VLOOKUP(LEFT(Solicitacao_Prancha[[#This Row],[ORIGEM]],4),#REF!,2,0)</f>
        <v>#REF!</v>
      </c>
      <c r="S561" s="208" t="e">
        <f>VLOOKUP(LEFT(Solicitacao_Prancha[[#This Row],[DESTINO]],4),#REF!,2,0)</f>
        <v>#REF!</v>
      </c>
      <c r="T561" s="220" t="str">
        <f t="shared" ref="T561:T567" si="200">IF(U561&gt;=48,"Aderente","Não Aderente")</f>
        <v>Não Aderente</v>
      </c>
      <c r="U561" s="223">
        <f>((CONCATENATE(Solicitacao_Prancha[[#This Row],[DATA MOVIMENTAÇÃO]]," ",Solicitacao_Prancha[[#This Row],[HORA MOVIMENTAÇÃO]])-Solicitacao_Prancha[[#This Row],[DATA SOLICITAÇÃO]])*24)+3</f>
        <v>41.500000000116415</v>
      </c>
      <c r="V561" s="224" t="s">
        <v>410</v>
      </c>
      <c r="W561" s="209" t="str">
        <f>LEFT(Solicitacao_Prancha[[#This Row],[ORIGEM]],4)</f>
        <v>0458</v>
      </c>
      <c r="X561" s="209" t="str">
        <f>LEFT(Solicitacao_Prancha[[#This Row],[DESTINO]],4)</f>
        <v>0358</v>
      </c>
      <c r="Y561" s="209" t="str">
        <f t="shared" ref="Y561:Y567" si="201">CONCATENATE(V561,W561)</f>
        <v>BRLP0458</v>
      </c>
      <c r="Z561" s="209" t="str">
        <f t="shared" ref="Z561:Z567" si="202">CONCATENATE(W561,X561)</f>
        <v>04580358</v>
      </c>
      <c r="AA561" s="209" t="str">
        <f t="shared" ref="AA561:AA567" si="203">CONCATENATE(V561,X561)</f>
        <v>BRLP0358</v>
      </c>
      <c r="AB561" s="222" t="e">
        <f>VLOOKUP(Y561,#REF!,2,0)</f>
        <v>#REF!</v>
      </c>
      <c r="AC561" s="222" t="e">
        <f>VLOOKUP(Z561,#REF!,2,0)</f>
        <v>#REF!</v>
      </c>
      <c r="AD561" s="222" t="e">
        <f>VLOOKUP(AA561,#REF!,2,0)</f>
        <v>#REF!</v>
      </c>
      <c r="AE561" s="227" t="e">
        <f t="shared" si="183"/>
        <v>#REF!</v>
      </c>
      <c r="AF561" s="230" t="e">
        <f t="shared" ref="AF561:AF567" si="204">(AB561/65)+(AC561/42.5)+(AD561/65)</f>
        <v>#REF!</v>
      </c>
      <c r="AG561" s="230">
        <v>2</v>
      </c>
      <c r="AH561" s="230" t="e">
        <f t="shared" ref="AH561:AH567" si="205">(AF561+AG561)</f>
        <v>#REF!</v>
      </c>
      <c r="AI561" s="228" t="e">
        <f t="shared" ref="AI561:AI567" si="206">11/AH561</f>
        <v>#REF!</v>
      </c>
      <c r="AJ561" s="209">
        <f>Solicitacao_Prancha[[#This Row],[QUANT EQUIP]]</f>
        <v>1</v>
      </c>
      <c r="AK561" s="230" t="e">
        <f t="shared" ref="AK561:AK567" si="207">AJ561/AI561</f>
        <v>#REF!</v>
      </c>
      <c r="AL561" s="209"/>
      <c r="AM561" s="209"/>
      <c r="AN561" s="209"/>
      <c r="AO561" s="209"/>
      <c r="AP561" s="209"/>
      <c r="AQ561" s="209"/>
      <c r="AR561" s="209"/>
      <c r="AS561" s="209"/>
      <c r="AT561" s="209"/>
      <c r="AU561" s="209"/>
      <c r="AV561" s="209"/>
      <c r="AW561" s="209"/>
      <c r="AX561"/>
      <c r="AY561"/>
    </row>
    <row r="562" spans="1:51" ht="15" hidden="1" x14ac:dyDescent="0.25">
      <c r="A562" s="209">
        <v>3334</v>
      </c>
      <c r="B562" s="209" t="s">
        <v>717</v>
      </c>
      <c r="C562" s="210">
        <v>45649.013888888891</v>
      </c>
      <c r="D562" s="211" t="s">
        <v>1467</v>
      </c>
      <c r="E562" s="209" t="s">
        <v>500</v>
      </c>
      <c r="F562" s="209">
        <v>1</v>
      </c>
      <c r="G562" s="209" t="s">
        <v>6</v>
      </c>
      <c r="H562" s="209" t="s">
        <v>620</v>
      </c>
      <c r="I562" s="209" t="s">
        <v>624</v>
      </c>
      <c r="J562" s="209" t="s">
        <v>531</v>
      </c>
      <c r="K562" s="209" t="s">
        <v>1554</v>
      </c>
      <c r="L562" s="209" t="s">
        <v>595</v>
      </c>
      <c r="M562" s="211" t="s">
        <v>1590</v>
      </c>
      <c r="N562" s="211" t="s">
        <v>517</v>
      </c>
      <c r="O562" s="218"/>
      <c r="P562" s="209" t="s">
        <v>651</v>
      </c>
      <c r="Q562" s="209" t="s">
        <v>688</v>
      </c>
      <c r="R562" s="208" t="e">
        <f>VLOOKUP(LEFT(Solicitacao_Prancha[[#This Row],[ORIGEM]],4),#REF!,2,0)</f>
        <v>#REF!</v>
      </c>
      <c r="S562" s="208" t="e">
        <f>VLOOKUP(LEFT(Solicitacao_Prancha[[#This Row],[DESTINO]],4),#REF!,2,0)</f>
        <v>#REF!</v>
      </c>
      <c r="T562" s="220" t="str">
        <f t="shared" si="200"/>
        <v>Não Aderente</v>
      </c>
      <c r="U562" s="223">
        <f>((CONCATENATE(Solicitacao_Prancha[[#This Row],[DATA MOVIMENTAÇÃO]]," ",Solicitacao_Prancha[[#This Row],[HORA MOVIMENTAÇÃO]])-Solicitacao_Prancha[[#This Row],[DATA SOLICITAÇÃO]])*24)+3</f>
        <v>12.666666666569654</v>
      </c>
      <c r="V562" s="224" t="s">
        <v>410</v>
      </c>
      <c r="W562" s="209" t="str">
        <f>LEFT(Solicitacao_Prancha[[#This Row],[ORIGEM]],4)</f>
        <v>0338</v>
      </c>
      <c r="X562" s="209" t="str">
        <f>LEFT(Solicitacao_Prancha[[#This Row],[DESTINO]],4)</f>
        <v>0342</v>
      </c>
      <c r="Y562" s="209" t="str">
        <f t="shared" si="201"/>
        <v>BRLP0338</v>
      </c>
      <c r="Z562" s="209" t="str">
        <f t="shared" si="202"/>
        <v>03380342</v>
      </c>
      <c r="AA562" s="209" t="str">
        <f t="shared" si="203"/>
        <v>BRLP0342</v>
      </c>
      <c r="AB562" s="222" t="e">
        <f>VLOOKUP(Y562,#REF!,2,0)</f>
        <v>#REF!</v>
      </c>
      <c r="AC562" s="222" t="e">
        <f>VLOOKUP(Z562,#REF!,2,0)</f>
        <v>#REF!</v>
      </c>
      <c r="AD562" s="222" t="e">
        <f>VLOOKUP(AA562,#REF!,2,0)</f>
        <v>#REF!</v>
      </c>
      <c r="AE562" s="227" t="e">
        <f t="shared" si="183"/>
        <v>#REF!</v>
      </c>
      <c r="AF562" s="230" t="e">
        <f t="shared" si="204"/>
        <v>#REF!</v>
      </c>
      <c r="AG562" s="230">
        <v>2</v>
      </c>
      <c r="AH562" s="230" t="e">
        <f t="shared" si="205"/>
        <v>#REF!</v>
      </c>
      <c r="AI562" s="228" t="e">
        <f t="shared" si="206"/>
        <v>#REF!</v>
      </c>
      <c r="AJ562" s="209">
        <f>Solicitacao_Prancha[[#This Row],[QUANT EQUIP]]</f>
        <v>1</v>
      </c>
      <c r="AK562" s="230" t="e">
        <f t="shared" si="207"/>
        <v>#REF!</v>
      </c>
      <c r="AL562" s="209"/>
      <c r="AM562" s="209"/>
      <c r="AN562" s="209"/>
      <c r="AO562" s="209"/>
      <c r="AP562" s="209"/>
      <c r="AQ562" s="209"/>
      <c r="AR562" s="209"/>
      <c r="AS562" s="209"/>
      <c r="AT562" s="209"/>
      <c r="AU562" s="209"/>
      <c r="AV562" s="209"/>
      <c r="AW562" s="209"/>
      <c r="AX562"/>
      <c r="AY562"/>
    </row>
    <row r="563" spans="1:51" ht="15" hidden="1" x14ac:dyDescent="0.25">
      <c r="A563" s="209">
        <v>3335</v>
      </c>
      <c r="B563" s="209" t="s">
        <v>742</v>
      </c>
      <c r="C563" s="210">
        <v>45649.431944444441</v>
      </c>
      <c r="D563" s="211" t="s">
        <v>1594</v>
      </c>
      <c r="E563" s="209" t="s">
        <v>489</v>
      </c>
      <c r="F563" s="209">
        <v>2</v>
      </c>
      <c r="G563" s="209" t="s">
        <v>536</v>
      </c>
      <c r="H563" s="209" t="s">
        <v>621</v>
      </c>
      <c r="I563" s="209" t="s">
        <v>621</v>
      </c>
      <c r="J563" s="209" t="s">
        <v>502</v>
      </c>
      <c r="K563" s="209" t="s">
        <v>1554</v>
      </c>
      <c r="L563" s="209" t="s">
        <v>606</v>
      </c>
      <c r="M563" s="211" t="s">
        <v>556</v>
      </c>
      <c r="N563" s="211" t="s">
        <v>490</v>
      </c>
      <c r="O563" s="218"/>
      <c r="P563" s="209"/>
      <c r="Q563" s="209" t="s">
        <v>688</v>
      </c>
      <c r="R563" s="208" t="e">
        <f>VLOOKUP(LEFT(Solicitacao_Prancha[[#This Row],[ORIGEM]],4),#REF!,2,0)</f>
        <v>#REF!</v>
      </c>
      <c r="S563" s="208" t="e">
        <f>VLOOKUP(LEFT(Solicitacao_Prancha[[#This Row],[DESTINO]],4),#REF!,2,0)</f>
        <v>#REF!</v>
      </c>
      <c r="T563" s="220" t="str">
        <f t="shared" si="200"/>
        <v>Não Aderente</v>
      </c>
      <c r="U563" s="223">
        <f>((CONCATENATE(Solicitacao_Prancha[[#This Row],[DATA MOVIMENTAÇÃO]]," ",Solicitacao_Prancha[[#This Row],[HORA MOVIMENTAÇÃO]])-Solicitacao_Prancha[[#This Row],[DATA SOLICITAÇÃO]])*24)+3</f>
        <v>4.6333333334187046</v>
      </c>
      <c r="V563" s="224" t="s">
        <v>410</v>
      </c>
      <c r="W563" s="209" t="str">
        <f>LEFT(Solicitacao_Prancha[[#This Row],[ORIGEM]],4)</f>
        <v>0308</v>
      </c>
      <c r="X563" s="209" t="str">
        <f>LEFT(Solicitacao_Prancha[[#This Row],[DESTINO]],4)</f>
        <v>0425</v>
      </c>
      <c r="Y563" s="209" t="str">
        <f t="shared" si="201"/>
        <v>BRLP0308</v>
      </c>
      <c r="Z563" s="209" t="str">
        <f t="shared" si="202"/>
        <v>03080425</v>
      </c>
      <c r="AA563" s="209" t="str">
        <f t="shared" si="203"/>
        <v>BRLP0425</v>
      </c>
      <c r="AB563" s="222" t="e">
        <f>VLOOKUP(Y563,#REF!,2,0)</f>
        <v>#REF!</v>
      </c>
      <c r="AC563" s="222" t="e">
        <f>VLOOKUP(Z563,#REF!,2,0)</f>
        <v>#REF!</v>
      </c>
      <c r="AD563" s="222" t="e">
        <f>VLOOKUP(AA563,#REF!,2,0)</f>
        <v>#REF!</v>
      </c>
      <c r="AE563" s="227" t="e">
        <f t="shared" si="183"/>
        <v>#REF!</v>
      </c>
      <c r="AF563" s="230" t="e">
        <f t="shared" si="204"/>
        <v>#REF!</v>
      </c>
      <c r="AG563" s="230">
        <v>2</v>
      </c>
      <c r="AH563" s="230" t="e">
        <f t="shared" si="205"/>
        <v>#REF!</v>
      </c>
      <c r="AI563" s="228" t="e">
        <f t="shared" si="206"/>
        <v>#REF!</v>
      </c>
      <c r="AJ563" s="209">
        <f>Solicitacao_Prancha[[#This Row],[QUANT EQUIP]]</f>
        <v>2</v>
      </c>
      <c r="AK563" s="230" t="e">
        <f t="shared" si="207"/>
        <v>#REF!</v>
      </c>
      <c r="AL563" s="209"/>
      <c r="AM563" s="209"/>
      <c r="AN563" s="209"/>
      <c r="AO563" s="209"/>
      <c r="AP563" s="209"/>
      <c r="AQ563" s="209"/>
      <c r="AR563" s="209"/>
      <c r="AS563" s="209"/>
      <c r="AT563" s="209"/>
      <c r="AU563" s="209"/>
      <c r="AV563" s="209"/>
      <c r="AW563" s="209"/>
      <c r="AX563"/>
      <c r="AY563"/>
    </row>
    <row r="564" spans="1:51" ht="15" hidden="1" x14ac:dyDescent="0.25">
      <c r="A564" s="209">
        <v>3336</v>
      </c>
      <c r="B564" s="209" t="s">
        <v>742</v>
      </c>
      <c r="C564" s="210">
        <v>45649.43472222222</v>
      </c>
      <c r="D564" s="211" t="s">
        <v>1574</v>
      </c>
      <c r="E564" s="209" t="s">
        <v>489</v>
      </c>
      <c r="F564" s="209">
        <v>1</v>
      </c>
      <c r="G564" s="209" t="s">
        <v>536</v>
      </c>
      <c r="H564" s="209" t="s">
        <v>620</v>
      </c>
      <c r="I564" s="209" t="s">
        <v>621</v>
      </c>
      <c r="J564" s="209" t="s">
        <v>502</v>
      </c>
      <c r="K564" s="209" t="s">
        <v>1554</v>
      </c>
      <c r="L564" s="209" t="s">
        <v>606</v>
      </c>
      <c r="M564" s="211" t="s">
        <v>910</v>
      </c>
      <c r="N564" s="211" t="s">
        <v>490</v>
      </c>
      <c r="O564" s="218"/>
      <c r="P564" s="209"/>
      <c r="Q564" s="209" t="s">
        <v>688</v>
      </c>
      <c r="R564" s="208" t="e">
        <f>VLOOKUP(LEFT(Solicitacao_Prancha[[#This Row],[ORIGEM]],4),#REF!,2,0)</f>
        <v>#REF!</v>
      </c>
      <c r="S564" s="208" t="e">
        <f>VLOOKUP(LEFT(Solicitacao_Prancha[[#This Row],[DESTINO]],4),#REF!,2,0)</f>
        <v>#REF!</v>
      </c>
      <c r="T564" s="220" t="str">
        <f t="shared" si="200"/>
        <v>Não Aderente</v>
      </c>
      <c r="U564" s="223">
        <f>((CONCATENATE(Solicitacao_Prancha[[#This Row],[DATA MOVIMENTAÇÃO]]," ",Solicitacao_Prancha[[#This Row],[HORA MOVIMENTAÇÃO]])-Solicitacao_Prancha[[#This Row],[DATA SOLICITAÇÃO]])*24)+3</f>
        <v>4.5666666667093523</v>
      </c>
      <c r="V564" s="224" t="s">
        <v>410</v>
      </c>
      <c r="W564" s="209" t="str">
        <f>LEFT(Solicitacao_Prancha[[#This Row],[ORIGEM]],4)</f>
        <v>0397</v>
      </c>
      <c r="X564" s="209" t="str">
        <f>LEFT(Solicitacao_Prancha[[#This Row],[DESTINO]],4)</f>
        <v>0425</v>
      </c>
      <c r="Y564" s="209" t="str">
        <f t="shared" si="201"/>
        <v>BRLP0397</v>
      </c>
      <c r="Z564" s="209" t="str">
        <f t="shared" si="202"/>
        <v>03970425</v>
      </c>
      <c r="AA564" s="209" t="str">
        <f t="shared" si="203"/>
        <v>BRLP0425</v>
      </c>
      <c r="AB564" s="222" t="e">
        <f>VLOOKUP(Y564,#REF!,2,0)</f>
        <v>#REF!</v>
      </c>
      <c r="AC564" s="222" t="e">
        <f>VLOOKUP(Z564,#REF!,2,0)</f>
        <v>#REF!</v>
      </c>
      <c r="AD564" s="222" t="e">
        <f>VLOOKUP(AA564,#REF!,2,0)</f>
        <v>#REF!</v>
      </c>
      <c r="AE564" s="227" t="e">
        <f t="shared" si="183"/>
        <v>#REF!</v>
      </c>
      <c r="AF564" s="230" t="e">
        <f t="shared" si="204"/>
        <v>#REF!</v>
      </c>
      <c r="AG564" s="230">
        <v>2</v>
      </c>
      <c r="AH564" s="230" t="e">
        <f t="shared" si="205"/>
        <v>#REF!</v>
      </c>
      <c r="AI564" s="228" t="e">
        <f t="shared" si="206"/>
        <v>#REF!</v>
      </c>
      <c r="AJ564" s="209">
        <f>Solicitacao_Prancha[[#This Row],[QUANT EQUIP]]</f>
        <v>1</v>
      </c>
      <c r="AK564" s="230" t="e">
        <f t="shared" si="207"/>
        <v>#REF!</v>
      </c>
      <c r="AL564" s="209"/>
      <c r="AM564" s="209"/>
      <c r="AN564" s="209"/>
      <c r="AO564" s="209"/>
      <c r="AP564" s="209"/>
      <c r="AQ564" s="209"/>
      <c r="AR564" s="209"/>
      <c r="AS564" s="209"/>
      <c r="AT564" s="209"/>
      <c r="AU564" s="209"/>
      <c r="AV564" s="209"/>
      <c r="AW564" s="209"/>
      <c r="AX564"/>
      <c r="AY564"/>
    </row>
    <row r="565" spans="1:51" ht="15" hidden="1" x14ac:dyDescent="0.25">
      <c r="A565" s="209">
        <v>3337</v>
      </c>
      <c r="B565" s="209" t="s">
        <v>742</v>
      </c>
      <c r="C565" s="210">
        <v>45649.440972222219</v>
      </c>
      <c r="D565" s="211" t="s">
        <v>1574</v>
      </c>
      <c r="E565" s="209" t="s">
        <v>496</v>
      </c>
      <c r="F565" s="209">
        <v>1</v>
      </c>
      <c r="G565" s="209" t="s">
        <v>536</v>
      </c>
      <c r="H565" s="209" t="s">
        <v>620</v>
      </c>
      <c r="I565" s="209" t="s">
        <v>621</v>
      </c>
      <c r="J565" s="209" t="s">
        <v>531</v>
      </c>
      <c r="K565" s="209" t="s">
        <v>1579</v>
      </c>
      <c r="L565" s="209" t="s">
        <v>600</v>
      </c>
      <c r="M565" s="211" t="s">
        <v>556</v>
      </c>
      <c r="N565" s="211" t="s">
        <v>490</v>
      </c>
      <c r="O565" s="218"/>
      <c r="P565" s="209" t="s">
        <v>514</v>
      </c>
      <c r="Q565" s="209" t="s">
        <v>688</v>
      </c>
      <c r="R565" s="208" t="e">
        <f>VLOOKUP(LEFT(Solicitacao_Prancha[[#This Row],[ORIGEM]],4),#REF!,2,0)</f>
        <v>#REF!</v>
      </c>
      <c r="S565" s="208" t="e">
        <f>VLOOKUP(LEFT(Solicitacao_Prancha[[#This Row],[DESTINO]],4),#REF!,2,0)</f>
        <v>#REF!</v>
      </c>
      <c r="T565" s="220" t="str">
        <f t="shared" si="200"/>
        <v>Não Aderente</v>
      </c>
      <c r="U565" s="223">
        <f>((CONCATENATE(Solicitacao_Prancha[[#This Row],[DATA MOVIMENTAÇÃO]]," ",Solicitacao_Prancha[[#This Row],[HORA MOVIMENTAÇÃO]])-Solicitacao_Prancha[[#This Row],[DATA SOLICITAÇÃO]])*24)+3</f>
        <v>22.416666666744277</v>
      </c>
      <c r="V565" s="224" t="s">
        <v>410</v>
      </c>
      <c r="W565" s="209" t="str">
        <f>LEFT(Solicitacao_Prancha[[#This Row],[ORIGEM]],4)</f>
        <v>0308</v>
      </c>
      <c r="X565" s="209" t="str">
        <f>LEFT(Solicitacao_Prancha[[#This Row],[DESTINO]],4)</f>
        <v>0425</v>
      </c>
      <c r="Y565" s="209" t="str">
        <f t="shared" si="201"/>
        <v>BRLP0308</v>
      </c>
      <c r="Z565" s="209" t="str">
        <f t="shared" si="202"/>
        <v>03080425</v>
      </c>
      <c r="AA565" s="209" t="str">
        <f t="shared" si="203"/>
        <v>BRLP0425</v>
      </c>
      <c r="AB565" s="222" t="e">
        <f>VLOOKUP(Y565,#REF!,2,0)</f>
        <v>#REF!</v>
      </c>
      <c r="AC565" s="222" t="e">
        <f>VLOOKUP(Z565,#REF!,2,0)</f>
        <v>#REF!</v>
      </c>
      <c r="AD565" s="222" t="e">
        <f>VLOOKUP(AA565,#REF!,2,0)</f>
        <v>#REF!</v>
      </c>
      <c r="AE565" s="227" t="e">
        <f t="shared" si="183"/>
        <v>#REF!</v>
      </c>
      <c r="AF565" s="230" t="e">
        <f t="shared" si="204"/>
        <v>#REF!</v>
      </c>
      <c r="AG565" s="230">
        <v>2</v>
      </c>
      <c r="AH565" s="230" t="e">
        <f t="shared" si="205"/>
        <v>#REF!</v>
      </c>
      <c r="AI565" s="228" t="e">
        <f t="shared" si="206"/>
        <v>#REF!</v>
      </c>
      <c r="AJ565" s="209">
        <f>Solicitacao_Prancha[[#This Row],[QUANT EQUIP]]</f>
        <v>1</v>
      </c>
      <c r="AK565" s="230" t="e">
        <f t="shared" si="207"/>
        <v>#REF!</v>
      </c>
      <c r="AL565" s="209"/>
      <c r="AM565" s="209"/>
      <c r="AN565" s="209"/>
      <c r="AO565" s="209"/>
      <c r="AP565" s="209"/>
      <c r="AQ565" s="209"/>
      <c r="AR565" s="209"/>
      <c r="AS565" s="209"/>
      <c r="AT565" s="209"/>
      <c r="AU565" s="209"/>
      <c r="AV565" s="209"/>
      <c r="AW565" s="209"/>
      <c r="AX565"/>
      <c r="AY565"/>
    </row>
    <row r="566" spans="1:51" ht="15" hidden="1" x14ac:dyDescent="0.25">
      <c r="A566" s="209">
        <v>3338</v>
      </c>
      <c r="B566" s="209" t="s">
        <v>742</v>
      </c>
      <c r="C566" s="210">
        <v>45649.444444444445</v>
      </c>
      <c r="D566" s="211" t="s">
        <v>1574</v>
      </c>
      <c r="E566" s="209" t="s">
        <v>489</v>
      </c>
      <c r="F566" s="209">
        <v>1</v>
      </c>
      <c r="G566" s="209" t="s">
        <v>536</v>
      </c>
      <c r="H566" s="209" t="s">
        <v>620</v>
      </c>
      <c r="I566" s="209" t="s">
        <v>621</v>
      </c>
      <c r="J566" s="209" t="s">
        <v>531</v>
      </c>
      <c r="K566" s="209" t="s">
        <v>1579</v>
      </c>
      <c r="L566" s="209" t="s">
        <v>600</v>
      </c>
      <c r="M566" s="211" t="s">
        <v>556</v>
      </c>
      <c r="N566" s="211" t="s">
        <v>490</v>
      </c>
      <c r="O566" s="218"/>
      <c r="P566" s="209" t="s">
        <v>514</v>
      </c>
      <c r="Q566" s="209" t="s">
        <v>688</v>
      </c>
      <c r="R566" s="208" t="e">
        <f>VLOOKUP(LEFT(Solicitacao_Prancha[[#This Row],[ORIGEM]],4),#REF!,2,0)</f>
        <v>#REF!</v>
      </c>
      <c r="S566" s="208" t="e">
        <f>VLOOKUP(LEFT(Solicitacao_Prancha[[#This Row],[DESTINO]],4),#REF!,2,0)</f>
        <v>#REF!</v>
      </c>
      <c r="T566" s="220" t="str">
        <f t="shared" si="200"/>
        <v>Não Aderente</v>
      </c>
      <c r="U566" s="223">
        <f>((CONCATENATE(Solicitacao_Prancha[[#This Row],[DATA MOVIMENTAÇÃO]]," ",Solicitacao_Prancha[[#This Row],[HORA MOVIMENTAÇÃO]])-Solicitacao_Prancha[[#This Row],[DATA SOLICITAÇÃO]])*24)+3</f>
        <v>22.333333333313931</v>
      </c>
      <c r="V566" s="224" t="s">
        <v>410</v>
      </c>
      <c r="W566" s="209" t="str">
        <f>LEFT(Solicitacao_Prancha[[#This Row],[ORIGEM]],4)</f>
        <v>0308</v>
      </c>
      <c r="X566" s="209" t="str">
        <f>LEFT(Solicitacao_Prancha[[#This Row],[DESTINO]],4)</f>
        <v>0425</v>
      </c>
      <c r="Y566" s="209" t="str">
        <f t="shared" si="201"/>
        <v>BRLP0308</v>
      </c>
      <c r="Z566" s="209" t="str">
        <f t="shared" si="202"/>
        <v>03080425</v>
      </c>
      <c r="AA566" s="209" t="str">
        <f t="shared" si="203"/>
        <v>BRLP0425</v>
      </c>
      <c r="AB566" s="222" t="e">
        <f>VLOOKUP(Y566,#REF!,2,0)</f>
        <v>#REF!</v>
      </c>
      <c r="AC566" s="222" t="e">
        <f>VLOOKUP(Z566,#REF!,2,0)</f>
        <v>#REF!</v>
      </c>
      <c r="AD566" s="222" t="e">
        <f>VLOOKUP(AA566,#REF!,2,0)</f>
        <v>#REF!</v>
      </c>
      <c r="AE566" s="227" t="e">
        <f t="shared" si="183"/>
        <v>#REF!</v>
      </c>
      <c r="AF566" s="230" t="e">
        <f t="shared" si="204"/>
        <v>#REF!</v>
      </c>
      <c r="AG566" s="230">
        <v>2</v>
      </c>
      <c r="AH566" s="230" t="e">
        <f t="shared" si="205"/>
        <v>#REF!</v>
      </c>
      <c r="AI566" s="228" t="e">
        <f t="shared" si="206"/>
        <v>#REF!</v>
      </c>
      <c r="AJ566" s="209">
        <f>Solicitacao_Prancha[[#This Row],[QUANT EQUIP]]</f>
        <v>1</v>
      </c>
      <c r="AK566" s="230" t="e">
        <f t="shared" si="207"/>
        <v>#REF!</v>
      </c>
      <c r="AL566" s="209"/>
      <c r="AM566" s="209"/>
      <c r="AN566" s="209"/>
      <c r="AO566" s="209"/>
      <c r="AP566" s="209"/>
      <c r="AQ566" s="209"/>
      <c r="AR566" s="209"/>
      <c r="AS566" s="209"/>
      <c r="AT566" s="209"/>
      <c r="AU566" s="209"/>
      <c r="AV566" s="209"/>
      <c r="AW566" s="209"/>
      <c r="AX566"/>
      <c r="AY566"/>
    </row>
    <row r="567" spans="1:51" ht="15" hidden="1" x14ac:dyDescent="0.25">
      <c r="A567" s="209">
        <v>3339</v>
      </c>
      <c r="B567" s="209" t="s">
        <v>742</v>
      </c>
      <c r="C567" s="210">
        <v>45649.446527777778</v>
      </c>
      <c r="D567" s="211" t="s">
        <v>1574</v>
      </c>
      <c r="E567" s="209" t="s">
        <v>489</v>
      </c>
      <c r="F567" s="209">
        <v>1</v>
      </c>
      <c r="G567" s="209" t="s">
        <v>536</v>
      </c>
      <c r="H567" s="209" t="s">
        <v>620</v>
      </c>
      <c r="I567" s="209" t="s">
        <v>621</v>
      </c>
      <c r="J567" s="209" t="s">
        <v>531</v>
      </c>
      <c r="K567" s="209" t="s">
        <v>1579</v>
      </c>
      <c r="L567" s="209" t="s">
        <v>600</v>
      </c>
      <c r="M567" s="211" t="s">
        <v>910</v>
      </c>
      <c r="N567" s="211" t="s">
        <v>490</v>
      </c>
      <c r="O567" s="218"/>
      <c r="P567" s="209" t="s">
        <v>514</v>
      </c>
      <c r="Q567" s="209" t="s">
        <v>688</v>
      </c>
      <c r="R567" s="208" t="e">
        <f>VLOOKUP(LEFT(Solicitacao_Prancha[[#This Row],[ORIGEM]],4),#REF!,2,0)</f>
        <v>#REF!</v>
      </c>
      <c r="S567" s="208" t="e">
        <f>VLOOKUP(LEFT(Solicitacao_Prancha[[#This Row],[DESTINO]],4),#REF!,2,0)</f>
        <v>#REF!</v>
      </c>
      <c r="T567" s="220" t="str">
        <f t="shared" si="200"/>
        <v>Não Aderente</v>
      </c>
      <c r="U567" s="223">
        <f>((CONCATENATE(Solicitacao_Prancha[[#This Row],[DATA MOVIMENTAÇÃO]]," ",Solicitacao_Prancha[[#This Row],[HORA MOVIMENTAÇÃO]])-Solicitacao_Prancha[[#This Row],[DATA SOLICITAÇÃO]])*24)+3</f>
        <v>22.283333333325572</v>
      </c>
      <c r="V567" s="224" t="s">
        <v>410</v>
      </c>
      <c r="W567" s="209" t="str">
        <f>LEFT(Solicitacao_Prancha[[#This Row],[ORIGEM]],4)</f>
        <v>0397</v>
      </c>
      <c r="X567" s="209" t="str">
        <f>LEFT(Solicitacao_Prancha[[#This Row],[DESTINO]],4)</f>
        <v>0425</v>
      </c>
      <c r="Y567" s="209" t="str">
        <f t="shared" si="201"/>
        <v>BRLP0397</v>
      </c>
      <c r="Z567" s="209" t="str">
        <f t="shared" si="202"/>
        <v>03970425</v>
      </c>
      <c r="AA567" s="209" t="str">
        <f t="shared" si="203"/>
        <v>BRLP0425</v>
      </c>
      <c r="AB567" s="222" t="e">
        <f>VLOOKUP(Y567,#REF!,2,0)</f>
        <v>#REF!</v>
      </c>
      <c r="AC567" s="222" t="e">
        <f>VLOOKUP(Z567,#REF!,2,0)</f>
        <v>#REF!</v>
      </c>
      <c r="AD567" s="222" t="e">
        <f>VLOOKUP(AA567,#REF!,2,0)</f>
        <v>#REF!</v>
      </c>
      <c r="AE567" s="227" t="e">
        <f t="shared" si="183"/>
        <v>#REF!</v>
      </c>
      <c r="AF567" s="230" t="e">
        <f t="shared" si="204"/>
        <v>#REF!</v>
      </c>
      <c r="AG567" s="230">
        <v>2</v>
      </c>
      <c r="AH567" s="230" t="e">
        <f t="shared" si="205"/>
        <v>#REF!</v>
      </c>
      <c r="AI567" s="228" t="e">
        <f t="shared" si="206"/>
        <v>#REF!</v>
      </c>
      <c r="AJ567" s="209">
        <f>Solicitacao_Prancha[[#This Row],[QUANT EQUIP]]</f>
        <v>1</v>
      </c>
      <c r="AK567" s="230" t="e">
        <f t="shared" si="207"/>
        <v>#REF!</v>
      </c>
      <c r="AL567" s="209"/>
      <c r="AM567" s="209"/>
      <c r="AN567" s="209"/>
      <c r="AO567" s="209"/>
      <c r="AP567" s="209"/>
      <c r="AQ567" s="209"/>
      <c r="AR567" s="209"/>
      <c r="AS567" s="209"/>
      <c r="AT567" s="209"/>
      <c r="AU567" s="209"/>
      <c r="AV567" s="209"/>
      <c r="AW567" s="209"/>
      <c r="AX567"/>
      <c r="AY567"/>
    </row>
    <row r="568" spans="1:51" ht="15" hidden="1" x14ac:dyDescent="0.25">
      <c r="A568" s="209">
        <v>3518</v>
      </c>
      <c r="B568" s="209" t="s">
        <v>745</v>
      </c>
      <c r="C568" s="210">
        <v>45649.56527777778</v>
      </c>
      <c r="D568" s="211" t="s">
        <v>587</v>
      </c>
      <c r="E568" s="209" t="s">
        <v>485</v>
      </c>
      <c r="F568" s="209">
        <v>1</v>
      </c>
      <c r="G568" s="209" t="s">
        <v>689</v>
      </c>
      <c r="H568" s="209" t="s">
        <v>620</v>
      </c>
      <c r="I568" s="209" t="s">
        <v>621</v>
      </c>
      <c r="J568" s="209" t="s">
        <v>1</v>
      </c>
      <c r="K568" s="209" t="s">
        <v>1733</v>
      </c>
      <c r="L568" s="209" t="s">
        <v>594</v>
      </c>
      <c r="M568" s="211" t="s">
        <v>561</v>
      </c>
      <c r="N568" s="211" t="s">
        <v>490</v>
      </c>
      <c r="O568" s="218" t="s">
        <v>1595</v>
      </c>
      <c r="P568" s="209"/>
      <c r="Q568" s="209" t="s">
        <v>688</v>
      </c>
      <c r="R568" s="208" t="e">
        <f>VLOOKUP(LEFT(Solicitacao_Prancha[[#This Row],[ORIGEM]],4),#REF!,2,0)</f>
        <v>#REF!</v>
      </c>
      <c r="S568" s="208" t="e">
        <f>VLOOKUP(LEFT(Solicitacao_Prancha[[#This Row],[DESTINO]],4),#REF!,2,0)</f>
        <v>#REF!</v>
      </c>
      <c r="T568" s="220" t="str">
        <f t="shared" ref="T568:T631" si="208">IF(U568&gt;=48,"Aderente","Não Aderente")</f>
        <v>Aderente</v>
      </c>
      <c r="U568" s="223">
        <f>((CONCATENATE(Solicitacao_Prancha[[#This Row],[DATA MOVIMENTAÇÃO]]," ",Solicitacao_Prancha[[#This Row],[HORA MOVIMENTAÇÃO]])-Solicitacao_Prancha[[#This Row],[DATA SOLICITAÇÃO]])*24)+3</f>
        <v>266.43333333323244</v>
      </c>
      <c r="V568" s="224" t="s">
        <v>410</v>
      </c>
      <c r="W568" s="209" t="str">
        <f>LEFT(Solicitacao_Prancha[[#This Row],[ORIGEM]],4)</f>
        <v>0265</v>
      </c>
      <c r="X568" s="209" t="str">
        <f>LEFT(Solicitacao_Prancha[[#This Row],[DESTINO]],4)</f>
        <v>0425</v>
      </c>
      <c r="Y568" s="209" t="str">
        <f t="shared" ref="Y568:Y631" si="209">CONCATENATE(V568,W568)</f>
        <v>BRLP0265</v>
      </c>
      <c r="Z568" s="209" t="str">
        <f t="shared" ref="Z568:Z631" si="210">CONCATENATE(W568,X568)</f>
        <v>02650425</v>
      </c>
      <c r="AA568" s="209" t="str">
        <f t="shared" ref="AA568:AA631" si="211">CONCATENATE(V568,X568)</f>
        <v>BRLP0425</v>
      </c>
      <c r="AB568" s="222" t="e">
        <f>VLOOKUP(Y568,#REF!,2,0)</f>
        <v>#REF!</v>
      </c>
      <c r="AC568" s="222" t="e">
        <f>VLOOKUP(Z568,#REF!,2,0)</f>
        <v>#REF!</v>
      </c>
      <c r="AD568" s="222" t="e">
        <f>VLOOKUP(AA568,#REF!,2,0)</f>
        <v>#REF!</v>
      </c>
      <c r="AE568" s="227" t="e">
        <f t="shared" ref="AE568:AE631" si="212">SUM(AB568:AD568)</f>
        <v>#REF!</v>
      </c>
      <c r="AF568" s="230" t="e">
        <f t="shared" ref="AF568:AF631" si="213">(AB568/65)+(AC568/42.5)+(AD568/65)</f>
        <v>#REF!</v>
      </c>
      <c r="AG568" s="230">
        <v>2</v>
      </c>
      <c r="AH568" s="230" t="e">
        <f t="shared" ref="AH568:AH631" si="214">(AF568+AG568)</f>
        <v>#REF!</v>
      </c>
      <c r="AI568" s="228" t="e">
        <f t="shared" ref="AI568:AI631" si="215">11/AH568</f>
        <v>#REF!</v>
      </c>
      <c r="AJ568" s="209">
        <f>Solicitacao_Prancha[[#This Row],[QUANT EQUIP]]</f>
        <v>1</v>
      </c>
      <c r="AK568" s="230" t="e">
        <f t="shared" ref="AK568:AK599" si="216">AJ568/AI568</f>
        <v>#REF!</v>
      </c>
      <c r="AL568" s="209"/>
      <c r="AM568" s="209"/>
      <c r="AN568" s="209"/>
      <c r="AO568" s="209"/>
      <c r="AP568" s="209"/>
      <c r="AQ568" s="209"/>
      <c r="AR568" s="209"/>
      <c r="AS568" s="209"/>
      <c r="AT568" s="209"/>
      <c r="AU568" s="209"/>
      <c r="AV568" s="209"/>
      <c r="AW568" s="209"/>
      <c r="AX568"/>
      <c r="AY568"/>
    </row>
    <row r="569" spans="1:51" ht="15" hidden="1" x14ac:dyDescent="0.25">
      <c r="A569" s="209">
        <v>3340</v>
      </c>
      <c r="B569" s="209" t="s">
        <v>745</v>
      </c>
      <c r="C569" s="210">
        <v>45649.56527777778</v>
      </c>
      <c r="D569" s="211" t="s">
        <v>587</v>
      </c>
      <c r="E569" s="209" t="s">
        <v>485</v>
      </c>
      <c r="F569" s="209">
        <v>1</v>
      </c>
      <c r="G569" s="209" t="s">
        <v>689</v>
      </c>
      <c r="H569" s="209" t="s">
        <v>620</v>
      </c>
      <c r="I569" s="209" t="s">
        <v>621</v>
      </c>
      <c r="J569" s="209" t="s">
        <v>1</v>
      </c>
      <c r="K569" s="209" t="s">
        <v>1583</v>
      </c>
      <c r="L569" s="209" t="s">
        <v>606</v>
      </c>
      <c r="M569" s="211" t="s">
        <v>526</v>
      </c>
      <c r="N569" s="211" t="s">
        <v>561</v>
      </c>
      <c r="O569" s="218" t="s">
        <v>1595</v>
      </c>
      <c r="P569" s="209"/>
      <c r="Q569" s="209" t="s">
        <v>688</v>
      </c>
      <c r="R569" s="208" t="e">
        <f>VLOOKUP(LEFT(Solicitacao_Prancha[[#This Row],[ORIGEM]],4),#REF!,2,0)</f>
        <v>#REF!</v>
      </c>
      <c r="S569" s="208" t="e">
        <f>VLOOKUP(LEFT(Solicitacao_Prancha[[#This Row],[DESTINO]],4),#REF!,2,0)</f>
        <v>#REF!</v>
      </c>
      <c r="T569" s="220" t="str">
        <f t="shared" si="208"/>
        <v>Aderente</v>
      </c>
      <c r="U569" s="223">
        <f>((CONCATENATE(Solicitacao_Prancha[[#This Row],[DATA MOVIMENTAÇÃO]]," ",Solicitacao_Prancha[[#This Row],[HORA MOVIMENTAÇÃO]])-Solicitacao_Prancha[[#This Row],[DATA SOLICITAÇÃO]])*24)+3</f>
        <v>73.433333333290648</v>
      </c>
      <c r="V569" s="224" t="s">
        <v>410</v>
      </c>
      <c r="W569" s="209" t="str">
        <f>LEFT(Solicitacao_Prancha[[#This Row],[ORIGEM]],4)</f>
        <v>0275</v>
      </c>
      <c r="X569" s="209" t="str">
        <f>LEFT(Solicitacao_Prancha[[#This Row],[DESTINO]],4)</f>
        <v>0265</v>
      </c>
      <c r="Y569" s="209" t="str">
        <f t="shared" si="209"/>
        <v>BRLP0275</v>
      </c>
      <c r="Z569" s="209" t="str">
        <f t="shared" si="210"/>
        <v>02750265</v>
      </c>
      <c r="AA569" s="209" t="str">
        <f t="shared" si="211"/>
        <v>BRLP0265</v>
      </c>
      <c r="AB569" s="222" t="e">
        <f>VLOOKUP(Y569,#REF!,2,0)</f>
        <v>#REF!</v>
      </c>
      <c r="AC569" s="222" t="e">
        <f>VLOOKUP(Z569,#REF!,2,0)</f>
        <v>#REF!</v>
      </c>
      <c r="AD569" s="222" t="e">
        <f>VLOOKUP(AA569,#REF!,2,0)</f>
        <v>#REF!</v>
      </c>
      <c r="AE569" s="227" t="e">
        <f t="shared" si="212"/>
        <v>#REF!</v>
      </c>
      <c r="AF569" s="230" t="e">
        <f t="shared" si="213"/>
        <v>#REF!</v>
      </c>
      <c r="AG569" s="230">
        <v>2</v>
      </c>
      <c r="AH569" s="230" t="e">
        <f t="shared" si="214"/>
        <v>#REF!</v>
      </c>
      <c r="AI569" s="228" t="e">
        <f t="shared" si="215"/>
        <v>#REF!</v>
      </c>
      <c r="AJ569" s="209">
        <f>Solicitacao_Prancha[[#This Row],[QUANT EQUIP]]</f>
        <v>1</v>
      </c>
      <c r="AK569" s="230" t="e">
        <f t="shared" si="216"/>
        <v>#REF!</v>
      </c>
      <c r="AL569" s="209"/>
      <c r="AM569" s="209"/>
      <c r="AN569" s="209"/>
      <c r="AO569" s="209"/>
      <c r="AP569" s="209"/>
      <c r="AQ569" s="209"/>
      <c r="AR569" s="209"/>
      <c r="AS569" s="209"/>
      <c r="AT569" s="209"/>
      <c r="AU569" s="209"/>
      <c r="AV569" s="209"/>
      <c r="AW569" s="209"/>
      <c r="AX569"/>
      <c r="AY569"/>
    </row>
    <row r="570" spans="1:51" ht="15" hidden="1" x14ac:dyDescent="0.25">
      <c r="A570" s="209">
        <v>3341</v>
      </c>
      <c r="B570" s="209" t="s">
        <v>718</v>
      </c>
      <c r="C570" s="210">
        <v>45649.568749999999</v>
      </c>
      <c r="D570" s="211" t="s">
        <v>1596</v>
      </c>
      <c r="E570" s="209" t="s">
        <v>5</v>
      </c>
      <c r="F570" s="209">
        <v>1</v>
      </c>
      <c r="G570" s="209" t="s">
        <v>506</v>
      </c>
      <c r="H570" s="209" t="s">
        <v>620</v>
      </c>
      <c r="I570" s="209" t="s">
        <v>624</v>
      </c>
      <c r="J570" s="209" t="s">
        <v>531</v>
      </c>
      <c r="K570" s="209" t="s">
        <v>1554</v>
      </c>
      <c r="L570" s="209" t="s">
        <v>812</v>
      </c>
      <c r="M570" s="211" t="s">
        <v>590</v>
      </c>
      <c r="N570" s="211" t="s">
        <v>590</v>
      </c>
      <c r="O570" s="218" t="s">
        <v>125</v>
      </c>
      <c r="P570" s="209" t="s">
        <v>514</v>
      </c>
      <c r="Q570" s="209" t="s">
        <v>687</v>
      </c>
      <c r="R570" s="208" t="e">
        <f>VLOOKUP(LEFT(Solicitacao_Prancha[[#This Row],[ORIGEM]],4),#REF!,2,0)</f>
        <v>#REF!</v>
      </c>
      <c r="S570" s="208" t="e">
        <f>VLOOKUP(LEFT(Solicitacao_Prancha[[#This Row],[DESTINO]],4),#REF!,2,0)</f>
        <v>#REF!</v>
      </c>
      <c r="T570" s="220" t="str">
        <f t="shared" si="208"/>
        <v>Não Aderente</v>
      </c>
      <c r="U570" s="223">
        <f>((CONCATENATE(Solicitacao_Prancha[[#This Row],[DATA MOVIMENTAÇÃO]]," ",Solicitacao_Prancha[[#This Row],[HORA MOVIMENTAÇÃO]])-Solicitacao_Prancha[[#This Row],[DATA SOLICITAÇÃO]])*24)+3</f>
        <v>-0.1499999999650754</v>
      </c>
      <c r="V570" s="224" t="s">
        <v>410</v>
      </c>
      <c r="W570" s="209" t="str">
        <f>LEFT(Solicitacao_Prancha[[#This Row],[ORIGEM]],4)</f>
        <v>0351</v>
      </c>
      <c r="X570" s="209" t="str">
        <f>LEFT(Solicitacao_Prancha[[#This Row],[DESTINO]],4)</f>
        <v>0351</v>
      </c>
      <c r="Y570" s="209" t="str">
        <f t="shared" si="209"/>
        <v>BRLP0351</v>
      </c>
      <c r="Z570" s="209" t="str">
        <f t="shared" si="210"/>
        <v>03510351</v>
      </c>
      <c r="AA570" s="209" t="str">
        <f t="shared" si="211"/>
        <v>BRLP0351</v>
      </c>
      <c r="AB570" s="222" t="e">
        <f>VLOOKUP(Y570,#REF!,2,0)</f>
        <v>#REF!</v>
      </c>
      <c r="AC570" s="222" t="e">
        <f>VLOOKUP(Z570,#REF!,2,0)</f>
        <v>#REF!</v>
      </c>
      <c r="AD570" s="222" t="e">
        <f>VLOOKUP(AA570,#REF!,2,0)</f>
        <v>#REF!</v>
      </c>
      <c r="AE570" s="227" t="e">
        <f t="shared" si="212"/>
        <v>#REF!</v>
      </c>
      <c r="AF570" s="230" t="e">
        <f t="shared" si="213"/>
        <v>#REF!</v>
      </c>
      <c r="AG570" s="230">
        <v>2</v>
      </c>
      <c r="AH570" s="230" t="e">
        <f t="shared" si="214"/>
        <v>#REF!</v>
      </c>
      <c r="AI570" s="228" t="e">
        <f t="shared" si="215"/>
        <v>#REF!</v>
      </c>
      <c r="AJ570" s="209">
        <f>Solicitacao_Prancha[[#This Row],[QUANT EQUIP]]</f>
        <v>1</v>
      </c>
      <c r="AK570" s="230" t="e">
        <f t="shared" si="216"/>
        <v>#REF!</v>
      </c>
      <c r="AL570" s="209"/>
      <c r="AM570" s="209"/>
      <c r="AN570" s="209"/>
      <c r="AO570" s="209"/>
      <c r="AP570" s="209"/>
      <c r="AQ570" s="209"/>
      <c r="AR570" s="209"/>
      <c r="AS570" s="209"/>
      <c r="AT570" s="209"/>
      <c r="AU570" s="209"/>
      <c r="AV570" s="209"/>
      <c r="AW570" s="209"/>
      <c r="AX570"/>
      <c r="AY570"/>
    </row>
    <row r="571" spans="1:51" ht="15" hidden="1" x14ac:dyDescent="0.25">
      <c r="A571" s="209">
        <v>3342</v>
      </c>
      <c r="B571" s="209" t="s">
        <v>743</v>
      </c>
      <c r="C571" s="210">
        <v>45649.580555555556</v>
      </c>
      <c r="D571" s="211" t="s">
        <v>521</v>
      </c>
      <c r="E571" s="209" t="s">
        <v>491</v>
      </c>
      <c r="F571" s="209">
        <v>1</v>
      </c>
      <c r="G571" s="209" t="s">
        <v>4</v>
      </c>
      <c r="H571" s="209" t="s">
        <v>620</v>
      </c>
      <c r="I571" s="209" t="s">
        <v>621</v>
      </c>
      <c r="J571" s="209" t="s">
        <v>531</v>
      </c>
      <c r="K571" s="209" t="s">
        <v>1554</v>
      </c>
      <c r="L571" s="209" t="s">
        <v>617</v>
      </c>
      <c r="M571" s="211" t="s">
        <v>1001</v>
      </c>
      <c r="N571" s="211" t="s">
        <v>640</v>
      </c>
      <c r="O571" s="218"/>
      <c r="P571" s="209" t="s">
        <v>848</v>
      </c>
      <c r="Q571" s="209" t="s">
        <v>687</v>
      </c>
      <c r="R571" s="208" t="e">
        <f>VLOOKUP(LEFT(Solicitacao_Prancha[[#This Row],[ORIGEM]],4),#REF!,2,0)</f>
        <v>#REF!</v>
      </c>
      <c r="S571" s="208" t="e">
        <f>VLOOKUP(LEFT(Solicitacao_Prancha[[#This Row],[DESTINO]],4),#REF!,2,0)</f>
        <v>#REF!</v>
      </c>
      <c r="T571" s="220" t="str">
        <f t="shared" si="208"/>
        <v>Não Aderente</v>
      </c>
      <c r="U571" s="223">
        <f>((CONCATENATE(Solicitacao_Prancha[[#This Row],[DATA MOVIMENTAÇÃO]]," ",Solicitacao_Prancha[[#This Row],[HORA MOVIMENTAÇÃO]])-Solicitacao_Prancha[[#This Row],[DATA SOLICITAÇÃO]])*24)+3</f>
        <v>1.5666666667093523</v>
      </c>
      <c r="V571" s="224" t="s">
        <v>410</v>
      </c>
      <c r="W571" s="209" t="str">
        <f>LEFT(Solicitacao_Prancha[[#This Row],[ORIGEM]],4)</f>
        <v>0464</v>
      </c>
      <c r="X571" s="209" t="str">
        <f>LEFT(Solicitacao_Prancha[[#This Row],[DESTINO]],4)</f>
        <v>0422</v>
      </c>
      <c r="Y571" s="209" t="str">
        <f t="shared" si="209"/>
        <v>BRLP0464</v>
      </c>
      <c r="Z571" s="209" t="str">
        <f t="shared" si="210"/>
        <v>04640422</v>
      </c>
      <c r="AA571" s="209" t="str">
        <f t="shared" si="211"/>
        <v>BRLP0422</v>
      </c>
      <c r="AB571" s="222" t="e">
        <f>VLOOKUP(Y571,#REF!,2,0)</f>
        <v>#REF!</v>
      </c>
      <c r="AC571" s="222" t="e">
        <f>VLOOKUP(Z571,#REF!,2,0)</f>
        <v>#REF!</v>
      </c>
      <c r="AD571" s="222" t="e">
        <f>VLOOKUP(AA571,#REF!,2,0)</f>
        <v>#REF!</v>
      </c>
      <c r="AE571" s="227" t="e">
        <f t="shared" si="212"/>
        <v>#REF!</v>
      </c>
      <c r="AF571" s="230" t="e">
        <f t="shared" si="213"/>
        <v>#REF!</v>
      </c>
      <c r="AG571" s="230">
        <v>2</v>
      </c>
      <c r="AH571" s="230" t="e">
        <f t="shared" si="214"/>
        <v>#REF!</v>
      </c>
      <c r="AI571" s="228" t="e">
        <f t="shared" si="215"/>
        <v>#REF!</v>
      </c>
      <c r="AJ571" s="209">
        <f>Solicitacao_Prancha[[#This Row],[QUANT EQUIP]]</f>
        <v>1</v>
      </c>
      <c r="AK571" s="230" t="e">
        <f t="shared" si="216"/>
        <v>#REF!</v>
      </c>
      <c r="AL571" s="209"/>
      <c r="AM571" s="209"/>
      <c r="AN571" s="209"/>
      <c r="AO571" s="209"/>
      <c r="AP571" s="209"/>
      <c r="AQ571" s="209"/>
      <c r="AR571" s="209"/>
      <c r="AS571" s="209"/>
      <c r="AT571" s="209"/>
      <c r="AU571" s="209"/>
      <c r="AV571" s="209"/>
      <c r="AW571" s="209"/>
      <c r="AX571"/>
      <c r="AY571"/>
    </row>
    <row r="572" spans="1:51" ht="15" hidden="1" x14ac:dyDescent="0.25">
      <c r="A572" s="209">
        <v>3348</v>
      </c>
      <c r="B572" s="209" t="s">
        <v>743</v>
      </c>
      <c r="C572" s="210">
        <v>45649.581944444442</v>
      </c>
      <c r="D572" s="211" t="s">
        <v>521</v>
      </c>
      <c r="E572" s="209" t="s">
        <v>491</v>
      </c>
      <c r="F572" s="209">
        <v>1</v>
      </c>
      <c r="G572" s="209" t="s">
        <v>4</v>
      </c>
      <c r="H572" s="209" t="s">
        <v>620</v>
      </c>
      <c r="I572" s="209" t="s">
        <v>621</v>
      </c>
      <c r="J572" s="209" t="s">
        <v>531</v>
      </c>
      <c r="K572" s="209" t="s">
        <v>1554</v>
      </c>
      <c r="L572" s="209" t="s">
        <v>1597</v>
      </c>
      <c r="M572" s="211" t="s">
        <v>682</v>
      </c>
      <c r="N572" s="211" t="s">
        <v>410</v>
      </c>
      <c r="O572" s="218"/>
      <c r="P572" s="209" t="s">
        <v>848</v>
      </c>
      <c r="Q572" s="209" t="s">
        <v>687</v>
      </c>
      <c r="R572" s="208" t="e">
        <f>VLOOKUP(LEFT(Solicitacao_Prancha[[#This Row],[ORIGEM]],4),#REF!,2,0)</f>
        <v>#REF!</v>
      </c>
      <c r="S572" s="208" t="e">
        <f>VLOOKUP(LEFT(Solicitacao_Prancha[[#This Row],[DESTINO]],4),#REF!,2,0)</f>
        <v>#REF!</v>
      </c>
      <c r="T572" s="220" t="str">
        <f t="shared" si="208"/>
        <v>Não Aderente</v>
      </c>
      <c r="U572" s="223">
        <f>((CONCATENATE(Solicitacao_Prancha[[#This Row],[DATA MOVIMENTAÇÃO]]," ",Solicitacao_Prancha[[#This Row],[HORA MOVIMENTAÇÃO]])-Solicitacao_Prancha[[#This Row],[DATA SOLICITAÇÃO]])*24)+3</f>
        <v>4.5333333334419876</v>
      </c>
      <c r="V572" s="224" t="s">
        <v>410</v>
      </c>
      <c r="W572" s="209" t="str">
        <f>LEFT(Solicitacao_Prancha[[#This Row],[ORIGEM]],4)</f>
        <v>0457</v>
      </c>
      <c r="X572" s="209" t="str">
        <f>LEFT(Solicitacao_Prancha[[#This Row],[DESTINO]],4)</f>
        <v>BRLP</v>
      </c>
      <c r="Y572" s="209" t="str">
        <f t="shared" si="209"/>
        <v>BRLP0457</v>
      </c>
      <c r="Z572" s="209" t="str">
        <f t="shared" si="210"/>
        <v>0457BRLP</v>
      </c>
      <c r="AA572" s="209" t="str">
        <f t="shared" si="211"/>
        <v>BRLPBRLP</v>
      </c>
      <c r="AB572" s="222" t="e">
        <f>VLOOKUP(Y572,#REF!,2,0)</f>
        <v>#REF!</v>
      </c>
      <c r="AC572" s="222" t="e">
        <f>VLOOKUP(Z572,#REF!,2,0)</f>
        <v>#REF!</v>
      </c>
      <c r="AD572" s="222" t="e">
        <f>VLOOKUP(AA572,#REF!,2,0)</f>
        <v>#REF!</v>
      </c>
      <c r="AE572" s="227" t="e">
        <f t="shared" si="212"/>
        <v>#REF!</v>
      </c>
      <c r="AF572" s="230" t="e">
        <f t="shared" si="213"/>
        <v>#REF!</v>
      </c>
      <c r="AG572" s="230">
        <v>2</v>
      </c>
      <c r="AH572" s="230" t="e">
        <f t="shared" si="214"/>
        <v>#REF!</v>
      </c>
      <c r="AI572" s="228" t="e">
        <f t="shared" si="215"/>
        <v>#REF!</v>
      </c>
      <c r="AJ572" s="209">
        <f>Solicitacao_Prancha[[#This Row],[QUANT EQUIP]]</f>
        <v>1</v>
      </c>
      <c r="AK572" s="230" t="e">
        <f t="shared" si="216"/>
        <v>#REF!</v>
      </c>
      <c r="AL572" s="209"/>
      <c r="AM572" s="209"/>
      <c r="AN572" s="209"/>
      <c r="AO572" s="209"/>
      <c r="AP572" s="209"/>
      <c r="AQ572" s="209"/>
      <c r="AR572" s="209"/>
      <c r="AS572" s="209"/>
      <c r="AT572" s="209"/>
      <c r="AU572" s="209"/>
      <c r="AV572" s="209"/>
      <c r="AW572" s="209"/>
      <c r="AX572"/>
      <c r="AY572"/>
    </row>
    <row r="573" spans="1:51" ht="15" hidden="1" x14ac:dyDescent="0.25">
      <c r="A573" s="209">
        <v>3343</v>
      </c>
      <c r="B573" s="209" t="s">
        <v>743</v>
      </c>
      <c r="C573" s="210">
        <v>45649.631249999999</v>
      </c>
      <c r="D573" s="211" t="s">
        <v>753</v>
      </c>
      <c r="E573" s="209" t="s">
        <v>491</v>
      </c>
      <c r="F573" s="209">
        <v>1</v>
      </c>
      <c r="G573" s="209" t="s">
        <v>508</v>
      </c>
      <c r="H573" s="209" t="s">
        <v>620</v>
      </c>
      <c r="I573" s="209" t="s">
        <v>621</v>
      </c>
      <c r="J573" s="209" t="s">
        <v>502</v>
      </c>
      <c r="K573" s="209" t="s">
        <v>1583</v>
      </c>
      <c r="L573" s="209" t="s">
        <v>604</v>
      </c>
      <c r="M573" s="211" t="s">
        <v>671</v>
      </c>
      <c r="N573" s="211" t="s">
        <v>590</v>
      </c>
      <c r="O573" s="218"/>
      <c r="P573" s="209"/>
      <c r="Q573" s="209" t="s">
        <v>688</v>
      </c>
      <c r="R573" s="208" t="e">
        <f>VLOOKUP(LEFT(Solicitacao_Prancha[[#This Row],[ORIGEM]],4),#REF!,2,0)</f>
        <v>#REF!</v>
      </c>
      <c r="S573" s="208" t="e">
        <f>VLOOKUP(LEFT(Solicitacao_Prancha[[#This Row],[DESTINO]],4),#REF!,2,0)</f>
        <v>#REF!</v>
      </c>
      <c r="T573" s="220" t="str">
        <f t="shared" si="208"/>
        <v>Aderente</v>
      </c>
      <c r="U573" s="223">
        <f>((CONCATENATE(Solicitacao_Prancha[[#This Row],[DATA MOVIMENTAÇÃO]]," ",Solicitacao_Prancha[[#This Row],[HORA MOVIMENTAÇÃO]])-Solicitacao_Prancha[[#This Row],[DATA SOLICITAÇÃO]])*24)+3</f>
        <v>66.849999999976717</v>
      </c>
      <c r="V573" s="224" t="s">
        <v>410</v>
      </c>
      <c r="W573" s="209" t="str">
        <f>LEFT(Solicitacao_Prancha[[#This Row],[ORIGEM]],4)</f>
        <v>0392</v>
      </c>
      <c r="X573" s="209" t="str">
        <f>LEFT(Solicitacao_Prancha[[#This Row],[DESTINO]],4)</f>
        <v>0351</v>
      </c>
      <c r="Y573" s="209" t="str">
        <f t="shared" si="209"/>
        <v>BRLP0392</v>
      </c>
      <c r="Z573" s="209" t="str">
        <f t="shared" si="210"/>
        <v>03920351</v>
      </c>
      <c r="AA573" s="209" t="str">
        <f t="shared" si="211"/>
        <v>BRLP0351</v>
      </c>
      <c r="AB573" s="222" t="e">
        <f>VLOOKUP(Y573,#REF!,2,0)</f>
        <v>#REF!</v>
      </c>
      <c r="AC573" s="222" t="e">
        <f>VLOOKUP(Z573,#REF!,2,0)</f>
        <v>#REF!</v>
      </c>
      <c r="AD573" s="222" t="e">
        <f>VLOOKUP(AA573,#REF!,2,0)</f>
        <v>#REF!</v>
      </c>
      <c r="AE573" s="227" t="e">
        <f t="shared" si="212"/>
        <v>#REF!</v>
      </c>
      <c r="AF573" s="230" t="e">
        <f t="shared" si="213"/>
        <v>#REF!</v>
      </c>
      <c r="AG573" s="230">
        <v>2</v>
      </c>
      <c r="AH573" s="230" t="e">
        <f t="shared" si="214"/>
        <v>#REF!</v>
      </c>
      <c r="AI573" s="228" t="e">
        <f t="shared" si="215"/>
        <v>#REF!</v>
      </c>
      <c r="AJ573" s="209">
        <f>Solicitacao_Prancha[[#This Row],[QUANT EQUIP]]</f>
        <v>1</v>
      </c>
      <c r="AK573" s="230" t="e">
        <f t="shared" si="216"/>
        <v>#REF!</v>
      </c>
      <c r="AL573" s="209"/>
      <c r="AM573" s="209"/>
      <c r="AN573" s="209"/>
      <c r="AO573" s="209"/>
      <c r="AP573" s="209"/>
      <c r="AQ573" s="209"/>
      <c r="AR573" s="209"/>
      <c r="AS573" s="209"/>
      <c r="AT573" s="209"/>
      <c r="AU573" s="209"/>
      <c r="AV573" s="209"/>
      <c r="AW573" s="209"/>
      <c r="AX573"/>
      <c r="AY573"/>
    </row>
    <row r="574" spans="1:51" ht="15" hidden="1" x14ac:dyDescent="0.25">
      <c r="A574" s="209">
        <v>3344</v>
      </c>
      <c r="B574" s="209" t="s">
        <v>743</v>
      </c>
      <c r="C574" s="210">
        <v>45649.632638888892</v>
      </c>
      <c r="D574" s="211" t="s">
        <v>753</v>
      </c>
      <c r="E574" s="209" t="s">
        <v>503</v>
      </c>
      <c r="F574" s="209">
        <v>1</v>
      </c>
      <c r="G574" s="209" t="s">
        <v>508</v>
      </c>
      <c r="H574" s="209" t="s">
        <v>620</v>
      </c>
      <c r="I574" s="209" t="s">
        <v>621</v>
      </c>
      <c r="J574" s="209" t="s">
        <v>502</v>
      </c>
      <c r="K574" s="209" t="s">
        <v>1583</v>
      </c>
      <c r="L574" s="209" t="s">
        <v>604</v>
      </c>
      <c r="M574" s="211" t="s">
        <v>671</v>
      </c>
      <c r="N574" s="211" t="s">
        <v>590</v>
      </c>
      <c r="O574" s="218"/>
      <c r="P574" s="209"/>
      <c r="Q574" s="209" t="s">
        <v>688</v>
      </c>
      <c r="R574" s="208" t="e">
        <f>VLOOKUP(LEFT(Solicitacao_Prancha[[#This Row],[ORIGEM]],4),#REF!,2,0)</f>
        <v>#REF!</v>
      </c>
      <c r="S574" s="208" t="e">
        <f>VLOOKUP(LEFT(Solicitacao_Prancha[[#This Row],[DESTINO]],4),#REF!,2,0)</f>
        <v>#REF!</v>
      </c>
      <c r="T574" s="220" t="str">
        <f t="shared" si="208"/>
        <v>Aderente</v>
      </c>
      <c r="U574" s="223">
        <f>((CONCATENATE(Solicitacao_Prancha[[#This Row],[DATA MOVIMENTAÇÃO]]," ",Solicitacao_Prancha[[#This Row],[HORA MOVIMENTAÇÃO]])-Solicitacao_Prancha[[#This Row],[DATA SOLICITAÇÃO]])*24)+3</f>
        <v>66.816666666534729</v>
      </c>
      <c r="V574" s="224" t="s">
        <v>410</v>
      </c>
      <c r="W574" s="209" t="str">
        <f>LEFT(Solicitacao_Prancha[[#This Row],[ORIGEM]],4)</f>
        <v>0392</v>
      </c>
      <c r="X574" s="209" t="str">
        <f>LEFT(Solicitacao_Prancha[[#This Row],[DESTINO]],4)</f>
        <v>0351</v>
      </c>
      <c r="Y574" s="209" t="str">
        <f t="shared" si="209"/>
        <v>BRLP0392</v>
      </c>
      <c r="Z574" s="209" t="str">
        <f t="shared" si="210"/>
        <v>03920351</v>
      </c>
      <c r="AA574" s="209" t="str">
        <f t="shared" si="211"/>
        <v>BRLP0351</v>
      </c>
      <c r="AB574" s="222" t="e">
        <f>VLOOKUP(Y574,#REF!,2,0)</f>
        <v>#REF!</v>
      </c>
      <c r="AC574" s="222" t="e">
        <f>VLOOKUP(Z574,#REF!,2,0)</f>
        <v>#REF!</v>
      </c>
      <c r="AD574" s="222" t="e">
        <f>VLOOKUP(AA574,#REF!,2,0)</f>
        <v>#REF!</v>
      </c>
      <c r="AE574" s="227" t="e">
        <f t="shared" si="212"/>
        <v>#REF!</v>
      </c>
      <c r="AF574" s="230" t="e">
        <f t="shared" si="213"/>
        <v>#REF!</v>
      </c>
      <c r="AG574" s="230">
        <v>2</v>
      </c>
      <c r="AH574" s="230" t="e">
        <f t="shared" si="214"/>
        <v>#REF!</v>
      </c>
      <c r="AI574" s="228" t="e">
        <f t="shared" si="215"/>
        <v>#REF!</v>
      </c>
      <c r="AJ574" s="209">
        <f>Solicitacao_Prancha[[#This Row],[QUANT EQUIP]]</f>
        <v>1</v>
      </c>
      <c r="AK574" s="230" t="e">
        <f t="shared" si="216"/>
        <v>#REF!</v>
      </c>
      <c r="AL574" s="209"/>
      <c r="AM574" s="209"/>
      <c r="AN574" s="209"/>
      <c r="AO574" s="209"/>
      <c r="AP574" s="209"/>
      <c r="AQ574" s="209"/>
      <c r="AR574" s="209"/>
      <c r="AS574" s="209"/>
      <c r="AT574" s="209"/>
      <c r="AU574" s="209"/>
      <c r="AV574" s="209"/>
      <c r="AW574" s="209"/>
      <c r="AX574"/>
      <c r="AY574"/>
    </row>
    <row r="575" spans="1:51" ht="15" hidden="1" x14ac:dyDescent="0.25">
      <c r="A575" s="209">
        <v>3345</v>
      </c>
      <c r="B575" s="209" t="s">
        <v>743</v>
      </c>
      <c r="C575" s="210">
        <v>45649.633333333331</v>
      </c>
      <c r="D575" s="211" t="s">
        <v>753</v>
      </c>
      <c r="E575" s="209" t="s">
        <v>493</v>
      </c>
      <c r="F575" s="209">
        <v>1</v>
      </c>
      <c r="G575" s="209" t="s">
        <v>508</v>
      </c>
      <c r="H575" s="209" t="s">
        <v>620</v>
      </c>
      <c r="I575" s="209" t="s">
        <v>621</v>
      </c>
      <c r="J575" s="209" t="s">
        <v>502</v>
      </c>
      <c r="K575" s="209" t="s">
        <v>1583</v>
      </c>
      <c r="L575" s="209" t="s">
        <v>604</v>
      </c>
      <c r="M575" s="211" t="s">
        <v>671</v>
      </c>
      <c r="N575" s="211" t="s">
        <v>590</v>
      </c>
      <c r="O575" s="218"/>
      <c r="P575" s="209"/>
      <c r="Q575" s="209" t="s">
        <v>688</v>
      </c>
      <c r="R575" s="208" t="e">
        <f>VLOOKUP(LEFT(Solicitacao_Prancha[[#This Row],[ORIGEM]],4),#REF!,2,0)</f>
        <v>#REF!</v>
      </c>
      <c r="S575" s="208" t="e">
        <f>VLOOKUP(LEFT(Solicitacao_Prancha[[#This Row],[DESTINO]],4),#REF!,2,0)</f>
        <v>#REF!</v>
      </c>
      <c r="T575" s="220" t="str">
        <f t="shared" si="208"/>
        <v>Aderente</v>
      </c>
      <c r="U575" s="223">
        <f>((CONCATENATE(Solicitacao_Prancha[[#This Row],[DATA MOVIMENTAÇÃO]]," ",Solicitacao_Prancha[[#This Row],[HORA MOVIMENTAÇÃO]])-Solicitacao_Prancha[[#This Row],[DATA SOLICITAÇÃO]])*24)+3</f>
        <v>66.799999999988358</v>
      </c>
      <c r="V575" s="224" t="s">
        <v>410</v>
      </c>
      <c r="W575" s="209" t="str">
        <f>LEFT(Solicitacao_Prancha[[#This Row],[ORIGEM]],4)</f>
        <v>0392</v>
      </c>
      <c r="X575" s="209" t="str">
        <f>LEFT(Solicitacao_Prancha[[#This Row],[DESTINO]],4)</f>
        <v>0351</v>
      </c>
      <c r="Y575" s="209" t="str">
        <f t="shared" si="209"/>
        <v>BRLP0392</v>
      </c>
      <c r="Z575" s="209" t="str">
        <f t="shared" si="210"/>
        <v>03920351</v>
      </c>
      <c r="AA575" s="209" t="str">
        <f t="shared" si="211"/>
        <v>BRLP0351</v>
      </c>
      <c r="AB575" s="222" t="e">
        <f>VLOOKUP(Y575,#REF!,2,0)</f>
        <v>#REF!</v>
      </c>
      <c r="AC575" s="222" t="e">
        <f>VLOOKUP(Z575,#REF!,2,0)</f>
        <v>#REF!</v>
      </c>
      <c r="AD575" s="222" t="e">
        <f>VLOOKUP(AA575,#REF!,2,0)</f>
        <v>#REF!</v>
      </c>
      <c r="AE575" s="227" t="e">
        <f t="shared" si="212"/>
        <v>#REF!</v>
      </c>
      <c r="AF575" s="230" t="e">
        <f t="shared" si="213"/>
        <v>#REF!</v>
      </c>
      <c r="AG575" s="230">
        <v>2</v>
      </c>
      <c r="AH575" s="230" t="e">
        <f t="shared" si="214"/>
        <v>#REF!</v>
      </c>
      <c r="AI575" s="228" t="e">
        <f t="shared" si="215"/>
        <v>#REF!</v>
      </c>
      <c r="AJ575" s="209">
        <f>Solicitacao_Prancha[[#This Row],[QUANT EQUIP]]</f>
        <v>1</v>
      </c>
      <c r="AK575" s="230" t="e">
        <f t="shared" si="216"/>
        <v>#REF!</v>
      </c>
      <c r="AL575" s="209"/>
      <c r="AM575" s="209"/>
      <c r="AN575" s="209"/>
      <c r="AO575" s="209"/>
      <c r="AP575" s="209"/>
      <c r="AQ575" s="209"/>
      <c r="AR575" s="209"/>
      <c r="AS575" s="209"/>
      <c r="AT575" s="209"/>
      <c r="AU575" s="209"/>
      <c r="AV575" s="209"/>
      <c r="AW575" s="209"/>
      <c r="AX575"/>
      <c r="AY575"/>
    </row>
    <row r="576" spans="1:51" ht="15" hidden="1" x14ac:dyDescent="0.25">
      <c r="A576" s="209">
        <v>3346</v>
      </c>
      <c r="B576" s="209" t="s">
        <v>743</v>
      </c>
      <c r="C576" s="210">
        <v>45649.634722222225</v>
      </c>
      <c r="D576" s="211" t="s">
        <v>753</v>
      </c>
      <c r="E576" s="209" t="s">
        <v>507</v>
      </c>
      <c r="F576" s="209">
        <v>1</v>
      </c>
      <c r="G576" s="209" t="s">
        <v>508</v>
      </c>
      <c r="H576" s="209" t="s">
        <v>620</v>
      </c>
      <c r="I576" s="209" t="s">
        <v>621</v>
      </c>
      <c r="J576" s="209" t="s">
        <v>502</v>
      </c>
      <c r="K576" s="209" t="s">
        <v>1583</v>
      </c>
      <c r="L576" s="209" t="s">
        <v>604</v>
      </c>
      <c r="M576" s="211" t="s">
        <v>671</v>
      </c>
      <c r="N576" s="211" t="s">
        <v>590</v>
      </c>
      <c r="O576" s="218"/>
      <c r="P576" s="209"/>
      <c r="Q576" s="209" t="s">
        <v>688</v>
      </c>
      <c r="R576" s="208" t="e">
        <f>VLOOKUP(LEFT(Solicitacao_Prancha[[#This Row],[ORIGEM]],4),#REF!,2,0)</f>
        <v>#REF!</v>
      </c>
      <c r="S576" s="208" t="e">
        <f>VLOOKUP(LEFT(Solicitacao_Prancha[[#This Row],[DESTINO]],4),#REF!,2,0)</f>
        <v>#REF!</v>
      </c>
      <c r="T576" s="220" t="str">
        <f t="shared" si="208"/>
        <v>Aderente</v>
      </c>
      <c r="U576" s="223">
        <f>((CONCATENATE(Solicitacao_Prancha[[#This Row],[DATA MOVIMENTAÇÃO]]," ",Solicitacao_Prancha[[#This Row],[HORA MOVIMENTAÇÃO]])-Solicitacao_Prancha[[#This Row],[DATA SOLICITAÇÃO]])*24)+3</f>
        <v>66.766666666546371</v>
      </c>
      <c r="V576" s="224" t="s">
        <v>410</v>
      </c>
      <c r="W576" s="209" t="str">
        <f>LEFT(Solicitacao_Prancha[[#This Row],[ORIGEM]],4)</f>
        <v>0392</v>
      </c>
      <c r="X576" s="209" t="str">
        <f>LEFT(Solicitacao_Prancha[[#This Row],[DESTINO]],4)</f>
        <v>0351</v>
      </c>
      <c r="Y576" s="209" t="str">
        <f t="shared" si="209"/>
        <v>BRLP0392</v>
      </c>
      <c r="Z576" s="209" t="str">
        <f t="shared" si="210"/>
        <v>03920351</v>
      </c>
      <c r="AA576" s="209" t="str">
        <f t="shared" si="211"/>
        <v>BRLP0351</v>
      </c>
      <c r="AB576" s="222" t="e">
        <f>VLOOKUP(Y576,#REF!,2,0)</f>
        <v>#REF!</v>
      </c>
      <c r="AC576" s="222" t="e">
        <f>VLOOKUP(Z576,#REF!,2,0)</f>
        <v>#REF!</v>
      </c>
      <c r="AD576" s="222" t="e">
        <f>VLOOKUP(AA576,#REF!,2,0)</f>
        <v>#REF!</v>
      </c>
      <c r="AE576" s="227" t="e">
        <f t="shared" si="212"/>
        <v>#REF!</v>
      </c>
      <c r="AF576" s="230" t="e">
        <f t="shared" si="213"/>
        <v>#REF!</v>
      </c>
      <c r="AG576" s="230">
        <v>2</v>
      </c>
      <c r="AH576" s="230" t="e">
        <f t="shared" si="214"/>
        <v>#REF!</v>
      </c>
      <c r="AI576" s="228" t="e">
        <f t="shared" si="215"/>
        <v>#REF!</v>
      </c>
      <c r="AJ576" s="209">
        <f>Solicitacao_Prancha[[#This Row],[QUANT EQUIP]]</f>
        <v>1</v>
      </c>
      <c r="AK576" s="230" t="e">
        <f t="shared" si="216"/>
        <v>#REF!</v>
      </c>
      <c r="AL576" s="209"/>
      <c r="AM576" s="209"/>
      <c r="AN576" s="209"/>
      <c r="AO576" s="209"/>
      <c r="AP576" s="209"/>
      <c r="AQ576" s="209"/>
      <c r="AR576" s="209"/>
      <c r="AS576" s="209"/>
      <c r="AT576" s="209"/>
      <c r="AU576" s="209"/>
      <c r="AV576" s="209"/>
      <c r="AW576" s="209"/>
      <c r="AX576"/>
      <c r="AY576"/>
    </row>
    <row r="577" spans="1:51" ht="15" hidden="1" x14ac:dyDescent="0.25">
      <c r="A577" s="209">
        <v>3347</v>
      </c>
      <c r="B577" s="209" t="s">
        <v>743</v>
      </c>
      <c r="C577" s="210">
        <v>45649.635416666664</v>
      </c>
      <c r="D577" s="211" t="s">
        <v>753</v>
      </c>
      <c r="E577" s="209" t="s">
        <v>489</v>
      </c>
      <c r="F577" s="209">
        <v>1</v>
      </c>
      <c r="G577" s="209" t="s">
        <v>508</v>
      </c>
      <c r="H577" s="209" t="s">
        <v>620</v>
      </c>
      <c r="I577" s="209" t="s">
        <v>621</v>
      </c>
      <c r="J577" s="209" t="s">
        <v>531</v>
      </c>
      <c r="K577" s="209" t="s">
        <v>1579</v>
      </c>
      <c r="L577" s="209" t="s">
        <v>604</v>
      </c>
      <c r="M577" s="211" t="s">
        <v>671</v>
      </c>
      <c r="N577" s="211" t="s">
        <v>1423</v>
      </c>
      <c r="O577" s="218"/>
      <c r="P577" s="209" t="s">
        <v>514</v>
      </c>
      <c r="Q577" s="209" t="s">
        <v>688</v>
      </c>
      <c r="R577" s="208" t="e">
        <f>VLOOKUP(LEFT(Solicitacao_Prancha[[#This Row],[ORIGEM]],4),#REF!,2,0)</f>
        <v>#REF!</v>
      </c>
      <c r="S577" s="208" t="e">
        <f>VLOOKUP(LEFT(Solicitacao_Prancha[[#This Row],[DESTINO]],4),#REF!,2,0)</f>
        <v>#REF!</v>
      </c>
      <c r="T577" s="220" t="str">
        <f t="shared" si="208"/>
        <v>Não Aderente</v>
      </c>
      <c r="U577" s="223">
        <f>((CONCATENATE(Solicitacao_Prancha[[#This Row],[DATA MOVIMENTAÇÃO]]," ",Solicitacao_Prancha[[#This Row],[HORA MOVIMENTAÇÃO]])-Solicitacao_Prancha[[#This Row],[DATA SOLICITAÇÃO]])*24)+3</f>
        <v>18.75</v>
      </c>
      <c r="V577" s="224" t="s">
        <v>410</v>
      </c>
      <c r="W577" s="209" t="str">
        <f>LEFT(Solicitacao_Prancha[[#This Row],[ORIGEM]],4)</f>
        <v>0392</v>
      </c>
      <c r="X577" s="209" t="str">
        <f>LEFT(Solicitacao_Prancha[[#This Row],[DESTINO]],4)</f>
        <v>0396</v>
      </c>
      <c r="Y577" s="209" t="str">
        <f t="shared" si="209"/>
        <v>BRLP0392</v>
      </c>
      <c r="Z577" s="209" t="str">
        <f t="shared" si="210"/>
        <v>03920396</v>
      </c>
      <c r="AA577" s="209" t="str">
        <f t="shared" si="211"/>
        <v>BRLP0396</v>
      </c>
      <c r="AB577" s="222" t="e">
        <f>VLOOKUP(Y577,#REF!,2,0)</f>
        <v>#REF!</v>
      </c>
      <c r="AC577" s="222" t="e">
        <f>VLOOKUP(Z577,#REF!,2,0)</f>
        <v>#REF!</v>
      </c>
      <c r="AD577" s="222" t="e">
        <f>VLOOKUP(AA577,#REF!,2,0)</f>
        <v>#REF!</v>
      </c>
      <c r="AE577" s="227" t="e">
        <f t="shared" si="212"/>
        <v>#REF!</v>
      </c>
      <c r="AF577" s="230" t="e">
        <f t="shared" si="213"/>
        <v>#REF!</v>
      </c>
      <c r="AG577" s="230">
        <v>2</v>
      </c>
      <c r="AH577" s="230" t="e">
        <f t="shared" si="214"/>
        <v>#REF!</v>
      </c>
      <c r="AI577" s="228" t="e">
        <f t="shared" si="215"/>
        <v>#REF!</v>
      </c>
      <c r="AJ577" s="209">
        <f>Solicitacao_Prancha[[#This Row],[QUANT EQUIP]]</f>
        <v>1</v>
      </c>
      <c r="AK577" s="230" t="e">
        <f t="shared" si="216"/>
        <v>#REF!</v>
      </c>
      <c r="AL577" s="209"/>
      <c r="AM577" s="209"/>
      <c r="AN577" s="209"/>
      <c r="AO577" s="209"/>
      <c r="AP577" s="209"/>
      <c r="AQ577" s="209"/>
      <c r="AR577" s="209"/>
      <c r="AS577" s="209"/>
      <c r="AT577" s="209"/>
      <c r="AU577" s="209"/>
      <c r="AV577" s="209"/>
      <c r="AW577" s="209"/>
      <c r="AX577"/>
      <c r="AY577"/>
    </row>
    <row r="578" spans="1:51" ht="15" hidden="1" x14ac:dyDescent="0.25">
      <c r="A578" s="209">
        <v>3351</v>
      </c>
      <c r="B578" s="209" t="s">
        <v>742</v>
      </c>
      <c r="C578" s="210">
        <v>45649.743750000001</v>
      </c>
      <c r="D578" s="211" t="s">
        <v>529</v>
      </c>
      <c r="E578" s="209" t="s">
        <v>493</v>
      </c>
      <c r="F578" s="209">
        <v>1</v>
      </c>
      <c r="G578" s="209" t="s">
        <v>545</v>
      </c>
      <c r="H578" s="209" t="s">
        <v>620</v>
      </c>
      <c r="I578" s="209" t="s">
        <v>621</v>
      </c>
      <c r="J578" s="209" t="s">
        <v>1</v>
      </c>
      <c r="K578" s="209" t="s">
        <v>1583</v>
      </c>
      <c r="L578" s="209" t="s">
        <v>600</v>
      </c>
      <c r="M578" s="211" t="s">
        <v>1516</v>
      </c>
      <c r="N578" s="211" t="s">
        <v>1598</v>
      </c>
      <c r="O578" s="218"/>
      <c r="P578" s="209"/>
      <c r="Q578" s="209" t="s">
        <v>688</v>
      </c>
      <c r="R578" s="208" t="e">
        <f>VLOOKUP(LEFT(Solicitacao_Prancha[[#This Row],[ORIGEM]],4),#REF!,2,0)</f>
        <v>#REF!</v>
      </c>
      <c r="S578" s="208" t="e">
        <f>VLOOKUP(LEFT(Solicitacao_Prancha[[#This Row],[DESTINO]],4),#REF!,2,0)</f>
        <v>#REF!</v>
      </c>
      <c r="T578" s="220" t="str">
        <f t="shared" si="208"/>
        <v>Aderente</v>
      </c>
      <c r="U578" s="223">
        <f>((CONCATENATE(Solicitacao_Prancha[[#This Row],[DATA MOVIMENTAÇÃO]]," ",Solicitacao_Prancha[[#This Row],[HORA MOVIMENTAÇÃO]])-Solicitacao_Prancha[[#This Row],[DATA SOLICITAÇÃO]])*24)+3</f>
        <v>63.149999999965075</v>
      </c>
      <c r="V578" s="224" t="s">
        <v>410</v>
      </c>
      <c r="W578" s="209" t="str">
        <f>LEFT(Solicitacao_Prancha[[#This Row],[ORIGEM]],4)</f>
        <v>0642</v>
      </c>
      <c r="X578" s="209" t="str">
        <f>LEFT(Solicitacao_Prancha[[#This Row],[DESTINO]],4)</f>
        <v>2149</v>
      </c>
      <c r="Y578" s="209" t="str">
        <f t="shared" si="209"/>
        <v>BRLP0642</v>
      </c>
      <c r="Z578" s="209" t="str">
        <f t="shared" si="210"/>
        <v>06422149</v>
      </c>
      <c r="AA578" s="209" t="str">
        <f t="shared" si="211"/>
        <v>BRLP2149</v>
      </c>
      <c r="AB578" s="222" t="e">
        <f>VLOOKUP(Y578,#REF!,2,0)</f>
        <v>#REF!</v>
      </c>
      <c r="AC578" s="222" t="e">
        <f>VLOOKUP(Z578,#REF!,2,0)</f>
        <v>#REF!</v>
      </c>
      <c r="AD578" s="222" t="e">
        <f>VLOOKUP(AA578,#REF!,2,0)</f>
        <v>#REF!</v>
      </c>
      <c r="AE578" s="227" t="e">
        <f t="shared" si="212"/>
        <v>#REF!</v>
      </c>
      <c r="AF578" s="230" t="e">
        <f t="shared" si="213"/>
        <v>#REF!</v>
      </c>
      <c r="AG578" s="230">
        <v>2</v>
      </c>
      <c r="AH578" s="230" t="e">
        <f t="shared" si="214"/>
        <v>#REF!</v>
      </c>
      <c r="AI578" s="228" t="e">
        <f t="shared" si="215"/>
        <v>#REF!</v>
      </c>
      <c r="AJ578" s="209">
        <f>Solicitacao_Prancha[[#This Row],[QUANT EQUIP]]</f>
        <v>1</v>
      </c>
      <c r="AK578" s="230" t="e">
        <f t="shared" si="216"/>
        <v>#REF!</v>
      </c>
      <c r="AL578" s="209"/>
      <c r="AM578" s="209"/>
      <c r="AN578" s="209"/>
      <c r="AO578" s="209"/>
      <c r="AP578" s="209"/>
      <c r="AQ578" s="209"/>
      <c r="AR578" s="209"/>
      <c r="AS578" s="209"/>
      <c r="AT578" s="209"/>
      <c r="AU578" s="209"/>
      <c r="AV578" s="209"/>
      <c r="AW578" s="209"/>
      <c r="AX578"/>
      <c r="AY578"/>
    </row>
    <row r="579" spans="1:51" ht="15" hidden="1" x14ac:dyDescent="0.25">
      <c r="A579" s="209">
        <v>3350</v>
      </c>
      <c r="B579" s="209" t="s">
        <v>717</v>
      </c>
      <c r="C579" s="210">
        <v>45649.745138888888</v>
      </c>
      <c r="D579" s="211" t="s">
        <v>1467</v>
      </c>
      <c r="E579" s="209" t="s">
        <v>491</v>
      </c>
      <c r="F579" s="209">
        <v>1</v>
      </c>
      <c r="G579" s="209" t="s">
        <v>6</v>
      </c>
      <c r="H579" s="209" t="s">
        <v>620</v>
      </c>
      <c r="I579" s="209" t="s">
        <v>624</v>
      </c>
      <c r="J579" s="209" t="s">
        <v>531</v>
      </c>
      <c r="K579" s="209" t="s">
        <v>1579</v>
      </c>
      <c r="L579" s="209" t="s">
        <v>597</v>
      </c>
      <c r="M579" s="211" t="s">
        <v>639</v>
      </c>
      <c r="N579" s="211" t="s">
        <v>565</v>
      </c>
      <c r="O579" s="218"/>
      <c r="P579" s="209" t="s">
        <v>651</v>
      </c>
      <c r="Q579" s="209" t="s">
        <v>688</v>
      </c>
      <c r="R579" s="208" t="e">
        <f>VLOOKUP(LEFT(Solicitacao_Prancha[[#This Row],[ORIGEM]],4),#REF!,2,0)</f>
        <v>#REF!</v>
      </c>
      <c r="S579" s="208" t="e">
        <f>VLOOKUP(LEFT(Solicitacao_Prancha[[#This Row],[DESTINO]],4),#REF!,2,0)</f>
        <v>#REF!</v>
      </c>
      <c r="T579" s="220" t="str">
        <f t="shared" si="208"/>
        <v>Não Aderente</v>
      </c>
      <c r="U579" s="223">
        <f>((CONCATENATE(Solicitacao_Prancha[[#This Row],[DATA MOVIMENTAÇÃO]]," ",Solicitacao_Prancha[[#This Row],[HORA MOVIMENTAÇÃO]])-Solicitacao_Prancha[[#This Row],[DATA SOLICITAÇÃO]])*24)+3</f>
        <v>18.116666666697711</v>
      </c>
      <c r="V579" s="224" t="s">
        <v>410</v>
      </c>
      <c r="W579" s="209" t="str">
        <f>LEFT(Solicitacao_Prancha[[#This Row],[ORIGEM]],4)</f>
        <v>0486</v>
      </c>
      <c r="X579" s="209" t="str">
        <f>LEFT(Solicitacao_Prancha[[#This Row],[DESTINO]],4)</f>
        <v>0374</v>
      </c>
      <c r="Y579" s="209" t="str">
        <f t="shared" si="209"/>
        <v>BRLP0486</v>
      </c>
      <c r="Z579" s="209" t="str">
        <f t="shared" si="210"/>
        <v>04860374</v>
      </c>
      <c r="AA579" s="209" t="str">
        <f t="shared" si="211"/>
        <v>BRLP0374</v>
      </c>
      <c r="AB579" s="222" t="e">
        <f>VLOOKUP(Y579,#REF!,2,0)</f>
        <v>#REF!</v>
      </c>
      <c r="AC579" s="222" t="e">
        <f>VLOOKUP(Z579,#REF!,2,0)</f>
        <v>#REF!</v>
      </c>
      <c r="AD579" s="222" t="e">
        <f>VLOOKUP(AA579,#REF!,2,0)</f>
        <v>#REF!</v>
      </c>
      <c r="AE579" s="227" t="e">
        <f t="shared" si="212"/>
        <v>#REF!</v>
      </c>
      <c r="AF579" s="230" t="e">
        <f t="shared" si="213"/>
        <v>#REF!</v>
      </c>
      <c r="AG579" s="230">
        <v>2</v>
      </c>
      <c r="AH579" s="230" t="e">
        <f t="shared" si="214"/>
        <v>#REF!</v>
      </c>
      <c r="AI579" s="228" t="e">
        <f t="shared" si="215"/>
        <v>#REF!</v>
      </c>
      <c r="AJ579" s="209">
        <f>Solicitacao_Prancha[[#This Row],[QUANT EQUIP]]</f>
        <v>1</v>
      </c>
      <c r="AK579" s="230" t="e">
        <f t="shared" si="216"/>
        <v>#REF!</v>
      </c>
      <c r="AL579" s="209"/>
      <c r="AM579" s="209"/>
      <c r="AN579" s="209"/>
      <c r="AO579" s="209"/>
      <c r="AP579" s="209"/>
      <c r="AQ579" s="209"/>
      <c r="AR579" s="209"/>
      <c r="AS579" s="209"/>
      <c r="AT579" s="209"/>
      <c r="AU579" s="209"/>
      <c r="AV579" s="209"/>
      <c r="AW579" s="209"/>
      <c r="AX579"/>
      <c r="AY579"/>
    </row>
    <row r="580" spans="1:51" ht="15" hidden="1" x14ac:dyDescent="0.25">
      <c r="A580" s="209">
        <v>3352</v>
      </c>
      <c r="B580" s="209" t="s">
        <v>742</v>
      </c>
      <c r="C580" s="210">
        <v>45649.746527777781</v>
      </c>
      <c r="D580" s="211" t="s">
        <v>529</v>
      </c>
      <c r="E580" s="209" t="s">
        <v>491</v>
      </c>
      <c r="F580" s="209">
        <v>1</v>
      </c>
      <c r="G580" s="209" t="s">
        <v>545</v>
      </c>
      <c r="H580" s="209" t="s">
        <v>620</v>
      </c>
      <c r="I580" s="209" t="s">
        <v>621</v>
      </c>
      <c r="J580" s="209" t="s">
        <v>1</v>
      </c>
      <c r="K580" s="209" t="s">
        <v>1583</v>
      </c>
      <c r="L580" s="209" t="s">
        <v>600</v>
      </c>
      <c r="M580" s="211" t="s">
        <v>1516</v>
      </c>
      <c r="N580" s="211" t="s">
        <v>1598</v>
      </c>
      <c r="O580" s="218"/>
      <c r="P580" s="209"/>
      <c r="Q580" s="209" t="s">
        <v>688</v>
      </c>
      <c r="R580" s="208" t="e">
        <f>VLOOKUP(LEFT(Solicitacao_Prancha[[#This Row],[ORIGEM]],4),#REF!,2,0)</f>
        <v>#REF!</v>
      </c>
      <c r="S580" s="208" t="e">
        <f>VLOOKUP(LEFT(Solicitacao_Prancha[[#This Row],[DESTINO]],4),#REF!,2,0)</f>
        <v>#REF!</v>
      </c>
      <c r="T580" s="220" t="str">
        <f t="shared" si="208"/>
        <v>Aderente</v>
      </c>
      <c r="U580" s="223">
        <f>((CONCATENATE(Solicitacao_Prancha[[#This Row],[DATA MOVIMENTAÇÃO]]," ",Solicitacao_Prancha[[#This Row],[HORA MOVIMENTAÇÃO]])-Solicitacao_Prancha[[#This Row],[DATA SOLICITAÇÃO]])*24)+3</f>
        <v>63.083333333255723</v>
      </c>
      <c r="V580" s="224" t="s">
        <v>410</v>
      </c>
      <c r="W580" s="209" t="str">
        <f>LEFT(Solicitacao_Prancha[[#This Row],[ORIGEM]],4)</f>
        <v>0642</v>
      </c>
      <c r="X580" s="209" t="str">
        <f>LEFT(Solicitacao_Prancha[[#This Row],[DESTINO]],4)</f>
        <v>2149</v>
      </c>
      <c r="Y580" s="209" t="str">
        <f t="shared" si="209"/>
        <v>BRLP0642</v>
      </c>
      <c r="Z580" s="209" t="str">
        <f t="shared" si="210"/>
        <v>06422149</v>
      </c>
      <c r="AA580" s="209" t="str">
        <f t="shared" si="211"/>
        <v>BRLP2149</v>
      </c>
      <c r="AB580" s="222" t="e">
        <f>VLOOKUP(Y580,#REF!,2,0)</f>
        <v>#REF!</v>
      </c>
      <c r="AC580" s="222" t="e">
        <f>VLOOKUP(Z580,#REF!,2,0)</f>
        <v>#REF!</v>
      </c>
      <c r="AD580" s="222" t="e">
        <f>VLOOKUP(AA580,#REF!,2,0)</f>
        <v>#REF!</v>
      </c>
      <c r="AE580" s="227" t="e">
        <f t="shared" si="212"/>
        <v>#REF!</v>
      </c>
      <c r="AF580" s="230" t="e">
        <f t="shared" si="213"/>
        <v>#REF!</v>
      </c>
      <c r="AG580" s="230">
        <v>2</v>
      </c>
      <c r="AH580" s="230" t="e">
        <f t="shared" si="214"/>
        <v>#REF!</v>
      </c>
      <c r="AI580" s="228" t="e">
        <f t="shared" si="215"/>
        <v>#REF!</v>
      </c>
      <c r="AJ580" s="209">
        <f>Solicitacao_Prancha[[#This Row],[QUANT EQUIP]]</f>
        <v>1</v>
      </c>
      <c r="AK580" s="230" t="e">
        <f t="shared" si="216"/>
        <v>#REF!</v>
      </c>
      <c r="AL580" s="209"/>
      <c r="AM580" s="209"/>
      <c r="AN580" s="209"/>
      <c r="AO580" s="209"/>
      <c r="AP580" s="209"/>
      <c r="AQ580" s="209"/>
      <c r="AR580" s="209"/>
      <c r="AS580" s="209"/>
      <c r="AT580" s="209"/>
      <c r="AU580" s="209"/>
      <c r="AV580" s="209"/>
      <c r="AW580" s="209"/>
      <c r="AX580"/>
      <c r="AY580"/>
    </row>
    <row r="581" spans="1:51" ht="15" hidden="1" x14ac:dyDescent="0.25">
      <c r="A581" s="209">
        <v>3353</v>
      </c>
      <c r="B581" s="209" t="s">
        <v>717</v>
      </c>
      <c r="C581" s="210">
        <v>45649.746527777781</v>
      </c>
      <c r="D581" s="211" t="s">
        <v>1467</v>
      </c>
      <c r="E581" s="209" t="s">
        <v>500</v>
      </c>
      <c r="F581" s="209">
        <v>2</v>
      </c>
      <c r="G581" s="209" t="s">
        <v>492</v>
      </c>
      <c r="H581" s="209" t="s">
        <v>620</v>
      </c>
      <c r="I581" s="209" t="s">
        <v>624</v>
      </c>
      <c r="J581" s="209" t="s">
        <v>531</v>
      </c>
      <c r="K581" s="209" t="s">
        <v>1579</v>
      </c>
      <c r="L581" s="209" t="s">
        <v>593</v>
      </c>
      <c r="M581" s="211" t="s">
        <v>1599</v>
      </c>
      <c r="N581" s="211" t="s">
        <v>659</v>
      </c>
      <c r="O581" s="218"/>
      <c r="P581" s="209" t="s">
        <v>651</v>
      </c>
      <c r="Q581" s="209" t="s">
        <v>687</v>
      </c>
      <c r="R581" s="208" t="e">
        <f>VLOOKUP(LEFT(Solicitacao_Prancha[[#This Row],[ORIGEM]],4),#REF!,2,0)</f>
        <v>#REF!</v>
      </c>
      <c r="S581" s="208" t="e">
        <f>VLOOKUP(LEFT(Solicitacao_Prancha[[#This Row],[DESTINO]],4),#REF!,2,0)</f>
        <v>#REF!</v>
      </c>
      <c r="T581" s="220" t="str">
        <f t="shared" si="208"/>
        <v>Não Aderente</v>
      </c>
      <c r="U581" s="223">
        <f>((CONCATENATE(Solicitacao_Prancha[[#This Row],[DATA MOVIMENTAÇÃO]]," ",Solicitacao_Prancha[[#This Row],[HORA MOVIMENTAÇÃO]])-Solicitacao_Prancha[[#This Row],[DATA SOLICITAÇÃO]])*24)+3</f>
        <v>17.083333333313931</v>
      </c>
      <c r="V581" s="224" t="s">
        <v>410</v>
      </c>
      <c r="W581" s="209" t="str">
        <f>LEFT(Solicitacao_Prancha[[#This Row],[ORIGEM]],4)</f>
        <v>0393</v>
      </c>
      <c r="X581" s="209" t="str">
        <f>LEFT(Solicitacao_Prancha[[#This Row],[DESTINO]],4)</f>
        <v>0395</v>
      </c>
      <c r="Y581" s="209" t="str">
        <f t="shared" si="209"/>
        <v>BRLP0393</v>
      </c>
      <c r="Z581" s="209" t="str">
        <f t="shared" si="210"/>
        <v>03930395</v>
      </c>
      <c r="AA581" s="209" t="str">
        <f t="shared" si="211"/>
        <v>BRLP0395</v>
      </c>
      <c r="AB581" s="222" t="e">
        <f>VLOOKUP(Y581,#REF!,2,0)</f>
        <v>#REF!</v>
      </c>
      <c r="AC581" s="222" t="e">
        <f>VLOOKUP(Z581,#REF!,2,0)</f>
        <v>#REF!</v>
      </c>
      <c r="AD581" s="222" t="e">
        <f>VLOOKUP(AA581,#REF!,2,0)</f>
        <v>#REF!</v>
      </c>
      <c r="AE581" s="227" t="e">
        <f t="shared" si="212"/>
        <v>#REF!</v>
      </c>
      <c r="AF581" s="230" t="e">
        <f t="shared" si="213"/>
        <v>#REF!</v>
      </c>
      <c r="AG581" s="230">
        <v>2</v>
      </c>
      <c r="AH581" s="230" t="e">
        <f t="shared" si="214"/>
        <v>#REF!</v>
      </c>
      <c r="AI581" s="228" t="e">
        <f t="shared" si="215"/>
        <v>#REF!</v>
      </c>
      <c r="AJ581" s="209">
        <f>Solicitacao_Prancha[[#This Row],[QUANT EQUIP]]</f>
        <v>2</v>
      </c>
      <c r="AK581" s="230" t="e">
        <f t="shared" si="216"/>
        <v>#REF!</v>
      </c>
      <c r="AL581" s="209"/>
      <c r="AM581" s="209"/>
      <c r="AN581" s="209"/>
      <c r="AO581" s="209"/>
      <c r="AP581" s="209"/>
      <c r="AQ581" s="209"/>
      <c r="AR581" s="209"/>
      <c r="AS581" s="209"/>
      <c r="AT581" s="209"/>
      <c r="AU581" s="209"/>
      <c r="AV581" s="209"/>
      <c r="AW581" s="209"/>
      <c r="AX581"/>
      <c r="AY581"/>
    </row>
    <row r="582" spans="1:51" ht="15" hidden="1" x14ac:dyDescent="0.25">
      <c r="A582" s="209">
        <v>3354</v>
      </c>
      <c r="B582" s="209" t="s">
        <v>743</v>
      </c>
      <c r="C582" s="210">
        <v>45649.782638888886</v>
      </c>
      <c r="D582" s="211" t="s">
        <v>521</v>
      </c>
      <c r="E582" s="209" t="s">
        <v>503</v>
      </c>
      <c r="F582" s="209">
        <v>1</v>
      </c>
      <c r="G582" s="209" t="s">
        <v>4</v>
      </c>
      <c r="H582" s="209" t="s">
        <v>620</v>
      </c>
      <c r="I582" s="209" t="s">
        <v>621</v>
      </c>
      <c r="J582" s="209" t="s">
        <v>531</v>
      </c>
      <c r="K582" s="209" t="s">
        <v>1579</v>
      </c>
      <c r="L582" s="209" t="s">
        <v>604</v>
      </c>
      <c r="M582" s="211" t="s">
        <v>1001</v>
      </c>
      <c r="N582" s="211" t="s">
        <v>640</v>
      </c>
      <c r="O582" s="218"/>
      <c r="P582" s="209" t="s">
        <v>848</v>
      </c>
      <c r="Q582" s="209" t="s">
        <v>687</v>
      </c>
      <c r="R582" s="208" t="e">
        <f>VLOOKUP(LEFT(Solicitacao_Prancha[[#This Row],[ORIGEM]],4),#REF!,2,0)</f>
        <v>#REF!</v>
      </c>
      <c r="S582" s="208" t="e">
        <f>VLOOKUP(LEFT(Solicitacao_Prancha[[#This Row],[DESTINO]],4),#REF!,2,0)</f>
        <v>#REF!</v>
      </c>
      <c r="T582" s="220" t="str">
        <f t="shared" si="208"/>
        <v>Não Aderente</v>
      </c>
      <c r="U582" s="223">
        <f>((CONCATENATE(Solicitacao_Prancha[[#This Row],[DATA MOVIMENTAÇÃO]]," ",Solicitacao_Prancha[[#This Row],[HORA MOVIMENTAÇÃO]])-Solicitacao_Prancha[[#This Row],[DATA SOLICITAÇÃO]])*24)+3</f>
        <v>15.216666666674428</v>
      </c>
      <c r="V582" s="224" t="s">
        <v>410</v>
      </c>
      <c r="W582" s="209" t="str">
        <f>LEFT(Solicitacao_Prancha[[#This Row],[ORIGEM]],4)</f>
        <v>0464</v>
      </c>
      <c r="X582" s="209" t="str">
        <f>LEFT(Solicitacao_Prancha[[#This Row],[DESTINO]],4)</f>
        <v>0422</v>
      </c>
      <c r="Y582" s="209" t="str">
        <f t="shared" si="209"/>
        <v>BRLP0464</v>
      </c>
      <c r="Z582" s="209" t="str">
        <f t="shared" si="210"/>
        <v>04640422</v>
      </c>
      <c r="AA582" s="209" t="str">
        <f t="shared" si="211"/>
        <v>BRLP0422</v>
      </c>
      <c r="AB582" s="222" t="e">
        <f>VLOOKUP(Y582,#REF!,2,0)</f>
        <v>#REF!</v>
      </c>
      <c r="AC582" s="222" t="e">
        <f>VLOOKUP(Z582,#REF!,2,0)</f>
        <v>#REF!</v>
      </c>
      <c r="AD582" s="222" t="e">
        <f>VLOOKUP(AA582,#REF!,2,0)</f>
        <v>#REF!</v>
      </c>
      <c r="AE582" s="227" t="e">
        <f t="shared" si="212"/>
        <v>#REF!</v>
      </c>
      <c r="AF582" s="230" t="e">
        <f t="shared" si="213"/>
        <v>#REF!</v>
      </c>
      <c r="AG582" s="230">
        <v>2</v>
      </c>
      <c r="AH582" s="230" t="e">
        <f t="shared" si="214"/>
        <v>#REF!</v>
      </c>
      <c r="AI582" s="228" t="e">
        <f t="shared" si="215"/>
        <v>#REF!</v>
      </c>
      <c r="AJ582" s="209">
        <f>Solicitacao_Prancha[[#This Row],[QUANT EQUIP]]</f>
        <v>1</v>
      </c>
      <c r="AK582" s="230" t="e">
        <f t="shared" si="216"/>
        <v>#REF!</v>
      </c>
      <c r="AL582" s="209"/>
      <c r="AM582" s="209"/>
      <c r="AN582" s="209"/>
      <c r="AO582" s="209"/>
      <c r="AP582" s="209"/>
      <c r="AQ582" s="209"/>
      <c r="AR582" s="209"/>
      <c r="AS582" s="209"/>
      <c r="AT582" s="209"/>
      <c r="AU582" s="209"/>
      <c r="AV582" s="209"/>
      <c r="AW582" s="209"/>
      <c r="AX582"/>
      <c r="AY582"/>
    </row>
    <row r="583" spans="1:51" ht="15" hidden="1" x14ac:dyDescent="0.25">
      <c r="A583" s="209">
        <v>3355</v>
      </c>
      <c r="B583" s="209" t="s">
        <v>742</v>
      </c>
      <c r="C583" s="210">
        <v>45649.894444444442</v>
      </c>
      <c r="D583" s="211" t="s">
        <v>670</v>
      </c>
      <c r="E583" s="209" t="s">
        <v>489</v>
      </c>
      <c r="F583" s="209">
        <v>1</v>
      </c>
      <c r="G583" s="209" t="s">
        <v>532</v>
      </c>
      <c r="H583" s="209" t="s">
        <v>620</v>
      </c>
      <c r="I583" s="209" t="s">
        <v>624</v>
      </c>
      <c r="J583" s="209" t="s">
        <v>531</v>
      </c>
      <c r="K583" s="209" t="s">
        <v>1579</v>
      </c>
      <c r="L583" s="209" t="s">
        <v>595</v>
      </c>
      <c r="M583" s="211" t="s">
        <v>1428</v>
      </c>
      <c r="N583" s="211" t="s">
        <v>1608</v>
      </c>
      <c r="O583" s="218"/>
      <c r="P583" s="209" t="s">
        <v>630</v>
      </c>
      <c r="Q583" s="209" t="s">
        <v>687</v>
      </c>
      <c r="R583" s="208" t="e">
        <f>VLOOKUP(LEFT(Solicitacao_Prancha[[#This Row],[ORIGEM]],4),#REF!,2,0)</f>
        <v>#REF!</v>
      </c>
      <c r="S583" s="208" t="e">
        <f>VLOOKUP(LEFT(Solicitacao_Prancha[[#This Row],[DESTINO]],4),#REF!,2,0)</f>
        <v>#REF!</v>
      </c>
      <c r="T583" s="220" t="str">
        <f t="shared" si="208"/>
        <v>Não Aderente</v>
      </c>
      <c r="U583" s="223">
        <f>((CONCATENATE(Solicitacao_Prancha[[#This Row],[DATA MOVIMENTAÇÃO]]," ",Solicitacao_Prancha[[#This Row],[HORA MOVIMENTAÇÃO]])-Solicitacao_Prancha[[#This Row],[DATA SOLICITAÇÃO]])*24)+3</f>
        <v>15.533333333325572</v>
      </c>
      <c r="V583" s="224" t="s">
        <v>410</v>
      </c>
      <c r="W583" s="209" t="str">
        <f>LEFT(Solicitacao_Prancha[[#This Row],[ORIGEM]],4)</f>
        <v>0019</v>
      </c>
      <c r="X583" s="209" t="str">
        <f>LEFT(Solicitacao_Prancha[[#This Row],[DESTINO]],4)</f>
        <v>0291</v>
      </c>
      <c r="Y583" s="209" t="str">
        <f t="shared" si="209"/>
        <v>BRLP0019</v>
      </c>
      <c r="Z583" s="209" t="str">
        <f t="shared" si="210"/>
        <v>00190291</v>
      </c>
      <c r="AA583" s="209" t="str">
        <f t="shared" si="211"/>
        <v>BRLP0291</v>
      </c>
      <c r="AB583" s="222" t="e">
        <f>VLOOKUP(Y583,#REF!,2,0)</f>
        <v>#REF!</v>
      </c>
      <c r="AC583" s="222" t="e">
        <f>VLOOKUP(Z583,#REF!,2,0)</f>
        <v>#REF!</v>
      </c>
      <c r="AD583" s="222" t="e">
        <f>VLOOKUP(AA583,#REF!,2,0)</f>
        <v>#REF!</v>
      </c>
      <c r="AE583" s="227" t="e">
        <f t="shared" si="212"/>
        <v>#REF!</v>
      </c>
      <c r="AF583" s="230" t="e">
        <f t="shared" si="213"/>
        <v>#REF!</v>
      </c>
      <c r="AG583" s="230">
        <v>2</v>
      </c>
      <c r="AH583" s="230" t="e">
        <f t="shared" si="214"/>
        <v>#REF!</v>
      </c>
      <c r="AI583" s="228" t="e">
        <f t="shared" si="215"/>
        <v>#REF!</v>
      </c>
      <c r="AJ583" s="209">
        <f>Solicitacao_Prancha[[#This Row],[QUANT EQUIP]]</f>
        <v>1</v>
      </c>
      <c r="AK583" s="230" t="e">
        <f t="shared" si="216"/>
        <v>#REF!</v>
      </c>
      <c r="AL583" s="209"/>
      <c r="AM583" s="209"/>
      <c r="AN583" s="209"/>
      <c r="AO583" s="209"/>
      <c r="AP583" s="209"/>
      <c r="AQ583" s="209"/>
      <c r="AR583" s="209"/>
      <c r="AS583" s="209"/>
      <c r="AT583" s="209"/>
      <c r="AU583" s="209"/>
      <c r="AV583" s="209"/>
      <c r="AW583" s="209"/>
      <c r="AX583"/>
      <c r="AY583"/>
    </row>
    <row r="584" spans="1:51" ht="15" hidden="1" x14ac:dyDescent="0.25">
      <c r="A584" s="209">
        <v>3356</v>
      </c>
      <c r="B584" s="209" t="s">
        <v>742</v>
      </c>
      <c r="C584" s="210">
        <v>45649.963888888888</v>
      </c>
      <c r="D584" s="211" t="s">
        <v>1594</v>
      </c>
      <c r="E584" s="209" t="s">
        <v>489</v>
      </c>
      <c r="F584" s="209">
        <v>1</v>
      </c>
      <c r="G584" s="209" t="s">
        <v>536</v>
      </c>
      <c r="H584" s="209" t="s">
        <v>620</v>
      </c>
      <c r="I584" s="209" t="s">
        <v>621</v>
      </c>
      <c r="J584" s="209" t="s">
        <v>502</v>
      </c>
      <c r="K584" s="209" t="s">
        <v>1579</v>
      </c>
      <c r="L584" s="209" t="s">
        <v>600</v>
      </c>
      <c r="M584" s="211" t="s">
        <v>556</v>
      </c>
      <c r="N584" s="211" t="s">
        <v>490</v>
      </c>
      <c r="O584" s="218"/>
      <c r="P584" s="209"/>
      <c r="Q584" s="209" t="s">
        <v>688</v>
      </c>
      <c r="R584" s="208" t="e">
        <f>VLOOKUP(LEFT(Solicitacao_Prancha[[#This Row],[ORIGEM]],4),#REF!,2,0)</f>
        <v>#REF!</v>
      </c>
      <c r="S584" s="208" t="e">
        <f>VLOOKUP(LEFT(Solicitacao_Prancha[[#This Row],[DESTINO]],4),#REF!,2,0)</f>
        <v>#REF!</v>
      </c>
      <c r="T584" s="220" t="str">
        <f t="shared" si="208"/>
        <v>Não Aderente</v>
      </c>
      <c r="U584" s="223">
        <f>((CONCATENATE(Solicitacao_Prancha[[#This Row],[DATA MOVIMENTAÇÃO]]," ",Solicitacao_Prancha[[#This Row],[HORA MOVIMENTAÇÃO]])-Solicitacao_Prancha[[#This Row],[DATA SOLICITAÇÃO]])*24)+3</f>
        <v>9.8666666666977108</v>
      </c>
      <c r="V584" s="224" t="s">
        <v>410</v>
      </c>
      <c r="W584" s="209" t="str">
        <f>LEFT(Solicitacao_Prancha[[#This Row],[ORIGEM]],4)</f>
        <v>0308</v>
      </c>
      <c r="X584" s="209" t="str">
        <f>LEFT(Solicitacao_Prancha[[#This Row],[DESTINO]],4)</f>
        <v>0425</v>
      </c>
      <c r="Y584" s="209" t="str">
        <f t="shared" si="209"/>
        <v>BRLP0308</v>
      </c>
      <c r="Z584" s="209" t="str">
        <f t="shared" si="210"/>
        <v>03080425</v>
      </c>
      <c r="AA584" s="209" t="str">
        <f t="shared" si="211"/>
        <v>BRLP0425</v>
      </c>
      <c r="AB584" s="222" t="e">
        <f>VLOOKUP(Y584,#REF!,2,0)</f>
        <v>#REF!</v>
      </c>
      <c r="AC584" s="222" t="e">
        <f>VLOOKUP(Z584,#REF!,2,0)</f>
        <v>#REF!</v>
      </c>
      <c r="AD584" s="222" t="e">
        <f>VLOOKUP(AA584,#REF!,2,0)</f>
        <v>#REF!</v>
      </c>
      <c r="AE584" s="227" t="e">
        <f t="shared" si="212"/>
        <v>#REF!</v>
      </c>
      <c r="AF584" s="230" t="e">
        <f t="shared" si="213"/>
        <v>#REF!</v>
      </c>
      <c r="AG584" s="230">
        <v>2</v>
      </c>
      <c r="AH584" s="230" t="e">
        <f t="shared" si="214"/>
        <v>#REF!</v>
      </c>
      <c r="AI584" s="228" t="e">
        <f t="shared" si="215"/>
        <v>#REF!</v>
      </c>
      <c r="AJ584" s="209">
        <f>Solicitacao_Prancha[[#This Row],[QUANT EQUIP]]</f>
        <v>1</v>
      </c>
      <c r="AK584" s="230" t="e">
        <f t="shared" si="216"/>
        <v>#REF!</v>
      </c>
      <c r="AL584" s="209"/>
      <c r="AM584" s="209"/>
      <c r="AN584" s="209"/>
      <c r="AO584" s="209"/>
      <c r="AP584" s="209"/>
      <c r="AQ584" s="209"/>
      <c r="AR584" s="209"/>
      <c r="AS584" s="209"/>
      <c r="AT584" s="209"/>
      <c r="AU584" s="209"/>
      <c r="AV584" s="209"/>
      <c r="AW584" s="209"/>
      <c r="AX584"/>
      <c r="AY584"/>
    </row>
    <row r="585" spans="1:51" ht="15" hidden="1" x14ac:dyDescent="0.25">
      <c r="A585" s="209">
        <v>3357</v>
      </c>
      <c r="B585" s="209" t="s">
        <v>742</v>
      </c>
      <c r="C585" s="210">
        <v>45649.965277777781</v>
      </c>
      <c r="D585" s="211" t="s">
        <v>1594</v>
      </c>
      <c r="E585" s="209" t="s">
        <v>496</v>
      </c>
      <c r="F585" s="209">
        <v>1</v>
      </c>
      <c r="G585" s="209" t="s">
        <v>536</v>
      </c>
      <c r="H585" s="209" t="s">
        <v>620</v>
      </c>
      <c r="I585" s="209" t="s">
        <v>621</v>
      </c>
      <c r="J585" s="209" t="s">
        <v>502</v>
      </c>
      <c r="K585" s="209" t="s">
        <v>1579</v>
      </c>
      <c r="L585" s="209" t="s">
        <v>600</v>
      </c>
      <c r="M585" s="211" t="s">
        <v>556</v>
      </c>
      <c r="N585" s="211" t="s">
        <v>490</v>
      </c>
      <c r="O585" s="218"/>
      <c r="P585" s="209"/>
      <c r="Q585" s="209" t="s">
        <v>688</v>
      </c>
      <c r="R585" s="208" t="e">
        <f>VLOOKUP(LEFT(Solicitacao_Prancha[[#This Row],[ORIGEM]],4),#REF!,2,0)</f>
        <v>#REF!</v>
      </c>
      <c r="S585" s="208" t="e">
        <f>VLOOKUP(LEFT(Solicitacao_Prancha[[#This Row],[DESTINO]],4),#REF!,2,0)</f>
        <v>#REF!</v>
      </c>
      <c r="T585" s="220" t="str">
        <f t="shared" si="208"/>
        <v>Não Aderente</v>
      </c>
      <c r="U585" s="223">
        <f>((CONCATENATE(Solicitacao_Prancha[[#This Row],[DATA MOVIMENTAÇÃO]]," ",Solicitacao_Prancha[[#This Row],[HORA MOVIMENTAÇÃO]])-Solicitacao_Prancha[[#This Row],[DATA SOLICITAÇÃO]])*24)+3</f>
        <v>9.8333333332557231</v>
      </c>
      <c r="V585" s="224" t="s">
        <v>410</v>
      </c>
      <c r="W585" s="209" t="str">
        <f>LEFT(Solicitacao_Prancha[[#This Row],[ORIGEM]],4)</f>
        <v>0308</v>
      </c>
      <c r="X585" s="209" t="str">
        <f>LEFT(Solicitacao_Prancha[[#This Row],[DESTINO]],4)</f>
        <v>0425</v>
      </c>
      <c r="Y585" s="209" t="str">
        <f t="shared" si="209"/>
        <v>BRLP0308</v>
      </c>
      <c r="Z585" s="209" t="str">
        <f t="shared" si="210"/>
        <v>03080425</v>
      </c>
      <c r="AA585" s="209" t="str">
        <f t="shared" si="211"/>
        <v>BRLP0425</v>
      </c>
      <c r="AB585" s="222" t="e">
        <f>VLOOKUP(Y585,#REF!,2,0)</f>
        <v>#REF!</v>
      </c>
      <c r="AC585" s="222" t="e">
        <f>VLOOKUP(Z585,#REF!,2,0)</f>
        <v>#REF!</v>
      </c>
      <c r="AD585" s="222" t="e">
        <f>VLOOKUP(AA585,#REF!,2,0)</f>
        <v>#REF!</v>
      </c>
      <c r="AE585" s="227" t="e">
        <f t="shared" si="212"/>
        <v>#REF!</v>
      </c>
      <c r="AF585" s="230" t="e">
        <f t="shared" si="213"/>
        <v>#REF!</v>
      </c>
      <c r="AG585" s="230">
        <v>2</v>
      </c>
      <c r="AH585" s="230" t="e">
        <f t="shared" si="214"/>
        <v>#REF!</v>
      </c>
      <c r="AI585" s="228" t="e">
        <f t="shared" si="215"/>
        <v>#REF!</v>
      </c>
      <c r="AJ585" s="209">
        <f>Solicitacao_Prancha[[#This Row],[QUANT EQUIP]]</f>
        <v>1</v>
      </c>
      <c r="AK585" s="230" t="e">
        <f t="shared" si="216"/>
        <v>#REF!</v>
      </c>
      <c r="AL585" s="209"/>
      <c r="AM585" s="209"/>
      <c r="AN585" s="209"/>
      <c r="AO585" s="209"/>
      <c r="AP585" s="209"/>
      <c r="AQ585" s="209"/>
      <c r="AR585" s="209"/>
      <c r="AS585" s="209"/>
      <c r="AT585" s="209"/>
      <c r="AU585" s="209"/>
      <c r="AV585" s="209"/>
      <c r="AW585" s="209"/>
      <c r="AX585"/>
      <c r="AY585"/>
    </row>
    <row r="586" spans="1:51" ht="15" hidden="1" x14ac:dyDescent="0.25">
      <c r="A586" s="209">
        <v>3358</v>
      </c>
      <c r="B586" s="209" t="s">
        <v>742</v>
      </c>
      <c r="C586" s="210">
        <v>45649.973611111112</v>
      </c>
      <c r="D586" s="211" t="s">
        <v>1574</v>
      </c>
      <c r="E586" s="209" t="s">
        <v>489</v>
      </c>
      <c r="F586" s="209">
        <v>1</v>
      </c>
      <c r="G586" s="209" t="s">
        <v>536</v>
      </c>
      <c r="H586" s="209" t="s">
        <v>620</v>
      </c>
      <c r="I586" s="209" t="s">
        <v>621</v>
      </c>
      <c r="J586" s="209" t="s">
        <v>531</v>
      </c>
      <c r="K586" s="209" t="s">
        <v>1609</v>
      </c>
      <c r="L586" s="209" t="s">
        <v>598</v>
      </c>
      <c r="M586" s="211" t="s">
        <v>556</v>
      </c>
      <c r="N586" s="211" t="s">
        <v>490</v>
      </c>
      <c r="O586" s="218"/>
      <c r="P586" s="209" t="s">
        <v>514</v>
      </c>
      <c r="Q586" s="209" t="s">
        <v>688</v>
      </c>
      <c r="R586" s="208" t="e">
        <f>VLOOKUP(LEFT(Solicitacao_Prancha[[#This Row],[ORIGEM]],4),#REF!,2,0)</f>
        <v>#REF!</v>
      </c>
      <c r="S586" s="208" t="e">
        <f>VLOOKUP(LEFT(Solicitacao_Prancha[[#This Row],[DESTINO]],4),#REF!,2,0)</f>
        <v>#REF!</v>
      </c>
      <c r="T586" s="220" t="str">
        <f t="shared" si="208"/>
        <v>Não Aderente</v>
      </c>
      <c r="U586" s="223">
        <f>((CONCATENATE(Solicitacao_Prancha[[#This Row],[DATA MOVIMENTAÇÃO]]," ",Solicitacao_Prancha[[#This Row],[HORA MOVIMENTAÇÃO]])-Solicitacao_Prancha[[#This Row],[DATA SOLICITAÇÃO]])*24)+3</f>
        <v>41.633333333360497</v>
      </c>
      <c r="V586" s="224" t="s">
        <v>410</v>
      </c>
      <c r="W586" s="209" t="str">
        <f>LEFT(Solicitacao_Prancha[[#This Row],[ORIGEM]],4)</f>
        <v>0308</v>
      </c>
      <c r="X586" s="209" t="str">
        <f>LEFT(Solicitacao_Prancha[[#This Row],[DESTINO]],4)</f>
        <v>0425</v>
      </c>
      <c r="Y586" s="209" t="str">
        <f t="shared" si="209"/>
        <v>BRLP0308</v>
      </c>
      <c r="Z586" s="209" t="str">
        <f t="shared" si="210"/>
        <v>03080425</v>
      </c>
      <c r="AA586" s="209" t="str">
        <f t="shared" si="211"/>
        <v>BRLP0425</v>
      </c>
      <c r="AB586" s="222" t="e">
        <f>VLOOKUP(Y586,#REF!,2,0)</f>
        <v>#REF!</v>
      </c>
      <c r="AC586" s="222" t="e">
        <f>VLOOKUP(Z586,#REF!,2,0)</f>
        <v>#REF!</v>
      </c>
      <c r="AD586" s="222" t="e">
        <f>VLOOKUP(AA586,#REF!,2,0)</f>
        <v>#REF!</v>
      </c>
      <c r="AE586" s="227" t="e">
        <f t="shared" si="212"/>
        <v>#REF!</v>
      </c>
      <c r="AF586" s="230" t="e">
        <f t="shared" si="213"/>
        <v>#REF!</v>
      </c>
      <c r="AG586" s="230">
        <v>2</v>
      </c>
      <c r="AH586" s="230" t="e">
        <f t="shared" si="214"/>
        <v>#REF!</v>
      </c>
      <c r="AI586" s="228" t="e">
        <f t="shared" si="215"/>
        <v>#REF!</v>
      </c>
      <c r="AJ586" s="209">
        <f>Solicitacao_Prancha[[#This Row],[QUANT EQUIP]]</f>
        <v>1</v>
      </c>
      <c r="AK586" s="230" t="e">
        <f t="shared" si="216"/>
        <v>#REF!</v>
      </c>
      <c r="AL586" s="209"/>
      <c r="AM586" s="209"/>
      <c r="AN586" s="209"/>
      <c r="AO586" s="209"/>
      <c r="AP586" s="209"/>
      <c r="AQ586" s="209"/>
      <c r="AR586" s="209"/>
      <c r="AS586" s="209"/>
      <c r="AT586" s="209"/>
      <c r="AU586" s="209"/>
      <c r="AV586" s="209"/>
      <c r="AW586" s="209"/>
      <c r="AX586"/>
      <c r="AY586"/>
    </row>
    <row r="587" spans="1:51" ht="15" hidden="1" x14ac:dyDescent="0.25">
      <c r="A587" s="209">
        <v>3359</v>
      </c>
      <c r="B587" s="209" t="s">
        <v>742</v>
      </c>
      <c r="C587" s="210">
        <v>45649.975694444445</v>
      </c>
      <c r="D587" s="211" t="s">
        <v>1574</v>
      </c>
      <c r="E587" s="209" t="s">
        <v>496</v>
      </c>
      <c r="F587" s="209">
        <v>1</v>
      </c>
      <c r="G587" s="209" t="s">
        <v>536</v>
      </c>
      <c r="H587" s="209" t="s">
        <v>620</v>
      </c>
      <c r="I587" s="209" t="s">
        <v>621</v>
      </c>
      <c r="J587" s="209" t="s">
        <v>531</v>
      </c>
      <c r="K587" s="209" t="s">
        <v>1609</v>
      </c>
      <c r="L587" s="209" t="s">
        <v>598</v>
      </c>
      <c r="M587" s="211" t="s">
        <v>556</v>
      </c>
      <c r="N587" s="211" t="s">
        <v>490</v>
      </c>
      <c r="O587" s="218"/>
      <c r="P587" s="209" t="s">
        <v>514</v>
      </c>
      <c r="Q587" s="209" t="s">
        <v>688</v>
      </c>
      <c r="R587" s="208" t="e">
        <f>VLOOKUP(LEFT(Solicitacao_Prancha[[#This Row],[ORIGEM]],4),#REF!,2,0)</f>
        <v>#REF!</v>
      </c>
      <c r="S587" s="208" t="e">
        <f>VLOOKUP(LEFT(Solicitacao_Prancha[[#This Row],[DESTINO]],4),#REF!,2,0)</f>
        <v>#REF!</v>
      </c>
      <c r="T587" s="220" t="str">
        <f t="shared" si="208"/>
        <v>Não Aderente</v>
      </c>
      <c r="U587" s="223">
        <f>((CONCATENATE(Solicitacao_Prancha[[#This Row],[DATA MOVIMENTAÇÃO]]," ",Solicitacao_Prancha[[#This Row],[HORA MOVIMENTAÇÃO]])-Solicitacao_Prancha[[#This Row],[DATA SOLICITAÇÃO]])*24)+3</f>
        <v>41.583333333372138</v>
      </c>
      <c r="V587" s="224" t="s">
        <v>410</v>
      </c>
      <c r="W587" s="209" t="str">
        <f>LEFT(Solicitacao_Prancha[[#This Row],[ORIGEM]],4)</f>
        <v>0308</v>
      </c>
      <c r="X587" s="209" t="str">
        <f>LEFT(Solicitacao_Prancha[[#This Row],[DESTINO]],4)</f>
        <v>0425</v>
      </c>
      <c r="Y587" s="209" t="str">
        <f t="shared" si="209"/>
        <v>BRLP0308</v>
      </c>
      <c r="Z587" s="209" t="str">
        <f t="shared" si="210"/>
        <v>03080425</v>
      </c>
      <c r="AA587" s="209" t="str">
        <f t="shared" si="211"/>
        <v>BRLP0425</v>
      </c>
      <c r="AB587" s="222" t="e">
        <f>VLOOKUP(Y587,#REF!,2,0)</f>
        <v>#REF!</v>
      </c>
      <c r="AC587" s="222" t="e">
        <f>VLOOKUP(Z587,#REF!,2,0)</f>
        <v>#REF!</v>
      </c>
      <c r="AD587" s="222" t="e">
        <f>VLOOKUP(AA587,#REF!,2,0)</f>
        <v>#REF!</v>
      </c>
      <c r="AE587" s="227" t="e">
        <f t="shared" si="212"/>
        <v>#REF!</v>
      </c>
      <c r="AF587" s="230" t="e">
        <f t="shared" si="213"/>
        <v>#REF!</v>
      </c>
      <c r="AG587" s="230">
        <v>2</v>
      </c>
      <c r="AH587" s="230" t="e">
        <f t="shared" si="214"/>
        <v>#REF!</v>
      </c>
      <c r="AI587" s="228" t="e">
        <f t="shared" si="215"/>
        <v>#REF!</v>
      </c>
      <c r="AJ587" s="209">
        <f>Solicitacao_Prancha[[#This Row],[QUANT EQUIP]]</f>
        <v>1</v>
      </c>
      <c r="AK587" s="230" t="e">
        <f t="shared" si="216"/>
        <v>#REF!</v>
      </c>
      <c r="AL587" s="209"/>
      <c r="AM587" s="209"/>
      <c r="AN587" s="209"/>
      <c r="AO587" s="209"/>
      <c r="AP587" s="209"/>
      <c r="AQ587" s="209"/>
      <c r="AR587" s="209"/>
      <c r="AS587" s="209"/>
      <c r="AT587" s="209"/>
      <c r="AU587" s="209"/>
      <c r="AV587" s="209"/>
      <c r="AW587" s="209"/>
      <c r="AX587"/>
      <c r="AY587"/>
    </row>
    <row r="588" spans="1:51" ht="15" hidden="1" x14ac:dyDescent="0.25">
      <c r="A588" s="209">
        <v>3360</v>
      </c>
      <c r="B588" s="209" t="s">
        <v>743</v>
      </c>
      <c r="C588" s="210">
        <v>45650.004166666666</v>
      </c>
      <c r="D588" s="211" t="s">
        <v>1493</v>
      </c>
      <c r="E588" s="209" t="s">
        <v>481</v>
      </c>
      <c r="F588" s="209">
        <v>1</v>
      </c>
      <c r="G588" s="209" t="s">
        <v>492</v>
      </c>
      <c r="H588" s="209" t="s">
        <v>620</v>
      </c>
      <c r="I588" s="209" t="s">
        <v>621</v>
      </c>
      <c r="J588" s="209" t="s">
        <v>1</v>
      </c>
      <c r="K588" s="209" t="s">
        <v>1583</v>
      </c>
      <c r="L588" s="209" t="s">
        <v>600</v>
      </c>
      <c r="M588" s="211" t="s">
        <v>652</v>
      </c>
      <c r="N588" s="211" t="s">
        <v>1495</v>
      </c>
      <c r="O588" s="218"/>
      <c r="P588" s="209"/>
      <c r="Q588" s="209" t="s">
        <v>688</v>
      </c>
      <c r="R588" s="208" t="e">
        <f>VLOOKUP(LEFT(Solicitacao_Prancha[[#This Row],[ORIGEM]],4),#REF!,2,0)</f>
        <v>#REF!</v>
      </c>
      <c r="S588" s="208" t="e">
        <f>VLOOKUP(LEFT(Solicitacao_Prancha[[#This Row],[DESTINO]],4),#REF!,2,0)</f>
        <v>#REF!</v>
      </c>
      <c r="T588" s="220" t="str">
        <f t="shared" si="208"/>
        <v>Aderente</v>
      </c>
      <c r="U588" s="223">
        <f>((CONCATENATE(Solicitacao_Prancha[[#This Row],[DATA MOVIMENTAÇÃO]]," ",Solicitacao_Prancha[[#This Row],[HORA MOVIMENTAÇÃO]])-Solicitacao_Prancha[[#This Row],[DATA SOLICITAÇÃO]])*24)+3</f>
        <v>56.900000000023283</v>
      </c>
      <c r="V588" s="224" t="s">
        <v>410</v>
      </c>
      <c r="W588" s="209" t="str">
        <f>LEFT(Solicitacao_Prancha[[#This Row],[ORIGEM]],4)</f>
        <v>0390</v>
      </c>
      <c r="X588" s="209" t="str">
        <f>LEFT(Solicitacao_Prancha[[#This Row],[DESTINO]],4)</f>
        <v>0366</v>
      </c>
      <c r="Y588" s="209" t="str">
        <f t="shared" si="209"/>
        <v>BRLP0390</v>
      </c>
      <c r="Z588" s="209" t="str">
        <f t="shared" si="210"/>
        <v>03900366</v>
      </c>
      <c r="AA588" s="209" t="str">
        <f t="shared" si="211"/>
        <v>BRLP0366</v>
      </c>
      <c r="AB588" s="222" t="e">
        <f>VLOOKUP(Y588,#REF!,2,0)</f>
        <v>#REF!</v>
      </c>
      <c r="AC588" s="222" t="e">
        <f>VLOOKUP(Z588,#REF!,2,0)</f>
        <v>#REF!</v>
      </c>
      <c r="AD588" s="222" t="e">
        <f>VLOOKUP(AA588,#REF!,2,0)</f>
        <v>#REF!</v>
      </c>
      <c r="AE588" s="227" t="e">
        <f t="shared" si="212"/>
        <v>#REF!</v>
      </c>
      <c r="AF588" s="230" t="e">
        <f t="shared" si="213"/>
        <v>#REF!</v>
      </c>
      <c r="AG588" s="230">
        <v>2</v>
      </c>
      <c r="AH588" s="230" t="e">
        <f t="shared" si="214"/>
        <v>#REF!</v>
      </c>
      <c r="AI588" s="228" t="e">
        <f t="shared" si="215"/>
        <v>#REF!</v>
      </c>
      <c r="AJ588" s="209">
        <f>Solicitacao_Prancha[[#This Row],[QUANT EQUIP]]</f>
        <v>1</v>
      </c>
      <c r="AK588" s="230" t="e">
        <f t="shared" si="216"/>
        <v>#REF!</v>
      </c>
      <c r="AL588" s="209"/>
      <c r="AM588" s="209"/>
      <c r="AN588" s="209"/>
      <c r="AO588" s="209"/>
      <c r="AP588" s="209"/>
      <c r="AQ588" s="209"/>
      <c r="AR588" s="209"/>
      <c r="AS588" s="209"/>
      <c r="AT588" s="209"/>
      <c r="AU588" s="209"/>
      <c r="AV588" s="209"/>
      <c r="AW588" s="209"/>
      <c r="AX588"/>
      <c r="AY588"/>
    </row>
    <row r="589" spans="1:51" ht="15" hidden="1" x14ac:dyDescent="0.25">
      <c r="A589" s="209">
        <v>3361</v>
      </c>
      <c r="B589" s="209" t="s">
        <v>718</v>
      </c>
      <c r="C589" s="210">
        <v>45650.367361111108</v>
      </c>
      <c r="D589" s="211" t="s">
        <v>901</v>
      </c>
      <c r="E589" s="209" t="s">
        <v>744</v>
      </c>
      <c r="F589" s="209">
        <v>8</v>
      </c>
      <c r="G589" s="209" t="s">
        <v>501</v>
      </c>
      <c r="H589" s="209" t="s">
        <v>664</v>
      </c>
      <c r="I589" s="209" t="s">
        <v>621</v>
      </c>
      <c r="J589" s="209" t="s">
        <v>1</v>
      </c>
      <c r="K589" s="209" t="s">
        <v>1583</v>
      </c>
      <c r="L589" s="209" t="s">
        <v>615</v>
      </c>
      <c r="M589" s="211" t="s">
        <v>908</v>
      </c>
      <c r="N589" s="211" t="s">
        <v>1580</v>
      </c>
      <c r="O589" s="218"/>
      <c r="P589" s="209"/>
      <c r="Q589" s="209" t="s">
        <v>688</v>
      </c>
      <c r="R589" s="208" t="e">
        <f>VLOOKUP(LEFT(Solicitacao_Prancha[[#This Row],[ORIGEM]],4),#REF!,2,0)</f>
        <v>#REF!</v>
      </c>
      <c r="S589" s="208" t="e">
        <f>VLOOKUP(LEFT(Solicitacao_Prancha[[#This Row],[DESTINO]],4),#REF!,2,0)</f>
        <v>#REF!</v>
      </c>
      <c r="T589" s="220" t="str">
        <f t="shared" si="208"/>
        <v>Não Aderente</v>
      </c>
      <c r="U589" s="223">
        <f>((CONCATENATE(Solicitacao_Prancha[[#This Row],[DATA MOVIMENTAÇÃO]]," ",Solicitacao_Prancha[[#This Row],[HORA MOVIMENTAÇÃO]])-Solicitacao_Prancha[[#This Row],[DATA SOLICITAÇÃO]])*24)+3</f>
        <v>43.183333333348855</v>
      </c>
      <c r="V589" s="224" t="s">
        <v>410</v>
      </c>
      <c r="W589" s="209" t="str">
        <f>LEFT(Solicitacao_Prancha[[#This Row],[ORIGEM]],4)</f>
        <v>2079</v>
      </c>
      <c r="X589" s="209" t="str">
        <f>LEFT(Solicitacao_Prancha[[#This Row],[DESTINO]],4)</f>
        <v>0014</v>
      </c>
      <c r="Y589" s="209" t="str">
        <f t="shared" si="209"/>
        <v>BRLP2079</v>
      </c>
      <c r="Z589" s="209" t="str">
        <f t="shared" si="210"/>
        <v>20790014</v>
      </c>
      <c r="AA589" s="209" t="str">
        <f t="shared" si="211"/>
        <v>BRLP0014</v>
      </c>
      <c r="AB589" s="222" t="e">
        <f>VLOOKUP(Y589,#REF!,2,0)</f>
        <v>#REF!</v>
      </c>
      <c r="AC589" s="222" t="e">
        <f>VLOOKUP(Z589,#REF!,2,0)</f>
        <v>#REF!</v>
      </c>
      <c r="AD589" s="222" t="e">
        <f>VLOOKUP(AA589,#REF!,2,0)</f>
        <v>#REF!</v>
      </c>
      <c r="AE589" s="227" t="e">
        <f t="shared" si="212"/>
        <v>#REF!</v>
      </c>
      <c r="AF589" s="230" t="e">
        <f t="shared" si="213"/>
        <v>#REF!</v>
      </c>
      <c r="AG589" s="230">
        <v>2</v>
      </c>
      <c r="AH589" s="230" t="e">
        <f t="shared" si="214"/>
        <v>#REF!</v>
      </c>
      <c r="AI589" s="228" t="e">
        <f t="shared" si="215"/>
        <v>#REF!</v>
      </c>
      <c r="AJ589" s="209">
        <f>Solicitacao_Prancha[[#This Row],[QUANT EQUIP]]</f>
        <v>8</v>
      </c>
      <c r="AK589" s="230" t="e">
        <f t="shared" si="216"/>
        <v>#REF!</v>
      </c>
      <c r="AL589" s="209"/>
      <c r="AM589" s="209"/>
      <c r="AN589" s="209"/>
      <c r="AO589" s="209"/>
      <c r="AP589" s="209"/>
      <c r="AQ589" s="209"/>
      <c r="AR589" s="209"/>
      <c r="AS589" s="209"/>
      <c r="AT589" s="209"/>
      <c r="AU589" s="209"/>
      <c r="AV589" s="209"/>
      <c r="AW589" s="209"/>
      <c r="AX589"/>
      <c r="AY589"/>
    </row>
    <row r="590" spans="1:51" ht="15" hidden="1" x14ac:dyDescent="0.25">
      <c r="A590" s="209">
        <v>3362</v>
      </c>
      <c r="B590" s="209" t="s">
        <v>743</v>
      </c>
      <c r="C590" s="210">
        <v>45650.46875</v>
      </c>
      <c r="D590" s="211" t="s">
        <v>527</v>
      </c>
      <c r="E590" s="209" t="s">
        <v>503</v>
      </c>
      <c r="F590" s="209">
        <v>1</v>
      </c>
      <c r="G590" s="209" t="s">
        <v>4</v>
      </c>
      <c r="H590" s="209" t="s">
        <v>620</v>
      </c>
      <c r="I590" s="209" t="s">
        <v>621</v>
      </c>
      <c r="J590" s="209" t="s">
        <v>1</v>
      </c>
      <c r="K590" s="209" t="s">
        <v>1609</v>
      </c>
      <c r="L590" s="209" t="s">
        <v>602</v>
      </c>
      <c r="M590" s="211" t="s">
        <v>1001</v>
      </c>
      <c r="N590" s="211" t="s">
        <v>640</v>
      </c>
      <c r="O590" s="218"/>
      <c r="P590" s="209"/>
      <c r="Q590" s="209" t="s">
        <v>688</v>
      </c>
      <c r="R590" s="208" t="e">
        <f>VLOOKUP(LEFT(Solicitacao_Prancha[[#This Row],[ORIGEM]],4),#REF!,2,0)</f>
        <v>#REF!</v>
      </c>
      <c r="S590" s="208" t="e">
        <f>VLOOKUP(LEFT(Solicitacao_Prancha[[#This Row],[DESTINO]],4),#REF!,2,0)</f>
        <v>#REF!</v>
      </c>
      <c r="T590" s="220" t="str">
        <f t="shared" si="208"/>
        <v>Não Aderente</v>
      </c>
      <c r="U590" s="223">
        <f>((CONCATENATE(Solicitacao_Prancha[[#This Row],[DATA MOVIMENTAÇÃO]]," ",Solicitacao_Prancha[[#This Row],[HORA MOVIMENTAÇÃO]])-Solicitacao_Prancha[[#This Row],[DATA SOLICITAÇÃO]])*24)+3</f>
        <v>30.75</v>
      </c>
      <c r="V590" s="224" t="s">
        <v>410</v>
      </c>
      <c r="W590" s="209" t="str">
        <f>LEFT(Solicitacao_Prancha[[#This Row],[ORIGEM]],4)</f>
        <v>0464</v>
      </c>
      <c r="X590" s="209" t="str">
        <f>LEFT(Solicitacao_Prancha[[#This Row],[DESTINO]],4)</f>
        <v>0422</v>
      </c>
      <c r="Y590" s="209" t="str">
        <f t="shared" si="209"/>
        <v>BRLP0464</v>
      </c>
      <c r="Z590" s="209" t="str">
        <f t="shared" si="210"/>
        <v>04640422</v>
      </c>
      <c r="AA590" s="209" t="str">
        <f t="shared" si="211"/>
        <v>BRLP0422</v>
      </c>
      <c r="AB590" s="222" t="e">
        <f>VLOOKUP(Y590,#REF!,2,0)</f>
        <v>#REF!</v>
      </c>
      <c r="AC590" s="222" t="e">
        <f>VLOOKUP(Z590,#REF!,2,0)</f>
        <v>#REF!</v>
      </c>
      <c r="AD590" s="222" t="e">
        <f>VLOOKUP(AA590,#REF!,2,0)</f>
        <v>#REF!</v>
      </c>
      <c r="AE590" s="227" t="e">
        <f t="shared" si="212"/>
        <v>#REF!</v>
      </c>
      <c r="AF590" s="230" t="e">
        <f t="shared" si="213"/>
        <v>#REF!</v>
      </c>
      <c r="AG590" s="230">
        <v>2</v>
      </c>
      <c r="AH590" s="230" t="e">
        <f t="shared" si="214"/>
        <v>#REF!</v>
      </c>
      <c r="AI590" s="228" t="e">
        <f t="shared" si="215"/>
        <v>#REF!</v>
      </c>
      <c r="AJ590" s="209">
        <f>Solicitacao_Prancha[[#This Row],[QUANT EQUIP]]</f>
        <v>1</v>
      </c>
      <c r="AK590" s="230" t="e">
        <f t="shared" si="216"/>
        <v>#REF!</v>
      </c>
      <c r="AL590" s="209"/>
      <c r="AM590" s="209"/>
      <c r="AN590" s="209"/>
      <c r="AO590" s="209"/>
      <c r="AP590" s="209"/>
      <c r="AQ590" s="209"/>
      <c r="AR590" s="209"/>
      <c r="AS590" s="209"/>
      <c r="AT590" s="209"/>
      <c r="AU590" s="209"/>
      <c r="AV590" s="209"/>
      <c r="AW590" s="209"/>
      <c r="AX590"/>
      <c r="AY590"/>
    </row>
    <row r="591" spans="1:51" ht="15" hidden="1" x14ac:dyDescent="0.25">
      <c r="A591" s="209">
        <v>3363</v>
      </c>
      <c r="B591" s="209" t="s">
        <v>717</v>
      </c>
      <c r="C591" s="210">
        <v>45650.53402777778</v>
      </c>
      <c r="D591" s="211" t="s">
        <v>1350</v>
      </c>
      <c r="E591" s="209" t="s">
        <v>500</v>
      </c>
      <c r="F591" s="209">
        <v>1</v>
      </c>
      <c r="G591" s="209" t="s">
        <v>4</v>
      </c>
      <c r="H591" s="209" t="s">
        <v>620</v>
      </c>
      <c r="I591" s="209" t="s">
        <v>624</v>
      </c>
      <c r="J591" s="209" t="s">
        <v>1</v>
      </c>
      <c r="K591" s="209" t="s">
        <v>1609</v>
      </c>
      <c r="L591" s="209" t="s">
        <v>606</v>
      </c>
      <c r="M591" s="211" t="s">
        <v>685</v>
      </c>
      <c r="N591" s="211" t="s">
        <v>580</v>
      </c>
      <c r="O591" s="218"/>
      <c r="P591" s="209"/>
      <c r="Q591" s="209" t="s">
        <v>688</v>
      </c>
      <c r="R591" s="208" t="e">
        <f>VLOOKUP(LEFT(Solicitacao_Prancha[[#This Row],[ORIGEM]],4),#REF!,2,0)</f>
        <v>#REF!</v>
      </c>
      <c r="S591" s="208" t="e">
        <f>VLOOKUP(LEFT(Solicitacao_Prancha[[#This Row],[DESTINO]],4),#REF!,2,0)</f>
        <v>#REF!</v>
      </c>
      <c r="T591" s="220" t="str">
        <f t="shared" si="208"/>
        <v>Não Aderente</v>
      </c>
      <c r="U591" s="223">
        <f>((CONCATENATE(Solicitacao_Prancha[[#This Row],[DATA MOVIMENTAÇÃO]]," ",Solicitacao_Prancha[[#This Row],[HORA MOVIMENTAÇÃO]])-Solicitacao_Prancha[[#This Row],[DATA SOLICITAÇÃO]])*24)+3</f>
        <v>26.183333333290648</v>
      </c>
      <c r="V591" s="224" t="s">
        <v>410</v>
      </c>
      <c r="W591" s="209" t="str">
        <f>LEFT(Solicitacao_Prancha[[#This Row],[ORIGEM]],4)</f>
        <v>0341</v>
      </c>
      <c r="X591" s="209" t="str">
        <f>LEFT(Solicitacao_Prancha[[#This Row],[DESTINO]],4)</f>
        <v>0262</v>
      </c>
      <c r="Y591" s="209" t="str">
        <f t="shared" si="209"/>
        <v>BRLP0341</v>
      </c>
      <c r="Z591" s="209" t="str">
        <f t="shared" si="210"/>
        <v>03410262</v>
      </c>
      <c r="AA591" s="209" t="str">
        <f t="shared" si="211"/>
        <v>BRLP0262</v>
      </c>
      <c r="AB591" s="222" t="e">
        <f>VLOOKUP(Y591,#REF!,2,0)</f>
        <v>#REF!</v>
      </c>
      <c r="AC591" s="222" t="e">
        <f>VLOOKUP(Z591,#REF!,2,0)</f>
        <v>#REF!</v>
      </c>
      <c r="AD591" s="222" t="e">
        <f>VLOOKUP(AA591,#REF!,2,0)</f>
        <v>#REF!</v>
      </c>
      <c r="AE591" s="227" t="e">
        <f t="shared" si="212"/>
        <v>#REF!</v>
      </c>
      <c r="AF591" s="230" t="e">
        <f t="shared" si="213"/>
        <v>#REF!</v>
      </c>
      <c r="AG591" s="230">
        <v>2</v>
      </c>
      <c r="AH591" s="230" t="e">
        <f t="shared" si="214"/>
        <v>#REF!</v>
      </c>
      <c r="AI591" s="228" t="e">
        <f t="shared" si="215"/>
        <v>#REF!</v>
      </c>
      <c r="AJ591" s="209">
        <f>Solicitacao_Prancha[[#This Row],[QUANT EQUIP]]</f>
        <v>1</v>
      </c>
      <c r="AK591" s="230" t="e">
        <f t="shared" si="216"/>
        <v>#REF!</v>
      </c>
      <c r="AL591" s="209"/>
      <c r="AM591" s="209"/>
      <c r="AN591" s="209"/>
      <c r="AO591" s="209"/>
      <c r="AP591" s="209"/>
      <c r="AQ591" s="209"/>
      <c r="AR591" s="209"/>
      <c r="AS591" s="209"/>
      <c r="AT591" s="209"/>
      <c r="AU591" s="209"/>
      <c r="AV591" s="209"/>
      <c r="AW591" s="209"/>
      <c r="AX591"/>
      <c r="AY591"/>
    </row>
    <row r="592" spans="1:51" ht="15" hidden="1" x14ac:dyDescent="0.25">
      <c r="A592" s="209">
        <v>3365</v>
      </c>
      <c r="B592" s="209" t="s">
        <v>717</v>
      </c>
      <c r="C592" s="210">
        <v>45650.534722222219</v>
      </c>
      <c r="D592" s="211" t="s">
        <v>1350</v>
      </c>
      <c r="E592" s="209" t="s">
        <v>500</v>
      </c>
      <c r="F592" s="209">
        <v>3</v>
      </c>
      <c r="G592" s="209" t="s">
        <v>4</v>
      </c>
      <c r="H592" s="209" t="s">
        <v>624</v>
      </c>
      <c r="I592" s="209" t="s">
        <v>624</v>
      </c>
      <c r="J592" s="209" t="s">
        <v>1</v>
      </c>
      <c r="K592" s="209" t="s">
        <v>1583</v>
      </c>
      <c r="L592" s="209" t="s">
        <v>600</v>
      </c>
      <c r="M592" s="211" t="s">
        <v>685</v>
      </c>
      <c r="N592" s="211" t="s">
        <v>580</v>
      </c>
      <c r="O592" s="218"/>
      <c r="P592" s="209"/>
      <c r="Q592" s="209" t="s">
        <v>688</v>
      </c>
      <c r="R592" s="208" t="e">
        <f>VLOOKUP(LEFT(Solicitacao_Prancha[[#This Row],[ORIGEM]],4),#REF!,2,0)</f>
        <v>#REF!</v>
      </c>
      <c r="S592" s="208" t="e">
        <f>VLOOKUP(LEFT(Solicitacao_Prancha[[#This Row],[DESTINO]],4),#REF!,2,0)</f>
        <v>#REF!</v>
      </c>
      <c r="T592" s="220" t="str">
        <f t="shared" si="208"/>
        <v>Não Aderente</v>
      </c>
      <c r="U592" s="223">
        <f>((CONCATENATE(Solicitacao_Prancha[[#This Row],[DATA MOVIMENTAÇÃO]]," ",Solicitacao_Prancha[[#This Row],[HORA MOVIMENTAÇÃO]])-Solicitacao_Prancha[[#This Row],[DATA SOLICITAÇÃO]])*24)+3</f>
        <v>44.166666666744277</v>
      </c>
      <c r="V592" s="224" t="s">
        <v>410</v>
      </c>
      <c r="W592" s="209" t="str">
        <f>LEFT(Solicitacao_Prancha[[#This Row],[ORIGEM]],4)</f>
        <v>0341</v>
      </c>
      <c r="X592" s="209" t="str">
        <f>LEFT(Solicitacao_Prancha[[#This Row],[DESTINO]],4)</f>
        <v>0262</v>
      </c>
      <c r="Y592" s="209" t="str">
        <f t="shared" si="209"/>
        <v>BRLP0341</v>
      </c>
      <c r="Z592" s="209" t="str">
        <f t="shared" si="210"/>
        <v>03410262</v>
      </c>
      <c r="AA592" s="209" t="str">
        <f t="shared" si="211"/>
        <v>BRLP0262</v>
      </c>
      <c r="AB592" s="222" t="e">
        <f>VLOOKUP(Y592,#REF!,2,0)</f>
        <v>#REF!</v>
      </c>
      <c r="AC592" s="222" t="e">
        <f>VLOOKUP(Z592,#REF!,2,0)</f>
        <v>#REF!</v>
      </c>
      <c r="AD592" s="222" t="e">
        <f>VLOOKUP(AA592,#REF!,2,0)</f>
        <v>#REF!</v>
      </c>
      <c r="AE592" s="227" t="e">
        <f t="shared" si="212"/>
        <v>#REF!</v>
      </c>
      <c r="AF592" s="230" t="e">
        <f t="shared" si="213"/>
        <v>#REF!</v>
      </c>
      <c r="AG592" s="230">
        <v>2</v>
      </c>
      <c r="AH592" s="230" t="e">
        <f t="shared" si="214"/>
        <v>#REF!</v>
      </c>
      <c r="AI592" s="228" t="e">
        <f t="shared" si="215"/>
        <v>#REF!</v>
      </c>
      <c r="AJ592" s="209">
        <f>Solicitacao_Prancha[[#This Row],[QUANT EQUIP]]</f>
        <v>3</v>
      </c>
      <c r="AK592" s="230" t="e">
        <f t="shared" si="216"/>
        <v>#REF!</v>
      </c>
      <c r="AL592" s="209"/>
      <c r="AM592" s="209"/>
      <c r="AN592" s="209"/>
      <c r="AO592" s="209"/>
      <c r="AP592" s="209"/>
      <c r="AQ592" s="209"/>
      <c r="AR592" s="209"/>
      <c r="AS592" s="209"/>
      <c r="AT592" s="209"/>
      <c r="AU592" s="209"/>
      <c r="AV592" s="209"/>
      <c r="AW592" s="209"/>
      <c r="AX592"/>
      <c r="AY592"/>
    </row>
    <row r="593" spans="1:51" ht="15" hidden="1" x14ac:dyDescent="0.25">
      <c r="A593" s="209">
        <v>3364</v>
      </c>
      <c r="B593" s="209" t="s">
        <v>717</v>
      </c>
      <c r="C593" s="210">
        <v>45650.535416666666</v>
      </c>
      <c r="D593" s="211" t="s">
        <v>511</v>
      </c>
      <c r="E593" s="209" t="s">
        <v>500</v>
      </c>
      <c r="F593" s="209">
        <v>3</v>
      </c>
      <c r="G593" s="209" t="s">
        <v>487</v>
      </c>
      <c r="H593" s="209" t="s">
        <v>624</v>
      </c>
      <c r="I593" s="209" t="s">
        <v>624</v>
      </c>
      <c r="J593" s="209" t="s">
        <v>1</v>
      </c>
      <c r="K593" s="209" t="s">
        <v>1583</v>
      </c>
      <c r="L593" s="209" t="s">
        <v>1610</v>
      </c>
      <c r="M593" s="211" t="s">
        <v>1443</v>
      </c>
      <c r="N593" s="211" t="s">
        <v>560</v>
      </c>
      <c r="O593" s="218"/>
      <c r="P593" s="209"/>
      <c r="Q593" s="209" t="s">
        <v>688</v>
      </c>
      <c r="R593" s="208" t="e">
        <f>VLOOKUP(LEFT(Solicitacao_Prancha[[#This Row],[ORIGEM]],4),#REF!,2,0)</f>
        <v>#REF!</v>
      </c>
      <c r="S593" s="208" t="e">
        <f>VLOOKUP(LEFT(Solicitacao_Prancha[[#This Row],[DESTINO]],4),#REF!,2,0)</f>
        <v>#REF!</v>
      </c>
      <c r="T593" s="220" t="str">
        <f t="shared" si="208"/>
        <v>Aderente</v>
      </c>
      <c r="U593" s="223">
        <f>((CONCATENATE(Solicitacao_Prancha[[#This Row],[DATA MOVIMENTAÇÃO]]," ",Solicitacao_Prancha[[#This Row],[HORA MOVIMENTAÇÃO]])-Solicitacao_Prancha[[#This Row],[DATA SOLICITAÇÃO]])*24)+3</f>
        <v>48</v>
      </c>
      <c r="V593" s="224" t="s">
        <v>410</v>
      </c>
      <c r="W593" s="209" t="str">
        <f>LEFT(Solicitacao_Prancha[[#This Row],[ORIGEM]],4)</f>
        <v>0640</v>
      </c>
      <c r="X593" s="209" t="str">
        <f>LEFT(Solicitacao_Prancha[[#This Row],[DESTINO]],4)</f>
        <v>0480</v>
      </c>
      <c r="Y593" s="209" t="str">
        <f t="shared" si="209"/>
        <v>BRLP0640</v>
      </c>
      <c r="Z593" s="209" t="str">
        <f t="shared" si="210"/>
        <v>06400480</v>
      </c>
      <c r="AA593" s="209" t="str">
        <f t="shared" si="211"/>
        <v>BRLP0480</v>
      </c>
      <c r="AB593" s="222" t="e">
        <f>VLOOKUP(Y593,#REF!,2,0)</f>
        <v>#REF!</v>
      </c>
      <c r="AC593" s="222" t="e">
        <f>VLOOKUP(Z593,#REF!,2,0)</f>
        <v>#REF!</v>
      </c>
      <c r="AD593" s="222" t="e">
        <f>VLOOKUP(AA593,#REF!,2,0)</f>
        <v>#REF!</v>
      </c>
      <c r="AE593" s="227" t="e">
        <f t="shared" si="212"/>
        <v>#REF!</v>
      </c>
      <c r="AF593" s="230" t="e">
        <f t="shared" si="213"/>
        <v>#REF!</v>
      </c>
      <c r="AG593" s="230">
        <v>2</v>
      </c>
      <c r="AH593" s="230" t="e">
        <f t="shared" si="214"/>
        <v>#REF!</v>
      </c>
      <c r="AI593" s="228" t="e">
        <f t="shared" si="215"/>
        <v>#REF!</v>
      </c>
      <c r="AJ593" s="209">
        <f>Solicitacao_Prancha[[#This Row],[QUANT EQUIP]]</f>
        <v>3</v>
      </c>
      <c r="AK593" s="230" t="e">
        <f t="shared" si="216"/>
        <v>#REF!</v>
      </c>
      <c r="AL593" s="209"/>
      <c r="AM593" s="209"/>
      <c r="AN593" s="209"/>
      <c r="AO593" s="209"/>
      <c r="AP593" s="209"/>
      <c r="AQ593" s="209"/>
      <c r="AR593" s="209"/>
      <c r="AS593" s="209"/>
      <c r="AT593" s="209"/>
      <c r="AU593" s="209"/>
      <c r="AV593" s="209"/>
      <c r="AW593" s="209"/>
      <c r="AX593"/>
      <c r="AY593"/>
    </row>
    <row r="594" spans="1:51" ht="15" hidden="1" x14ac:dyDescent="0.25">
      <c r="A594" s="209">
        <v>3366</v>
      </c>
      <c r="B594" s="209" t="s">
        <v>743</v>
      </c>
      <c r="C594" s="210">
        <v>45650.550694444442</v>
      </c>
      <c r="D594" s="211" t="s">
        <v>1505</v>
      </c>
      <c r="E594" s="209" t="s">
        <v>503</v>
      </c>
      <c r="F594" s="209">
        <v>1</v>
      </c>
      <c r="G594" s="209" t="s">
        <v>6</v>
      </c>
      <c r="H594" s="209" t="s">
        <v>620</v>
      </c>
      <c r="I594" s="209" t="s">
        <v>621</v>
      </c>
      <c r="J594" s="209" t="s">
        <v>1</v>
      </c>
      <c r="K594" s="209" t="s">
        <v>1385</v>
      </c>
      <c r="L594" s="209" t="s">
        <v>593</v>
      </c>
      <c r="M594" s="211" t="s">
        <v>855</v>
      </c>
      <c r="N594" s="211" t="s">
        <v>855</v>
      </c>
      <c r="O594" s="218" t="s">
        <v>1611</v>
      </c>
      <c r="P594" s="209"/>
      <c r="Q594" s="209" t="s">
        <v>687</v>
      </c>
      <c r="R594" s="208" t="e">
        <f>VLOOKUP(LEFT(Solicitacao_Prancha[[#This Row],[ORIGEM]],4),#REF!,2,0)</f>
        <v>#REF!</v>
      </c>
      <c r="S594" s="208" t="e">
        <f>VLOOKUP(LEFT(Solicitacao_Prancha[[#This Row],[DESTINO]],4),#REF!,2,0)</f>
        <v>#REF!</v>
      </c>
      <c r="T594" s="220" t="str">
        <f t="shared" si="208"/>
        <v>Não Aderente</v>
      </c>
      <c r="U594" s="223">
        <f>((CONCATENATE(Solicitacao_Prancha[[#This Row],[DATA MOVIMENTAÇÃO]]," ",Solicitacao_Prancha[[#This Row],[HORA MOVIMENTAÇÃO]])-Solicitacao_Prancha[[#This Row],[DATA SOLICITAÇÃO]])*24)+3</f>
        <v>-98.216666666558012</v>
      </c>
      <c r="V594" s="224" t="s">
        <v>410</v>
      </c>
      <c r="W594" s="209" t="str">
        <f>LEFT(Solicitacao_Prancha[[#This Row],[ORIGEM]],4)</f>
        <v>5016</v>
      </c>
      <c r="X594" s="209" t="str">
        <f>LEFT(Solicitacao_Prancha[[#This Row],[DESTINO]],4)</f>
        <v>5016</v>
      </c>
      <c r="Y594" s="209" t="str">
        <f t="shared" si="209"/>
        <v>BRLP5016</v>
      </c>
      <c r="Z594" s="209" t="str">
        <f t="shared" si="210"/>
        <v>50165016</v>
      </c>
      <c r="AA594" s="209" t="str">
        <f t="shared" si="211"/>
        <v>BRLP5016</v>
      </c>
      <c r="AB594" s="222" t="e">
        <f>VLOOKUP(Y594,#REF!,2,0)</f>
        <v>#REF!</v>
      </c>
      <c r="AC594" s="222" t="e">
        <f>VLOOKUP(Z594,#REF!,2,0)</f>
        <v>#REF!</v>
      </c>
      <c r="AD594" s="222" t="e">
        <f>VLOOKUP(AA594,#REF!,2,0)</f>
        <v>#REF!</v>
      </c>
      <c r="AE594" s="227" t="e">
        <f t="shared" si="212"/>
        <v>#REF!</v>
      </c>
      <c r="AF594" s="230" t="e">
        <f t="shared" si="213"/>
        <v>#REF!</v>
      </c>
      <c r="AG594" s="230">
        <v>2</v>
      </c>
      <c r="AH594" s="230" t="e">
        <f t="shared" si="214"/>
        <v>#REF!</v>
      </c>
      <c r="AI594" s="228" t="e">
        <f t="shared" si="215"/>
        <v>#REF!</v>
      </c>
      <c r="AJ594" s="209">
        <f>Solicitacao_Prancha[[#This Row],[QUANT EQUIP]]</f>
        <v>1</v>
      </c>
      <c r="AK594" s="230" t="e">
        <f t="shared" si="216"/>
        <v>#REF!</v>
      </c>
      <c r="AL594" s="209"/>
      <c r="AM594" s="209"/>
      <c r="AN594" s="209"/>
      <c r="AO594" s="209"/>
      <c r="AP594" s="209"/>
      <c r="AQ594" s="209"/>
      <c r="AR594" s="209"/>
      <c r="AS594" s="209"/>
      <c r="AT594" s="209"/>
      <c r="AU594" s="209"/>
      <c r="AV594" s="209"/>
      <c r="AW594" s="209"/>
      <c r="AX594"/>
      <c r="AY594"/>
    </row>
    <row r="595" spans="1:51" ht="15" hidden="1" x14ac:dyDescent="0.25">
      <c r="A595" s="209">
        <v>3367</v>
      </c>
      <c r="B595" s="209" t="s">
        <v>742</v>
      </c>
      <c r="C595" s="210">
        <v>45650.560416666667</v>
      </c>
      <c r="D595" s="211" t="s">
        <v>1594</v>
      </c>
      <c r="E595" s="209" t="s">
        <v>496</v>
      </c>
      <c r="F595" s="209">
        <v>1</v>
      </c>
      <c r="G595" s="209" t="s">
        <v>536</v>
      </c>
      <c r="H595" s="209" t="s">
        <v>620</v>
      </c>
      <c r="I595" s="209" t="s">
        <v>621</v>
      </c>
      <c r="J595" s="209" t="s">
        <v>502</v>
      </c>
      <c r="K595" s="209" t="s">
        <v>1609</v>
      </c>
      <c r="L595" s="209" t="s">
        <v>598</v>
      </c>
      <c r="M595" s="211" t="s">
        <v>556</v>
      </c>
      <c r="N595" s="211" t="s">
        <v>490</v>
      </c>
      <c r="O595" s="218"/>
      <c r="P595" s="209"/>
      <c r="Q595" s="209" t="s">
        <v>688</v>
      </c>
      <c r="R595" s="208" t="e">
        <f>VLOOKUP(LEFT(Solicitacao_Prancha[[#This Row],[ORIGEM]],4),#REF!,2,0)</f>
        <v>#REF!</v>
      </c>
      <c r="S595" s="208" t="e">
        <f>VLOOKUP(LEFT(Solicitacao_Prancha[[#This Row],[DESTINO]],4),#REF!,2,0)</f>
        <v>#REF!</v>
      </c>
      <c r="T595" s="220" t="str">
        <f t="shared" si="208"/>
        <v>Não Aderente</v>
      </c>
      <c r="U595" s="223">
        <f>((CONCATENATE(Solicitacao_Prancha[[#This Row],[DATA MOVIMENTAÇÃO]]," ",Solicitacao_Prancha[[#This Row],[HORA MOVIMENTAÇÃO]])-Solicitacao_Prancha[[#This Row],[DATA SOLICITAÇÃO]])*24)+3</f>
        <v>27.550000000046566</v>
      </c>
      <c r="V595" s="224" t="s">
        <v>410</v>
      </c>
      <c r="W595" s="209" t="str">
        <f>LEFT(Solicitacao_Prancha[[#This Row],[ORIGEM]],4)</f>
        <v>0308</v>
      </c>
      <c r="X595" s="209" t="str">
        <f>LEFT(Solicitacao_Prancha[[#This Row],[DESTINO]],4)</f>
        <v>0425</v>
      </c>
      <c r="Y595" s="209" t="str">
        <f t="shared" si="209"/>
        <v>BRLP0308</v>
      </c>
      <c r="Z595" s="209" t="str">
        <f t="shared" si="210"/>
        <v>03080425</v>
      </c>
      <c r="AA595" s="209" t="str">
        <f t="shared" si="211"/>
        <v>BRLP0425</v>
      </c>
      <c r="AB595" s="222" t="e">
        <f>VLOOKUP(Y595,#REF!,2,0)</f>
        <v>#REF!</v>
      </c>
      <c r="AC595" s="222" t="e">
        <f>VLOOKUP(Z595,#REF!,2,0)</f>
        <v>#REF!</v>
      </c>
      <c r="AD595" s="222" t="e">
        <f>VLOOKUP(AA595,#REF!,2,0)</f>
        <v>#REF!</v>
      </c>
      <c r="AE595" s="227" t="e">
        <f t="shared" si="212"/>
        <v>#REF!</v>
      </c>
      <c r="AF595" s="230" t="e">
        <f t="shared" si="213"/>
        <v>#REF!</v>
      </c>
      <c r="AG595" s="230">
        <v>2</v>
      </c>
      <c r="AH595" s="230" t="e">
        <f t="shared" si="214"/>
        <v>#REF!</v>
      </c>
      <c r="AI595" s="228" t="e">
        <f t="shared" si="215"/>
        <v>#REF!</v>
      </c>
      <c r="AJ595" s="209">
        <f>Solicitacao_Prancha[[#This Row],[QUANT EQUIP]]</f>
        <v>1</v>
      </c>
      <c r="AK595" s="230" t="e">
        <f t="shared" si="216"/>
        <v>#REF!</v>
      </c>
      <c r="AL595" s="209"/>
      <c r="AM595" s="209"/>
      <c r="AN595" s="209"/>
      <c r="AO595" s="209"/>
      <c r="AP595" s="209"/>
      <c r="AQ595" s="209"/>
      <c r="AR595" s="209"/>
      <c r="AS595" s="209"/>
      <c r="AT595" s="209"/>
      <c r="AU595" s="209"/>
      <c r="AV595" s="209"/>
      <c r="AW595" s="209"/>
      <c r="AX595"/>
      <c r="AY595"/>
    </row>
    <row r="596" spans="1:51" ht="15" hidden="1" x14ac:dyDescent="0.25">
      <c r="A596" s="209">
        <v>3368</v>
      </c>
      <c r="B596" s="209" t="s">
        <v>742</v>
      </c>
      <c r="C596" s="210">
        <v>45650.5625</v>
      </c>
      <c r="D596" s="211" t="s">
        <v>1574</v>
      </c>
      <c r="E596" s="209" t="s">
        <v>489</v>
      </c>
      <c r="F596" s="209">
        <v>1</v>
      </c>
      <c r="G596" s="209" t="s">
        <v>536</v>
      </c>
      <c r="H596" s="209" t="s">
        <v>620</v>
      </c>
      <c r="I596" s="209" t="s">
        <v>621</v>
      </c>
      <c r="J596" s="209" t="s">
        <v>502</v>
      </c>
      <c r="K596" s="209" t="s">
        <v>1609</v>
      </c>
      <c r="L596" s="209" t="s">
        <v>598</v>
      </c>
      <c r="M596" s="211" t="s">
        <v>556</v>
      </c>
      <c r="N596" s="211" t="s">
        <v>490</v>
      </c>
      <c r="O596" s="218"/>
      <c r="P596" s="209"/>
      <c r="Q596" s="209" t="s">
        <v>688</v>
      </c>
      <c r="R596" s="208" t="e">
        <f>VLOOKUP(LEFT(Solicitacao_Prancha[[#This Row],[ORIGEM]],4),#REF!,2,0)</f>
        <v>#REF!</v>
      </c>
      <c r="S596" s="208" t="e">
        <f>VLOOKUP(LEFT(Solicitacao_Prancha[[#This Row],[DESTINO]],4),#REF!,2,0)</f>
        <v>#REF!</v>
      </c>
      <c r="T596" s="220" t="str">
        <f t="shared" si="208"/>
        <v>Não Aderente</v>
      </c>
      <c r="U596" s="223">
        <f>((CONCATENATE(Solicitacao_Prancha[[#This Row],[DATA MOVIMENTAÇÃO]]," ",Solicitacao_Prancha[[#This Row],[HORA MOVIMENTAÇÃO]])-Solicitacao_Prancha[[#This Row],[DATA SOLICITAÇÃO]])*24)+3</f>
        <v>27.500000000058208</v>
      </c>
      <c r="V596" s="224" t="s">
        <v>410</v>
      </c>
      <c r="W596" s="209" t="str">
        <f>LEFT(Solicitacao_Prancha[[#This Row],[ORIGEM]],4)</f>
        <v>0308</v>
      </c>
      <c r="X596" s="209" t="str">
        <f>LEFT(Solicitacao_Prancha[[#This Row],[DESTINO]],4)</f>
        <v>0425</v>
      </c>
      <c r="Y596" s="209" t="str">
        <f t="shared" si="209"/>
        <v>BRLP0308</v>
      </c>
      <c r="Z596" s="209" t="str">
        <f t="shared" si="210"/>
        <v>03080425</v>
      </c>
      <c r="AA596" s="209" t="str">
        <f t="shared" si="211"/>
        <v>BRLP0425</v>
      </c>
      <c r="AB596" s="222" t="e">
        <f>VLOOKUP(Y596,#REF!,2,0)</f>
        <v>#REF!</v>
      </c>
      <c r="AC596" s="222" t="e">
        <f>VLOOKUP(Z596,#REF!,2,0)</f>
        <v>#REF!</v>
      </c>
      <c r="AD596" s="222" t="e">
        <f>VLOOKUP(AA596,#REF!,2,0)</f>
        <v>#REF!</v>
      </c>
      <c r="AE596" s="227" t="e">
        <f t="shared" si="212"/>
        <v>#REF!</v>
      </c>
      <c r="AF596" s="230" t="e">
        <f t="shared" si="213"/>
        <v>#REF!</v>
      </c>
      <c r="AG596" s="230">
        <v>2</v>
      </c>
      <c r="AH596" s="230" t="e">
        <f t="shared" si="214"/>
        <v>#REF!</v>
      </c>
      <c r="AI596" s="228" t="e">
        <f t="shared" si="215"/>
        <v>#REF!</v>
      </c>
      <c r="AJ596" s="209">
        <f>Solicitacao_Prancha[[#This Row],[QUANT EQUIP]]</f>
        <v>1</v>
      </c>
      <c r="AK596" s="230" t="e">
        <f t="shared" si="216"/>
        <v>#REF!</v>
      </c>
      <c r="AL596" s="209"/>
      <c r="AM596" s="209"/>
      <c r="AN596" s="209"/>
      <c r="AO596" s="209"/>
      <c r="AP596" s="209"/>
      <c r="AQ596" s="209"/>
      <c r="AR596" s="209"/>
      <c r="AS596" s="209"/>
      <c r="AT596" s="209"/>
      <c r="AU596" s="209"/>
      <c r="AV596" s="209"/>
      <c r="AW596" s="209"/>
      <c r="AX596"/>
      <c r="AY596"/>
    </row>
    <row r="597" spans="1:51" ht="15" hidden="1" x14ac:dyDescent="0.25">
      <c r="A597" s="209">
        <v>3369</v>
      </c>
      <c r="B597" s="209" t="s">
        <v>717</v>
      </c>
      <c r="C597" s="210">
        <v>45650.565972222219</v>
      </c>
      <c r="D597" s="211" t="s">
        <v>1612</v>
      </c>
      <c r="E597" s="209" t="s">
        <v>500</v>
      </c>
      <c r="F597" s="209">
        <v>3</v>
      </c>
      <c r="G597" s="209" t="s">
        <v>508</v>
      </c>
      <c r="H597" s="209" t="s">
        <v>624</v>
      </c>
      <c r="I597" s="209" t="s">
        <v>621</v>
      </c>
      <c r="J597" s="209" t="s">
        <v>1</v>
      </c>
      <c r="K597" s="209" t="s">
        <v>1583</v>
      </c>
      <c r="L597" s="209" t="s">
        <v>1613</v>
      </c>
      <c r="M597" s="211" t="s">
        <v>646</v>
      </c>
      <c r="N597" s="211" t="s">
        <v>1614</v>
      </c>
      <c r="O597" s="218"/>
      <c r="P597" s="209"/>
      <c r="Q597" s="209" t="s">
        <v>688</v>
      </c>
      <c r="R597" s="208" t="e">
        <f>VLOOKUP(LEFT(Solicitacao_Prancha[[#This Row],[ORIGEM]],4),#REF!,2,0)</f>
        <v>#REF!</v>
      </c>
      <c r="S597" s="208" t="e">
        <f>VLOOKUP(LEFT(Solicitacao_Prancha[[#This Row],[DESTINO]],4),#REF!,2,0)</f>
        <v>#REF!</v>
      </c>
      <c r="T597" s="220" t="str">
        <f t="shared" si="208"/>
        <v>Aderente</v>
      </c>
      <c r="U597" s="223">
        <f>((CONCATENATE(Solicitacao_Prancha[[#This Row],[DATA MOVIMENTAÇÃO]]," ",Solicitacao_Prancha[[#This Row],[HORA MOVIMENTAÇÃO]])-Solicitacao_Prancha[[#This Row],[DATA SOLICITAÇÃO]])*24)+3</f>
        <v>48.150000000139698</v>
      </c>
      <c r="V597" s="224" t="s">
        <v>410</v>
      </c>
      <c r="W597" s="209" t="str">
        <f>LEFT(Solicitacao_Prancha[[#This Row],[ORIGEM]],4)</f>
        <v>0137</v>
      </c>
      <c r="X597" s="209" t="str">
        <f>LEFT(Solicitacao_Prancha[[#This Row],[DESTINO]],4)</f>
        <v>0630</v>
      </c>
      <c r="Y597" s="209" t="str">
        <f t="shared" si="209"/>
        <v>BRLP0137</v>
      </c>
      <c r="Z597" s="209" t="str">
        <f t="shared" si="210"/>
        <v>01370630</v>
      </c>
      <c r="AA597" s="209" t="str">
        <f t="shared" si="211"/>
        <v>BRLP0630</v>
      </c>
      <c r="AB597" s="222" t="e">
        <f>VLOOKUP(Y597,#REF!,2,0)</f>
        <v>#REF!</v>
      </c>
      <c r="AC597" s="222" t="e">
        <f>VLOOKUP(Z597,#REF!,2,0)</f>
        <v>#REF!</v>
      </c>
      <c r="AD597" s="222" t="e">
        <f>VLOOKUP(AA597,#REF!,2,0)</f>
        <v>#REF!</v>
      </c>
      <c r="AE597" s="227" t="e">
        <f t="shared" si="212"/>
        <v>#REF!</v>
      </c>
      <c r="AF597" s="230" t="e">
        <f t="shared" si="213"/>
        <v>#REF!</v>
      </c>
      <c r="AG597" s="230">
        <v>2</v>
      </c>
      <c r="AH597" s="230" t="e">
        <f t="shared" si="214"/>
        <v>#REF!</v>
      </c>
      <c r="AI597" s="228" t="e">
        <f t="shared" si="215"/>
        <v>#REF!</v>
      </c>
      <c r="AJ597" s="209">
        <f>Solicitacao_Prancha[[#This Row],[QUANT EQUIP]]</f>
        <v>3</v>
      </c>
      <c r="AK597" s="230" t="e">
        <f t="shared" si="216"/>
        <v>#REF!</v>
      </c>
      <c r="AL597" s="209"/>
      <c r="AM597" s="209"/>
      <c r="AN597" s="209"/>
      <c r="AO597" s="209"/>
      <c r="AP597" s="209"/>
      <c r="AQ597" s="209"/>
      <c r="AR597" s="209"/>
      <c r="AS597" s="209"/>
      <c r="AT597" s="209"/>
      <c r="AU597" s="209"/>
      <c r="AV597" s="209"/>
      <c r="AW597" s="209"/>
      <c r="AX597"/>
      <c r="AY597"/>
    </row>
    <row r="598" spans="1:51" ht="15" hidden="1" x14ac:dyDescent="0.25">
      <c r="A598" s="209">
        <v>3370</v>
      </c>
      <c r="B598" s="209" t="s">
        <v>717</v>
      </c>
      <c r="C598" s="210">
        <v>45650.572916666664</v>
      </c>
      <c r="D598" s="211" t="s">
        <v>1615</v>
      </c>
      <c r="E598" s="209" t="s">
        <v>493</v>
      </c>
      <c r="F598" s="209">
        <v>1</v>
      </c>
      <c r="G598" s="209" t="s">
        <v>508</v>
      </c>
      <c r="H598" s="209" t="s">
        <v>620</v>
      </c>
      <c r="I598" s="209" t="s">
        <v>621</v>
      </c>
      <c r="J598" s="209" t="s">
        <v>1</v>
      </c>
      <c r="K598" s="209" t="s">
        <v>1583</v>
      </c>
      <c r="L598" s="209" t="s">
        <v>1616</v>
      </c>
      <c r="M598" s="211" t="s">
        <v>646</v>
      </c>
      <c r="N598" s="211" t="s">
        <v>1614</v>
      </c>
      <c r="O598" s="218"/>
      <c r="P598" s="209"/>
      <c r="Q598" s="209" t="s">
        <v>688</v>
      </c>
      <c r="R598" s="208" t="e">
        <f>VLOOKUP(LEFT(Solicitacao_Prancha[[#This Row],[ORIGEM]],4),#REF!,2,0)</f>
        <v>#REF!</v>
      </c>
      <c r="S598" s="208" t="e">
        <f>VLOOKUP(LEFT(Solicitacao_Prancha[[#This Row],[DESTINO]],4),#REF!,2,0)</f>
        <v>#REF!</v>
      </c>
      <c r="T598" s="220" t="str">
        <f t="shared" si="208"/>
        <v>Aderente</v>
      </c>
      <c r="U598" s="223">
        <f>((CONCATENATE(Solicitacao_Prancha[[#This Row],[DATA MOVIMENTAÇÃO]]," ",Solicitacao_Prancha[[#This Row],[HORA MOVIMENTAÇÃO]])-Solicitacao_Prancha[[#This Row],[DATA SOLICITAÇÃO]])*24)+3</f>
        <v>48.033333333441988</v>
      </c>
      <c r="V598" s="224" t="s">
        <v>410</v>
      </c>
      <c r="W598" s="209" t="str">
        <f>LEFT(Solicitacao_Prancha[[#This Row],[ORIGEM]],4)</f>
        <v>0137</v>
      </c>
      <c r="X598" s="209" t="str">
        <f>LEFT(Solicitacao_Prancha[[#This Row],[DESTINO]],4)</f>
        <v>0630</v>
      </c>
      <c r="Y598" s="209" t="str">
        <f t="shared" si="209"/>
        <v>BRLP0137</v>
      </c>
      <c r="Z598" s="209" t="str">
        <f t="shared" si="210"/>
        <v>01370630</v>
      </c>
      <c r="AA598" s="209" t="str">
        <f t="shared" si="211"/>
        <v>BRLP0630</v>
      </c>
      <c r="AB598" s="222" t="e">
        <f>VLOOKUP(Y598,#REF!,2,0)</f>
        <v>#REF!</v>
      </c>
      <c r="AC598" s="222" t="e">
        <f>VLOOKUP(Z598,#REF!,2,0)</f>
        <v>#REF!</v>
      </c>
      <c r="AD598" s="222" t="e">
        <f>VLOOKUP(AA598,#REF!,2,0)</f>
        <v>#REF!</v>
      </c>
      <c r="AE598" s="227" t="e">
        <f t="shared" si="212"/>
        <v>#REF!</v>
      </c>
      <c r="AF598" s="230" t="e">
        <f t="shared" si="213"/>
        <v>#REF!</v>
      </c>
      <c r="AG598" s="230">
        <v>2</v>
      </c>
      <c r="AH598" s="230" t="e">
        <f t="shared" si="214"/>
        <v>#REF!</v>
      </c>
      <c r="AI598" s="228" t="e">
        <f t="shared" si="215"/>
        <v>#REF!</v>
      </c>
      <c r="AJ598" s="209">
        <f>Solicitacao_Prancha[[#This Row],[QUANT EQUIP]]</f>
        <v>1</v>
      </c>
      <c r="AK598" s="230" t="e">
        <f t="shared" si="216"/>
        <v>#REF!</v>
      </c>
      <c r="AL598" s="209"/>
      <c r="AM598" s="209"/>
      <c r="AN598" s="209"/>
      <c r="AO598" s="209"/>
      <c r="AP598" s="209"/>
      <c r="AQ598" s="209"/>
      <c r="AR598" s="209"/>
      <c r="AS598" s="209"/>
      <c r="AT598" s="209"/>
      <c r="AU598" s="209"/>
      <c r="AV598" s="209"/>
      <c r="AW598" s="209"/>
      <c r="AX598"/>
      <c r="AY598"/>
    </row>
    <row r="599" spans="1:51" ht="15" hidden="1" x14ac:dyDescent="0.25">
      <c r="A599" s="209">
        <v>3371</v>
      </c>
      <c r="B599" s="209" t="s">
        <v>717</v>
      </c>
      <c r="C599" s="210">
        <v>45650.575694444444</v>
      </c>
      <c r="D599" s="211" t="s">
        <v>1615</v>
      </c>
      <c r="E599" s="209" t="s">
        <v>491</v>
      </c>
      <c r="F599" s="209">
        <v>1</v>
      </c>
      <c r="G599" s="209" t="s">
        <v>508</v>
      </c>
      <c r="H599" s="209" t="s">
        <v>620</v>
      </c>
      <c r="I599" s="209" t="s">
        <v>621</v>
      </c>
      <c r="J599" s="209" t="s">
        <v>1</v>
      </c>
      <c r="K599" s="209" t="s">
        <v>1583</v>
      </c>
      <c r="L599" s="209" t="s">
        <v>1617</v>
      </c>
      <c r="M599" s="211" t="s">
        <v>646</v>
      </c>
      <c r="N599" s="211" t="s">
        <v>1614</v>
      </c>
      <c r="O599" s="218"/>
      <c r="P599" s="209"/>
      <c r="Q599" s="209" t="s">
        <v>688</v>
      </c>
      <c r="R599" s="208" t="e">
        <f>VLOOKUP(LEFT(Solicitacao_Prancha[[#This Row],[ORIGEM]],4),#REF!,2,0)</f>
        <v>#REF!</v>
      </c>
      <c r="S599" s="208" t="e">
        <f>VLOOKUP(LEFT(Solicitacao_Prancha[[#This Row],[DESTINO]],4),#REF!,2,0)</f>
        <v>#REF!</v>
      </c>
      <c r="T599" s="220" t="str">
        <f t="shared" si="208"/>
        <v>Aderente</v>
      </c>
      <c r="U599" s="223">
        <f>((CONCATENATE(Solicitacao_Prancha[[#This Row],[DATA MOVIMENTAÇÃO]]," ",Solicitacao_Prancha[[#This Row],[HORA MOVIMENTAÇÃO]])-Solicitacao_Prancha[[#This Row],[DATA SOLICITAÇÃO]])*24)+3</f>
        <v>48.016666666720994</v>
      </c>
      <c r="V599" s="224" t="s">
        <v>410</v>
      </c>
      <c r="W599" s="209" t="str">
        <f>LEFT(Solicitacao_Prancha[[#This Row],[ORIGEM]],4)</f>
        <v>0137</v>
      </c>
      <c r="X599" s="209" t="str">
        <f>LEFT(Solicitacao_Prancha[[#This Row],[DESTINO]],4)</f>
        <v>0630</v>
      </c>
      <c r="Y599" s="209" t="str">
        <f t="shared" si="209"/>
        <v>BRLP0137</v>
      </c>
      <c r="Z599" s="209" t="str">
        <f t="shared" si="210"/>
        <v>01370630</v>
      </c>
      <c r="AA599" s="209" t="str">
        <f t="shared" si="211"/>
        <v>BRLP0630</v>
      </c>
      <c r="AB599" s="222" t="e">
        <f>VLOOKUP(Y599,#REF!,2,0)</f>
        <v>#REF!</v>
      </c>
      <c r="AC599" s="222" t="e">
        <f>VLOOKUP(Z599,#REF!,2,0)</f>
        <v>#REF!</v>
      </c>
      <c r="AD599" s="222" t="e">
        <f>VLOOKUP(AA599,#REF!,2,0)</f>
        <v>#REF!</v>
      </c>
      <c r="AE599" s="227" t="e">
        <f t="shared" si="212"/>
        <v>#REF!</v>
      </c>
      <c r="AF599" s="230" t="e">
        <f t="shared" si="213"/>
        <v>#REF!</v>
      </c>
      <c r="AG599" s="230">
        <v>2</v>
      </c>
      <c r="AH599" s="230" t="e">
        <f t="shared" si="214"/>
        <v>#REF!</v>
      </c>
      <c r="AI599" s="228" t="e">
        <f t="shared" si="215"/>
        <v>#REF!</v>
      </c>
      <c r="AJ599" s="209">
        <f>Solicitacao_Prancha[[#This Row],[QUANT EQUIP]]</f>
        <v>1</v>
      </c>
      <c r="AK599" s="230" t="e">
        <f t="shared" si="216"/>
        <v>#REF!</v>
      </c>
      <c r="AL599" s="209"/>
      <c r="AM599" s="209"/>
      <c r="AN599" s="209"/>
      <c r="AO599" s="209"/>
      <c r="AP599" s="209"/>
      <c r="AQ599" s="209"/>
      <c r="AR599" s="209"/>
      <c r="AS599" s="209"/>
      <c r="AT599" s="209"/>
      <c r="AU599" s="209"/>
      <c r="AV599" s="209"/>
      <c r="AW599" s="209"/>
      <c r="AX599"/>
      <c r="AY599"/>
    </row>
    <row r="600" spans="1:51" ht="15" hidden="1" x14ac:dyDescent="0.25">
      <c r="A600" s="209">
        <v>3372</v>
      </c>
      <c r="B600" s="209" t="s">
        <v>743</v>
      </c>
      <c r="C600" s="210">
        <v>45650.595833333333</v>
      </c>
      <c r="D600" s="211" t="s">
        <v>1505</v>
      </c>
      <c r="E600" s="209" t="s">
        <v>503</v>
      </c>
      <c r="F600" s="209">
        <v>1</v>
      </c>
      <c r="G600" s="209" t="s">
        <v>6</v>
      </c>
      <c r="H600" s="209" t="s">
        <v>620</v>
      </c>
      <c r="I600" s="209" t="s">
        <v>621</v>
      </c>
      <c r="J600" s="209" t="s">
        <v>1</v>
      </c>
      <c r="K600" s="209" t="s">
        <v>1579</v>
      </c>
      <c r="L600" s="209" t="s">
        <v>593</v>
      </c>
      <c r="M600" s="211" t="s">
        <v>855</v>
      </c>
      <c r="N600" s="211" t="s">
        <v>855</v>
      </c>
      <c r="O600" s="218" t="s">
        <v>1618</v>
      </c>
      <c r="P600" s="209"/>
      <c r="Q600" s="209" t="s">
        <v>687</v>
      </c>
      <c r="R600" s="208" t="e">
        <f>VLOOKUP(LEFT(Solicitacao_Prancha[[#This Row],[ORIGEM]],4),#REF!,2,0)</f>
        <v>#REF!</v>
      </c>
      <c r="S600" s="208" t="e">
        <f>VLOOKUP(LEFT(Solicitacao_Prancha[[#This Row],[DESTINO]],4),#REF!,2,0)</f>
        <v>#REF!</v>
      </c>
      <c r="T600" s="220" t="str">
        <f t="shared" si="208"/>
        <v>Não Aderente</v>
      </c>
      <c r="U600" s="223">
        <f>((CONCATENATE(Solicitacao_Prancha[[#This Row],[DATA MOVIMENTAÇÃO]]," ",Solicitacao_Prancha[[#This Row],[HORA MOVIMENTAÇÃO]])-Solicitacao_Prancha[[#This Row],[DATA SOLICITAÇÃO]])*24)+3</f>
        <v>-3.2999999999301508</v>
      </c>
      <c r="V600" s="224" t="s">
        <v>410</v>
      </c>
      <c r="W600" s="209" t="str">
        <f>LEFT(Solicitacao_Prancha[[#This Row],[ORIGEM]],4)</f>
        <v>5016</v>
      </c>
      <c r="X600" s="209" t="str">
        <f>LEFT(Solicitacao_Prancha[[#This Row],[DESTINO]],4)</f>
        <v>5016</v>
      </c>
      <c r="Y600" s="209" t="str">
        <f t="shared" si="209"/>
        <v>BRLP5016</v>
      </c>
      <c r="Z600" s="209" t="str">
        <f t="shared" si="210"/>
        <v>50165016</v>
      </c>
      <c r="AA600" s="209" t="str">
        <f t="shared" si="211"/>
        <v>BRLP5016</v>
      </c>
      <c r="AB600" s="222" t="e">
        <f>VLOOKUP(Y600,#REF!,2,0)</f>
        <v>#REF!</v>
      </c>
      <c r="AC600" s="222" t="e">
        <f>VLOOKUP(Z600,#REF!,2,0)</f>
        <v>#REF!</v>
      </c>
      <c r="AD600" s="222" t="e">
        <f>VLOOKUP(AA600,#REF!,2,0)</f>
        <v>#REF!</v>
      </c>
      <c r="AE600" s="227" t="e">
        <f t="shared" si="212"/>
        <v>#REF!</v>
      </c>
      <c r="AF600" s="230" t="e">
        <f t="shared" si="213"/>
        <v>#REF!</v>
      </c>
      <c r="AG600" s="230">
        <v>2</v>
      </c>
      <c r="AH600" s="230" t="e">
        <f t="shared" si="214"/>
        <v>#REF!</v>
      </c>
      <c r="AI600" s="228" t="e">
        <f t="shared" si="215"/>
        <v>#REF!</v>
      </c>
      <c r="AJ600" s="209">
        <f>Solicitacao_Prancha[[#This Row],[QUANT EQUIP]]</f>
        <v>1</v>
      </c>
      <c r="AK600" s="230" t="e">
        <f t="shared" ref="AK600:AK631" si="217">AJ600/AI600</f>
        <v>#REF!</v>
      </c>
      <c r="AL600" s="209"/>
      <c r="AM600" s="209"/>
      <c r="AN600" s="209"/>
      <c r="AO600" s="209"/>
      <c r="AP600" s="209"/>
      <c r="AQ600" s="209"/>
      <c r="AR600" s="209"/>
      <c r="AS600" s="209"/>
      <c r="AT600" s="209"/>
      <c r="AU600" s="209"/>
      <c r="AV600" s="209"/>
      <c r="AW600" s="209"/>
      <c r="AX600"/>
      <c r="AY600"/>
    </row>
    <row r="601" spans="1:51" ht="15" hidden="1" x14ac:dyDescent="0.25">
      <c r="A601" s="209">
        <v>3373</v>
      </c>
      <c r="B601" s="209" t="s">
        <v>717</v>
      </c>
      <c r="C601" s="210">
        <v>45650.670138888891</v>
      </c>
      <c r="D601" s="211" t="s">
        <v>1350</v>
      </c>
      <c r="E601" s="209" t="s">
        <v>500</v>
      </c>
      <c r="F601" s="209">
        <v>5</v>
      </c>
      <c r="G601" s="209" t="s">
        <v>506</v>
      </c>
      <c r="H601" s="209" t="s">
        <v>626</v>
      </c>
      <c r="I601" s="209" t="s">
        <v>624</v>
      </c>
      <c r="J601" s="209" t="s">
        <v>1</v>
      </c>
      <c r="K601" s="209" t="s">
        <v>1583</v>
      </c>
      <c r="L601" s="209" t="s">
        <v>600</v>
      </c>
      <c r="M601" s="211" t="s">
        <v>643</v>
      </c>
      <c r="N601" s="211" t="s">
        <v>757</v>
      </c>
      <c r="O601" s="218"/>
      <c r="P601" s="209"/>
      <c r="Q601" s="209" t="s">
        <v>688</v>
      </c>
      <c r="R601" s="208" t="e">
        <f>VLOOKUP(LEFT(Solicitacao_Prancha[[#This Row],[ORIGEM]],4),#REF!,2,0)</f>
        <v>#REF!</v>
      </c>
      <c r="S601" s="208" t="e">
        <f>VLOOKUP(LEFT(Solicitacao_Prancha[[#This Row],[DESTINO]],4),#REF!,2,0)</f>
        <v>#REF!</v>
      </c>
      <c r="T601" s="220" t="str">
        <f t="shared" si="208"/>
        <v>Não Aderente</v>
      </c>
      <c r="U601" s="223">
        <f>((CONCATENATE(Solicitacao_Prancha[[#This Row],[DATA MOVIMENTAÇÃO]]," ",Solicitacao_Prancha[[#This Row],[HORA MOVIMENTAÇÃO]])-Solicitacao_Prancha[[#This Row],[DATA SOLICITAÇÃO]])*24)+3</f>
        <v>40.916666666627862</v>
      </c>
      <c r="V601" s="224" t="s">
        <v>410</v>
      </c>
      <c r="W601" s="209" t="str">
        <f>LEFT(Solicitacao_Prancha[[#This Row],[ORIGEM]],4)</f>
        <v>1115</v>
      </c>
      <c r="X601" s="209" t="str">
        <f>LEFT(Solicitacao_Prancha[[#This Row],[DESTINO]],4)</f>
        <v>0479</v>
      </c>
      <c r="Y601" s="209" t="str">
        <f t="shared" si="209"/>
        <v>BRLP1115</v>
      </c>
      <c r="Z601" s="209" t="str">
        <f t="shared" si="210"/>
        <v>11150479</v>
      </c>
      <c r="AA601" s="209" t="str">
        <f t="shared" si="211"/>
        <v>BRLP0479</v>
      </c>
      <c r="AB601" s="222" t="e">
        <f>VLOOKUP(Y601,#REF!,2,0)</f>
        <v>#REF!</v>
      </c>
      <c r="AC601" s="222" t="e">
        <f>VLOOKUP(Z601,#REF!,2,0)</f>
        <v>#REF!</v>
      </c>
      <c r="AD601" s="222" t="e">
        <f>VLOOKUP(AA601,#REF!,2,0)</f>
        <v>#REF!</v>
      </c>
      <c r="AE601" s="227" t="e">
        <f t="shared" si="212"/>
        <v>#REF!</v>
      </c>
      <c r="AF601" s="230" t="e">
        <f t="shared" si="213"/>
        <v>#REF!</v>
      </c>
      <c r="AG601" s="230">
        <v>2</v>
      </c>
      <c r="AH601" s="230" t="e">
        <f t="shared" si="214"/>
        <v>#REF!</v>
      </c>
      <c r="AI601" s="228" t="e">
        <f t="shared" si="215"/>
        <v>#REF!</v>
      </c>
      <c r="AJ601" s="209">
        <f>Solicitacao_Prancha[[#This Row],[QUANT EQUIP]]</f>
        <v>5</v>
      </c>
      <c r="AK601" s="230" t="e">
        <f t="shared" si="217"/>
        <v>#REF!</v>
      </c>
      <c r="AL601" s="209"/>
      <c r="AM601" s="209"/>
      <c r="AN601" s="209"/>
      <c r="AO601" s="209"/>
      <c r="AP601" s="209"/>
      <c r="AQ601" s="209"/>
      <c r="AR601" s="209"/>
      <c r="AS601" s="209"/>
      <c r="AT601" s="209"/>
      <c r="AU601" s="209"/>
      <c r="AV601" s="209"/>
      <c r="AW601" s="209"/>
      <c r="AX601"/>
      <c r="AY601"/>
    </row>
    <row r="602" spans="1:51" ht="15" hidden="1" x14ac:dyDescent="0.25">
      <c r="A602" s="209">
        <v>3374</v>
      </c>
      <c r="B602" s="209" t="s">
        <v>742</v>
      </c>
      <c r="C602" s="210">
        <v>45650.698611111111</v>
      </c>
      <c r="D602" s="211" t="s">
        <v>670</v>
      </c>
      <c r="E602" s="209" t="s">
        <v>489</v>
      </c>
      <c r="F602" s="209">
        <v>1</v>
      </c>
      <c r="G602" s="209" t="s">
        <v>532</v>
      </c>
      <c r="H602" s="209" t="s">
        <v>620</v>
      </c>
      <c r="I602" s="209" t="s">
        <v>624</v>
      </c>
      <c r="J602" s="209" t="s">
        <v>531</v>
      </c>
      <c r="K602" s="209" t="s">
        <v>1579</v>
      </c>
      <c r="L602" s="209" t="s">
        <v>1626</v>
      </c>
      <c r="M602" s="211" t="s">
        <v>1608</v>
      </c>
      <c r="N602" s="211" t="s">
        <v>1428</v>
      </c>
      <c r="O602" s="218"/>
      <c r="P602" s="209" t="s">
        <v>630</v>
      </c>
      <c r="Q602" s="209" t="s">
        <v>687</v>
      </c>
      <c r="R602" s="208" t="e">
        <f>VLOOKUP(LEFT(Solicitacao_Prancha[[#This Row],[ORIGEM]],4),#REF!,2,0)</f>
        <v>#REF!</v>
      </c>
      <c r="S602" s="208" t="e">
        <f>VLOOKUP(LEFT(Solicitacao_Prancha[[#This Row],[DESTINO]],4),#REF!,2,0)</f>
        <v>#REF!</v>
      </c>
      <c r="T602" s="220" t="str">
        <f t="shared" si="208"/>
        <v>Não Aderente</v>
      </c>
      <c r="U602" s="223">
        <f>((CONCATENATE(Solicitacao_Prancha[[#This Row],[DATA MOVIMENTAÇÃO]]," ",Solicitacao_Prancha[[#This Row],[HORA MOVIMENTAÇÃO]])-Solicitacao_Prancha[[#This Row],[DATA SOLICITAÇÃO]])*24)+3</f>
        <v>2.25</v>
      </c>
      <c r="V602" s="224" t="s">
        <v>410</v>
      </c>
      <c r="W602" s="209" t="str">
        <f>LEFT(Solicitacao_Prancha[[#This Row],[ORIGEM]],4)</f>
        <v>0291</v>
      </c>
      <c r="X602" s="209" t="str">
        <f>LEFT(Solicitacao_Prancha[[#This Row],[DESTINO]],4)</f>
        <v>0019</v>
      </c>
      <c r="Y602" s="209" t="str">
        <f t="shared" si="209"/>
        <v>BRLP0291</v>
      </c>
      <c r="Z602" s="209" t="str">
        <f t="shared" si="210"/>
        <v>02910019</v>
      </c>
      <c r="AA602" s="209" t="str">
        <f t="shared" si="211"/>
        <v>BRLP0019</v>
      </c>
      <c r="AB602" s="222" t="e">
        <f>VLOOKUP(Y602,#REF!,2,0)</f>
        <v>#REF!</v>
      </c>
      <c r="AC602" s="222" t="e">
        <f>VLOOKUP(Z602,#REF!,2,0)</f>
        <v>#REF!</v>
      </c>
      <c r="AD602" s="222" t="e">
        <f>VLOOKUP(AA602,#REF!,2,0)</f>
        <v>#REF!</v>
      </c>
      <c r="AE602" s="227" t="e">
        <f t="shared" si="212"/>
        <v>#REF!</v>
      </c>
      <c r="AF602" s="230" t="e">
        <f t="shared" si="213"/>
        <v>#REF!</v>
      </c>
      <c r="AG602" s="230">
        <v>2</v>
      </c>
      <c r="AH602" s="230" t="e">
        <f t="shared" si="214"/>
        <v>#REF!</v>
      </c>
      <c r="AI602" s="228" t="e">
        <f t="shared" si="215"/>
        <v>#REF!</v>
      </c>
      <c r="AJ602" s="209">
        <f>Solicitacao_Prancha[[#This Row],[QUANT EQUIP]]</f>
        <v>1</v>
      </c>
      <c r="AK602" s="230" t="e">
        <f t="shared" si="217"/>
        <v>#REF!</v>
      </c>
      <c r="AL602" s="209"/>
      <c r="AM602" s="209"/>
      <c r="AN602" s="209"/>
      <c r="AO602" s="209"/>
      <c r="AP602" s="209"/>
      <c r="AQ602" s="209"/>
      <c r="AR602" s="209"/>
      <c r="AS602" s="209"/>
      <c r="AT602" s="209"/>
      <c r="AU602" s="209"/>
      <c r="AV602" s="209"/>
      <c r="AW602" s="209"/>
      <c r="AX602"/>
      <c r="AY602"/>
    </row>
    <row r="603" spans="1:51" ht="15" hidden="1" x14ac:dyDescent="0.25">
      <c r="A603" s="209">
        <v>3375</v>
      </c>
      <c r="B603" s="209" t="s">
        <v>718</v>
      </c>
      <c r="C603" s="210">
        <v>45650.741666666669</v>
      </c>
      <c r="D603" s="211" t="s">
        <v>576</v>
      </c>
      <c r="E603" s="209" t="s">
        <v>744</v>
      </c>
      <c r="F603" s="209">
        <v>10</v>
      </c>
      <c r="G603" s="209" t="s">
        <v>509</v>
      </c>
      <c r="H603" s="209" t="s">
        <v>626</v>
      </c>
      <c r="I603" s="209" t="s">
        <v>621</v>
      </c>
      <c r="J603" s="209" t="s">
        <v>1</v>
      </c>
      <c r="K603" s="209" t="s">
        <v>1627</v>
      </c>
      <c r="L603" s="209" t="s">
        <v>613</v>
      </c>
      <c r="M603" s="211" t="s">
        <v>1001</v>
      </c>
      <c r="N603" s="211" t="s">
        <v>1628</v>
      </c>
      <c r="O603" s="218"/>
      <c r="P603" s="209"/>
      <c r="Q603" s="209" t="s">
        <v>688</v>
      </c>
      <c r="R603" s="208" t="e">
        <f>VLOOKUP(LEFT(Solicitacao_Prancha[[#This Row],[ORIGEM]],4),#REF!,2,0)</f>
        <v>#REF!</v>
      </c>
      <c r="S603" s="208" t="e">
        <f>VLOOKUP(LEFT(Solicitacao_Prancha[[#This Row],[DESTINO]],4),#REF!,2,0)</f>
        <v>#REF!</v>
      </c>
      <c r="T603" s="220" t="str">
        <f t="shared" si="208"/>
        <v>Aderente</v>
      </c>
      <c r="U603" s="223">
        <f>((CONCATENATE(Solicitacao_Prancha[[#This Row],[DATA MOVIMENTAÇÃO]]," ",Solicitacao_Prancha[[#This Row],[HORA MOVIMENTAÇÃO]])-Solicitacao_Prancha[[#This Row],[DATA SOLICITAÇÃO]])*24)+3</f>
        <v>58.699999999953434</v>
      </c>
      <c r="V603" s="224" t="s">
        <v>410</v>
      </c>
      <c r="W603" s="209" t="str">
        <f>LEFT(Solicitacao_Prancha[[#This Row],[ORIGEM]],4)</f>
        <v>0464</v>
      </c>
      <c r="X603" s="209" t="str">
        <f>LEFT(Solicitacao_Prancha[[#This Row],[DESTINO]],4)</f>
        <v>0336</v>
      </c>
      <c r="Y603" s="209" t="str">
        <f t="shared" si="209"/>
        <v>BRLP0464</v>
      </c>
      <c r="Z603" s="209" t="str">
        <f t="shared" si="210"/>
        <v>04640336</v>
      </c>
      <c r="AA603" s="209" t="str">
        <f t="shared" si="211"/>
        <v>BRLP0336</v>
      </c>
      <c r="AB603" s="222" t="e">
        <f>VLOOKUP(Y603,#REF!,2,0)</f>
        <v>#REF!</v>
      </c>
      <c r="AC603" s="222" t="e">
        <f>VLOOKUP(Z603,#REF!,2,0)</f>
        <v>#REF!</v>
      </c>
      <c r="AD603" s="222" t="e">
        <f>VLOOKUP(AA603,#REF!,2,0)</f>
        <v>#REF!</v>
      </c>
      <c r="AE603" s="227" t="e">
        <f t="shared" si="212"/>
        <v>#REF!</v>
      </c>
      <c r="AF603" s="230" t="e">
        <f t="shared" si="213"/>
        <v>#REF!</v>
      </c>
      <c r="AG603" s="230">
        <v>2</v>
      </c>
      <c r="AH603" s="230" t="e">
        <f t="shared" si="214"/>
        <v>#REF!</v>
      </c>
      <c r="AI603" s="228" t="e">
        <f t="shared" si="215"/>
        <v>#REF!</v>
      </c>
      <c r="AJ603" s="209">
        <f>Solicitacao_Prancha[[#This Row],[QUANT EQUIP]]</f>
        <v>10</v>
      </c>
      <c r="AK603" s="230" t="e">
        <f t="shared" si="217"/>
        <v>#REF!</v>
      </c>
      <c r="AL603" s="209"/>
      <c r="AM603" s="209"/>
      <c r="AN603" s="209"/>
      <c r="AO603" s="209"/>
      <c r="AP603" s="209"/>
      <c r="AQ603" s="209"/>
      <c r="AR603" s="209"/>
      <c r="AS603" s="209"/>
      <c r="AT603" s="209"/>
      <c r="AU603" s="209"/>
      <c r="AV603" s="209"/>
      <c r="AW603" s="209"/>
      <c r="AX603"/>
      <c r="AY603"/>
    </row>
    <row r="604" spans="1:51" ht="15" hidden="1" x14ac:dyDescent="0.25">
      <c r="A604" s="209">
        <v>3377</v>
      </c>
      <c r="B604" s="209" t="s">
        <v>718</v>
      </c>
      <c r="C604" s="210">
        <v>45650.741666666669</v>
      </c>
      <c r="D604" s="211" t="s">
        <v>576</v>
      </c>
      <c r="E604" s="209" t="s">
        <v>5</v>
      </c>
      <c r="F604" s="209">
        <v>1</v>
      </c>
      <c r="G604" s="209" t="s">
        <v>509</v>
      </c>
      <c r="H604" s="209" t="s">
        <v>620</v>
      </c>
      <c r="I604" s="209" t="s">
        <v>621</v>
      </c>
      <c r="J604" s="209" t="s">
        <v>1</v>
      </c>
      <c r="K604" s="209" t="s">
        <v>1627</v>
      </c>
      <c r="L604" s="209" t="s">
        <v>607</v>
      </c>
      <c r="M604" s="211" t="s">
        <v>1001</v>
      </c>
      <c r="N604" s="211" t="s">
        <v>1628</v>
      </c>
      <c r="O604" s="218"/>
      <c r="P604" s="209"/>
      <c r="Q604" s="209" t="s">
        <v>688</v>
      </c>
      <c r="R604" s="208" t="e">
        <f>VLOOKUP(LEFT(Solicitacao_Prancha[[#This Row],[ORIGEM]],4),#REF!,2,0)</f>
        <v>#REF!</v>
      </c>
      <c r="S604" s="208" t="e">
        <f>VLOOKUP(LEFT(Solicitacao_Prancha[[#This Row],[DESTINO]],4),#REF!,2,0)</f>
        <v>#REF!</v>
      </c>
      <c r="T604" s="220" t="str">
        <f t="shared" si="208"/>
        <v>Aderente</v>
      </c>
      <c r="U604" s="223">
        <f>((CONCATENATE(Solicitacao_Prancha[[#This Row],[DATA MOVIMENTAÇÃO]]," ",Solicitacao_Prancha[[#This Row],[HORA MOVIMENTAÇÃO]])-Solicitacao_Prancha[[#This Row],[DATA SOLICITAÇÃO]])*24)+3</f>
        <v>65.699999999895226</v>
      </c>
      <c r="V604" s="224" t="s">
        <v>410</v>
      </c>
      <c r="W604" s="209" t="str">
        <f>LEFT(Solicitacao_Prancha[[#This Row],[ORIGEM]],4)</f>
        <v>0464</v>
      </c>
      <c r="X604" s="209" t="str">
        <f>LEFT(Solicitacao_Prancha[[#This Row],[DESTINO]],4)</f>
        <v>0336</v>
      </c>
      <c r="Y604" s="209" t="str">
        <f t="shared" si="209"/>
        <v>BRLP0464</v>
      </c>
      <c r="Z604" s="209" t="str">
        <f t="shared" si="210"/>
        <v>04640336</v>
      </c>
      <c r="AA604" s="209" t="str">
        <f t="shared" si="211"/>
        <v>BRLP0336</v>
      </c>
      <c r="AB604" s="222" t="e">
        <f>VLOOKUP(Y604,#REF!,2,0)</f>
        <v>#REF!</v>
      </c>
      <c r="AC604" s="222" t="e">
        <f>VLOOKUP(Z604,#REF!,2,0)</f>
        <v>#REF!</v>
      </c>
      <c r="AD604" s="222" t="e">
        <f>VLOOKUP(AA604,#REF!,2,0)</f>
        <v>#REF!</v>
      </c>
      <c r="AE604" s="227" t="e">
        <f t="shared" si="212"/>
        <v>#REF!</v>
      </c>
      <c r="AF604" s="230" t="e">
        <f t="shared" si="213"/>
        <v>#REF!</v>
      </c>
      <c r="AG604" s="230">
        <v>2</v>
      </c>
      <c r="AH604" s="230" t="e">
        <f t="shared" si="214"/>
        <v>#REF!</v>
      </c>
      <c r="AI604" s="228" t="e">
        <f t="shared" si="215"/>
        <v>#REF!</v>
      </c>
      <c r="AJ604" s="209">
        <f>Solicitacao_Prancha[[#This Row],[QUANT EQUIP]]</f>
        <v>1</v>
      </c>
      <c r="AK604" s="230" t="e">
        <f t="shared" si="217"/>
        <v>#REF!</v>
      </c>
      <c r="AL604" s="209"/>
      <c r="AM604" s="209"/>
      <c r="AN604" s="209"/>
      <c r="AO604" s="209"/>
      <c r="AP604" s="209"/>
      <c r="AQ604" s="209"/>
      <c r="AR604" s="209"/>
      <c r="AS604" s="209"/>
      <c r="AT604" s="209"/>
      <c r="AU604" s="209"/>
      <c r="AV604" s="209"/>
      <c r="AW604" s="209"/>
      <c r="AX604"/>
      <c r="AY604"/>
    </row>
    <row r="605" spans="1:51" ht="15" hidden="1" x14ac:dyDescent="0.25">
      <c r="A605" s="209">
        <v>3376</v>
      </c>
      <c r="B605" s="209" t="s">
        <v>718</v>
      </c>
      <c r="C605" s="210">
        <v>45650.741666666669</v>
      </c>
      <c r="D605" s="211" t="s">
        <v>576</v>
      </c>
      <c r="E605" s="209" t="s">
        <v>744</v>
      </c>
      <c r="F605" s="209">
        <v>5</v>
      </c>
      <c r="G605" s="209" t="s">
        <v>509</v>
      </c>
      <c r="H605" s="209" t="s">
        <v>624</v>
      </c>
      <c r="I605" s="209" t="s">
        <v>621</v>
      </c>
      <c r="J605" s="209" t="s">
        <v>1</v>
      </c>
      <c r="K605" s="209" t="s">
        <v>1629</v>
      </c>
      <c r="L605" s="209" t="s">
        <v>613</v>
      </c>
      <c r="M605" s="211" t="s">
        <v>1001</v>
      </c>
      <c r="N605" s="211" t="s">
        <v>1628</v>
      </c>
      <c r="O605" s="218"/>
      <c r="P605" s="209"/>
      <c r="Q605" s="209" t="s">
        <v>688</v>
      </c>
      <c r="R605" s="208" t="e">
        <f>VLOOKUP(LEFT(Solicitacao_Prancha[[#This Row],[ORIGEM]],4),#REF!,2,0)</f>
        <v>#REF!</v>
      </c>
      <c r="S605" s="208" t="e">
        <f>VLOOKUP(LEFT(Solicitacao_Prancha[[#This Row],[DESTINO]],4),#REF!,2,0)</f>
        <v>#REF!</v>
      </c>
      <c r="T605" s="220" t="str">
        <f t="shared" si="208"/>
        <v>Aderente</v>
      </c>
      <c r="U605" s="223">
        <f>((CONCATENATE(Solicitacao_Prancha[[#This Row],[DATA MOVIMENTAÇÃO]]," ",Solicitacao_Prancha[[#This Row],[HORA MOVIMENTAÇÃO]])-Solicitacao_Prancha[[#This Row],[DATA SOLICITAÇÃO]])*24)+3</f>
        <v>82.699999999953434</v>
      </c>
      <c r="V605" s="224" t="s">
        <v>410</v>
      </c>
      <c r="W605" s="209" t="str">
        <f>LEFT(Solicitacao_Prancha[[#This Row],[ORIGEM]],4)</f>
        <v>0464</v>
      </c>
      <c r="X605" s="209" t="str">
        <f>LEFT(Solicitacao_Prancha[[#This Row],[DESTINO]],4)</f>
        <v>0336</v>
      </c>
      <c r="Y605" s="209" t="str">
        <f t="shared" si="209"/>
        <v>BRLP0464</v>
      </c>
      <c r="Z605" s="209" t="str">
        <f t="shared" si="210"/>
        <v>04640336</v>
      </c>
      <c r="AA605" s="209" t="str">
        <f t="shared" si="211"/>
        <v>BRLP0336</v>
      </c>
      <c r="AB605" s="222" t="e">
        <f>VLOOKUP(Y605,#REF!,2,0)</f>
        <v>#REF!</v>
      </c>
      <c r="AC605" s="222" t="e">
        <f>VLOOKUP(Z605,#REF!,2,0)</f>
        <v>#REF!</v>
      </c>
      <c r="AD605" s="222" t="e">
        <f>VLOOKUP(AA605,#REF!,2,0)</f>
        <v>#REF!</v>
      </c>
      <c r="AE605" s="227" t="e">
        <f t="shared" si="212"/>
        <v>#REF!</v>
      </c>
      <c r="AF605" s="230" t="e">
        <f t="shared" si="213"/>
        <v>#REF!</v>
      </c>
      <c r="AG605" s="230">
        <v>2</v>
      </c>
      <c r="AH605" s="230" t="e">
        <f t="shared" si="214"/>
        <v>#REF!</v>
      </c>
      <c r="AI605" s="228" t="e">
        <f t="shared" si="215"/>
        <v>#REF!</v>
      </c>
      <c r="AJ605" s="209">
        <f>Solicitacao_Prancha[[#This Row],[QUANT EQUIP]]</f>
        <v>5</v>
      </c>
      <c r="AK605" s="230" t="e">
        <f t="shared" si="217"/>
        <v>#REF!</v>
      </c>
      <c r="AL605" s="209"/>
      <c r="AM605" s="209"/>
      <c r="AN605" s="209"/>
      <c r="AO605" s="209"/>
      <c r="AP605" s="209"/>
      <c r="AQ605" s="209"/>
      <c r="AR605" s="209"/>
      <c r="AS605" s="209"/>
      <c r="AT605" s="209"/>
      <c r="AU605" s="209"/>
      <c r="AV605" s="209"/>
      <c r="AW605" s="209"/>
      <c r="AX605"/>
      <c r="AY605"/>
    </row>
    <row r="606" spans="1:51" ht="15" hidden="1" x14ac:dyDescent="0.25">
      <c r="A606" s="209">
        <v>3378</v>
      </c>
      <c r="B606" s="209" t="s">
        <v>718</v>
      </c>
      <c r="C606" s="210">
        <v>45650.752083333333</v>
      </c>
      <c r="D606" s="211" t="s">
        <v>673</v>
      </c>
      <c r="E606" s="209" t="s">
        <v>744</v>
      </c>
      <c r="F606" s="209">
        <v>1</v>
      </c>
      <c r="G606" s="209" t="s">
        <v>506</v>
      </c>
      <c r="H606" s="209" t="s">
        <v>620</v>
      </c>
      <c r="I606" s="209" t="s">
        <v>621</v>
      </c>
      <c r="J606" s="209" t="s">
        <v>1</v>
      </c>
      <c r="K606" s="209" t="s">
        <v>1583</v>
      </c>
      <c r="L606" s="209" t="s">
        <v>604</v>
      </c>
      <c r="M606" s="211" t="s">
        <v>590</v>
      </c>
      <c r="N606" s="211" t="s">
        <v>590</v>
      </c>
      <c r="O606" s="218"/>
      <c r="P606" s="209"/>
      <c r="Q606" s="209" t="s">
        <v>687</v>
      </c>
      <c r="R606" s="208" t="e">
        <f>VLOOKUP(LEFT(Solicitacao_Prancha[[#This Row],[ORIGEM]],4),#REF!,2,0)</f>
        <v>#REF!</v>
      </c>
      <c r="S606" s="208" t="e">
        <f>VLOOKUP(LEFT(Solicitacao_Prancha[[#This Row],[DESTINO]],4),#REF!,2,0)</f>
        <v>#REF!</v>
      </c>
      <c r="T606" s="220" t="str">
        <f t="shared" si="208"/>
        <v>Não Aderente</v>
      </c>
      <c r="U606" s="223">
        <f>((CONCATENATE(Solicitacao_Prancha[[#This Row],[DATA MOVIMENTAÇÃO]]," ",Solicitacao_Prancha[[#This Row],[HORA MOVIMENTAÇÃO]])-Solicitacao_Prancha[[#This Row],[DATA SOLICITAÇÃO]])*24)+3</f>
        <v>39.949999999953434</v>
      </c>
      <c r="V606" s="224" t="s">
        <v>410</v>
      </c>
      <c r="W606" s="209" t="str">
        <f>LEFT(Solicitacao_Prancha[[#This Row],[ORIGEM]],4)</f>
        <v>0351</v>
      </c>
      <c r="X606" s="209" t="str">
        <f>LEFT(Solicitacao_Prancha[[#This Row],[DESTINO]],4)</f>
        <v>0351</v>
      </c>
      <c r="Y606" s="209" t="str">
        <f t="shared" si="209"/>
        <v>BRLP0351</v>
      </c>
      <c r="Z606" s="209" t="str">
        <f t="shared" si="210"/>
        <v>03510351</v>
      </c>
      <c r="AA606" s="209" t="str">
        <f t="shared" si="211"/>
        <v>BRLP0351</v>
      </c>
      <c r="AB606" s="222" t="e">
        <f>VLOOKUP(Y606,#REF!,2,0)</f>
        <v>#REF!</v>
      </c>
      <c r="AC606" s="222" t="e">
        <f>VLOOKUP(Z606,#REF!,2,0)</f>
        <v>#REF!</v>
      </c>
      <c r="AD606" s="222" t="e">
        <f>VLOOKUP(AA606,#REF!,2,0)</f>
        <v>#REF!</v>
      </c>
      <c r="AE606" s="227" t="e">
        <f t="shared" si="212"/>
        <v>#REF!</v>
      </c>
      <c r="AF606" s="230" t="e">
        <f t="shared" si="213"/>
        <v>#REF!</v>
      </c>
      <c r="AG606" s="230">
        <v>2</v>
      </c>
      <c r="AH606" s="230" t="e">
        <f t="shared" si="214"/>
        <v>#REF!</v>
      </c>
      <c r="AI606" s="228" t="e">
        <f t="shared" si="215"/>
        <v>#REF!</v>
      </c>
      <c r="AJ606" s="209">
        <f>Solicitacao_Prancha[[#This Row],[QUANT EQUIP]]</f>
        <v>1</v>
      </c>
      <c r="AK606" s="230" t="e">
        <f t="shared" si="217"/>
        <v>#REF!</v>
      </c>
      <c r="AL606" s="209"/>
      <c r="AM606" s="209"/>
      <c r="AN606" s="209"/>
      <c r="AO606" s="209"/>
      <c r="AP606" s="209"/>
      <c r="AQ606" s="209"/>
      <c r="AR606" s="209"/>
      <c r="AS606" s="209"/>
      <c r="AT606" s="209"/>
      <c r="AU606" s="209"/>
      <c r="AV606" s="209"/>
      <c r="AW606" s="209"/>
      <c r="AX606"/>
      <c r="AY606"/>
    </row>
    <row r="607" spans="1:51" ht="15" hidden="1" x14ac:dyDescent="0.25">
      <c r="A607" s="209">
        <v>3382</v>
      </c>
      <c r="B607" s="209" t="s">
        <v>717</v>
      </c>
      <c r="C607" s="210">
        <v>45650.754861111112</v>
      </c>
      <c r="D607" s="211" t="s">
        <v>1630</v>
      </c>
      <c r="E607" s="209" t="s">
        <v>500</v>
      </c>
      <c r="F607" s="209">
        <v>2</v>
      </c>
      <c r="G607" s="209" t="s">
        <v>492</v>
      </c>
      <c r="H607" s="209" t="s">
        <v>620</v>
      </c>
      <c r="I607" s="209" t="s">
        <v>624</v>
      </c>
      <c r="J607" s="209" t="s">
        <v>531</v>
      </c>
      <c r="K607" s="209" t="s">
        <v>1609</v>
      </c>
      <c r="L607" s="209" t="s">
        <v>1631</v>
      </c>
      <c r="M607" s="211" t="s">
        <v>1423</v>
      </c>
      <c r="N607" s="211" t="s">
        <v>659</v>
      </c>
      <c r="O607" s="218"/>
      <c r="P607" s="209" t="s">
        <v>633</v>
      </c>
      <c r="Q607" s="209" t="s">
        <v>688</v>
      </c>
      <c r="R607" s="208" t="e">
        <f>VLOOKUP(LEFT(Solicitacao_Prancha[[#This Row],[ORIGEM]],4),#REF!,2,0)</f>
        <v>#REF!</v>
      </c>
      <c r="S607" s="208" t="e">
        <f>VLOOKUP(LEFT(Solicitacao_Prancha[[#This Row],[DESTINO]],4),#REF!,2,0)</f>
        <v>#REF!</v>
      </c>
      <c r="T607" s="220" t="str">
        <f t="shared" si="208"/>
        <v>Não Aderente</v>
      </c>
      <c r="U607" s="223">
        <f>((CONCATENATE(Solicitacao_Prancha[[#This Row],[DATA MOVIMENTAÇÃO]]," ",Solicitacao_Prancha[[#This Row],[HORA MOVIMENTAÇÃO]])-Solicitacao_Prancha[[#This Row],[DATA SOLICITAÇÃO]])*24)+3</f>
        <v>21.016666666720994</v>
      </c>
      <c r="V607" s="224" t="s">
        <v>410</v>
      </c>
      <c r="W607" s="209" t="str">
        <f>LEFT(Solicitacao_Prancha[[#This Row],[ORIGEM]],4)</f>
        <v>0396</v>
      </c>
      <c r="X607" s="209" t="str">
        <f>LEFT(Solicitacao_Prancha[[#This Row],[DESTINO]],4)</f>
        <v>0395</v>
      </c>
      <c r="Y607" s="209" t="str">
        <f t="shared" si="209"/>
        <v>BRLP0396</v>
      </c>
      <c r="Z607" s="209" t="str">
        <f t="shared" si="210"/>
        <v>03960395</v>
      </c>
      <c r="AA607" s="209" t="str">
        <f t="shared" si="211"/>
        <v>BRLP0395</v>
      </c>
      <c r="AB607" s="222" t="e">
        <f>VLOOKUP(Y607,#REF!,2,0)</f>
        <v>#REF!</v>
      </c>
      <c r="AC607" s="222" t="e">
        <f>VLOOKUP(Z607,#REF!,2,0)</f>
        <v>#REF!</v>
      </c>
      <c r="AD607" s="222" t="e">
        <f>VLOOKUP(AA607,#REF!,2,0)</f>
        <v>#REF!</v>
      </c>
      <c r="AE607" s="227" t="e">
        <f t="shared" si="212"/>
        <v>#REF!</v>
      </c>
      <c r="AF607" s="230" t="e">
        <f t="shared" si="213"/>
        <v>#REF!</v>
      </c>
      <c r="AG607" s="230">
        <v>2</v>
      </c>
      <c r="AH607" s="230" t="e">
        <f t="shared" si="214"/>
        <v>#REF!</v>
      </c>
      <c r="AI607" s="228" t="e">
        <f t="shared" si="215"/>
        <v>#REF!</v>
      </c>
      <c r="AJ607" s="209">
        <f>Solicitacao_Prancha[[#This Row],[QUANT EQUIP]]</f>
        <v>2</v>
      </c>
      <c r="AK607" s="230" t="e">
        <f t="shared" si="217"/>
        <v>#REF!</v>
      </c>
      <c r="AL607" s="209"/>
      <c r="AM607" s="209"/>
      <c r="AN607" s="209"/>
      <c r="AO607" s="209"/>
      <c r="AP607" s="209"/>
      <c r="AQ607" s="209"/>
      <c r="AR607" s="209"/>
      <c r="AS607" s="209"/>
      <c r="AT607" s="209"/>
      <c r="AU607" s="209"/>
      <c r="AV607" s="209"/>
      <c r="AW607" s="209"/>
      <c r="AX607"/>
      <c r="AY607"/>
    </row>
    <row r="608" spans="1:51" ht="15" hidden="1" x14ac:dyDescent="0.25">
      <c r="A608" s="209">
        <v>3380</v>
      </c>
      <c r="B608" s="209" t="s">
        <v>717</v>
      </c>
      <c r="C608" s="210">
        <v>45650.782638888886</v>
      </c>
      <c r="D608" s="211" t="s">
        <v>1632</v>
      </c>
      <c r="E608" s="209" t="s">
        <v>500</v>
      </c>
      <c r="F608" s="209">
        <v>3</v>
      </c>
      <c r="G608" s="209" t="s">
        <v>544</v>
      </c>
      <c r="H608" s="209" t="s">
        <v>624</v>
      </c>
      <c r="I608" s="209" t="s">
        <v>624</v>
      </c>
      <c r="J608" s="209" t="s">
        <v>1</v>
      </c>
      <c r="K608" s="209" t="s">
        <v>1627</v>
      </c>
      <c r="L608" s="209" t="s">
        <v>600</v>
      </c>
      <c r="M608" s="211" t="s">
        <v>643</v>
      </c>
      <c r="N608" s="211" t="s">
        <v>680</v>
      </c>
      <c r="O608" s="218" t="s">
        <v>1633</v>
      </c>
      <c r="P608" s="209"/>
      <c r="Q608" s="209" t="s">
        <v>688</v>
      </c>
      <c r="R608" s="208" t="e">
        <f>VLOOKUP(LEFT(Solicitacao_Prancha[[#This Row],[ORIGEM]],4),#REF!,2,0)</f>
        <v>#REF!</v>
      </c>
      <c r="S608" s="208" t="e">
        <f>VLOOKUP(LEFT(Solicitacao_Prancha[[#This Row],[DESTINO]],4),#REF!,2,0)</f>
        <v>#REF!</v>
      </c>
      <c r="T608" s="220" t="str">
        <f t="shared" si="208"/>
        <v>Aderente</v>
      </c>
      <c r="U608" s="223">
        <f>((CONCATENATE(Solicitacao_Prancha[[#This Row],[DATA MOVIMENTAÇÃO]]," ",Solicitacao_Prancha[[#This Row],[HORA MOVIMENTAÇÃO]])-Solicitacao_Prancha[[#This Row],[DATA SOLICITAÇÃO]])*24)+3</f>
        <v>62.216666666732635</v>
      </c>
      <c r="V608" s="224" t="s">
        <v>410</v>
      </c>
      <c r="W608" s="209" t="str">
        <f>LEFT(Solicitacao_Prancha[[#This Row],[ORIGEM]],4)</f>
        <v>1115</v>
      </c>
      <c r="X608" s="209" t="str">
        <f>LEFT(Solicitacao_Prancha[[#This Row],[DESTINO]],4)</f>
        <v>0592</v>
      </c>
      <c r="Y608" s="209" t="str">
        <f t="shared" si="209"/>
        <v>BRLP1115</v>
      </c>
      <c r="Z608" s="209" t="str">
        <f t="shared" si="210"/>
        <v>11150592</v>
      </c>
      <c r="AA608" s="209" t="str">
        <f t="shared" si="211"/>
        <v>BRLP0592</v>
      </c>
      <c r="AB608" s="222" t="e">
        <f>VLOOKUP(Y608,#REF!,2,0)</f>
        <v>#REF!</v>
      </c>
      <c r="AC608" s="222" t="e">
        <f>VLOOKUP(Z608,#REF!,2,0)</f>
        <v>#REF!</v>
      </c>
      <c r="AD608" s="222" t="e">
        <f>VLOOKUP(AA608,#REF!,2,0)</f>
        <v>#REF!</v>
      </c>
      <c r="AE608" s="227" t="e">
        <f t="shared" si="212"/>
        <v>#REF!</v>
      </c>
      <c r="AF608" s="230" t="e">
        <f t="shared" si="213"/>
        <v>#REF!</v>
      </c>
      <c r="AG608" s="230">
        <v>2</v>
      </c>
      <c r="AH608" s="230" t="e">
        <f t="shared" si="214"/>
        <v>#REF!</v>
      </c>
      <c r="AI608" s="228" t="e">
        <f t="shared" si="215"/>
        <v>#REF!</v>
      </c>
      <c r="AJ608" s="209">
        <f>Solicitacao_Prancha[[#This Row],[QUANT EQUIP]]</f>
        <v>3</v>
      </c>
      <c r="AK608" s="230" t="e">
        <f t="shared" si="217"/>
        <v>#REF!</v>
      </c>
      <c r="AL608" s="209"/>
      <c r="AM608" s="209"/>
      <c r="AN608" s="209"/>
      <c r="AO608" s="209"/>
      <c r="AP608" s="209"/>
      <c r="AQ608" s="209"/>
      <c r="AR608" s="209"/>
      <c r="AS608" s="209"/>
      <c r="AT608" s="209"/>
      <c r="AU608" s="209"/>
      <c r="AV608" s="209"/>
      <c r="AW608" s="209"/>
      <c r="AX608"/>
      <c r="AY608"/>
    </row>
    <row r="609" spans="1:51" ht="15" hidden="1" x14ac:dyDescent="0.25">
      <c r="A609" s="209">
        <v>3379</v>
      </c>
      <c r="B609" s="209" t="s">
        <v>718</v>
      </c>
      <c r="C609" s="210">
        <v>45650.796527777777</v>
      </c>
      <c r="D609" s="211" t="s">
        <v>822</v>
      </c>
      <c r="E609" s="209" t="s">
        <v>719</v>
      </c>
      <c r="F609" s="209">
        <v>5</v>
      </c>
      <c r="G609" s="209" t="s">
        <v>7</v>
      </c>
      <c r="H609" s="209" t="s">
        <v>626</v>
      </c>
      <c r="I609" s="209" t="s">
        <v>621</v>
      </c>
      <c r="J609" s="209" t="s">
        <v>1</v>
      </c>
      <c r="K609" s="209" t="s">
        <v>1627</v>
      </c>
      <c r="L609" s="209" t="s">
        <v>604</v>
      </c>
      <c r="M609" s="211" t="s">
        <v>713</v>
      </c>
      <c r="N609" s="211" t="s">
        <v>643</v>
      </c>
      <c r="O609" s="218"/>
      <c r="P609" s="209"/>
      <c r="Q609" s="209" t="s">
        <v>688</v>
      </c>
      <c r="R609" s="208" t="e">
        <f>VLOOKUP(LEFT(Solicitacao_Prancha[[#This Row],[ORIGEM]],4),#REF!,2,0)</f>
        <v>#REF!</v>
      </c>
      <c r="S609" s="208" t="e">
        <f>VLOOKUP(LEFT(Solicitacao_Prancha[[#This Row],[DESTINO]],4),#REF!,2,0)</f>
        <v>#REF!</v>
      </c>
      <c r="T609" s="220" t="str">
        <f t="shared" si="208"/>
        <v>Aderente</v>
      </c>
      <c r="U609" s="223">
        <f>((CONCATENATE(Solicitacao_Prancha[[#This Row],[DATA MOVIMENTAÇÃO]]," ",Solicitacao_Prancha[[#This Row],[HORA MOVIMENTAÇÃO]])-Solicitacao_Prancha[[#This Row],[DATA SOLICITAÇÃO]])*24)+3</f>
        <v>62.883333333302289</v>
      </c>
      <c r="V609" s="224" t="s">
        <v>410</v>
      </c>
      <c r="W609" s="209" t="str">
        <f>LEFT(Solicitacao_Prancha[[#This Row],[ORIGEM]],4)</f>
        <v>1119</v>
      </c>
      <c r="X609" s="209" t="str">
        <f>LEFT(Solicitacao_Prancha[[#This Row],[DESTINO]],4)</f>
        <v>1115</v>
      </c>
      <c r="Y609" s="209" t="str">
        <f t="shared" si="209"/>
        <v>BRLP1119</v>
      </c>
      <c r="Z609" s="209" t="str">
        <f t="shared" si="210"/>
        <v>11191115</v>
      </c>
      <c r="AA609" s="209" t="str">
        <f t="shared" si="211"/>
        <v>BRLP1115</v>
      </c>
      <c r="AB609" s="222" t="e">
        <f>VLOOKUP(Y609,#REF!,2,0)</f>
        <v>#REF!</v>
      </c>
      <c r="AC609" s="222" t="e">
        <f>VLOOKUP(Z609,#REF!,2,0)</f>
        <v>#REF!</v>
      </c>
      <c r="AD609" s="222" t="e">
        <f>VLOOKUP(AA609,#REF!,2,0)</f>
        <v>#REF!</v>
      </c>
      <c r="AE609" s="227" t="e">
        <f t="shared" si="212"/>
        <v>#REF!</v>
      </c>
      <c r="AF609" s="230" t="e">
        <f t="shared" si="213"/>
        <v>#REF!</v>
      </c>
      <c r="AG609" s="230">
        <v>2</v>
      </c>
      <c r="AH609" s="230" t="e">
        <f t="shared" si="214"/>
        <v>#REF!</v>
      </c>
      <c r="AI609" s="228" t="e">
        <f t="shared" si="215"/>
        <v>#REF!</v>
      </c>
      <c r="AJ609" s="209">
        <f>Solicitacao_Prancha[[#This Row],[QUANT EQUIP]]</f>
        <v>5</v>
      </c>
      <c r="AK609" s="230" t="e">
        <f t="shared" si="217"/>
        <v>#REF!</v>
      </c>
      <c r="AL609" s="209"/>
      <c r="AM609" s="209"/>
      <c r="AN609" s="209"/>
      <c r="AO609" s="209"/>
      <c r="AP609" s="209"/>
      <c r="AQ609" s="209"/>
      <c r="AR609" s="209"/>
      <c r="AS609" s="209"/>
      <c r="AT609" s="209"/>
      <c r="AU609" s="209"/>
      <c r="AV609" s="209"/>
      <c r="AW609" s="209"/>
      <c r="AX609"/>
      <c r="AY609"/>
    </row>
    <row r="610" spans="1:51" ht="15" hidden="1" x14ac:dyDescent="0.25">
      <c r="A610" s="209">
        <v>3381</v>
      </c>
      <c r="B610" s="209" t="s">
        <v>717</v>
      </c>
      <c r="C610" s="210">
        <v>45650.828472222223</v>
      </c>
      <c r="D610" s="211" t="s">
        <v>551</v>
      </c>
      <c r="E610" s="209" t="s">
        <v>493</v>
      </c>
      <c r="F610" s="209">
        <v>1</v>
      </c>
      <c r="G610" s="209" t="s">
        <v>544</v>
      </c>
      <c r="H610" s="209" t="s">
        <v>620</v>
      </c>
      <c r="I610" s="209" t="s">
        <v>621</v>
      </c>
      <c r="J610" s="209" t="s">
        <v>1</v>
      </c>
      <c r="K610" s="209" t="s">
        <v>1627</v>
      </c>
      <c r="L610" s="209" t="s">
        <v>600</v>
      </c>
      <c r="M610" s="211" t="s">
        <v>643</v>
      </c>
      <c r="N610" s="211" t="s">
        <v>680</v>
      </c>
      <c r="O610" s="218"/>
      <c r="P610" s="209"/>
      <c r="Q610" s="209" t="s">
        <v>688</v>
      </c>
      <c r="R610" s="208" t="e">
        <f>VLOOKUP(LEFT(Solicitacao_Prancha[[#This Row],[ORIGEM]],4),#REF!,2,0)</f>
        <v>#REF!</v>
      </c>
      <c r="S610" s="208" t="e">
        <f>VLOOKUP(LEFT(Solicitacao_Prancha[[#This Row],[DESTINO]],4),#REF!,2,0)</f>
        <v>#REF!</v>
      </c>
      <c r="T610" s="220" t="str">
        <f t="shared" si="208"/>
        <v>Aderente</v>
      </c>
      <c r="U610" s="223">
        <f>((CONCATENATE(Solicitacao_Prancha[[#This Row],[DATA MOVIMENTAÇÃO]]," ",Solicitacao_Prancha[[#This Row],[HORA MOVIMENTAÇÃO]])-Solicitacao_Prancha[[#This Row],[DATA SOLICITAÇÃO]])*24)+3</f>
        <v>61.116666666639503</v>
      </c>
      <c r="V610" s="224" t="s">
        <v>410</v>
      </c>
      <c r="W610" s="209" t="str">
        <f>LEFT(Solicitacao_Prancha[[#This Row],[ORIGEM]],4)</f>
        <v>1115</v>
      </c>
      <c r="X610" s="209" t="str">
        <f>LEFT(Solicitacao_Prancha[[#This Row],[DESTINO]],4)</f>
        <v>0592</v>
      </c>
      <c r="Y610" s="209" t="str">
        <f t="shared" si="209"/>
        <v>BRLP1115</v>
      </c>
      <c r="Z610" s="209" t="str">
        <f t="shared" si="210"/>
        <v>11150592</v>
      </c>
      <c r="AA610" s="209" t="str">
        <f t="shared" si="211"/>
        <v>BRLP0592</v>
      </c>
      <c r="AB610" s="222" t="e">
        <f>VLOOKUP(Y610,#REF!,2,0)</f>
        <v>#REF!</v>
      </c>
      <c r="AC610" s="222" t="e">
        <f>VLOOKUP(Z610,#REF!,2,0)</f>
        <v>#REF!</v>
      </c>
      <c r="AD610" s="222" t="e">
        <f>VLOOKUP(AA610,#REF!,2,0)</f>
        <v>#REF!</v>
      </c>
      <c r="AE610" s="227" t="e">
        <f t="shared" si="212"/>
        <v>#REF!</v>
      </c>
      <c r="AF610" s="230" t="e">
        <f t="shared" si="213"/>
        <v>#REF!</v>
      </c>
      <c r="AG610" s="230">
        <v>2</v>
      </c>
      <c r="AH610" s="230" t="e">
        <f t="shared" si="214"/>
        <v>#REF!</v>
      </c>
      <c r="AI610" s="228" t="e">
        <f t="shared" si="215"/>
        <v>#REF!</v>
      </c>
      <c r="AJ610" s="209">
        <f>Solicitacao_Prancha[[#This Row],[QUANT EQUIP]]</f>
        <v>1</v>
      </c>
      <c r="AK610" s="230" t="e">
        <f t="shared" si="217"/>
        <v>#REF!</v>
      </c>
      <c r="AL610" s="209"/>
      <c r="AM610" s="209"/>
      <c r="AN610" s="209"/>
      <c r="AO610" s="209"/>
      <c r="AP610" s="209"/>
      <c r="AQ610" s="209"/>
      <c r="AR610" s="209"/>
      <c r="AS610" s="209"/>
      <c r="AT610" s="209"/>
      <c r="AU610" s="209"/>
      <c r="AV610" s="209"/>
      <c r="AW610" s="209"/>
      <c r="AX610"/>
      <c r="AY610"/>
    </row>
    <row r="611" spans="1:51" ht="15" hidden="1" x14ac:dyDescent="0.25">
      <c r="A611" s="209">
        <v>3383</v>
      </c>
      <c r="B611" s="209" t="s">
        <v>743</v>
      </c>
      <c r="C611" s="210">
        <v>45650.980555555558</v>
      </c>
      <c r="D611" s="211" t="s">
        <v>1634</v>
      </c>
      <c r="E611" s="209" t="s">
        <v>489</v>
      </c>
      <c r="F611" s="209">
        <v>1</v>
      </c>
      <c r="G611" s="209" t="s">
        <v>8</v>
      </c>
      <c r="H611" s="209" t="s">
        <v>620</v>
      </c>
      <c r="I611" s="209" t="s">
        <v>624</v>
      </c>
      <c r="J611" s="209" t="s">
        <v>1</v>
      </c>
      <c r="K611" s="209" t="s">
        <v>1583</v>
      </c>
      <c r="L611" s="209" t="s">
        <v>604</v>
      </c>
      <c r="M611" s="211" t="s">
        <v>696</v>
      </c>
      <c r="N611" s="211" t="s">
        <v>1635</v>
      </c>
      <c r="O611" s="218"/>
      <c r="P611" s="209"/>
      <c r="Q611" s="209" t="s">
        <v>687</v>
      </c>
      <c r="R611" s="208" t="e">
        <f>VLOOKUP(LEFT(Solicitacao_Prancha[[#This Row],[ORIGEM]],4),#REF!,2,0)</f>
        <v>#REF!</v>
      </c>
      <c r="S611" s="208" t="e">
        <f>VLOOKUP(LEFT(Solicitacao_Prancha[[#This Row],[DESTINO]],4),#REF!,2,0)</f>
        <v>#REF!</v>
      </c>
      <c r="T611" s="220" t="str">
        <f t="shared" si="208"/>
        <v>Não Aderente</v>
      </c>
      <c r="U611" s="223">
        <f>((CONCATENATE(Solicitacao_Prancha[[#This Row],[DATA MOVIMENTAÇÃO]]," ",Solicitacao_Prancha[[#This Row],[HORA MOVIMENTAÇÃO]])-Solicitacao_Prancha[[#This Row],[DATA SOLICITAÇÃO]])*24)+3</f>
        <v>34.466666666558012</v>
      </c>
      <c r="V611" s="224" t="s">
        <v>410</v>
      </c>
      <c r="W611" s="209" t="str">
        <f>LEFT(Solicitacao_Prancha[[#This Row],[ORIGEM]],4)</f>
        <v>0347</v>
      </c>
      <c r="X611" s="209" t="str">
        <f>LEFT(Solicitacao_Prancha[[#This Row],[DESTINO]],4)</f>
        <v>0453</v>
      </c>
      <c r="Y611" s="209" t="str">
        <f t="shared" si="209"/>
        <v>BRLP0347</v>
      </c>
      <c r="Z611" s="209" t="str">
        <f t="shared" si="210"/>
        <v>03470453</v>
      </c>
      <c r="AA611" s="209" t="str">
        <f t="shared" si="211"/>
        <v>BRLP0453</v>
      </c>
      <c r="AB611" s="222" t="e">
        <f>VLOOKUP(Y611,#REF!,2,0)</f>
        <v>#REF!</v>
      </c>
      <c r="AC611" s="222" t="e">
        <f>VLOOKUP(Z611,#REF!,2,0)</f>
        <v>#REF!</v>
      </c>
      <c r="AD611" s="222" t="e">
        <f>VLOOKUP(AA611,#REF!,2,0)</f>
        <v>#REF!</v>
      </c>
      <c r="AE611" s="227" t="e">
        <f t="shared" si="212"/>
        <v>#REF!</v>
      </c>
      <c r="AF611" s="230" t="e">
        <f t="shared" si="213"/>
        <v>#REF!</v>
      </c>
      <c r="AG611" s="230">
        <v>2</v>
      </c>
      <c r="AH611" s="230" t="e">
        <f t="shared" si="214"/>
        <v>#REF!</v>
      </c>
      <c r="AI611" s="228" t="e">
        <f t="shared" si="215"/>
        <v>#REF!</v>
      </c>
      <c r="AJ611" s="209">
        <f>Solicitacao_Prancha[[#This Row],[QUANT EQUIP]]</f>
        <v>1</v>
      </c>
      <c r="AK611" s="230" t="e">
        <f t="shared" si="217"/>
        <v>#REF!</v>
      </c>
      <c r="AL611" s="209"/>
      <c r="AM611" s="209"/>
      <c r="AN611" s="209"/>
      <c r="AO611" s="209"/>
      <c r="AP611" s="209"/>
      <c r="AQ611" s="209"/>
      <c r="AR611" s="209"/>
      <c r="AS611" s="209"/>
      <c r="AT611" s="209"/>
      <c r="AU611" s="209"/>
      <c r="AV611" s="209"/>
      <c r="AW611" s="209"/>
      <c r="AX611"/>
      <c r="AY611"/>
    </row>
    <row r="612" spans="1:51" ht="15" hidden="1" x14ac:dyDescent="0.25">
      <c r="A612" s="209">
        <v>3384</v>
      </c>
      <c r="B612" s="209" t="s">
        <v>718</v>
      </c>
      <c r="C612" s="210">
        <v>45650.998611111114</v>
      </c>
      <c r="D612" s="211" t="s">
        <v>822</v>
      </c>
      <c r="E612" s="209" t="s">
        <v>719</v>
      </c>
      <c r="F612" s="209">
        <v>2</v>
      </c>
      <c r="G612" s="209" t="s">
        <v>7</v>
      </c>
      <c r="H612" s="209" t="s">
        <v>621</v>
      </c>
      <c r="I612" s="209" t="s">
        <v>621</v>
      </c>
      <c r="J612" s="209" t="s">
        <v>502</v>
      </c>
      <c r="K612" s="209" t="s">
        <v>1583</v>
      </c>
      <c r="L612" s="209" t="s">
        <v>593</v>
      </c>
      <c r="M612" s="211" t="s">
        <v>682</v>
      </c>
      <c r="N612" s="211" t="s">
        <v>640</v>
      </c>
      <c r="O612" s="218" t="s">
        <v>1636</v>
      </c>
      <c r="P612" s="209"/>
      <c r="Q612" s="209" t="s">
        <v>688</v>
      </c>
      <c r="R612" s="208" t="e">
        <f>VLOOKUP(LEFT(Solicitacao_Prancha[[#This Row],[ORIGEM]],4),#REF!,2,0)</f>
        <v>#REF!</v>
      </c>
      <c r="S612" s="208" t="e">
        <f>VLOOKUP(LEFT(Solicitacao_Prancha[[#This Row],[DESTINO]],4),#REF!,2,0)</f>
        <v>#REF!</v>
      </c>
      <c r="T612" s="220" t="str">
        <f t="shared" si="208"/>
        <v>Não Aderente</v>
      </c>
      <c r="U612" s="223">
        <f>((CONCATENATE(Solicitacao_Prancha[[#This Row],[DATA MOVIMENTAÇÃO]]," ",Solicitacao_Prancha[[#This Row],[HORA MOVIMENTAÇÃO]])-Solicitacao_Prancha[[#This Row],[DATA SOLICITAÇÃO]])*24)+3</f>
        <v>35.033333333325572</v>
      </c>
      <c r="V612" s="224" t="s">
        <v>410</v>
      </c>
      <c r="W612" s="209" t="str">
        <f>LEFT(Solicitacao_Prancha[[#This Row],[ORIGEM]],4)</f>
        <v>0457</v>
      </c>
      <c r="X612" s="209" t="str">
        <f>LEFT(Solicitacao_Prancha[[#This Row],[DESTINO]],4)</f>
        <v>0422</v>
      </c>
      <c r="Y612" s="209" t="str">
        <f t="shared" si="209"/>
        <v>BRLP0457</v>
      </c>
      <c r="Z612" s="209" t="str">
        <f t="shared" si="210"/>
        <v>04570422</v>
      </c>
      <c r="AA612" s="209" t="str">
        <f t="shared" si="211"/>
        <v>BRLP0422</v>
      </c>
      <c r="AB612" s="222" t="e">
        <f>VLOOKUP(Y612,#REF!,2,0)</f>
        <v>#REF!</v>
      </c>
      <c r="AC612" s="222" t="e">
        <f>VLOOKUP(Z612,#REF!,2,0)</f>
        <v>#REF!</v>
      </c>
      <c r="AD612" s="222" t="e">
        <f>VLOOKUP(AA612,#REF!,2,0)</f>
        <v>#REF!</v>
      </c>
      <c r="AE612" s="227" t="e">
        <f t="shared" si="212"/>
        <v>#REF!</v>
      </c>
      <c r="AF612" s="230" t="e">
        <f t="shared" si="213"/>
        <v>#REF!</v>
      </c>
      <c r="AG612" s="230">
        <v>2</v>
      </c>
      <c r="AH612" s="230" t="e">
        <f t="shared" si="214"/>
        <v>#REF!</v>
      </c>
      <c r="AI612" s="228" t="e">
        <f t="shared" si="215"/>
        <v>#REF!</v>
      </c>
      <c r="AJ612" s="209">
        <f>Solicitacao_Prancha[[#This Row],[QUANT EQUIP]]</f>
        <v>2</v>
      </c>
      <c r="AK612" s="230" t="e">
        <f t="shared" si="217"/>
        <v>#REF!</v>
      </c>
      <c r="AL612" s="209"/>
      <c r="AM612" s="209"/>
      <c r="AN612" s="209"/>
      <c r="AO612" s="209"/>
      <c r="AP612" s="209"/>
      <c r="AQ612" s="209"/>
      <c r="AR612" s="209"/>
      <c r="AS612" s="209"/>
      <c r="AT612" s="209"/>
      <c r="AU612" s="209"/>
      <c r="AV612" s="209"/>
      <c r="AW612" s="209"/>
      <c r="AX612"/>
      <c r="AY612"/>
    </row>
    <row r="613" spans="1:51" ht="15" hidden="1" x14ac:dyDescent="0.25">
      <c r="A613" s="209">
        <v>3385</v>
      </c>
      <c r="B613" s="209" t="s">
        <v>718</v>
      </c>
      <c r="C613" s="210">
        <v>45651</v>
      </c>
      <c r="D613" s="211" t="s">
        <v>822</v>
      </c>
      <c r="E613" s="209" t="s">
        <v>5</v>
      </c>
      <c r="F613" s="209">
        <v>1</v>
      </c>
      <c r="G613" s="209" t="s">
        <v>7</v>
      </c>
      <c r="H613" s="209" t="s">
        <v>620</v>
      </c>
      <c r="I613" s="209" t="s">
        <v>621</v>
      </c>
      <c r="J613" s="209" t="s">
        <v>502</v>
      </c>
      <c r="K613" s="209" t="s">
        <v>1583</v>
      </c>
      <c r="L613" s="209" t="s">
        <v>593</v>
      </c>
      <c r="M613" s="211" t="s">
        <v>682</v>
      </c>
      <c r="N613" s="211" t="s">
        <v>640</v>
      </c>
      <c r="O613" s="218" t="s">
        <v>1637</v>
      </c>
      <c r="P613" s="209"/>
      <c r="Q613" s="209" t="s">
        <v>688</v>
      </c>
      <c r="R613" s="208" t="e">
        <f>VLOOKUP(LEFT(Solicitacao_Prancha[[#This Row],[ORIGEM]],4),#REF!,2,0)</f>
        <v>#REF!</v>
      </c>
      <c r="S613" s="208" t="e">
        <f>VLOOKUP(LEFT(Solicitacao_Prancha[[#This Row],[DESTINO]],4),#REF!,2,0)</f>
        <v>#REF!</v>
      </c>
      <c r="T613" s="220" t="str">
        <f t="shared" si="208"/>
        <v>Não Aderente</v>
      </c>
      <c r="U613" s="223">
        <f>((CONCATENATE(Solicitacao_Prancha[[#This Row],[DATA MOVIMENTAÇÃO]]," ",Solicitacao_Prancha[[#This Row],[HORA MOVIMENTAÇÃO]])-Solicitacao_Prancha[[#This Row],[DATA SOLICITAÇÃO]])*24)+3</f>
        <v>35.000000000058208</v>
      </c>
      <c r="V613" s="224" t="s">
        <v>410</v>
      </c>
      <c r="W613" s="209" t="str">
        <f>LEFT(Solicitacao_Prancha[[#This Row],[ORIGEM]],4)</f>
        <v>0457</v>
      </c>
      <c r="X613" s="209" t="str">
        <f>LEFT(Solicitacao_Prancha[[#This Row],[DESTINO]],4)</f>
        <v>0422</v>
      </c>
      <c r="Y613" s="209" t="str">
        <f t="shared" si="209"/>
        <v>BRLP0457</v>
      </c>
      <c r="Z613" s="209" t="str">
        <f t="shared" si="210"/>
        <v>04570422</v>
      </c>
      <c r="AA613" s="209" t="str">
        <f t="shared" si="211"/>
        <v>BRLP0422</v>
      </c>
      <c r="AB613" s="222" t="e">
        <f>VLOOKUP(Y613,#REF!,2,0)</f>
        <v>#REF!</v>
      </c>
      <c r="AC613" s="222" t="e">
        <f>VLOOKUP(Z613,#REF!,2,0)</f>
        <v>#REF!</v>
      </c>
      <c r="AD613" s="222" t="e">
        <f>VLOOKUP(AA613,#REF!,2,0)</f>
        <v>#REF!</v>
      </c>
      <c r="AE613" s="227" t="e">
        <f t="shared" si="212"/>
        <v>#REF!</v>
      </c>
      <c r="AF613" s="230" t="e">
        <f t="shared" si="213"/>
        <v>#REF!</v>
      </c>
      <c r="AG613" s="230">
        <v>2</v>
      </c>
      <c r="AH613" s="230" t="e">
        <f t="shared" si="214"/>
        <v>#REF!</v>
      </c>
      <c r="AI613" s="228" t="e">
        <f t="shared" si="215"/>
        <v>#REF!</v>
      </c>
      <c r="AJ613" s="209">
        <f>Solicitacao_Prancha[[#This Row],[QUANT EQUIP]]</f>
        <v>1</v>
      </c>
      <c r="AK613" s="230" t="e">
        <f t="shared" si="217"/>
        <v>#REF!</v>
      </c>
      <c r="AL613" s="209"/>
      <c r="AM613" s="209"/>
      <c r="AN613" s="209"/>
      <c r="AO613" s="209"/>
      <c r="AP613" s="209"/>
      <c r="AQ613" s="209"/>
      <c r="AR613" s="209"/>
      <c r="AS613" s="209"/>
      <c r="AT613" s="209"/>
      <c r="AU613" s="209"/>
      <c r="AV613" s="209"/>
      <c r="AW613" s="209"/>
      <c r="AX613"/>
      <c r="AY613"/>
    </row>
    <row r="614" spans="1:51" ht="15" hidden="1" x14ac:dyDescent="0.25">
      <c r="A614" s="209">
        <v>3386</v>
      </c>
      <c r="B614" s="209" t="s">
        <v>718</v>
      </c>
      <c r="C614" s="210">
        <v>45651.001388888886</v>
      </c>
      <c r="D614" s="211" t="s">
        <v>822</v>
      </c>
      <c r="E614" s="209" t="s">
        <v>719</v>
      </c>
      <c r="F614" s="209">
        <v>5</v>
      </c>
      <c r="G614" s="209" t="s">
        <v>7</v>
      </c>
      <c r="H614" s="209" t="s">
        <v>624</v>
      </c>
      <c r="I614" s="209" t="s">
        <v>621</v>
      </c>
      <c r="J614" s="209" t="s">
        <v>1</v>
      </c>
      <c r="K614" s="209" t="s">
        <v>1627</v>
      </c>
      <c r="L614" s="209" t="s">
        <v>593</v>
      </c>
      <c r="M614" s="211" t="s">
        <v>682</v>
      </c>
      <c r="N614" s="211" t="s">
        <v>652</v>
      </c>
      <c r="O614" s="218"/>
      <c r="P614" s="209"/>
      <c r="Q614" s="209" t="s">
        <v>688</v>
      </c>
      <c r="R614" s="208" t="e">
        <f>VLOOKUP(LEFT(Solicitacao_Prancha[[#This Row],[ORIGEM]],4),#REF!,2,0)</f>
        <v>#REF!</v>
      </c>
      <c r="S614" s="208" t="e">
        <f>VLOOKUP(LEFT(Solicitacao_Prancha[[#This Row],[DESTINO]],4),#REF!,2,0)</f>
        <v>#REF!</v>
      </c>
      <c r="T614" s="220" t="str">
        <f t="shared" si="208"/>
        <v>Aderente</v>
      </c>
      <c r="U614" s="223">
        <f>((CONCATENATE(Solicitacao_Prancha[[#This Row],[DATA MOVIMENTAÇÃO]]," ",Solicitacao_Prancha[[#This Row],[HORA MOVIMENTAÇÃO]])-Solicitacao_Prancha[[#This Row],[DATA SOLICITAÇÃO]])*24)+3</f>
        <v>58.966666666790843</v>
      </c>
      <c r="V614" s="224" t="s">
        <v>410</v>
      </c>
      <c r="W614" s="209" t="str">
        <f>LEFT(Solicitacao_Prancha[[#This Row],[ORIGEM]],4)</f>
        <v>0457</v>
      </c>
      <c r="X614" s="209" t="str">
        <f>LEFT(Solicitacao_Prancha[[#This Row],[DESTINO]],4)</f>
        <v>0390</v>
      </c>
      <c r="Y614" s="209" t="str">
        <f t="shared" si="209"/>
        <v>BRLP0457</v>
      </c>
      <c r="Z614" s="209" t="str">
        <f t="shared" si="210"/>
        <v>04570390</v>
      </c>
      <c r="AA614" s="209" t="str">
        <f t="shared" si="211"/>
        <v>BRLP0390</v>
      </c>
      <c r="AB614" s="222" t="e">
        <f>VLOOKUP(Y614,#REF!,2,0)</f>
        <v>#REF!</v>
      </c>
      <c r="AC614" s="222" t="e">
        <f>VLOOKUP(Z614,#REF!,2,0)</f>
        <v>#REF!</v>
      </c>
      <c r="AD614" s="222" t="e">
        <f>VLOOKUP(AA614,#REF!,2,0)</f>
        <v>#REF!</v>
      </c>
      <c r="AE614" s="227" t="e">
        <f t="shared" si="212"/>
        <v>#REF!</v>
      </c>
      <c r="AF614" s="230" t="e">
        <f t="shared" si="213"/>
        <v>#REF!</v>
      </c>
      <c r="AG614" s="230">
        <v>2</v>
      </c>
      <c r="AH614" s="230" t="e">
        <f t="shared" si="214"/>
        <v>#REF!</v>
      </c>
      <c r="AI614" s="228" t="e">
        <f t="shared" si="215"/>
        <v>#REF!</v>
      </c>
      <c r="AJ614" s="209">
        <f>Solicitacao_Prancha[[#This Row],[QUANT EQUIP]]</f>
        <v>5</v>
      </c>
      <c r="AK614" s="230" t="e">
        <f t="shared" si="217"/>
        <v>#REF!</v>
      </c>
      <c r="AL614" s="209"/>
      <c r="AM614" s="209"/>
      <c r="AN614" s="209"/>
      <c r="AO614" s="209"/>
      <c r="AP614" s="209"/>
      <c r="AQ614" s="209"/>
      <c r="AR614" s="209"/>
      <c r="AS614" s="209"/>
      <c r="AT614" s="209"/>
      <c r="AU614" s="209"/>
      <c r="AV614" s="209"/>
      <c r="AW614" s="209"/>
      <c r="AX614"/>
      <c r="AY614"/>
    </row>
    <row r="615" spans="1:51" ht="15" hidden="1" x14ac:dyDescent="0.25">
      <c r="A615" s="209">
        <v>3387</v>
      </c>
      <c r="B615" s="209" t="s">
        <v>718</v>
      </c>
      <c r="C615" s="210">
        <v>45651.00277777778</v>
      </c>
      <c r="D615" s="211" t="s">
        <v>822</v>
      </c>
      <c r="E615" s="209" t="s">
        <v>719</v>
      </c>
      <c r="F615" s="209">
        <v>1</v>
      </c>
      <c r="G615" s="209" t="s">
        <v>7</v>
      </c>
      <c r="H615" s="209" t="s">
        <v>620</v>
      </c>
      <c r="I615" s="209" t="s">
        <v>621</v>
      </c>
      <c r="J615" s="209" t="s">
        <v>1</v>
      </c>
      <c r="K615" s="209" t="s">
        <v>1627</v>
      </c>
      <c r="L615" s="209" t="s">
        <v>593</v>
      </c>
      <c r="M615" s="211" t="s">
        <v>1513</v>
      </c>
      <c r="N615" s="211" t="s">
        <v>652</v>
      </c>
      <c r="O615" s="218"/>
      <c r="P615" s="209"/>
      <c r="Q615" s="209" t="s">
        <v>688</v>
      </c>
      <c r="R615" s="208" t="e">
        <f>VLOOKUP(LEFT(Solicitacao_Prancha[[#This Row],[ORIGEM]],4),#REF!,2,0)</f>
        <v>#REF!</v>
      </c>
      <c r="S615" s="208" t="e">
        <f>VLOOKUP(LEFT(Solicitacao_Prancha[[#This Row],[DESTINO]],4),#REF!,2,0)</f>
        <v>#REF!</v>
      </c>
      <c r="T615" s="220" t="str">
        <f t="shared" si="208"/>
        <v>Aderente</v>
      </c>
      <c r="U615" s="223">
        <f>((CONCATENATE(Solicitacao_Prancha[[#This Row],[DATA MOVIMENTAÇÃO]]," ",Solicitacao_Prancha[[#This Row],[HORA MOVIMENTAÇÃO]])-Solicitacao_Prancha[[#This Row],[DATA SOLICITAÇÃO]])*24)+3</f>
        <v>58.933333333348855</v>
      </c>
      <c r="V615" s="224" t="s">
        <v>410</v>
      </c>
      <c r="W615" s="209" t="str">
        <f>LEFT(Solicitacao_Prancha[[#This Row],[ORIGEM]],4)</f>
        <v>0460</v>
      </c>
      <c r="X615" s="209" t="str">
        <f>LEFT(Solicitacao_Prancha[[#This Row],[DESTINO]],4)</f>
        <v>0390</v>
      </c>
      <c r="Y615" s="209" t="str">
        <f t="shared" si="209"/>
        <v>BRLP0460</v>
      </c>
      <c r="Z615" s="209" t="str">
        <f t="shared" si="210"/>
        <v>04600390</v>
      </c>
      <c r="AA615" s="209" t="str">
        <f t="shared" si="211"/>
        <v>BRLP0390</v>
      </c>
      <c r="AB615" s="222" t="e">
        <f>VLOOKUP(Y615,#REF!,2,0)</f>
        <v>#REF!</v>
      </c>
      <c r="AC615" s="222" t="e">
        <f>VLOOKUP(Z615,#REF!,2,0)</f>
        <v>#REF!</v>
      </c>
      <c r="AD615" s="222" t="e">
        <f>VLOOKUP(AA615,#REF!,2,0)</f>
        <v>#REF!</v>
      </c>
      <c r="AE615" s="227" t="e">
        <f t="shared" si="212"/>
        <v>#REF!</v>
      </c>
      <c r="AF615" s="230" t="e">
        <f t="shared" si="213"/>
        <v>#REF!</v>
      </c>
      <c r="AG615" s="230">
        <v>2</v>
      </c>
      <c r="AH615" s="230" t="e">
        <f t="shared" si="214"/>
        <v>#REF!</v>
      </c>
      <c r="AI615" s="228" t="e">
        <f t="shared" si="215"/>
        <v>#REF!</v>
      </c>
      <c r="AJ615" s="209">
        <f>Solicitacao_Prancha[[#This Row],[QUANT EQUIP]]</f>
        <v>1</v>
      </c>
      <c r="AK615" s="230" t="e">
        <f t="shared" si="217"/>
        <v>#REF!</v>
      </c>
      <c r="AL615" s="209"/>
      <c r="AM615" s="209"/>
      <c r="AN615" s="209"/>
      <c r="AO615" s="209"/>
      <c r="AP615" s="209"/>
      <c r="AQ615" s="209"/>
      <c r="AR615" s="209"/>
      <c r="AS615" s="209"/>
      <c r="AT615" s="209"/>
      <c r="AU615" s="209"/>
      <c r="AV615" s="209"/>
      <c r="AW615" s="209"/>
      <c r="AX615"/>
      <c r="AY615"/>
    </row>
    <row r="616" spans="1:51" ht="15" hidden="1" x14ac:dyDescent="0.25">
      <c r="A616" s="209">
        <v>3388</v>
      </c>
      <c r="B616" s="209" t="s">
        <v>718</v>
      </c>
      <c r="C616" s="210">
        <v>45651.004166666666</v>
      </c>
      <c r="D616" s="211" t="s">
        <v>822</v>
      </c>
      <c r="E616" s="209" t="s">
        <v>719</v>
      </c>
      <c r="F616" s="209">
        <v>3</v>
      </c>
      <c r="G616" s="209" t="s">
        <v>7</v>
      </c>
      <c r="H616" s="209" t="s">
        <v>624</v>
      </c>
      <c r="I616" s="209" t="s">
        <v>621</v>
      </c>
      <c r="J616" s="209" t="s">
        <v>1</v>
      </c>
      <c r="K616" s="209" t="s">
        <v>1629</v>
      </c>
      <c r="L616" s="209" t="s">
        <v>593</v>
      </c>
      <c r="M616" s="211" t="s">
        <v>682</v>
      </c>
      <c r="N616" s="211" t="s">
        <v>652</v>
      </c>
      <c r="O616" s="218"/>
      <c r="P616" s="209"/>
      <c r="Q616" s="209" t="s">
        <v>688</v>
      </c>
      <c r="R616" s="208" t="e">
        <f>VLOOKUP(LEFT(Solicitacao_Prancha[[#This Row],[ORIGEM]],4),#REF!,2,0)</f>
        <v>#REF!</v>
      </c>
      <c r="S616" s="208" t="e">
        <f>VLOOKUP(LEFT(Solicitacao_Prancha[[#This Row],[DESTINO]],4),#REF!,2,0)</f>
        <v>#REF!</v>
      </c>
      <c r="T616" s="220" t="str">
        <f t="shared" si="208"/>
        <v>Aderente</v>
      </c>
      <c r="U616" s="223">
        <f>((CONCATENATE(Solicitacao_Prancha[[#This Row],[DATA MOVIMENTAÇÃO]]," ",Solicitacao_Prancha[[#This Row],[HORA MOVIMENTAÇÃO]])-Solicitacao_Prancha[[#This Row],[DATA SOLICITAÇÃO]])*24)+3</f>
        <v>82.900000000081491</v>
      </c>
      <c r="V616" s="224" t="s">
        <v>410</v>
      </c>
      <c r="W616" s="209" t="str">
        <f>LEFT(Solicitacao_Prancha[[#This Row],[ORIGEM]],4)</f>
        <v>0457</v>
      </c>
      <c r="X616" s="209" t="str">
        <f>LEFT(Solicitacao_Prancha[[#This Row],[DESTINO]],4)</f>
        <v>0390</v>
      </c>
      <c r="Y616" s="209" t="str">
        <f t="shared" si="209"/>
        <v>BRLP0457</v>
      </c>
      <c r="Z616" s="209" t="str">
        <f t="shared" si="210"/>
        <v>04570390</v>
      </c>
      <c r="AA616" s="209" t="str">
        <f t="shared" si="211"/>
        <v>BRLP0390</v>
      </c>
      <c r="AB616" s="222" t="e">
        <f>VLOOKUP(Y616,#REF!,2,0)</f>
        <v>#REF!</v>
      </c>
      <c r="AC616" s="222" t="e">
        <f>VLOOKUP(Z616,#REF!,2,0)</f>
        <v>#REF!</v>
      </c>
      <c r="AD616" s="222" t="e">
        <f>VLOOKUP(AA616,#REF!,2,0)</f>
        <v>#REF!</v>
      </c>
      <c r="AE616" s="227" t="e">
        <f t="shared" si="212"/>
        <v>#REF!</v>
      </c>
      <c r="AF616" s="230" t="e">
        <f t="shared" si="213"/>
        <v>#REF!</v>
      </c>
      <c r="AG616" s="230">
        <v>2</v>
      </c>
      <c r="AH616" s="230" t="e">
        <f t="shared" si="214"/>
        <v>#REF!</v>
      </c>
      <c r="AI616" s="228" t="e">
        <f t="shared" si="215"/>
        <v>#REF!</v>
      </c>
      <c r="AJ616" s="209">
        <f>Solicitacao_Prancha[[#This Row],[QUANT EQUIP]]</f>
        <v>3</v>
      </c>
      <c r="AK616" s="230" t="e">
        <f t="shared" si="217"/>
        <v>#REF!</v>
      </c>
      <c r="AL616" s="209"/>
      <c r="AM616" s="209"/>
      <c r="AN616" s="209"/>
      <c r="AO616" s="209"/>
      <c r="AP616" s="209"/>
      <c r="AQ616" s="209"/>
      <c r="AR616" s="209"/>
      <c r="AS616" s="209"/>
      <c r="AT616" s="209"/>
      <c r="AU616" s="209"/>
      <c r="AV616" s="209"/>
      <c r="AW616" s="209"/>
      <c r="AX616"/>
      <c r="AY616"/>
    </row>
    <row r="617" spans="1:51" ht="15" hidden="1" x14ac:dyDescent="0.25">
      <c r="A617" s="209">
        <v>3389</v>
      </c>
      <c r="B617" s="209" t="s">
        <v>718</v>
      </c>
      <c r="C617" s="210">
        <v>45651.006249999999</v>
      </c>
      <c r="D617" s="211" t="s">
        <v>822</v>
      </c>
      <c r="E617" s="209" t="s">
        <v>719</v>
      </c>
      <c r="F617" s="209">
        <v>1</v>
      </c>
      <c r="G617" s="209" t="s">
        <v>7</v>
      </c>
      <c r="H617" s="209" t="s">
        <v>620</v>
      </c>
      <c r="I617" s="209" t="s">
        <v>621</v>
      </c>
      <c r="J617" s="209" t="s">
        <v>1</v>
      </c>
      <c r="K617" s="209" t="s">
        <v>1629</v>
      </c>
      <c r="L617" s="209" t="s">
        <v>593</v>
      </c>
      <c r="M617" s="211" t="s">
        <v>1513</v>
      </c>
      <c r="N617" s="211" t="s">
        <v>652</v>
      </c>
      <c r="O617" s="218"/>
      <c r="P617" s="209"/>
      <c r="Q617" s="209" t="s">
        <v>688</v>
      </c>
      <c r="R617" s="208" t="e">
        <f>VLOOKUP(LEFT(Solicitacao_Prancha[[#This Row],[ORIGEM]],4),#REF!,2,0)</f>
        <v>#REF!</v>
      </c>
      <c r="S617" s="208" t="e">
        <f>VLOOKUP(LEFT(Solicitacao_Prancha[[#This Row],[DESTINO]],4),#REF!,2,0)</f>
        <v>#REF!</v>
      </c>
      <c r="T617" s="220" t="str">
        <f t="shared" si="208"/>
        <v>Aderente</v>
      </c>
      <c r="U617" s="223">
        <f>((CONCATENATE(Solicitacao_Prancha[[#This Row],[DATA MOVIMENTAÇÃO]]," ",Solicitacao_Prancha[[#This Row],[HORA MOVIMENTAÇÃO]])-Solicitacao_Prancha[[#This Row],[DATA SOLICITAÇÃO]])*24)+3</f>
        <v>82.850000000093132</v>
      </c>
      <c r="V617" s="224" t="s">
        <v>410</v>
      </c>
      <c r="W617" s="209" t="str">
        <f>LEFT(Solicitacao_Prancha[[#This Row],[ORIGEM]],4)</f>
        <v>0460</v>
      </c>
      <c r="X617" s="209" t="str">
        <f>LEFT(Solicitacao_Prancha[[#This Row],[DESTINO]],4)</f>
        <v>0390</v>
      </c>
      <c r="Y617" s="209" t="str">
        <f t="shared" si="209"/>
        <v>BRLP0460</v>
      </c>
      <c r="Z617" s="209" t="str">
        <f t="shared" si="210"/>
        <v>04600390</v>
      </c>
      <c r="AA617" s="209" t="str">
        <f t="shared" si="211"/>
        <v>BRLP0390</v>
      </c>
      <c r="AB617" s="222" t="e">
        <f>VLOOKUP(Y617,#REF!,2,0)</f>
        <v>#REF!</v>
      </c>
      <c r="AC617" s="222" t="e">
        <f>VLOOKUP(Z617,#REF!,2,0)</f>
        <v>#REF!</v>
      </c>
      <c r="AD617" s="222" t="e">
        <f>VLOOKUP(AA617,#REF!,2,0)</f>
        <v>#REF!</v>
      </c>
      <c r="AE617" s="227" t="e">
        <f t="shared" si="212"/>
        <v>#REF!</v>
      </c>
      <c r="AF617" s="230" t="e">
        <f t="shared" si="213"/>
        <v>#REF!</v>
      </c>
      <c r="AG617" s="230">
        <v>2</v>
      </c>
      <c r="AH617" s="230" t="e">
        <f t="shared" si="214"/>
        <v>#REF!</v>
      </c>
      <c r="AI617" s="228" t="e">
        <f t="shared" si="215"/>
        <v>#REF!</v>
      </c>
      <c r="AJ617" s="209">
        <f>Solicitacao_Prancha[[#This Row],[QUANT EQUIP]]</f>
        <v>1</v>
      </c>
      <c r="AK617" s="230" t="e">
        <f t="shared" si="217"/>
        <v>#REF!</v>
      </c>
      <c r="AL617" s="209"/>
      <c r="AM617" s="209"/>
      <c r="AN617" s="209"/>
      <c r="AO617" s="209"/>
      <c r="AP617" s="209"/>
      <c r="AQ617" s="209"/>
      <c r="AR617" s="209"/>
      <c r="AS617" s="209"/>
      <c r="AT617" s="209"/>
      <c r="AU617" s="209"/>
      <c r="AV617" s="209"/>
      <c r="AW617" s="209"/>
      <c r="AX617"/>
      <c r="AY617"/>
    </row>
    <row r="618" spans="1:51" ht="15" hidden="1" x14ac:dyDescent="0.25">
      <c r="A618" s="209">
        <v>3501</v>
      </c>
      <c r="B618" s="209" t="s">
        <v>717</v>
      </c>
      <c r="C618" s="210">
        <v>45651.104166666664</v>
      </c>
      <c r="D618" s="211" t="s">
        <v>1725</v>
      </c>
      <c r="E618" s="209" t="s">
        <v>500</v>
      </c>
      <c r="F618" s="209">
        <v>2</v>
      </c>
      <c r="G618" s="209" t="s">
        <v>492</v>
      </c>
      <c r="H618" s="209" t="s">
        <v>620</v>
      </c>
      <c r="I618" s="209" t="s">
        <v>621</v>
      </c>
      <c r="J618" s="209" t="s">
        <v>531</v>
      </c>
      <c r="K618" s="209" t="s">
        <v>1609</v>
      </c>
      <c r="L618" s="209" t="s">
        <v>909</v>
      </c>
      <c r="M618" s="211" t="s">
        <v>1423</v>
      </c>
      <c r="N618" s="211" t="s">
        <v>659</v>
      </c>
      <c r="O618" s="218"/>
      <c r="P618" s="209" t="s">
        <v>633</v>
      </c>
      <c r="Q618" s="209" t="s">
        <v>688</v>
      </c>
      <c r="R618" s="208" t="e">
        <f>VLOOKUP(LEFT(Solicitacao_Prancha[[#This Row],[ORIGEM]],4),#REF!,2,0)</f>
        <v>#REF!</v>
      </c>
      <c r="S618" s="208" t="e">
        <f>VLOOKUP(LEFT(Solicitacao_Prancha[[#This Row],[DESTINO]],4),#REF!,2,0)</f>
        <v>#REF!</v>
      </c>
      <c r="T618" s="220" t="str">
        <f t="shared" si="208"/>
        <v>Não Aderente</v>
      </c>
      <c r="U618" s="223">
        <f>((CONCATENATE(Solicitacao_Prancha[[#This Row],[DATA MOVIMENTAÇÃO]]," ",Solicitacao_Prancha[[#This Row],[HORA MOVIMENTAÇÃO]])-Solicitacao_Prancha[[#This Row],[DATA SOLICITAÇÃO]])*24)+3</f>
        <v>12.066666666709352</v>
      </c>
      <c r="V618" s="224" t="s">
        <v>410</v>
      </c>
      <c r="W618" s="209" t="str">
        <f>LEFT(Solicitacao_Prancha[[#This Row],[ORIGEM]],4)</f>
        <v>0396</v>
      </c>
      <c r="X618" s="209" t="str">
        <f>LEFT(Solicitacao_Prancha[[#This Row],[DESTINO]],4)</f>
        <v>0395</v>
      </c>
      <c r="Y618" s="209" t="str">
        <f t="shared" si="209"/>
        <v>BRLP0396</v>
      </c>
      <c r="Z618" s="209" t="str">
        <f t="shared" si="210"/>
        <v>03960395</v>
      </c>
      <c r="AA618" s="209" t="str">
        <f t="shared" si="211"/>
        <v>BRLP0395</v>
      </c>
      <c r="AB618" s="222" t="e">
        <f>VLOOKUP(Y618,#REF!,2,0)</f>
        <v>#REF!</v>
      </c>
      <c r="AC618" s="222" t="e">
        <f>VLOOKUP(Z618,#REF!,2,0)</f>
        <v>#REF!</v>
      </c>
      <c r="AD618" s="222" t="e">
        <f>VLOOKUP(AA618,#REF!,2,0)</f>
        <v>#REF!</v>
      </c>
      <c r="AE618" s="227" t="e">
        <f t="shared" si="212"/>
        <v>#REF!</v>
      </c>
      <c r="AF618" s="230" t="e">
        <f t="shared" si="213"/>
        <v>#REF!</v>
      </c>
      <c r="AG618" s="230">
        <v>2</v>
      </c>
      <c r="AH618" s="230" t="e">
        <f t="shared" si="214"/>
        <v>#REF!</v>
      </c>
      <c r="AI618" s="228" t="e">
        <f t="shared" si="215"/>
        <v>#REF!</v>
      </c>
      <c r="AJ618" s="209">
        <f>Solicitacao_Prancha[[#This Row],[QUANT EQUIP]]</f>
        <v>2</v>
      </c>
      <c r="AK618" s="230" t="e">
        <f t="shared" si="217"/>
        <v>#REF!</v>
      </c>
      <c r="AL618" s="209"/>
      <c r="AM618" s="209"/>
      <c r="AN618" s="209"/>
      <c r="AO618" s="209"/>
      <c r="AP618" s="209"/>
      <c r="AQ618" s="209"/>
      <c r="AR618" s="209"/>
      <c r="AS618" s="209"/>
      <c r="AT618" s="209"/>
      <c r="AU618" s="209"/>
      <c r="AV618" s="209"/>
      <c r="AW618" s="209"/>
      <c r="AX618"/>
      <c r="AY618"/>
    </row>
    <row r="619" spans="1:51" ht="15" hidden="1" x14ac:dyDescent="0.25">
      <c r="A619" s="209">
        <v>3394</v>
      </c>
      <c r="B619" s="209" t="s">
        <v>743</v>
      </c>
      <c r="C619" s="210">
        <v>45652.102777777778</v>
      </c>
      <c r="D619" s="211" t="s">
        <v>1222</v>
      </c>
      <c r="E619" s="209" t="s">
        <v>481</v>
      </c>
      <c r="F619" s="209">
        <v>1</v>
      </c>
      <c r="G619" s="209" t="s">
        <v>487</v>
      </c>
      <c r="H619" s="209" t="s">
        <v>620</v>
      </c>
      <c r="I619" s="209" t="s">
        <v>624</v>
      </c>
      <c r="J619" s="209" t="s">
        <v>1</v>
      </c>
      <c r="K619" s="209" t="s">
        <v>1627</v>
      </c>
      <c r="L619" s="209" t="s">
        <v>604</v>
      </c>
      <c r="M619" s="211" t="s">
        <v>1571</v>
      </c>
      <c r="N619" s="211" t="s">
        <v>716</v>
      </c>
      <c r="O619" s="218"/>
      <c r="P619" s="209"/>
      <c r="Q619" s="209" t="s">
        <v>688</v>
      </c>
      <c r="R619" s="208" t="e">
        <f>VLOOKUP(LEFT(Solicitacao_Prancha[[#This Row],[ORIGEM]],4),#REF!,2,0)</f>
        <v>#REF!</v>
      </c>
      <c r="S619" s="208" t="e">
        <f>VLOOKUP(LEFT(Solicitacao_Prancha[[#This Row],[DESTINO]],4),#REF!,2,0)</f>
        <v>#REF!</v>
      </c>
      <c r="T619" s="220" t="str">
        <f t="shared" si="208"/>
        <v>Não Aderente</v>
      </c>
      <c r="U619" s="223">
        <f>((CONCATENATE(Solicitacao_Prancha[[#This Row],[DATA MOVIMENTAÇÃO]]," ",Solicitacao_Prancha[[#This Row],[HORA MOVIMENTAÇÃO]])-Solicitacao_Prancha[[#This Row],[DATA SOLICITAÇÃO]])*24)+3</f>
        <v>31.533333333267365</v>
      </c>
      <c r="V619" s="224" t="s">
        <v>410</v>
      </c>
      <c r="W619" s="209" t="str">
        <f>LEFT(Solicitacao_Prancha[[#This Row],[ORIGEM]],4)</f>
        <v>0358</v>
      </c>
      <c r="X619" s="209" t="str">
        <f>LEFT(Solicitacao_Prancha[[#This Row],[DESTINO]],4)</f>
        <v>0458</v>
      </c>
      <c r="Y619" s="209" t="str">
        <f t="shared" si="209"/>
        <v>BRLP0358</v>
      </c>
      <c r="Z619" s="209" t="str">
        <f t="shared" si="210"/>
        <v>03580458</v>
      </c>
      <c r="AA619" s="209" t="str">
        <f t="shared" si="211"/>
        <v>BRLP0458</v>
      </c>
      <c r="AB619" s="222" t="e">
        <f>VLOOKUP(Y619,#REF!,2,0)</f>
        <v>#REF!</v>
      </c>
      <c r="AC619" s="222" t="e">
        <f>VLOOKUP(Z619,#REF!,2,0)</f>
        <v>#REF!</v>
      </c>
      <c r="AD619" s="222" t="e">
        <f>VLOOKUP(AA619,#REF!,2,0)</f>
        <v>#REF!</v>
      </c>
      <c r="AE619" s="227" t="e">
        <f t="shared" si="212"/>
        <v>#REF!</v>
      </c>
      <c r="AF619" s="230" t="e">
        <f t="shared" si="213"/>
        <v>#REF!</v>
      </c>
      <c r="AG619" s="230">
        <v>2</v>
      </c>
      <c r="AH619" s="230" t="e">
        <f t="shared" si="214"/>
        <v>#REF!</v>
      </c>
      <c r="AI619" s="228" t="e">
        <f t="shared" si="215"/>
        <v>#REF!</v>
      </c>
      <c r="AJ619" s="209">
        <f>Solicitacao_Prancha[[#This Row],[QUANT EQUIP]]</f>
        <v>1</v>
      </c>
      <c r="AK619" s="230" t="e">
        <f t="shared" si="217"/>
        <v>#REF!</v>
      </c>
      <c r="AL619" s="209"/>
      <c r="AM619" s="209"/>
      <c r="AN619" s="209"/>
      <c r="AO619" s="209"/>
      <c r="AP619" s="209"/>
      <c r="AQ619" s="209"/>
      <c r="AR619" s="209"/>
      <c r="AS619" s="209"/>
      <c r="AT619" s="209"/>
      <c r="AU619" s="209"/>
      <c r="AV619" s="209"/>
      <c r="AW619" s="209"/>
      <c r="AX619"/>
      <c r="AY619"/>
    </row>
    <row r="620" spans="1:51" ht="15" hidden="1" x14ac:dyDescent="0.25">
      <c r="A620" s="209">
        <v>3400</v>
      </c>
      <c r="B620" s="209" t="s">
        <v>718</v>
      </c>
      <c r="C620" s="210">
        <v>45652.149305555555</v>
      </c>
      <c r="D620" s="211" t="s">
        <v>570</v>
      </c>
      <c r="E620" s="209" t="s">
        <v>719</v>
      </c>
      <c r="F620" s="209">
        <v>4</v>
      </c>
      <c r="G620" s="209" t="s">
        <v>8</v>
      </c>
      <c r="H620" s="209" t="s">
        <v>622</v>
      </c>
      <c r="I620" s="209" t="s">
        <v>621</v>
      </c>
      <c r="J620" s="209" t="s">
        <v>1</v>
      </c>
      <c r="K620" s="209" t="s">
        <v>1629</v>
      </c>
      <c r="L620" s="209" t="s">
        <v>604</v>
      </c>
      <c r="M620" s="211" t="s">
        <v>647</v>
      </c>
      <c r="N620" s="211" t="s">
        <v>827</v>
      </c>
      <c r="O620" s="218"/>
      <c r="P620" s="209"/>
      <c r="Q620" s="209" t="s">
        <v>688</v>
      </c>
      <c r="R620" s="208" t="e">
        <f>VLOOKUP(LEFT(Solicitacao_Prancha[[#This Row],[ORIGEM]],4),#REF!,2,0)</f>
        <v>#REF!</v>
      </c>
      <c r="S620" s="208" t="e">
        <f>VLOOKUP(LEFT(Solicitacao_Prancha[[#This Row],[DESTINO]],4),#REF!,2,0)</f>
        <v>#REF!</v>
      </c>
      <c r="T620" s="220" t="str">
        <f t="shared" si="208"/>
        <v>Aderente</v>
      </c>
      <c r="U620" s="223">
        <f>((CONCATENATE(Solicitacao_Prancha[[#This Row],[DATA MOVIMENTAÇÃO]]," ",Solicitacao_Prancha[[#This Row],[HORA MOVIMENTAÇÃO]])-Solicitacao_Prancha[[#This Row],[DATA SOLICITAÇÃO]])*24)+3</f>
        <v>54.416666666627862</v>
      </c>
      <c r="V620" s="224" t="s">
        <v>410</v>
      </c>
      <c r="W620" s="209" t="str">
        <f>LEFT(Solicitacao_Prancha[[#This Row],[ORIGEM]],4)</f>
        <v>0298</v>
      </c>
      <c r="X620" s="209" t="str">
        <f>LEFT(Solicitacao_Prancha[[#This Row],[DESTINO]],4)</f>
        <v>1106</v>
      </c>
      <c r="Y620" s="209" t="str">
        <f t="shared" si="209"/>
        <v>BRLP0298</v>
      </c>
      <c r="Z620" s="209" t="str">
        <f t="shared" si="210"/>
        <v>02981106</v>
      </c>
      <c r="AA620" s="209" t="str">
        <f t="shared" si="211"/>
        <v>BRLP1106</v>
      </c>
      <c r="AB620" s="222" t="e">
        <f>VLOOKUP(Y620,#REF!,2,0)</f>
        <v>#REF!</v>
      </c>
      <c r="AC620" s="222" t="e">
        <f>VLOOKUP(Z620,#REF!,2,0)</f>
        <v>#REF!</v>
      </c>
      <c r="AD620" s="222" t="e">
        <f>VLOOKUP(AA620,#REF!,2,0)</f>
        <v>#REF!</v>
      </c>
      <c r="AE620" s="227" t="e">
        <f t="shared" si="212"/>
        <v>#REF!</v>
      </c>
      <c r="AF620" s="230" t="e">
        <f t="shared" si="213"/>
        <v>#REF!</v>
      </c>
      <c r="AG620" s="230">
        <v>2</v>
      </c>
      <c r="AH620" s="230" t="e">
        <f t="shared" si="214"/>
        <v>#REF!</v>
      </c>
      <c r="AI620" s="228" t="e">
        <f t="shared" si="215"/>
        <v>#REF!</v>
      </c>
      <c r="AJ620" s="209">
        <f>Solicitacao_Prancha[[#This Row],[QUANT EQUIP]]</f>
        <v>4</v>
      </c>
      <c r="AK620" s="230" t="e">
        <f t="shared" si="217"/>
        <v>#REF!</v>
      </c>
      <c r="AL620" s="209"/>
      <c r="AM620" s="209"/>
      <c r="AN620" s="209"/>
      <c r="AO620" s="209"/>
      <c r="AP620" s="209"/>
      <c r="AQ620" s="209"/>
      <c r="AR620" s="209"/>
      <c r="AS620" s="209"/>
      <c r="AT620" s="209"/>
      <c r="AU620" s="209"/>
      <c r="AV620" s="209"/>
      <c r="AW620" s="209"/>
      <c r="AX620"/>
      <c r="AY620"/>
    </row>
    <row r="621" spans="1:51" ht="15" hidden="1" x14ac:dyDescent="0.25">
      <c r="A621" s="209">
        <v>3441</v>
      </c>
      <c r="B621" s="209" t="s">
        <v>803</v>
      </c>
      <c r="C621" s="210">
        <v>45652.453472222223</v>
      </c>
      <c r="D621" s="211" t="s">
        <v>1694</v>
      </c>
      <c r="E621" s="209" t="s">
        <v>744</v>
      </c>
      <c r="F621" s="209">
        <v>50</v>
      </c>
      <c r="G621" s="209" t="s">
        <v>589</v>
      </c>
      <c r="H621" s="209" t="s">
        <v>620</v>
      </c>
      <c r="I621" s="209" t="s">
        <v>620</v>
      </c>
      <c r="J621" s="209" t="s">
        <v>531</v>
      </c>
      <c r="K621" s="209" t="s">
        <v>1627</v>
      </c>
      <c r="L621" s="209" t="s">
        <v>593</v>
      </c>
      <c r="M621" s="211" t="s">
        <v>2</v>
      </c>
      <c r="N621" s="211" t="s">
        <v>3</v>
      </c>
      <c r="O621" s="218"/>
      <c r="P621" s="209" t="s">
        <v>633</v>
      </c>
      <c r="Q621" s="209" t="s">
        <v>688</v>
      </c>
      <c r="R621" s="208" t="e">
        <f>VLOOKUP(LEFT(Solicitacao_Prancha[[#This Row],[ORIGEM]],4),#REF!,2,0)</f>
        <v>#REF!</v>
      </c>
      <c r="S621" s="208" t="e">
        <f>VLOOKUP(LEFT(Solicitacao_Prancha[[#This Row],[DESTINO]],4),#REF!,2,0)</f>
        <v>#REF!</v>
      </c>
      <c r="T621" s="220" t="str">
        <f t="shared" si="208"/>
        <v>Não Aderente</v>
      </c>
      <c r="U621" s="223">
        <f>((CONCATENATE(Solicitacao_Prancha[[#This Row],[DATA MOVIMENTAÇÃO]]," ",Solicitacao_Prancha[[#This Row],[HORA MOVIMENTAÇÃO]])-Solicitacao_Prancha[[#This Row],[DATA SOLICITAÇÃO]])*24)+3</f>
        <v>24.116666666697711</v>
      </c>
      <c r="V621" s="224" t="s">
        <v>410</v>
      </c>
      <c r="W621" s="209" t="str">
        <f>LEFT(Solicitacao_Prancha[[#This Row],[ORIGEM]],4)</f>
        <v>0001</v>
      </c>
      <c r="X621" s="209" t="str">
        <f>LEFT(Solicitacao_Prancha[[#This Row],[DESTINO]],4)</f>
        <v>0003</v>
      </c>
      <c r="Y621" s="209" t="str">
        <f t="shared" si="209"/>
        <v>BRLP0001</v>
      </c>
      <c r="Z621" s="209" t="str">
        <f t="shared" si="210"/>
        <v>00010003</v>
      </c>
      <c r="AA621" s="209" t="str">
        <f t="shared" si="211"/>
        <v>BRLP0003</v>
      </c>
      <c r="AB621" s="222" t="e">
        <f>VLOOKUP(Y621,#REF!,2,0)</f>
        <v>#REF!</v>
      </c>
      <c r="AC621" s="222" t="e">
        <f>VLOOKUP(Z621,#REF!,2,0)</f>
        <v>#REF!</v>
      </c>
      <c r="AD621" s="222" t="e">
        <f>VLOOKUP(AA621,#REF!,2,0)</f>
        <v>#REF!</v>
      </c>
      <c r="AE621" s="227" t="e">
        <f t="shared" si="212"/>
        <v>#REF!</v>
      </c>
      <c r="AF621" s="230" t="e">
        <f t="shared" si="213"/>
        <v>#REF!</v>
      </c>
      <c r="AG621" s="230">
        <v>2</v>
      </c>
      <c r="AH621" s="230" t="e">
        <f t="shared" si="214"/>
        <v>#REF!</v>
      </c>
      <c r="AI621" s="228" t="e">
        <f t="shared" si="215"/>
        <v>#REF!</v>
      </c>
      <c r="AJ621" s="209">
        <f>Solicitacao_Prancha[[#This Row],[QUANT EQUIP]]</f>
        <v>50</v>
      </c>
      <c r="AK621" s="230" t="e">
        <f t="shared" si="217"/>
        <v>#REF!</v>
      </c>
      <c r="AL621" s="209"/>
      <c r="AM621" s="209"/>
      <c r="AN621" s="209"/>
      <c r="AO621" s="209"/>
      <c r="AP621" s="209"/>
      <c r="AQ621" s="209"/>
      <c r="AR621" s="209"/>
      <c r="AS621" s="209"/>
      <c r="AT621" s="209"/>
      <c r="AU621" s="209"/>
      <c r="AV621" s="209"/>
      <c r="AW621" s="209"/>
      <c r="AX621"/>
      <c r="AY621"/>
    </row>
    <row r="622" spans="1:51" ht="15" hidden="1" x14ac:dyDescent="0.25">
      <c r="A622" s="209">
        <v>3395</v>
      </c>
      <c r="B622" s="209" t="s">
        <v>742</v>
      </c>
      <c r="C622" s="210">
        <v>45652.47152777778</v>
      </c>
      <c r="D622" s="211" t="s">
        <v>495</v>
      </c>
      <c r="E622" s="209" t="s">
        <v>489</v>
      </c>
      <c r="F622" s="209">
        <v>3</v>
      </c>
      <c r="G622" s="209" t="s">
        <v>536</v>
      </c>
      <c r="H622" s="209" t="s">
        <v>624</v>
      </c>
      <c r="I622" s="209" t="s">
        <v>621</v>
      </c>
      <c r="J622" s="209" t="s">
        <v>531</v>
      </c>
      <c r="K622" s="209" t="s">
        <v>1627</v>
      </c>
      <c r="L622" s="209" t="s">
        <v>600</v>
      </c>
      <c r="M622" s="211" t="s">
        <v>556</v>
      </c>
      <c r="N622" s="211" t="s">
        <v>490</v>
      </c>
      <c r="O622" s="218"/>
      <c r="P622" s="209" t="s">
        <v>514</v>
      </c>
      <c r="Q622" s="209" t="s">
        <v>688</v>
      </c>
      <c r="R622" s="208" t="e">
        <f>VLOOKUP(LEFT(Solicitacao_Prancha[[#This Row],[ORIGEM]],4),#REF!,2,0)</f>
        <v>#REF!</v>
      </c>
      <c r="S622" s="208" t="e">
        <f>VLOOKUP(LEFT(Solicitacao_Prancha[[#This Row],[DESTINO]],4),#REF!,2,0)</f>
        <v>#REF!</v>
      </c>
      <c r="T622" s="220" t="str">
        <f t="shared" si="208"/>
        <v>Não Aderente</v>
      </c>
      <c r="U622" s="223">
        <f>((CONCATENATE(Solicitacao_Prancha[[#This Row],[DATA MOVIMENTAÇÃO]]," ",Solicitacao_Prancha[[#This Row],[HORA MOVIMENTAÇÃO]])-Solicitacao_Prancha[[#This Row],[DATA SOLICITAÇÃO]])*24)+3</f>
        <v>21.683333333290648</v>
      </c>
      <c r="V622" s="224" t="s">
        <v>410</v>
      </c>
      <c r="W622" s="209" t="str">
        <f>LEFT(Solicitacao_Prancha[[#This Row],[ORIGEM]],4)</f>
        <v>0308</v>
      </c>
      <c r="X622" s="209" t="str">
        <f>LEFT(Solicitacao_Prancha[[#This Row],[DESTINO]],4)</f>
        <v>0425</v>
      </c>
      <c r="Y622" s="209" t="str">
        <f t="shared" si="209"/>
        <v>BRLP0308</v>
      </c>
      <c r="Z622" s="209" t="str">
        <f t="shared" si="210"/>
        <v>03080425</v>
      </c>
      <c r="AA622" s="209" t="str">
        <f t="shared" si="211"/>
        <v>BRLP0425</v>
      </c>
      <c r="AB622" s="222" t="e">
        <f>VLOOKUP(Y622,#REF!,2,0)</f>
        <v>#REF!</v>
      </c>
      <c r="AC622" s="222" t="e">
        <f>VLOOKUP(Z622,#REF!,2,0)</f>
        <v>#REF!</v>
      </c>
      <c r="AD622" s="222" t="e">
        <f>VLOOKUP(AA622,#REF!,2,0)</f>
        <v>#REF!</v>
      </c>
      <c r="AE622" s="227" t="e">
        <f t="shared" si="212"/>
        <v>#REF!</v>
      </c>
      <c r="AF622" s="230" t="e">
        <f t="shared" si="213"/>
        <v>#REF!</v>
      </c>
      <c r="AG622" s="230">
        <v>2</v>
      </c>
      <c r="AH622" s="230" t="e">
        <f t="shared" si="214"/>
        <v>#REF!</v>
      </c>
      <c r="AI622" s="228" t="e">
        <f t="shared" si="215"/>
        <v>#REF!</v>
      </c>
      <c r="AJ622" s="209">
        <f>Solicitacao_Prancha[[#This Row],[QUANT EQUIP]]</f>
        <v>3</v>
      </c>
      <c r="AK622" s="230" t="e">
        <f t="shared" si="217"/>
        <v>#REF!</v>
      </c>
      <c r="AL622" s="209"/>
      <c r="AM622" s="209"/>
      <c r="AN622" s="209"/>
      <c r="AO622" s="209"/>
      <c r="AP622" s="209"/>
      <c r="AQ622" s="209"/>
      <c r="AR622" s="209"/>
      <c r="AS622" s="209"/>
      <c r="AT622" s="209"/>
      <c r="AU622" s="209"/>
      <c r="AV622" s="209"/>
      <c r="AW622" s="209"/>
      <c r="AX622"/>
      <c r="AY622"/>
    </row>
    <row r="623" spans="1:51" ht="15" hidden="1" x14ac:dyDescent="0.25">
      <c r="A623" s="209">
        <v>3390</v>
      </c>
      <c r="B623" s="209" t="s">
        <v>742</v>
      </c>
      <c r="C623" s="210">
        <v>45652.531944444447</v>
      </c>
      <c r="D623" s="211" t="s">
        <v>529</v>
      </c>
      <c r="E623" s="209" t="s">
        <v>493</v>
      </c>
      <c r="F623" s="209">
        <v>1</v>
      </c>
      <c r="G623" s="209" t="s">
        <v>545</v>
      </c>
      <c r="H623" s="209" t="s">
        <v>620</v>
      </c>
      <c r="I623" s="209" t="s">
        <v>621</v>
      </c>
      <c r="J623" s="209" t="s">
        <v>502</v>
      </c>
      <c r="K623" s="209" t="s">
        <v>1583</v>
      </c>
      <c r="L623" s="209" t="s">
        <v>600</v>
      </c>
      <c r="M623" s="211" t="s">
        <v>1516</v>
      </c>
      <c r="N623" s="211" t="s">
        <v>1598</v>
      </c>
      <c r="O623" s="218"/>
      <c r="P623" s="209"/>
      <c r="Q623" s="209" t="s">
        <v>688</v>
      </c>
      <c r="R623" s="208" t="e">
        <f>VLOOKUP(LEFT(Solicitacao_Prancha[[#This Row],[ORIGEM]],4),#REF!,2,0)</f>
        <v>#REF!</v>
      </c>
      <c r="S623" s="208" t="e">
        <f>VLOOKUP(LEFT(Solicitacao_Prancha[[#This Row],[DESTINO]],4),#REF!,2,0)</f>
        <v>#REF!</v>
      </c>
      <c r="T623" s="220" t="str">
        <f t="shared" si="208"/>
        <v>Não Aderente</v>
      </c>
      <c r="U623" s="223">
        <f>((CONCATENATE(Solicitacao_Prancha[[#This Row],[DATA MOVIMENTAÇÃO]]," ",Solicitacao_Prancha[[#This Row],[HORA MOVIMENTAÇÃO]])-Solicitacao_Prancha[[#This Row],[DATA SOLICITAÇÃO]])*24)+3</f>
        <v>-3.7666666667209938</v>
      </c>
      <c r="V623" s="224" t="s">
        <v>410</v>
      </c>
      <c r="W623" s="209" t="str">
        <f>LEFT(Solicitacao_Prancha[[#This Row],[ORIGEM]],4)</f>
        <v>0642</v>
      </c>
      <c r="X623" s="209" t="str">
        <f>LEFT(Solicitacao_Prancha[[#This Row],[DESTINO]],4)</f>
        <v>2149</v>
      </c>
      <c r="Y623" s="209" t="str">
        <f t="shared" si="209"/>
        <v>BRLP0642</v>
      </c>
      <c r="Z623" s="209" t="str">
        <f t="shared" si="210"/>
        <v>06422149</v>
      </c>
      <c r="AA623" s="209" t="str">
        <f t="shared" si="211"/>
        <v>BRLP2149</v>
      </c>
      <c r="AB623" s="222" t="e">
        <f>VLOOKUP(Y623,#REF!,2,0)</f>
        <v>#REF!</v>
      </c>
      <c r="AC623" s="222" t="e">
        <f>VLOOKUP(Z623,#REF!,2,0)</f>
        <v>#REF!</v>
      </c>
      <c r="AD623" s="222" t="e">
        <f>VLOOKUP(AA623,#REF!,2,0)</f>
        <v>#REF!</v>
      </c>
      <c r="AE623" s="227" t="e">
        <f t="shared" si="212"/>
        <v>#REF!</v>
      </c>
      <c r="AF623" s="230" t="e">
        <f t="shared" si="213"/>
        <v>#REF!</v>
      </c>
      <c r="AG623" s="230">
        <v>2</v>
      </c>
      <c r="AH623" s="230" t="e">
        <f t="shared" si="214"/>
        <v>#REF!</v>
      </c>
      <c r="AI623" s="228" t="e">
        <f t="shared" si="215"/>
        <v>#REF!</v>
      </c>
      <c r="AJ623" s="209">
        <f>Solicitacao_Prancha[[#This Row],[QUANT EQUIP]]</f>
        <v>1</v>
      </c>
      <c r="AK623" s="230" t="e">
        <f t="shared" si="217"/>
        <v>#REF!</v>
      </c>
      <c r="AL623" s="209"/>
      <c r="AM623" s="209"/>
      <c r="AN623" s="209"/>
      <c r="AO623" s="209"/>
      <c r="AP623" s="209"/>
      <c r="AQ623" s="209"/>
      <c r="AR623" s="209"/>
      <c r="AS623" s="209"/>
      <c r="AT623" s="209"/>
      <c r="AU623" s="209"/>
      <c r="AV623" s="209"/>
      <c r="AW623" s="209"/>
      <c r="AX623"/>
      <c r="AY623"/>
    </row>
    <row r="624" spans="1:51" ht="15" hidden="1" x14ac:dyDescent="0.25">
      <c r="A624" s="209">
        <v>3391</v>
      </c>
      <c r="B624" s="209" t="s">
        <v>742</v>
      </c>
      <c r="C624" s="210">
        <v>45652.533333333333</v>
      </c>
      <c r="D624" s="211" t="s">
        <v>529</v>
      </c>
      <c r="E624" s="209" t="s">
        <v>491</v>
      </c>
      <c r="F624" s="209">
        <v>1</v>
      </c>
      <c r="G624" s="209" t="s">
        <v>545</v>
      </c>
      <c r="H624" s="209" t="s">
        <v>620</v>
      </c>
      <c r="I624" s="209" t="s">
        <v>621</v>
      </c>
      <c r="J624" s="209" t="s">
        <v>502</v>
      </c>
      <c r="K624" s="209" t="s">
        <v>1583</v>
      </c>
      <c r="L624" s="209" t="s">
        <v>600</v>
      </c>
      <c r="M624" s="211" t="s">
        <v>1516</v>
      </c>
      <c r="N624" s="211" t="s">
        <v>1598</v>
      </c>
      <c r="O624" s="218"/>
      <c r="P624" s="209"/>
      <c r="Q624" s="209" t="s">
        <v>688</v>
      </c>
      <c r="R624" s="208" t="e">
        <f>VLOOKUP(LEFT(Solicitacao_Prancha[[#This Row],[ORIGEM]],4),#REF!,2,0)</f>
        <v>#REF!</v>
      </c>
      <c r="S624" s="208" t="e">
        <f>VLOOKUP(LEFT(Solicitacao_Prancha[[#This Row],[DESTINO]],4),#REF!,2,0)</f>
        <v>#REF!</v>
      </c>
      <c r="T624" s="220" t="str">
        <f t="shared" si="208"/>
        <v>Não Aderente</v>
      </c>
      <c r="U624" s="223">
        <f>((CONCATENATE(Solicitacao_Prancha[[#This Row],[DATA MOVIMENTAÇÃO]]," ",Solicitacao_Prancha[[#This Row],[HORA MOVIMENTAÇÃO]])-Solicitacao_Prancha[[#This Row],[DATA SOLICITAÇÃO]])*24)+3</f>
        <v>-3.7999999999883585</v>
      </c>
      <c r="V624" s="224" t="s">
        <v>410</v>
      </c>
      <c r="W624" s="209" t="str">
        <f>LEFT(Solicitacao_Prancha[[#This Row],[ORIGEM]],4)</f>
        <v>0642</v>
      </c>
      <c r="X624" s="209" t="str">
        <f>LEFT(Solicitacao_Prancha[[#This Row],[DESTINO]],4)</f>
        <v>2149</v>
      </c>
      <c r="Y624" s="209" t="str">
        <f t="shared" si="209"/>
        <v>BRLP0642</v>
      </c>
      <c r="Z624" s="209" t="str">
        <f t="shared" si="210"/>
        <v>06422149</v>
      </c>
      <c r="AA624" s="209" t="str">
        <f t="shared" si="211"/>
        <v>BRLP2149</v>
      </c>
      <c r="AB624" s="222" t="e">
        <f>VLOOKUP(Y624,#REF!,2,0)</f>
        <v>#REF!</v>
      </c>
      <c r="AC624" s="222" t="e">
        <f>VLOOKUP(Z624,#REF!,2,0)</f>
        <v>#REF!</v>
      </c>
      <c r="AD624" s="222" t="e">
        <f>VLOOKUP(AA624,#REF!,2,0)</f>
        <v>#REF!</v>
      </c>
      <c r="AE624" s="227" t="e">
        <f t="shared" si="212"/>
        <v>#REF!</v>
      </c>
      <c r="AF624" s="230" t="e">
        <f t="shared" si="213"/>
        <v>#REF!</v>
      </c>
      <c r="AG624" s="230">
        <v>2</v>
      </c>
      <c r="AH624" s="230" t="e">
        <f t="shared" si="214"/>
        <v>#REF!</v>
      </c>
      <c r="AI624" s="228" t="e">
        <f t="shared" si="215"/>
        <v>#REF!</v>
      </c>
      <c r="AJ624" s="209">
        <f>Solicitacao_Prancha[[#This Row],[QUANT EQUIP]]</f>
        <v>1</v>
      </c>
      <c r="AK624" s="230" t="e">
        <f t="shared" si="217"/>
        <v>#REF!</v>
      </c>
      <c r="AL624" s="209"/>
      <c r="AM624" s="209"/>
      <c r="AN624" s="209"/>
      <c r="AO624" s="209"/>
      <c r="AP624" s="209"/>
      <c r="AQ624" s="209"/>
      <c r="AR624" s="209"/>
      <c r="AS624" s="209"/>
      <c r="AT624" s="209"/>
      <c r="AU624" s="209"/>
      <c r="AV624" s="209"/>
      <c r="AW624" s="209"/>
      <c r="AX624"/>
      <c r="AY624"/>
    </row>
    <row r="625" spans="1:51" ht="15" hidden="1" x14ac:dyDescent="0.25">
      <c r="A625" s="209">
        <v>3392</v>
      </c>
      <c r="B625" s="209" t="s">
        <v>742</v>
      </c>
      <c r="C625" s="210">
        <v>45652.53402777778</v>
      </c>
      <c r="D625" s="211" t="s">
        <v>529</v>
      </c>
      <c r="E625" s="209" t="s">
        <v>493</v>
      </c>
      <c r="F625" s="209">
        <v>1</v>
      </c>
      <c r="G625" s="209" t="s">
        <v>545</v>
      </c>
      <c r="H625" s="209" t="s">
        <v>620</v>
      </c>
      <c r="I625" s="209" t="s">
        <v>621</v>
      </c>
      <c r="J625" s="209" t="s">
        <v>1</v>
      </c>
      <c r="K625" s="209" t="s">
        <v>1627</v>
      </c>
      <c r="L625" s="209" t="s">
        <v>595</v>
      </c>
      <c r="M625" s="211" t="s">
        <v>1516</v>
      </c>
      <c r="N625" s="211" t="s">
        <v>1598</v>
      </c>
      <c r="O625" s="218"/>
      <c r="P625" s="209"/>
      <c r="Q625" s="209" t="s">
        <v>688</v>
      </c>
      <c r="R625" s="208" t="e">
        <f>VLOOKUP(LEFT(Solicitacao_Prancha[[#This Row],[ORIGEM]],4),#REF!,2,0)</f>
        <v>#REF!</v>
      </c>
      <c r="S625" s="208" t="e">
        <f>VLOOKUP(LEFT(Solicitacao_Prancha[[#This Row],[DESTINO]],4),#REF!,2,0)</f>
        <v>#REF!</v>
      </c>
      <c r="T625" s="220" t="str">
        <f t="shared" si="208"/>
        <v>Não Aderente</v>
      </c>
      <c r="U625" s="223">
        <f>((CONCATENATE(Solicitacao_Prancha[[#This Row],[DATA MOVIMENTAÇÃO]]," ",Solicitacao_Prancha[[#This Row],[HORA MOVIMENTAÇÃO]])-Solicitacao_Prancha[[#This Row],[DATA SOLICITAÇÃO]])*24)+3</f>
        <v>24.18333333323244</v>
      </c>
      <c r="V625" s="224" t="s">
        <v>410</v>
      </c>
      <c r="W625" s="209" t="str">
        <f>LEFT(Solicitacao_Prancha[[#This Row],[ORIGEM]],4)</f>
        <v>0642</v>
      </c>
      <c r="X625" s="209" t="str">
        <f>LEFT(Solicitacao_Prancha[[#This Row],[DESTINO]],4)</f>
        <v>2149</v>
      </c>
      <c r="Y625" s="209" t="str">
        <f t="shared" si="209"/>
        <v>BRLP0642</v>
      </c>
      <c r="Z625" s="209" t="str">
        <f t="shared" si="210"/>
        <v>06422149</v>
      </c>
      <c r="AA625" s="209" t="str">
        <f t="shared" si="211"/>
        <v>BRLP2149</v>
      </c>
      <c r="AB625" s="222" t="e">
        <f>VLOOKUP(Y625,#REF!,2,0)</f>
        <v>#REF!</v>
      </c>
      <c r="AC625" s="222" t="e">
        <f>VLOOKUP(Z625,#REF!,2,0)</f>
        <v>#REF!</v>
      </c>
      <c r="AD625" s="222" t="e">
        <f>VLOOKUP(AA625,#REF!,2,0)</f>
        <v>#REF!</v>
      </c>
      <c r="AE625" s="227" t="e">
        <f t="shared" si="212"/>
        <v>#REF!</v>
      </c>
      <c r="AF625" s="230" t="e">
        <f t="shared" si="213"/>
        <v>#REF!</v>
      </c>
      <c r="AG625" s="230">
        <v>2</v>
      </c>
      <c r="AH625" s="230" t="e">
        <f t="shared" si="214"/>
        <v>#REF!</v>
      </c>
      <c r="AI625" s="228" t="e">
        <f t="shared" si="215"/>
        <v>#REF!</v>
      </c>
      <c r="AJ625" s="209">
        <f>Solicitacao_Prancha[[#This Row],[QUANT EQUIP]]</f>
        <v>1</v>
      </c>
      <c r="AK625" s="230" t="e">
        <f t="shared" si="217"/>
        <v>#REF!</v>
      </c>
      <c r="AL625" s="209"/>
      <c r="AM625" s="209"/>
      <c r="AN625" s="209"/>
      <c r="AO625" s="209"/>
      <c r="AP625" s="209"/>
      <c r="AQ625" s="209"/>
      <c r="AR625" s="209"/>
      <c r="AS625" s="209"/>
      <c r="AT625" s="209"/>
      <c r="AU625" s="209"/>
      <c r="AV625" s="209"/>
      <c r="AW625" s="209"/>
      <c r="AX625"/>
      <c r="AY625"/>
    </row>
    <row r="626" spans="1:51" ht="15" hidden="1" x14ac:dyDescent="0.25">
      <c r="A626" s="209">
        <v>3393</v>
      </c>
      <c r="B626" s="209" t="s">
        <v>742</v>
      </c>
      <c r="C626" s="210">
        <v>45652.534722222219</v>
      </c>
      <c r="D626" s="211" t="s">
        <v>529</v>
      </c>
      <c r="E626" s="209" t="s">
        <v>491</v>
      </c>
      <c r="F626" s="209">
        <v>1</v>
      </c>
      <c r="G626" s="209" t="s">
        <v>545</v>
      </c>
      <c r="H626" s="209" t="s">
        <v>620</v>
      </c>
      <c r="I626" s="209" t="s">
        <v>621</v>
      </c>
      <c r="J626" s="209" t="s">
        <v>1</v>
      </c>
      <c r="K626" s="209" t="s">
        <v>1627</v>
      </c>
      <c r="L626" s="209" t="s">
        <v>595</v>
      </c>
      <c r="M626" s="211" t="s">
        <v>1516</v>
      </c>
      <c r="N626" s="211" t="s">
        <v>1598</v>
      </c>
      <c r="O626" s="218"/>
      <c r="P626" s="209"/>
      <c r="Q626" s="209" t="s">
        <v>688</v>
      </c>
      <c r="R626" s="208" t="e">
        <f>VLOOKUP(LEFT(Solicitacao_Prancha[[#This Row],[ORIGEM]],4),#REF!,2,0)</f>
        <v>#REF!</v>
      </c>
      <c r="S626" s="208" t="e">
        <f>VLOOKUP(LEFT(Solicitacao_Prancha[[#This Row],[DESTINO]],4),#REF!,2,0)</f>
        <v>#REF!</v>
      </c>
      <c r="T626" s="220" t="str">
        <f t="shared" si="208"/>
        <v>Não Aderente</v>
      </c>
      <c r="U626" s="223">
        <f>((CONCATENATE(Solicitacao_Prancha[[#This Row],[DATA MOVIMENTAÇÃO]]," ",Solicitacao_Prancha[[#This Row],[HORA MOVIMENTAÇÃO]])-Solicitacao_Prancha[[#This Row],[DATA SOLICITAÇÃO]])*24)+3</f>
        <v>24.166666666686069</v>
      </c>
      <c r="V626" s="224" t="s">
        <v>410</v>
      </c>
      <c r="W626" s="209" t="str">
        <f>LEFT(Solicitacao_Prancha[[#This Row],[ORIGEM]],4)</f>
        <v>0642</v>
      </c>
      <c r="X626" s="209" t="str">
        <f>LEFT(Solicitacao_Prancha[[#This Row],[DESTINO]],4)</f>
        <v>2149</v>
      </c>
      <c r="Y626" s="209" t="str">
        <f t="shared" si="209"/>
        <v>BRLP0642</v>
      </c>
      <c r="Z626" s="209" t="str">
        <f t="shared" si="210"/>
        <v>06422149</v>
      </c>
      <c r="AA626" s="209" t="str">
        <f t="shared" si="211"/>
        <v>BRLP2149</v>
      </c>
      <c r="AB626" s="222" t="e">
        <f>VLOOKUP(Y626,#REF!,2,0)</f>
        <v>#REF!</v>
      </c>
      <c r="AC626" s="222" t="e">
        <f>VLOOKUP(Z626,#REF!,2,0)</f>
        <v>#REF!</v>
      </c>
      <c r="AD626" s="222" t="e">
        <f>VLOOKUP(AA626,#REF!,2,0)</f>
        <v>#REF!</v>
      </c>
      <c r="AE626" s="227" t="e">
        <f t="shared" si="212"/>
        <v>#REF!</v>
      </c>
      <c r="AF626" s="230" t="e">
        <f t="shared" si="213"/>
        <v>#REF!</v>
      </c>
      <c r="AG626" s="230">
        <v>2</v>
      </c>
      <c r="AH626" s="230" t="e">
        <f t="shared" si="214"/>
        <v>#REF!</v>
      </c>
      <c r="AI626" s="228" t="e">
        <f t="shared" si="215"/>
        <v>#REF!</v>
      </c>
      <c r="AJ626" s="209">
        <f>Solicitacao_Prancha[[#This Row],[QUANT EQUIP]]</f>
        <v>1</v>
      </c>
      <c r="AK626" s="230" t="e">
        <f t="shared" si="217"/>
        <v>#REF!</v>
      </c>
      <c r="AL626" s="209"/>
      <c r="AM626" s="209"/>
      <c r="AN626" s="209"/>
      <c r="AO626" s="209"/>
      <c r="AP626" s="209"/>
      <c r="AQ626" s="209"/>
      <c r="AR626" s="209"/>
      <c r="AS626" s="209"/>
      <c r="AT626" s="209"/>
      <c r="AU626" s="209"/>
      <c r="AV626" s="209"/>
      <c r="AW626" s="209"/>
      <c r="AX626"/>
      <c r="AY626"/>
    </row>
    <row r="627" spans="1:51" ht="15" hidden="1" x14ac:dyDescent="0.25">
      <c r="A627" s="209">
        <v>3396</v>
      </c>
      <c r="B627" s="209" t="s">
        <v>718</v>
      </c>
      <c r="C627" s="210">
        <v>45652.5625</v>
      </c>
      <c r="D627" s="211" t="s">
        <v>1647</v>
      </c>
      <c r="E627" s="209" t="s">
        <v>719</v>
      </c>
      <c r="F627" s="209">
        <v>3</v>
      </c>
      <c r="G627" s="209" t="s">
        <v>4</v>
      </c>
      <c r="H627" s="209" t="s">
        <v>621</v>
      </c>
      <c r="I627" s="209" t="s">
        <v>621</v>
      </c>
      <c r="J627" s="209" t="s">
        <v>1</v>
      </c>
      <c r="K627" s="209" t="s">
        <v>1629</v>
      </c>
      <c r="L627" s="209" t="s">
        <v>604</v>
      </c>
      <c r="M627" s="211" t="s">
        <v>1444</v>
      </c>
      <c r="N627" s="211" t="s">
        <v>635</v>
      </c>
      <c r="O627" s="218"/>
      <c r="P627" s="209"/>
      <c r="Q627" s="209" t="s">
        <v>688</v>
      </c>
      <c r="R627" s="208" t="e">
        <f>VLOOKUP(LEFT(Solicitacao_Prancha[[#This Row],[ORIGEM]],4),#REF!,2,0)</f>
        <v>#REF!</v>
      </c>
      <c r="S627" s="208" t="e">
        <f>VLOOKUP(LEFT(Solicitacao_Prancha[[#This Row],[DESTINO]],4),#REF!,2,0)</f>
        <v>#REF!</v>
      </c>
      <c r="T627" s="220" t="str">
        <f t="shared" si="208"/>
        <v>Não Aderente</v>
      </c>
      <c r="U627" s="223">
        <f>((CONCATENATE(Solicitacao_Prancha[[#This Row],[DATA MOVIMENTAÇÃO]]," ",Solicitacao_Prancha[[#This Row],[HORA MOVIMENTAÇÃO]])-Solicitacao_Prancha[[#This Row],[DATA SOLICITAÇÃO]])*24)+3</f>
        <v>44.499999999941792</v>
      </c>
      <c r="V627" s="224" t="s">
        <v>410</v>
      </c>
      <c r="W627" s="209" t="str">
        <f>LEFT(Solicitacao_Prancha[[#This Row],[ORIGEM]],4)</f>
        <v>0349</v>
      </c>
      <c r="X627" s="209" t="str">
        <f>LEFT(Solicitacao_Prancha[[#This Row],[DESTINO]],4)</f>
        <v>0030</v>
      </c>
      <c r="Y627" s="209" t="str">
        <f t="shared" si="209"/>
        <v>BRLP0349</v>
      </c>
      <c r="Z627" s="209" t="str">
        <f t="shared" si="210"/>
        <v>03490030</v>
      </c>
      <c r="AA627" s="209" t="str">
        <f t="shared" si="211"/>
        <v>BRLP0030</v>
      </c>
      <c r="AB627" s="222" t="e">
        <f>VLOOKUP(Y627,#REF!,2,0)</f>
        <v>#REF!</v>
      </c>
      <c r="AC627" s="222" t="e">
        <f>VLOOKUP(Z627,#REF!,2,0)</f>
        <v>#REF!</v>
      </c>
      <c r="AD627" s="222" t="e">
        <f>VLOOKUP(AA627,#REF!,2,0)</f>
        <v>#REF!</v>
      </c>
      <c r="AE627" s="227" t="e">
        <f t="shared" si="212"/>
        <v>#REF!</v>
      </c>
      <c r="AF627" s="230" t="e">
        <f t="shared" si="213"/>
        <v>#REF!</v>
      </c>
      <c r="AG627" s="230">
        <v>2</v>
      </c>
      <c r="AH627" s="230" t="e">
        <f t="shared" si="214"/>
        <v>#REF!</v>
      </c>
      <c r="AI627" s="228" t="e">
        <f t="shared" si="215"/>
        <v>#REF!</v>
      </c>
      <c r="AJ627" s="209">
        <f>Solicitacao_Prancha[[#This Row],[QUANT EQUIP]]</f>
        <v>3</v>
      </c>
      <c r="AK627" s="230" t="e">
        <f t="shared" si="217"/>
        <v>#REF!</v>
      </c>
      <c r="AL627" s="209"/>
      <c r="AM627" s="209"/>
      <c r="AN627" s="209"/>
      <c r="AO627" s="209"/>
      <c r="AP627" s="209"/>
      <c r="AQ627" s="209"/>
      <c r="AR627" s="209"/>
      <c r="AS627" s="209"/>
      <c r="AT627" s="209"/>
      <c r="AU627" s="209"/>
      <c r="AV627" s="209"/>
      <c r="AW627" s="209"/>
      <c r="AX627"/>
      <c r="AY627"/>
    </row>
    <row r="628" spans="1:51" ht="15" hidden="1" x14ac:dyDescent="0.25">
      <c r="A628" s="209">
        <v>3397</v>
      </c>
      <c r="B628" s="209" t="s">
        <v>718</v>
      </c>
      <c r="C628" s="210">
        <v>45652.564583333333</v>
      </c>
      <c r="D628" s="211" t="s">
        <v>575</v>
      </c>
      <c r="E628" s="209" t="s">
        <v>719</v>
      </c>
      <c r="F628" s="209">
        <v>1</v>
      </c>
      <c r="G628" s="209" t="s">
        <v>4</v>
      </c>
      <c r="H628" s="209" t="s">
        <v>620</v>
      </c>
      <c r="I628" s="209" t="s">
        <v>621</v>
      </c>
      <c r="J628" s="209" t="s">
        <v>1</v>
      </c>
      <c r="K628" s="209" t="s">
        <v>1648</v>
      </c>
      <c r="L628" s="209" t="s">
        <v>593</v>
      </c>
      <c r="M628" s="211" t="s">
        <v>1444</v>
      </c>
      <c r="N628" s="211" t="s">
        <v>635</v>
      </c>
      <c r="O628" s="218"/>
      <c r="P628" s="209"/>
      <c r="Q628" s="209" t="s">
        <v>688</v>
      </c>
      <c r="R628" s="208" t="e">
        <f>VLOOKUP(LEFT(Solicitacao_Prancha[[#This Row],[ORIGEM]],4),#REF!,2,0)</f>
        <v>#REF!</v>
      </c>
      <c r="S628" s="208" t="e">
        <f>VLOOKUP(LEFT(Solicitacao_Prancha[[#This Row],[DESTINO]],4),#REF!,2,0)</f>
        <v>#REF!</v>
      </c>
      <c r="T628" s="220" t="str">
        <f t="shared" si="208"/>
        <v>Aderente</v>
      </c>
      <c r="U628" s="223">
        <f>((CONCATENATE(Solicitacao_Prancha[[#This Row],[DATA MOVIMENTAÇÃO]]," ",Solicitacao_Prancha[[#This Row],[HORA MOVIMENTAÇÃO]])-Solicitacao_Prancha[[#This Row],[DATA SOLICITAÇÃO]])*24)+3</f>
        <v>69.450000000069849</v>
      </c>
      <c r="V628" s="224" t="s">
        <v>410</v>
      </c>
      <c r="W628" s="209" t="str">
        <f>LEFT(Solicitacao_Prancha[[#This Row],[ORIGEM]],4)</f>
        <v>0349</v>
      </c>
      <c r="X628" s="209" t="str">
        <f>LEFT(Solicitacao_Prancha[[#This Row],[DESTINO]],4)</f>
        <v>0030</v>
      </c>
      <c r="Y628" s="209" t="str">
        <f t="shared" si="209"/>
        <v>BRLP0349</v>
      </c>
      <c r="Z628" s="209" t="str">
        <f t="shared" si="210"/>
        <v>03490030</v>
      </c>
      <c r="AA628" s="209" t="str">
        <f t="shared" si="211"/>
        <v>BRLP0030</v>
      </c>
      <c r="AB628" s="222" t="e">
        <f>VLOOKUP(Y628,#REF!,2,0)</f>
        <v>#REF!</v>
      </c>
      <c r="AC628" s="222" t="e">
        <f>VLOOKUP(Z628,#REF!,2,0)</f>
        <v>#REF!</v>
      </c>
      <c r="AD628" s="222" t="e">
        <f>VLOOKUP(AA628,#REF!,2,0)</f>
        <v>#REF!</v>
      </c>
      <c r="AE628" s="227" t="e">
        <f t="shared" si="212"/>
        <v>#REF!</v>
      </c>
      <c r="AF628" s="230" t="e">
        <f t="shared" si="213"/>
        <v>#REF!</v>
      </c>
      <c r="AG628" s="230">
        <v>2</v>
      </c>
      <c r="AH628" s="230" t="e">
        <f t="shared" si="214"/>
        <v>#REF!</v>
      </c>
      <c r="AI628" s="228" t="e">
        <f t="shared" si="215"/>
        <v>#REF!</v>
      </c>
      <c r="AJ628" s="209">
        <f>Solicitacao_Prancha[[#This Row],[QUANT EQUIP]]</f>
        <v>1</v>
      </c>
      <c r="AK628" s="230" t="e">
        <f t="shared" si="217"/>
        <v>#REF!</v>
      </c>
      <c r="AL628" s="209"/>
      <c r="AM628" s="209"/>
      <c r="AN628" s="209"/>
      <c r="AO628" s="209"/>
      <c r="AP628" s="209"/>
      <c r="AQ628" s="209"/>
      <c r="AR628" s="209"/>
      <c r="AS628" s="209"/>
      <c r="AT628" s="209"/>
      <c r="AU628" s="209"/>
      <c r="AV628" s="209"/>
      <c r="AW628" s="209"/>
      <c r="AX628"/>
      <c r="AY628"/>
    </row>
    <row r="629" spans="1:51" ht="15" hidden="1" x14ac:dyDescent="0.25">
      <c r="A629" s="209">
        <v>3398</v>
      </c>
      <c r="B629" s="209" t="s">
        <v>743</v>
      </c>
      <c r="C629" s="210">
        <v>45652.568749999999</v>
      </c>
      <c r="D629" s="211" t="s">
        <v>753</v>
      </c>
      <c r="E629" s="209" t="s">
        <v>489</v>
      </c>
      <c r="F629" s="209">
        <v>1</v>
      </c>
      <c r="G629" s="209" t="s">
        <v>508</v>
      </c>
      <c r="H629" s="209" t="s">
        <v>620</v>
      </c>
      <c r="I629" s="209" t="s">
        <v>621</v>
      </c>
      <c r="J629" s="209" t="s">
        <v>531</v>
      </c>
      <c r="K629" s="209" t="s">
        <v>1583</v>
      </c>
      <c r="L629" s="209" t="s">
        <v>610</v>
      </c>
      <c r="M629" s="211" t="s">
        <v>671</v>
      </c>
      <c r="N629" s="211" t="s">
        <v>1423</v>
      </c>
      <c r="O629" s="218"/>
      <c r="P629" s="209" t="s">
        <v>514</v>
      </c>
      <c r="Q629" s="209" t="s">
        <v>687</v>
      </c>
      <c r="R629" s="208" t="e">
        <f>VLOOKUP(LEFT(Solicitacao_Prancha[[#This Row],[ORIGEM]],4),#REF!,2,0)</f>
        <v>#REF!</v>
      </c>
      <c r="S629" s="208" t="e">
        <f>VLOOKUP(LEFT(Solicitacao_Prancha[[#This Row],[DESTINO]],4),#REF!,2,0)</f>
        <v>#REF!</v>
      </c>
      <c r="T629" s="220" t="str">
        <f t="shared" si="208"/>
        <v>Não Aderente</v>
      </c>
      <c r="U629" s="223">
        <f>((CONCATENATE(Solicitacao_Prancha[[#This Row],[DATA MOVIMENTAÇÃO]]," ",Solicitacao_Prancha[[#This Row],[HORA MOVIMENTAÇÃO]])-Solicitacao_Prancha[[#This Row],[DATA SOLICITAÇÃO]])*24)+3</f>
        <v>-3.1499999999650754</v>
      </c>
      <c r="V629" s="224" t="s">
        <v>410</v>
      </c>
      <c r="W629" s="209" t="str">
        <f>LEFT(Solicitacao_Prancha[[#This Row],[ORIGEM]],4)</f>
        <v>0392</v>
      </c>
      <c r="X629" s="209" t="str">
        <f>LEFT(Solicitacao_Prancha[[#This Row],[DESTINO]],4)</f>
        <v>0396</v>
      </c>
      <c r="Y629" s="209" t="str">
        <f t="shared" si="209"/>
        <v>BRLP0392</v>
      </c>
      <c r="Z629" s="209" t="str">
        <f t="shared" si="210"/>
        <v>03920396</v>
      </c>
      <c r="AA629" s="209" t="str">
        <f t="shared" si="211"/>
        <v>BRLP0396</v>
      </c>
      <c r="AB629" s="222" t="e">
        <f>VLOOKUP(Y629,#REF!,2,0)</f>
        <v>#REF!</v>
      </c>
      <c r="AC629" s="222" t="e">
        <f>VLOOKUP(Z629,#REF!,2,0)</f>
        <v>#REF!</v>
      </c>
      <c r="AD629" s="222" t="e">
        <f>VLOOKUP(AA629,#REF!,2,0)</f>
        <v>#REF!</v>
      </c>
      <c r="AE629" s="227" t="e">
        <f t="shared" si="212"/>
        <v>#REF!</v>
      </c>
      <c r="AF629" s="230" t="e">
        <f t="shared" si="213"/>
        <v>#REF!</v>
      </c>
      <c r="AG629" s="230">
        <v>2</v>
      </c>
      <c r="AH629" s="230" t="e">
        <f t="shared" si="214"/>
        <v>#REF!</v>
      </c>
      <c r="AI629" s="228" t="e">
        <f t="shared" si="215"/>
        <v>#REF!</v>
      </c>
      <c r="AJ629" s="209">
        <f>Solicitacao_Prancha[[#This Row],[QUANT EQUIP]]</f>
        <v>1</v>
      </c>
      <c r="AK629" s="230" t="e">
        <f t="shared" si="217"/>
        <v>#REF!</v>
      </c>
      <c r="AL629" s="209"/>
      <c r="AM629" s="209"/>
      <c r="AN629" s="209"/>
      <c r="AO629" s="209"/>
      <c r="AP629" s="209"/>
      <c r="AQ629" s="209"/>
      <c r="AR629" s="209"/>
      <c r="AS629" s="209"/>
      <c r="AT629" s="209"/>
      <c r="AU629" s="209"/>
      <c r="AV629" s="209"/>
      <c r="AW629" s="209"/>
      <c r="AX629"/>
      <c r="AY629"/>
    </row>
    <row r="630" spans="1:51" ht="15" hidden="1" x14ac:dyDescent="0.25">
      <c r="A630" s="209">
        <v>3399</v>
      </c>
      <c r="B630" s="209" t="s">
        <v>745</v>
      </c>
      <c r="C630" s="210">
        <v>45652.593055555553</v>
      </c>
      <c r="D630" s="211" t="s">
        <v>572</v>
      </c>
      <c r="E630" s="209" t="s">
        <v>553</v>
      </c>
      <c r="F630" s="209">
        <v>1</v>
      </c>
      <c r="G630" s="209" t="s">
        <v>554</v>
      </c>
      <c r="H630" s="209" t="s">
        <v>620</v>
      </c>
      <c r="I630" s="209" t="s">
        <v>622</v>
      </c>
      <c r="J630" s="209" t="s">
        <v>1</v>
      </c>
      <c r="K630" s="209" t="s">
        <v>1627</v>
      </c>
      <c r="L630" s="209" t="s">
        <v>604</v>
      </c>
      <c r="M630" s="211" t="s">
        <v>547</v>
      </c>
      <c r="N630" s="211" t="s">
        <v>757</v>
      </c>
      <c r="O630" s="218"/>
      <c r="P630" s="209"/>
      <c r="Q630" s="209" t="s">
        <v>687</v>
      </c>
      <c r="R630" s="208" t="e">
        <f>VLOOKUP(LEFT(Solicitacao_Prancha[[#This Row],[ORIGEM]],4),#REF!,2,0)</f>
        <v>#REF!</v>
      </c>
      <c r="S630" s="208" t="e">
        <f>VLOOKUP(LEFT(Solicitacao_Prancha[[#This Row],[DESTINO]],4),#REF!,2,0)</f>
        <v>#REF!</v>
      </c>
      <c r="T630" s="220" t="str">
        <f t="shared" si="208"/>
        <v>Não Aderente</v>
      </c>
      <c r="U630" s="223">
        <f>((CONCATENATE(Solicitacao_Prancha[[#This Row],[DATA MOVIMENTAÇÃO]]," ",Solicitacao_Prancha[[#This Row],[HORA MOVIMENTAÇÃO]])-Solicitacao_Prancha[[#This Row],[DATA SOLICITAÇÃO]])*24)+3</f>
        <v>19.766666666662786</v>
      </c>
      <c r="V630" s="224" t="s">
        <v>410</v>
      </c>
      <c r="W630" s="209" t="str">
        <f>LEFT(Solicitacao_Prancha[[#This Row],[ORIGEM]],4)</f>
        <v>0484</v>
      </c>
      <c r="X630" s="209" t="str">
        <f>LEFT(Solicitacao_Prancha[[#This Row],[DESTINO]],4)</f>
        <v>0479</v>
      </c>
      <c r="Y630" s="209" t="str">
        <f t="shared" si="209"/>
        <v>BRLP0484</v>
      </c>
      <c r="Z630" s="209" t="str">
        <f t="shared" si="210"/>
        <v>04840479</v>
      </c>
      <c r="AA630" s="209" t="str">
        <f t="shared" si="211"/>
        <v>BRLP0479</v>
      </c>
      <c r="AB630" s="222" t="e">
        <f>VLOOKUP(Y630,#REF!,2,0)</f>
        <v>#REF!</v>
      </c>
      <c r="AC630" s="222" t="e">
        <f>VLOOKUP(Z630,#REF!,2,0)</f>
        <v>#REF!</v>
      </c>
      <c r="AD630" s="222" t="e">
        <f>VLOOKUP(AA630,#REF!,2,0)</f>
        <v>#REF!</v>
      </c>
      <c r="AE630" s="227" t="e">
        <f t="shared" si="212"/>
        <v>#REF!</v>
      </c>
      <c r="AF630" s="230" t="e">
        <f t="shared" si="213"/>
        <v>#REF!</v>
      </c>
      <c r="AG630" s="230">
        <v>2</v>
      </c>
      <c r="AH630" s="230" t="e">
        <f t="shared" si="214"/>
        <v>#REF!</v>
      </c>
      <c r="AI630" s="228" t="e">
        <f t="shared" si="215"/>
        <v>#REF!</v>
      </c>
      <c r="AJ630" s="209">
        <f>Solicitacao_Prancha[[#This Row],[QUANT EQUIP]]</f>
        <v>1</v>
      </c>
      <c r="AK630" s="230" t="e">
        <f t="shared" si="217"/>
        <v>#REF!</v>
      </c>
      <c r="AL630" s="209"/>
      <c r="AM630" s="209"/>
      <c r="AN630" s="209"/>
      <c r="AO630" s="209"/>
      <c r="AP630" s="209"/>
      <c r="AQ630" s="209"/>
      <c r="AR630" s="209"/>
      <c r="AS630" s="209"/>
      <c r="AT630" s="209"/>
      <c r="AU630" s="209"/>
      <c r="AV630" s="209"/>
      <c r="AW630" s="209"/>
      <c r="AX630"/>
      <c r="AY630"/>
    </row>
    <row r="631" spans="1:51" ht="15" hidden="1" x14ac:dyDescent="0.25">
      <c r="A631" s="209">
        <v>3454</v>
      </c>
      <c r="B631" s="209" t="s">
        <v>718</v>
      </c>
      <c r="C631" s="210">
        <v>45652.755555555559</v>
      </c>
      <c r="D631" s="211" t="s">
        <v>575</v>
      </c>
      <c r="E631" s="209" t="s">
        <v>5</v>
      </c>
      <c r="F631" s="209">
        <v>1</v>
      </c>
      <c r="G631" s="209" t="s">
        <v>4</v>
      </c>
      <c r="H631" s="209" t="s">
        <v>620</v>
      </c>
      <c r="I631" s="209" t="s">
        <v>621</v>
      </c>
      <c r="J631" s="209" t="s">
        <v>502</v>
      </c>
      <c r="K631" s="209" t="s">
        <v>1629</v>
      </c>
      <c r="L631" s="209" t="s">
        <v>604</v>
      </c>
      <c r="M631" s="211" t="s">
        <v>681</v>
      </c>
      <c r="N631" s="211" t="s">
        <v>635</v>
      </c>
      <c r="O631" s="218" t="s">
        <v>835</v>
      </c>
      <c r="P631" s="209"/>
      <c r="Q631" s="209" t="s">
        <v>688</v>
      </c>
      <c r="R631" s="208" t="e">
        <f>VLOOKUP(LEFT(Solicitacao_Prancha[[#This Row],[ORIGEM]],4),#REF!,2,0)</f>
        <v>#REF!</v>
      </c>
      <c r="S631" s="208" t="e">
        <f>VLOOKUP(LEFT(Solicitacao_Prancha[[#This Row],[DESTINO]],4),#REF!,2,0)</f>
        <v>#REF!</v>
      </c>
      <c r="T631" s="220" t="str">
        <f t="shared" si="208"/>
        <v>Não Aderente</v>
      </c>
      <c r="U631" s="223">
        <f>((CONCATENATE(Solicitacao_Prancha[[#This Row],[DATA MOVIMENTAÇÃO]]," ",Solicitacao_Prancha[[#This Row],[HORA MOVIMENTAÇÃO]])-Solicitacao_Prancha[[#This Row],[DATA SOLICITAÇÃO]])*24)+3</f>
        <v>39.866666666523088</v>
      </c>
      <c r="V631" s="224" t="s">
        <v>410</v>
      </c>
      <c r="W631" s="209" t="str">
        <f>LEFT(Solicitacao_Prancha[[#This Row],[ORIGEM]],4)</f>
        <v>0029</v>
      </c>
      <c r="X631" s="209" t="str">
        <f>LEFT(Solicitacao_Prancha[[#This Row],[DESTINO]],4)</f>
        <v>0030</v>
      </c>
      <c r="Y631" s="209" t="str">
        <f t="shared" si="209"/>
        <v>BRLP0029</v>
      </c>
      <c r="Z631" s="209" t="str">
        <f t="shared" si="210"/>
        <v>00290030</v>
      </c>
      <c r="AA631" s="209" t="str">
        <f t="shared" si="211"/>
        <v>BRLP0030</v>
      </c>
      <c r="AB631" s="222" t="e">
        <f>VLOOKUP(Y631,#REF!,2,0)</f>
        <v>#REF!</v>
      </c>
      <c r="AC631" s="222" t="e">
        <f>VLOOKUP(Z631,#REF!,2,0)</f>
        <v>#REF!</v>
      </c>
      <c r="AD631" s="222" t="e">
        <f>VLOOKUP(AA631,#REF!,2,0)</f>
        <v>#REF!</v>
      </c>
      <c r="AE631" s="227" t="e">
        <f t="shared" si="212"/>
        <v>#REF!</v>
      </c>
      <c r="AF631" s="230" t="e">
        <f t="shared" si="213"/>
        <v>#REF!</v>
      </c>
      <c r="AG631" s="230">
        <v>2</v>
      </c>
      <c r="AH631" s="230" t="e">
        <f t="shared" si="214"/>
        <v>#REF!</v>
      </c>
      <c r="AI631" s="228" t="e">
        <f t="shared" si="215"/>
        <v>#REF!</v>
      </c>
      <c r="AJ631" s="209">
        <f>Solicitacao_Prancha[[#This Row],[QUANT EQUIP]]</f>
        <v>1</v>
      </c>
      <c r="AK631" s="230" t="e">
        <f t="shared" si="217"/>
        <v>#REF!</v>
      </c>
      <c r="AL631" s="209"/>
      <c r="AM631" s="209"/>
      <c r="AN631" s="209"/>
      <c r="AO631" s="209"/>
      <c r="AP631" s="209"/>
      <c r="AQ631" s="209"/>
      <c r="AR631" s="209"/>
      <c r="AS631" s="209"/>
      <c r="AT631" s="209"/>
      <c r="AU631" s="209"/>
      <c r="AV631" s="209"/>
      <c r="AW631" s="209"/>
      <c r="AX631"/>
      <c r="AY631"/>
    </row>
    <row r="632" spans="1:51" ht="15" hidden="1" x14ac:dyDescent="0.25">
      <c r="A632" s="209">
        <v>3401</v>
      </c>
      <c r="B632" s="209" t="s">
        <v>718</v>
      </c>
      <c r="C632" s="210">
        <v>45652.755555555559</v>
      </c>
      <c r="D632" s="211" t="s">
        <v>575</v>
      </c>
      <c r="E632" s="209" t="s">
        <v>5</v>
      </c>
      <c r="F632" s="209">
        <v>1</v>
      </c>
      <c r="G632" s="209" t="s">
        <v>4</v>
      </c>
      <c r="H632" s="209" t="s">
        <v>620</v>
      </c>
      <c r="I632" s="209" t="s">
        <v>621</v>
      </c>
      <c r="J632" s="209" t="s">
        <v>1</v>
      </c>
      <c r="K632" s="209" t="s">
        <v>1629</v>
      </c>
      <c r="L632" s="209" t="s">
        <v>604</v>
      </c>
      <c r="M632" s="211" t="s">
        <v>681</v>
      </c>
      <c r="N632" s="211" t="s">
        <v>635</v>
      </c>
      <c r="O632" s="218"/>
      <c r="P632" s="209"/>
      <c r="Q632" s="209" t="s">
        <v>688</v>
      </c>
      <c r="R632" s="208" t="e">
        <f>VLOOKUP(LEFT(Solicitacao_Prancha[[#This Row],[ORIGEM]],4),#REF!,2,0)</f>
        <v>#REF!</v>
      </c>
      <c r="S632" s="208" t="e">
        <f>VLOOKUP(LEFT(Solicitacao_Prancha[[#This Row],[DESTINO]],4),#REF!,2,0)</f>
        <v>#REF!</v>
      </c>
      <c r="T632" s="220" t="str">
        <f t="shared" ref="T632:T695" si="218">IF(U632&gt;=48,"Aderente","Não Aderente")</f>
        <v>Não Aderente</v>
      </c>
      <c r="U632" s="223">
        <f>((CONCATENATE(Solicitacao_Prancha[[#This Row],[DATA MOVIMENTAÇÃO]]," ",Solicitacao_Prancha[[#This Row],[HORA MOVIMENTAÇÃO]])-Solicitacao_Prancha[[#This Row],[DATA SOLICITAÇÃO]])*24)+3</f>
        <v>39.866666666523088</v>
      </c>
      <c r="V632" s="224" t="s">
        <v>410</v>
      </c>
      <c r="W632" s="209" t="str">
        <f>LEFT(Solicitacao_Prancha[[#This Row],[ORIGEM]],4)</f>
        <v>0029</v>
      </c>
      <c r="X632" s="209" t="str">
        <f>LEFT(Solicitacao_Prancha[[#This Row],[DESTINO]],4)</f>
        <v>0030</v>
      </c>
      <c r="Y632" s="209" t="str">
        <f t="shared" ref="Y632:Y695" si="219">CONCATENATE(V632,W632)</f>
        <v>BRLP0029</v>
      </c>
      <c r="Z632" s="209" t="str">
        <f t="shared" ref="Z632:Z695" si="220">CONCATENATE(W632,X632)</f>
        <v>00290030</v>
      </c>
      <c r="AA632" s="209" t="str">
        <f t="shared" ref="AA632:AA695" si="221">CONCATENATE(V632,X632)</f>
        <v>BRLP0030</v>
      </c>
      <c r="AB632" s="222" t="e">
        <f>VLOOKUP(Y632,#REF!,2,0)</f>
        <v>#REF!</v>
      </c>
      <c r="AC632" s="222" t="e">
        <f>VLOOKUP(Z632,#REF!,2,0)</f>
        <v>#REF!</v>
      </c>
      <c r="AD632" s="222" t="e">
        <f>VLOOKUP(AA632,#REF!,2,0)</f>
        <v>#REF!</v>
      </c>
      <c r="AE632" s="227" t="e">
        <f t="shared" ref="AE632:AE695" si="222">SUM(AB632:AD632)</f>
        <v>#REF!</v>
      </c>
      <c r="AF632" s="230" t="e">
        <f t="shared" ref="AF632:AF695" si="223">(AB632/65)+(AC632/42.5)+(AD632/65)</f>
        <v>#REF!</v>
      </c>
      <c r="AG632" s="230">
        <v>2</v>
      </c>
      <c r="AH632" s="230" t="e">
        <f t="shared" ref="AH632:AH695" si="224">(AF632+AG632)</f>
        <v>#REF!</v>
      </c>
      <c r="AI632" s="228" t="e">
        <f t="shared" ref="AI632:AI695" si="225">11/AH632</f>
        <v>#REF!</v>
      </c>
      <c r="AJ632" s="209">
        <f>Solicitacao_Prancha[[#This Row],[QUANT EQUIP]]</f>
        <v>1</v>
      </c>
      <c r="AK632" s="230" t="e">
        <f t="shared" ref="AK632:AK663" si="226">AJ632/AI632</f>
        <v>#REF!</v>
      </c>
      <c r="AL632" s="209"/>
      <c r="AM632" s="209"/>
      <c r="AN632" s="209"/>
      <c r="AO632" s="209"/>
      <c r="AP632" s="209"/>
      <c r="AQ632" s="209"/>
      <c r="AR632" s="209"/>
      <c r="AS632" s="209"/>
      <c r="AT632" s="209"/>
      <c r="AU632" s="209"/>
      <c r="AV632" s="209"/>
      <c r="AW632" s="209"/>
      <c r="AX632"/>
      <c r="AY632"/>
    </row>
    <row r="633" spans="1:51" ht="15" hidden="1" x14ac:dyDescent="0.25">
      <c r="A633" s="209">
        <v>3407</v>
      </c>
      <c r="B633" s="209" t="s">
        <v>743</v>
      </c>
      <c r="C633" s="210">
        <v>45652.762499999997</v>
      </c>
      <c r="D633" s="211" t="s">
        <v>1123</v>
      </c>
      <c r="E633" s="209" t="s">
        <v>503</v>
      </c>
      <c r="F633" s="209">
        <v>1</v>
      </c>
      <c r="G633" s="209" t="s">
        <v>501</v>
      </c>
      <c r="H633" s="209" t="s">
        <v>620</v>
      </c>
      <c r="I633" s="209" t="s">
        <v>621</v>
      </c>
      <c r="J633" s="209" t="s">
        <v>531</v>
      </c>
      <c r="K633" s="209" t="s">
        <v>1627</v>
      </c>
      <c r="L633" s="209" t="s">
        <v>604</v>
      </c>
      <c r="M633" s="211" t="s">
        <v>1421</v>
      </c>
      <c r="N633" s="211" t="s">
        <v>1562</v>
      </c>
      <c r="O633" s="218"/>
      <c r="P633" s="209" t="s">
        <v>633</v>
      </c>
      <c r="Q633" s="209" t="s">
        <v>688</v>
      </c>
      <c r="R633" s="208" t="e">
        <f>VLOOKUP(LEFT(Solicitacao_Prancha[[#This Row],[ORIGEM]],4),#REF!,2,0)</f>
        <v>#REF!</v>
      </c>
      <c r="S633" s="208" t="e">
        <f>VLOOKUP(LEFT(Solicitacao_Prancha[[#This Row],[DESTINO]],4),#REF!,2,0)</f>
        <v>#REF!</v>
      </c>
      <c r="T633" s="220" t="str">
        <f t="shared" si="218"/>
        <v>Não Aderente</v>
      </c>
      <c r="U633" s="223">
        <f>((CONCATENATE(Solicitacao_Prancha[[#This Row],[DATA MOVIMENTAÇÃO]]," ",Solicitacao_Prancha[[#This Row],[HORA MOVIMENTAÇÃO]])-Solicitacao_Prancha[[#This Row],[DATA SOLICITAÇÃO]])*24)+3</f>
        <v>15.700000000011642</v>
      </c>
      <c r="V633" s="224" t="s">
        <v>410</v>
      </c>
      <c r="W633" s="209" t="str">
        <f>LEFT(Solicitacao_Prancha[[#This Row],[ORIGEM]],4)</f>
        <v>0656</v>
      </c>
      <c r="X633" s="209" t="str">
        <f>LEFT(Solicitacao_Prancha[[#This Row],[DESTINO]],4)</f>
        <v>0481</v>
      </c>
      <c r="Y633" s="209" t="str">
        <f t="shared" si="219"/>
        <v>BRLP0656</v>
      </c>
      <c r="Z633" s="209" t="str">
        <f t="shared" si="220"/>
        <v>06560481</v>
      </c>
      <c r="AA633" s="209" t="str">
        <f t="shared" si="221"/>
        <v>BRLP0481</v>
      </c>
      <c r="AB633" s="222" t="e">
        <f>VLOOKUP(Y633,#REF!,2,0)</f>
        <v>#REF!</v>
      </c>
      <c r="AC633" s="222" t="e">
        <f>VLOOKUP(Z633,#REF!,2,0)</f>
        <v>#REF!</v>
      </c>
      <c r="AD633" s="222" t="e">
        <f>VLOOKUP(AA633,#REF!,2,0)</f>
        <v>#REF!</v>
      </c>
      <c r="AE633" s="227" t="e">
        <f t="shared" si="222"/>
        <v>#REF!</v>
      </c>
      <c r="AF633" s="230" t="e">
        <f t="shared" si="223"/>
        <v>#REF!</v>
      </c>
      <c r="AG633" s="230">
        <v>2</v>
      </c>
      <c r="AH633" s="230" t="e">
        <f t="shared" si="224"/>
        <v>#REF!</v>
      </c>
      <c r="AI633" s="228" t="e">
        <f t="shared" si="225"/>
        <v>#REF!</v>
      </c>
      <c r="AJ633" s="209">
        <f>Solicitacao_Prancha[[#This Row],[QUANT EQUIP]]</f>
        <v>1</v>
      </c>
      <c r="AK633" s="230" t="e">
        <f t="shared" si="226"/>
        <v>#REF!</v>
      </c>
      <c r="AL633" s="209"/>
      <c r="AM633" s="209"/>
      <c r="AN633" s="209"/>
      <c r="AO633" s="209"/>
      <c r="AP633" s="209"/>
      <c r="AQ633" s="209"/>
      <c r="AR633" s="209"/>
      <c r="AS633" s="209"/>
      <c r="AT633" s="209"/>
      <c r="AU633" s="209"/>
      <c r="AV633" s="209"/>
      <c r="AW633" s="209"/>
      <c r="AX633"/>
      <c r="AY633"/>
    </row>
    <row r="634" spans="1:51" ht="15" hidden="1" x14ac:dyDescent="0.25">
      <c r="A634" s="209">
        <v>3402</v>
      </c>
      <c r="B634" s="209" t="s">
        <v>743</v>
      </c>
      <c r="C634" s="210">
        <v>45652.762499999997</v>
      </c>
      <c r="D634" s="211" t="s">
        <v>1123</v>
      </c>
      <c r="E634" s="209" t="s">
        <v>491</v>
      </c>
      <c r="F634" s="209">
        <v>1</v>
      </c>
      <c r="G634" s="209" t="s">
        <v>501</v>
      </c>
      <c r="H634" s="209" t="s">
        <v>620</v>
      </c>
      <c r="I634" s="209" t="s">
        <v>621</v>
      </c>
      <c r="J634" s="209" t="s">
        <v>531</v>
      </c>
      <c r="K634" s="209" t="s">
        <v>1583</v>
      </c>
      <c r="L634" s="209" t="s">
        <v>605</v>
      </c>
      <c r="M634" s="211" t="s">
        <v>1421</v>
      </c>
      <c r="N634" s="211" t="s">
        <v>1562</v>
      </c>
      <c r="O634" s="218"/>
      <c r="P634" s="209" t="s">
        <v>633</v>
      </c>
      <c r="Q634" s="209" t="s">
        <v>688</v>
      </c>
      <c r="R634" s="208" t="e">
        <f>VLOOKUP(LEFT(Solicitacao_Prancha[[#This Row],[ORIGEM]],4),#REF!,2,0)</f>
        <v>#REF!</v>
      </c>
      <c r="S634" s="208" t="e">
        <f>VLOOKUP(LEFT(Solicitacao_Prancha[[#This Row],[DESTINO]],4),#REF!,2,0)</f>
        <v>#REF!</v>
      </c>
      <c r="T634" s="220" t="str">
        <f t="shared" si="218"/>
        <v>Não Aderente</v>
      </c>
      <c r="U634" s="223">
        <f>((CONCATENATE(Solicitacao_Prancha[[#This Row],[DATA MOVIMENTAÇÃO]]," ",Solicitacao_Prancha[[#This Row],[HORA MOVIMENTAÇÃO]])-Solicitacao_Prancha[[#This Row],[DATA SOLICITAÇÃO]])*24)+3</f>
        <v>2.7000000000698492</v>
      </c>
      <c r="V634" s="224" t="s">
        <v>410</v>
      </c>
      <c r="W634" s="209" t="str">
        <f>LEFT(Solicitacao_Prancha[[#This Row],[ORIGEM]],4)</f>
        <v>0656</v>
      </c>
      <c r="X634" s="209" t="str">
        <f>LEFT(Solicitacao_Prancha[[#This Row],[DESTINO]],4)</f>
        <v>0481</v>
      </c>
      <c r="Y634" s="209" t="str">
        <f t="shared" si="219"/>
        <v>BRLP0656</v>
      </c>
      <c r="Z634" s="209" t="str">
        <f t="shared" si="220"/>
        <v>06560481</v>
      </c>
      <c r="AA634" s="209" t="str">
        <f t="shared" si="221"/>
        <v>BRLP0481</v>
      </c>
      <c r="AB634" s="222" t="e">
        <f>VLOOKUP(Y634,#REF!,2,0)</f>
        <v>#REF!</v>
      </c>
      <c r="AC634" s="222" t="e">
        <f>VLOOKUP(Z634,#REF!,2,0)</f>
        <v>#REF!</v>
      </c>
      <c r="AD634" s="222" t="e">
        <f>VLOOKUP(AA634,#REF!,2,0)</f>
        <v>#REF!</v>
      </c>
      <c r="AE634" s="227" t="e">
        <f t="shared" si="222"/>
        <v>#REF!</v>
      </c>
      <c r="AF634" s="230" t="e">
        <f t="shared" si="223"/>
        <v>#REF!</v>
      </c>
      <c r="AG634" s="230">
        <v>2</v>
      </c>
      <c r="AH634" s="230" t="e">
        <f t="shared" si="224"/>
        <v>#REF!</v>
      </c>
      <c r="AI634" s="228" t="e">
        <f t="shared" si="225"/>
        <v>#REF!</v>
      </c>
      <c r="AJ634" s="209">
        <f>Solicitacao_Prancha[[#This Row],[QUANT EQUIP]]</f>
        <v>1</v>
      </c>
      <c r="AK634" s="230" t="e">
        <f t="shared" si="226"/>
        <v>#REF!</v>
      </c>
      <c r="AL634" s="209"/>
      <c r="AM634" s="209"/>
      <c r="AN634" s="209"/>
      <c r="AO634" s="209"/>
      <c r="AP634" s="209"/>
      <c r="AQ634" s="209"/>
      <c r="AR634" s="209"/>
      <c r="AS634" s="209"/>
      <c r="AT634" s="209"/>
      <c r="AU634" s="209"/>
      <c r="AV634" s="209"/>
      <c r="AW634" s="209"/>
      <c r="AX634"/>
      <c r="AY634"/>
    </row>
    <row r="635" spans="1:51" ht="15" hidden="1" x14ac:dyDescent="0.25">
      <c r="A635" s="209">
        <v>3408</v>
      </c>
      <c r="B635" s="209" t="s">
        <v>743</v>
      </c>
      <c r="C635" s="210">
        <v>45652.762499999997</v>
      </c>
      <c r="D635" s="211" t="s">
        <v>1123</v>
      </c>
      <c r="E635" s="209" t="s">
        <v>489</v>
      </c>
      <c r="F635" s="209">
        <v>1</v>
      </c>
      <c r="G635" s="209" t="s">
        <v>501</v>
      </c>
      <c r="H635" s="209" t="s">
        <v>620</v>
      </c>
      <c r="I635" s="209" t="s">
        <v>621</v>
      </c>
      <c r="J635" s="209" t="s">
        <v>531</v>
      </c>
      <c r="K635" s="209" t="s">
        <v>1627</v>
      </c>
      <c r="L635" s="209" t="s">
        <v>604</v>
      </c>
      <c r="M635" s="211" t="s">
        <v>1421</v>
      </c>
      <c r="N635" s="211" t="s">
        <v>1562</v>
      </c>
      <c r="O635" s="218"/>
      <c r="P635" s="209" t="s">
        <v>633</v>
      </c>
      <c r="Q635" s="209" t="s">
        <v>688</v>
      </c>
      <c r="R635" s="208" t="e">
        <f>VLOOKUP(LEFT(Solicitacao_Prancha[[#This Row],[ORIGEM]],4),#REF!,2,0)</f>
        <v>#REF!</v>
      </c>
      <c r="S635" s="208" t="e">
        <f>VLOOKUP(LEFT(Solicitacao_Prancha[[#This Row],[DESTINO]],4),#REF!,2,0)</f>
        <v>#REF!</v>
      </c>
      <c r="T635" s="220" t="str">
        <f t="shared" si="218"/>
        <v>Não Aderente</v>
      </c>
      <c r="U635" s="223">
        <f>((CONCATENATE(Solicitacao_Prancha[[#This Row],[DATA MOVIMENTAÇÃO]]," ",Solicitacao_Prancha[[#This Row],[HORA MOVIMENTAÇÃO]])-Solicitacao_Prancha[[#This Row],[DATA SOLICITAÇÃO]])*24)+3</f>
        <v>15.700000000011642</v>
      </c>
      <c r="V635" s="224" t="s">
        <v>410</v>
      </c>
      <c r="W635" s="209" t="str">
        <f>LEFT(Solicitacao_Prancha[[#This Row],[ORIGEM]],4)</f>
        <v>0656</v>
      </c>
      <c r="X635" s="209" t="str">
        <f>LEFT(Solicitacao_Prancha[[#This Row],[DESTINO]],4)</f>
        <v>0481</v>
      </c>
      <c r="Y635" s="209" t="str">
        <f t="shared" si="219"/>
        <v>BRLP0656</v>
      </c>
      <c r="Z635" s="209" t="str">
        <f t="shared" si="220"/>
        <v>06560481</v>
      </c>
      <c r="AA635" s="209" t="str">
        <f t="shared" si="221"/>
        <v>BRLP0481</v>
      </c>
      <c r="AB635" s="222" t="e">
        <f>VLOOKUP(Y635,#REF!,2,0)</f>
        <v>#REF!</v>
      </c>
      <c r="AC635" s="222" t="e">
        <f>VLOOKUP(Z635,#REF!,2,0)</f>
        <v>#REF!</v>
      </c>
      <c r="AD635" s="222" t="e">
        <f>VLOOKUP(AA635,#REF!,2,0)</f>
        <v>#REF!</v>
      </c>
      <c r="AE635" s="227" t="e">
        <f t="shared" si="222"/>
        <v>#REF!</v>
      </c>
      <c r="AF635" s="230" t="e">
        <f t="shared" si="223"/>
        <v>#REF!</v>
      </c>
      <c r="AG635" s="230">
        <v>2</v>
      </c>
      <c r="AH635" s="230" t="e">
        <f t="shared" si="224"/>
        <v>#REF!</v>
      </c>
      <c r="AI635" s="228" t="e">
        <f t="shared" si="225"/>
        <v>#REF!</v>
      </c>
      <c r="AJ635" s="209">
        <f>Solicitacao_Prancha[[#This Row],[QUANT EQUIP]]</f>
        <v>1</v>
      </c>
      <c r="AK635" s="230" t="e">
        <f t="shared" si="226"/>
        <v>#REF!</v>
      </c>
      <c r="AL635" s="209"/>
      <c r="AM635" s="209"/>
      <c r="AN635" s="209"/>
      <c r="AO635" s="209"/>
      <c r="AP635" s="209"/>
      <c r="AQ635" s="209"/>
      <c r="AR635" s="209"/>
      <c r="AS635" s="209"/>
      <c r="AT635" s="209"/>
      <c r="AU635" s="209"/>
      <c r="AV635" s="209"/>
      <c r="AW635" s="209"/>
      <c r="AX635"/>
      <c r="AY635"/>
    </row>
    <row r="636" spans="1:51" ht="15" hidden="1" x14ac:dyDescent="0.25">
      <c r="A636" s="209">
        <v>3409</v>
      </c>
      <c r="B636" s="209" t="s">
        <v>743</v>
      </c>
      <c r="C636" s="210">
        <v>45652.762499999997</v>
      </c>
      <c r="D636" s="211" t="s">
        <v>1123</v>
      </c>
      <c r="E636" s="209" t="s">
        <v>507</v>
      </c>
      <c r="F636" s="209">
        <v>1</v>
      </c>
      <c r="G636" s="209" t="s">
        <v>501</v>
      </c>
      <c r="H636" s="209" t="s">
        <v>620</v>
      </c>
      <c r="I636" s="209" t="s">
        <v>621</v>
      </c>
      <c r="J636" s="209" t="s">
        <v>531</v>
      </c>
      <c r="K636" s="209" t="s">
        <v>1627</v>
      </c>
      <c r="L636" s="209" t="s">
        <v>604</v>
      </c>
      <c r="M636" s="211" t="s">
        <v>1421</v>
      </c>
      <c r="N636" s="211" t="s">
        <v>513</v>
      </c>
      <c r="O636" s="218"/>
      <c r="P636" s="209" t="s">
        <v>633</v>
      </c>
      <c r="Q636" s="209" t="s">
        <v>688</v>
      </c>
      <c r="R636" s="208" t="e">
        <f>VLOOKUP(LEFT(Solicitacao_Prancha[[#This Row],[ORIGEM]],4),#REF!,2,0)</f>
        <v>#REF!</v>
      </c>
      <c r="S636" s="208" t="e">
        <f>VLOOKUP(LEFT(Solicitacao_Prancha[[#This Row],[DESTINO]],4),#REF!,2,0)</f>
        <v>#REF!</v>
      </c>
      <c r="T636" s="220" t="str">
        <f t="shared" si="218"/>
        <v>Não Aderente</v>
      </c>
      <c r="U636" s="223">
        <f>((CONCATENATE(Solicitacao_Prancha[[#This Row],[DATA MOVIMENTAÇÃO]]," ",Solicitacao_Prancha[[#This Row],[HORA MOVIMENTAÇÃO]])-Solicitacao_Prancha[[#This Row],[DATA SOLICITAÇÃO]])*24)+3</f>
        <v>15.700000000011642</v>
      </c>
      <c r="V636" s="224" t="s">
        <v>410</v>
      </c>
      <c r="W636" s="209" t="str">
        <f>LEFT(Solicitacao_Prancha[[#This Row],[ORIGEM]],4)</f>
        <v>0656</v>
      </c>
      <c r="X636" s="209" t="str">
        <f>LEFT(Solicitacao_Prancha[[#This Row],[DESTINO]],4)</f>
        <v>0009</v>
      </c>
      <c r="Y636" s="209" t="str">
        <f t="shared" si="219"/>
        <v>BRLP0656</v>
      </c>
      <c r="Z636" s="209" t="str">
        <f t="shared" si="220"/>
        <v>06560009</v>
      </c>
      <c r="AA636" s="209" t="str">
        <f t="shared" si="221"/>
        <v>BRLP0009</v>
      </c>
      <c r="AB636" s="222" t="e">
        <f>VLOOKUP(Y636,#REF!,2,0)</f>
        <v>#REF!</v>
      </c>
      <c r="AC636" s="222" t="e">
        <f>VLOOKUP(Z636,#REF!,2,0)</f>
        <v>#REF!</v>
      </c>
      <c r="AD636" s="222" t="e">
        <f>VLOOKUP(AA636,#REF!,2,0)</f>
        <v>#REF!</v>
      </c>
      <c r="AE636" s="227" t="e">
        <f t="shared" si="222"/>
        <v>#REF!</v>
      </c>
      <c r="AF636" s="230" t="e">
        <f t="shared" si="223"/>
        <v>#REF!</v>
      </c>
      <c r="AG636" s="230">
        <v>2</v>
      </c>
      <c r="AH636" s="230" t="e">
        <f t="shared" si="224"/>
        <v>#REF!</v>
      </c>
      <c r="AI636" s="228" t="e">
        <f t="shared" si="225"/>
        <v>#REF!</v>
      </c>
      <c r="AJ636" s="209">
        <f>Solicitacao_Prancha[[#This Row],[QUANT EQUIP]]</f>
        <v>1</v>
      </c>
      <c r="AK636" s="230" t="e">
        <f t="shared" si="226"/>
        <v>#REF!</v>
      </c>
      <c r="AL636" s="209"/>
      <c r="AM636" s="209"/>
      <c r="AN636" s="209"/>
      <c r="AO636" s="209"/>
      <c r="AP636" s="209"/>
      <c r="AQ636" s="209"/>
      <c r="AR636" s="209"/>
      <c r="AS636" s="209"/>
      <c r="AT636" s="209"/>
      <c r="AU636" s="209"/>
      <c r="AV636" s="209"/>
      <c r="AW636" s="209"/>
      <c r="AX636"/>
      <c r="AY636"/>
    </row>
    <row r="637" spans="1:51" ht="15" hidden="1" x14ac:dyDescent="0.25">
      <c r="A637" s="209">
        <v>3403</v>
      </c>
      <c r="B637" s="209" t="s">
        <v>743</v>
      </c>
      <c r="C637" s="210">
        <v>45652.762499999997</v>
      </c>
      <c r="D637" s="211" t="s">
        <v>1123</v>
      </c>
      <c r="E637" s="209" t="s">
        <v>493</v>
      </c>
      <c r="F637" s="209">
        <v>1</v>
      </c>
      <c r="G637" s="209" t="s">
        <v>501</v>
      </c>
      <c r="H637" s="209" t="s">
        <v>620</v>
      </c>
      <c r="I637" s="209" t="s">
        <v>621</v>
      </c>
      <c r="J637" s="209" t="s">
        <v>531</v>
      </c>
      <c r="K637" s="209" t="s">
        <v>1583</v>
      </c>
      <c r="L637" s="209" t="s">
        <v>605</v>
      </c>
      <c r="M637" s="211" t="s">
        <v>1421</v>
      </c>
      <c r="N637" s="211" t="s">
        <v>1562</v>
      </c>
      <c r="O637" s="218"/>
      <c r="P637" s="209" t="s">
        <v>633</v>
      </c>
      <c r="Q637" s="209" t="s">
        <v>688</v>
      </c>
      <c r="R637" s="208" t="e">
        <f>VLOOKUP(LEFT(Solicitacao_Prancha[[#This Row],[ORIGEM]],4),#REF!,2,0)</f>
        <v>#REF!</v>
      </c>
      <c r="S637" s="208" t="e">
        <f>VLOOKUP(LEFT(Solicitacao_Prancha[[#This Row],[DESTINO]],4),#REF!,2,0)</f>
        <v>#REF!</v>
      </c>
      <c r="T637" s="220" t="str">
        <f t="shared" si="218"/>
        <v>Não Aderente</v>
      </c>
      <c r="U637" s="223">
        <f>((CONCATENATE(Solicitacao_Prancha[[#This Row],[DATA MOVIMENTAÇÃO]]," ",Solicitacao_Prancha[[#This Row],[HORA MOVIMENTAÇÃO]])-Solicitacao_Prancha[[#This Row],[DATA SOLICITAÇÃO]])*24)+3</f>
        <v>2.7000000000698492</v>
      </c>
      <c r="V637" s="224" t="s">
        <v>410</v>
      </c>
      <c r="W637" s="209" t="str">
        <f>LEFT(Solicitacao_Prancha[[#This Row],[ORIGEM]],4)</f>
        <v>0656</v>
      </c>
      <c r="X637" s="209" t="str">
        <f>LEFT(Solicitacao_Prancha[[#This Row],[DESTINO]],4)</f>
        <v>0481</v>
      </c>
      <c r="Y637" s="209" t="str">
        <f t="shared" si="219"/>
        <v>BRLP0656</v>
      </c>
      <c r="Z637" s="209" t="str">
        <f t="shared" si="220"/>
        <v>06560481</v>
      </c>
      <c r="AA637" s="209" t="str">
        <f t="shared" si="221"/>
        <v>BRLP0481</v>
      </c>
      <c r="AB637" s="222" t="e">
        <f>VLOOKUP(Y637,#REF!,2,0)</f>
        <v>#REF!</v>
      </c>
      <c r="AC637" s="222" t="e">
        <f>VLOOKUP(Z637,#REF!,2,0)</f>
        <v>#REF!</v>
      </c>
      <c r="AD637" s="222" t="e">
        <f>VLOOKUP(AA637,#REF!,2,0)</f>
        <v>#REF!</v>
      </c>
      <c r="AE637" s="227" t="e">
        <f t="shared" si="222"/>
        <v>#REF!</v>
      </c>
      <c r="AF637" s="230" t="e">
        <f t="shared" si="223"/>
        <v>#REF!</v>
      </c>
      <c r="AG637" s="230">
        <v>2</v>
      </c>
      <c r="AH637" s="230" t="e">
        <f t="shared" si="224"/>
        <v>#REF!</v>
      </c>
      <c r="AI637" s="228" t="e">
        <f t="shared" si="225"/>
        <v>#REF!</v>
      </c>
      <c r="AJ637" s="209">
        <f>Solicitacao_Prancha[[#This Row],[QUANT EQUIP]]</f>
        <v>1</v>
      </c>
      <c r="AK637" s="230" t="e">
        <f t="shared" si="226"/>
        <v>#REF!</v>
      </c>
      <c r="AL637" s="209"/>
      <c r="AM637" s="209"/>
      <c r="AN637" s="209"/>
      <c r="AO637" s="209"/>
      <c r="AP637" s="209"/>
      <c r="AQ637" s="209"/>
      <c r="AR637" s="209"/>
      <c r="AS637" s="209"/>
      <c r="AT637" s="209"/>
      <c r="AU637" s="209"/>
      <c r="AV637" s="209"/>
      <c r="AW637" s="209"/>
      <c r="AX637"/>
      <c r="AY637"/>
    </row>
    <row r="638" spans="1:51" ht="15" hidden="1" x14ac:dyDescent="0.25">
      <c r="A638" s="209">
        <v>3404</v>
      </c>
      <c r="B638" s="209" t="s">
        <v>718</v>
      </c>
      <c r="C638" s="210">
        <v>45652.76458333333</v>
      </c>
      <c r="D638" s="211" t="s">
        <v>577</v>
      </c>
      <c r="E638" s="209" t="s">
        <v>744</v>
      </c>
      <c r="F638" s="209">
        <v>2</v>
      </c>
      <c r="G638" s="209" t="s">
        <v>8</v>
      </c>
      <c r="H638" s="209" t="s">
        <v>620</v>
      </c>
      <c r="I638" s="209" t="s">
        <v>621</v>
      </c>
      <c r="J638" s="209" t="s">
        <v>1</v>
      </c>
      <c r="K638" s="209" t="s">
        <v>1664</v>
      </c>
      <c r="L638" s="209" t="s">
        <v>593</v>
      </c>
      <c r="M638" s="211" t="s">
        <v>410</v>
      </c>
      <c r="N638" s="211" t="s">
        <v>410</v>
      </c>
      <c r="O638" s="218" t="s">
        <v>1665</v>
      </c>
      <c r="P638" s="209"/>
      <c r="Q638" s="209" t="s">
        <v>687</v>
      </c>
      <c r="R638" s="208" t="e">
        <f>VLOOKUP(LEFT(Solicitacao_Prancha[[#This Row],[ORIGEM]],4),#REF!,2,0)</f>
        <v>#REF!</v>
      </c>
      <c r="S638" s="208" t="e">
        <f>VLOOKUP(LEFT(Solicitacao_Prancha[[#This Row],[DESTINO]],4),#REF!,2,0)</f>
        <v>#REF!</v>
      </c>
      <c r="T638" s="220" t="str">
        <f t="shared" si="218"/>
        <v>Aderente</v>
      </c>
      <c r="U638" s="223">
        <f>((CONCATENATE(Solicitacao_Prancha[[#This Row],[DATA MOVIMENTAÇÃO]]," ",Solicitacao_Prancha[[#This Row],[HORA MOVIMENTAÇÃO]])-Solicitacao_Prancha[[#This Row],[DATA SOLICITAÇÃO]])*24)+3</f>
        <v>88.650000000139698</v>
      </c>
      <c r="V638" s="224" t="s">
        <v>410</v>
      </c>
      <c r="W638" s="209" t="str">
        <f>LEFT(Solicitacao_Prancha[[#This Row],[ORIGEM]],4)</f>
        <v>BRLP</v>
      </c>
      <c r="X638" s="209" t="str">
        <f>LEFT(Solicitacao_Prancha[[#This Row],[DESTINO]],4)</f>
        <v>BRLP</v>
      </c>
      <c r="Y638" s="209" t="str">
        <f t="shared" si="219"/>
        <v>BRLPBRLP</v>
      </c>
      <c r="Z638" s="209" t="str">
        <f t="shared" si="220"/>
        <v>BRLPBRLP</v>
      </c>
      <c r="AA638" s="209" t="str">
        <f t="shared" si="221"/>
        <v>BRLPBRLP</v>
      </c>
      <c r="AB638" s="222" t="e">
        <f>VLOOKUP(Y638,#REF!,2,0)</f>
        <v>#REF!</v>
      </c>
      <c r="AC638" s="222" t="e">
        <f>VLOOKUP(Z638,#REF!,2,0)</f>
        <v>#REF!</v>
      </c>
      <c r="AD638" s="222" t="e">
        <f>VLOOKUP(AA638,#REF!,2,0)</f>
        <v>#REF!</v>
      </c>
      <c r="AE638" s="227" t="e">
        <f t="shared" si="222"/>
        <v>#REF!</v>
      </c>
      <c r="AF638" s="230" t="e">
        <f t="shared" si="223"/>
        <v>#REF!</v>
      </c>
      <c r="AG638" s="230">
        <v>2</v>
      </c>
      <c r="AH638" s="230" t="e">
        <f t="shared" si="224"/>
        <v>#REF!</v>
      </c>
      <c r="AI638" s="228" t="e">
        <f t="shared" si="225"/>
        <v>#REF!</v>
      </c>
      <c r="AJ638" s="209">
        <f>Solicitacao_Prancha[[#This Row],[QUANT EQUIP]]</f>
        <v>2</v>
      </c>
      <c r="AK638" s="230" t="e">
        <f t="shared" si="226"/>
        <v>#REF!</v>
      </c>
      <c r="AL638" s="209"/>
      <c r="AM638" s="209"/>
      <c r="AN638" s="209"/>
      <c r="AO638" s="209"/>
      <c r="AP638" s="209"/>
      <c r="AQ638" s="209"/>
      <c r="AR638" s="209"/>
      <c r="AS638" s="209"/>
      <c r="AT638" s="209"/>
      <c r="AU638" s="209"/>
      <c r="AV638" s="209"/>
      <c r="AW638" s="209"/>
      <c r="AX638"/>
      <c r="AY638"/>
    </row>
    <row r="639" spans="1:51" ht="15" hidden="1" x14ac:dyDescent="0.25">
      <c r="A639" s="209">
        <v>3405</v>
      </c>
      <c r="B639" s="209" t="s">
        <v>745</v>
      </c>
      <c r="C639" s="210">
        <v>45652.779166666667</v>
      </c>
      <c r="D639" s="211" t="s">
        <v>572</v>
      </c>
      <c r="E639" s="209" t="s">
        <v>553</v>
      </c>
      <c r="F639" s="209">
        <v>1</v>
      </c>
      <c r="G639" s="209" t="s">
        <v>554</v>
      </c>
      <c r="H639" s="209" t="s">
        <v>620</v>
      </c>
      <c r="I639" s="209" t="s">
        <v>622</v>
      </c>
      <c r="J639" s="209" t="s">
        <v>1</v>
      </c>
      <c r="K639" s="209" t="s">
        <v>1627</v>
      </c>
      <c r="L639" s="209" t="s">
        <v>1666</v>
      </c>
      <c r="M639" s="211" t="s">
        <v>547</v>
      </c>
      <c r="N639" s="211" t="s">
        <v>757</v>
      </c>
      <c r="O639" s="218"/>
      <c r="P639" s="209"/>
      <c r="Q639" s="209" t="s">
        <v>687</v>
      </c>
      <c r="R639" s="208" t="e">
        <f>VLOOKUP(LEFT(Solicitacao_Prancha[[#This Row],[ORIGEM]],4),#REF!,2,0)</f>
        <v>#REF!</v>
      </c>
      <c r="S639" s="208" t="e">
        <f>VLOOKUP(LEFT(Solicitacao_Prancha[[#This Row],[DESTINO]],4),#REF!,2,0)</f>
        <v>#REF!</v>
      </c>
      <c r="T639" s="220" t="str">
        <f t="shared" si="218"/>
        <v>Não Aderente</v>
      </c>
      <c r="U639" s="223">
        <f>((CONCATENATE(Solicitacao_Prancha[[#This Row],[DATA MOVIMENTAÇÃO]]," ",Solicitacao_Prancha[[#This Row],[HORA MOVIMENTAÇÃO]])-Solicitacao_Prancha[[#This Row],[DATA SOLICITAÇÃO]])*24)+3</f>
        <v>14.416666666686069</v>
      </c>
      <c r="V639" s="224" t="s">
        <v>410</v>
      </c>
      <c r="W639" s="209" t="str">
        <f>LEFT(Solicitacao_Prancha[[#This Row],[ORIGEM]],4)</f>
        <v>0484</v>
      </c>
      <c r="X639" s="209" t="str">
        <f>LEFT(Solicitacao_Prancha[[#This Row],[DESTINO]],4)</f>
        <v>0479</v>
      </c>
      <c r="Y639" s="209" t="str">
        <f t="shared" si="219"/>
        <v>BRLP0484</v>
      </c>
      <c r="Z639" s="209" t="str">
        <f t="shared" si="220"/>
        <v>04840479</v>
      </c>
      <c r="AA639" s="209" t="str">
        <f t="shared" si="221"/>
        <v>BRLP0479</v>
      </c>
      <c r="AB639" s="222" t="e">
        <f>VLOOKUP(Y639,#REF!,2,0)</f>
        <v>#REF!</v>
      </c>
      <c r="AC639" s="222" t="e">
        <f>VLOOKUP(Z639,#REF!,2,0)</f>
        <v>#REF!</v>
      </c>
      <c r="AD639" s="222" t="e">
        <f>VLOOKUP(AA639,#REF!,2,0)</f>
        <v>#REF!</v>
      </c>
      <c r="AE639" s="227" t="e">
        <f t="shared" si="222"/>
        <v>#REF!</v>
      </c>
      <c r="AF639" s="230" t="e">
        <f t="shared" si="223"/>
        <v>#REF!</v>
      </c>
      <c r="AG639" s="230">
        <v>2</v>
      </c>
      <c r="AH639" s="230" t="e">
        <f t="shared" si="224"/>
        <v>#REF!</v>
      </c>
      <c r="AI639" s="228" t="e">
        <f t="shared" si="225"/>
        <v>#REF!</v>
      </c>
      <c r="AJ639" s="209">
        <f>Solicitacao_Prancha[[#This Row],[QUANT EQUIP]]</f>
        <v>1</v>
      </c>
      <c r="AK639" s="230" t="e">
        <f t="shared" si="226"/>
        <v>#REF!</v>
      </c>
      <c r="AL639" s="209"/>
      <c r="AM639" s="209"/>
      <c r="AN639" s="209"/>
      <c r="AO639" s="209"/>
      <c r="AP639" s="209"/>
      <c r="AQ639" s="209"/>
      <c r="AR639" s="209"/>
      <c r="AS639" s="209"/>
      <c r="AT639" s="209"/>
      <c r="AU639" s="209"/>
      <c r="AV639" s="209"/>
      <c r="AW639" s="209"/>
      <c r="AX639"/>
      <c r="AY639"/>
    </row>
    <row r="640" spans="1:51" ht="15" hidden="1" x14ac:dyDescent="0.25">
      <c r="A640" s="209">
        <v>3406</v>
      </c>
      <c r="B640" s="209" t="s">
        <v>745</v>
      </c>
      <c r="C640" s="210">
        <v>45652.792361111111</v>
      </c>
      <c r="D640" s="211" t="s">
        <v>557</v>
      </c>
      <c r="E640" s="209" t="s">
        <v>537</v>
      </c>
      <c r="F640" s="209">
        <v>1</v>
      </c>
      <c r="G640" s="209" t="s">
        <v>823</v>
      </c>
      <c r="H640" s="209" t="s">
        <v>620</v>
      </c>
      <c r="I640" s="209" t="s">
        <v>624</v>
      </c>
      <c r="J640" s="209" t="s">
        <v>531</v>
      </c>
      <c r="K640" s="209" t="s">
        <v>1627</v>
      </c>
      <c r="L640" s="209" t="s">
        <v>600</v>
      </c>
      <c r="M640" s="211" t="s">
        <v>1667</v>
      </c>
      <c r="N640" s="211" t="s">
        <v>504</v>
      </c>
      <c r="O640" s="218" t="s">
        <v>1668</v>
      </c>
      <c r="P640" s="209" t="s">
        <v>633</v>
      </c>
      <c r="Q640" s="209" t="s">
        <v>687</v>
      </c>
      <c r="R640" s="208" t="e">
        <f>VLOOKUP(LEFT(Solicitacao_Prancha[[#This Row],[ORIGEM]],4),#REF!,2,0)</f>
        <v>#REF!</v>
      </c>
      <c r="S640" s="208" t="e">
        <f>VLOOKUP(LEFT(Solicitacao_Prancha[[#This Row],[DESTINO]],4),#REF!,2,0)</f>
        <v>#REF!</v>
      </c>
      <c r="T640" s="220" t="str">
        <f t="shared" si="218"/>
        <v>Não Aderente</v>
      </c>
      <c r="U640" s="223">
        <f>((CONCATENATE(Solicitacao_Prancha[[#This Row],[DATA MOVIMENTAÇÃO]]," ",Solicitacao_Prancha[[#This Row],[HORA MOVIMENTAÇÃO]])-Solicitacao_Prancha[[#This Row],[DATA SOLICITAÇÃO]])*24)+3</f>
        <v>13.983333333337214</v>
      </c>
      <c r="V640" s="224" t="s">
        <v>410</v>
      </c>
      <c r="W640" s="209" t="str">
        <f>LEFT(Solicitacao_Prancha[[#This Row],[ORIGEM]],4)</f>
        <v>0546</v>
      </c>
      <c r="X640" s="209" t="str">
        <f>LEFT(Solicitacao_Prancha[[#This Row],[DESTINO]],4)</f>
        <v>0478</v>
      </c>
      <c r="Y640" s="209" t="str">
        <f t="shared" si="219"/>
        <v>BRLP0546</v>
      </c>
      <c r="Z640" s="209" t="str">
        <f t="shared" si="220"/>
        <v>05460478</v>
      </c>
      <c r="AA640" s="209" t="str">
        <f t="shared" si="221"/>
        <v>BRLP0478</v>
      </c>
      <c r="AB640" s="222" t="e">
        <f>VLOOKUP(Y640,#REF!,2,0)</f>
        <v>#REF!</v>
      </c>
      <c r="AC640" s="222" t="e">
        <f>VLOOKUP(Z640,#REF!,2,0)</f>
        <v>#REF!</v>
      </c>
      <c r="AD640" s="222" t="e">
        <f>VLOOKUP(AA640,#REF!,2,0)</f>
        <v>#REF!</v>
      </c>
      <c r="AE640" s="227" t="e">
        <f t="shared" si="222"/>
        <v>#REF!</v>
      </c>
      <c r="AF640" s="230" t="e">
        <f t="shared" si="223"/>
        <v>#REF!</v>
      </c>
      <c r="AG640" s="230">
        <v>2</v>
      </c>
      <c r="AH640" s="230" t="e">
        <f t="shared" si="224"/>
        <v>#REF!</v>
      </c>
      <c r="AI640" s="228" t="e">
        <f t="shared" si="225"/>
        <v>#REF!</v>
      </c>
      <c r="AJ640" s="209">
        <f>Solicitacao_Prancha[[#This Row],[QUANT EQUIP]]</f>
        <v>1</v>
      </c>
      <c r="AK640" s="230" t="e">
        <f t="shared" si="226"/>
        <v>#REF!</v>
      </c>
      <c r="AL640" s="209"/>
      <c r="AM640" s="209"/>
      <c r="AN640" s="209"/>
      <c r="AO640" s="209"/>
      <c r="AP640" s="209"/>
      <c r="AQ640" s="209"/>
      <c r="AR640" s="209"/>
      <c r="AS640" s="209"/>
      <c r="AT640" s="209"/>
      <c r="AU640" s="209"/>
      <c r="AV640" s="209"/>
      <c r="AW640" s="209"/>
      <c r="AX640"/>
      <c r="AY640"/>
    </row>
    <row r="641" spans="1:51" ht="15" hidden="1" x14ac:dyDescent="0.25">
      <c r="A641" s="209">
        <v>3410</v>
      </c>
      <c r="B641" s="209" t="s">
        <v>717</v>
      </c>
      <c r="C641" s="210">
        <v>45652.802083333336</v>
      </c>
      <c r="D641" s="211" t="s">
        <v>1684</v>
      </c>
      <c r="E641" s="209" t="s">
        <v>500</v>
      </c>
      <c r="F641" s="209">
        <v>1</v>
      </c>
      <c r="G641" s="209" t="s">
        <v>8</v>
      </c>
      <c r="H641" s="209" t="s">
        <v>620</v>
      </c>
      <c r="I641" s="209" t="s">
        <v>620</v>
      </c>
      <c r="J641" s="209" t="s">
        <v>1</v>
      </c>
      <c r="K641" s="209" t="s">
        <v>1629</v>
      </c>
      <c r="L641" s="209" t="s">
        <v>1685</v>
      </c>
      <c r="M641" s="211" t="s">
        <v>2</v>
      </c>
      <c r="N641" s="211" t="s">
        <v>2</v>
      </c>
      <c r="O641" s="218"/>
      <c r="P641" s="209"/>
      <c r="Q641" s="209" t="s">
        <v>687</v>
      </c>
      <c r="R641" s="208" t="e">
        <f>VLOOKUP(LEFT(Solicitacao_Prancha[[#This Row],[ORIGEM]],4),#REF!,2,0)</f>
        <v>#REF!</v>
      </c>
      <c r="S641" s="208" t="e">
        <f>VLOOKUP(LEFT(Solicitacao_Prancha[[#This Row],[DESTINO]],4),#REF!,2,0)</f>
        <v>#REF!</v>
      </c>
      <c r="T641" s="220" t="str">
        <f t="shared" si="218"/>
        <v>Aderente</v>
      </c>
      <c r="U641" s="223">
        <f>((CONCATENATE(Solicitacao_Prancha[[#This Row],[DATA MOVIMENTAÇÃO]]," ",Solicitacao_Prancha[[#This Row],[HORA MOVIMENTAÇÃO]])-Solicitacao_Prancha[[#This Row],[DATA SOLICITAÇÃO]])*24)+3</f>
        <v>48.083333333255723</v>
      </c>
      <c r="V641" s="224" t="s">
        <v>410</v>
      </c>
      <c r="W641" s="209" t="str">
        <f>LEFT(Solicitacao_Prancha[[#This Row],[ORIGEM]],4)</f>
        <v>0001</v>
      </c>
      <c r="X641" s="209" t="str">
        <f>LEFT(Solicitacao_Prancha[[#This Row],[DESTINO]],4)</f>
        <v>0001</v>
      </c>
      <c r="Y641" s="209" t="str">
        <f t="shared" si="219"/>
        <v>BRLP0001</v>
      </c>
      <c r="Z641" s="209" t="str">
        <f t="shared" si="220"/>
        <v>00010001</v>
      </c>
      <c r="AA641" s="209" t="str">
        <f t="shared" si="221"/>
        <v>BRLP0001</v>
      </c>
      <c r="AB641" s="222" t="e">
        <f>VLOOKUP(Y641,#REF!,2,0)</f>
        <v>#REF!</v>
      </c>
      <c r="AC641" s="222" t="e">
        <f>VLOOKUP(Z641,#REF!,2,0)</f>
        <v>#REF!</v>
      </c>
      <c r="AD641" s="222" t="e">
        <f>VLOOKUP(AA641,#REF!,2,0)</f>
        <v>#REF!</v>
      </c>
      <c r="AE641" s="227" t="e">
        <f t="shared" si="222"/>
        <v>#REF!</v>
      </c>
      <c r="AF641" s="230" t="e">
        <f t="shared" si="223"/>
        <v>#REF!</v>
      </c>
      <c r="AG641" s="230">
        <v>2</v>
      </c>
      <c r="AH641" s="230" t="e">
        <f t="shared" si="224"/>
        <v>#REF!</v>
      </c>
      <c r="AI641" s="228" t="e">
        <f t="shared" si="225"/>
        <v>#REF!</v>
      </c>
      <c r="AJ641" s="209">
        <f>Solicitacao_Prancha[[#This Row],[QUANT EQUIP]]</f>
        <v>1</v>
      </c>
      <c r="AK641" s="230" t="e">
        <f t="shared" si="226"/>
        <v>#REF!</v>
      </c>
      <c r="AL641" s="209"/>
      <c r="AM641" s="209"/>
      <c r="AN641" s="209"/>
      <c r="AO641" s="209"/>
      <c r="AP641" s="209"/>
      <c r="AQ641" s="209"/>
      <c r="AR641" s="209"/>
      <c r="AS641" s="209"/>
      <c r="AT641" s="209"/>
      <c r="AU641" s="209"/>
      <c r="AV641" s="209"/>
      <c r="AW641" s="209"/>
      <c r="AX641"/>
      <c r="AY641"/>
    </row>
    <row r="642" spans="1:51" ht="15" hidden="1" x14ac:dyDescent="0.25">
      <c r="A642" s="209">
        <v>3411</v>
      </c>
      <c r="B642" s="209" t="s">
        <v>718</v>
      </c>
      <c r="C642" s="210">
        <v>45652.825694444444</v>
      </c>
      <c r="D642" s="211" t="s">
        <v>1670</v>
      </c>
      <c r="E642" s="209" t="s">
        <v>744</v>
      </c>
      <c r="F642" s="209">
        <v>1</v>
      </c>
      <c r="G642" s="209" t="s">
        <v>501</v>
      </c>
      <c r="H642" s="209" t="s">
        <v>620</v>
      </c>
      <c r="I642" s="209" t="s">
        <v>621</v>
      </c>
      <c r="J642" s="209" t="s">
        <v>1</v>
      </c>
      <c r="K642" s="209" t="s">
        <v>1664</v>
      </c>
      <c r="L642" s="209" t="s">
        <v>593</v>
      </c>
      <c r="M642" s="211" t="s">
        <v>410</v>
      </c>
      <c r="N642" s="211" t="s">
        <v>410</v>
      </c>
      <c r="O642" s="218"/>
      <c r="P642" s="209"/>
      <c r="Q642" s="209" t="s">
        <v>688</v>
      </c>
      <c r="R642" s="208" t="e">
        <f>VLOOKUP(LEFT(Solicitacao_Prancha[[#This Row],[ORIGEM]],4),#REF!,2,0)</f>
        <v>#REF!</v>
      </c>
      <c r="S642" s="208" t="e">
        <f>VLOOKUP(LEFT(Solicitacao_Prancha[[#This Row],[DESTINO]],4),#REF!,2,0)</f>
        <v>#REF!</v>
      </c>
      <c r="T642" s="220" t="str">
        <f t="shared" si="218"/>
        <v>Aderente</v>
      </c>
      <c r="U642" s="223">
        <f>((CONCATENATE(Solicitacao_Prancha[[#This Row],[DATA MOVIMENTAÇÃO]]," ",Solicitacao_Prancha[[#This Row],[HORA MOVIMENTAÇÃO]])-Solicitacao_Prancha[[#This Row],[DATA SOLICITAÇÃO]])*24)+3</f>
        <v>87.183333333407063</v>
      </c>
      <c r="V642" s="224" t="s">
        <v>410</v>
      </c>
      <c r="W642" s="209" t="str">
        <f>LEFT(Solicitacao_Prancha[[#This Row],[ORIGEM]],4)</f>
        <v>BRLP</v>
      </c>
      <c r="X642" s="209" t="str">
        <f>LEFT(Solicitacao_Prancha[[#This Row],[DESTINO]],4)</f>
        <v>BRLP</v>
      </c>
      <c r="Y642" s="209" t="str">
        <f t="shared" si="219"/>
        <v>BRLPBRLP</v>
      </c>
      <c r="Z642" s="209" t="str">
        <f t="shared" si="220"/>
        <v>BRLPBRLP</v>
      </c>
      <c r="AA642" s="209" t="str">
        <f t="shared" si="221"/>
        <v>BRLPBRLP</v>
      </c>
      <c r="AB642" s="222" t="e">
        <f>VLOOKUP(Y642,#REF!,2,0)</f>
        <v>#REF!</v>
      </c>
      <c r="AC642" s="222" t="e">
        <f>VLOOKUP(Z642,#REF!,2,0)</f>
        <v>#REF!</v>
      </c>
      <c r="AD642" s="222" t="e">
        <f>VLOOKUP(AA642,#REF!,2,0)</f>
        <v>#REF!</v>
      </c>
      <c r="AE642" s="227" t="e">
        <f t="shared" si="222"/>
        <v>#REF!</v>
      </c>
      <c r="AF642" s="230" t="e">
        <f t="shared" si="223"/>
        <v>#REF!</v>
      </c>
      <c r="AG642" s="230">
        <v>2</v>
      </c>
      <c r="AH642" s="230" t="e">
        <f t="shared" si="224"/>
        <v>#REF!</v>
      </c>
      <c r="AI642" s="228" t="e">
        <f t="shared" si="225"/>
        <v>#REF!</v>
      </c>
      <c r="AJ642" s="209">
        <f>Solicitacao_Prancha[[#This Row],[QUANT EQUIP]]</f>
        <v>1</v>
      </c>
      <c r="AK642" s="230" t="e">
        <f t="shared" si="226"/>
        <v>#REF!</v>
      </c>
      <c r="AL642" s="209"/>
      <c r="AM642" s="209"/>
      <c r="AN642" s="209"/>
      <c r="AO642" s="209"/>
      <c r="AP642" s="209"/>
      <c r="AQ642" s="209"/>
      <c r="AR642" s="209"/>
      <c r="AS642" s="209"/>
      <c r="AT642" s="209"/>
      <c r="AU642" s="209"/>
      <c r="AV642" s="209"/>
      <c r="AW642" s="209"/>
      <c r="AX642"/>
      <c r="AY642"/>
    </row>
    <row r="643" spans="1:51" ht="15" hidden="1" x14ac:dyDescent="0.25">
      <c r="A643" s="209">
        <v>3412</v>
      </c>
      <c r="B643" s="209" t="s">
        <v>745</v>
      </c>
      <c r="C643" s="210">
        <v>45652.838888888888</v>
      </c>
      <c r="D643" s="211" t="s">
        <v>539</v>
      </c>
      <c r="E643" s="209" t="s">
        <v>497</v>
      </c>
      <c r="F643" s="209">
        <v>3</v>
      </c>
      <c r="G643" s="209" t="s">
        <v>518</v>
      </c>
      <c r="H643" s="209" t="s">
        <v>624</v>
      </c>
      <c r="I643" s="209" t="s">
        <v>622</v>
      </c>
      <c r="J643" s="209" t="s">
        <v>531</v>
      </c>
      <c r="K643" s="209" t="s">
        <v>1627</v>
      </c>
      <c r="L643" s="209" t="s">
        <v>604</v>
      </c>
      <c r="M643" s="211" t="s">
        <v>568</v>
      </c>
      <c r="N643" s="211" t="s">
        <v>580</v>
      </c>
      <c r="O643" s="218" t="s">
        <v>1671</v>
      </c>
      <c r="P643" s="209" t="s">
        <v>651</v>
      </c>
      <c r="Q643" s="209" t="s">
        <v>688</v>
      </c>
      <c r="R643" s="208" t="e">
        <f>VLOOKUP(LEFT(Solicitacao_Prancha[[#This Row],[ORIGEM]],4),#REF!,2,0)</f>
        <v>#REF!</v>
      </c>
      <c r="S643" s="208" t="e">
        <f>VLOOKUP(LEFT(Solicitacao_Prancha[[#This Row],[DESTINO]],4),#REF!,2,0)</f>
        <v>#REF!</v>
      </c>
      <c r="T643" s="220" t="str">
        <f t="shared" si="218"/>
        <v>Não Aderente</v>
      </c>
      <c r="U643" s="223">
        <f>((CONCATENATE(Solicitacao_Prancha[[#This Row],[DATA MOVIMENTAÇÃO]]," ",Solicitacao_Prancha[[#This Row],[HORA MOVIMENTAÇÃO]])-Solicitacao_Prancha[[#This Row],[DATA SOLICITAÇÃO]])*24)+3</f>
        <v>13.866666666639503</v>
      </c>
      <c r="V643" s="224" t="s">
        <v>410</v>
      </c>
      <c r="W643" s="209" t="str">
        <f>LEFT(Solicitacao_Prancha[[#This Row],[ORIGEM]],4)</f>
        <v>2075</v>
      </c>
      <c r="X643" s="209" t="str">
        <f>LEFT(Solicitacao_Prancha[[#This Row],[DESTINO]],4)</f>
        <v>0262</v>
      </c>
      <c r="Y643" s="209" t="str">
        <f t="shared" si="219"/>
        <v>BRLP2075</v>
      </c>
      <c r="Z643" s="209" t="str">
        <f t="shared" si="220"/>
        <v>20750262</v>
      </c>
      <c r="AA643" s="209" t="str">
        <f t="shared" si="221"/>
        <v>BRLP0262</v>
      </c>
      <c r="AB643" s="222" t="e">
        <f>VLOOKUP(Y643,#REF!,2,0)</f>
        <v>#REF!</v>
      </c>
      <c r="AC643" s="222" t="e">
        <f>VLOOKUP(Z643,#REF!,2,0)</f>
        <v>#REF!</v>
      </c>
      <c r="AD643" s="222" t="e">
        <f>VLOOKUP(AA643,#REF!,2,0)</f>
        <v>#REF!</v>
      </c>
      <c r="AE643" s="227" t="e">
        <f t="shared" si="222"/>
        <v>#REF!</v>
      </c>
      <c r="AF643" s="230" t="e">
        <f t="shared" si="223"/>
        <v>#REF!</v>
      </c>
      <c r="AG643" s="230">
        <v>2</v>
      </c>
      <c r="AH643" s="230" t="e">
        <f t="shared" si="224"/>
        <v>#REF!</v>
      </c>
      <c r="AI643" s="228" t="e">
        <f t="shared" si="225"/>
        <v>#REF!</v>
      </c>
      <c r="AJ643" s="209">
        <f>Solicitacao_Prancha[[#This Row],[QUANT EQUIP]]</f>
        <v>3</v>
      </c>
      <c r="AK643" s="230" t="e">
        <f t="shared" si="226"/>
        <v>#REF!</v>
      </c>
      <c r="AL643" s="209"/>
      <c r="AM643" s="209"/>
      <c r="AN643" s="209"/>
      <c r="AO643" s="209"/>
      <c r="AP643" s="209"/>
      <c r="AQ643" s="209"/>
      <c r="AR643" s="209"/>
      <c r="AS643" s="209"/>
      <c r="AT643" s="209"/>
      <c r="AU643" s="209"/>
      <c r="AV643" s="209"/>
      <c r="AW643" s="209"/>
      <c r="AX643"/>
      <c r="AY643"/>
    </row>
    <row r="644" spans="1:51" ht="15" hidden="1" x14ac:dyDescent="0.25">
      <c r="A644" s="209">
        <v>3413</v>
      </c>
      <c r="B644" s="209" t="s">
        <v>742</v>
      </c>
      <c r="C644" s="210">
        <v>45652.87222222222</v>
      </c>
      <c r="D644" s="211" t="s">
        <v>1564</v>
      </c>
      <c r="E644" s="209" t="s">
        <v>489</v>
      </c>
      <c r="F644" s="209">
        <v>1</v>
      </c>
      <c r="G644" s="209" t="s">
        <v>533</v>
      </c>
      <c r="H644" s="209" t="s">
        <v>621</v>
      </c>
      <c r="I644" s="209" t="s">
        <v>621</v>
      </c>
      <c r="J644" s="209" t="s">
        <v>531</v>
      </c>
      <c r="K644" s="209" t="s">
        <v>1627</v>
      </c>
      <c r="L644" s="209" t="s">
        <v>593</v>
      </c>
      <c r="M644" s="211" t="s">
        <v>1428</v>
      </c>
      <c r="N644" s="211" t="s">
        <v>1672</v>
      </c>
      <c r="O644" s="218"/>
      <c r="P644" s="209" t="s">
        <v>630</v>
      </c>
      <c r="Q644" s="209" t="s">
        <v>688</v>
      </c>
      <c r="R644" s="208" t="e">
        <f>VLOOKUP(LEFT(Solicitacao_Prancha[[#This Row],[ORIGEM]],4),#REF!,2,0)</f>
        <v>#REF!</v>
      </c>
      <c r="S644" s="208" t="e">
        <f>VLOOKUP(LEFT(Solicitacao_Prancha[[#This Row],[DESTINO]],4),#REF!,2,0)</f>
        <v>#REF!</v>
      </c>
      <c r="T644" s="220" t="str">
        <f t="shared" si="218"/>
        <v>Não Aderente</v>
      </c>
      <c r="U644" s="223">
        <f>((CONCATENATE(Solicitacao_Prancha[[#This Row],[DATA MOVIMENTAÇÃO]]," ",Solicitacao_Prancha[[#This Row],[HORA MOVIMENTAÇÃO]])-Solicitacao_Prancha[[#This Row],[DATA SOLICITAÇÃO]])*24)+3</f>
        <v>14.06666666676756</v>
      </c>
      <c r="V644" s="224" t="s">
        <v>410</v>
      </c>
      <c r="W644" s="209" t="str">
        <f>LEFT(Solicitacao_Prancha[[#This Row],[ORIGEM]],4)</f>
        <v>0019</v>
      </c>
      <c r="X644" s="209" t="str">
        <f>LEFT(Solicitacao_Prancha[[#This Row],[DESTINO]],4)</f>
        <v>0112</v>
      </c>
      <c r="Y644" s="209" t="str">
        <f t="shared" si="219"/>
        <v>BRLP0019</v>
      </c>
      <c r="Z644" s="209" t="str">
        <f t="shared" si="220"/>
        <v>00190112</v>
      </c>
      <c r="AA644" s="209" t="str">
        <f t="shared" si="221"/>
        <v>BRLP0112</v>
      </c>
      <c r="AB644" s="222" t="e">
        <f>VLOOKUP(Y644,#REF!,2,0)</f>
        <v>#REF!</v>
      </c>
      <c r="AC644" s="222" t="e">
        <f>VLOOKUP(Z644,#REF!,2,0)</f>
        <v>#REF!</v>
      </c>
      <c r="AD644" s="222" t="e">
        <f>VLOOKUP(AA644,#REF!,2,0)</f>
        <v>#REF!</v>
      </c>
      <c r="AE644" s="227" t="e">
        <f t="shared" si="222"/>
        <v>#REF!</v>
      </c>
      <c r="AF644" s="230" t="e">
        <f t="shared" si="223"/>
        <v>#REF!</v>
      </c>
      <c r="AG644" s="230">
        <v>2</v>
      </c>
      <c r="AH644" s="230" t="e">
        <f t="shared" si="224"/>
        <v>#REF!</v>
      </c>
      <c r="AI644" s="228" t="e">
        <f t="shared" si="225"/>
        <v>#REF!</v>
      </c>
      <c r="AJ644" s="209">
        <f>Solicitacao_Prancha[[#This Row],[QUANT EQUIP]]</f>
        <v>1</v>
      </c>
      <c r="AK644" s="230" t="e">
        <f t="shared" si="226"/>
        <v>#REF!</v>
      </c>
      <c r="AL644" s="209"/>
      <c r="AM644" s="209"/>
      <c r="AN644" s="209"/>
      <c r="AO644" s="209"/>
      <c r="AP644" s="209"/>
      <c r="AQ644" s="209"/>
      <c r="AR644" s="209"/>
      <c r="AS644" s="209"/>
      <c r="AT644" s="209"/>
      <c r="AU644" s="209"/>
      <c r="AV644" s="209"/>
      <c r="AW644" s="209"/>
      <c r="AX644"/>
      <c r="AY644"/>
    </row>
    <row r="645" spans="1:51" ht="15" hidden="1" x14ac:dyDescent="0.25">
      <c r="A645" s="209">
        <v>3414</v>
      </c>
      <c r="B645" s="209" t="s">
        <v>742</v>
      </c>
      <c r="C645" s="210">
        <v>45652.879166666666</v>
      </c>
      <c r="D645" s="211" t="s">
        <v>1564</v>
      </c>
      <c r="E645" s="209" t="s">
        <v>489</v>
      </c>
      <c r="F645" s="209">
        <v>1</v>
      </c>
      <c r="G645" s="209" t="s">
        <v>533</v>
      </c>
      <c r="H645" s="209" t="s">
        <v>620</v>
      </c>
      <c r="I645" s="209" t="s">
        <v>621</v>
      </c>
      <c r="J645" s="209" t="s">
        <v>1</v>
      </c>
      <c r="K645" s="209" t="s">
        <v>1629</v>
      </c>
      <c r="L645" s="209" t="s">
        <v>604</v>
      </c>
      <c r="M645" s="211" t="s">
        <v>1428</v>
      </c>
      <c r="N645" s="211" t="s">
        <v>1672</v>
      </c>
      <c r="O645" s="218"/>
      <c r="P645" s="209"/>
      <c r="Q645" s="209" t="s">
        <v>688</v>
      </c>
      <c r="R645" s="208" t="e">
        <f>VLOOKUP(LEFT(Solicitacao_Prancha[[#This Row],[ORIGEM]],4),#REF!,2,0)</f>
        <v>#REF!</v>
      </c>
      <c r="S645" s="208" t="e">
        <f>VLOOKUP(LEFT(Solicitacao_Prancha[[#This Row],[DESTINO]],4),#REF!,2,0)</f>
        <v>#REF!</v>
      </c>
      <c r="T645" s="220" t="str">
        <f t="shared" si="218"/>
        <v>Não Aderente</v>
      </c>
      <c r="U645" s="223">
        <f>((CONCATENATE(Solicitacao_Prancha[[#This Row],[DATA MOVIMENTAÇÃO]]," ",Solicitacao_Prancha[[#This Row],[HORA MOVIMENTAÇÃO]])-Solicitacao_Prancha[[#This Row],[DATA SOLICITAÇÃO]])*24)+3</f>
        <v>36.899999999965075</v>
      </c>
      <c r="V645" s="224" t="s">
        <v>410</v>
      </c>
      <c r="W645" s="209" t="str">
        <f>LEFT(Solicitacao_Prancha[[#This Row],[ORIGEM]],4)</f>
        <v>0019</v>
      </c>
      <c r="X645" s="209" t="str">
        <f>LEFT(Solicitacao_Prancha[[#This Row],[DESTINO]],4)</f>
        <v>0112</v>
      </c>
      <c r="Y645" s="209" t="str">
        <f t="shared" si="219"/>
        <v>BRLP0019</v>
      </c>
      <c r="Z645" s="209" t="str">
        <f t="shared" si="220"/>
        <v>00190112</v>
      </c>
      <c r="AA645" s="209" t="str">
        <f t="shared" si="221"/>
        <v>BRLP0112</v>
      </c>
      <c r="AB645" s="222" t="e">
        <f>VLOOKUP(Y645,#REF!,2,0)</f>
        <v>#REF!</v>
      </c>
      <c r="AC645" s="222" t="e">
        <f>VLOOKUP(Z645,#REF!,2,0)</f>
        <v>#REF!</v>
      </c>
      <c r="AD645" s="222" t="e">
        <f>VLOOKUP(AA645,#REF!,2,0)</f>
        <v>#REF!</v>
      </c>
      <c r="AE645" s="227" t="e">
        <f t="shared" si="222"/>
        <v>#REF!</v>
      </c>
      <c r="AF645" s="230" t="e">
        <f t="shared" si="223"/>
        <v>#REF!</v>
      </c>
      <c r="AG645" s="230">
        <v>2</v>
      </c>
      <c r="AH645" s="230" t="e">
        <f t="shared" si="224"/>
        <v>#REF!</v>
      </c>
      <c r="AI645" s="228" t="e">
        <f t="shared" si="225"/>
        <v>#REF!</v>
      </c>
      <c r="AJ645" s="209">
        <f>Solicitacao_Prancha[[#This Row],[QUANT EQUIP]]</f>
        <v>1</v>
      </c>
      <c r="AK645" s="230" t="e">
        <f t="shared" si="226"/>
        <v>#REF!</v>
      </c>
      <c r="AL645" s="209"/>
      <c r="AM645" s="209"/>
      <c r="AN645" s="209"/>
      <c r="AO645" s="209"/>
      <c r="AP645" s="209"/>
      <c r="AQ645" s="209"/>
      <c r="AR645" s="209"/>
      <c r="AS645" s="209"/>
      <c r="AT645" s="209"/>
      <c r="AU645" s="209"/>
      <c r="AV645" s="209"/>
      <c r="AW645" s="209"/>
      <c r="AX645"/>
      <c r="AY645"/>
    </row>
    <row r="646" spans="1:51" ht="15" hidden="1" x14ac:dyDescent="0.25">
      <c r="A646" s="209">
        <v>3415</v>
      </c>
      <c r="B646" s="209" t="s">
        <v>742</v>
      </c>
      <c r="C646" s="210">
        <v>45652.945833333331</v>
      </c>
      <c r="D646" s="211" t="s">
        <v>549</v>
      </c>
      <c r="E646" s="209" t="s">
        <v>493</v>
      </c>
      <c r="F646" s="209">
        <v>1</v>
      </c>
      <c r="G646" s="209" t="s">
        <v>545</v>
      </c>
      <c r="H646" s="209" t="s">
        <v>620</v>
      </c>
      <c r="I646" s="209" t="s">
        <v>624</v>
      </c>
      <c r="J646" s="209" t="s">
        <v>1</v>
      </c>
      <c r="K646" s="209" t="s">
        <v>1629</v>
      </c>
      <c r="L646" s="209" t="s">
        <v>607</v>
      </c>
      <c r="M646" s="211" t="s">
        <v>410</v>
      </c>
      <c r="N646" s="211" t="s">
        <v>1598</v>
      </c>
      <c r="O646" s="218" t="s">
        <v>1673</v>
      </c>
      <c r="P646" s="209"/>
      <c r="Q646" s="209" t="s">
        <v>688</v>
      </c>
      <c r="R646" s="208" t="e">
        <f>VLOOKUP(LEFT(Solicitacao_Prancha[[#This Row],[ORIGEM]],4),#REF!,2,0)</f>
        <v>#REF!</v>
      </c>
      <c r="S646" s="208" t="e">
        <f>VLOOKUP(LEFT(Solicitacao_Prancha[[#This Row],[DESTINO]],4),#REF!,2,0)</f>
        <v>#REF!</v>
      </c>
      <c r="T646" s="220" t="str">
        <f t="shared" si="218"/>
        <v>Não Aderente</v>
      </c>
      <c r="U646" s="223">
        <f>((CONCATENATE(Solicitacao_Prancha[[#This Row],[DATA MOVIMENTAÇÃO]]," ",Solicitacao_Prancha[[#This Row],[HORA MOVIMENTAÇÃO]])-Solicitacao_Prancha[[#This Row],[DATA SOLICITAÇÃO]])*24)+3</f>
        <v>36.799999999988358</v>
      </c>
      <c r="V646" s="224" t="s">
        <v>410</v>
      </c>
      <c r="W646" s="209" t="str">
        <f>LEFT(Solicitacao_Prancha[[#This Row],[ORIGEM]],4)</f>
        <v>BRLP</v>
      </c>
      <c r="X646" s="209" t="str">
        <f>LEFT(Solicitacao_Prancha[[#This Row],[DESTINO]],4)</f>
        <v>2149</v>
      </c>
      <c r="Y646" s="209" t="str">
        <f t="shared" si="219"/>
        <v>BRLPBRLP</v>
      </c>
      <c r="Z646" s="209" t="str">
        <f t="shared" si="220"/>
        <v>BRLP2149</v>
      </c>
      <c r="AA646" s="209" t="str">
        <f t="shared" si="221"/>
        <v>BRLP2149</v>
      </c>
      <c r="AB646" s="222" t="e">
        <f>VLOOKUP(Y646,#REF!,2,0)</f>
        <v>#REF!</v>
      </c>
      <c r="AC646" s="222" t="e">
        <f>VLOOKUP(Z646,#REF!,2,0)</f>
        <v>#REF!</v>
      </c>
      <c r="AD646" s="222" t="e">
        <f>VLOOKUP(AA646,#REF!,2,0)</f>
        <v>#REF!</v>
      </c>
      <c r="AE646" s="227" t="e">
        <f t="shared" si="222"/>
        <v>#REF!</v>
      </c>
      <c r="AF646" s="230" t="e">
        <f t="shared" si="223"/>
        <v>#REF!</v>
      </c>
      <c r="AG646" s="230">
        <v>2</v>
      </c>
      <c r="AH646" s="230" t="e">
        <f t="shared" si="224"/>
        <v>#REF!</v>
      </c>
      <c r="AI646" s="228" t="e">
        <f t="shared" si="225"/>
        <v>#REF!</v>
      </c>
      <c r="AJ646" s="209">
        <f>Solicitacao_Prancha[[#This Row],[QUANT EQUIP]]</f>
        <v>1</v>
      </c>
      <c r="AK646" s="230" t="e">
        <f t="shared" si="226"/>
        <v>#REF!</v>
      </c>
      <c r="AL646" s="209"/>
      <c r="AM646" s="209"/>
      <c r="AN646" s="209"/>
      <c r="AO646" s="209"/>
      <c r="AP646" s="209"/>
      <c r="AQ646" s="209"/>
      <c r="AR646" s="209"/>
      <c r="AS646" s="209"/>
      <c r="AT646" s="209"/>
      <c r="AU646" s="209"/>
      <c r="AV646" s="209"/>
      <c r="AW646" s="209"/>
      <c r="AX646"/>
      <c r="AY646"/>
    </row>
    <row r="647" spans="1:51" ht="15" hidden="1" x14ac:dyDescent="0.25">
      <c r="A647" s="209">
        <v>3416</v>
      </c>
      <c r="B647" s="209" t="s">
        <v>743</v>
      </c>
      <c r="C647" s="210">
        <v>45652.966666666667</v>
      </c>
      <c r="D647" s="211" t="s">
        <v>1496</v>
      </c>
      <c r="E647" s="209" t="s">
        <v>489</v>
      </c>
      <c r="F647" s="209">
        <v>1</v>
      </c>
      <c r="G647" s="209" t="s">
        <v>492</v>
      </c>
      <c r="H647" s="209" t="s">
        <v>620</v>
      </c>
      <c r="I647" s="209" t="s">
        <v>621</v>
      </c>
      <c r="J647" s="209" t="s">
        <v>1</v>
      </c>
      <c r="K647" s="209" t="s">
        <v>1629</v>
      </c>
      <c r="L647" s="209" t="s">
        <v>598</v>
      </c>
      <c r="M647" s="211" t="s">
        <v>652</v>
      </c>
      <c r="N647" s="211" t="s">
        <v>1495</v>
      </c>
      <c r="O647" s="218"/>
      <c r="P647" s="209"/>
      <c r="Q647" s="209" t="s">
        <v>688</v>
      </c>
      <c r="R647" s="208" t="e">
        <f>VLOOKUP(LEFT(Solicitacao_Prancha[[#This Row],[ORIGEM]],4),#REF!,2,0)</f>
        <v>#REF!</v>
      </c>
      <c r="S647" s="208" t="e">
        <f>VLOOKUP(LEFT(Solicitacao_Prancha[[#This Row],[DESTINO]],4),#REF!,2,0)</f>
        <v>#REF!</v>
      </c>
      <c r="T647" s="220" t="str">
        <f t="shared" si="218"/>
        <v>Não Aderente</v>
      </c>
      <c r="U647" s="223">
        <f>((CONCATENATE(Solicitacao_Prancha[[#This Row],[DATA MOVIMENTAÇÃO]]," ",Solicitacao_Prancha[[#This Row],[HORA MOVIMENTAÇÃO]])-Solicitacao_Prancha[[#This Row],[DATA SOLICITAÇÃO]])*24)+3</f>
        <v>41.800000000046566</v>
      </c>
      <c r="V647" s="224" t="s">
        <v>410</v>
      </c>
      <c r="W647" s="209" t="str">
        <f>LEFT(Solicitacao_Prancha[[#This Row],[ORIGEM]],4)</f>
        <v>0390</v>
      </c>
      <c r="X647" s="209" t="str">
        <f>LEFT(Solicitacao_Prancha[[#This Row],[DESTINO]],4)</f>
        <v>0366</v>
      </c>
      <c r="Y647" s="209" t="str">
        <f t="shared" si="219"/>
        <v>BRLP0390</v>
      </c>
      <c r="Z647" s="209" t="str">
        <f t="shared" si="220"/>
        <v>03900366</v>
      </c>
      <c r="AA647" s="209" t="str">
        <f t="shared" si="221"/>
        <v>BRLP0366</v>
      </c>
      <c r="AB647" s="222" t="e">
        <f>VLOOKUP(Y647,#REF!,2,0)</f>
        <v>#REF!</v>
      </c>
      <c r="AC647" s="222" t="e">
        <f>VLOOKUP(Z647,#REF!,2,0)</f>
        <v>#REF!</v>
      </c>
      <c r="AD647" s="222" t="e">
        <f>VLOOKUP(AA647,#REF!,2,0)</f>
        <v>#REF!</v>
      </c>
      <c r="AE647" s="227" t="e">
        <f t="shared" si="222"/>
        <v>#REF!</v>
      </c>
      <c r="AF647" s="230" t="e">
        <f t="shared" si="223"/>
        <v>#REF!</v>
      </c>
      <c r="AG647" s="230">
        <v>2</v>
      </c>
      <c r="AH647" s="230" t="e">
        <f t="shared" si="224"/>
        <v>#REF!</v>
      </c>
      <c r="AI647" s="228" t="e">
        <f t="shared" si="225"/>
        <v>#REF!</v>
      </c>
      <c r="AJ647" s="209">
        <f>Solicitacao_Prancha[[#This Row],[QUANT EQUIP]]</f>
        <v>1</v>
      </c>
      <c r="AK647" s="230" t="e">
        <f t="shared" si="226"/>
        <v>#REF!</v>
      </c>
      <c r="AL647" s="209"/>
      <c r="AM647" s="209"/>
      <c r="AN647" s="209"/>
      <c r="AO647" s="209"/>
      <c r="AP647" s="209"/>
      <c r="AQ647" s="209"/>
      <c r="AR647" s="209"/>
      <c r="AS647" s="209"/>
      <c r="AT647" s="209"/>
      <c r="AU647" s="209"/>
      <c r="AV647" s="209"/>
      <c r="AW647" s="209"/>
      <c r="AX647"/>
      <c r="AY647"/>
    </row>
    <row r="648" spans="1:51" ht="15" hidden="1" x14ac:dyDescent="0.25">
      <c r="A648" s="209">
        <v>3417</v>
      </c>
      <c r="B648" s="209" t="s">
        <v>743</v>
      </c>
      <c r="C648" s="210">
        <v>45652.967361111114</v>
      </c>
      <c r="D648" s="211" t="s">
        <v>1496</v>
      </c>
      <c r="E648" s="209" t="s">
        <v>503</v>
      </c>
      <c r="F648" s="209">
        <v>1</v>
      </c>
      <c r="G648" s="209" t="s">
        <v>492</v>
      </c>
      <c r="H648" s="209" t="s">
        <v>620</v>
      </c>
      <c r="I648" s="209" t="s">
        <v>621</v>
      </c>
      <c r="J648" s="209" t="s">
        <v>1</v>
      </c>
      <c r="K648" s="209" t="s">
        <v>1629</v>
      </c>
      <c r="L648" s="209" t="s">
        <v>598</v>
      </c>
      <c r="M648" s="211" t="s">
        <v>1495</v>
      </c>
      <c r="N648" s="211" t="s">
        <v>1495</v>
      </c>
      <c r="O648" s="218"/>
      <c r="P648" s="209"/>
      <c r="Q648" s="209" t="s">
        <v>688</v>
      </c>
      <c r="R648" s="208" t="e">
        <f>VLOOKUP(LEFT(Solicitacao_Prancha[[#This Row],[ORIGEM]],4),#REF!,2,0)</f>
        <v>#REF!</v>
      </c>
      <c r="S648" s="208" t="e">
        <f>VLOOKUP(LEFT(Solicitacao_Prancha[[#This Row],[DESTINO]],4),#REF!,2,0)</f>
        <v>#REF!</v>
      </c>
      <c r="T648" s="220" t="str">
        <f t="shared" si="218"/>
        <v>Não Aderente</v>
      </c>
      <c r="U648" s="223">
        <f>((CONCATENATE(Solicitacao_Prancha[[#This Row],[DATA MOVIMENTAÇÃO]]," ",Solicitacao_Prancha[[#This Row],[HORA MOVIMENTAÇÃO]])-Solicitacao_Prancha[[#This Row],[DATA SOLICITAÇÃO]])*24)+3</f>
        <v>41.783333333325572</v>
      </c>
      <c r="V648" s="224" t="s">
        <v>410</v>
      </c>
      <c r="W648" s="209" t="str">
        <f>LEFT(Solicitacao_Prancha[[#This Row],[ORIGEM]],4)</f>
        <v>0366</v>
      </c>
      <c r="X648" s="209" t="str">
        <f>LEFT(Solicitacao_Prancha[[#This Row],[DESTINO]],4)</f>
        <v>0366</v>
      </c>
      <c r="Y648" s="209" t="str">
        <f t="shared" si="219"/>
        <v>BRLP0366</v>
      </c>
      <c r="Z648" s="209" t="str">
        <f t="shared" si="220"/>
        <v>03660366</v>
      </c>
      <c r="AA648" s="209" t="str">
        <f t="shared" si="221"/>
        <v>BRLP0366</v>
      </c>
      <c r="AB648" s="222" t="e">
        <f>VLOOKUP(Y648,#REF!,2,0)</f>
        <v>#REF!</v>
      </c>
      <c r="AC648" s="222" t="e">
        <f>VLOOKUP(Z648,#REF!,2,0)</f>
        <v>#REF!</v>
      </c>
      <c r="AD648" s="222" t="e">
        <f>VLOOKUP(AA648,#REF!,2,0)</f>
        <v>#REF!</v>
      </c>
      <c r="AE648" s="227" t="e">
        <f t="shared" si="222"/>
        <v>#REF!</v>
      </c>
      <c r="AF648" s="230" t="e">
        <f t="shared" si="223"/>
        <v>#REF!</v>
      </c>
      <c r="AG648" s="230">
        <v>2</v>
      </c>
      <c r="AH648" s="230" t="e">
        <f t="shared" si="224"/>
        <v>#REF!</v>
      </c>
      <c r="AI648" s="228" t="e">
        <f t="shared" si="225"/>
        <v>#REF!</v>
      </c>
      <c r="AJ648" s="209">
        <f>Solicitacao_Prancha[[#This Row],[QUANT EQUIP]]</f>
        <v>1</v>
      </c>
      <c r="AK648" s="230" t="e">
        <f t="shared" si="226"/>
        <v>#REF!</v>
      </c>
      <c r="AL648" s="209"/>
      <c r="AM648" s="209"/>
      <c r="AN648" s="209"/>
      <c r="AO648" s="209"/>
      <c r="AP648" s="209"/>
      <c r="AQ648" s="209"/>
      <c r="AR648" s="209"/>
      <c r="AS648" s="209"/>
      <c r="AT648" s="209"/>
      <c r="AU648" s="209"/>
      <c r="AV648" s="209"/>
      <c r="AW648" s="209"/>
      <c r="AX648"/>
      <c r="AY648"/>
    </row>
    <row r="649" spans="1:51" ht="15" hidden="1" x14ac:dyDescent="0.25">
      <c r="A649" s="209">
        <v>3418</v>
      </c>
      <c r="B649" s="209" t="s">
        <v>743</v>
      </c>
      <c r="C649" s="210">
        <v>45652.96875</v>
      </c>
      <c r="D649" s="211" t="s">
        <v>1493</v>
      </c>
      <c r="E649" s="209" t="s">
        <v>491</v>
      </c>
      <c r="F649" s="209">
        <v>1</v>
      </c>
      <c r="G649" s="209" t="s">
        <v>492</v>
      </c>
      <c r="H649" s="209" t="s">
        <v>620</v>
      </c>
      <c r="I649" s="209" t="s">
        <v>621</v>
      </c>
      <c r="J649" s="209" t="s">
        <v>1</v>
      </c>
      <c r="K649" s="209" t="s">
        <v>1629</v>
      </c>
      <c r="L649" s="209" t="s">
        <v>598</v>
      </c>
      <c r="M649" s="211" t="s">
        <v>652</v>
      </c>
      <c r="N649" s="211" t="s">
        <v>1495</v>
      </c>
      <c r="O649" s="218"/>
      <c r="P649" s="209"/>
      <c r="Q649" s="209" t="s">
        <v>688</v>
      </c>
      <c r="R649" s="208" t="e">
        <f>VLOOKUP(LEFT(Solicitacao_Prancha[[#This Row],[ORIGEM]],4),#REF!,2,0)</f>
        <v>#REF!</v>
      </c>
      <c r="S649" s="208" t="e">
        <f>VLOOKUP(LEFT(Solicitacao_Prancha[[#This Row],[DESTINO]],4),#REF!,2,0)</f>
        <v>#REF!</v>
      </c>
      <c r="T649" s="220" t="str">
        <f t="shared" si="218"/>
        <v>Não Aderente</v>
      </c>
      <c r="U649" s="223">
        <f>((CONCATENATE(Solicitacao_Prancha[[#This Row],[DATA MOVIMENTAÇÃO]]," ",Solicitacao_Prancha[[#This Row],[HORA MOVIMENTAÇÃO]])-Solicitacao_Prancha[[#This Row],[DATA SOLICITAÇÃO]])*24)+3</f>
        <v>41.750000000058208</v>
      </c>
      <c r="V649" s="224" t="s">
        <v>410</v>
      </c>
      <c r="W649" s="209" t="str">
        <f>LEFT(Solicitacao_Prancha[[#This Row],[ORIGEM]],4)</f>
        <v>0390</v>
      </c>
      <c r="X649" s="209" t="str">
        <f>LEFT(Solicitacao_Prancha[[#This Row],[DESTINO]],4)</f>
        <v>0366</v>
      </c>
      <c r="Y649" s="209" t="str">
        <f t="shared" si="219"/>
        <v>BRLP0390</v>
      </c>
      <c r="Z649" s="209" t="str">
        <f t="shared" si="220"/>
        <v>03900366</v>
      </c>
      <c r="AA649" s="209" t="str">
        <f t="shared" si="221"/>
        <v>BRLP0366</v>
      </c>
      <c r="AB649" s="222" t="e">
        <f>VLOOKUP(Y649,#REF!,2,0)</f>
        <v>#REF!</v>
      </c>
      <c r="AC649" s="222" t="e">
        <f>VLOOKUP(Z649,#REF!,2,0)</f>
        <v>#REF!</v>
      </c>
      <c r="AD649" s="222" t="e">
        <f>VLOOKUP(AA649,#REF!,2,0)</f>
        <v>#REF!</v>
      </c>
      <c r="AE649" s="227" t="e">
        <f t="shared" si="222"/>
        <v>#REF!</v>
      </c>
      <c r="AF649" s="230" t="e">
        <f t="shared" si="223"/>
        <v>#REF!</v>
      </c>
      <c r="AG649" s="230">
        <v>2</v>
      </c>
      <c r="AH649" s="230" t="e">
        <f t="shared" si="224"/>
        <v>#REF!</v>
      </c>
      <c r="AI649" s="228" t="e">
        <f t="shared" si="225"/>
        <v>#REF!</v>
      </c>
      <c r="AJ649" s="209">
        <f>Solicitacao_Prancha[[#This Row],[QUANT EQUIP]]</f>
        <v>1</v>
      </c>
      <c r="AK649" s="230" t="e">
        <f t="shared" si="226"/>
        <v>#REF!</v>
      </c>
      <c r="AL649" s="209"/>
      <c r="AM649" s="209"/>
      <c r="AN649" s="209"/>
      <c r="AO649" s="209"/>
      <c r="AP649" s="209"/>
      <c r="AQ649" s="209"/>
      <c r="AR649" s="209"/>
      <c r="AS649" s="209"/>
      <c r="AT649" s="209"/>
      <c r="AU649" s="209"/>
      <c r="AV649" s="209"/>
      <c r="AW649" s="209"/>
      <c r="AX649"/>
      <c r="AY649"/>
    </row>
    <row r="650" spans="1:51" ht="15" hidden="1" x14ac:dyDescent="0.25">
      <c r="A650" s="209">
        <v>3419</v>
      </c>
      <c r="B650" s="209" t="s">
        <v>743</v>
      </c>
      <c r="C650" s="210">
        <v>45652.970138888886</v>
      </c>
      <c r="D650" s="211" t="s">
        <v>1493</v>
      </c>
      <c r="E650" s="209" t="s">
        <v>493</v>
      </c>
      <c r="F650" s="209">
        <v>1</v>
      </c>
      <c r="G650" s="209" t="s">
        <v>492</v>
      </c>
      <c r="H650" s="209" t="s">
        <v>620</v>
      </c>
      <c r="I650" s="209" t="s">
        <v>621</v>
      </c>
      <c r="J650" s="209" t="s">
        <v>1</v>
      </c>
      <c r="K650" s="209" t="s">
        <v>1583</v>
      </c>
      <c r="L650" s="209" t="s">
        <v>598</v>
      </c>
      <c r="M650" s="211" t="s">
        <v>652</v>
      </c>
      <c r="N650" s="211" t="s">
        <v>1495</v>
      </c>
      <c r="O650" s="218"/>
      <c r="P650" s="209"/>
      <c r="Q650" s="209" t="s">
        <v>688</v>
      </c>
      <c r="R650" s="208" t="e">
        <f>VLOOKUP(LEFT(Solicitacao_Prancha[[#This Row],[ORIGEM]],4),#REF!,2,0)</f>
        <v>#REF!</v>
      </c>
      <c r="S650" s="208" t="e">
        <f>VLOOKUP(LEFT(Solicitacao_Prancha[[#This Row],[DESTINO]],4),#REF!,2,0)</f>
        <v>#REF!</v>
      </c>
      <c r="T650" s="220" t="str">
        <f t="shared" si="218"/>
        <v>Não Aderente</v>
      </c>
      <c r="U650" s="223">
        <f>((CONCATENATE(Solicitacao_Prancha[[#This Row],[DATA MOVIMENTAÇÃO]]," ",Solicitacao_Prancha[[#This Row],[HORA MOVIMENTAÇÃO]])-Solicitacao_Prancha[[#This Row],[DATA SOLICITAÇÃO]])*24)+3</f>
        <v>-6.283333333209157</v>
      </c>
      <c r="V650" s="224" t="s">
        <v>410</v>
      </c>
      <c r="W650" s="209" t="str">
        <f>LEFT(Solicitacao_Prancha[[#This Row],[ORIGEM]],4)</f>
        <v>0390</v>
      </c>
      <c r="X650" s="209" t="str">
        <f>LEFT(Solicitacao_Prancha[[#This Row],[DESTINO]],4)</f>
        <v>0366</v>
      </c>
      <c r="Y650" s="209" t="str">
        <f t="shared" si="219"/>
        <v>BRLP0390</v>
      </c>
      <c r="Z650" s="209" t="str">
        <f t="shared" si="220"/>
        <v>03900366</v>
      </c>
      <c r="AA650" s="209" t="str">
        <f t="shared" si="221"/>
        <v>BRLP0366</v>
      </c>
      <c r="AB650" s="222" t="e">
        <f>VLOOKUP(Y650,#REF!,2,0)</f>
        <v>#REF!</v>
      </c>
      <c r="AC650" s="222" t="e">
        <f>VLOOKUP(Z650,#REF!,2,0)</f>
        <v>#REF!</v>
      </c>
      <c r="AD650" s="222" t="e">
        <f>VLOOKUP(AA650,#REF!,2,0)</f>
        <v>#REF!</v>
      </c>
      <c r="AE650" s="227" t="e">
        <f t="shared" si="222"/>
        <v>#REF!</v>
      </c>
      <c r="AF650" s="230" t="e">
        <f t="shared" si="223"/>
        <v>#REF!</v>
      </c>
      <c r="AG650" s="230">
        <v>2</v>
      </c>
      <c r="AH650" s="230" t="e">
        <f t="shared" si="224"/>
        <v>#REF!</v>
      </c>
      <c r="AI650" s="228" t="e">
        <f t="shared" si="225"/>
        <v>#REF!</v>
      </c>
      <c r="AJ650" s="209">
        <f>Solicitacao_Prancha[[#This Row],[QUANT EQUIP]]</f>
        <v>1</v>
      </c>
      <c r="AK650" s="230" t="e">
        <f t="shared" si="226"/>
        <v>#REF!</v>
      </c>
      <c r="AL650" s="209"/>
      <c r="AM650" s="209"/>
      <c r="AN650" s="209"/>
      <c r="AO650" s="209"/>
      <c r="AP650" s="209"/>
      <c r="AQ650" s="209"/>
      <c r="AR650" s="209"/>
      <c r="AS650" s="209"/>
      <c r="AT650" s="209"/>
      <c r="AU650" s="209"/>
      <c r="AV650" s="209"/>
      <c r="AW650" s="209"/>
      <c r="AX650"/>
      <c r="AY650"/>
    </row>
    <row r="651" spans="1:51" ht="15" hidden="1" x14ac:dyDescent="0.25">
      <c r="A651" s="209">
        <v>3420</v>
      </c>
      <c r="B651" s="209" t="s">
        <v>742</v>
      </c>
      <c r="C651" s="210">
        <v>45652.980555555558</v>
      </c>
      <c r="D651" s="211" t="s">
        <v>529</v>
      </c>
      <c r="E651" s="209" t="s">
        <v>493</v>
      </c>
      <c r="F651" s="209">
        <v>1</v>
      </c>
      <c r="G651" s="209" t="s">
        <v>545</v>
      </c>
      <c r="H651" s="209" t="s">
        <v>620</v>
      </c>
      <c r="I651" s="209" t="s">
        <v>621</v>
      </c>
      <c r="J651" s="209" t="s">
        <v>502</v>
      </c>
      <c r="K651" s="209" t="s">
        <v>1627</v>
      </c>
      <c r="L651" s="209" t="s">
        <v>595</v>
      </c>
      <c r="M651" s="211" t="s">
        <v>1516</v>
      </c>
      <c r="N651" s="211" t="s">
        <v>1598</v>
      </c>
      <c r="O651" s="218"/>
      <c r="P651" s="209"/>
      <c r="Q651" s="209" t="s">
        <v>688</v>
      </c>
      <c r="R651" s="208" t="e">
        <f>VLOOKUP(LEFT(Solicitacao_Prancha[[#This Row],[ORIGEM]],4),#REF!,2,0)</f>
        <v>#REF!</v>
      </c>
      <c r="S651" s="208" t="e">
        <f>VLOOKUP(LEFT(Solicitacao_Prancha[[#This Row],[DESTINO]],4),#REF!,2,0)</f>
        <v>#REF!</v>
      </c>
      <c r="T651" s="220" t="str">
        <f t="shared" si="218"/>
        <v>Não Aderente</v>
      </c>
      <c r="U651" s="223">
        <f>((CONCATENATE(Solicitacao_Prancha[[#This Row],[DATA MOVIMENTAÇÃO]]," ",Solicitacao_Prancha[[#This Row],[HORA MOVIMENTAÇÃO]])-Solicitacao_Prancha[[#This Row],[DATA SOLICITAÇÃO]])*24)+3</f>
        <v>13.466666666558012</v>
      </c>
      <c r="V651" s="224" t="s">
        <v>410</v>
      </c>
      <c r="W651" s="209" t="str">
        <f>LEFT(Solicitacao_Prancha[[#This Row],[ORIGEM]],4)</f>
        <v>0642</v>
      </c>
      <c r="X651" s="209" t="str">
        <f>LEFT(Solicitacao_Prancha[[#This Row],[DESTINO]],4)</f>
        <v>2149</v>
      </c>
      <c r="Y651" s="209" t="str">
        <f t="shared" si="219"/>
        <v>BRLP0642</v>
      </c>
      <c r="Z651" s="209" t="str">
        <f t="shared" si="220"/>
        <v>06422149</v>
      </c>
      <c r="AA651" s="209" t="str">
        <f t="shared" si="221"/>
        <v>BRLP2149</v>
      </c>
      <c r="AB651" s="222" t="e">
        <f>VLOOKUP(Y651,#REF!,2,0)</f>
        <v>#REF!</v>
      </c>
      <c r="AC651" s="222" t="e">
        <f>VLOOKUP(Z651,#REF!,2,0)</f>
        <v>#REF!</v>
      </c>
      <c r="AD651" s="222" t="e">
        <f>VLOOKUP(AA651,#REF!,2,0)</f>
        <v>#REF!</v>
      </c>
      <c r="AE651" s="227" t="e">
        <f t="shared" si="222"/>
        <v>#REF!</v>
      </c>
      <c r="AF651" s="230" t="e">
        <f t="shared" si="223"/>
        <v>#REF!</v>
      </c>
      <c r="AG651" s="230">
        <v>2</v>
      </c>
      <c r="AH651" s="230" t="e">
        <f t="shared" si="224"/>
        <v>#REF!</v>
      </c>
      <c r="AI651" s="228" t="e">
        <f t="shared" si="225"/>
        <v>#REF!</v>
      </c>
      <c r="AJ651" s="209">
        <f>Solicitacao_Prancha[[#This Row],[QUANT EQUIP]]</f>
        <v>1</v>
      </c>
      <c r="AK651" s="230" t="e">
        <f t="shared" si="226"/>
        <v>#REF!</v>
      </c>
      <c r="AL651" s="209"/>
      <c r="AM651" s="209"/>
      <c r="AN651" s="209"/>
      <c r="AO651" s="209"/>
      <c r="AP651" s="209"/>
      <c r="AQ651" s="209"/>
      <c r="AR651" s="209"/>
      <c r="AS651" s="209"/>
      <c r="AT651" s="209"/>
      <c r="AU651" s="209"/>
      <c r="AV651" s="209"/>
      <c r="AW651" s="209"/>
      <c r="AX651"/>
      <c r="AY651"/>
    </row>
    <row r="652" spans="1:51" ht="15" hidden="1" x14ac:dyDescent="0.25">
      <c r="A652" s="209">
        <v>3421</v>
      </c>
      <c r="B652" s="209" t="s">
        <v>742</v>
      </c>
      <c r="C652" s="210">
        <v>45652.981944444444</v>
      </c>
      <c r="D652" s="211" t="s">
        <v>529</v>
      </c>
      <c r="E652" s="209" t="s">
        <v>491</v>
      </c>
      <c r="F652" s="209">
        <v>1</v>
      </c>
      <c r="G652" s="209" t="s">
        <v>545</v>
      </c>
      <c r="H652" s="209" t="s">
        <v>620</v>
      </c>
      <c r="I652" s="209" t="s">
        <v>621</v>
      </c>
      <c r="J652" s="209" t="s">
        <v>502</v>
      </c>
      <c r="K652" s="209" t="s">
        <v>1627</v>
      </c>
      <c r="L652" s="209" t="s">
        <v>595</v>
      </c>
      <c r="M652" s="211" t="s">
        <v>1516</v>
      </c>
      <c r="N652" s="211" t="s">
        <v>1598</v>
      </c>
      <c r="O652" s="218"/>
      <c r="P652" s="209"/>
      <c r="Q652" s="209" t="s">
        <v>688</v>
      </c>
      <c r="R652" s="208" t="e">
        <f>VLOOKUP(LEFT(Solicitacao_Prancha[[#This Row],[ORIGEM]],4),#REF!,2,0)</f>
        <v>#REF!</v>
      </c>
      <c r="S652" s="208" t="e">
        <f>VLOOKUP(LEFT(Solicitacao_Prancha[[#This Row],[DESTINO]],4),#REF!,2,0)</f>
        <v>#REF!</v>
      </c>
      <c r="T652" s="220" t="str">
        <f t="shared" si="218"/>
        <v>Não Aderente</v>
      </c>
      <c r="U652" s="223">
        <f>((CONCATENATE(Solicitacao_Prancha[[#This Row],[DATA MOVIMENTAÇÃO]]," ",Solicitacao_Prancha[[#This Row],[HORA MOVIMENTAÇÃO]])-Solicitacao_Prancha[[#This Row],[DATA SOLICITAÇÃO]])*24)+3</f>
        <v>13.433333333290648</v>
      </c>
      <c r="V652" s="224" t="s">
        <v>410</v>
      </c>
      <c r="W652" s="209" t="str">
        <f>LEFT(Solicitacao_Prancha[[#This Row],[ORIGEM]],4)</f>
        <v>0642</v>
      </c>
      <c r="X652" s="209" t="str">
        <f>LEFT(Solicitacao_Prancha[[#This Row],[DESTINO]],4)</f>
        <v>2149</v>
      </c>
      <c r="Y652" s="209" t="str">
        <f t="shared" si="219"/>
        <v>BRLP0642</v>
      </c>
      <c r="Z652" s="209" t="str">
        <f t="shared" si="220"/>
        <v>06422149</v>
      </c>
      <c r="AA652" s="209" t="str">
        <f t="shared" si="221"/>
        <v>BRLP2149</v>
      </c>
      <c r="AB652" s="222" t="e">
        <f>VLOOKUP(Y652,#REF!,2,0)</f>
        <v>#REF!</v>
      </c>
      <c r="AC652" s="222" t="e">
        <f>VLOOKUP(Z652,#REF!,2,0)</f>
        <v>#REF!</v>
      </c>
      <c r="AD652" s="222" t="e">
        <f>VLOOKUP(AA652,#REF!,2,0)</f>
        <v>#REF!</v>
      </c>
      <c r="AE652" s="227" t="e">
        <f t="shared" si="222"/>
        <v>#REF!</v>
      </c>
      <c r="AF652" s="230" t="e">
        <f t="shared" si="223"/>
        <v>#REF!</v>
      </c>
      <c r="AG652" s="230">
        <v>2</v>
      </c>
      <c r="AH652" s="230" t="e">
        <f t="shared" si="224"/>
        <v>#REF!</v>
      </c>
      <c r="AI652" s="228" t="e">
        <f t="shared" si="225"/>
        <v>#REF!</v>
      </c>
      <c r="AJ652" s="209">
        <f>Solicitacao_Prancha[[#This Row],[QUANT EQUIP]]</f>
        <v>1</v>
      </c>
      <c r="AK652" s="230" t="e">
        <f t="shared" si="226"/>
        <v>#REF!</v>
      </c>
      <c r="AL652" s="209"/>
      <c r="AM652" s="209"/>
      <c r="AN652" s="209"/>
      <c r="AO652" s="209"/>
      <c r="AP652" s="209"/>
      <c r="AQ652" s="209"/>
      <c r="AR652" s="209"/>
      <c r="AS652" s="209"/>
      <c r="AT652" s="209"/>
      <c r="AU652" s="209"/>
      <c r="AV652" s="209"/>
      <c r="AW652" s="209"/>
      <c r="AX652"/>
      <c r="AY652"/>
    </row>
    <row r="653" spans="1:51" ht="15" hidden="1" x14ac:dyDescent="0.25">
      <c r="A653" s="209">
        <v>3422</v>
      </c>
      <c r="B653" s="209" t="s">
        <v>742</v>
      </c>
      <c r="C653" s="210">
        <v>45652.982638888891</v>
      </c>
      <c r="D653" s="211" t="s">
        <v>529</v>
      </c>
      <c r="E653" s="209" t="s">
        <v>493</v>
      </c>
      <c r="F653" s="209">
        <v>1</v>
      </c>
      <c r="G653" s="209" t="s">
        <v>545</v>
      </c>
      <c r="H653" s="209" t="s">
        <v>620</v>
      </c>
      <c r="I653" s="209" t="s">
        <v>621</v>
      </c>
      <c r="J653" s="209" t="s">
        <v>1</v>
      </c>
      <c r="K653" s="209" t="s">
        <v>1629</v>
      </c>
      <c r="L653" s="209" t="s">
        <v>600</v>
      </c>
      <c r="M653" s="211" t="s">
        <v>1516</v>
      </c>
      <c r="N653" s="211" t="s">
        <v>1598</v>
      </c>
      <c r="O653" s="218"/>
      <c r="P653" s="209"/>
      <c r="Q653" s="209" t="s">
        <v>688</v>
      </c>
      <c r="R653" s="208" t="e">
        <f>VLOOKUP(LEFT(Solicitacao_Prancha[[#This Row],[ORIGEM]],4),#REF!,2,0)</f>
        <v>#REF!</v>
      </c>
      <c r="S653" s="208" t="e">
        <f>VLOOKUP(LEFT(Solicitacao_Prancha[[#This Row],[DESTINO]],4),#REF!,2,0)</f>
        <v>#REF!</v>
      </c>
      <c r="T653" s="220" t="str">
        <f t="shared" si="218"/>
        <v>Não Aderente</v>
      </c>
      <c r="U653" s="223">
        <f>((CONCATENATE(Solicitacao_Prancha[[#This Row],[DATA MOVIMENTAÇÃO]]," ",Solicitacao_Prancha[[#This Row],[HORA MOVIMENTAÇÃO]])-Solicitacao_Prancha[[#This Row],[DATA SOLICITAÇÃO]])*24)+3</f>
        <v>33.416666666627862</v>
      </c>
      <c r="V653" s="224" t="s">
        <v>410</v>
      </c>
      <c r="W653" s="209" t="str">
        <f>LEFT(Solicitacao_Prancha[[#This Row],[ORIGEM]],4)</f>
        <v>0642</v>
      </c>
      <c r="X653" s="209" t="str">
        <f>LEFT(Solicitacao_Prancha[[#This Row],[DESTINO]],4)</f>
        <v>2149</v>
      </c>
      <c r="Y653" s="209" t="str">
        <f t="shared" si="219"/>
        <v>BRLP0642</v>
      </c>
      <c r="Z653" s="209" t="str">
        <f t="shared" si="220"/>
        <v>06422149</v>
      </c>
      <c r="AA653" s="209" t="str">
        <f t="shared" si="221"/>
        <v>BRLP2149</v>
      </c>
      <c r="AB653" s="222" t="e">
        <f>VLOOKUP(Y653,#REF!,2,0)</f>
        <v>#REF!</v>
      </c>
      <c r="AC653" s="222" t="e">
        <f>VLOOKUP(Z653,#REF!,2,0)</f>
        <v>#REF!</v>
      </c>
      <c r="AD653" s="222" t="e">
        <f>VLOOKUP(AA653,#REF!,2,0)</f>
        <v>#REF!</v>
      </c>
      <c r="AE653" s="227" t="e">
        <f t="shared" si="222"/>
        <v>#REF!</v>
      </c>
      <c r="AF653" s="230" t="e">
        <f t="shared" si="223"/>
        <v>#REF!</v>
      </c>
      <c r="AG653" s="230">
        <v>2</v>
      </c>
      <c r="AH653" s="230" t="e">
        <f t="shared" si="224"/>
        <v>#REF!</v>
      </c>
      <c r="AI653" s="228" t="e">
        <f t="shared" si="225"/>
        <v>#REF!</v>
      </c>
      <c r="AJ653" s="209">
        <f>Solicitacao_Prancha[[#This Row],[QUANT EQUIP]]</f>
        <v>1</v>
      </c>
      <c r="AK653" s="230" t="e">
        <f t="shared" si="226"/>
        <v>#REF!</v>
      </c>
      <c r="AL653" s="209"/>
      <c r="AM653" s="209"/>
      <c r="AN653" s="209"/>
      <c r="AO653" s="209"/>
      <c r="AP653" s="209"/>
      <c r="AQ653" s="209"/>
      <c r="AR653" s="209"/>
      <c r="AS653" s="209"/>
      <c r="AT653" s="209"/>
      <c r="AU653" s="209"/>
      <c r="AV653" s="209"/>
      <c r="AW653" s="209"/>
      <c r="AX653"/>
      <c r="AY653"/>
    </row>
    <row r="654" spans="1:51" ht="15" hidden="1" x14ac:dyDescent="0.25">
      <c r="A654" s="209">
        <v>3423</v>
      </c>
      <c r="B654" s="209" t="s">
        <v>742</v>
      </c>
      <c r="C654" s="210">
        <v>45652.984027777777</v>
      </c>
      <c r="D654" s="211" t="s">
        <v>529</v>
      </c>
      <c r="E654" s="209" t="s">
        <v>491</v>
      </c>
      <c r="F654" s="209">
        <v>1</v>
      </c>
      <c r="G654" s="209" t="s">
        <v>545</v>
      </c>
      <c r="H654" s="209" t="s">
        <v>620</v>
      </c>
      <c r="I654" s="209" t="s">
        <v>621</v>
      </c>
      <c r="J654" s="209" t="s">
        <v>1</v>
      </c>
      <c r="K654" s="209" t="s">
        <v>1629</v>
      </c>
      <c r="L654" s="209" t="s">
        <v>600</v>
      </c>
      <c r="M654" s="211" t="s">
        <v>1516</v>
      </c>
      <c r="N654" s="211" t="s">
        <v>1598</v>
      </c>
      <c r="O654" s="218"/>
      <c r="P654" s="209"/>
      <c r="Q654" s="209" t="s">
        <v>688</v>
      </c>
      <c r="R654" s="208" t="e">
        <f>VLOOKUP(LEFT(Solicitacao_Prancha[[#This Row],[ORIGEM]],4),#REF!,2,0)</f>
        <v>#REF!</v>
      </c>
      <c r="S654" s="208" t="e">
        <f>VLOOKUP(LEFT(Solicitacao_Prancha[[#This Row],[DESTINO]],4),#REF!,2,0)</f>
        <v>#REF!</v>
      </c>
      <c r="T654" s="220" t="str">
        <f t="shared" si="218"/>
        <v>Não Aderente</v>
      </c>
      <c r="U654" s="223">
        <f>((CONCATENATE(Solicitacao_Prancha[[#This Row],[DATA MOVIMENTAÇÃO]]," ",Solicitacao_Prancha[[#This Row],[HORA MOVIMENTAÇÃO]])-Solicitacao_Prancha[[#This Row],[DATA SOLICITAÇÃO]])*24)+3</f>
        <v>33.383333333360497</v>
      </c>
      <c r="V654" s="224" t="s">
        <v>410</v>
      </c>
      <c r="W654" s="209" t="str">
        <f>LEFT(Solicitacao_Prancha[[#This Row],[ORIGEM]],4)</f>
        <v>0642</v>
      </c>
      <c r="X654" s="209" t="str">
        <f>LEFT(Solicitacao_Prancha[[#This Row],[DESTINO]],4)</f>
        <v>2149</v>
      </c>
      <c r="Y654" s="209" t="str">
        <f t="shared" si="219"/>
        <v>BRLP0642</v>
      </c>
      <c r="Z654" s="209" t="str">
        <f t="shared" si="220"/>
        <v>06422149</v>
      </c>
      <c r="AA654" s="209" t="str">
        <f t="shared" si="221"/>
        <v>BRLP2149</v>
      </c>
      <c r="AB654" s="222" t="e">
        <f>VLOOKUP(Y654,#REF!,2,0)</f>
        <v>#REF!</v>
      </c>
      <c r="AC654" s="222" t="e">
        <f>VLOOKUP(Z654,#REF!,2,0)</f>
        <v>#REF!</v>
      </c>
      <c r="AD654" s="222" t="e">
        <f>VLOOKUP(AA654,#REF!,2,0)</f>
        <v>#REF!</v>
      </c>
      <c r="AE654" s="227" t="e">
        <f t="shared" si="222"/>
        <v>#REF!</v>
      </c>
      <c r="AF654" s="230" t="e">
        <f t="shared" si="223"/>
        <v>#REF!</v>
      </c>
      <c r="AG654" s="230">
        <v>2</v>
      </c>
      <c r="AH654" s="230" t="e">
        <f t="shared" si="224"/>
        <v>#REF!</v>
      </c>
      <c r="AI654" s="228" t="e">
        <f t="shared" si="225"/>
        <v>#REF!</v>
      </c>
      <c r="AJ654" s="209">
        <f>Solicitacao_Prancha[[#This Row],[QUANT EQUIP]]</f>
        <v>1</v>
      </c>
      <c r="AK654" s="230" t="e">
        <f t="shared" si="226"/>
        <v>#REF!</v>
      </c>
      <c r="AL654" s="209"/>
      <c r="AM654" s="209"/>
      <c r="AN654" s="209"/>
      <c r="AO654" s="209"/>
      <c r="AP654" s="209"/>
      <c r="AQ654" s="209"/>
      <c r="AR654" s="209"/>
      <c r="AS654" s="209"/>
      <c r="AT654" s="209"/>
      <c r="AU654" s="209"/>
      <c r="AV654" s="209"/>
      <c r="AW654" s="209"/>
      <c r="AX654"/>
      <c r="AY654"/>
    </row>
    <row r="655" spans="1:51" ht="15" hidden="1" x14ac:dyDescent="0.25">
      <c r="A655" s="209">
        <v>3424</v>
      </c>
      <c r="B655" s="209" t="s">
        <v>742</v>
      </c>
      <c r="C655" s="210">
        <v>45653.474999999999</v>
      </c>
      <c r="D655" s="211" t="s">
        <v>549</v>
      </c>
      <c r="E655" s="209" t="s">
        <v>493</v>
      </c>
      <c r="F655" s="209">
        <v>1</v>
      </c>
      <c r="G655" s="209" t="s">
        <v>545</v>
      </c>
      <c r="H655" s="209" t="s">
        <v>620</v>
      </c>
      <c r="I655" s="209" t="s">
        <v>624</v>
      </c>
      <c r="J655" s="209" t="s">
        <v>502</v>
      </c>
      <c r="K655" s="209" t="s">
        <v>1629</v>
      </c>
      <c r="L655" s="209" t="s">
        <v>607</v>
      </c>
      <c r="M655" s="211" t="s">
        <v>410</v>
      </c>
      <c r="N655" s="211" t="s">
        <v>1598</v>
      </c>
      <c r="O655" s="218"/>
      <c r="P655" s="209"/>
      <c r="Q655" s="209" t="s">
        <v>688</v>
      </c>
      <c r="R655" s="208" t="e">
        <f>VLOOKUP(LEFT(Solicitacao_Prancha[[#This Row],[ORIGEM]],4),#REF!,2,0)</f>
        <v>#REF!</v>
      </c>
      <c r="S655" s="208" t="e">
        <f>VLOOKUP(LEFT(Solicitacao_Prancha[[#This Row],[DESTINO]],4),#REF!,2,0)</f>
        <v>#REF!</v>
      </c>
      <c r="T655" s="220" t="str">
        <f t="shared" si="218"/>
        <v>Não Aderente</v>
      </c>
      <c r="U655" s="223">
        <f>((CONCATENATE(Solicitacao_Prancha[[#This Row],[DATA MOVIMENTAÇÃO]]," ",Solicitacao_Prancha[[#This Row],[HORA MOVIMENTAÇÃO]])-Solicitacao_Prancha[[#This Row],[DATA SOLICITAÇÃO]])*24)+3</f>
        <v>24.099999999976717</v>
      </c>
      <c r="V655" s="224" t="s">
        <v>410</v>
      </c>
      <c r="W655" s="209" t="str">
        <f>LEFT(Solicitacao_Prancha[[#This Row],[ORIGEM]],4)</f>
        <v>BRLP</v>
      </c>
      <c r="X655" s="209" t="str">
        <f>LEFT(Solicitacao_Prancha[[#This Row],[DESTINO]],4)</f>
        <v>2149</v>
      </c>
      <c r="Y655" s="209" t="str">
        <f t="shared" si="219"/>
        <v>BRLPBRLP</v>
      </c>
      <c r="Z655" s="209" t="str">
        <f t="shared" si="220"/>
        <v>BRLP2149</v>
      </c>
      <c r="AA655" s="209" t="str">
        <f t="shared" si="221"/>
        <v>BRLP2149</v>
      </c>
      <c r="AB655" s="222" t="e">
        <f>VLOOKUP(Y655,#REF!,2,0)</f>
        <v>#REF!</v>
      </c>
      <c r="AC655" s="222" t="e">
        <f>VLOOKUP(Z655,#REF!,2,0)</f>
        <v>#REF!</v>
      </c>
      <c r="AD655" s="222" t="e">
        <f>VLOOKUP(AA655,#REF!,2,0)</f>
        <v>#REF!</v>
      </c>
      <c r="AE655" s="227" t="e">
        <f t="shared" si="222"/>
        <v>#REF!</v>
      </c>
      <c r="AF655" s="230" t="e">
        <f t="shared" si="223"/>
        <v>#REF!</v>
      </c>
      <c r="AG655" s="230">
        <v>2</v>
      </c>
      <c r="AH655" s="230" t="e">
        <f t="shared" si="224"/>
        <v>#REF!</v>
      </c>
      <c r="AI655" s="228" t="e">
        <f t="shared" si="225"/>
        <v>#REF!</v>
      </c>
      <c r="AJ655" s="209">
        <f>Solicitacao_Prancha[[#This Row],[QUANT EQUIP]]</f>
        <v>1</v>
      </c>
      <c r="AK655" s="230" t="e">
        <f t="shared" si="226"/>
        <v>#REF!</v>
      </c>
      <c r="AL655" s="209"/>
      <c r="AM655" s="209"/>
      <c r="AN655" s="209"/>
      <c r="AO655" s="209"/>
      <c r="AP655" s="209"/>
      <c r="AQ655" s="209"/>
      <c r="AR655" s="209"/>
      <c r="AS655" s="209"/>
      <c r="AT655" s="209"/>
      <c r="AU655" s="209"/>
      <c r="AV655" s="209"/>
      <c r="AW655" s="209"/>
      <c r="AX655"/>
      <c r="AY655"/>
    </row>
    <row r="656" spans="1:51" ht="15" hidden="1" x14ac:dyDescent="0.25">
      <c r="A656" s="209">
        <v>3425</v>
      </c>
      <c r="B656" s="209" t="s">
        <v>743</v>
      </c>
      <c r="C656" s="210">
        <v>45653.49722222222</v>
      </c>
      <c r="D656" s="211" t="s">
        <v>550</v>
      </c>
      <c r="E656" s="209" t="s">
        <v>491</v>
      </c>
      <c r="F656" s="209">
        <v>1</v>
      </c>
      <c r="G656" s="209" t="s">
        <v>4</v>
      </c>
      <c r="H656" s="209" t="s">
        <v>620</v>
      </c>
      <c r="I656" s="209" t="s">
        <v>621</v>
      </c>
      <c r="J656" s="209" t="s">
        <v>531</v>
      </c>
      <c r="K656" s="209" t="s">
        <v>1629</v>
      </c>
      <c r="L656" s="209" t="s">
        <v>600</v>
      </c>
      <c r="M656" s="211" t="s">
        <v>640</v>
      </c>
      <c r="N656" s="211" t="s">
        <v>1001</v>
      </c>
      <c r="O656" s="218"/>
      <c r="P656" s="209" t="s">
        <v>630</v>
      </c>
      <c r="Q656" s="209" t="s">
        <v>687</v>
      </c>
      <c r="R656" s="208" t="e">
        <f>VLOOKUP(LEFT(Solicitacao_Prancha[[#This Row],[ORIGEM]],4),#REF!,2,0)</f>
        <v>#REF!</v>
      </c>
      <c r="S656" s="208" t="e">
        <f>VLOOKUP(LEFT(Solicitacao_Prancha[[#This Row],[DESTINO]],4),#REF!,2,0)</f>
        <v>#REF!</v>
      </c>
      <c r="T656" s="220" t="str">
        <f t="shared" si="218"/>
        <v>Não Aderente</v>
      </c>
      <c r="U656" s="223">
        <f>((CONCATENATE(Solicitacao_Prancha[[#This Row],[DATA MOVIMENTAÇÃO]]," ",Solicitacao_Prancha[[#This Row],[HORA MOVIMENTAÇÃO]])-Solicitacao_Prancha[[#This Row],[DATA SOLICITAÇÃO]])*24)+3</f>
        <v>21.066666666709352</v>
      </c>
      <c r="V656" s="224" t="s">
        <v>410</v>
      </c>
      <c r="W656" s="209" t="str">
        <f>LEFT(Solicitacao_Prancha[[#This Row],[ORIGEM]],4)</f>
        <v>0422</v>
      </c>
      <c r="X656" s="209" t="str">
        <f>LEFT(Solicitacao_Prancha[[#This Row],[DESTINO]],4)</f>
        <v>0464</v>
      </c>
      <c r="Y656" s="209" t="str">
        <f t="shared" si="219"/>
        <v>BRLP0422</v>
      </c>
      <c r="Z656" s="209" t="str">
        <f t="shared" si="220"/>
        <v>04220464</v>
      </c>
      <c r="AA656" s="209" t="str">
        <f t="shared" si="221"/>
        <v>BRLP0464</v>
      </c>
      <c r="AB656" s="222" t="e">
        <f>VLOOKUP(Y656,#REF!,2,0)</f>
        <v>#REF!</v>
      </c>
      <c r="AC656" s="222" t="e">
        <f>VLOOKUP(Z656,#REF!,2,0)</f>
        <v>#REF!</v>
      </c>
      <c r="AD656" s="222" t="e">
        <f>VLOOKUP(AA656,#REF!,2,0)</f>
        <v>#REF!</v>
      </c>
      <c r="AE656" s="227" t="e">
        <f t="shared" si="222"/>
        <v>#REF!</v>
      </c>
      <c r="AF656" s="230" t="e">
        <f t="shared" si="223"/>
        <v>#REF!</v>
      </c>
      <c r="AG656" s="230">
        <v>2</v>
      </c>
      <c r="AH656" s="230" t="e">
        <f t="shared" si="224"/>
        <v>#REF!</v>
      </c>
      <c r="AI656" s="228" t="e">
        <f t="shared" si="225"/>
        <v>#REF!</v>
      </c>
      <c r="AJ656" s="209">
        <f>Solicitacao_Prancha[[#This Row],[QUANT EQUIP]]</f>
        <v>1</v>
      </c>
      <c r="AK656" s="230" t="e">
        <f t="shared" si="226"/>
        <v>#REF!</v>
      </c>
      <c r="AL656" s="209"/>
      <c r="AM656" s="209"/>
      <c r="AN656" s="209"/>
      <c r="AO656" s="209"/>
      <c r="AP656" s="209"/>
      <c r="AQ656" s="209"/>
      <c r="AR656" s="209"/>
      <c r="AS656" s="209"/>
      <c r="AT656" s="209"/>
      <c r="AU656" s="209"/>
      <c r="AV656" s="209"/>
      <c r="AW656" s="209"/>
      <c r="AX656"/>
      <c r="AY656"/>
    </row>
    <row r="657" spans="1:51" ht="15" hidden="1" x14ac:dyDescent="0.25">
      <c r="A657" s="209">
        <v>3428</v>
      </c>
      <c r="B657" s="209" t="s">
        <v>743</v>
      </c>
      <c r="C657" s="210">
        <v>45653.502083333333</v>
      </c>
      <c r="D657" s="211" t="s">
        <v>550</v>
      </c>
      <c r="E657" s="209" t="s">
        <v>489</v>
      </c>
      <c r="F657" s="209">
        <v>1</v>
      </c>
      <c r="G657" s="209" t="s">
        <v>4</v>
      </c>
      <c r="H657" s="209" t="s">
        <v>620</v>
      </c>
      <c r="I657" s="209" t="s">
        <v>621</v>
      </c>
      <c r="J657" s="209" t="s">
        <v>531</v>
      </c>
      <c r="K657" s="209" t="s">
        <v>1629</v>
      </c>
      <c r="L657" s="209" t="s">
        <v>600</v>
      </c>
      <c r="M657" s="211" t="s">
        <v>640</v>
      </c>
      <c r="N657" s="211" t="s">
        <v>1001</v>
      </c>
      <c r="O657" s="218"/>
      <c r="P657" s="209" t="s">
        <v>630</v>
      </c>
      <c r="Q657" s="209" t="s">
        <v>687</v>
      </c>
      <c r="R657" s="208" t="e">
        <f>VLOOKUP(LEFT(Solicitacao_Prancha[[#This Row],[ORIGEM]],4),#REF!,2,0)</f>
        <v>#REF!</v>
      </c>
      <c r="S657" s="208" t="e">
        <f>VLOOKUP(LEFT(Solicitacao_Prancha[[#This Row],[DESTINO]],4),#REF!,2,0)</f>
        <v>#REF!</v>
      </c>
      <c r="T657" s="220" t="str">
        <f t="shared" si="218"/>
        <v>Não Aderente</v>
      </c>
      <c r="U657" s="223">
        <f>((CONCATENATE(Solicitacao_Prancha[[#This Row],[DATA MOVIMENTAÇÃO]]," ",Solicitacao_Prancha[[#This Row],[HORA MOVIMENTAÇÃO]])-Solicitacao_Prancha[[#This Row],[DATA SOLICITAÇÃO]])*24)+3</f>
        <v>20.950000000011642</v>
      </c>
      <c r="V657" s="224" t="s">
        <v>410</v>
      </c>
      <c r="W657" s="209" t="str">
        <f>LEFT(Solicitacao_Prancha[[#This Row],[ORIGEM]],4)</f>
        <v>0422</v>
      </c>
      <c r="X657" s="209" t="str">
        <f>LEFT(Solicitacao_Prancha[[#This Row],[DESTINO]],4)</f>
        <v>0464</v>
      </c>
      <c r="Y657" s="209" t="str">
        <f t="shared" si="219"/>
        <v>BRLP0422</v>
      </c>
      <c r="Z657" s="209" t="str">
        <f t="shared" si="220"/>
        <v>04220464</v>
      </c>
      <c r="AA657" s="209" t="str">
        <f t="shared" si="221"/>
        <v>BRLP0464</v>
      </c>
      <c r="AB657" s="222" t="e">
        <f>VLOOKUP(Y657,#REF!,2,0)</f>
        <v>#REF!</v>
      </c>
      <c r="AC657" s="222" t="e">
        <f>VLOOKUP(Z657,#REF!,2,0)</f>
        <v>#REF!</v>
      </c>
      <c r="AD657" s="222" t="e">
        <f>VLOOKUP(AA657,#REF!,2,0)</f>
        <v>#REF!</v>
      </c>
      <c r="AE657" s="227" t="e">
        <f t="shared" si="222"/>
        <v>#REF!</v>
      </c>
      <c r="AF657" s="230" t="e">
        <f t="shared" si="223"/>
        <v>#REF!</v>
      </c>
      <c r="AG657" s="230">
        <v>2</v>
      </c>
      <c r="AH657" s="230" t="e">
        <f t="shared" si="224"/>
        <v>#REF!</v>
      </c>
      <c r="AI657" s="228" t="e">
        <f t="shared" si="225"/>
        <v>#REF!</v>
      </c>
      <c r="AJ657" s="209">
        <f>Solicitacao_Prancha[[#This Row],[QUANT EQUIP]]</f>
        <v>1</v>
      </c>
      <c r="AK657" s="230" t="e">
        <f t="shared" si="226"/>
        <v>#REF!</v>
      </c>
      <c r="AL657" s="209"/>
      <c r="AM657" s="209"/>
      <c r="AN657" s="209"/>
      <c r="AO657" s="209"/>
      <c r="AP657" s="209"/>
      <c r="AQ657" s="209"/>
      <c r="AR657" s="209"/>
      <c r="AS657" s="209"/>
      <c r="AT657" s="209"/>
      <c r="AU657" s="209"/>
      <c r="AV657" s="209"/>
      <c r="AW657" s="209"/>
      <c r="AX657"/>
      <c r="AY657"/>
    </row>
    <row r="658" spans="1:51" ht="15" hidden="1" x14ac:dyDescent="0.25">
      <c r="A658" s="209">
        <v>3429</v>
      </c>
      <c r="B658" s="209" t="s">
        <v>743</v>
      </c>
      <c r="C658" s="210">
        <v>45653.503472222219</v>
      </c>
      <c r="D658" s="211" t="s">
        <v>550</v>
      </c>
      <c r="E658" s="209" t="s">
        <v>503</v>
      </c>
      <c r="F658" s="209">
        <v>1</v>
      </c>
      <c r="G658" s="209" t="s">
        <v>4</v>
      </c>
      <c r="H658" s="209" t="s">
        <v>620</v>
      </c>
      <c r="I658" s="209" t="s">
        <v>621</v>
      </c>
      <c r="J658" s="209" t="s">
        <v>531</v>
      </c>
      <c r="K658" s="209" t="s">
        <v>1629</v>
      </c>
      <c r="L658" s="209" t="s">
        <v>600</v>
      </c>
      <c r="M658" s="211" t="s">
        <v>640</v>
      </c>
      <c r="N658" s="211" t="s">
        <v>1001</v>
      </c>
      <c r="O658" s="218"/>
      <c r="P658" s="209" t="s">
        <v>630</v>
      </c>
      <c r="Q658" s="209" t="s">
        <v>687</v>
      </c>
      <c r="R658" s="208" t="e">
        <f>VLOOKUP(LEFT(Solicitacao_Prancha[[#This Row],[ORIGEM]],4),#REF!,2,0)</f>
        <v>#REF!</v>
      </c>
      <c r="S658" s="208" t="e">
        <f>VLOOKUP(LEFT(Solicitacao_Prancha[[#This Row],[DESTINO]],4),#REF!,2,0)</f>
        <v>#REF!</v>
      </c>
      <c r="T658" s="220" t="str">
        <f t="shared" si="218"/>
        <v>Não Aderente</v>
      </c>
      <c r="U658" s="223">
        <f>((CONCATENATE(Solicitacao_Prancha[[#This Row],[DATA MOVIMENTAÇÃO]]," ",Solicitacao_Prancha[[#This Row],[HORA MOVIMENTAÇÃO]])-Solicitacao_Prancha[[#This Row],[DATA SOLICITAÇÃO]])*24)+3</f>
        <v>20.916666666744277</v>
      </c>
      <c r="V658" s="224" t="s">
        <v>410</v>
      </c>
      <c r="W658" s="209" t="str">
        <f>LEFT(Solicitacao_Prancha[[#This Row],[ORIGEM]],4)</f>
        <v>0422</v>
      </c>
      <c r="X658" s="209" t="str">
        <f>LEFT(Solicitacao_Prancha[[#This Row],[DESTINO]],4)</f>
        <v>0464</v>
      </c>
      <c r="Y658" s="209" t="str">
        <f t="shared" si="219"/>
        <v>BRLP0422</v>
      </c>
      <c r="Z658" s="209" t="str">
        <f t="shared" si="220"/>
        <v>04220464</v>
      </c>
      <c r="AA658" s="209" t="str">
        <f t="shared" si="221"/>
        <v>BRLP0464</v>
      </c>
      <c r="AB658" s="222" t="e">
        <f>VLOOKUP(Y658,#REF!,2,0)</f>
        <v>#REF!</v>
      </c>
      <c r="AC658" s="222" t="e">
        <f>VLOOKUP(Z658,#REF!,2,0)</f>
        <v>#REF!</v>
      </c>
      <c r="AD658" s="222" t="e">
        <f>VLOOKUP(AA658,#REF!,2,0)</f>
        <v>#REF!</v>
      </c>
      <c r="AE658" s="227" t="e">
        <f t="shared" si="222"/>
        <v>#REF!</v>
      </c>
      <c r="AF658" s="230" t="e">
        <f t="shared" si="223"/>
        <v>#REF!</v>
      </c>
      <c r="AG658" s="230">
        <v>2</v>
      </c>
      <c r="AH658" s="230" t="e">
        <f t="shared" si="224"/>
        <v>#REF!</v>
      </c>
      <c r="AI658" s="228" t="e">
        <f t="shared" si="225"/>
        <v>#REF!</v>
      </c>
      <c r="AJ658" s="209">
        <f>Solicitacao_Prancha[[#This Row],[QUANT EQUIP]]</f>
        <v>1</v>
      </c>
      <c r="AK658" s="230" t="e">
        <f t="shared" si="226"/>
        <v>#REF!</v>
      </c>
      <c r="AL658" s="209"/>
      <c r="AM658" s="209"/>
      <c r="AN658" s="209"/>
      <c r="AO658" s="209"/>
      <c r="AP658" s="209"/>
      <c r="AQ658" s="209"/>
      <c r="AR658" s="209"/>
      <c r="AS658" s="209"/>
      <c r="AT658" s="209"/>
      <c r="AU658" s="209"/>
      <c r="AV658" s="209"/>
      <c r="AW658" s="209"/>
      <c r="AX658"/>
      <c r="AY658"/>
    </row>
    <row r="659" spans="1:51" ht="15" hidden="1" x14ac:dyDescent="0.25">
      <c r="A659" s="209">
        <v>3430</v>
      </c>
      <c r="B659" s="209" t="s">
        <v>743</v>
      </c>
      <c r="C659" s="210">
        <v>45653.506249999999</v>
      </c>
      <c r="D659" s="211" t="s">
        <v>550</v>
      </c>
      <c r="E659" s="209" t="s">
        <v>481</v>
      </c>
      <c r="F659" s="209">
        <v>1</v>
      </c>
      <c r="G659" s="209" t="s">
        <v>4</v>
      </c>
      <c r="H659" s="209" t="s">
        <v>620</v>
      </c>
      <c r="I659" s="209" t="s">
        <v>621</v>
      </c>
      <c r="J659" s="209" t="s">
        <v>531</v>
      </c>
      <c r="K659" s="209" t="s">
        <v>1629</v>
      </c>
      <c r="L659" s="209" t="s">
        <v>600</v>
      </c>
      <c r="M659" s="211" t="s">
        <v>640</v>
      </c>
      <c r="N659" s="211" t="s">
        <v>1001</v>
      </c>
      <c r="O659" s="218"/>
      <c r="P659" s="209" t="s">
        <v>630</v>
      </c>
      <c r="Q659" s="209" t="s">
        <v>687</v>
      </c>
      <c r="R659" s="208" t="e">
        <f>VLOOKUP(LEFT(Solicitacao_Prancha[[#This Row],[ORIGEM]],4),#REF!,2,0)</f>
        <v>#REF!</v>
      </c>
      <c r="S659" s="208" t="e">
        <f>VLOOKUP(LEFT(Solicitacao_Prancha[[#This Row],[DESTINO]],4),#REF!,2,0)</f>
        <v>#REF!</v>
      </c>
      <c r="T659" s="220" t="str">
        <f t="shared" si="218"/>
        <v>Não Aderente</v>
      </c>
      <c r="U659" s="223">
        <f>((CONCATENATE(Solicitacao_Prancha[[#This Row],[DATA MOVIMENTAÇÃO]]," ",Solicitacao_Prancha[[#This Row],[HORA MOVIMENTAÇÃO]])-Solicitacao_Prancha[[#This Row],[DATA SOLICITAÇÃO]])*24)+3</f>
        <v>20.850000000034925</v>
      </c>
      <c r="V659" s="224" t="s">
        <v>410</v>
      </c>
      <c r="W659" s="209" t="str">
        <f>LEFT(Solicitacao_Prancha[[#This Row],[ORIGEM]],4)</f>
        <v>0422</v>
      </c>
      <c r="X659" s="209" t="str">
        <f>LEFT(Solicitacao_Prancha[[#This Row],[DESTINO]],4)</f>
        <v>0464</v>
      </c>
      <c r="Y659" s="209" t="str">
        <f t="shared" si="219"/>
        <v>BRLP0422</v>
      </c>
      <c r="Z659" s="209" t="str">
        <f t="shared" si="220"/>
        <v>04220464</v>
      </c>
      <c r="AA659" s="209" t="str">
        <f t="shared" si="221"/>
        <v>BRLP0464</v>
      </c>
      <c r="AB659" s="222" t="e">
        <f>VLOOKUP(Y659,#REF!,2,0)</f>
        <v>#REF!</v>
      </c>
      <c r="AC659" s="222" t="e">
        <f>VLOOKUP(Z659,#REF!,2,0)</f>
        <v>#REF!</v>
      </c>
      <c r="AD659" s="222" t="e">
        <f>VLOOKUP(AA659,#REF!,2,0)</f>
        <v>#REF!</v>
      </c>
      <c r="AE659" s="227" t="e">
        <f t="shared" si="222"/>
        <v>#REF!</v>
      </c>
      <c r="AF659" s="230" t="e">
        <f t="shared" si="223"/>
        <v>#REF!</v>
      </c>
      <c r="AG659" s="230">
        <v>2</v>
      </c>
      <c r="AH659" s="230" t="e">
        <f t="shared" si="224"/>
        <v>#REF!</v>
      </c>
      <c r="AI659" s="228" t="e">
        <f t="shared" si="225"/>
        <v>#REF!</v>
      </c>
      <c r="AJ659" s="209">
        <f>Solicitacao_Prancha[[#This Row],[QUANT EQUIP]]</f>
        <v>1</v>
      </c>
      <c r="AK659" s="230" t="e">
        <f t="shared" si="226"/>
        <v>#REF!</v>
      </c>
      <c r="AL659" s="209"/>
      <c r="AM659" s="209"/>
      <c r="AN659" s="209"/>
      <c r="AO659" s="209"/>
      <c r="AP659" s="209"/>
      <c r="AQ659" s="209"/>
      <c r="AR659" s="209"/>
      <c r="AS659" s="209"/>
      <c r="AT659" s="209"/>
      <c r="AU659" s="209"/>
      <c r="AV659" s="209"/>
      <c r="AW659" s="209"/>
      <c r="AX659"/>
      <c r="AY659"/>
    </row>
    <row r="660" spans="1:51" ht="15" hidden="1" x14ac:dyDescent="0.25">
      <c r="A660" s="209">
        <v>3426</v>
      </c>
      <c r="B660" s="209" t="s">
        <v>745</v>
      </c>
      <c r="C660" s="210">
        <v>45653.506944444445</v>
      </c>
      <c r="D660" s="211" t="s">
        <v>950</v>
      </c>
      <c r="E660" s="209" t="s">
        <v>553</v>
      </c>
      <c r="F660" s="209">
        <v>1</v>
      </c>
      <c r="G660" s="209" t="s">
        <v>583</v>
      </c>
      <c r="H660" s="209" t="s">
        <v>620</v>
      </c>
      <c r="I660" s="209" t="s">
        <v>622</v>
      </c>
      <c r="J660" s="209" t="s">
        <v>1</v>
      </c>
      <c r="K660" s="209" t="s">
        <v>1629</v>
      </c>
      <c r="L660" s="209" t="s">
        <v>1674</v>
      </c>
      <c r="M660" s="211" t="s">
        <v>1675</v>
      </c>
      <c r="N660" s="211" t="s">
        <v>783</v>
      </c>
      <c r="O660" s="218"/>
      <c r="P660" s="209"/>
      <c r="Q660" s="209" t="s">
        <v>687</v>
      </c>
      <c r="R660" s="208" t="e">
        <f>VLOOKUP(LEFT(Solicitacao_Prancha[[#This Row],[ORIGEM]],4),#REF!,2,0)</f>
        <v>#REF!</v>
      </c>
      <c r="S660" s="208" t="e">
        <f>VLOOKUP(LEFT(Solicitacao_Prancha[[#This Row],[DESTINO]],4),#REF!,2,0)</f>
        <v>#REF!</v>
      </c>
      <c r="T660" s="220" t="str">
        <f t="shared" si="218"/>
        <v>Não Aderente</v>
      </c>
      <c r="U660" s="223">
        <f>((CONCATENATE(Solicitacao_Prancha[[#This Row],[DATA MOVIMENTAÇÃO]]," ",Solicitacao_Prancha[[#This Row],[HORA MOVIMENTAÇÃO]])-Solicitacao_Prancha[[#This Row],[DATA SOLICITAÇÃO]])*24)+3</f>
        <v>21.999999999941792</v>
      </c>
      <c r="V660" s="224" t="s">
        <v>410</v>
      </c>
      <c r="W660" s="209" t="str">
        <f>LEFT(Solicitacao_Prancha[[#This Row],[ORIGEM]],4)</f>
        <v>0671</v>
      </c>
      <c r="X660" s="209" t="str">
        <f>LEFT(Solicitacao_Prancha[[#This Row],[DESTINO]],4)</f>
        <v>1080</v>
      </c>
      <c r="Y660" s="209" t="str">
        <f t="shared" si="219"/>
        <v>BRLP0671</v>
      </c>
      <c r="Z660" s="209" t="str">
        <f t="shared" si="220"/>
        <v>06711080</v>
      </c>
      <c r="AA660" s="209" t="str">
        <f t="shared" si="221"/>
        <v>BRLP1080</v>
      </c>
      <c r="AB660" s="222" t="e">
        <f>VLOOKUP(Y660,#REF!,2,0)</f>
        <v>#REF!</v>
      </c>
      <c r="AC660" s="222" t="e">
        <f>VLOOKUP(Z660,#REF!,2,0)</f>
        <v>#REF!</v>
      </c>
      <c r="AD660" s="222" t="e">
        <f>VLOOKUP(AA660,#REF!,2,0)</f>
        <v>#REF!</v>
      </c>
      <c r="AE660" s="227" t="e">
        <f t="shared" si="222"/>
        <v>#REF!</v>
      </c>
      <c r="AF660" s="230" t="e">
        <f t="shared" si="223"/>
        <v>#REF!</v>
      </c>
      <c r="AG660" s="230">
        <v>2</v>
      </c>
      <c r="AH660" s="230" t="e">
        <f t="shared" si="224"/>
        <v>#REF!</v>
      </c>
      <c r="AI660" s="228" t="e">
        <f t="shared" si="225"/>
        <v>#REF!</v>
      </c>
      <c r="AJ660" s="209">
        <f>Solicitacao_Prancha[[#This Row],[QUANT EQUIP]]</f>
        <v>1</v>
      </c>
      <c r="AK660" s="230" t="e">
        <f t="shared" si="226"/>
        <v>#REF!</v>
      </c>
      <c r="AL660" s="209"/>
      <c r="AM660" s="209"/>
      <c r="AN660" s="209"/>
      <c r="AO660" s="209"/>
      <c r="AP660" s="209"/>
      <c r="AQ660" s="209"/>
      <c r="AR660" s="209"/>
      <c r="AS660" s="209"/>
      <c r="AT660" s="209"/>
      <c r="AU660" s="209"/>
      <c r="AV660" s="209"/>
      <c r="AW660" s="209"/>
      <c r="AX660"/>
      <c r="AY660"/>
    </row>
    <row r="661" spans="1:51" ht="15" hidden="1" x14ac:dyDescent="0.25">
      <c r="A661" s="209">
        <v>3427</v>
      </c>
      <c r="B661" s="209" t="s">
        <v>742</v>
      </c>
      <c r="C661" s="210">
        <v>45653.508333333331</v>
      </c>
      <c r="D661" s="211" t="s">
        <v>1556</v>
      </c>
      <c r="E661" s="209" t="s">
        <v>493</v>
      </c>
      <c r="F661" s="209">
        <v>1</v>
      </c>
      <c r="G661" s="209" t="s">
        <v>533</v>
      </c>
      <c r="H661" s="209" t="s">
        <v>620</v>
      </c>
      <c r="I661" s="209" t="s">
        <v>621</v>
      </c>
      <c r="J661" s="209" t="s">
        <v>531</v>
      </c>
      <c r="K661" s="209" t="s">
        <v>1629</v>
      </c>
      <c r="L661" s="209" t="s">
        <v>1393</v>
      </c>
      <c r="M661" s="211" t="s">
        <v>1676</v>
      </c>
      <c r="N661" s="211" t="s">
        <v>1677</v>
      </c>
      <c r="O661" s="218" t="s">
        <v>1678</v>
      </c>
      <c r="P661" s="209" t="s">
        <v>1429</v>
      </c>
      <c r="Q661" s="209" t="s">
        <v>688</v>
      </c>
      <c r="R661" s="208" t="e">
        <f>VLOOKUP(LEFT(Solicitacao_Prancha[[#This Row],[ORIGEM]],4),#REF!,2,0)</f>
        <v>#REF!</v>
      </c>
      <c r="S661" s="208" t="e">
        <f>VLOOKUP(LEFT(Solicitacao_Prancha[[#This Row],[DESTINO]],4),#REF!,2,0)</f>
        <v>#REF!</v>
      </c>
      <c r="T661" s="220" t="str">
        <f t="shared" si="218"/>
        <v>Não Aderente</v>
      </c>
      <c r="U661" s="223">
        <f>((CONCATENATE(Solicitacao_Prancha[[#This Row],[DATA MOVIMENTAÇÃO]]," ",Solicitacao_Prancha[[#This Row],[HORA MOVIMENTAÇÃO]])-Solicitacao_Prancha[[#This Row],[DATA SOLICITAÇÃO]])*24)+3</f>
        <v>24.133333333418705</v>
      </c>
      <c r="V661" s="224" t="s">
        <v>410</v>
      </c>
      <c r="W661" s="209" t="str">
        <f>LEFT(Solicitacao_Prancha[[#This Row],[ORIGEM]],4)</f>
        <v>0049</v>
      </c>
      <c r="X661" s="209" t="str">
        <f>LEFT(Solicitacao_Prancha[[#This Row],[DESTINO]],4)</f>
        <v>0028</v>
      </c>
      <c r="Y661" s="209" t="str">
        <f t="shared" si="219"/>
        <v>BRLP0049</v>
      </c>
      <c r="Z661" s="209" t="str">
        <f t="shared" si="220"/>
        <v>00490028</v>
      </c>
      <c r="AA661" s="209" t="str">
        <f t="shared" si="221"/>
        <v>BRLP0028</v>
      </c>
      <c r="AB661" s="222" t="e">
        <f>VLOOKUP(Y661,#REF!,2,0)</f>
        <v>#REF!</v>
      </c>
      <c r="AC661" s="222" t="e">
        <f>VLOOKUP(Z661,#REF!,2,0)</f>
        <v>#REF!</v>
      </c>
      <c r="AD661" s="222" t="e">
        <f>VLOOKUP(AA661,#REF!,2,0)</f>
        <v>#REF!</v>
      </c>
      <c r="AE661" s="227" t="e">
        <f t="shared" si="222"/>
        <v>#REF!</v>
      </c>
      <c r="AF661" s="230" t="e">
        <f t="shared" si="223"/>
        <v>#REF!</v>
      </c>
      <c r="AG661" s="230">
        <v>2</v>
      </c>
      <c r="AH661" s="230" t="e">
        <f t="shared" si="224"/>
        <v>#REF!</v>
      </c>
      <c r="AI661" s="228" t="e">
        <f t="shared" si="225"/>
        <v>#REF!</v>
      </c>
      <c r="AJ661" s="209">
        <f>Solicitacao_Prancha[[#This Row],[QUANT EQUIP]]</f>
        <v>1</v>
      </c>
      <c r="AK661" s="230" t="e">
        <f t="shared" si="226"/>
        <v>#REF!</v>
      </c>
      <c r="AL661" s="209"/>
      <c r="AM661" s="209"/>
      <c r="AN661" s="209"/>
      <c r="AO661" s="209"/>
      <c r="AP661" s="209"/>
      <c r="AQ661" s="209"/>
      <c r="AR661" s="209"/>
      <c r="AS661" s="209"/>
      <c r="AT661" s="209"/>
      <c r="AU661" s="209"/>
      <c r="AV661" s="209"/>
      <c r="AW661" s="209"/>
      <c r="AX661"/>
      <c r="AY661"/>
    </row>
    <row r="662" spans="1:51" ht="15" hidden="1" x14ac:dyDescent="0.25">
      <c r="A662" s="209">
        <v>3431</v>
      </c>
      <c r="B662" s="209" t="s">
        <v>718</v>
      </c>
      <c r="C662" s="210">
        <v>45653.539583333331</v>
      </c>
      <c r="D662" s="211" t="s">
        <v>1679</v>
      </c>
      <c r="E662" s="209" t="s">
        <v>744</v>
      </c>
      <c r="F662" s="209">
        <v>12</v>
      </c>
      <c r="G662" s="209" t="s">
        <v>6</v>
      </c>
      <c r="H662" s="209" t="s">
        <v>637</v>
      </c>
      <c r="I662" s="209" t="s">
        <v>624</v>
      </c>
      <c r="J662" s="209" t="s">
        <v>1</v>
      </c>
      <c r="K662" s="209" t="s">
        <v>1648</v>
      </c>
      <c r="L662" s="209" t="s">
        <v>604</v>
      </c>
      <c r="M662" s="211" t="s">
        <v>1463</v>
      </c>
      <c r="N662" s="211" t="s">
        <v>1495</v>
      </c>
      <c r="O662" s="218"/>
      <c r="P662" s="209"/>
      <c r="Q662" s="209" t="s">
        <v>688</v>
      </c>
      <c r="R662" s="208" t="e">
        <f>VLOOKUP(LEFT(Solicitacao_Prancha[[#This Row],[ORIGEM]],4),#REF!,2,0)</f>
        <v>#REF!</v>
      </c>
      <c r="S662" s="208" t="e">
        <f>VLOOKUP(LEFT(Solicitacao_Prancha[[#This Row],[DESTINO]],4),#REF!,2,0)</f>
        <v>#REF!</v>
      </c>
      <c r="T662" s="220" t="str">
        <f t="shared" si="218"/>
        <v>Não Aderente</v>
      </c>
      <c r="U662" s="223">
        <f>((CONCATENATE(Solicitacao_Prancha[[#This Row],[DATA MOVIMENTAÇÃO]]," ",Solicitacao_Prancha[[#This Row],[HORA MOVIMENTAÇÃO]])-Solicitacao_Prancha[[#This Row],[DATA SOLICITAÇÃO]])*24)+3</f>
        <v>45.049999999988358</v>
      </c>
      <c r="V662" s="224" t="s">
        <v>410</v>
      </c>
      <c r="W662" s="209" t="str">
        <f>LEFT(Solicitacao_Prancha[[#This Row],[ORIGEM]],4)</f>
        <v>0521</v>
      </c>
      <c r="X662" s="209" t="str">
        <f>LEFT(Solicitacao_Prancha[[#This Row],[DESTINO]],4)</f>
        <v>0366</v>
      </c>
      <c r="Y662" s="209" t="str">
        <f t="shared" si="219"/>
        <v>BRLP0521</v>
      </c>
      <c r="Z662" s="209" t="str">
        <f t="shared" si="220"/>
        <v>05210366</v>
      </c>
      <c r="AA662" s="209" t="str">
        <f t="shared" si="221"/>
        <v>BRLP0366</v>
      </c>
      <c r="AB662" s="222" t="e">
        <f>VLOOKUP(Y662,#REF!,2,0)</f>
        <v>#REF!</v>
      </c>
      <c r="AC662" s="222" t="e">
        <f>VLOOKUP(Z662,#REF!,2,0)</f>
        <v>#REF!</v>
      </c>
      <c r="AD662" s="222" t="e">
        <f>VLOOKUP(AA662,#REF!,2,0)</f>
        <v>#REF!</v>
      </c>
      <c r="AE662" s="227" t="e">
        <f t="shared" si="222"/>
        <v>#REF!</v>
      </c>
      <c r="AF662" s="230" t="e">
        <f t="shared" si="223"/>
        <v>#REF!</v>
      </c>
      <c r="AG662" s="230">
        <v>2</v>
      </c>
      <c r="AH662" s="230" t="e">
        <f t="shared" si="224"/>
        <v>#REF!</v>
      </c>
      <c r="AI662" s="228" t="e">
        <f t="shared" si="225"/>
        <v>#REF!</v>
      </c>
      <c r="AJ662" s="209">
        <f>Solicitacao_Prancha[[#This Row],[QUANT EQUIP]]</f>
        <v>12</v>
      </c>
      <c r="AK662" s="230" t="e">
        <f t="shared" si="226"/>
        <v>#REF!</v>
      </c>
      <c r="AL662" s="209"/>
      <c r="AM662" s="209"/>
      <c r="AN662" s="209"/>
      <c r="AO662" s="209"/>
      <c r="AP662" s="209"/>
      <c r="AQ662" s="209"/>
      <c r="AR662" s="209"/>
      <c r="AS662" s="209"/>
      <c r="AT662" s="209"/>
      <c r="AU662" s="209"/>
      <c r="AV662" s="209"/>
      <c r="AW662" s="209"/>
      <c r="AX662"/>
      <c r="AY662"/>
    </row>
    <row r="663" spans="1:51" ht="15" hidden="1" x14ac:dyDescent="0.25">
      <c r="A663" s="209">
        <v>3432</v>
      </c>
      <c r="B663" s="209" t="s">
        <v>742</v>
      </c>
      <c r="C663" s="210">
        <v>45653.552777777775</v>
      </c>
      <c r="D663" s="211" t="s">
        <v>670</v>
      </c>
      <c r="E663" s="209" t="s">
        <v>491</v>
      </c>
      <c r="F663" s="209">
        <v>1</v>
      </c>
      <c r="G663" s="209" t="s">
        <v>532</v>
      </c>
      <c r="H663" s="209" t="s">
        <v>620</v>
      </c>
      <c r="I663" s="209" t="s">
        <v>621</v>
      </c>
      <c r="J663" s="209" t="s">
        <v>1</v>
      </c>
      <c r="K663" s="209" t="s">
        <v>1648</v>
      </c>
      <c r="L663" s="209" t="s">
        <v>1221</v>
      </c>
      <c r="M663" s="211" t="s">
        <v>1608</v>
      </c>
      <c r="N663" s="211" t="s">
        <v>769</v>
      </c>
      <c r="O663" s="218"/>
      <c r="P663" s="209"/>
      <c r="Q663" s="209" t="s">
        <v>687</v>
      </c>
      <c r="R663" s="208" t="e">
        <f>VLOOKUP(LEFT(Solicitacao_Prancha[[#This Row],[ORIGEM]],4),#REF!,2,0)</f>
        <v>#REF!</v>
      </c>
      <c r="S663" s="208" t="e">
        <f>VLOOKUP(LEFT(Solicitacao_Prancha[[#This Row],[DESTINO]],4),#REF!,2,0)</f>
        <v>#REF!</v>
      </c>
      <c r="T663" s="220" t="str">
        <f t="shared" si="218"/>
        <v>Aderente</v>
      </c>
      <c r="U663" s="223">
        <f>((CONCATENATE(Solicitacao_Prancha[[#This Row],[DATA MOVIMENTAÇÃO]]," ",Solicitacao_Prancha[[#This Row],[HORA MOVIMENTAÇÃO]])-Solicitacao_Prancha[[#This Row],[DATA SOLICITAÇÃO]])*24)+3</f>
        <v>48.150000000139698</v>
      </c>
      <c r="V663" s="224" t="s">
        <v>410</v>
      </c>
      <c r="W663" s="209" t="str">
        <f>LEFT(Solicitacao_Prancha[[#This Row],[ORIGEM]],4)</f>
        <v>0291</v>
      </c>
      <c r="X663" s="209" t="str">
        <f>LEFT(Solicitacao_Prancha[[#This Row],[DESTINO]],4)</f>
        <v>0332</v>
      </c>
      <c r="Y663" s="209" t="str">
        <f t="shared" si="219"/>
        <v>BRLP0291</v>
      </c>
      <c r="Z663" s="209" t="str">
        <f t="shared" si="220"/>
        <v>02910332</v>
      </c>
      <c r="AA663" s="209" t="str">
        <f t="shared" si="221"/>
        <v>BRLP0332</v>
      </c>
      <c r="AB663" s="222" t="e">
        <f>VLOOKUP(Y663,#REF!,2,0)</f>
        <v>#REF!</v>
      </c>
      <c r="AC663" s="222" t="e">
        <f>VLOOKUP(Z663,#REF!,2,0)</f>
        <v>#REF!</v>
      </c>
      <c r="AD663" s="222" t="e">
        <f>VLOOKUP(AA663,#REF!,2,0)</f>
        <v>#REF!</v>
      </c>
      <c r="AE663" s="227" t="e">
        <f t="shared" si="222"/>
        <v>#REF!</v>
      </c>
      <c r="AF663" s="230" t="e">
        <f t="shared" si="223"/>
        <v>#REF!</v>
      </c>
      <c r="AG663" s="230">
        <v>2</v>
      </c>
      <c r="AH663" s="230" t="e">
        <f t="shared" si="224"/>
        <v>#REF!</v>
      </c>
      <c r="AI663" s="228" t="e">
        <f t="shared" si="225"/>
        <v>#REF!</v>
      </c>
      <c r="AJ663" s="209">
        <f>Solicitacao_Prancha[[#This Row],[QUANT EQUIP]]</f>
        <v>1</v>
      </c>
      <c r="AK663" s="230" t="e">
        <f t="shared" si="226"/>
        <v>#REF!</v>
      </c>
      <c r="AL663" s="209"/>
      <c r="AM663" s="209"/>
      <c r="AN663" s="209"/>
      <c r="AO663" s="209"/>
      <c r="AP663" s="209"/>
      <c r="AQ663" s="209"/>
      <c r="AR663" s="209"/>
      <c r="AS663" s="209"/>
      <c r="AT663" s="209"/>
      <c r="AU663" s="209"/>
      <c r="AV663" s="209"/>
      <c r="AW663" s="209"/>
      <c r="AX663"/>
      <c r="AY663"/>
    </row>
    <row r="664" spans="1:51" ht="15" hidden="1" x14ac:dyDescent="0.25">
      <c r="A664" s="209">
        <v>3433</v>
      </c>
      <c r="B664" s="209" t="s">
        <v>718</v>
      </c>
      <c r="C664" s="210">
        <v>45653.592361111114</v>
      </c>
      <c r="D664" s="211" t="s">
        <v>653</v>
      </c>
      <c r="E664" s="209" t="s">
        <v>744</v>
      </c>
      <c r="F664" s="209">
        <v>1</v>
      </c>
      <c r="G664" s="209" t="s">
        <v>8</v>
      </c>
      <c r="H664" s="209" t="s">
        <v>620</v>
      </c>
      <c r="I664" s="209" t="s">
        <v>621</v>
      </c>
      <c r="J664" s="209" t="s">
        <v>1</v>
      </c>
      <c r="K664" s="209" t="s">
        <v>1648</v>
      </c>
      <c r="L664" s="209" t="s">
        <v>1680</v>
      </c>
      <c r="M664" s="211" t="s">
        <v>410</v>
      </c>
      <c r="N664" s="211" t="s">
        <v>827</v>
      </c>
      <c r="O664" s="218" t="s">
        <v>1681</v>
      </c>
      <c r="P664" s="209"/>
      <c r="Q664" s="209" t="s">
        <v>688</v>
      </c>
      <c r="R664" s="208" t="e">
        <f>VLOOKUP(LEFT(Solicitacao_Prancha[[#This Row],[ORIGEM]],4),#REF!,2,0)</f>
        <v>#REF!</v>
      </c>
      <c r="S664" s="208" t="e">
        <f>VLOOKUP(LEFT(Solicitacao_Prancha[[#This Row],[DESTINO]],4),#REF!,2,0)</f>
        <v>#REF!</v>
      </c>
      <c r="T664" s="220" t="str">
        <f t="shared" si="218"/>
        <v>Aderente</v>
      </c>
      <c r="U664" s="223">
        <f>((CONCATENATE(Solicitacao_Prancha[[#This Row],[DATA MOVIMENTAÇÃO]]," ",Solicitacao_Prancha[[#This Row],[HORA MOVIMENTAÇÃO]])-Solicitacao_Prancha[[#This Row],[DATA SOLICITAÇÃO]])*24)+3</f>
        <v>48.116666666523088</v>
      </c>
      <c r="V664" s="224" t="s">
        <v>410</v>
      </c>
      <c r="W664" s="209" t="str">
        <f>LEFT(Solicitacao_Prancha[[#This Row],[ORIGEM]],4)</f>
        <v>BRLP</v>
      </c>
      <c r="X664" s="209" t="str">
        <f>LEFT(Solicitacao_Prancha[[#This Row],[DESTINO]],4)</f>
        <v>1106</v>
      </c>
      <c r="Y664" s="209" t="str">
        <f t="shared" si="219"/>
        <v>BRLPBRLP</v>
      </c>
      <c r="Z664" s="209" t="str">
        <f t="shared" si="220"/>
        <v>BRLP1106</v>
      </c>
      <c r="AA664" s="209" t="str">
        <f t="shared" si="221"/>
        <v>BRLP1106</v>
      </c>
      <c r="AB664" s="222" t="e">
        <f>VLOOKUP(Y664,#REF!,2,0)</f>
        <v>#REF!</v>
      </c>
      <c r="AC664" s="222" t="e">
        <f>VLOOKUP(Z664,#REF!,2,0)</f>
        <v>#REF!</v>
      </c>
      <c r="AD664" s="222" t="e">
        <f>VLOOKUP(AA664,#REF!,2,0)</f>
        <v>#REF!</v>
      </c>
      <c r="AE664" s="227" t="e">
        <f t="shared" si="222"/>
        <v>#REF!</v>
      </c>
      <c r="AF664" s="230" t="e">
        <f t="shared" si="223"/>
        <v>#REF!</v>
      </c>
      <c r="AG664" s="230">
        <v>2</v>
      </c>
      <c r="AH664" s="230" t="e">
        <f t="shared" si="224"/>
        <v>#REF!</v>
      </c>
      <c r="AI664" s="228" t="e">
        <f t="shared" si="225"/>
        <v>#REF!</v>
      </c>
      <c r="AJ664" s="209">
        <f>Solicitacao_Prancha[[#This Row],[QUANT EQUIP]]</f>
        <v>1</v>
      </c>
      <c r="AK664" s="230" t="e">
        <f t="shared" ref="AK664:AK695" si="227">AJ664/AI664</f>
        <v>#REF!</v>
      </c>
      <c r="AL664" s="209"/>
      <c r="AM664" s="209"/>
      <c r="AN664" s="209"/>
      <c r="AO664" s="209"/>
      <c r="AP664" s="209"/>
      <c r="AQ664" s="209"/>
      <c r="AR664" s="209"/>
      <c r="AS664" s="209"/>
      <c r="AT664" s="209"/>
      <c r="AU664" s="209"/>
      <c r="AV664" s="209"/>
      <c r="AW664" s="209"/>
      <c r="AX664"/>
      <c r="AY664"/>
    </row>
    <row r="665" spans="1:51" ht="15" hidden="1" x14ac:dyDescent="0.25">
      <c r="A665" s="209">
        <v>3434</v>
      </c>
      <c r="B665" s="209" t="s">
        <v>745</v>
      </c>
      <c r="C665" s="210">
        <v>45653.593055555553</v>
      </c>
      <c r="D665" s="211" t="s">
        <v>950</v>
      </c>
      <c r="E665" s="209" t="s">
        <v>553</v>
      </c>
      <c r="F665" s="209">
        <v>1</v>
      </c>
      <c r="G665" s="209" t="s">
        <v>583</v>
      </c>
      <c r="H665" s="209" t="s">
        <v>620</v>
      </c>
      <c r="I665" s="209" t="s">
        <v>622</v>
      </c>
      <c r="J665" s="209" t="s">
        <v>1</v>
      </c>
      <c r="K665" s="209" t="s">
        <v>1629</v>
      </c>
      <c r="L665" s="209" t="s">
        <v>1682</v>
      </c>
      <c r="M665" s="211" t="s">
        <v>1675</v>
      </c>
      <c r="N665" s="211" t="s">
        <v>783</v>
      </c>
      <c r="O665" s="218"/>
      <c r="P665" s="209"/>
      <c r="Q665" s="209" t="s">
        <v>687</v>
      </c>
      <c r="R665" s="208" t="e">
        <f>VLOOKUP(LEFT(Solicitacao_Prancha[[#This Row],[ORIGEM]],4),#REF!,2,0)</f>
        <v>#REF!</v>
      </c>
      <c r="S665" s="208" t="e">
        <f>VLOOKUP(LEFT(Solicitacao_Prancha[[#This Row],[DESTINO]],4),#REF!,2,0)</f>
        <v>#REF!</v>
      </c>
      <c r="T665" s="220" t="str">
        <f t="shared" si="218"/>
        <v>Não Aderente</v>
      </c>
      <c r="U665" s="223">
        <f>((CONCATENATE(Solicitacao_Prancha[[#This Row],[DATA MOVIMENTAÇÃO]]," ",Solicitacao_Prancha[[#This Row],[HORA MOVIMENTAÇÃO]])-Solicitacao_Prancha[[#This Row],[DATA SOLICITAÇÃO]])*24)+3</f>
        <v>20.000000000058208</v>
      </c>
      <c r="V665" s="224" t="s">
        <v>410</v>
      </c>
      <c r="W665" s="209" t="str">
        <f>LEFT(Solicitacao_Prancha[[#This Row],[ORIGEM]],4)</f>
        <v>0671</v>
      </c>
      <c r="X665" s="209" t="str">
        <f>LEFT(Solicitacao_Prancha[[#This Row],[DESTINO]],4)</f>
        <v>1080</v>
      </c>
      <c r="Y665" s="209" t="str">
        <f t="shared" si="219"/>
        <v>BRLP0671</v>
      </c>
      <c r="Z665" s="209" t="str">
        <f t="shared" si="220"/>
        <v>06711080</v>
      </c>
      <c r="AA665" s="209" t="str">
        <f t="shared" si="221"/>
        <v>BRLP1080</v>
      </c>
      <c r="AB665" s="222" t="e">
        <f>VLOOKUP(Y665,#REF!,2,0)</f>
        <v>#REF!</v>
      </c>
      <c r="AC665" s="222" t="e">
        <f>VLOOKUP(Z665,#REF!,2,0)</f>
        <v>#REF!</v>
      </c>
      <c r="AD665" s="222" t="e">
        <f>VLOOKUP(AA665,#REF!,2,0)</f>
        <v>#REF!</v>
      </c>
      <c r="AE665" s="227" t="e">
        <f t="shared" si="222"/>
        <v>#REF!</v>
      </c>
      <c r="AF665" s="230" t="e">
        <f t="shared" si="223"/>
        <v>#REF!</v>
      </c>
      <c r="AG665" s="230">
        <v>2</v>
      </c>
      <c r="AH665" s="230" t="e">
        <f t="shared" si="224"/>
        <v>#REF!</v>
      </c>
      <c r="AI665" s="228" t="e">
        <f t="shared" si="225"/>
        <v>#REF!</v>
      </c>
      <c r="AJ665" s="209">
        <f>Solicitacao_Prancha[[#This Row],[QUANT EQUIP]]</f>
        <v>1</v>
      </c>
      <c r="AK665" s="230" t="e">
        <f t="shared" si="227"/>
        <v>#REF!</v>
      </c>
      <c r="AL665" s="209"/>
      <c r="AM665" s="209"/>
      <c r="AN665" s="209"/>
      <c r="AO665" s="209"/>
      <c r="AP665" s="209"/>
      <c r="AQ665" s="209"/>
      <c r="AR665" s="209"/>
      <c r="AS665" s="209"/>
      <c r="AT665" s="209"/>
      <c r="AU665" s="209"/>
      <c r="AV665" s="209"/>
      <c r="AW665" s="209"/>
      <c r="AX665"/>
      <c r="AY665"/>
    </row>
    <row r="666" spans="1:51" ht="15" hidden="1" x14ac:dyDescent="0.25">
      <c r="A666" s="209">
        <v>3435</v>
      </c>
      <c r="B666" s="209" t="s">
        <v>718</v>
      </c>
      <c r="C666" s="210">
        <v>45653.594444444447</v>
      </c>
      <c r="D666" s="211" t="s">
        <v>570</v>
      </c>
      <c r="E666" s="209" t="s">
        <v>719</v>
      </c>
      <c r="F666" s="209">
        <v>4</v>
      </c>
      <c r="G666" s="209" t="s">
        <v>8</v>
      </c>
      <c r="H666" s="209" t="s">
        <v>622</v>
      </c>
      <c r="I666" s="209" t="s">
        <v>621</v>
      </c>
      <c r="J666" s="209" t="s">
        <v>1</v>
      </c>
      <c r="K666" s="209" t="s">
        <v>1648</v>
      </c>
      <c r="L666" s="209" t="s">
        <v>1680</v>
      </c>
      <c r="M666" s="211" t="s">
        <v>647</v>
      </c>
      <c r="N666" s="211" t="s">
        <v>827</v>
      </c>
      <c r="O666" s="218"/>
      <c r="P666" s="209"/>
      <c r="Q666" s="209" t="s">
        <v>688</v>
      </c>
      <c r="R666" s="208" t="e">
        <f>VLOOKUP(LEFT(Solicitacao_Prancha[[#This Row],[ORIGEM]],4),#REF!,2,0)</f>
        <v>#REF!</v>
      </c>
      <c r="S666" s="208" t="e">
        <f>VLOOKUP(LEFT(Solicitacao_Prancha[[#This Row],[DESTINO]],4),#REF!,2,0)</f>
        <v>#REF!</v>
      </c>
      <c r="T666" s="220" t="str">
        <f t="shared" si="218"/>
        <v>Aderente</v>
      </c>
      <c r="U666" s="223">
        <f>((CONCATENATE(Solicitacao_Prancha[[#This Row],[DATA MOVIMENTAÇÃO]]," ",Solicitacao_Prancha[[#This Row],[HORA MOVIMENTAÇÃO]])-Solicitacao_Prancha[[#This Row],[DATA SOLICITAÇÃO]])*24)+3</f>
        <v>48.066666666534729</v>
      </c>
      <c r="V666" s="224" t="s">
        <v>410</v>
      </c>
      <c r="W666" s="209" t="str">
        <f>LEFT(Solicitacao_Prancha[[#This Row],[ORIGEM]],4)</f>
        <v>0298</v>
      </c>
      <c r="X666" s="209" t="str">
        <f>LEFT(Solicitacao_Prancha[[#This Row],[DESTINO]],4)</f>
        <v>1106</v>
      </c>
      <c r="Y666" s="209" t="str">
        <f t="shared" si="219"/>
        <v>BRLP0298</v>
      </c>
      <c r="Z666" s="209" t="str">
        <f t="shared" si="220"/>
        <v>02981106</v>
      </c>
      <c r="AA666" s="209" t="str">
        <f t="shared" si="221"/>
        <v>BRLP1106</v>
      </c>
      <c r="AB666" s="222" t="e">
        <f>VLOOKUP(Y666,#REF!,2,0)</f>
        <v>#REF!</v>
      </c>
      <c r="AC666" s="222" t="e">
        <f>VLOOKUP(Z666,#REF!,2,0)</f>
        <v>#REF!</v>
      </c>
      <c r="AD666" s="222" t="e">
        <f>VLOOKUP(AA666,#REF!,2,0)</f>
        <v>#REF!</v>
      </c>
      <c r="AE666" s="227" t="e">
        <f t="shared" si="222"/>
        <v>#REF!</v>
      </c>
      <c r="AF666" s="230" t="e">
        <f t="shared" si="223"/>
        <v>#REF!</v>
      </c>
      <c r="AG666" s="230">
        <v>2</v>
      </c>
      <c r="AH666" s="230" t="e">
        <f t="shared" si="224"/>
        <v>#REF!</v>
      </c>
      <c r="AI666" s="228" t="e">
        <f t="shared" si="225"/>
        <v>#REF!</v>
      </c>
      <c r="AJ666" s="209">
        <f>Solicitacao_Prancha[[#This Row],[QUANT EQUIP]]</f>
        <v>4</v>
      </c>
      <c r="AK666" s="230" t="e">
        <f t="shared" si="227"/>
        <v>#REF!</v>
      </c>
      <c r="AL666" s="209"/>
      <c r="AM666" s="209"/>
      <c r="AN666" s="209"/>
      <c r="AO666" s="209"/>
      <c r="AP666" s="209"/>
      <c r="AQ666" s="209"/>
      <c r="AR666" s="209"/>
      <c r="AS666" s="209"/>
      <c r="AT666" s="209"/>
      <c r="AU666" s="209"/>
      <c r="AV666" s="209"/>
      <c r="AW666" s="209"/>
      <c r="AX666"/>
      <c r="AY666"/>
    </row>
    <row r="667" spans="1:51" ht="15" hidden="1" x14ac:dyDescent="0.25">
      <c r="A667" s="209">
        <v>3436</v>
      </c>
      <c r="B667" s="209" t="s">
        <v>718</v>
      </c>
      <c r="C667" s="210">
        <v>45653.62777777778</v>
      </c>
      <c r="D667" s="211" t="s">
        <v>822</v>
      </c>
      <c r="E667" s="209" t="s">
        <v>5</v>
      </c>
      <c r="F667" s="209">
        <v>1</v>
      </c>
      <c r="G667" s="209" t="s">
        <v>7</v>
      </c>
      <c r="H667" s="209" t="s">
        <v>620</v>
      </c>
      <c r="I667" s="209" t="s">
        <v>621</v>
      </c>
      <c r="J667" s="209" t="s">
        <v>531</v>
      </c>
      <c r="K667" s="209" t="s">
        <v>1629</v>
      </c>
      <c r="L667" s="209" t="s">
        <v>593</v>
      </c>
      <c r="M667" s="211" t="s">
        <v>682</v>
      </c>
      <c r="N667" s="211" t="s">
        <v>652</v>
      </c>
      <c r="O667" s="218"/>
      <c r="P667" s="209" t="s">
        <v>848</v>
      </c>
      <c r="Q667" s="209" t="s">
        <v>688</v>
      </c>
      <c r="R667" s="208" t="e">
        <f>VLOOKUP(LEFT(Solicitacao_Prancha[[#This Row],[ORIGEM]],4),#REF!,2,0)</f>
        <v>#REF!</v>
      </c>
      <c r="S667" s="208" t="e">
        <f>VLOOKUP(LEFT(Solicitacao_Prancha[[#This Row],[DESTINO]],4),#REF!,2,0)</f>
        <v>#REF!</v>
      </c>
      <c r="T667" s="220" t="str">
        <f t="shared" si="218"/>
        <v>Não Aderente</v>
      </c>
      <c r="U667" s="223">
        <f>((CONCATENATE(Solicitacao_Prancha[[#This Row],[DATA MOVIMENTAÇÃO]]," ",Solicitacao_Prancha[[#This Row],[HORA MOVIMENTAÇÃO]])-Solicitacao_Prancha[[#This Row],[DATA SOLICITAÇÃO]])*24)+3</f>
        <v>19.933333333348855</v>
      </c>
      <c r="V667" s="224" t="s">
        <v>410</v>
      </c>
      <c r="W667" s="209" t="str">
        <f>LEFT(Solicitacao_Prancha[[#This Row],[ORIGEM]],4)</f>
        <v>0457</v>
      </c>
      <c r="X667" s="209" t="str">
        <f>LEFT(Solicitacao_Prancha[[#This Row],[DESTINO]],4)</f>
        <v>0390</v>
      </c>
      <c r="Y667" s="209" t="str">
        <f t="shared" si="219"/>
        <v>BRLP0457</v>
      </c>
      <c r="Z667" s="209" t="str">
        <f t="shared" si="220"/>
        <v>04570390</v>
      </c>
      <c r="AA667" s="209" t="str">
        <f t="shared" si="221"/>
        <v>BRLP0390</v>
      </c>
      <c r="AB667" s="222" t="e">
        <f>VLOOKUP(Y667,#REF!,2,0)</f>
        <v>#REF!</v>
      </c>
      <c r="AC667" s="222" t="e">
        <f>VLOOKUP(Z667,#REF!,2,0)</f>
        <v>#REF!</v>
      </c>
      <c r="AD667" s="222" t="e">
        <f>VLOOKUP(AA667,#REF!,2,0)</f>
        <v>#REF!</v>
      </c>
      <c r="AE667" s="227" t="e">
        <f t="shared" si="222"/>
        <v>#REF!</v>
      </c>
      <c r="AF667" s="230" t="e">
        <f t="shared" si="223"/>
        <v>#REF!</v>
      </c>
      <c r="AG667" s="230">
        <v>2</v>
      </c>
      <c r="AH667" s="230" t="e">
        <f t="shared" si="224"/>
        <v>#REF!</v>
      </c>
      <c r="AI667" s="228" t="e">
        <f t="shared" si="225"/>
        <v>#REF!</v>
      </c>
      <c r="AJ667" s="209">
        <f>Solicitacao_Prancha[[#This Row],[QUANT EQUIP]]</f>
        <v>1</v>
      </c>
      <c r="AK667" s="230" t="e">
        <f t="shared" si="227"/>
        <v>#REF!</v>
      </c>
      <c r="AL667" s="209"/>
      <c r="AM667" s="209"/>
      <c r="AN667" s="209"/>
      <c r="AO667" s="209"/>
      <c r="AP667" s="209"/>
      <c r="AQ667" s="209"/>
      <c r="AR667" s="209"/>
      <c r="AS667" s="209"/>
      <c r="AT667" s="209"/>
      <c r="AU667" s="209"/>
      <c r="AV667" s="209"/>
      <c r="AW667" s="209"/>
      <c r="AX667"/>
      <c r="AY667"/>
    </row>
    <row r="668" spans="1:51" ht="15" hidden="1" x14ac:dyDescent="0.25">
      <c r="A668" s="209">
        <v>3437</v>
      </c>
      <c r="B668" s="209" t="s">
        <v>718</v>
      </c>
      <c r="C668" s="210">
        <v>45653.640972222223</v>
      </c>
      <c r="D668" s="211" t="s">
        <v>822</v>
      </c>
      <c r="E668" s="209" t="s">
        <v>719</v>
      </c>
      <c r="F668" s="209">
        <v>1</v>
      </c>
      <c r="G668" s="209" t="s">
        <v>7</v>
      </c>
      <c r="H668" s="209" t="s">
        <v>620</v>
      </c>
      <c r="I668" s="209" t="s">
        <v>621</v>
      </c>
      <c r="J668" s="209" t="s">
        <v>531</v>
      </c>
      <c r="K668" s="209" t="s">
        <v>1627</v>
      </c>
      <c r="L668" s="209" t="s">
        <v>1683</v>
      </c>
      <c r="M668" s="211" t="s">
        <v>682</v>
      </c>
      <c r="N668" s="211" t="s">
        <v>1513</v>
      </c>
      <c r="O668" s="218"/>
      <c r="P668" s="209" t="s">
        <v>848</v>
      </c>
      <c r="Q668" s="209" t="s">
        <v>688</v>
      </c>
      <c r="R668" s="208" t="e">
        <f>VLOOKUP(LEFT(Solicitacao_Prancha[[#This Row],[ORIGEM]],4),#REF!,2,0)</f>
        <v>#REF!</v>
      </c>
      <c r="S668" s="208" t="e">
        <f>VLOOKUP(LEFT(Solicitacao_Prancha[[#This Row],[DESTINO]],4),#REF!,2,0)</f>
        <v>#REF!</v>
      </c>
      <c r="T668" s="220" t="str">
        <f t="shared" si="218"/>
        <v>Não Aderente</v>
      </c>
      <c r="U668" s="223">
        <f>((CONCATENATE(Solicitacao_Prancha[[#This Row],[DATA MOVIMENTAÇÃO]]," ",Solicitacao_Prancha[[#This Row],[HORA MOVIMENTAÇÃO]])-Solicitacao_Prancha[[#This Row],[DATA SOLICITAÇÃO]])*24)+3</f>
        <v>1.6666666720993817E-2</v>
      </c>
      <c r="V668" s="224" t="s">
        <v>410</v>
      </c>
      <c r="W668" s="209" t="str">
        <f>LEFT(Solicitacao_Prancha[[#This Row],[ORIGEM]],4)</f>
        <v>0457</v>
      </c>
      <c r="X668" s="209" t="str">
        <f>LEFT(Solicitacao_Prancha[[#This Row],[DESTINO]],4)</f>
        <v>0460</v>
      </c>
      <c r="Y668" s="209" t="str">
        <f t="shared" si="219"/>
        <v>BRLP0457</v>
      </c>
      <c r="Z668" s="209" t="str">
        <f t="shared" si="220"/>
        <v>04570460</v>
      </c>
      <c r="AA668" s="209" t="str">
        <f t="shared" si="221"/>
        <v>BRLP0460</v>
      </c>
      <c r="AB668" s="222" t="e">
        <f>VLOOKUP(Y668,#REF!,2,0)</f>
        <v>#REF!</v>
      </c>
      <c r="AC668" s="222" t="e">
        <f>VLOOKUP(Z668,#REF!,2,0)</f>
        <v>#REF!</v>
      </c>
      <c r="AD668" s="222" t="e">
        <f>VLOOKUP(AA668,#REF!,2,0)</f>
        <v>#REF!</v>
      </c>
      <c r="AE668" s="227" t="e">
        <f t="shared" si="222"/>
        <v>#REF!</v>
      </c>
      <c r="AF668" s="230" t="e">
        <f t="shared" si="223"/>
        <v>#REF!</v>
      </c>
      <c r="AG668" s="230">
        <v>2</v>
      </c>
      <c r="AH668" s="230" t="e">
        <f t="shared" si="224"/>
        <v>#REF!</v>
      </c>
      <c r="AI668" s="228" t="e">
        <f t="shared" si="225"/>
        <v>#REF!</v>
      </c>
      <c r="AJ668" s="209">
        <f>Solicitacao_Prancha[[#This Row],[QUANT EQUIP]]</f>
        <v>1</v>
      </c>
      <c r="AK668" s="230" t="e">
        <f t="shared" si="227"/>
        <v>#REF!</v>
      </c>
      <c r="AL668" s="209"/>
      <c r="AM668" s="209"/>
      <c r="AN668" s="209"/>
      <c r="AO668" s="209"/>
      <c r="AP668" s="209"/>
      <c r="AQ668" s="209"/>
      <c r="AR668" s="209"/>
      <c r="AS668" s="209"/>
      <c r="AT668" s="209"/>
      <c r="AU668" s="209"/>
      <c r="AV668" s="209"/>
      <c r="AW668" s="209"/>
      <c r="AX668"/>
      <c r="AY668"/>
    </row>
    <row r="669" spans="1:51" ht="15" hidden="1" x14ac:dyDescent="0.25">
      <c r="A669" s="209">
        <v>3438</v>
      </c>
      <c r="B669" s="209" t="s">
        <v>718</v>
      </c>
      <c r="C669" s="210">
        <v>45653.647916666669</v>
      </c>
      <c r="D669" s="211" t="s">
        <v>822</v>
      </c>
      <c r="E669" s="209" t="s">
        <v>719</v>
      </c>
      <c r="F669" s="209">
        <v>1</v>
      </c>
      <c r="G669" s="209" t="s">
        <v>7</v>
      </c>
      <c r="H669" s="209" t="s">
        <v>620</v>
      </c>
      <c r="I669" s="209" t="s">
        <v>621</v>
      </c>
      <c r="J669" s="209" t="s">
        <v>1</v>
      </c>
      <c r="K669" s="209" t="s">
        <v>1648</v>
      </c>
      <c r="L669" s="209" t="s">
        <v>606</v>
      </c>
      <c r="M669" s="211" t="s">
        <v>682</v>
      </c>
      <c r="N669" s="211" t="s">
        <v>652</v>
      </c>
      <c r="O669" s="218"/>
      <c r="P669" s="209"/>
      <c r="Q669" s="209" t="s">
        <v>688</v>
      </c>
      <c r="R669" s="208" t="e">
        <f>VLOOKUP(LEFT(Solicitacao_Prancha[[#This Row],[ORIGEM]],4),#REF!,2,0)</f>
        <v>#REF!</v>
      </c>
      <c r="S669" s="208" t="e">
        <f>VLOOKUP(LEFT(Solicitacao_Prancha[[#This Row],[DESTINO]],4),#REF!,2,0)</f>
        <v>#REF!</v>
      </c>
      <c r="T669" s="220" t="str">
        <f t="shared" si="218"/>
        <v>Não Aderente</v>
      </c>
      <c r="U669" s="223">
        <f>((CONCATENATE(Solicitacao_Prancha[[#This Row],[DATA MOVIMENTAÇÃO]]," ",Solicitacao_Prancha[[#This Row],[HORA MOVIMENTAÇÃO]])-Solicitacao_Prancha[[#This Row],[DATA SOLICITAÇÃO]])*24)+3</f>
        <v>47.449999999953434</v>
      </c>
      <c r="V669" s="224" t="s">
        <v>410</v>
      </c>
      <c r="W669" s="209" t="str">
        <f>LEFT(Solicitacao_Prancha[[#This Row],[ORIGEM]],4)</f>
        <v>0457</v>
      </c>
      <c r="X669" s="209" t="str">
        <f>LEFT(Solicitacao_Prancha[[#This Row],[DESTINO]],4)</f>
        <v>0390</v>
      </c>
      <c r="Y669" s="209" t="str">
        <f t="shared" si="219"/>
        <v>BRLP0457</v>
      </c>
      <c r="Z669" s="209" t="str">
        <f t="shared" si="220"/>
        <v>04570390</v>
      </c>
      <c r="AA669" s="209" t="str">
        <f t="shared" si="221"/>
        <v>BRLP0390</v>
      </c>
      <c r="AB669" s="222" t="e">
        <f>VLOOKUP(Y669,#REF!,2,0)</f>
        <v>#REF!</v>
      </c>
      <c r="AC669" s="222" t="e">
        <f>VLOOKUP(Z669,#REF!,2,0)</f>
        <v>#REF!</v>
      </c>
      <c r="AD669" s="222" t="e">
        <f>VLOOKUP(AA669,#REF!,2,0)</f>
        <v>#REF!</v>
      </c>
      <c r="AE669" s="227" t="e">
        <f t="shared" si="222"/>
        <v>#REF!</v>
      </c>
      <c r="AF669" s="230" t="e">
        <f t="shared" si="223"/>
        <v>#REF!</v>
      </c>
      <c r="AG669" s="230">
        <v>2</v>
      </c>
      <c r="AH669" s="230" t="e">
        <f t="shared" si="224"/>
        <v>#REF!</v>
      </c>
      <c r="AI669" s="228" t="e">
        <f t="shared" si="225"/>
        <v>#REF!</v>
      </c>
      <c r="AJ669" s="209">
        <f>Solicitacao_Prancha[[#This Row],[QUANT EQUIP]]</f>
        <v>1</v>
      </c>
      <c r="AK669" s="230" t="e">
        <f t="shared" si="227"/>
        <v>#REF!</v>
      </c>
      <c r="AL669" s="209"/>
      <c r="AM669" s="209"/>
      <c r="AN669" s="209"/>
      <c r="AO669" s="209"/>
      <c r="AP669" s="209"/>
      <c r="AQ669" s="209"/>
      <c r="AR669" s="209"/>
      <c r="AS669" s="209"/>
      <c r="AT669" s="209"/>
      <c r="AU669" s="209"/>
      <c r="AV669" s="209"/>
      <c r="AW669" s="209"/>
      <c r="AX669"/>
      <c r="AY669"/>
    </row>
    <row r="670" spans="1:51" ht="15" hidden="1" x14ac:dyDescent="0.25">
      <c r="A670" s="209">
        <v>3439</v>
      </c>
      <c r="B670" s="209" t="s">
        <v>718</v>
      </c>
      <c r="C670" s="210">
        <v>45653.743055555555</v>
      </c>
      <c r="D670" s="211" t="s">
        <v>1695</v>
      </c>
      <c r="E670" s="209" t="s">
        <v>744</v>
      </c>
      <c r="F670" s="209">
        <v>2</v>
      </c>
      <c r="G670" s="209" t="s">
        <v>516</v>
      </c>
      <c r="H670" s="209" t="s">
        <v>621</v>
      </c>
      <c r="I670" s="209" t="s">
        <v>624</v>
      </c>
      <c r="J670" s="209" t="s">
        <v>1</v>
      </c>
      <c r="K670" s="209" t="s">
        <v>1664</v>
      </c>
      <c r="L670" s="209" t="s">
        <v>607</v>
      </c>
      <c r="M670" s="211" t="s">
        <v>513</v>
      </c>
      <c r="N670" s="211" t="s">
        <v>1696</v>
      </c>
      <c r="O670" s="218" t="s">
        <v>1697</v>
      </c>
      <c r="P670" s="209"/>
      <c r="Q670" s="209" t="s">
        <v>687</v>
      </c>
      <c r="R670" s="208" t="e">
        <f>VLOOKUP(LEFT(Solicitacao_Prancha[[#This Row],[ORIGEM]],4),#REF!,2,0)</f>
        <v>#REF!</v>
      </c>
      <c r="S670" s="208" t="e">
        <f>VLOOKUP(LEFT(Solicitacao_Prancha[[#This Row],[DESTINO]],4),#REF!,2,0)</f>
        <v>#REF!</v>
      </c>
      <c r="T670" s="220" t="str">
        <f t="shared" si="218"/>
        <v>Aderente</v>
      </c>
      <c r="U670" s="223">
        <f>((CONCATENATE(Solicitacao_Prancha[[#This Row],[DATA MOVIMENTAÇÃO]]," ",Solicitacao_Prancha[[#This Row],[HORA MOVIMENTAÇÃO]])-Solicitacao_Prancha[[#This Row],[DATA SOLICITAÇÃO]])*24)+3</f>
        <v>65.666666666627862</v>
      </c>
      <c r="V670" s="224" t="s">
        <v>410</v>
      </c>
      <c r="W670" s="209" t="str">
        <f>LEFT(Solicitacao_Prancha[[#This Row],[ORIGEM]],4)</f>
        <v>0009</v>
      </c>
      <c r="X670" s="209" t="str">
        <f>LEFT(Solicitacao_Prancha[[#This Row],[DESTINO]],4)</f>
        <v>0353</v>
      </c>
      <c r="Y670" s="209" t="str">
        <f t="shared" si="219"/>
        <v>BRLP0009</v>
      </c>
      <c r="Z670" s="209" t="str">
        <f t="shared" si="220"/>
        <v>00090353</v>
      </c>
      <c r="AA670" s="209" t="str">
        <f t="shared" si="221"/>
        <v>BRLP0353</v>
      </c>
      <c r="AB670" s="222" t="e">
        <f>VLOOKUP(Y670,#REF!,2,0)</f>
        <v>#REF!</v>
      </c>
      <c r="AC670" s="222" t="e">
        <f>VLOOKUP(Z670,#REF!,2,0)</f>
        <v>#REF!</v>
      </c>
      <c r="AD670" s="222" t="e">
        <f>VLOOKUP(AA670,#REF!,2,0)</f>
        <v>#REF!</v>
      </c>
      <c r="AE670" s="227" t="e">
        <f t="shared" si="222"/>
        <v>#REF!</v>
      </c>
      <c r="AF670" s="230" t="e">
        <f t="shared" si="223"/>
        <v>#REF!</v>
      </c>
      <c r="AG670" s="230">
        <v>2</v>
      </c>
      <c r="AH670" s="230" t="e">
        <f t="shared" si="224"/>
        <v>#REF!</v>
      </c>
      <c r="AI670" s="228" t="e">
        <f t="shared" si="225"/>
        <v>#REF!</v>
      </c>
      <c r="AJ670" s="209">
        <f>Solicitacao_Prancha[[#This Row],[QUANT EQUIP]]</f>
        <v>2</v>
      </c>
      <c r="AK670" s="230" t="e">
        <f t="shared" si="227"/>
        <v>#REF!</v>
      </c>
      <c r="AL670" s="209"/>
      <c r="AM670" s="209"/>
      <c r="AN670" s="209"/>
      <c r="AO670" s="209"/>
      <c r="AP670" s="209"/>
      <c r="AQ670" s="209"/>
      <c r="AR670" s="209"/>
      <c r="AS670" s="209"/>
      <c r="AT670" s="209"/>
      <c r="AU670" s="209"/>
      <c r="AV670" s="209"/>
      <c r="AW670" s="209"/>
      <c r="AX670"/>
      <c r="AY670"/>
    </row>
    <row r="671" spans="1:51" ht="15" hidden="1" x14ac:dyDescent="0.25">
      <c r="A671" s="209">
        <v>3440</v>
      </c>
      <c r="B671" s="209" t="s">
        <v>718</v>
      </c>
      <c r="C671" s="210">
        <v>45653.757638888892</v>
      </c>
      <c r="D671" s="211" t="s">
        <v>822</v>
      </c>
      <c r="E671" s="209" t="s">
        <v>905</v>
      </c>
      <c r="F671" s="209">
        <v>1</v>
      </c>
      <c r="G671" s="209" t="s">
        <v>7</v>
      </c>
      <c r="H671" s="209" t="s">
        <v>620</v>
      </c>
      <c r="I671" s="209" t="s">
        <v>621</v>
      </c>
      <c r="J671" s="209" t="s">
        <v>531</v>
      </c>
      <c r="K671" s="209" t="s">
        <v>1627</v>
      </c>
      <c r="L671" s="209" t="s">
        <v>1698</v>
      </c>
      <c r="M671" s="211" t="s">
        <v>1513</v>
      </c>
      <c r="N671" s="211" t="s">
        <v>682</v>
      </c>
      <c r="O671" s="218"/>
      <c r="P671" s="209" t="s">
        <v>848</v>
      </c>
      <c r="Q671" s="209" t="s">
        <v>688</v>
      </c>
      <c r="R671" s="208" t="e">
        <f>VLOOKUP(LEFT(Solicitacao_Prancha[[#This Row],[ORIGEM]],4),#REF!,2,0)</f>
        <v>#REF!</v>
      </c>
      <c r="S671" s="208" t="e">
        <f>VLOOKUP(LEFT(Solicitacao_Prancha[[#This Row],[DESTINO]],4),#REF!,2,0)</f>
        <v>#REF!</v>
      </c>
      <c r="T671" s="220" t="str">
        <f t="shared" si="218"/>
        <v>Não Aderente</v>
      </c>
      <c r="U671" s="223">
        <f>((CONCATENATE(Solicitacao_Prancha[[#This Row],[DATA MOVIMENTAÇÃO]]," ",Solicitacao_Prancha[[#This Row],[HORA MOVIMENTAÇÃO]])-Solicitacao_Prancha[[#This Row],[DATA SOLICITAÇÃO]])*24)+3</f>
        <v>1.6666666546370834E-2</v>
      </c>
      <c r="V671" s="224" t="s">
        <v>410</v>
      </c>
      <c r="W671" s="209" t="str">
        <f>LEFT(Solicitacao_Prancha[[#This Row],[ORIGEM]],4)</f>
        <v>0460</v>
      </c>
      <c r="X671" s="209" t="str">
        <f>LEFT(Solicitacao_Prancha[[#This Row],[DESTINO]],4)</f>
        <v>0457</v>
      </c>
      <c r="Y671" s="209" t="str">
        <f t="shared" si="219"/>
        <v>BRLP0460</v>
      </c>
      <c r="Z671" s="209" t="str">
        <f t="shared" si="220"/>
        <v>04600457</v>
      </c>
      <c r="AA671" s="209" t="str">
        <f t="shared" si="221"/>
        <v>BRLP0457</v>
      </c>
      <c r="AB671" s="222" t="e">
        <f>VLOOKUP(Y671,#REF!,2,0)</f>
        <v>#REF!</v>
      </c>
      <c r="AC671" s="222" t="e">
        <f>VLOOKUP(Z671,#REF!,2,0)</f>
        <v>#REF!</v>
      </c>
      <c r="AD671" s="222" t="e">
        <f>VLOOKUP(AA671,#REF!,2,0)</f>
        <v>#REF!</v>
      </c>
      <c r="AE671" s="227" t="e">
        <f t="shared" si="222"/>
        <v>#REF!</v>
      </c>
      <c r="AF671" s="230" t="e">
        <f t="shared" si="223"/>
        <v>#REF!</v>
      </c>
      <c r="AG671" s="230">
        <v>2</v>
      </c>
      <c r="AH671" s="230" t="e">
        <f t="shared" si="224"/>
        <v>#REF!</v>
      </c>
      <c r="AI671" s="228" t="e">
        <f t="shared" si="225"/>
        <v>#REF!</v>
      </c>
      <c r="AJ671" s="209">
        <f>Solicitacao_Prancha[[#This Row],[QUANT EQUIP]]</f>
        <v>1</v>
      </c>
      <c r="AK671" s="230" t="e">
        <f t="shared" si="227"/>
        <v>#REF!</v>
      </c>
      <c r="AL671" s="209"/>
      <c r="AM671" s="209"/>
      <c r="AN671" s="209"/>
      <c r="AO671" s="209"/>
      <c r="AP671" s="209"/>
      <c r="AQ671" s="209"/>
      <c r="AR671" s="209"/>
      <c r="AS671" s="209"/>
      <c r="AT671" s="209"/>
      <c r="AU671" s="209"/>
      <c r="AV671" s="209"/>
      <c r="AW671" s="209"/>
      <c r="AX671"/>
      <c r="AY671"/>
    </row>
    <row r="672" spans="1:51" ht="15" hidden="1" x14ac:dyDescent="0.25">
      <c r="A672" s="209">
        <v>3442</v>
      </c>
      <c r="B672" s="209" t="s">
        <v>745</v>
      </c>
      <c r="C672" s="210">
        <v>45653.783333333333</v>
      </c>
      <c r="D672" s="211" t="s">
        <v>1699</v>
      </c>
      <c r="E672" s="209" t="s">
        <v>485</v>
      </c>
      <c r="F672" s="209">
        <v>1</v>
      </c>
      <c r="G672" s="209" t="s">
        <v>518</v>
      </c>
      <c r="H672" s="209" t="s">
        <v>620</v>
      </c>
      <c r="I672" s="209" t="s">
        <v>621</v>
      </c>
      <c r="J672" s="209" t="s">
        <v>1</v>
      </c>
      <c r="K672" s="209" t="s">
        <v>1664</v>
      </c>
      <c r="L672" s="209" t="s">
        <v>604</v>
      </c>
      <c r="M672" s="211" t="s">
        <v>410</v>
      </c>
      <c r="N672" s="211" t="s">
        <v>560</v>
      </c>
      <c r="O672" s="218" t="s">
        <v>1700</v>
      </c>
      <c r="P672" s="209"/>
      <c r="Q672" s="209" t="s">
        <v>688</v>
      </c>
      <c r="R672" s="208" t="e">
        <f>VLOOKUP(LEFT(Solicitacao_Prancha[[#This Row],[ORIGEM]],4),#REF!,2,0)</f>
        <v>#REF!</v>
      </c>
      <c r="S672" s="208" t="e">
        <f>VLOOKUP(LEFT(Solicitacao_Prancha[[#This Row],[DESTINO]],4),#REF!,2,0)</f>
        <v>#REF!</v>
      </c>
      <c r="T672" s="220" t="str">
        <f t="shared" si="218"/>
        <v>Aderente</v>
      </c>
      <c r="U672" s="223">
        <f>((CONCATENATE(Solicitacao_Prancha[[#This Row],[DATA MOVIMENTAÇÃO]]," ",Solicitacao_Prancha[[#This Row],[HORA MOVIMENTAÇÃO]])-Solicitacao_Prancha[[#This Row],[DATA SOLICITAÇÃO]])*24)+3</f>
        <v>63.199999999953434</v>
      </c>
      <c r="V672" s="224" t="s">
        <v>410</v>
      </c>
      <c r="W672" s="209" t="str">
        <f>LEFT(Solicitacao_Prancha[[#This Row],[ORIGEM]],4)</f>
        <v>BRLP</v>
      </c>
      <c r="X672" s="209" t="str">
        <f>LEFT(Solicitacao_Prancha[[#This Row],[DESTINO]],4)</f>
        <v>0480</v>
      </c>
      <c r="Y672" s="209" t="str">
        <f t="shared" si="219"/>
        <v>BRLPBRLP</v>
      </c>
      <c r="Z672" s="209" t="str">
        <f t="shared" si="220"/>
        <v>BRLP0480</v>
      </c>
      <c r="AA672" s="209" t="str">
        <f t="shared" si="221"/>
        <v>BRLP0480</v>
      </c>
      <c r="AB672" s="222" t="e">
        <f>VLOOKUP(Y672,#REF!,2,0)</f>
        <v>#REF!</v>
      </c>
      <c r="AC672" s="222" t="e">
        <f>VLOOKUP(Z672,#REF!,2,0)</f>
        <v>#REF!</v>
      </c>
      <c r="AD672" s="222" t="e">
        <f>VLOOKUP(AA672,#REF!,2,0)</f>
        <v>#REF!</v>
      </c>
      <c r="AE672" s="227" t="e">
        <f t="shared" si="222"/>
        <v>#REF!</v>
      </c>
      <c r="AF672" s="230" t="e">
        <f t="shared" si="223"/>
        <v>#REF!</v>
      </c>
      <c r="AG672" s="230">
        <v>2</v>
      </c>
      <c r="AH672" s="230" t="e">
        <f t="shared" si="224"/>
        <v>#REF!</v>
      </c>
      <c r="AI672" s="228" t="e">
        <f t="shared" si="225"/>
        <v>#REF!</v>
      </c>
      <c r="AJ672" s="209">
        <f>Solicitacao_Prancha[[#This Row],[QUANT EQUIP]]</f>
        <v>1</v>
      </c>
      <c r="AK672" s="230" t="e">
        <f t="shared" si="227"/>
        <v>#REF!</v>
      </c>
      <c r="AL672" s="209"/>
      <c r="AM672" s="209"/>
      <c r="AN672" s="209"/>
      <c r="AO672" s="209"/>
      <c r="AP672" s="209"/>
      <c r="AQ672" s="209"/>
      <c r="AR672" s="209"/>
      <c r="AS672" s="209"/>
      <c r="AT672" s="209"/>
      <c r="AU672" s="209"/>
      <c r="AV672" s="209"/>
      <c r="AW672" s="209"/>
      <c r="AX672"/>
      <c r="AY672"/>
    </row>
    <row r="673" spans="1:51" ht="15" hidden="1" x14ac:dyDescent="0.25">
      <c r="A673" s="209">
        <v>3443</v>
      </c>
      <c r="B673" s="209" t="s">
        <v>718</v>
      </c>
      <c r="C673" s="210">
        <v>45653.794444444444</v>
      </c>
      <c r="D673" s="211" t="s">
        <v>563</v>
      </c>
      <c r="E673" s="209" t="s">
        <v>744</v>
      </c>
      <c r="F673" s="209">
        <v>10</v>
      </c>
      <c r="G673" s="209" t="s">
        <v>516</v>
      </c>
      <c r="H673" s="209" t="s">
        <v>624</v>
      </c>
      <c r="I673" s="209" t="s">
        <v>624</v>
      </c>
      <c r="J673" s="209" t="s">
        <v>1</v>
      </c>
      <c r="K673" s="209" t="s">
        <v>1664</v>
      </c>
      <c r="L673" s="209" t="s">
        <v>1701</v>
      </c>
      <c r="M673" s="211" t="s">
        <v>642</v>
      </c>
      <c r="N673" s="211" t="s">
        <v>1696</v>
      </c>
      <c r="O673" s="218"/>
      <c r="P673" s="209"/>
      <c r="Q673" s="209" t="s">
        <v>688</v>
      </c>
      <c r="R673" s="208" t="e">
        <f>VLOOKUP(LEFT(Solicitacao_Prancha[[#This Row],[ORIGEM]],4),#REF!,2,0)</f>
        <v>#REF!</v>
      </c>
      <c r="S673" s="208" t="e">
        <f>VLOOKUP(LEFT(Solicitacao_Prancha[[#This Row],[DESTINO]],4),#REF!,2,0)</f>
        <v>#REF!</v>
      </c>
      <c r="T673" s="220" t="str">
        <f t="shared" si="218"/>
        <v>Aderente</v>
      </c>
      <c r="U673" s="223">
        <f>((CONCATENATE(Solicitacao_Prancha[[#This Row],[DATA MOVIMENTAÇÃO]]," ",Solicitacao_Prancha[[#This Row],[HORA MOVIMENTAÇÃO]])-Solicitacao_Prancha[[#This Row],[DATA SOLICITAÇÃO]])*24)+3</f>
        <v>56.016666666604578</v>
      </c>
      <c r="V673" s="224" t="s">
        <v>410</v>
      </c>
      <c r="W673" s="209" t="str">
        <f>LEFT(Solicitacao_Prancha[[#This Row],[ORIGEM]],4)</f>
        <v>0352</v>
      </c>
      <c r="X673" s="209" t="str">
        <f>LEFT(Solicitacao_Prancha[[#This Row],[DESTINO]],4)</f>
        <v>0353</v>
      </c>
      <c r="Y673" s="209" t="str">
        <f t="shared" si="219"/>
        <v>BRLP0352</v>
      </c>
      <c r="Z673" s="209" t="str">
        <f t="shared" si="220"/>
        <v>03520353</v>
      </c>
      <c r="AA673" s="209" t="str">
        <f t="shared" si="221"/>
        <v>BRLP0353</v>
      </c>
      <c r="AB673" s="222" t="e">
        <f>VLOOKUP(Y673,#REF!,2,0)</f>
        <v>#REF!</v>
      </c>
      <c r="AC673" s="222" t="e">
        <f>VLOOKUP(Z673,#REF!,2,0)</f>
        <v>#REF!</v>
      </c>
      <c r="AD673" s="222" t="e">
        <f>VLOOKUP(AA673,#REF!,2,0)</f>
        <v>#REF!</v>
      </c>
      <c r="AE673" s="227" t="e">
        <f t="shared" si="222"/>
        <v>#REF!</v>
      </c>
      <c r="AF673" s="230" t="e">
        <f t="shared" si="223"/>
        <v>#REF!</v>
      </c>
      <c r="AG673" s="230">
        <v>2</v>
      </c>
      <c r="AH673" s="230" t="e">
        <f t="shared" si="224"/>
        <v>#REF!</v>
      </c>
      <c r="AI673" s="228" t="e">
        <f t="shared" si="225"/>
        <v>#REF!</v>
      </c>
      <c r="AJ673" s="209">
        <f>Solicitacao_Prancha[[#This Row],[QUANT EQUIP]]</f>
        <v>10</v>
      </c>
      <c r="AK673" s="230" t="e">
        <f t="shared" si="227"/>
        <v>#REF!</v>
      </c>
      <c r="AL673" s="209"/>
      <c r="AM673" s="209"/>
      <c r="AN673" s="209"/>
      <c r="AO673" s="209"/>
      <c r="AP673" s="209"/>
      <c r="AQ673" s="209"/>
      <c r="AR673" s="209"/>
      <c r="AS673" s="209"/>
      <c r="AT673" s="209"/>
      <c r="AU673" s="209"/>
      <c r="AV673" s="209"/>
      <c r="AW673" s="209"/>
      <c r="AX673"/>
      <c r="AY673"/>
    </row>
    <row r="674" spans="1:51" ht="15" hidden="1" x14ac:dyDescent="0.25">
      <c r="A674" s="209">
        <v>3444</v>
      </c>
      <c r="B674" s="209" t="s">
        <v>717</v>
      </c>
      <c r="C674" s="210">
        <v>45653.795138888891</v>
      </c>
      <c r="D674" s="211" t="s">
        <v>1572</v>
      </c>
      <c r="E674" s="209" t="s">
        <v>491</v>
      </c>
      <c r="F674" s="209">
        <v>1</v>
      </c>
      <c r="G674" s="209" t="s">
        <v>543</v>
      </c>
      <c r="H674" s="209" t="s">
        <v>620</v>
      </c>
      <c r="I674" s="209" t="s">
        <v>621</v>
      </c>
      <c r="J674" s="209" t="s">
        <v>531</v>
      </c>
      <c r="K674" s="209" t="s">
        <v>1629</v>
      </c>
      <c r="L674" s="209" t="s">
        <v>1702</v>
      </c>
      <c r="M674" s="211" t="s">
        <v>636</v>
      </c>
      <c r="N674" s="211" t="s">
        <v>636</v>
      </c>
      <c r="O674" s="218"/>
      <c r="P674" s="209" t="s">
        <v>633</v>
      </c>
      <c r="Q674" s="209" t="s">
        <v>687</v>
      </c>
      <c r="R674" s="208" t="e">
        <f>VLOOKUP(LEFT(Solicitacao_Prancha[[#This Row],[ORIGEM]],4),#REF!,2,0)</f>
        <v>#REF!</v>
      </c>
      <c r="S674" s="208" t="e">
        <f>VLOOKUP(LEFT(Solicitacao_Prancha[[#This Row],[DESTINO]],4),#REF!,2,0)</f>
        <v>#REF!</v>
      </c>
      <c r="T674" s="220" t="str">
        <f t="shared" si="218"/>
        <v>Não Aderente</v>
      </c>
      <c r="U674" s="223">
        <f>((CONCATENATE(Solicitacao_Prancha[[#This Row],[DATA MOVIMENTAÇÃO]]," ",Solicitacao_Prancha[[#This Row],[HORA MOVIMENTAÇÃO]])-Solicitacao_Prancha[[#This Row],[DATA SOLICITAÇÃO]])*24)+3</f>
        <v>15.016666666546371</v>
      </c>
      <c r="V674" s="224" t="s">
        <v>410</v>
      </c>
      <c r="W674" s="209" t="str">
        <f>LEFT(Solicitacao_Prancha[[#This Row],[ORIGEM]],4)</f>
        <v>5002</v>
      </c>
      <c r="X674" s="209" t="str">
        <f>LEFT(Solicitacao_Prancha[[#This Row],[DESTINO]],4)</f>
        <v>5002</v>
      </c>
      <c r="Y674" s="209" t="str">
        <f t="shared" si="219"/>
        <v>BRLP5002</v>
      </c>
      <c r="Z674" s="209" t="str">
        <f t="shared" si="220"/>
        <v>50025002</v>
      </c>
      <c r="AA674" s="209" t="str">
        <f t="shared" si="221"/>
        <v>BRLP5002</v>
      </c>
      <c r="AB674" s="222" t="e">
        <f>VLOOKUP(Y674,#REF!,2,0)</f>
        <v>#REF!</v>
      </c>
      <c r="AC674" s="222" t="e">
        <f>VLOOKUP(Z674,#REF!,2,0)</f>
        <v>#REF!</v>
      </c>
      <c r="AD674" s="222" t="e">
        <f>VLOOKUP(AA674,#REF!,2,0)</f>
        <v>#REF!</v>
      </c>
      <c r="AE674" s="227" t="e">
        <f t="shared" si="222"/>
        <v>#REF!</v>
      </c>
      <c r="AF674" s="230" t="e">
        <f t="shared" si="223"/>
        <v>#REF!</v>
      </c>
      <c r="AG674" s="230">
        <v>2</v>
      </c>
      <c r="AH674" s="230" t="e">
        <f t="shared" si="224"/>
        <v>#REF!</v>
      </c>
      <c r="AI674" s="228" t="e">
        <f t="shared" si="225"/>
        <v>#REF!</v>
      </c>
      <c r="AJ674" s="209">
        <f>Solicitacao_Prancha[[#This Row],[QUANT EQUIP]]</f>
        <v>1</v>
      </c>
      <c r="AK674" s="230" t="e">
        <f t="shared" si="227"/>
        <v>#REF!</v>
      </c>
      <c r="AL674" s="209"/>
      <c r="AM674" s="209"/>
      <c r="AN674" s="209"/>
      <c r="AO674" s="209"/>
      <c r="AP674" s="209"/>
      <c r="AQ674" s="209"/>
      <c r="AR674" s="209"/>
      <c r="AS674" s="209"/>
      <c r="AT674" s="209"/>
      <c r="AU674" s="209"/>
      <c r="AV674" s="209"/>
      <c r="AW674" s="209"/>
      <c r="AX674"/>
      <c r="AY674"/>
    </row>
    <row r="675" spans="1:51" ht="15" hidden="1" x14ac:dyDescent="0.25">
      <c r="A675" s="209">
        <v>3445</v>
      </c>
      <c r="B675" s="209" t="s">
        <v>718</v>
      </c>
      <c r="C675" s="210">
        <v>45653.79583333333</v>
      </c>
      <c r="D675" s="211" t="s">
        <v>574</v>
      </c>
      <c r="E675" s="209" t="s">
        <v>5</v>
      </c>
      <c r="F675" s="209">
        <v>1</v>
      </c>
      <c r="G675" s="209" t="s">
        <v>516</v>
      </c>
      <c r="H675" s="209" t="s">
        <v>620</v>
      </c>
      <c r="I675" s="209" t="s">
        <v>621</v>
      </c>
      <c r="J675" s="209" t="s">
        <v>1</v>
      </c>
      <c r="K675" s="209" t="s">
        <v>1664</v>
      </c>
      <c r="L675" s="209" t="s">
        <v>593</v>
      </c>
      <c r="M675" s="211" t="s">
        <v>642</v>
      </c>
      <c r="N675" s="211" t="s">
        <v>1696</v>
      </c>
      <c r="O675" s="218"/>
      <c r="P675" s="209"/>
      <c r="Q675" s="209" t="s">
        <v>688</v>
      </c>
      <c r="R675" s="208" t="e">
        <f>VLOOKUP(LEFT(Solicitacao_Prancha[[#This Row],[ORIGEM]],4),#REF!,2,0)</f>
        <v>#REF!</v>
      </c>
      <c r="S675" s="208" t="e">
        <f>VLOOKUP(LEFT(Solicitacao_Prancha[[#This Row],[DESTINO]],4),#REF!,2,0)</f>
        <v>#REF!</v>
      </c>
      <c r="T675" s="220" t="str">
        <f t="shared" si="218"/>
        <v>Aderente</v>
      </c>
      <c r="U675" s="223">
        <f>((CONCATENATE(Solicitacao_Prancha[[#This Row],[DATA MOVIMENTAÇÃO]]," ",Solicitacao_Prancha[[#This Row],[HORA MOVIMENTAÇÃO]])-Solicitacao_Prancha[[#This Row],[DATA SOLICITAÇÃO]])*24)+3</f>
        <v>63.900000000139698</v>
      </c>
      <c r="V675" s="224" t="s">
        <v>410</v>
      </c>
      <c r="W675" s="209" t="str">
        <f>LEFT(Solicitacao_Prancha[[#This Row],[ORIGEM]],4)</f>
        <v>0352</v>
      </c>
      <c r="X675" s="209" t="str">
        <f>LEFT(Solicitacao_Prancha[[#This Row],[DESTINO]],4)</f>
        <v>0353</v>
      </c>
      <c r="Y675" s="209" t="str">
        <f t="shared" si="219"/>
        <v>BRLP0352</v>
      </c>
      <c r="Z675" s="209" t="str">
        <f t="shared" si="220"/>
        <v>03520353</v>
      </c>
      <c r="AA675" s="209" t="str">
        <f t="shared" si="221"/>
        <v>BRLP0353</v>
      </c>
      <c r="AB675" s="222" t="e">
        <f>VLOOKUP(Y675,#REF!,2,0)</f>
        <v>#REF!</v>
      </c>
      <c r="AC675" s="222" t="e">
        <f>VLOOKUP(Z675,#REF!,2,0)</f>
        <v>#REF!</v>
      </c>
      <c r="AD675" s="222" t="e">
        <f>VLOOKUP(AA675,#REF!,2,0)</f>
        <v>#REF!</v>
      </c>
      <c r="AE675" s="227" t="e">
        <f t="shared" si="222"/>
        <v>#REF!</v>
      </c>
      <c r="AF675" s="230" t="e">
        <f t="shared" si="223"/>
        <v>#REF!</v>
      </c>
      <c r="AG675" s="230">
        <v>2</v>
      </c>
      <c r="AH675" s="230" t="e">
        <f t="shared" si="224"/>
        <v>#REF!</v>
      </c>
      <c r="AI675" s="228" t="e">
        <f t="shared" si="225"/>
        <v>#REF!</v>
      </c>
      <c r="AJ675" s="209">
        <f>Solicitacao_Prancha[[#This Row],[QUANT EQUIP]]</f>
        <v>1</v>
      </c>
      <c r="AK675" s="230" t="e">
        <f t="shared" si="227"/>
        <v>#REF!</v>
      </c>
      <c r="AL675" s="209"/>
      <c r="AM675" s="209"/>
      <c r="AN675" s="209"/>
      <c r="AO675" s="209"/>
      <c r="AP675" s="209"/>
      <c r="AQ675" s="209"/>
      <c r="AR675" s="209"/>
      <c r="AS675" s="209"/>
      <c r="AT675" s="209"/>
      <c r="AU675" s="209"/>
      <c r="AV675" s="209"/>
      <c r="AW675" s="209"/>
      <c r="AX675"/>
      <c r="AY675"/>
    </row>
    <row r="676" spans="1:51" ht="15" hidden="1" x14ac:dyDescent="0.25">
      <c r="A676" s="209">
        <v>3447</v>
      </c>
      <c r="B676" s="209" t="s">
        <v>717</v>
      </c>
      <c r="C676" s="210">
        <v>45653.79583333333</v>
      </c>
      <c r="D676" s="211" t="s">
        <v>551</v>
      </c>
      <c r="E676" s="209" t="s">
        <v>500</v>
      </c>
      <c r="F676" s="209">
        <v>3</v>
      </c>
      <c r="G676" s="209" t="s">
        <v>544</v>
      </c>
      <c r="H676" s="209" t="s">
        <v>620</v>
      </c>
      <c r="I676" s="209" t="s">
        <v>624</v>
      </c>
      <c r="J676" s="209" t="s">
        <v>531</v>
      </c>
      <c r="K676" s="209" t="s">
        <v>1629</v>
      </c>
      <c r="L676" s="209" t="s">
        <v>604</v>
      </c>
      <c r="M676" s="211" t="s">
        <v>680</v>
      </c>
      <c r="N676" s="211" t="s">
        <v>680</v>
      </c>
      <c r="O676" s="218"/>
      <c r="P676" s="209" t="s">
        <v>633</v>
      </c>
      <c r="Q676" s="209" t="s">
        <v>687</v>
      </c>
      <c r="R676" s="208" t="e">
        <f>VLOOKUP(LEFT(Solicitacao_Prancha[[#This Row],[ORIGEM]],4),#REF!,2,0)</f>
        <v>#REF!</v>
      </c>
      <c r="S676" s="208" t="e">
        <f>VLOOKUP(LEFT(Solicitacao_Prancha[[#This Row],[DESTINO]],4),#REF!,2,0)</f>
        <v>#REF!</v>
      </c>
      <c r="T676" s="220" t="str">
        <f t="shared" si="218"/>
        <v>Não Aderente</v>
      </c>
      <c r="U676" s="223">
        <f>((CONCATENATE(Solicitacao_Prancha[[#This Row],[DATA MOVIMENTAÇÃO]]," ",Solicitacao_Prancha[[#This Row],[HORA MOVIMENTAÇÃO]])-Solicitacao_Prancha[[#This Row],[DATA SOLICITAÇÃO]])*24)+3</f>
        <v>14.900000000023283</v>
      </c>
      <c r="V676" s="224" t="s">
        <v>410</v>
      </c>
      <c r="W676" s="209" t="str">
        <f>LEFT(Solicitacao_Prancha[[#This Row],[ORIGEM]],4)</f>
        <v>0592</v>
      </c>
      <c r="X676" s="209" t="str">
        <f>LEFT(Solicitacao_Prancha[[#This Row],[DESTINO]],4)</f>
        <v>0592</v>
      </c>
      <c r="Y676" s="209" t="str">
        <f t="shared" si="219"/>
        <v>BRLP0592</v>
      </c>
      <c r="Z676" s="209" t="str">
        <f t="shared" si="220"/>
        <v>05920592</v>
      </c>
      <c r="AA676" s="209" t="str">
        <f t="shared" si="221"/>
        <v>BRLP0592</v>
      </c>
      <c r="AB676" s="222" t="e">
        <f>VLOOKUP(Y676,#REF!,2,0)</f>
        <v>#REF!</v>
      </c>
      <c r="AC676" s="222" t="e">
        <f>VLOOKUP(Z676,#REF!,2,0)</f>
        <v>#REF!</v>
      </c>
      <c r="AD676" s="222" t="e">
        <f>VLOOKUP(AA676,#REF!,2,0)</f>
        <v>#REF!</v>
      </c>
      <c r="AE676" s="227" t="e">
        <f t="shared" si="222"/>
        <v>#REF!</v>
      </c>
      <c r="AF676" s="230" t="e">
        <f t="shared" si="223"/>
        <v>#REF!</v>
      </c>
      <c r="AG676" s="230">
        <v>2</v>
      </c>
      <c r="AH676" s="230" t="e">
        <f t="shared" si="224"/>
        <v>#REF!</v>
      </c>
      <c r="AI676" s="228" t="e">
        <f t="shared" si="225"/>
        <v>#REF!</v>
      </c>
      <c r="AJ676" s="209">
        <f>Solicitacao_Prancha[[#This Row],[QUANT EQUIP]]</f>
        <v>3</v>
      </c>
      <c r="AK676" s="230" t="e">
        <f t="shared" si="227"/>
        <v>#REF!</v>
      </c>
      <c r="AL676" s="209"/>
      <c r="AM676" s="209"/>
      <c r="AN676" s="209"/>
      <c r="AO676" s="209"/>
      <c r="AP676" s="209"/>
      <c r="AQ676" s="209"/>
      <c r="AR676" s="209"/>
      <c r="AS676" s="209"/>
      <c r="AT676" s="209"/>
      <c r="AU676" s="209"/>
      <c r="AV676" s="209"/>
      <c r="AW676" s="209"/>
      <c r="AX676"/>
      <c r="AY676"/>
    </row>
    <row r="677" spans="1:51" ht="15" hidden="1" x14ac:dyDescent="0.25">
      <c r="A677" s="209">
        <v>3446</v>
      </c>
      <c r="B677" s="209" t="s">
        <v>718</v>
      </c>
      <c r="C677" s="210">
        <v>45653.796527777777</v>
      </c>
      <c r="D677" s="211" t="s">
        <v>574</v>
      </c>
      <c r="E677" s="209" t="s">
        <v>744</v>
      </c>
      <c r="F677" s="209">
        <v>5</v>
      </c>
      <c r="G677" s="209" t="s">
        <v>516</v>
      </c>
      <c r="H677" s="209" t="s">
        <v>621</v>
      </c>
      <c r="I677" s="209" t="s">
        <v>624</v>
      </c>
      <c r="J677" s="209" t="s">
        <v>1</v>
      </c>
      <c r="K677" s="209" t="s">
        <v>1703</v>
      </c>
      <c r="L677" s="209" t="s">
        <v>604</v>
      </c>
      <c r="M677" s="211" t="s">
        <v>642</v>
      </c>
      <c r="N677" s="211" t="s">
        <v>1696</v>
      </c>
      <c r="O677" s="218"/>
      <c r="P677" s="209"/>
      <c r="Q677" s="209" t="s">
        <v>688</v>
      </c>
      <c r="R677" s="208" t="e">
        <f>VLOOKUP(LEFT(Solicitacao_Prancha[[#This Row],[ORIGEM]],4),#REF!,2,0)</f>
        <v>#REF!</v>
      </c>
      <c r="S677" s="208" t="e">
        <f>VLOOKUP(LEFT(Solicitacao_Prancha[[#This Row],[DESTINO]],4),#REF!,2,0)</f>
        <v>#REF!</v>
      </c>
      <c r="T677" s="220" t="str">
        <f t="shared" si="218"/>
        <v>Aderente</v>
      </c>
      <c r="U677" s="223">
        <f>((CONCATENATE(Solicitacao_Prancha[[#This Row],[DATA MOVIMENTAÇÃO]]," ",Solicitacao_Prancha[[#This Row],[HORA MOVIMENTAÇÃO]])-Solicitacao_Prancha[[#This Row],[DATA SOLICITAÇÃO]])*24)+3</f>
        <v>86.883333333302289</v>
      </c>
      <c r="V677" s="224" t="s">
        <v>410</v>
      </c>
      <c r="W677" s="209" t="str">
        <f>LEFT(Solicitacao_Prancha[[#This Row],[ORIGEM]],4)</f>
        <v>0352</v>
      </c>
      <c r="X677" s="209" t="str">
        <f>LEFT(Solicitacao_Prancha[[#This Row],[DESTINO]],4)</f>
        <v>0353</v>
      </c>
      <c r="Y677" s="209" t="str">
        <f t="shared" si="219"/>
        <v>BRLP0352</v>
      </c>
      <c r="Z677" s="209" t="str">
        <f t="shared" si="220"/>
        <v>03520353</v>
      </c>
      <c r="AA677" s="209" t="str">
        <f t="shared" si="221"/>
        <v>BRLP0353</v>
      </c>
      <c r="AB677" s="222" t="e">
        <f>VLOOKUP(Y677,#REF!,2,0)</f>
        <v>#REF!</v>
      </c>
      <c r="AC677" s="222" t="e">
        <f>VLOOKUP(Z677,#REF!,2,0)</f>
        <v>#REF!</v>
      </c>
      <c r="AD677" s="222" t="e">
        <f>VLOOKUP(AA677,#REF!,2,0)</f>
        <v>#REF!</v>
      </c>
      <c r="AE677" s="227" t="e">
        <f t="shared" si="222"/>
        <v>#REF!</v>
      </c>
      <c r="AF677" s="230" t="e">
        <f t="shared" si="223"/>
        <v>#REF!</v>
      </c>
      <c r="AG677" s="230">
        <v>2</v>
      </c>
      <c r="AH677" s="230" t="e">
        <f t="shared" si="224"/>
        <v>#REF!</v>
      </c>
      <c r="AI677" s="228" t="e">
        <f t="shared" si="225"/>
        <v>#REF!</v>
      </c>
      <c r="AJ677" s="209">
        <f>Solicitacao_Prancha[[#This Row],[QUANT EQUIP]]</f>
        <v>5</v>
      </c>
      <c r="AK677" s="230" t="e">
        <f t="shared" si="227"/>
        <v>#REF!</v>
      </c>
      <c r="AL677" s="209"/>
      <c r="AM677" s="209"/>
      <c r="AN677" s="209"/>
      <c r="AO677" s="209"/>
      <c r="AP677" s="209"/>
      <c r="AQ677" s="209"/>
      <c r="AR677" s="209"/>
      <c r="AS677" s="209"/>
      <c r="AT677" s="209"/>
      <c r="AU677" s="209"/>
      <c r="AV677" s="209"/>
      <c r="AW677" s="209"/>
      <c r="AX677"/>
      <c r="AY677"/>
    </row>
    <row r="678" spans="1:51" ht="15" hidden="1" x14ac:dyDescent="0.25">
      <c r="A678" s="209">
        <v>3448</v>
      </c>
      <c r="B678" s="209" t="s">
        <v>745</v>
      </c>
      <c r="C678" s="210">
        <v>45653.797222222223</v>
      </c>
      <c r="D678" s="211" t="s">
        <v>950</v>
      </c>
      <c r="E678" s="209" t="s">
        <v>553</v>
      </c>
      <c r="F678" s="209">
        <v>1</v>
      </c>
      <c r="G678" s="209" t="s">
        <v>583</v>
      </c>
      <c r="H678" s="209" t="s">
        <v>620</v>
      </c>
      <c r="I678" s="209" t="s">
        <v>622</v>
      </c>
      <c r="J678" s="209" t="s">
        <v>1</v>
      </c>
      <c r="K678" s="209" t="s">
        <v>1629</v>
      </c>
      <c r="L678" s="209" t="s">
        <v>1704</v>
      </c>
      <c r="M678" s="211" t="s">
        <v>1675</v>
      </c>
      <c r="N678" s="211" t="s">
        <v>783</v>
      </c>
      <c r="O678" s="218"/>
      <c r="P678" s="209"/>
      <c r="Q678" s="209" t="s">
        <v>687</v>
      </c>
      <c r="R678" s="208" t="e">
        <f>VLOOKUP(LEFT(Solicitacao_Prancha[[#This Row],[ORIGEM]],4),#REF!,2,0)</f>
        <v>#REF!</v>
      </c>
      <c r="S678" s="208" t="e">
        <f>VLOOKUP(LEFT(Solicitacao_Prancha[[#This Row],[DESTINO]],4),#REF!,2,0)</f>
        <v>#REF!</v>
      </c>
      <c r="T678" s="220" t="str">
        <f t="shared" si="218"/>
        <v>Não Aderente</v>
      </c>
      <c r="U678" s="223">
        <f>((CONCATENATE(Solicitacao_Prancha[[#This Row],[DATA MOVIMENTAÇÃO]]," ",Solicitacao_Prancha[[#This Row],[HORA MOVIMENTAÇÃO]])-Solicitacao_Prancha[[#This Row],[DATA SOLICITAÇÃO]])*24)+3</f>
        <v>15</v>
      </c>
      <c r="V678" s="224" t="s">
        <v>410</v>
      </c>
      <c r="W678" s="209" t="str">
        <f>LEFT(Solicitacao_Prancha[[#This Row],[ORIGEM]],4)</f>
        <v>0671</v>
      </c>
      <c r="X678" s="209" t="str">
        <f>LEFT(Solicitacao_Prancha[[#This Row],[DESTINO]],4)</f>
        <v>1080</v>
      </c>
      <c r="Y678" s="209" t="str">
        <f t="shared" si="219"/>
        <v>BRLP0671</v>
      </c>
      <c r="Z678" s="209" t="str">
        <f t="shared" si="220"/>
        <v>06711080</v>
      </c>
      <c r="AA678" s="209" t="str">
        <f t="shared" si="221"/>
        <v>BRLP1080</v>
      </c>
      <c r="AB678" s="222" t="e">
        <f>VLOOKUP(Y678,#REF!,2,0)</f>
        <v>#REF!</v>
      </c>
      <c r="AC678" s="222" t="e">
        <f>VLOOKUP(Z678,#REF!,2,0)</f>
        <v>#REF!</v>
      </c>
      <c r="AD678" s="222" t="e">
        <f>VLOOKUP(AA678,#REF!,2,0)</f>
        <v>#REF!</v>
      </c>
      <c r="AE678" s="227" t="e">
        <f t="shared" si="222"/>
        <v>#REF!</v>
      </c>
      <c r="AF678" s="230" t="e">
        <f t="shared" si="223"/>
        <v>#REF!</v>
      </c>
      <c r="AG678" s="230">
        <v>2</v>
      </c>
      <c r="AH678" s="230" t="e">
        <f t="shared" si="224"/>
        <v>#REF!</v>
      </c>
      <c r="AI678" s="228" t="e">
        <f t="shared" si="225"/>
        <v>#REF!</v>
      </c>
      <c r="AJ678" s="209">
        <f>Solicitacao_Prancha[[#This Row],[QUANT EQUIP]]</f>
        <v>1</v>
      </c>
      <c r="AK678" s="230" t="e">
        <f t="shared" si="227"/>
        <v>#REF!</v>
      </c>
      <c r="AL678" s="209"/>
      <c r="AM678" s="209"/>
      <c r="AN678" s="209"/>
      <c r="AO678" s="209"/>
      <c r="AP678" s="209"/>
      <c r="AQ678" s="209"/>
      <c r="AR678" s="209"/>
      <c r="AS678" s="209"/>
      <c r="AT678" s="209"/>
      <c r="AU678" s="209"/>
      <c r="AV678" s="209"/>
      <c r="AW678" s="209"/>
      <c r="AX678"/>
      <c r="AY678"/>
    </row>
    <row r="679" spans="1:51" ht="15" hidden="1" x14ac:dyDescent="0.25">
      <c r="A679" s="209">
        <v>3449</v>
      </c>
      <c r="B679" s="209" t="s">
        <v>718</v>
      </c>
      <c r="C679" s="210">
        <v>45653.8</v>
      </c>
      <c r="D679" s="211" t="s">
        <v>1705</v>
      </c>
      <c r="E679" s="209" t="s">
        <v>744</v>
      </c>
      <c r="F679" s="209">
        <v>6</v>
      </c>
      <c r="G679" s="209" t="s">
        <v>492</v>
      </c>
      <c r="H679" s="209" t="s">
        <v>624</v>
      </c>
      <c r="I679" s="209" t="s">
        <v>621</v>
      </c>
      <c r="J679" s="209" t="s">
        <v>1</v>
      </c>
      <c r="K679" s="209" t="s">
        <v>1648</v>
      </c>
      <c r="L679" s="209" t="s">
        <v>601</v>
      </c>
      <c r="M679" s="211" t="s">
        <v>696</v>
      </c>
      <c r="N679" s="211" t="s">
        <v>1635</v>
      </c>
      <c r="O679" s="218" t="s">
        <v>1706</v>
      </c>
      <c r="P679" s="209"/>
      <c r="Q679" s="209" t="s">
        <v>687</v>
      </c>
      <c r="R679" s="208" t="e">
        <f>VLOOKUP(LEFT(Solicitacao_Prancha[[#This Row],[ORIGEM]],4),#REF!,2,0)</f>
        <v>#REF!</v>
      </c>
      <c r="S679" s="208" t="e">
        <f>VLOOKUP(LEFT(Solicitacao_Prancha[[#This Row],[DESTINO]],4),#REF!,2,0)</f>
        <v>#REF!</v>
      </c>
      <c r="T679" s="220" t="str">
        <f t="shared" si="218"/>
        <v>Não Aderente</v>
      </c>
      <c r="U679" s="223">
        <f>((CONCATENATE(Solicitacao_Prancha[[#This Row],[DATA MOVIMENTAÇÃO]]," ",Solicitacao_Prancha[[#This Row],[HORA MOVIMENTAÇÃO]])-Solicitacao_Prancha[[#This Row],[DATA SOLICITAÇÃO]])*24)+3</f>
        <v>33.799999999988358</v>
      </c>
      <c r="V679" s="224" t="s">
        <v>410</v>
      </c>
      <c r="W679" s="209" t="str">
        <f>LEFT(Solicitacao_Prancha[[#This Row],[ORIGEM]],4)</f>
        <v>0347</v>
      </c>
      <c r="X679" s="209" t="str">
        <f>LEFT(Solicitacao_Prancha[[#This Row],[DESTINO]],4)</f>
        <v>0453</v>
      </c>
      <c r="Y679" s="209" t="str">
        <f t="shared" si="219"/>
        <v>BRLP0347</v>
      </c>
      <c r="Z679" s="209" t="str">
        <f t="shared" si="220"/>
        <v>03470453</v>
      </c>
      <c r="AA679" s="209" t="str">
        <f t="shared" si="221"/>
        <v>BRLP0453</v>
      </c>
      <c r="AB679" s="222" t="e">
        <f>VLOOKUP(Y679,#REF!,2,0)</f>
        <v>#REF!</v>
      </c>
      <c r="AC679" s="222" t="e">
        <f>VLOOKUP(Z679,#REF!,2,0)</f>
        <v>#REF!</v>
      </c>
      <c r="AD679" s="222" t="e">
        <f>VLOOKUP(AA679,#REF!,2,0)</f>
        <v>#REF!</v>
      </c>
      <c r="AE679" s="227" t="e">
        <f t="shared" si="222"/>
        <v>#REF!</v>
      </c>
      <c r="AF679" s="230" t="e">
        <f t="shared" si="223"/>
        <v>#REF!</v>
      </c>
      <c r="AG679" s="230">
        <v>2</v>
      </c>
      <c r="AH679" s="230" t="e">
        <f t="shared" si="224"/>
        <v>#REF!</v>
      </c>
      <c r="AI679" s="228" t="e">
        <f t="shared" si="225"/>
        <v>#REF!</v>
      </c>
      <c r="AJ679" s="209">
        <f>Solicitacao_Prancha[[#This Row],[QUANT EQUIP]]</f>
        <v>6</v>
      </c>
      <c r="AK679" s="230" t="e">
        <f t="shared" si="227"/>
        <v>#REF!</v>
      </c>
      <c r="AL679" s="209"/>
      <c r="AM679" s="209"/>
      <c r="AN679" s="209"/>
      <c r="AO679" s="209"/>
      <c r="AP679" s="209"/>
      <c r="AQ679" s="209"/>
      <c r="AR679" s="209"/>
      <c r="AS679" s="209"/>
      <c r="AT679" s="209"/>
      <c r="AU679" s="209"/>
      <c r="AV679" s="209"/>
      <c r="AW679" s="209"/>
      <c r="AX679"/>
      <c r="AY679"/>
    </row>
    <row r="680" spans="1:51" ht="15" hidden="1" x14ac:dyDescent="0.25">
      <c r="A680" s="209">
        <v>3451</v>
      </c>
      <c r="B680" s="209" t="s">
        <v>743</v>
      </c>
      <c r="C680" s="210">
        <v>45653.817361111112</v>
      </c>
      <c r="D680" s="211" t="s">
        <v>1707</v>
      </c>
      <c r="E680" s="209" t="s">
        <v>493</v>
      </c>
      <c r="F680" s="209">
        <v>1</v>
      </c>
      <c r="G680" s="209" t="s">
        <v>492</v>
      </c>
      <c r="H680" s="209" t="s">
        <v>620</v>
      </c>
      <c r="I680" s="209" t="s">
        <v>624</v>
      </c>
      <c r="J680" s="209" t="s">
        <v>1</v>
      </c>
      <c r="K680" s="209" t="s">
        <v>1629</v>
      </c>
      <c r="L680" s="209" t="s">
        <v>598</v>
      </c>
      <c r="M680" s="211" t="s">
        <v>652</v>
      </c>
      <c r="N680" s="211" t="s">
        <v>1495</v>
      </c>
      <c r="O680" s="218"/>
      <c r="P680" s="209"/>
      <c r="Q680" s="209" t="s">
        <v>688</v>
      </c>
      <c r="R680" s="208" t="e">
        <f>VLOOKUP(LEFT(Solicitacao_Prancha[[#This Row],[ORIGEM]],4),#REF!,2,0)</f>
        <v>#REF!</v>
      </c>
      <c r="S680" s="208" t="e">
        <f>VLOOKUP(LEFT(Solicitacao_Prancha[[#This Row],[DESTINO]],4),#REF!,2,0)</f>
        <v>#REF!</v>
      </c>
      <c r="T680" s="220" t="str">
        <f t="shared" si="218"/>
        <v>Não Aderente</v>
      </c>
      <c r="U680" s="223">
        <f>((CONCATENATE(Solicitacao_Prancha[[#This Row],[DATA MOVIMENTAÇÃO]]," ",Solicitacao_Prancha[[#This Row],[HORA MOVIMENTAÇÃO]])-Solicitacao_Prancha[[#This Row],[DATA SOLICITAÇÃO]])*24)+3</f>
        <v>21.383333333360497</v>
      </c>
      <c r="V680" s="224" t="s">
        <v>410</v>
      </c>
      <c r="W680" s="209" t="str">
        <f>LEFT(Solicitacao_Prancha[[#This Row],[ORIGEM]],4)</f>
        <v>0390</v>
      </c>
      <c r="X680" s="209" t="str">
        <f>LEFT(Solicitacao_Prancha[[#This Row],[DESTINO]],4)</f>
        <v>0366</v>
      </c>
      <c r="Y680" s="209" t="str">
        <f t="shared" si="219"/>
        <v>BRLP0390</v>
      </c>
      <c r="Z680" s="209" t="str">
        <f t="shared" si="220"/>
        <v>03900366</v>
      </c>
      <c r="AA680" s="209" t="str">
        <f t="shared" si="221"/>
        <v>BRLP0366</v>
      </c>
      <c r="AB680" s="222" t="e">
        <f>VLOOKUP(Y680,#REF!,2,0)</f>
        <v>#REF!</v>
      </c>
      <c r="AC680" s="222" t="e">
        <f>VLOOKUP(Z680,#REF!,2,0)</f>
        <v>#REF!</v>
      </c>
      <c r="AD680" s="222" t="e">
        <f>VLOOKUP(AA680,#REF!,2,0)</f>
        <v>#REF!</v>
      </c>
      <c r="AE680" s="227" t="e">
        <f t="shared" si="222"/>
        <v>#REF!</v>
      </c>
      <c r="AF680" s="230" t="e">
        <f t="shared" si="223"/>
        <v>#REF!</v>
      </c>
      <c r="AG680" s="230">
        <v>2</v>
      </c>
      <c r="AH680" s="230" t="e">
        <f t="shared" si="224"/>
        <v>#REF!</v>
      </c>
      <c r="AI680" s="228" t="e">
        <f t="shared" si="225"/>
        <v>#REF!</v>
      </c>
      <c r="AJ680" s="209">
        <f>Solicitacao_Prancha[[#This Row],[QUANT EQUIP]]</f>
        <v>1</v>
      </c>
      <c r="AK680" s="230" t="e">
        <f t="shared" si="227"/>
        <v>#REF!</v>
      </c>
      <c r="AL680" s="209"/>
      <c r="AM680" s="209"/>
      <c r="AN680" s="209"/>
      <c r="AO680" s="209"/>
      <c r="AP680" s="209"/>
      <c r="AQ680" s="209"/>
      <c r="AR680" s="209"/>
      <c r="AS680" s="209"/>
      <c r="AT680" s="209"/>
      <c r="AU680" s="209"/>
      <c r="AV680" s="209"/>
      <c r="AW680" s="209"/>
      <c r="AX680"/>
      <c r="AY680"/>
    </row>
    <row r="681" spans="1:51" ht="15" hidden="1" x14ac:dyDescent="0.25">
      <c r="A681" s="209">
        <v>3450</v>
      </c>
      <c r="B681" s="209" t="s">
        <v>743</v>
      </c>
      <c r="C681" s="210">
        <v>45653.817361111112</v>
      </c>
      <c r="D681" s="211" t="s">
        <v>1707</v>
      </c>
      <c r="E681" s="209" t="s">
        <v>503</v>
      </c>
      <c r="F681" s="209">
        <v>1</v>
      </c>
      <c r="G681" s="209" t="s">
        <v>492</v>
      </c>
      <c r="H681" s="209" t="s">
        <v>620</v>
      </c>
      <c r="I681" s="209" t="s">
        <v>624</v>
      </c>
      <c r="J681" s="209" t="s">
        <v>1</v>
      </c>
      <c r="K681" s="209" t="s">
        <v>1629</v>
      </c>
      <c r="L681" s="209" t="s">
        <v>598</v>
      </c>
      <c r="M681" s="211" t="s">
        <v>652</v>
      </c>
      <c r="N681" s="211" t="s">
        <v>1495</v>
      </c>
      <c r="O681" s="218"/>
      <c r="P681" s="209"/>
      <c r="Q681" s="209" t="s">
        <v>688</v>
      </c>
      <c r="R681" s="208" t="e">
        <f>VLOOKUP(LEFT(Solicitacao_Prancha[[#This Row],[ORIGEM]],4),#REF!,2,0)</f>
        <v>#REF!</v>
      </c>
      <c r="S681" s="208" t="e">
        <f>VLOOKUP(LEFT(Solicitacao_Prancha[[#This Row],[DESTINO]],4),#REF!,2,0)</f>
        <v>#REF!</v>
      </c>
      <c r="T681" s="220" t="str">
        <f t="shared" si="218"/>
        <v>Não Aderente</v>
      </c>
      <c r="U681" s="223">
        <f>((CONCATENATE(Solicitacao_Prancha[[#This Row],[DATA MOVIMENTAÇÃO]]," ",Solicitacao_Prancha[[#This Row],[HORA MOVIMENTAÇÃO]])-Solicitacao_Prancha[[#This Row],[DATA SOLICITAÇÃO]])*24)+3</f>
        <v>21.383333333360497</v>
      </c>
      <c r="V681" s="224" t="s">
        <v>410</v>
      </c>
      <c r="W681" s="209" t="str">
        <f>LEFT(Solicitacao_Prancha[[#This Row],[ORIGEM]],4)</f>
        <v>0390</v>
      </c>
      <c r="X681" s="209" t="str">
        <f>LEFT(Solicitacao_Prancha[[#This Row],[DESTINO]],4)</f>
        <v>0366</v>
      </c>
      <c r="Y681" s="209" t="str">
        <f t="shared" si="219"/>
        <v>BRLP0390</v>
      </c>
      <c r="Z681" s="209" t="str">
        <f t="shared" si="220"/>
        <v>03900366</v>
      </c>
      <c r="AA681" s="209" t="str">
        <f t="shared" si="221"/>
        <v>BRLP0366</v>
      </c>
      <c r="AB681" s="222" t="e">
        <f>VLOOKUP(Y681,#REF!,2,0)</f>
        <v>#REF!</v>
      </c>
      <c r="AC681" s="222" t="e">
        <f>VLOOKUP(Z681,#REF!,2,0)</f>
        <v>#REF!</v>
      </c>
      <c r="AD681" s="222" t="e">
        <f>VLOOKUP(AA681,#REF!,2,0)</f>
        <v>#REF!</v>
      </c>
      <c r="AE681" s="227" t="e">
        <f t="shared" si="222"/>
        <v>#REF!</v>
      </c>
      <c r="AF681" s="230" t="e">
        <f t="shared" si="223"/>
        <v>#REF!</v>
      </c>
      <c r="AG681" s="230">
        <v>2</v>
      </c>
      <c r="AH681" s="230" t="e">
        <f t="shared" si="224"/>
        <v>#REF!</v>
      </c>
      <c r="AI681" s="228" t="e">
        <f t="shared" si="225"/>
        <v>#REF!</v>
      </c>
      <c r="AJ681" s="209">
        <f>Solicitacao_Prancha[[#This Row],[QUANT EQUIP]]</f>
        <v>1</v>
      </c>
      <c r="AK681" s="230" t="e">
        <f t="shared" si="227"/>
        <v>#REF!</v>
      </c>
      <c r="AL681" s="209"/>
      <c r="AM681" s="209"/>
      <c r="AN681" s="209"/>
      <c r="AO681" s="209"/>
      <c r="AP681" s="209"/>
      <c r="AQ681" s="209"/>
      <c r="AR681" s="209"/>
      <c r="AS681" s="209"/>
      <c r="AT681" s="209"/>
      <c r="AU681" s="209"/>
      <c r="AV681" s="209"/>
      <c r="AW681" s="209"/>
      <c r="AX681"/>
      <c r="AY681"/>
    </row>
    <row r="682" spans="1:51" ht="15" hidden="1" x14ac:dyDescent="0.25">
      <c r="A682" s="209">
        <v>3452</v>
      </c>
      <c r="B682" s="209" t="s">
        <v>742</v>
      </c>
      <c r="C682" s="210">
        <v>45653.915972222225</v>
      </c>
      <c r="D682" s="211" t="s">
        <v>1564</v>
      </c>
      <c r="E682" s="209" t="s">
        <v>489</v>
      </c>
      <c r="F682" s="209">
        <v>1</v>
      </c>
      <c r="G682" s="209" t="s">
        <v>533</v>
      </c>
      <c r="H682" s="209" t="s">
        <v>620</v>
      </c>
      <c r="I682" s="209" t="s">
        <v>621</v>
      </c>
      <c r="J682" s="209" t="s">
        <v>531</v>
      </c>
      <c r="K682" s="209" t="s">
        <v>1629</v>
      </c>
      <c r="L682" s="209" t="s">
        <v>600</v>
      </c>
      <c r="M682" s="211" t="s">
        <v>1428</v>
      </c>
      <c r="N682" s="211" t="s">
        <v>1672</v>
      </c>
      <c r="O682" s="218"/>
      <c r="P682" s="209" t="s">
        <v>630</v>
      </c>
      <c r="Q682" s="209" t="s">
        <v>688</v>
      </c>
      <c r="R682" s="208" t="e">
        <f>VLOOKUP(LEFT(Solicitacao_Prancha[[#This Row],[ORIGEM]],4),#REF!,2,0)</f>
        <v>#REF!</v>
      </c>
      <c r="S682" s="208" t="e">
        <f>VLOOKUP(LEFT(Solicitacao_Prancha[[#This Row],[DESTINO]],4),#REF!,2,0)</f>
        <v>#REF!</v>
      </c>
      <c r="T682" s="220" t="str">
        <f t="shared" si="218"/>
        <v>Não Aderente</v>
      </c>
      <c r="U682" s="223">
        <f>((CONCATENATE(Solicitacao_Prancha[[#This Row],[DATA MOVIMENTAÇÃO]]," ",Solicitacao_Prancha[[#This Row],[HORA MOVIMENTAÇÃO]])-Solicitacao_Prancha[[#This Row],[DATA SOLICITAÇÃO]])*24)+3</f>
        <v>11.016666666604578</v>
      </c>
      <c r="V682" s="224" t="s">
        <v>410</v>
      </c>
      <c r="W682" s="209" t="str">
        <f>LEFT(Solicitacao_Prancha[[#This Row],[ORIGEM]],4)</f>
        <v>0019</v>
      </c>
      <c r="X682" s="209" t="str">
        <f>LEFT(Solicitacao_Prancha[[#This Row],[DESTINO]],4)</f>
        <v>0112</v>
      </c>
      <c r="Y682" s="209" t="str">
        <f t="shared" si="219"/>
        <v>BRLP0019</v>
      </c>
      <c r="Z682" s="209" t="str">
        <f t="shared" si="220"/>
        <v>00190112</v>
      </c>
      <c r="AA682" s="209" t="str">
        <f t="shared" si="221"/>
        <v>BRLP0112</v>
      </c>
      <c r="AB682" s="222" t="e">
        <f>VLOOKUP(Y682,#REF!,2,0)</f>
        <v>#REF!</v>
      </c>
      <c r="AC682" s="222" t="e">
        <f>VLOOKUP(Z682,#REF!,2,0)</f>
        <v>#REF!</v>
      </c>
      <c r="AD682" s="222" t="e">
        <f>VLOOKUP(AA682,#REF!,2,0)</f>
        <v>#REF!</v>
      </c>
      <c r="AE682" s="227" t="e">
        <f t="shared" si="222"/>
        <v>#REF!</v>
      </c>
      <c r="AF682" s="230" t="e">
        <f t="shared" si="223"/>
        <v>#REF!</v>
      </c>
      <c r="AG682" s="230">
        <v>2</v>
      </c>
      <c r="AH682" s="230" t="e">
        <f t="shared" si="224"/>
        <v>#REF!</v>
      </c>
      <c r="AI682" s="228" t="e">
        <f t="shared" si="225"/>
        <v>#REF!</v>
      </c>
      <c r="AJ682" s="209">
        <f>Solicitacao_Prancha[[#This Row],[QUANT EQUIP]]</f>
        <v>1</v>
      </c>
      <c r="AK682" s="230" t="e">
        <f t="shared" si="227"/>
        <v>#REF!</v>
      </c>
      <c r="AL682" s="209"/>
      <c r="AM682" s="209"/>
      <c r="AN682" s="209"/>
      <c r="AO682" s="209"/>
      <c r="AP682" s="209"/>
      <c r="AQ682" s="209"/>
      <c r="AR682" s="209"/>
      <c r="AS682" s="209"/>
      <c r="AT682" s="209"/>
      <c r="AU682" s="209"/>
      <c r="AV682" s="209"/>
      <c r="AW682" s="209"/>
      <c r="AX682"/>
      <c r="AY682"/>
    </row>
    <row r="683" spans="1:51" ht="15" hidden="1" x14ac:dyDescent="0.25">
      <c r="A683" s="209">
        <v>3453</v>
      </c>
      <c r="B683" s="209" t="s">
        <v>742</v>
      </c>
      <c r="C683" s="210">
        <v>45653.925694444442</v>
      </c>
      <c r="D683" s="211" t="s">
        <v>1564</v>
      </c>
      <c r="E683" s="209" t="s">
        <v>489</v>
      </c>
      <c r="F683" s="209">
        <v>1</v>
      </c>
      <c r="G683" s="209" t="s">
        <v>533</v>
      </c>
      <c r="H683" s="209" t="s">
        <v>620</v>
      </c>
      <c r="I683" s="209" t="s">
        <v>621</v>
      </c>
      <c r="J683" s="209" t="s">
        <v>531</v>
      </c>
      <c r="K683" s="209" t="s">
        <v>1629</v>
      </c>
      <c r="L683" s="209" t="s">
        <v>606</v>
      </c>
      <c r="M683" s="211" t="s">
        <v>1672</v>
      </c>
      <c r="N683" s="211" t="s">
        <v>1708</v>
      </c>
      <c r="O683" s="218"/>
      <c r="P683" s="209" t="s">
        <v>848</v>
      </c>
      <c r="Q683" s="209" t="s">
        <v>688</v>
      </c>
      <c r="R683" s="208" t="e">
        <f>VLOOKUP(LEFT(Solicitacao_Prancha[[#This Row],[ORIGEM]],4),#REF!,2,0)</f>
        <v>#REF!</v>
      </c>
      <c r="S683" s="208" t="e">
        <f>VLOOKUP(LEFT(Solicitacao_Prancha[[#This Row],[DESTINO]],4),#REF!,2,0)</f>
        <v>#REF!</v>
      </c>
      <c r="T683" s="220" t="str">
        <f t="shared" si="218"/>
        <v>Não Aderente</v>
      </c>
      <c r="U683" s="223">
        <f>((CONCATENATE(Solicitacao_Prancha[[#This Row],[DATA MOVIMENTAÇÃO]]," ",Solicitacao_Prancha[[#This Row],[HORA MOVIMENTAÇÃO]])-Solicitacao_Prancha[[#This Row],[DATA SOLICITAÇÃO]])*24)+3</f>
        <v>16.78333333338378</v>
      </c>
      <c r="V683" s="224" t="s">
        <v>410</v>
      </c>
      <c r="W683" s="209" t="str">
        <f>LEFT(Solicitacao_Prancha[[#This Row],[ORIGEM]],4)</f>
        <v>0112</v>
      </c>
      <c r="X683" s="209" t="str">
        <f>LEFT(Solicitacao_Prancha[[#This Row],[DESTINO]],4)</f>
        <v>0537</v>
      </c>
      <c r="Y683" s="209" t="str">
        <f t="shared" si="219"/>
        <v>BRLP0112</v>
      </c>
      <c r="Z683" s="209" t="str">
        <f t="shared" si="220"/>
        <v>01120537</v>
      </c>
      <c r="AA683" s="209" t="str">
        <f t="shared" si="221"/>
        <v>BRLP0537</v>
      </c>
      <c r="AB683" s="222" t="e">
        <f>VLOOKUP(Y683,#REF!,2,0)</f>
        <v>#REF!</v>
      </c>
      <c r="AC683" s="222" t="e">
        <f>VLOOKUP(Z683,#REF!,2,0)</f>
        <v>#REF!</v>
      </c>
      <c r="AD683" s="222" t="e">
        <f>VLOOKUP(AA683,#REF!,2,0)</f>
        <v>#REF!</v>
      </c>
      <c r="AE683" s="227" t="e">
        <f t="shared" si="222"/>
        <v>#REF!</v>
      </c>
      <c r="AF683" s="230" t="e">
        <f t="shared" si="223"/>
        <v>#REF!</v>
      </c>
      <c r="AG683" s="230">
        <v>2</v>
      </c>
      <c r="AH683" s="230" t="e">
        <f t="shared" si="224"/>
        <v>#REF!</v>
      </c>
      <c r="AI683" s="228" t="e">
        <f t="shared" si="225"/>
        <v>#REF!</v>
      </c>
      <c r="AJ683" s="209">
        <f>Solicitacao_Prancha[[#This Row],[QUANT EQUIP]]</f>
        <v>1</v>
      </c>
      <c r="AK683" s="230" t="e">
        <f t="shared" si="227"/>
        <v>#REF!</v>
      </c>
      <c r="AL683" s="209"/>
      <c r="AM683" s="209"/>
      <c r="AN683" s="209"/>
      <c r="AO683" s="209"/>
      <c r="AP683" s="209"/>
      <c r="AQ683" s="209"/>
      <c r="AR683" s="209"/>
      <c r="AS683" s="209"/>
      <c r="AT683" s="209"/>
      <c r="AU683" s="209"/>
      <c r="AV683" s="209"/>
      <c r="AW683" s="209"/>
      <c r="AX683"/>
      <c r="AY683"/>
    </row>
    <row r="684" spans="1:51" ht="15" hidden="1" x14ac:dyDescent="0.25">
      <c r="A684" s="209">
        <v>3455</v>
      </c>
      <c r="B684" s="209" t="s">
        <v>718</v>
      </c>
      <c r="C684" s="210">
        <v>45653.930555555555</v>
      </c>
      <c r="D684" s="211" t="s">
        <v>648</v>
      </c>
      <c r="E684" s="209" t="s">
        <v>5</v>
      </c>
      <c r="F684" s="209">
        <v>1</v>
      </c>
      <c r="G684" s="209" t="s">
        <v>4</v>
      </c>
      <c r="H684" s="209" t="s">
        <v>620</v>
      </c>
      <c r="I684" s="209" t="s">
        <v>620</v>
      </c>
      <c r="J684" s="209" t="s">
        <v>1</v>
      </c>
      <c r="K684" s="209" t="s">
        <v>1664</v>
      </c>
      <c r="L684" s="209" t="s">
        <v>593</v>
      </c>
      <c r="M684" s="211" t="s">
        <v>681</v>
      </c>
      <c r="N684" s="211" t="s">
        <v>635</v>
      </c>
      <c r="O684" s="218"/>
      <c r="P684" s="209"/>
      <c r="Q684" s="209" t="s">
        <v>688</v>
      </c>
      <c r="R684" s="208" t="e">
        <f>VLOOKUP(LEFT(Solicitacao_Prancha[[#This Row],[ORIGEM]],4),#REF!,2,0)</f>
        <v>#REF!</v>
      </c>
      <c r="S684" s="208" t="e">
        <f>VLOOKUP(LEFT(Solicitacao_Prancha[[#This Row],[DESTINO]],4),#REF!,2,0)</f>
        <v>#REF!</v>
      </c>
      <c r="T684" s="220" t="str">
        <f t="shared" si="218"/>
        <v>Aderente</v>
      </c>
      <c r="U684" s="223">
        <f>((CONCATENATE(Solicitacao_Prancha[[#This Row],[DATA MOVIMENTAÇÃO]]," ",Solicitacao_Prancha[[#This Row],[HORA MOVIMENTAÇÃO]])-Solicitacao_Prancha[[#This Row],[DATA SOLICITAÇÃO]])*24)+3</f>
        <v>60.666666666744277</v>
      </c>
      <c r="V684" s="224" t="s">
        <v>410</v>
      </c>
      <c r="W684" s="209" t="str">
        <f>LEFT(Solicitacao_Prancha[[#This Row],[ORIGEM]],4)</f>
        <v>0029</v>
      </c>
      <c r="X684" s="209" t="str">
        <f>LEFT(Solicitacao_Prancha[[#This Row],[DESTINO]],4)</f>
        <v>0030</v>
      </c>
      <c r="Y684" s="209" t="str">
        <f t="shared" si="219"/>
        <v>BRLP0029</v>
      </c>
      <c r="Z684" s="209" t="str">
        <f t="shared" si="220"/>
        <v>00290030</v>
      </c>
      <c r="AA684" s="209" t="str">
        <f t="shared" si="221"/>
        <v>BRLP0030</v>
      </c>
      <c r="AB684" s="222" t="e">
        <f>VLOOKUP(Y684,#REF!,2,0)</f>
        <v>#REF!</v>
      </c>
      <c r="AC684" s="222" t="e">
        <f>VLOOKUP(Z684,#REF!,2,0)</f>
        <v>#REF!</v>
      </c>
      <c r="AD684" s="222" t="e">
        <f>VLOOKUP(AA684,#REF!,2,0)</f>
        <v>#REF!</v>
      </c>
      <c r="AE684" s="227" t="e">
        <f t="shared" si="222"/>
        <v>#REF!</v>
      </c>
      <c r="AF684" s="230" t="e">
        <f t="shared" si="223"/>
        <v>#REF!</v>
      </c>
      <c r="AG684" s="230">
        <v>2</v>
      </c>
      <c r="AH684" s="230" t="e">
        <f t="shared" si="224"/>
        <v>#REF!</v>
      </c>
      <c r="AI684" s="228" t="e">
        <f t="shared" si="225"/>
        <v>#REF!</v>
      </c>
      <c r="AJ684" s="209">
        <f>Solicitacao_Prancha[[#This Row],[QUANT EQUIP]]</f>
        <v>1</v>
      </c>
      <c r="AK684" s="230" t="e">
        <f t="shared" si="227"/>
        <v>#REF!</v>
      </c>
      <c r="AL684" s="209"/>
      <c r="AM684" s="209"/>
      <c r="AN684" s="209"/>
      <c r="AO684" s="209"/>
      <c r="AP684" s="209"/>
      <c r="AQ684" s="209"/>
      <c r="AR684" s="209"/>
      <c r="AS684" s="209"/>
      <c r="AT684" s="209"/>
      <c r="AU684" s="209"/>
      <c r="AV684" s="209"/>
      <c r="AW684" s="209"/>
      <c r="AX684"/>
      <c r="AY684"/>
    </row>
    <row r="685" spans="1:51" ht="15" hidden="1" x14ac:dyDescent="0.25">
      <c r="A685" s="209">
        <v>3456</v>
      </c>
      <c r="B685" s="209" t="s">
        <v>718</v>
      </c>
      <c r="C685" s="210">
        <v>45653.935416666667</v>
      </c>
      <c r="D685" s="211" t="s">
        <v>648</v>
      </c>
      <c r="E685" s="209" t="s">
        <v>719</v>
      </c>
      <c r="F685" s="209">
        <v>1</v>
      </c>
      <c r="G685" s="209" t="s">
        <v>4</v>
      </c>
      <c r="H685" s="209" t="s">
        <v>620</v>
      </c>
      <c r="I685" s="209" t="s">
        <v>621</v>
      </c>
      <c r="J685" s="209" t="s">
        <v>1</v>
      </c>
      <c r="K685" s="209" t="s">
        <v>1648</v>
      </c>
      <c r="L685" s="209" t="s">
        <v>597</v>
      </c>
      <c r="M685" s="211" t="s">
        <v>1444</v>
      </c>
      <c r="N685" s="211" t="s">
        <v>635</v>
      </c>
      <c r="O685" s="218"/>
      <c r="P685" s="209"/>
      <c r="Q685" s="209" t="s">
        <v>688</v>
      </c>
      <c r="R685" s="208" t="e">
        <f>VLOOKUP(LEFT(Solicitacao_Prancha[[#This Row],[ORIGEM]],4),#REF!,2,0)</f>
        <v>#REF!</v>
      </c>
      <c r="S685" s="208" t="e">
        <f>VLOOKUP(LEFT(Solicitacao_Prancha[[#This Row],[DESTINO]],4),#REF!,2,0)</f>
        <v>#REF!</v>
      </c>
      <c r="T685" s="220" t="str">
        <f t="shared" si="218"/>
        <v>Não Aderente</v>
      </c>
      <c r="U685" s="223">
        <f>((CONCATENATE(Solicitacao_Prancha[[#This Row],[DATA MOVIMENTAÇÃO]]," ",Solicitacao_Prancha[[#This Row],[HORA MOVIMENTAÇÃO]])-Solicitacao_Prancha[[#This Row],[DATA SOLICITAÇÃO]])*24)+3</f>
        <v>37.549999999988358</v>
      </c>
      <c r="V685" s="224" t="s">
        <v>410</v>
      </c>
      <c r="W685" s="209" t="str">
        <f>LEFT(Solicitacao_Prancha[[#This Row],[ORIGEM]],4)</f>
        <v>0349</v>
      </c>
      <c r="X685" s="209" t="str">
        <f>LEFT(Solicitacao_Prancha[[#This Row],[DESTINO]],4)</f>
        <v>0030</v>
      </c>
      <c r="Y685" s="209" t="str">
        <f t="shared" si="219"/>
        <v>BRLP0349</v>
      </c>
      <c r="Z685" s="209" t="str">
        <f t="shared" si="220"/>
        <v>03490030</v>
      </c>
      <c r="AA685" s="209" t="str">
        <f t="shared" si="221"/>
        <v>BRLP0030</v>
      </c>
      <c r="AB685" s="222" t="e">
        <f>VLOOKUP(Y685,#REF!,2,0)</f>
        <v>#REF!</v>
      </c>
      <c r="AC685" s="222" t="e">
        <f>VLOOKUP(Z685,#REF!,2,0)</f>
        <v>#REF!</v>
      </c>
      <c r="AD685" s="222" t="e">
        <f>VLOOKUP(AA685,#REF!,2,0)</f>
        <v>#REF!</v>
      </c>
      <c r="AE685" s="227" t="e">
        <f t="shared" si="222"/>
        <v>#REF!</v>
      </c>
      <c r="AF685" s="230" t="e">
        <f t="shared" si="223"/>
        <v>#REF!</v>
      </c>
      <c r="AG685" s="230">
        <v>2</v>
      </c>
      <c r="AH685" s="230" t="e">
        <f t="shared" si="224"/>
        <v>#REF!</v>
      </c>
      <c r="AI685" s="228" t="e">
        <f t="shared" si="225"/>
        <v>#REF!</v>
      </c>
      <c r="AJ685" s="209">
        <f>Solicitacao_Prancha[[#This Row],[QUANT EQUIP]]</f>
        <v>1</v>
      </c>
      <c r="AK685" s="230" t="e">
        <f t="shared" si="227"/>
        <v>#REF!</v>
      </c>
      <c r="AL685" s="209"/>
      <c r="AM685" s="209"/>
      <c r="AN685" s="209"/>
      <c r="AO685" s="209"/>
      <c r="AP685" s="209"/>
      <c r="AQ685" s="209"/>
      <c r="AR685" s="209"/>
      <c r="AS685" s="209"/>
      <c r="AT685" s="209"/>
      <c r="AU685" s="209"/>
      <c r="AV685" s="209"/>
      <c r="AW685" s="209"/>
      <c r="AX685"/>
      <c r="AY685"/>
    </row>
    <row r="686" spans="1:51" ht="15" hidden="1" x14ac:dyDescent="0.25">
      <c r="A686" s="209">
        <v>3457</v>
      </c>
      <c r="B686" s="209" t="s">
        <v>742</v>
      </c>
      <c r="C686" s="210">
        <v>45653.946527777778</v>
      </c>
      <c r="D686" s="211" t="s">
        <v>1564</v>
      </c>
      <c r="E686" s="209" t="s">
        <v>489</v>
      </c>
      <c r="F686" s="209">
        <v>1</v>
      </c>
      <c r="G686" s="209" t="s">
        <v>533</v>
      </c>
      <c r="H686" s="209" t="s">
        <v>620</v>
      </c>
      <c r="I686" s="209" t="s">
        <v>621</v>
      </c>
      <c r="J686" s="209" t="s">
        <v>1</v>
      </c>
      <c r="K686" s="209" t="s">
        <v>1664</v>
      </c>
      <c r="L686" s="209" t="s">
        <v>593</v>
      </c>
      <c r="M686" s="211" t="s">
        <v>1428</v>
      </c>
      <c r="N686" s="211" t="s">
        <v>1672</v>
      </c>
      <c r="O686" s="218"/>
      <c r="P686" s="209"/>
      <c r="Q686" s="209" t="s">
        <v>688</v>
      </c>
      <c r="R686" s="208" t="e">
        <f>VLOOKUP(LEFT(Solicitacao_Prancha[[#This Row],[ORIGEM]],4),#REF!,2,0)</f>
        <v>#REF!</v>
      </c>
      <c r="S686" s="208" t="e">
        <f>VLOOKUP(LEFT(Solicitacao_Prancha[[#This Row],[DESTINO]],4),#REF!,2,0)</f>
        <v>#REF!</v>
      </c>
      <c r="T686" s="220" t="str">
        <f t="shared" si="218"/>
        <v>Aderente</v>
      </c>
      <c r="U686" s="223">
        <f>((CONCATENATE(Solicitacao_Prancha[[#This Row],[DATA MOVIMENTAÇÃO]]," ",Solicitacao_Prancha[[#This Row],[HORA MOVIMENTAÇÃO]])-Solicitacao_Prancha[[#This Row],[DATA SOLICITAÇÃO]])*24)+3</f>
        <v>60.28333333338378</v>
      </c>
      <c r="V686" s="224" t="s">
        <v>410</v>
      </c>
      <c r="W686" s="209" t="str">
        <f>LEFT(Solicitacao_Prancha[[#This Row],[ORIGEM]],4)</f>
        <v>0019</v>
      </c>
      <c r="X686" s="209" t="str">
        <f>LEFT(Solicitacao_Prancha[[#This Row],[DESTINO]],4)</f>
        <v>0112</v>
      </c>
      <c r="Y686" s="209" t="str">
        <f t="shared" si="219"/>
        <v>BRLP0019</v>
      </c>
      <c r="Z686" s="209" t="str">
        <f t="shared" si="220"/>
        <v>00190112</v>
      </c>
      <c r="AA686" s="209" t="str">
        <f t="shared" si="221"/>
        <v>BRLP0112</v>
      </c>
      <c r="AB686" s="222" t="e">
        <f>VLOOKUP(Y686,#REF!,2,0)</f>
        <v>#REF!</v>
      </c>
      <c r="AC686" s="222" t="e">
        <f>VLOOKUP(Z686,#REF!,2,0)</f>
        <v>#REF!</v>
      </c>
      <c r="AD686" s="222" t="e">
        <f>VLOOKUP(AA686,#REF!,2,0)</f>
        <v>#REF!</v>
      </c>
      <c r="AE686" s="227" t="e">
        <f t="shared" si="222"/>
        <v>#REF!</v>
      </c>
      <c r="AF686" s="230" t="e">
        <f t="shared" si="223"/>
        <v>#REF!</v>
      </c>
      <c r="AG686" s="230">
        <v>2</v>
      </c>
      <c r="AH686" s="230" t="e">
        <f t="shared" si="224"/>
        <v>#REF!</v>
      </c>
      <c r="AI686" s="228" t="e">
        <f t="shared" si="225"/>
        <v>#REF!</v>
      </c>
      <c r="AJ686" s="209">
        <f>Solicitacao_Prancha[[#This Row],[QUANT EQUIP]]</f>
        <v>1</v>
      </c>
      <c r="AK686" s="230" t="e">
        <f t="shared" si="227"/>
        <v>#REF!</v>
      </c>
      <c r="AL686" s="209"/>
      <c r="AM686" s="209"/>
      <c r="AN686" s="209"/>
      <c r="AO686" s="209"/>
      <c r="AP686" s="209"/>
      <c r="AQ686" s="209"/>
      <c r="AR686" s="209"/>
      <c r="AS686" s="209"/>
      <c r="AT686" s="209"/>
      <c r="AU686" s="209"/>
      <c r="AV686" s="209"/>
      <c r="AW686" s="209"/>
      <c r="AX686"/>
      <c r="AY686"/>
    </row>
    <row r="687" spans="1:51" ht="15" hidden="1" x14ac:dyDescent="0.25">
      <c r="A687" s="209">
        <v>3458</v>
      </c>
      <c r="B687" s="209" t="s">
        <v>742</v>
      </c>
      <c r="C687" s="210">
        <v>45653.947916666664</v>
      </c>
      <c r="D687" s="211" t="s">
        <v>1564</v>
      </c>
      <c r="E687" s="209" t="s">
        <v>489</v>
      </c>
      <c r="F687" s="209">
        <v>1</v>
      </c>
      <c r="G687" s="209" t="s">
        <v>533</v>
      </c>
      <c r="H687" s="209" t="s">
        <v>620</v>
      </c>
      <c r="I687" s="209" t="s">
        <v>621</v>
      </c>
      <c r="J687" s="209" t="s">
        <v>1</v>
      </c>
      <c r="K687" s="209" t="s">
        <v>1664</v>
      </c>
      <c r="L687" s="209" t="s">
        <v>614</v>
      </c>
      <c r="M687" s="211" t="s">
        <v>1672</v>
      </c>
      <c r="N687" s="211" t="s">
        <v>1428</v>
      </c>
      <c r="O687" s="218"/>
      <c r="P687" s="209"/>
      <c r="Q687" s="209" t="s">
        <v>688</v>
      </c>
      <c r="R687" s="208" t="e">
        <f>VLOOKUP(LEFT(Solicitacao_Prancha[[#This Row],[ORIGEM]],4),#REF!,2,0)</f>
        <v>#REF!</v>
      </c>
      <c r="S687" s="208" t="e">
        <f>VLOOKUP(LEFT(Solicitacao_Prancha[[#This Row],[DESTINO]],4),#REF!,2,0)</f>
        <v>#REF!</v>
      </c>
      <c r="T687" s="220" t="str">
        <f t="shared" si="218"/>
        <v>Aderente</v>
      </c>
      <c r="U687" s="223">
        <f>((CONCATENATE(Solicitacao_Prancha[[#This Row],[DATA MOVIMENTAÇÃO]]," ",Solicitacao_Prancha[[#This Row],[HORA MOVIMENTAÇÃO]])-Solicitacao_Prancha[[#This Row],[DATA SOLICITAÇÃO]])*24)+3</f>
        <v>69.250000000116415</v>
      </c>
      <c r="V687" s="224" t="s">
        <v>410</v>
      </c>
      <c r="W687" s="209" t="str">
        <f>LEFT(Solicitacao_Prancha[[#This Row],[ORIGEM]],4)</f>
        <v>0112</v>
      </c>
      <c r="X687" s="209" t="str">
        <f>LEFT(Solicitacao_Prancha[[#This Row],[DESTINO]],4)</f>
        <v>0019</v>
      </c>
      <c r="Y687" s="209" t="str">
        <f t="shared" si="219"/>
        <v>BRLP0112</v>
      </c>
      <c r="Z687" s="209" t="str">
        <f t="shared" si="220"/>
        <v>01120019</v>
      </c>
      <c r="AA687" s="209" t="str">
        <f t="shared" si="221"/>
        <v>BRLP0019</v>
      </c>
      <c r="AB687" s="222" t="e">
        <f>VLOOKUP(Y687,#REF!,2,0)</f>
        <v>#REF!</v>
      </c>
      <c r="AC687" s="222" t="e">
        <f>VLOOKUP(Z687,#REF!,2,0)</f>
        <v>#REF!</v>
      </c>
      <c r="AD687" s="222" t="e">
        <f>VLOOKUP(AA687,#REF!,2,0)</f>
        <v>#REF!</v>
      </c>
      <c r="AE687" s="227" t="e">
        <f t="shared" si="222"/>
        <v>#REF!</v>
      </c>
      <c r="AF687" s="230" t="e">
        <f t="shared" si="223"/>
        <v>#REF!</v>
      </c>
      <c r="AG687" s="230">
        <v>2</v>
      </c>
      <c r="AH687" s="230" t="e">
        <f t="shared" si="224"/>
        <v>#REF!</v>
      </c>
      <c r="AI687" s="228" t="e">
        <f t="shared" si="225"/>
        <v>#REF!</v>
      </c>
      <c r="AJ687" s="209">
        <f>Solicitacao_Prancha[[#This Row],[QUANT EQUIP]]</f>
        <v>1</v>
      </c>
      <c r="AK687" s="230" t="e">
        <f t="shared" si="227"/>
        <v>#REF!</v>
      </c>
      <c r="AL687" s="209"/>
      <c r="AM687" s="209"/>
      <c r="AN687" s="209"/>
      <c r="AO687" s="209"/>
      <c r="AP687" s="209"/>
      <c r="AQ687" s="209"/>
      <c r="AR687" s="209"/>
      <c r="AS687" s="209"/>
      <c r="AT687" s="209"/>
      <c r="AU687" s="209"/>
      <c r="AV687" s="209"/>
      <c r="AW687" s="209"/>
      <c r="AX687"/>
      <c r="AY687"/>
    </row>
    <row r="688" spans="1:51" ht="15" hidden="1" x14ac:dyDescent="0.25">
      <c r="A688" s="209">
        <v>3459</v>
      </c>
      <c r="B688" s="209" t="s">
        <v>718</v>
      </c>
      <c r="C688" s="210">
        <v>45654.004861111112</v>
      </c>
      <c r="D688" s="211" t="s">
        <v>1679</v>
      </c>
      <c r="E688" s="209" t="s">
        <v>5</v>
      </c>
      <c r="F688" s="209">
        <v>1</v>
      </c>
      <c r="G688" s="209" t="s">
        <v>6</v>
      </c>
      <c r="H688" s="209" t="s">
        <v>620</v>
      </c>
      <c r="I688" s="209" t="s">
        <v>624</v>
      </c>
      <c r="J688" s="209" t="s">
        <v>1</v>
      </c>
      <c r="K688" s="209" t="s">
        <v>1664</v>
      </c>
      <c r="L688" s="209" t="s">
        <v>593</v>
      </c>
      <c r="M688" s="211" t="s">
        <v>1463</v>
      </c>
      <c r="N688" s="211" t="s">
        <v>1495</v>
      </c>
      <c r="O688" s="218"/>
      <c r="P688" s="209"/>
      <c r="Q688" s="209" t="s">
        <v>688</v>
      </c>
      <c r="R688" s="208" t="e">
        <f>VLOOKUP(LEFT(Solicitacao_Prancha[[#This Row],[ORIGEM]],4),#REF!,2,0)</f>
        <v>#REF!</v>
      </c>
      <c r="S688" s="208" t="e">
        <f>VLOOKUP(LEFT(Solicitacao_Prancha[[#This Row],[DESTINO]],4),#REF!,2,0)</f>
        <v>#REF!</v>
      </c>
      <c r="T688" s="220" t="str">
        <f t="shared" si="218"/>
        <v>Aderente</v>
      </c>
      <c r="U688" s="223">
        <f>((CONCATENATE(Solicitacao_Prancha[[#This Row],[DATA MOVIMENTAÇÃO]]," ",Solicitacao_Prancha[[#This Row],[HORA MOVIMENTAÇÃO]])-Solicitacao_Prancha[[#This Row],[DATA SOLICITAÇÃO]])*24)+3</f>
        <v>58.883333333360497</v>
      </c>
      <c r="V688" s="224" t="s">
        <v>410</v>
      </c>
      <c r="W688" s="209" t="str">
        <f>LEFT(Solicitacao_Prancha[[#This Row],[ORIGEM]],4)</f>
        <v>0521</v>
      </c>
      <c r="X688" s="209" t="str">
        <f>LEFT(Solicitacao_Prancha[[#This Row],[DESTINO]],4)</f>
        <v>0366</v>
      </c>
      <c r="Y688" s="209" t="str">
        <f t="shared" si="219"/>
        <v>BRLP0521</v>
      </c>
      <c r="Z688" s="209" t="str">
        <f t="shared" si="220"/>
        <v>05210366</v>
      </c>
      <c r="AA688" s="209" t="str">
        <f t="shared" si="221"/>
        <v>BRLP0366</v>
      </c>
      <c r="AB688" s="222" t="e">
        <f>VLOOKUP(Y688,#REF!,2,0)</f>
        <v>#REF!</v>
      </c>
      <c r="AC688" s="222" t="e">
        <f>VLOOKUP(Z688,#REF!,2,0)</f>
        <v>#REF!</v>
      </c>
      <c r="AD688" s="222" t="e">
        <f>VLOOKUP(AA688,#REF!,2,0)</f>
        <v>#REF!</v>
      </c>
      <c r="AE688" s="227" t="e">
        <f t="shared" si="222"/>
        <v>#REF!</v>
      </c>
      <c r="AF688" s="230" t="e">
        <f t="shared" si="223"/>
        <v>#REF!</v>
      </c>
      <c r="AG688" s="230">
        <v>2</v>
      </c>
      <c r="AH688" s="230" t="e">
        <f t="shared" si="224"/>
        <v>#REF!</v>
      </c>
      <c r="AI688" s="228" t="e">
        <f t="shared" si="225"/>
        <v>#REF!</v>
      </c>
      <c r="AJ688" s="209">
        <f>Solicitacao_Prancha[[#This Row],[QUANT EQUIP]]</f>
        <v>1</v>
      </c>
      <c r="AK688" s="230" t="e">
        <f t="shared" si="227"/>
        <v>#REF!</v>
      </c>
      <c r="AL688" s="209"/>
      <c r="AM688" s="209"/>
      <c r="AN688" s="209"/>
      <c r="AO688" s="209"/>
      <c r="AP688" s="209"/>
      <c r="AQ688" s="209"/>
      <c r="AR688" s="209"/>
      <c r="AS688" s="209"/>
      <c r="AT688" s="209"/>
      <c r="AU688" s="209"/>
      <c r="AV688" s="209"/>
      <c r="AW688" s="209"/>
      <c r="AX688"/>
      <c r="AY688"/>
    </row>
    <row r="689" spans="1:51" ht="15" hidden="1" x14ac:dyDescent="0.25">
      <c r="A689" s="209">
        <v>3460</v>
      </c>
      <c r="B689" s="209" t="s">
        <v>718</v>
      </c>
      <c r="C689" s="210">
        <v>45654.010416666664</v>
      </c>
      <c r="D689" s="211" t="s">
        <v>673</v>
      </c>
      <c r="E689" s="209" t="s">
        <v>744</v>
      </c>
      <c r="F689" s="209">
        <v>6</v>
      </c>
      <c r="G689" s="209" t="s">
        <v>506</v>
      </c>
      <c r="H689" s="209" t="s">
        <v>624</v>
      </c>
      <c r="I689" s="209" t="s">
        <v>621</v>
      </c>
      <c r="J689" s="209" t="s">
        <v>1</v>
      </c>
      <c r="K689" s="209" t="s">
        <v>1664</v>
      </c>
      <c r="L689" s="209" t="s">
        <v>1674</v>
      </c>
      <c r="M689" s="211" t="s">
        <v>590</v>
      </c>
      <c r="N689" s="211" t="s">
        <v>1161</v>
      </c>
      <c r="O689" s="218"/>
      <c r="P689" s="209"/>
      <c r="Q689" s="209" t="s">
        <v>688</v>
      </c>
      <c r="R689" s="208" t="e">
        <f>VLOOKUP(LEFT(Solicitacao_Prancha[[#This Row],[ORIGEM]],4),#REF!,2,0)</f>
        <v>#REF!</v>
      </c>
      <c r="S689" s="208" t="e">
        <f>VLOOKUP(LEFT(Solicitacao_Prancha[[#This Row],[DESTINO]],4),#REF!,2,0)</f>
        <v>#REF!</v>
      </c>
      <c r="T689" s="220" t="str">
        <f t="shared" si="218"/>
        <v>Aderente</v>
      </c>
      <c r="U689" s="223">
        <f>((CONCATENATE(Solicitacao_Prancha[[#This Row],[DATA MOVIMENTAÇÃO]]," ",Solicitacao_Prancha[[#This Row],[HORA MOVIMENTAÇÃO]])-Solicitacao_Prancha[[#This Row],[DATA SOLICITAÇÃO]])*24)+3</f>
        <v>57.916666666686069</v>
      </c>
      <c r="V689" s="224" t="s">
        <v>410</v>
      </c>
      <c r="W689" s="209" t="str">
        <f>LEFT(Solicitacao_Prancha[[#This Row],[ORIGEM]],4)</f>
        <v>0351</v>
      </c>
      <c r="X689" s="209" t="str">
        <f>LEFT(Solicitacao_Prancha[[#This Row],[DESTINO]],4)</f>
        <v>0549</v>
      </c>
      <c r="Y689" s="209" t="str">
        <f t="shared" si="219"/>
        <v>BRLP0351</v>
      </c>
      <c r="Z689" s="209" t="str">
        <f t="shared" si="220"/>
        <v>03510549</v>
      </c>
      <c r="AA689" s="209" t="str">
        <f t="shared" si="221"/>
        <v>BRLP0549</v>
      </c>
      <c r="AB689" s="222" t="e">
        <f>VLOOKUP(Y689,#REF!,2,0)</f>
        <v>#REF!</v>
      </c>
      <c r="AC689" s="222" t="e">
        <f>VLOOKUP(Z689,#REF!,2,0)</f>
        <v>#REF!</v>
      </c>
      <c r="AD689" s="222" t="e">
        <f>VLOOKUP(AA689,#REF!,2,0)</f>
        <v>#REF!</v>
      </c>
      <c r="AE689" s="227" t="e">
        <f t="shared" si="222"/>
        <v>#REF!</v>
      </c>
      <c r="AF689" s="230" t="e">
        <f t="shared" si="223"/>
        <v>#REF!</v>
      </c>
      <c r="AG689" s="230">
        <v>2</v>
      </c>
      <c r="AH689" s="230" t="e">
        <f t="shared" si="224"/>
        <v>#REF!</v>
      </c>
      <c r="AI689" s="228" t="e">
        <f t="shared" si="225"/>
        <v>#REF!</v>
      </c>
      <c r="AJ689" s="209">
        <f>Solicitacao_Prancha[[#This Row],[QUANT EQUIP]]</f>
        <v>6</v>
      </c>
      <c r="AK689" s="230" t="e">
        <f t="shared" si="227"/>
        <v>#REF!</v>
      </c>
      <c r="AL689" s="209"/>
      <c r="AM689" s="209"/>
      <c r="AN689" s="209"/>
      <c r="AO689" s="209"/>
      <c r="AP689" s="209"/>
      <c r="AQ689" s="209"/>
      <c r="AR689" s="209"/>
      <c r="AS689" s="209"/>
      <c r="AT689" s="209"/>
      <c r="AU689" s="209"/>
      <c r="AV689" s="209"/>
      <c r="AW689" s="209"/>
      <c r="AX689"/>
      <c r="AY689"/>
    </row>
    <row r="690" spans="1:51" ht="15" hidden="1" x14ac:dyDescent="0.25">
      <c r="A690" s="209">
        <v>3461</v>
      </c>
      <c r="B690" s="209" t="s">
        <v>718</v>
      </c>
      <c r="C690" s="210">
        <v>45654.011111111111</v>
      </c>
      <c r="D690" s="211" t="s">
        <v>1709</v>
      </c>
      <c r="E690" s="209" t="s">
        <v>744</v>
      </c>
      <c r="F690" s="209">
        <v>6</v>
      </c>
      <c r="G690" s="209" t="s">
        <v>6</v>
      </c>
      <c r="H690" s="209" t="s">
        <v>624</v>
      </c>
      <c r="I690" s="209" t="s">
        <v>624</v>
      </c>
      <c r="J690" s="209" t="s">
        <v>1</v>
      </c>
      <c r="K690" s="209" t="s">
        <v>1664</v>
      </c>
      <c r="L690" s="209" t="s">
        <v>604</v>
      </c>
      <c r="M690" s="211" t="s">
        <v>1463</v>
      </c>
      <c r="N690" s="211" t="s">
        <v>1495</v>
      </c>
      <c r="O690" s="218"/>
      <c r="P690" s="209"/>
      <c r="Q690" s="209" t="s">
        <v>688</v>
      </c>
      <c r="R690" s="208" t="e">
        <f>VLOOKUP(LEFT(Solicitacao_Prancha[[#This Row],[ORIGEM]],4),#REF!,2,0)</f>
        <v>#REF!</v>
      </c>
      <c r="S690" s="208" t="e">
        <f>VLOOKUP(LEFT(Solicitacao_Prancha[[#This Row],[DESTINO]],4),#REF!,2,0)</f>
        <v>#REF!</v>
      </c>
      <c r="T690" s="220" t="str">
        <f t="shared" si="218"/>
        <v>Aderente</v>
      </c>
      <c r="U690" s="223">
        <f>((CONCATENATE(Solicitacao_Prancha[[#This Row],[DATA MOVIMENTAÇÃO]]," ",Solicitacao_Prancha[[#This Row],[HORA MOVIMENTAÇÃO]])-Solicitacao_Prancha[[#This Row],[DATA SOLICITAÇÃO]])*24)+3</f>
        <v>57.733333333279006</v>
      </c>
      <c r="V690" s="224" t="s">
        <v>410</v>
      </c>
      <c r="W690" s="209" t="str">
        <f>LEFT(Solicitacao_Prancha[[#This Row],[ORIGEM]],4)</f>
        <v>0521</v>
      </c>
      <c r="X690" s="209" t="str">
        <f>LEFT(Solicitacao_Prancha[[#This Row],[DESTINO]],4)</f>
        <v>0366</v>
      </c>
      <c r="Y690" s="209" t="str">
        <f t="shared" si="219"/>
        <v>BRLP0521</v>
      </c>
      <c r="Z690" s="209" t="str">
        <f t="shared" si="220"/>
        <v>05210366</v>
      </c>
      <c r="AA690" s="209" t="str">
        <f t="shared" si="221"/>
        <v>BRLP0366</v>
      </c>
      <c r="AB690" s="222" t="e">
        <f>VLOOKUP(Y690,#REF!,2,0)</f>
        <v>#REF!</v>
      </c>
      <c r="AC690" s="222" t="e">
        <f>VLOOKUP(Z690,#REF!,2,0)</f>
        <v>#REF!</v>
      </c>
      <c r="AD690" s="222" t="e">
        <f>VLOOKUP(AA690,#REF!,2,0)</f>
        <v>#REF!</v>
      </c>
      <c r="AE690" s="227" t="e">
        <f t="shared" si="222"/>
        <v>#REF!</v>
      </c>
      <c r="AF690" s="230" t="e">
        <f t="shared" si="223"/>
        <v>#REF!</v>
      </c>
      <c r="AG690" s="230">
        <v>2</v>
      </c>
      <c r="AH690" s="230" t="e">
        <f t="shared" si="224"/>
        <v>#REF!</v>
      </c>
      <c r="AI690" s="228" t="e">
        <f t="shared" si="225"/>
        <v>#REF!</v>
      </c>
      <c r="AJ690" s="209">
        <f>Solicitacao_Prancha[[#This Row],[QUANT EQUIP]]</f>
        <v>6</v>
      </c>
      <c r="AK690" s="230" t="e">
        <f t="shared" si="227"/>
        <v>#REF!</v>
      </c>
      <c r="AL690" s="209"/>
      <c r="AM690" s="209"/>
      <c r="AN690" s="209"/>
      <c r="AO690" s="209"/>
      <c r="AP690" s="209"/>
      <c r="AQ690" s="209"/>
      <c r="AR690" s="209"/>
      <c r="AS690" s="209"/>
      <c r="AT690" s="209"/>
      <c r="AU690" s="209"/>
      <c r="AV690" s="209"/>
      <c r="AW690" s="209"/>
      <c r="AX690"/>
      <c r="AY690"/>
    </row>
    <row r="691" spans="1:51" ht="15" hidden="1" x14ac:dyDescent="0.25">
      <c r="A691" s="209">
        <v>3463</v>
      </c>
      <c r="B691" s="209" t="s">
        <v>718</v>
      </c>
      <c r="C691" s="210">
        <v>45654.019444444442</v>
      </c>
      <c r="D691" s="211" t="s">
        <v>822</v>
      </c>
      <c r="E691" s="209" t="s">
        <v>719</v>
      </c>
      <c r="F691" s="209">
        <v>2</v>
      </c>
      <c r="G691" s="209" t="s">
        <v>7</v>
      </c>
      <c r="H691" s="209" t="s">
        <v>621</v>
      </c>
      <c r="I691" s="209" t="s">
        <v>621</v>
      </c>
      <c r="J691" s="209" t="s">
        <v>531</v>
      </c>
      <c r="K691" s="209" t="s">
        <v>1629</v>
      </c>
      <c r="L691" s="209" t="s">
        <v>593</v>
      </c>
      <c r="M691" s="211" t="s">
        <v>1513</v>
      </c>
      <c r="N691" s="211" t="s">
        <v>652</v>
      </c>
      <c r="O691" s="218"/>
      <c r="P691" s="209" t="s">
        <v>848</v>
      </c>
      <c r="Q691" s="209" t="s">
        <v>688</v>
      </c>
      <c r="R691" s="208" t="e">
        <f>VLOOKUP(LEFT(Solicitacao_Prancha[[#This Row],[ORIGEM]],4),#REF!,2,0)</f>
        <v>#REF!</v>
      </c>
      <c r="S691" s="208" t="e">
        <f>VLOOKUP(LEFT(Solicitacao_Prancha[[#This Row],[DESTINO]],4),#REF!,2,0)</f>
        <v>#REF!</v>
      </c>
      <c r="T691" s="220" t="str">
        <f t="shared" si="218"/>
        <v>Não Aderente</v>
      </c>
      <c r="U691" s="223">
        <f>((CONCATENATE(Solicitacao_Prancha[[#This Row],[DATA MOVIMENTAÇÃO]]," ",Solicitacao_Prancha[[#This Row],[HORA MOVIMENTAÇÃO]])-Solicitacao_Prancha[[#This Row],[DATA SOLICITAÇÃO]])*24)+3</f>
        <v>10.533333333441988</v>
      </c>
      <c r="V691" s="224" t="s">
        <v>410</v>
      </c>
      <c r="W691" s="209" t="str">
        <f>LEFT(Solicitacao_Prancha[[#This Row],[ORIGEM]],4)</f>
        <v>0460</v>
      </c>
      <c r="X691" s="209" t="str">
        <f>LEFT(Solicitacao_Prancha[[#This Row],[DESTINO]],4)</f>
        <v>0390</v>
      </c>
      <c r="Y691" s="209" t="str">
        <f t="shared" si="219"/>
        <v>BRLP0460</v>
      </c>
      <c r="Z691" s="209" t="str">
        <f t="shared" si="220"/>
        <v>04600390</v>
      </c>
      <c r="AA691" s="209" t="str">
        <f t="shared" si="221"/>
        <v>BRLP0390</v>
      </c>
      <c r="AB691" s="222" t="e">
        <f>VLOOKUP(Y691,#REF!,2,0)</f>
        <v>#REF!</v>
      </c>
      <c r="AC691" s="222" t="e">
        <f>VLOOKUP(Z691,#REF!,2,0)</f>
        <v>#REF!</v>
      </c>
      <c r="AD691" s="222" t="e">
        <f>VLOOKUP(AA691,#REF!,2,0)</f>
        <v>#REF!</v>
      </c>
      <c r="AE691" s="227" t="e">
        <f t="shared" si="222"/>
        <v>#REF!</v>
      </c>
      <c r="AF691" s="230" t="e">
        <f t="shared" si="223"/>
        <v>#REF!</v>
      </c>
      <c r="AG691" s="230">
        <v>2</v>
      </c>
      <c r="AH691" s="230" t="e">
        <f t="shared" si="224"/>
        <v>#REF!</v>
      </c>
      <c r="AI691" s="228" t="e">
        <f t="shared" si="225"/>
        <v>#REF!</v>
      </c>
      <c r="AJ691" s="209">
        <f>Solicitacao_Prancha[[#This Row],[QUANT EQUIP]]</f>
        <v>2</v>
      </c>
      <c r="AK691" s="230" t="e">
        <f t="shared" si="227"/>
        <v>#REF!</v>
      </c>
      <c r="AL691" s="209"/>
      <c r="AM691" s="209"/>
      <c r="AN691" s="209"/>
      <c r="AO691" s="209"/>
      <c r="AP691" s="209"/>
      <c r="AQ691" s="209"/>
      <c r="AR691" s="209"/>
      <c r="AS691" s="209"/>
      <c r="AT691" s="209"/>
      <c r="AU691" s="209"/>
      <c r="AV691" s="209"/>
      <c r="AW691" s="209"/>
      <c r="AX691"/>
      <c r="AY691"/>
    </row>
    <row r="692" spans="1:51" ht="15" hidden="1" x14ac:dyDescent="0.25">
      <c r="A692" s="209">
        <v>3462</v>
      </c>
      <c r="B692" s="209" t="s">
        <v>742</v>
      </c>
      <c r="C692" s="210">
        <v>45654.021527777775</v>
      </c>
      <c r="D692" s="211" t="s">
        <v>1586</v>
      </c>
      <c r="E692" s="209" t="s">
        <v>493</v>
      </c>
      <c r="F692" s="209">
        <v>1</v>
      </c>
      <c r="G692" s="209" t="s">
        <v>545</v>
      </c>
      <c r="H692" s="209" t="s">
        <v>620</v>
      </c>
      <c r="I692" s="209" t="s">
        <v>621</v>
      </c>
      <c r="J692" s="209" t="s">
        <v>1</v>
      </c>
      <c r="K692" s="209" t="s">
        <v>1648</v>
      </c>
      <c r="L692" s="209" t="s">
        <v>612</v>
      </c>
      <c r="M692" s="211" t="s">
        <v>1516</v>
      </c>
      <c r="N692" s="211" t="s">
        <v>1710</v>
      </c>
      <c r="O692" s="218"/>
      <c r="P692" s="209"/>
      <c r="Q692" s="209" t="s">
        <v>688</v>
      </c>
      <c r="R692" s="208" t="e">
        <f>VLOOKUP(LEFT(Solicitacao_Prancha[[#This Row],[ORIGEM]],4),#REF!,2,0)</f>
        <v>#REF!</v>
      </c>
      <c r="S692" s="208" t="e">
        <f>VLOOKUP(LEFT(Solicitacao_Prancha[[#This Row],[DESTINO]],4),#REF!,2,0)</f>
        <v>#REF!</v>
      </c>
      <c r="T692" s="220" t="str">
        <f t="shared" si="218"/>
        <v>Não Aderente</v>
      </c>
      <c r="U692" s="223">
        <f>((CONCATENATE(Solicitacao_Prancha[[#This Row],[DATA MOVIMENTAÇÃO]]," ",Solicitacao_Prancha[[#This Row],[HORA MOVIMENTAÇÃO]])-Solicitacao_Prancha[[#This Row],[DATA SOLICITAÇÃO]])*24)+3</f>
        <v>32.983333333453629</v>
      </c>
      <c r="V692" s="224" t="s">
        <v>410</v>
      </c>
      <c r="W692" s="209" t="str">
        <f>LEFT(Solicitacao_Prancha[[#This Row],[ORIGEM]],4)</f>
        <v>0642</v>
      </c>
      <c r="X692" s="209" t="str">
        <f>LEFT(Solicitacao_Prancha[[#This Row],[DESTINO]],4)</f>
        <v>0270</v>
      </c>
      <c r="Y692" s="209" t="str">
        <f t="shared" si="219"/>
        <v>BRLP0642</v>
      </c>
      <c r="Z692" s="209" t="str">
        <f t="shared" si="220"/>
        <v>06420270</v>
      </c>
      <c r="AA692" s="209" t="str">
        <f t="shared" si="221"/>
        <v>BRLP0270</v>
      </c>
      <c r="AB692" s="222" t="e">
        <f>VLOOKUP(Y692,#REF!,2,0)</f>
        <v>#REF!</v>
      </c>
      <c r="AC692" s="222" t="e">
        <f>VLOOKUP(Z692,#REF!,2,0)</f>
        <v>#REF!</v>
      </c>
      <c r="AD692" s="222" t="e">
        <f>VLOOKUP(AA692,#REF!,2,0)</f>
        <v>#REF!</v>
      </c>
      <c r="AE692" s="227" t="e">
        <f t="shared" si="222"/>
        <v>#REF!</v>
      </c>
      <c r="AF692" s="230" t="e">
        <f t="shared" si="223"/>
        <v>#REF!</v>
      </c>
      <c r="AG692" s="230">
        <v>2</v>
      </c>
      <c r="AH692" s="230" t="e">
        <f t="shared" si="224"/>
        <v>#REF!</v>
      </c>
      <c r="AI692" s="228" t="e">
        <f t="shared" si="225"/>
        <v>#REF!</v>
      </c>
      <c r="AJ692" s="209">
        <f>Solicitacao_Prancha[[#This Row],[QUANT EQUIP]]</f>
        <v>1</v>
      </c>
      <c r="AK692" s="230" t="e">
        <f t="shared" si="227"/>
        <v>#REF!</v>
      </c>
      <c r="AL692" s="209"/>
      <c r="AM692" s="209"/>
      <c r="AN692" s="209"/>
      <c r="AO692" s="209"/>
      <c r="AP692" s="209"/>
      <c r="AQ692" s="209"/>
      <c r="AR692" s="209"/>
      <c r="AS692" s="209"/>
      <c r="AT692" s="209"/>
      <c r="AU692" s="209"/>
      <c r="AV692" s="209"/>
      <c r="AW692" s="209"/>
      <c r="AX692"/>
      <c r="AY692"/>
    </row>
    <row r="693" spans="1:51" ht="15" hidden="1" x14ac:dyDescent="0.25">
      <c r="A693" s="209">
        <v>3464</v>
      </c>
      <c r="B693" s="209" t="s">
        <v>742</v>
      </c>
      <c r="C693" s="210">
        <v>45654.022222222222</v>
      </c>
      <c r="D693" s="211" t="s">
        <v>1586</v>
      </c>
      <c r="E693" s="209" t="s">
        <v>491</v>
      </c>
      <c r="F693" s="209">
        <v>1</v>
      </c>
      <c r="G693" s="209" t="s">
        <v>545</v>
      </c>
      <c r="H693" s="209" t="s">
        <v>620</v>
      </c>
      <c r="I693" s="209" t="s">
        <v>621</v>
      </c>
      <c r="J693" s="209" t="s">
        <v>1</v>
      </c>
      <c r="K693" s="209" t="s">
        <v>1648</v>
      </c>
      <c r="L693" s="209" t="s">
        <v>612</v>
      </c>
      <c r="M693" s="211" t="s">
        <v>1516</v>
      </c>
      <c r="N693" s="211" t="s">
        <v>1710</v>
      </c>
      <c r="O693" s="218"/>
      <c r="P693" s="209"/>
      <c r="Q693" s="209" t="s">
        <v>688</v>
      </c>
      <c r="R693" s="208" t="e">
        <f>VLOOKUP(LEFT(Solicitacao_Prancha[[#This Row],[ORIGEM]],4),#REF!,2,0)</f>
        <v>#REF!</v>
      </c>
      <c r="S693" s="208" t="e">
        <f>VLOOKUP(LEFT(Solicitacao_Prancha[[#This Row],[DESTINO]],4),#REF!,2,0)</f>
        <v>#REF!</v>
      </c>
      <c r="T693" s="220" t="str">
        <f t="shared" si="218"/>
        <v>Não Aderente</v>
      </c>
      <c r="U693" s="223">
        <f>((CONCATENATE(Solicitacao_Prancha[[#This Row],[DATA MOVIMENTAÇÃO]]," ",Solicitacao_Prancha[[#This Row],[HORA MOVIMENTAÇÃO]])-Solicitacao_Prancha[[#This Row],[DATA SOLICITAÇÃO]])*24)+3</f>
        <v>32.966666666732635</v>
      </c>
      <c r="V693" s="224" t="s">
        <v>410</v>
      </c>
      <c r="W693" s="209" t="str">
        <f>LEFT(Solicitacao_Prancha[[#This Row],[ORIGEM]],4)</f>
        <v>0642</v>
      </c>
      <c r="X693" s="209" t="str">
        <f>LEFT(Solicitacao_Prancha[[#This Row],[DESTINO]],4)</f>
        <v>0270</v>
      </c>
      <c r="Y693" s="209" t="str">
        <f t="shared" si="219"/>
        <v>BRLP0642</v>
      </c>
      <c r="Z693" s="209" t="str">
        <f t="shared" si="220"/>
        <v>06420270</v>
      </c>
      <c r="AA693" s="209" t="str">
        <f t="shared" si="221"/>
        <v>BRLP0270</v>
      </c>
      <c r="AB693" s="222" t="e">
        <f>VLOOKUP(Y693,#REF!,2,0)</f>
        <v>#REF!</v>
      </c>
      <c r="AC693" s="222" t="e">
        <f>VLOOKUP(Z693,#REF!,2,0)</f>
        <v>#REF!</v>
      </c>
      <c r="AD693" s="222" t="e">
        <f>VLOOKUP(AA693,#REF!,2,0)</f>
        <v>#REF!</v>
      </c>
      <c r="AE693" s="227" t="e">
        <f t="shared" si="222"/>
        <v>#REF!</v>
      </c>
      <c r="AF693" s="230" t="e">
        <f t="shared" si="223"/>
        <v>#REF!</v>
      </c>
      <c r="AG693" s="230">
        <v>2</v>
      </c>
      <c r="AH693" s="230" t="e">
        <f t="shared" si="224"/>
        <v>#REF!</v>
      </c>
      <c r="AI693" s="228" t="e">
        <f t="shared" si="225"/>
        <v>#REF!</v>
      </c>
      <c r="AJ693" s="209">
        <f>Solicitacao_Prancha[[#This Row],[QUANT EQUIP]]</f>
        <v>1</v>
      </c>
      <c r="AK693" s="230" t="e">
        <f t="shared" si="227"/>
        <v>#REF!</v>
      </c>
      <c r="AL693" s="209"/>
      <c r="AM693" s="209"/>
      <c r="AN693" s="209"/>
      <c r="AO693" s="209"/>
      <c r="AP693" s="209"/>
      <c r="AQ693" s="209"/>
      <c r="AR693" s="209"/>
      <c r="AS693" s="209"/>
      <c r="AT693" s="209"/>
      <c r="AU693" s="209"/>
      <c r="AV693" s="209"/>
      <c r="AW693" s="209"/>
      <c r="AX693"/>
      <c r="AY693"/>
    </row>
    <row r="694" spans="1:51" ht="15" hidden="1" x14ac:dyDescent="0.25">
      <c r="A694" s="209">
        <v>3465</v>
      </c>
      <c r="B694" s="209" t="s">
        <v>743</v>
      </c>
      <c r="C694" s="210">
        <v>45654.033333333333</v>
      </c>
      <c r="D694" s="211" t="s">
        <v>1469</v>
      </c>
      <c r="E694" s="209" t="s">
        <v>493</v>
      </c>
      <c r="F694" s="209">
        <v>1</v>
      </c>
      <c r="G694" s="209" t="s">
        <v>8</v>
      </c>
      <c r="H694" s="209" t="s">
        <v>620</v>
      </c>
      <c r="I694" s="209" t="s">
        <v>621</v>
      </c>
      <c r="J694" s="209" t="s">
        <v>1</v>
      </c>
      <c r="K694" s="209" t="s">
        <v>1648</v>
      </c>
      <c r="L694" s="209" t="s">
        <v>604</v>
      </c>
      <c r="M694" s="211" t="s">
        <v>696</v>
      </c>
      <c r="N694" s="211" t="s">
        <v>1711</v>
      </c>
      <c r="O694" s="218"/>
      <c r="P694" s="209"/>
      <c r="Q694" s="209" t="s">
        <v>688</v>
      </c>
      <c r="R694" s="208" t="e">
        <f>VLOOKUP(LEFT(Solicitacao_Prancha[[#This Row],[ORIGEM]],4),#REF!,2,0)</f>
        <v>#REF!</v>
      </c>
      <c r="S694" s="208" t="e">
        <f>VLOOKUP(LEFT(Solicitacao_Prancha[[#This Row],[DESTINO]],4),#REF!,2,0)</f>
        <v>#REF!</v>
      </c>
      <c r="T694" s="220" t="str">
        <f t="shared" si="218"/>
        <v>Não Aderente</v>
      </c>
      <c r="U694" s="223">
        <f>((CONCATENATE(Solicitacao_Prancha[[#This Row],[DATA MOVIMENTAÇÃO]]," ",Solicitacao_Prancha[[#This Row],[HORA MOVIMENTAÇÃO]])-Solicitacao_Prancha[[#This Row],[DATA SOLICITAÇÃO]])*24)+3</f>
        <v>33.199999999953434</v>
      </c>
      <c r="V694" s="224" t="s">
        <v>410</v>
      </c>
      <c r="W694" s="209" t="str">
        <f>LEFT(Solicitacao_Prancha[[#This Row],[ORIGEM]],4)</f>
        <v>0347</v>
      </c>
      <c r="X694" s="209" t="str">
        <f>LEFT(Solicitacao_Prancha[[#This Row],[DESTINO]],4)</f>
        <v>1022</v>
      </c>
      <c r="Y694" s="209" t="str">
        <f t="shared" si="219"/>
        <v>BRLP0347</v>
      </c>
      <c r="Z694" s="209" t="str">
        <f t="shared" si="220"/>
        <v>03471022</v>
      </c>
      <c r="AA694" s="209" t="str">
        <f t="shared" si="221"/>
        <v>BRLP1022</v>
      </c>
      <c r="AB694" s="222" t="e">
        <f>VLOOKUP(Y694,#REF!,2,0)</f>
        <v>#REF!</v>
      </c>
      <c r="AC694" s="222" t="e">
        <f>VLOOKUP(Z694,#REF!,2,0)</f>
        <v>#REF!</v>
      </c>
      <c r="AD694" s="222" t="e">
        <f>VLOOKUP(AA694,#REF!,2,0)</f>
        <v>#REF!</v>
      </c>
      <c r="AE694" s="227" t="e">
        <f t="shared" si="222"/>
        <v>#REF!</v>
      </c>
      <c r="AF694" s="230" t="e">
        <f t="shared" si="223"/>
        <v>#REF!</v>
      </c>
      <c r="AG694" s="230">
        <v>2</v>
      </c>
      <c r="AH694" s="230" t="e">
        <f t="shared" si="224"/>
        <v>#REF!</v>
      </c>
      <c r="AI694" s="228" t="e">
        <f t="shared" si="225"/>
        <v>#REF!</v>
      </c>
      <c r="AJ694" s="209">
        <f>Solicitacao_Prancha[[#This Row],[QUANT EQUIP]]</f>
        <v>1</v>
      </c>
      <c r="AK694" s="230" t="e">
        <f t="shared" si="227"/>
        <v>#REF!</v>
      </c>
      <c r="AL694" s="209"/>
      <c r="AM694" s="209"/>
      <c r="AN694" s="209"/>
      <c r="AO694" s="209"/>
      <c r="AP694" s="209"/>
      <c r="AQ694" s="209"/>
      <c r="AR694" s="209"/>
      <c r="AS694" s="209"/>
      <c r="AT694" s="209"/>
      <c r="AU694" s="209"/>
      <c r="AV694" s="209"/>
      <c r="AW694" s="209"/>
      <c r="AX694"/>
      <c r="AY694"/>
    </row>
    <row r="695" spans="1:51" ht="15" hidden="1" x14ac:dyDescent="0.25">
      <c r="A695" s="209">
        <v>3466</v>
      </c>
      <c r="B695" s="209" t="s">
        <v>742</v>
      </c>
      <c r="C695" s="210">
        <v>45654.044444444444</v>
      </c>
      <c r="D695" s="211" t="s">
        <v>1586</v>
      </c>
      <c r="E695" s="209" t="s">
        <v>493</v>
      </c>
      <c r="F695" s="209">
        <v>1</v>
      </c>
      <c r="G695" s="209" t="s">
        <v>545</v>
      </c>
      <c r="H695" s="209" t="s">
        <v>620</v>
      </c>
      <c r="I695" s="209" t="s">
        <v>620</v>
      </c>
      <c r="J695" s="209" t="s">
        <v>1</v>
      </c>
      <c r="K695" s="209" t="s">
        <v>1664</v>
      </c>
      <c r="L695" s="209" t="s">
        <v>612</v>
      </c>
      <c r="M695" s="211" t="s">
        <v>1710</v>
      </c>
      <c r="N695" s="211" t="s">
        <v>1712</v>
      </c>
      <c r="O695" s="218"/>
      <c r="P695" s="209"/>
      <c r="Q695" s="209" t="s">
        <v>688</v>
      </c>
      <c r="R695" s="208" t="e">
        <f>VLOOKUP(LEFT(Solicitacao_Prancha[[#This Row],[ORIGEM]],4),#REF!,2,0)</f>
        <v>#REF!</v>
      </c>
      <c r="S695" s="208" t="e">
        <f>VLOOKUP(LEFT(Solicitacao_Prancha[[#This Row],[DESTINO]],4),#REF!,2,0)</f>
        <v>#REF!</v>
      </c>
      <c r="T695" s="220" t="str">
        <f t="shared" si="218"/>
        <v>Aderente</v>
      </c>
      <c r="U695" s="223">
        <f>((CONCATENATE(Solicitacao_Prancha[[#This Row],[DATA MOVIMENTAÇÃO]]," ",Solicitacao_Prancha[[#This Row],[HORA MOVIMENTAÇÃO]])-Solicitacao_Prancha[[#This Row],[DATA SOLICITAÇÃO]])*24)+3</f>
        <v>56.433333333407063</v>
      </c>
      <c r="V695" s="224" t="s">
        <v>410</v>
      </c>
      <c r="W695" s="209" t="str">
        <f>LEFT(Solicitacao_Prancha[[#This Row],[ORIGEM]],4)</f>
        <v>0270</v>
      </c>
      <c r="X695" s="209" t="str">
        <f>LEFT(Solicitacao_Prancha[[#This Row],[DESTINO]],4)</f>
        <v>0657</v>
      </c>
      <c r="Y695" s="209" t="str">
        <f t="shared" si="219"/>
        <v>BRLP0270</v>
      </c>
      <c r="Z695" s="209" t="str">
        <f t="shared" si="220"/>
        <v>02700657</v>
      </c>
      <c r="AA695" s="209" t="str">
        <f t="shared" si="221"/>
        <v>BRLP0657</v>
      </c>
      <c r="AB695" s="222" t="e">
        <f>VLOOKUP(Y695,#REF!,2,0)</f>
        <v>#REF!</v>
      </c>
      <c r="AC695" s="222" t="e">
        <f>VLOOKUP(Z695,#REF!,2,0)</f>
        <v>#REF!</v>
      </c>
      <c r="AD695" s="222" t="e">
        <f>VLOOKUP(AA695,#REF!,2,0)</f>
        <v>#REF!</v>
      </c>
      <c r="AE695" s="227" t="e">
        <f t="shared" si="222"/>
        <v>#REF!</v>
      </c>
      <c r="AF695" s="230" t="e">
        <f t="shared" si="223"/>
        <v>#REF!</v>
      </c>
      <c r="AG695" s="230">
        <v>2</v>
      </c>
      <c r="AH695" s="230" t="e">
        <f t="shared" si="224"/>
        <v>#REF!</v>
      </c>
      <c r="AI695" s="228" t="e">
        <f t="shared" si="225"/>
        <v>#REF!</v>
      </c>
      <c r="AJ695" s="209">
        <f>Solicitacao_Prancha[[#This Row],[QUANT EQUIP]]</f>
        <v>1</v>
      </c>
      <c r="AK695" s="230" t="e">
        <f t="shared" si="227"/>
        <v>#REF!</v>
      </c>
      <c r="AL695" s="209"/>
      <c r="AM695" s="209"/>
      <c r="AN695" s="209"/>
      <c r="AO695" s="209"/>
      <c r="AP695" s="209"/>
      <c r="AQ695" s="209"/>
      <c r="AR695" s="209"/>
      <c r="AS695" s="209"/>
      <c r="AT695" s="209"/>
      <c r="AU695" s="209"/>
      <c r="AV695" s="209"/>
      <c r="AW695" s="209"/>
      <c r="AX695"/>
      <c r="AY695"/>
    </row>
    <row r="696" spans="1:51" ht="15" hidden="1" x14ac:dyDescent="0.25">
      <c r="A696" s="209">
        <v>3467</v>
      </c>
      <c r="B696" s="209" t="s">
        <v>742</v>
      </c>
      <c r="C696" s="210">
        <v>45654.046527777777</v>
      </c>
      <c r="D696" s="211" t="s">
        <v>1586</v>
      </c>
      <c r="E696" s="209" t="s">
        <v>491</v>
      </c>
      <c r="F696" s="209">
        <v>1</v>
      </c>
      <c r="G696" s="209" t="s">
        <v>545</v>
      </c>
      <c r="H696" s="209" t="s">
        <v>620</v>
      </c>
      <c r="I696" s="209" t="s">
        <v>621</v>
      </c>
      <c r="J696" s="209" t="s">
        <v>1</v>
      </c>
      <c r="K696" s="209" t="s">
        <v>1664</v>
      </c>
      <c r="L696" s="209" t="s">
        <v>612</v>
      </c>
      <c r="M696" s="211" t="s">
        <v>1710</v>
      </c>
      <c r="N696" s="211" t="s">
        <v>1712</v>
      </c>
      <c r="O696" s="218"/>
      <c r="P696" s="209"/>
      <c r="Q696" s="209" t="s">
        <v>688</v>
      </c>
      <c r="R696" s="208" t="e">
        <f>VLOOKUP(LEFT(Solicitacao_Prancha[[#This Row],[ORIGEM]],4),#REF!,2,0)</f>
        <v>#REF!</v>
      </c>
      <c r="S696" s="208" t="e">
        <f>VLOOKUP(LEFT(Solicitacao_Prancha[[#This Row],[DESTINO]],4),#REF!,2,0)</f>
        <v>#REF!</v>
      </c>
      <c r="T696" s="220" t="str">
        <f t="shared" ref="T696:T759" si="228">IF(U696&gt;=48,"Aderente","Não Aderente")</f>
        <v>Aderente</v>
      </c>
      <c r="U696" s="223">
        <f>((CONCATENATE(Solicitacao_Prancha[[#This Row],[DATA MOVIMENTAÇÃO]]," ",Solicitacao_Prancha[[#This Row],[HORA MOVIMENTAÇÃO]])-Solicitacao_Prancha[[#This Row],[DATA SOLICITAÇÃO]])*24)+3</f>
        <v>56.383333333418705</v>
      </c>
      <c r="V696" s="224" t="s">
        <v>410</v>
      </c>
      <c r="W696" s="209" t="str">
        <f>LEFT(Solicitacao_Prancha[[#This Row],[ORIGEM]],4)</f>
        <v>0270</v>
      </c>
      <c r="X696" s="209" t="str">
        <f>LEFT(Solicitacao_Prancha[[#This Row],[DESTINO]],4)</f>
        <v>0657</v>
      </c>
      <c r="Y696" s="209" t="str">
        <f t="shared" ref="Y696:Y759" si="229">CONCATENATE(V696,W696)</f>
        <v>BRLP0270</v>
      </c>
      <c r="Z696" s="209" t="str">
        <f t="shared" ref="Z696:Z759" si="230">CONCATENATE(W696,X696)</f>
        <v>02700657</v>
      </c>
      <c r="AA696" s="209" t="str">
        <f t="shared" ref="AA696:AA759" si="231">CONCATENATE(V696,X696)</f>
        <v>BRLP0657</v>
      </c>
      <c r="AB696" s="222" t="e">
        <f>VLOOKUP(Y696,#REF!,2,0)</f>
        <v>#REF!</v>
      </c>
      <c r="AC696" s="222" t="e">
        <f>VLOOKUP(Z696,#REF!,2,0)</f>
        <v>#REF!</v>
      </c>
      <c r="AD696" s="222" t="e">
        <f>VLOOKUP(AA696,#REF!,2,0)</f>
        <v>#REF!</v>
      </c>
      <c r="AE696" s="227" t="e">
        <f t="shared" ref="AE696:AE759" si="232">SUM(AB696:AD696)</f>
        <v>#REF!</v>
      </c>
      <c r="AF696" s="230" t="e">
        <f t="shared" ref="AF696:AF759" si="233">(AB696/65)+(AC696/42.5)+(AD696/65)</f>
        <v>#REF!</v>
      </c>
      <c r="AG696" s="230">
        <v>2</v>
      </c>
      <c r="AH696" s="230" t="e">
        <f t="shared" ref="AH696:AH759" si="234">(AF696+AG696)</f>
        <v>#REF!</v>
      </c>
      <c r="AI696" s="228" t="e">
        <f t="shared" ref="AI696:AI759" si="235">11/AH696</f>
        <v>#REF!</v>
      </c>
      <c r="AJ696" s="209">
        <f>Solicitacao_Prancha[[#This Row],[QUANT EQUIP]]</f>
        <v>1</v>
      </c>
      <c r="AK696" s="230" t="e">
        <f t="shared" ref="AK696:AK727" si="236">AJ696/AI696</f>
        <v>#REF!</v>
      </c>
      <c r="AL696" s="209"/>
      <c r="AM696" s="209"/>
      <c r="AN696" s="209"/>
      <c r="AO696" s="209"/>
      <c r="AP696" s="209"/>
      <c r="AQ696" s="209"/>
      <c r="AR696" s="209"/>
      <c r="AS696" s="209"/>
      <c r="AT696" s="209"/>
      <c r="AU696" s="209"/>
      <c r="AV696" s="209"/>
      <c r="AW696" s="209"/>
      <c r="AX696"/>
      <c r="AY696"/>
    </row>
    <row r="697" spans="1:51" ht="15" hidden="1" x14ac:dyDescent="0.25">
      <c r="A697" s="209">
        <v>3468</v>
      </c>
      <c r="B697" s="209" t="s">
        <v>745</v>
      </c>
      <c r="C697" s="210">
        <v>45654.456250000003</v>
      </c>
      <c r="D697" s="211" t="s">
        <v>844</v>
      </c>
      <c r="E697" s="209" t="s">
        <v>485</v>
      </c>
      <c r="F697" s="209">
        <v>1</v>
      </c>
      <c r="G697" s="209" t="s">
        <v>845</v>
      </c>
      <c r="H697" s="209" t="s">
        <v>620</v>
      </c>
      <c r="I697" s="209" t="s">
        <v>621</v>
      </c>
      <c r="J697" s="209" t="s">
        <v>1</v>
      </c>
      <c r="K697" s="209" t="s">
        <v>1664</v>
      </c>
      <c r="L697" s="209" t="s">
        <v>1713</v>
      </c>
      <c r="M697" s="211" t="s">
        <v>546</v>
      </c>
      <c r="N697" s="211" t="s">
        <v>410</v>
      </c>
      <c r="O697" s="218" t="s">
        <v>1714</v>
      </c>
      <c r="P697" s="209"/>
      <c r="Q697" s="209" t="s">
        <v>687</v>
      </c>
      <c r="R697" s="208" t="e">
        <f>VLOOKUP(LEFT(Solicitacao_Prancha[[#This Row],[ORIGEM]],4),#REF!,2,0)</f>
        <v>#REF!</v>
      </c>
      <c r="S697" s="208" t="e">
        <f>VLOOKUP(LEFT(Solicitacao_Prancha[[#This Row],[DESTINO]],4),#REF!,2,0)</f>
        <v>#REF!</v>
      </c>
      <c r="T697" s="220" t="str">
        <f t="shared" si="228"/>
        <v>Aderente</v>
      </c>
      <c r="U697" s="223">
        <f>((CONCATENATE(Solicitacao_Prancha[[#This Row],[DATA MOVIMENTAÇÃO]]," ",Solicitacao_Prancha[[#This Row],[HORA MOVIMENTAÇÃO]])-Solicitacao_Prancha[[#This Row],[DATA SOLICITAÇÃO]])*24)+3</f>
        <v>50.016666666604578</v>
      </c>
      <c r="V697" s="224" t="s">
        <v>410</v>
      </c>
      <c r="W697" s="209" t="str">
        <f>LEFT(Solicitacao_Prancha[[#This Row],[ORIGEM]],4)</f>
        <v>0325</v>
      </c>
      <c r="X697" s="209" t="str">
        <f>LEFT(Solicitacao_Prancha[[#This Row],[DESTINO]],4)</f>
        <v>BRLP</v>
      </c>
      <c r="Y697" s="209" t="str">
        <f t="shared" si="229"/>
        <v>BRLP0325</v>
      </c>
      <c r="Z697" s="209" t="str">
        <f t="shared" si="230"/>
        <v>0325BRLP</v>
      </c>
      <c r="AA697" s="209" t="str">
        <f t="shared" si="231"/>
        <v>BRLPBRLP</v>
      </c>
      <c r="AB697" s="222" t="e">
        <f>VLOOKUP(Y697,#REF!,2,0)</f>
        <v>#REF!</v>
      </c>
      <c r="AC697" s="222" t="e">
        <f>VLOOKUP(Z697,#REF!,2,0)</f>
        <v>#REF!</v>
      </c>
      <c r="AD697" s="222" t="e">
        <f>VLOOKUP(AA697,#REF!,2,0)</f>
        <v>#REF!</v>
      </c>
      <c r="AE697" s="227" t="e">
        <f t="shared" si="232"/>
        <v>#REF!</v>
      </c>
      <c r="AF697" s="230" t="e">
        <f t="shared" si="233"/>
        <v>#REF!</v>
      </c>
      <c r="AG697" s="230">
        <v>2</v>
      </c>
      <c r="AH697" s="230" t="e">
        <f t="shared" si="234"/>
        <v>#REF!</v>
      </c>
      <c r="AI697" s="228" t="e">
        <f t="shared" si="235"/>
        <v>#REF!</v>
      </c>
      <c r="AJ697" s="209">
        <f>Solicitacao_Prancha[[#This Row],[QUANT EQUIP]]</f>
        <v>1</v>
      </c>
      <c r="AK697" s="230" t="e">
        <f t="shared" si="236"/>
        <v>#REF!</v>
      </c>
      <c r="AL697" s="209"/>
      <c r="AM697" s="209"/>
      <c r="AN697" s="209"/>
      <c r="AO697" s="209"/>
      <c r="AP697" s="209"/>
      <c r="AQ697" s="209"/>
      <c r="AR697" s="209"/>
      <c r="AS697" s="209"/>
      <c r="AT697" s="209"/>
      <c r="AU697" s="209"/>
      <c r="AV697" s="209"/>
      <c r="AW697" s="209"/>
      <c r="AX697"/>
      <c r="AY697"/>
    </row>
    <row r="698" spans="1:51" ht="15" hidden="1" x14ac:dyDescent="0.25">
      <c r="A698" s="209">
        <v>3469</v>
      </c>
      <c r="B698" s="209" t="s">
        <v>745</v>
      </c>
      <c r="C698" s="210">
        <v>45654.459027777775</v>
      </c>
      <c r="D698" s="211" t="s">
        <v>844</v>
      </c>
      <c r="E698" s="209" t="s">
        <v>485</v>
      </c>
      <c r="F698" s="209">
        <v>1</v>
      </c>
      <c r="G698" s="209" t="s">
        <v>845</v>
      </c>
      <c r="H698" s="209" t="s">
        <v>620</v>
      </c>
      <c r="I698" s="209" t="s">
        <v>621</v>
      </c>
      <c r="J698" s="209" t="s">
        <v>1</v>
      </c>
      <c r="K698" s="209" t="s">
        <v>1664</v>
      </c>
      <c r="L698" s="209" t="s">
        <v>1715</v>
      </c>
      <c r="M698" s="211" t="s">
        <v>546</v>
      </c>
      <c r="N698" s="211" t="s">
        <v>490</v>
      </c>
      <c r="O698" s="218" t="s">
        <v>1716</v>
      </c>
      <c r="P698" s="209"/>
      <c r="Q698" s="209" t="s">
        <v>687</v>
      </c>
      <c r="R698" s="208" t="e">
        <f>VLOOKUP(LEFT(Solicitacao_Prancha[[#This Row],[ORIGEM]],4),#REF!,2,0)</f>
        <v>#REF!</v>
      </c>
      <c r="S698" s="208" t="e">
        <f>VLOOKUP(LEFT(Solicitacao_Prancha[[#This Row],[DESTINO]],4),#REF!,2,0)</f>
        <v>#REF!</v>
      </c>
      <c r="T698" s="220" t="str">
        <f t="shared" si="228"/>
        <v>Aderente</v>
      </c>
      <c r="U698" s="223">
        <f>((CONCATENATE(Solicitacao_Prancha[[#This Row],[DATA MOVIMENTAÇÃO]]," ",Solicitacao_Prancha[[#This Row],[HORA MOVIMENTAÇÃO]])-Solicitacao_Prancha[[#This Row],[DATA SOLICITAÇÃO]])*24)+3</f>
        <v>50.016666666779201</v>
      </c>
      <c r="V698" s="224" t="s">
        <v>410</v>
      </c>
      <c r="W698" s="209" t="str">
        <f>LEFT(Solicitacao_Prancha[[#This Row],[ORIGEM]],4)</f>
        <v>0325</v>
      </c>
      <c r="X698" s="209" t="str">
        <f>LEFT(Solicitacao_Prancha[[#This Row],[DESTINO]],4)</f>
        <v>0425</v>
      </c>
      <c r="Y698" s="209" t="str">
        <f t="shared" si="229"/>
        <v>BRLP0325</v>
      </c>
      <c r="Z698" s="209" t="str">
        <f t="shared" si="230"/>
        <v>03250425</v>
      </c>
      <c r="AA698" s="209" t="str">
        <f t="shared" si="231"/>
        <v>BRLP0425</v>
      </c>
      <c r="AB698" s="222" t="e">
        <f>VLOOKUP(Y698,#REF!,2,0)</f>
        <v>#REF!</v>
      </c>
      <c r="AC698" s="222" t="e">
        <f>VLOOKUP(Z698,#REF!,2,0)</f>
        <v>#REF!</v>
      </c>
      <c r="AD698" s="222" t="e">
        <f>VLOOKUP(AA698,#REF!,2,0)</f>
        <v>#REF!</v>
      </c>
      <c r="AE698" s="227" t="e">
        <f t="shared" si="232"/>
        <v>#REF!</v>
      </c>
      <c r="AF698" s="230" t="e">
        <f t="shared" si="233"/>
        <v>#REF!</v>
      </c>
      <c r="AG698" s="230">
        <v>2</v>
      </c>
      <c r="AH698" s="230" t="e">
        <f t="shared" si="234"/>
        <v>#REF!</v>
      </c>
      <c r="AI698" s="228" t="e">
        <f t="shared" si="235"/>
        <v>#REF!</v>
      </c>
      <c r="AJ698" s="209">
        <f>Solicitacao_Prancha[[#This Row],[QUANT EQUIP]]</f>
        <v>1</v>
      </c>
      <c r="AK698" s="230" t="e">
        <f t="shared" si="236"/>
        <v>#REF!</v>
      </c>
      <c r="AL698" s="209"/>
      <c r="AM698" s="209"/>
      <c r="AN698" s="209"/>
      <c r="AO698" s="209"/>
      <c r="AP698" s="209"/>
      <c r="AQ698" s="209"/>
      <c r="AR698" s="209"/>
      <c r="AS698" s="209"/>
      <c r="AT698" s="209"/>
      <c r="AU698" s="209"/>
      <c r="AV698" s="209"/>
      <c r="AW698" s="209"/>
      <c r="AX698"/>
      <c r="AY698"/>
    </row>
    <row r="699" spans="1:51" ht="15" hidden="1" x14ac:dyDescent="0.25">
      <c r="A699" s="209">
        <v>3470</v>
      </c>
      <c r="B699" s="209" t="s">
        <v>743</v>
      </c>
      <c r="C699" s="210">
        <v>45654.48541666667</v>
      </c>
      <c r="D699" s="211" t="s">
        <v>753</v>
      </c>
      <c r="E699" s="209" t="s">
        <v>489</v>
      </c>
      <c r="F699" s="209">
        <v>1</v>
      </c>
      <c r="G699" s="209" t="s">
        <v>508</v>
      </c>
      <c r="H699" s="209" t="s">
        <v>620</v>
      </c>
      <c r="I699" s="209" t="s">
        <v>621</v>
      </c>
      <c r="J699" s="209" t="s">
        <v>531</v>
      </c>
      <c r="K699" s="209" t="s">
        <v>1648</v>
      </c>
      <c r="L699" s="209" t="s">
        <v>593</v>
      </c>
      <c r="M699" s="211" t="s">
        <v>1423</v>
      </c>
      <c r="N699" s="211" t="s">
        <v>590</v>
      </c>
      <c r="O699" s="218"/>
      <c r="P699" s="209" t="s">
        <v>514</v>
      </c>
      <c r="Q699" s="209" t="s">
        <v>688</v>
      </c>
      <c r="R699" s="208" t="e">
        <f>VLOOKUP(LEFT(Solicitacao_Prancha[[#This Row],[ORIGEM]],4),#REF!,2,0)</f>
        <v>#REF!</v>
      </c>
      <c r="S699" s="208" t="e">
        <f>VLOOKUP(LEFT(Solicitacao_Prancha[[#This Row],[DESTINO]],4),#REF!,2,0)</f>
        <v>#REF!</v>
      </c>
      <c r="T699" s="220" t="str">
        <f t="shared" si="228"/>
        <v>Não Aderente</v>
      </c>
      <c r="U699" s="223">
        <f>((CONCATENATE(Solicitacao_Prancha[[#This Row],[DATA MOVIMENTAÇÃO]]," ",Solicitacao_Prancha[[#This Row],[HORA MOVIMENTAÇÃO]])-Solicitacao_Prancha[[#This Row],[DATA SOLICITAÇÃO]])*24)+3</f>
        <v>23.349999999976717</v>
      </c>
      <c r="V699" s="224" t="s">
        <v>410</v>
      </c>
      <c r="W699" s="209" t="str">
        <f>LEFT(Solicitacao_Prancha[[#This Row],[ORIGEM]],4)</f>
        <v>0396</v>
      </c>
      <c r="X699" s="209" t="str">
        <f>LEFT(Solicitacao_Prancha[[#This Row],[DESTINO]],4)</f>
        <v>0351</v>
      </c>
      <c r="Y699" s="209" t="str">
        <f t="shared" si="229"/>
        <v>BRLP0396</v>
      </c>
      <c r="Z699" s="209" t="str">
        <f t="shared" si="230"/>
        <v>03960351</v>
      </c>
      <c r="AA699" s="209" t="str">
        <f t="shared" si="231"/>
        <v>BRLP0351</v>
      </c>
      <c r="AB699" s="222" t="e">
        <f>VLOOKUP(Y699,#REF!,2,0)</f>
        <v>#REF!</v>
      </c>
      <c r="AC699" s="222" t="e">
        <f>VLOOKUP(Z699,#REF!,2,0)</f>
        <v>#REF!</v>
      </c>
      <c r="AD699" s="222" t="e">
        <f>VLOOKUP(AA699,#REF!,2,0)</f>
        <v>#REF!</v>
      </c>
      <c r="AE699" s="227" t="e">
        <f t="shared" si="232"/>
        <v>#REF!</v>
      </c>
      <c r="AF699" s="230" t="e">
        <f t="shared" si="233"/>
        <v>#REF!</v>
      </c>
      <c r="AG699" s="230">
        <v>2</v>
      </c>
      <c r="AH699" s="230" t="e">
        <f t="shared" si="234"/>
        <v>#REF!</v>
      </c>
      <c r="AI699" s="228" t="e">
        <f t="shared" si="235"/>
        <v>#REF!</v>
      </c>
      <c r="AJ699" s="209">
        <f>Solicitacao_Prancha[[#This Row],[QUANT EQUIP]]</f>
        <v>1</v>
      </c>
      <c r="AK699" s="230" t="e">
        <f t="shared" si="236"/>
        <v>#REF!</v>
      </c>
      <c r="AL699" s="209"/>
      <c r="AM699" s="209"/>
      <c r="AN699" s="209"/>
      <c r="AO699" s="209"/>
      <c r="AP699" s="209"/>
      <c r="AQ699" s="209"/>
      <c r="AR699" s="209"/>
      <c r="AS699" s="209"/>
      <c r="AT699" s="209"/>
      <c r="AU699" s="209"/>
      <c r="AV699" s="209"/>
      <c r="AW699" s="209"/>
      <c r="AX699"/>
      <c r="AY699"/>
    </row>
    <row r="700" spans="1:51" ht="15" hidden="1" x14ac:dyDescent="0.25">
      <c r="A700" s="209">
        <v>3471</v>
      </c>
      <c r="B700" s="209" t="s">
        <v>718</v>
      </c>
      <c r="C700" s="210">
        <v>45654.540972222225</v>
      </c>
      <c r="D700" s="211" t="s">
        <v>1016</v>
      </c>
      <c r="E700" s="209" t="s">
        <v>744</v>
      </c>
      <c r="F700" s="209">
        <v>4</v>
      </c>
      <c r="G700" s="209" t="s">
        <v>8</v>
      </c>
      <c r="H700" s="209" t="s">
        <v>622</v>
      </c>
      <c r="I700" s="209" t="s">
        <v>624</v>
      </c>
      <c r="J700" s="209" t="s">
        <v>1</v>
      </c>
      <c r="K700" s="209" t="s">
        <v>1664</v>
      </c>
      <c r="L700" s="209" t="s">
        <v>593</v>
      </c>
      <c r="M700" s="211" t="s">
        <v>827</v>
      </c>
      <c r="N700" s="211" t="s">
        <v>1717</v>
      </c>
      <c r="O700" s="218"/>
      <c r="P700" s="209"/>
      <c r="Q700" s="209" t="s">
        <v>688</v>
      </c>
      <c r="R700" s="208" t="e">
        <f>VLOOKUP(LEFT(Solicitacao_Prancha[[#This Row],[ORIGEM]],4),#REF!,2,0)</f>
        <v>#REF!</v>
      </c>
      <c r="S700" s="208" t="e">
        <f>VLOOKUP(LEFT(Solicitacao_Prancha[[#This Row],[DESTINO]],4),#REF!,2,0)</f>
        <v>#REF!</v>
      </c>
      <c r="T700" s="220" t="str">
        <f t="shared" si="228"/>
        <v>Não Aderente</v>
      </c>
      <c r="U700" s="223">
        <f>((CONCATENATE(Solicitacao_Prancha[[#This Row],[DATA MOVIMENTAÇÃO]]," ",Solicitacao_Prancha[[#This Row],[HORA MOVIMENTAÇÃO]])-Solicitacao_Prancha[[#This Row],[DATA SOLICITAÇÃO]])*24)+3</f>
        <v>46.016666666662786</v>
      </c>
      <c r="V700" s="224" t="s">
        <v>410</v>
      </c>
      <c r="W700" s="209" t="str">
        <f>LEFT(Solicitacao_Prancha[[#This Row],[ORIGEM]],4)</f>
        <v>1106</v>
      </c>
      <c r="X700" s="209" t="str">
        <f>LEFT(Solicitacao_Prancha[[#This Row],[DESTINO]],4)</f>
        <v>1123</v>
      </c>
      <c r="Y700" s="209" t="str">
        <f t="shared" si="229"/>
        <v>BRLP1106</v>
      </c>
      <c r="Z700" s="209" t="str">
        <f t="shared" si="230"/>
        <v>11061123</v>
      </c>
      <c r="AA700" s="209" t="str">
        <f t="shared" si="231"/>
        <v>BRLP1123</v>
      </c>
      <c r="AB700" s="222" t="e">
        <f>VLOOKUP(Y700,#REF!,2,0)</f>
        <v>#REF!</v>
      </c>
      <c r="AC700" s="222" t="e">
        <f>VLOOKUP(Z700,#REF!,2,0)</f>
        <v>#REF!</v>
      </c>
      <c r="AD700" s="222" t="e">
        <f>VLOOKUP(AA700,#REF!,2,0)</f>
        <v>#REF!</v>
      </c>
      <c r="AE700" s="227" t="e">
        <f t="shared" si="232"/>
        <v>#REF!</v>
      </c>
      <c r="AF700" s="230" t="e">
        <f t="shared" si="233"/>
        <v>#REF!</v>
      </c>
      <c r="AG700" s="230">
        <v>2</v>
      </c>
      <c r="AH700" s="230" t="e">
        <f t="shared" si="234"/>
        <v>#REF!</v>
      </c>
      <c r="AI700" s="228" t="e">
        <f t="shared" si="235"/>
        <v>#REF!</v>
      </c>
      <c r="AJ700" s="209">
        <f>Solicitacao_Prancha[[#This Row],[QUANT EQUIP]]</f>
        <v>4</v>
      </c>
      <c r="AK700" s="230" t="e">
        <f t="shared" si="236"/>
        <v>#REF!</v>
      </c>
      <c r="AL700" s="209"/>
      <c r="AM700" s="209"/>
      <c r="AN700" s="209"/>
      <c r="AO700" s="209"/>
      <c r="AP700" s="209"/>
      <c r="AQ700" s="209"/>
      <c r="AR700" s="209"/>
      <c r="AS700" s="209"/>
      <c r="AT700" s="209"/>
      <c r="AU700" s="209"/>
      <c r="AV700" s="209"/>
      <c r="AW700" s="209"/>
      <c r="AX700"/>
      <c r="AY700"/>
    </row>
    <row r="701" spans="1:51" ht="15" hidden="1" x14ac:dyDescent="0.25">
      <c r="A701" s="209">
        <v>3472</v>
      </c>
      <c r="B701" s="209" t="s">
        <v>718</v>
      </c>
      <c r="C701" s="210">
        <v>45654.543749999997</v>
      </c>
      <c r="D701" s="211" t="s">
        <v>1016</v>
      </c>
      <c r="E701" s="209" t="s">
        <v>744</v>
      </c>
      <c r="F701" s="209">
        <v>8</v>
      </c>
      <c r="G701" s="209" t="s">
        <v>8</v>
      </c>
      <c r="H701" s="209" t="s">
        <v>622</v>
      </c>
      <c r="I701" s="209" t="s">
        <v>624</v>
      </c>
      <c r="J701" s="209" t="s">
        <v>1</v>
      </c>
      <c r="K701" s="209" t="s">
        <v>1703</v>
      </c>
      <c r="L701" s="209" t="s">
        <v>1718</v>
      </c>
      <c r="M701" s="211" t="s">
        <v>827</v>
      </c>
      <c r="N701" s="211" t="s">
        <v>1717</v>
      </c>
      <c r="O701" s="218" t="s">
        <v>1719</v>
      </c>
      <c r="P701" s="209"/>
      <c r="Q701" s="209" t="s">
        <v>688</v>
      </c>
      <c r="R701" s="208" t="e">
        <f>VLOOKUP(LEFT(Solicitacao_Prancha[[#This Row],[ORIGEM]],4),#REF!,2,0)</f>
        <v>#REF!</v>
      </c>
      <c r="S701" s="208" t="e">
        <f>VLOOKUP(LEFT(Solicitacao_Prancha[[#This Row],[DESTINO]],4),#REF!,2,0)</f>
        <v>#REF!</v>
      </c>
      <c r="T701" s="220" t="str">
        <f t="shared" si="228"/>
        <v>Aderente</v>
      </c>
      <c r="U701" s="223">
        <f>((CONCATENATE(Solicitacao_Prancha[[#This Row],[DATA MOVIMENTAÇÃO]]," ",Solicitacao_Prancha[[#This Row],[HORA MOVIMENTAÇÃO]])-Solicitacao_Prancha[[#This Row],[DATA SOLICITAÇÃO]])*24)+3</f>
        <v>70.016666666662786</v>
      </c>
      <c r="V701" s="224" t="s">
        <v>410</v>
      </c>
      <c r="W701" s="209" t="str">
        <f>LEFT(Solicitacao_Prancha[[#This Row],[ORIGEM]],4)</f>
        <v>1106</v>
      </c>
      <c r="X701" s="209" t="str">
        <f>LEFT(Solicitacao_Prancha[[#This Row],[DESTINO]],4)</f>
        <v>1123</v>
      </c>
      <c r="Y701" s="209" t="str">
        <f t="shared" si="229"/>
        <v>BRLP1106</v>
      </c>
      <c r="Z701" s="209" t="str">
        <f t="shared" si="230"/>
        <v>11061123</v>
      </c>
      <c r="AA701" s="209" t="str">
        <f t="shared" si="231"/>
        <v>BRLP1123</v>
      </c>
      <c r="AB701" s="222" t="e">
        <f>VLOOKUP(Y701,#REF!,2,0)</f>
        <v>#REF!</v>
      </c>
      <c r="AC701" s="222" t="e">
        <f>VLOOKUP(Z701,#REF!,2,0)</f>
        <v>#REF!</v>
      </c>
      <c r="AD701" s="222" t="e">
        <f>VLOOKUP(AA701,#REF!,2,0)</f>
        <v>#REF!</v>
      </c>
      <c r="AE701" s="227" t="e">
        <f t="shared" si="232"/>
        <v>#REF!</v>
      </c>
      <c r="AF701" s="230" t="e">
        <f t="shared" si="233"/>
        <v>#REF!</v>
      </c>
      <c r="AG701" s="230">
        <v>2</v>
      </c>
      <c r="AH701" s="230" t="e">
        <f t="shared" si="234"/>
        <v>#REF!</v>
      </c>
      <c r="AI701" s="228" t="e">
        <f t="shared" si="235"/>
        <v>#REF!</v>
      </c>
      <c r="AJ701" s="209">
        <f>Solicitacao_Prancha[[#This Row],[QUANT EQUIP]]</f>
        <v>8</v>
      </c>
      <c r="AK701" s="230" t="e">
        <f t="shared" si="236"/>
        <v>#REF!</v>
      </c>
      <c r="AL701" s="209"/>
      <c r="AM701" s="209"/>
      <c r="AN701" s="209"/>
      <c r="AO701" s="209"/>
      <c r="AP701" s="209"/>
      <c r="AQ701" s="209"/>
      <c r="AR701" s="209"/>
      <c r="AS701" s="209"/>
      <c r="AT701" s="209"/>
      <c r="AU701" s="209"/>
      <c r="AV701" s="209"/>
      <c r="AW701" s="209"/>
      <c r="AX701"/>
      <c r="AY701"/>
    </row>
    <row r="702" spans="1:51" ht="15" hidden="1" x14ac:dyDescent="0.25">
      <c r="A702" s="209">
        <v>3473</v>
      </c>
      <c r="B702" s="209" t="s">
        <v>717</v>
      </c>
      <c r="C702" s="210">
        <v>45654.54583333333</v>
      </c>
      <c r="D702" s="211" t="s">
        <v>515</v>
      </c>
      <c r="E702" s="209" t="s">
        <v>491</v>
      </c>
      <c r="F702" s="209">
        <v>1</v>
      </c>
      <c r="G702" s="209" t="s">
        <v>487</v>
      </c>
      <c r="H702" s="209" t="s">
        <v>624</v>
      </c>
      <c r="I702" s="209" t="s">
        <v>624</v>
      </c>
      <c r="J702" s="209" t="s">
        <v>531</v>
      </c>
      <c r="K702" s="209" t="s">
        <v>1629</v>
      </c>
      <c r="L702" s="209" t="s">
        <v>1720</v>
      </c>
      <c r="M702" s="211" t="s">
        <v>560</v>
      </c>
      <c r="N702" s="211" t="s">
        <v>1443</v>
      </c>
      <c r="O702" s="218"/>
      <c r="P702" s="209" t="s">
        <v>633</v>
      </c>
      <c r="Q702" s="209" t="s">
        <v>688</v>
      </c>
      <c r="R702" s="208" t="e">
        <f>VLOOKUP(LEFT(Solicitacao_Prancha[[#This Row],[ORIGEM]],4),#REF!,2,0)</f>
        <v>#REF!</v>
      </c>
      <c r="S702" s="208" t="e">
        <f>VLOOKUP(LEFT(Solicitacao_Prancha[[#This Row],[DESTINO]],4),#REF!,2,0)</f>
        <v>#REF!</v>
      </c>
      <c r="T702" s="220" t="str">
        <f t="shared" si="228"/>
        <v>Não Aderente</v>
      </c>
      <c r="U702" s="223">
        <f>((CONCATENATE(Solicitacao_Prancha[[#This Row],[DATA MOVIMENTAÇÃO]]," ",Solicitacao_Prancha[[#This Row],[HORA MOVIMENTAÇÃO]])-Solicitacao_Prancha[[#This Row],[DATA SOLICITAÇÃO]])*24)+3</f>
        <v>1.6666666720993817E-2</v>
      </c>
      <c r="V702" s="224" t="s">
        <v>410</v>
      </c>
      <c r="W702" s="209" t="str">
        <f>LEFT(Solicitacao_Prancha[[#This Row],[ORIGEM]],4)</f>
        <v>0480</v>
      </c>
      <c r="X702" s="209" t="str">
        <f>LEFT(Solicitacao_Prancha[[#This Row],[DESTINO]],4)</f>
        <v>0640</v>
      </c>
      <c r="Y702" s="209" t="str">
        <f t="shared" si="229"/>
        <v>BRLP0480</v>
      </c>
      <c r="Z702" s="209" t="str">
        <f t="shared" si="230"/>
        <v>04800640</v>
      </c>
      <c r="AA702" s="209" t="str">
        <f t="shared" si="231"/>
        <v>BRLP0640</v>
      </c>
      <c r="AB702" s="222" t="e">
        <f>VLOOKUP(Y702,#REF!,2,0)</f>
        <v>#REF!</v>
      </c>
      <c r="AC702" s="222" t="e">
        <f>VLOOKUP(Z702,#REF!,2,0)</f>
        <v>#REF!</v>
      </c>
      <c r="AD702" s="222" t="e">
        <f>VLOOKUP(AA702,#REF!,2,0)</f>
        <v>#REF!</v>
      </c>
      <c r="AE702" s="227" t="e">
        <f t="shared" si="232"/>
        <v>#REF!</v>
      </c>
      <c r="AF702" s="230" t="e">
        <f t="shared" si="233"/>
        <v>#REF!</v>
      </c>
      <c r="AG702" s="230">
        <v>2</v>
      </c>
      <c r="AH702" s="230" t="e">
        <f t="shared" si="234"/>
        <v>#REF!</v>
      </c>
      <c r="AI702" s="228" t="e">
        <f t="shared" si="235"/>
        <v>#REF!</v>
      </c>
      <c r="AJ702" s="209">
        <f>Solicitacao_Prancha[[#This Row],[QUANT EQUIP]]</f>
        <v>1</v>
      </c>
      <c r="AK702" s="230" t="e">
        <f t="shared" si="236"/>
        <v>#REF!</v>
      </c>
      <c r="AL702" s="209"/>
      <c r="AM702" s="209"/>
      <c r="AN702" s="209"/>
      <c r="AO702" s="209"/>
      <c r="AP702" s="209"/>
      <c r="AQ702" s="209"/>
      <c r="AR702" s="209"/>
      <c r="AS702" s="209"/>
      <c r="AT702" s="209"/>
      <c r="AU702" s="209"/>
      <c r="AV702" s="209"/>
      <c r="AW702" s="209"/>
      <c r="AX702"/>
      <c r="AY702"/>
    </row>
    <row r="703" spans="1:51" ht="15" hidden="1" x14ac:dyDescent="0.25">
      <c r="A703" s="209">
        <v>3474</v>
      </c>
      <c r="B703" s="209" t="s">
        <v>718</v>
      </c>
      <c r="C703" s="210">
        <v>45654.618055555555</v>
      </c>
      <c r="D703" s="211" t="s">
        <v>1721</v>
      </c>
      <c r="E703" s="209" t="s">
        <v>719</v>
      </c>
      <c r="F703" s="209">
        <v>2</v>
      </c>
      <c r="G703" s="209" t="s">
        <v>7</v>
      </c>
      <c r="H703" s="209" t="s">
        <v>621</v>
      </c>
      <c r="I703" s="209" t="s">
        <v>621</v>
      </c>
      <c r="J703" s="209" t="s">
        <v>1</v>
      </c>
      <c r="K703" s="209" t="s">
        <v>1664</v>
      </c>
      <c r="L703" s="209" t="s">
        <v>604</v>
      </c>
      <c r="M703" s="211" t="s">
        <v>652</v>
      </c>
      <c r="N703" s="211" t="s">
        <v>682</v>
      </c>
      <c r="O703" s="218"/>
      <c r="P703" s="209"/>
      <c r="Q703" s="209" t="s">
        <v>688</v>
      </c>
      <c r="R703" s="208" t="e">
        <f>VLOOKUP(LEFT(Solicitacao_Prancha[[#This Row],[ORIGEM]],4),#REF!,2,0)</f>
        <v>#REF!</v>
      </c>
      <c r="S703" s="208" t="e">
        <f>VLOOKUP(LEFT(Solicitacao_Prancha[[#This Row],[DESTINO]],4),#REF!,2,0)</f>
        <v>#REF!</v>
      </c>
      <c r="T703" s="220" t="str">
        <f t="shared" si="228"/>
        <v>Não Aderente</v>
      </c>
      <c r="U703" s="223">
        <f>((CONCATENATE(Solicitacao_Prancha[[#This Row],[DATA MOVIMENTAÇÃO]]," ",Solicitacao_Prancha[[#This Row],[HORA MOVIMENTAÇÃO]])-Solicitacao_Prancha[[#This Row],[DATA SOLICITAÇÃO]])*24)+3</f>
        <v>43.166666666627862</v>
      </c>
      <c r="V703" s="224" t="s">
        <v>410</v>
      </c>
      <c r="W703" s="209" t="str">
        <f>LEFT(Solicitacao_Prancha[[#This Row],[ORIGEM]],4)</f>
        <v>0390</v>
      </c>
      <c r="X703" s="209" t="str">
        <f>LEFT(Solicitacao_Prancha[[#This Row],[DESTINO]],4)</f>
        <v>0457</v>
      </c>
      <c r="Y703" s="209" t="str">
        <f t="shared" si="229"/>
        <v>BRLP0390</v>
      </c>
      <c r="Z703" s="209" t="str">
        <f t="shared" si="230"/>
        <v>03900457</v>
      </c>
      <c r="AA703" s="209" t="str">
        <f t="shared" si="231"/>
        <v>BRLP0457</v>
      </c>
      <c r="AB703" s="222" t="e">
        <f>VLOOKUP(Y703,#REF!,2,0)</f>
        <v>#REF!</v>
      </c>
      <c r="AC703" s="222" t="e">
        <f>VLOOKUP(Z703,#REF!,2,0)</f>
        <v>#REF!</v>
      </c>
      <c r="AD703" s="222" t="e">
        <f>VLOOKUP(AA703,#REF!,2,0)</f>
        <v>#REF!</v>
      </c>
      <c r="AE703" s="227" t="e">
        <f t="shared" si="232"/>
        <v>#REF!</v>
      </c>
      <c r="AF703" s="230" t="e">
        <f t="shared" si="233"/>
        <v>#REF!</v>
      </c>
      <c r="AG703" s="230">
        <v>2</v>
      </c>
      <c r="AH703" s="230" t="e">
        <f t="shared" si="234"/>
        <v>#REF!</v>
      </c>
      <c r="AI703" s="228" t="e">
        <f t="shared" si="235"/>
        <v>#REF!</v>
      </c>
      <c r="AJ703" s="209">
        <f>Solicitacao_Prancha[[#This Row],[QUANT EQUIP]]</f>
        <v>2</v>
      </c>
      <c r="AK703" s="230" t="e">
        <f t="shared" si="236"/>
        <v>#REF!</v>
      </c>
      <c r="AL703" s="209"/>
      <c r="AM703" s="209"/>
      <c r="AN703" s="209"/>
      <c r="AO703" s="209"/>
      <c r="AP703" s="209"/>
      <c r="AQ703" s="209"/>
      <c r="AR703" s="209"/>
      <c r="AS703" s="209"/>
      <c r="AT703" s="209"/>
      <c r="AU703" s="209"/>
      <c r="AV703" s="209"/>
      <c r="AW703" s="209"/>
      <c r="AX703"/>
      <c r="AY703"/>
    </row>
    <row r="704" spans="1:51" ht="15" hidden="1" x14ac:dyDescent="0.25">
      <c r="A704" s="209">
        <v>3475</v>
      </c>
      <c r="B704" s="209" t="s">
        <v>718</v>
      </c>
      <c r="C704" s="210">
        <v>45654.831250000003</v>
      </c>
      <c r="D704" s="211" t="s">
        <v>822</v>
      </c>
      <c r="E704" s="209" t="s">
        <v>719</v>
      </c>
      <c r="F704" s="209">
        <v>1</v>
      </c>
      <c r="G704" s="209" t="s">
        <v>7</v>
      </c>
      <c r="H704" s="209" t="s">
        <v>621</v>
      </c>
      <c r="I704" s="209" t="s">
        <v>621</v>
      </c>
      <c r="J704" s="209" t="s">
        <v>502</v>
      </c>
      <c r="K704" s="209" t="s">
        <v>1648</v>
      </c>
      <c r="L704" s="209" t="s">
        <v>593</v>
      </c>
      <c r="M704" s="211" t="s">
        <v>682</v>
      </c>
      <c r="N704" s="211" t="s">
        <v>1513</v>
      </c>
      <c r="O704" s="218"/>
      <c r="P704" s="209"/>
      <c r="Q704" s="209" t="s">
        <v>688</v>
      </c>
      <c r="R704" s="208" t="e">
        <f>VLOOKUP(LEFT(Solicitacao_Prancha[[#This Row],[ORIGEM]],4),#REF!,2,0)</f>
        <v>#REF!</v>
      </c>
      <c r="S704" s="208" t="e">
        <f>VLOOKUP(LEFT(Solicitacao_Prancha[[#This Row],[DESTINO]],4),#REF!,2,0)</f>
        <v>#REF!</v>
      </c>
      <c r="T704" s="220" t="str">
        <f t="shared" si="228"/>
        <v>Não Aderente</v>
      </c>
      <c r="U704" s="223">
        <f>((CONCATENATE(Solicitacao_Prancha[[#This Row],[DATA MOVIMENTAÇÃO]]," ",Solicitacao_Prancha[[#This Row],[HORA MOVIMENTAÇÃO]])-Solicitacao_Prancha[[#This Row],[DATA SOLICITAÇÃO]])*24)+3</f>
        <v>15.049999999988358</v>
      </c>
      <c r="V704" s="224" t="s">
        <v>410</v>
      </c>
      <c r="W704" s="209" t="str">
        <f>LEFT(Solicitacao_Prancha[[#This Row],[ORIGEM]],4)</f>
        <v>0457</v>
      </c>
      <c r="X704" s="209" t="str">
        <f>LEFT(Solicitacao_Prancha[[#This Row],[DESTINO]],4)</f>
        <v>0460</v>
      </c>
      <c r="Y704" s="209" t="str">
        <f t="shared" si="229"/>
        <v>BRLP0457</v>
      </c>
      <c r="Z704" s="209" t="str">
        <f t="shared" si="230"/>
        <v>04570460</v>
      </c>
      <c r="AA704" s="209" t="str">
        <f t="shared" si="231"/>
        <v>BRLP0460</v>
      </c>
      <c r="AB704" s="222" t="e">
        <f>VLOOKUP(Y704,#REF!,2,0)</f>
        <v>#REF!</v>
      </c>
      <c r="AC704" s="222" t="e">
        <f>VLOOKUP(Z704,#REF!,2,0)</f>
        <v>#REF!</v>
      </c>
      <c r="AD704" s="222" t="e">
        <f>VLOOKUP(AA704,#REF!,2,0)</f>
        <v>#REF!</v>
      </c>
      <c r="AE704" s="227" t="e">
        <f t="shared" si="232"/>
        <v>#REF!</v>
      </c>
      <c r="AF704" s="230" t="e">
        <f t="shared" si="233"/>
        <v>#REF!</v>
      </c>
      <c r="AG704" s="230">
        <v>2</v>
      </c>
      <c r="AH704" s="230" t="e">
        <f t="shared" si="234"/>
        <v>#REF!</v>
      </c>
      <c r="AI704" s="228" t="e">
        <f t="shared" si="235"/>
        <v>#REF!</v>
      </c>
      <c r="AJ704" s="209">
        <f>Solicitacao_Prancha[[#This Row],[QUANT EQUIP]]</f>
        <v>1</v>
      </c>
      <c r="AK704" s="230" t="e">
        <f t="shared" si="236"/>
        <v>#REF!</v>
      </c>
      <c r="AL704" s="209"/>
      <c r="AM704" s="209"/>
      <c r="AN704" s="209"/>
      <c r="AO704" s="209"/>
      <c r="AP704" s="209"/>
      <c r="AQ704" s="209"/>
      <c r="AR704" s="209"/>
      <c r="AS704" s="209"/>
      <c r="AT704" s="209"/>
      <c r="AU704" s="209"/>
      <c r="AV704" s="209"/>
      <c r="AW704" s="209"/>
      <c r="AX704"/>
      <c r="AY704"/>
    </row>
    <row r="705" spans="1:51" ht="15" hidden="1" x14ac:dyDescent="0.25">
      <c r="A705" s="209">
        <v>3476</v>
      </c>
      <c r="B705" s="209" t="s">
        <v>718</v>
      </c>
      <c r="C705" s="210">
        <v>45654.831250000003</v>
      </c>
      <c r="D705" s="211" t="s">
        <v>1722</v>
      </c>
      <c r="E705" s="209" t="s">
        <v>744</v>
      </c>
      <c r="F705" s="209">
        <v>7</v>
      </c>
      <c r="G705" s="209" t="s">
        <v>501</v>
      </c>
      <c r="H705" s="209" t="s">
        <v>627</v>
      </c>
      <c r="I705" s="209" t="s">
        <v>621</v>
      </c>
      <c r="J705" s="209" t="s">
        <v>1</v>
      </c>
      <c r="K705" s="209" t="s">
        <v>1627</v>
      </c>
      <c r="L705" s="209" t="s">
        <v>604</v>
      </c>
      <c r="M705" s="211" t="s">
        <v>908</v>
      </c>
      <c r="N705" s="211" t="s">
        <v>1580</v>
      </c>
      <c r="O705" s="218"/>
      <c r="P705" s="209"/>
      <c r="Q705" s="209" t="s">
        <v>688</v>
      </c>
      <c r="R705" s="208" t="e">
        <f>VLOOKUP(LEFT(Solicitacao_Prancha[[#This Row],[ORIGEM]],4),#REF!,2,0)</f>
        <v>#REF!</v>
      </c>
      <c r="S705" s="208" t="e">
        <f>VLOOKUP(LEFT(Solicitacao_Prancha[[#This Row],[DESTINO]],4),#REF!,2,0)</f>
        <v>#REF!</v>
      </c>
      <c r="T705" s="220" t="str">
        <f t="shared" si="228"/>
        <v>Não Aderente</v>
      </c>
      <c r="U705" s="223">
        <f>((CONCATENATE(Solicitacao_Prancha[[#This Row],[DATA MOVIMENTAÇÃO]]," ",Solicitacao_Prancha[[#This Row],[HORA MOVIMENTAÇÃO]])-Solicitacao_Prancha[[#This Row],[DATA SOLICITAÇÃO]])*24)+3</f>
        <v>-33.950000000128057</v>
      </c>
      <c r="V705" s="224" t="s">
        <v>410</v>
      </c>
      <c r="W705" s="209" t="str">
        <f>LEFT(Solicitacao_Prancha[[#This Row],[ORIGEM]],4)</f>
        <v>2079</v>
      </c>
      <c r="X705" s="209" t="str">
        <f>LEFT(Solicitacao_Prancha[[#This Row],[DESTINO]],4)</f>
        <v>0014</v>
      </c>
      <c r="Y705" s="209" t="str">
        <f t="shared" si="229"/>
        <v>BRLP2079</v>
      </c>
      <c r="Z705" s="209" t="str">
        <f t="shared" si="230"/>
        <v>20790014</v>
      </c>
      <c r="AA705" s="209" t="str">
        <f t="shared" si="231"/>
        <v>BRLP0014</v>
      </c>
      <c r="AB705" s="222" t="e">
        <f>VLOOKUP(Y705,#REF!,2,0)</f>
        <v>#REF!</v>
      </c>
      <c r="AC705" s="222" t="e">
        <f>VLOOKUP(Z705,#REF!,2,0)</f>
        <v>#REF!</v>
      </c>
      <c r="AD705" s="222" t="e">
        <f>VLOOKUP(AA705,#REF!,2,0)</f>
        <v>#REF!</v>
      </c>
      <c r="AE705" s="227" t="e">
        <f t="shared" si="232"/>
        <v>#REF!</v>
      </c>
      <c r="AF705" s="230" t="e">
        <f t="shared" si="233"/>
        <v>#REF!</v>
      </c>
      <c r="AG705" s="230">
        <v>2</v>
      </c>
      <c r="AH705" s="230" t="e">
        <f t="shared" si="234"/>
        <v>#REF!</v>
      </c>
      <c r="AI705" s="228" t="e">
        <f t="shared" si="235"/>
        <v>#REF!</v>
      </c>
      <c r="AJ705" s="209">
        <f>Solicitacao_Prancha[[#This Row],[QUANT EQUIP]]</f>
        <v>7</v>
      </c>
      <c r="AK705" s="230" t="e">
        <f t="shared" si="236"/>
        <v>#REF!</v>
      </c>
      <c r="AL705" s="209"/>
      <c r="AM705" s="209"/>
      <c r="AN705" s="209"/>
      <c r="AO705" s="209"/>
      <c r="AP705" s="209"/>
      <c r="AQ705" s="209"/>
      <c r="AR705" s="209"/>
      <c r="AS705" s="209"/>
      <c r="AT705" s="209"/>
      <c r="AU705" s="209"/>
      <c r="AV705" s="209"/>
      <c r="AW705" s="209"/>
      <c r="AX705"/>
      <c r="AY705"/>
    </row>
    <row r="706" spans="1:51" ht="15" hidden="1" x14ac:dyDescent="0.25">
      <c r="A706" s="209">
        <v>3494</v>
      </c>
      <c r="B706" s="209" t="s">
        <v>717</v>
      </c>
      <c r="C706" s="210">
        <v>45654.847222222219</v>
      </c>
      <c r="D706" s="211" t="s">
        <v>511</v>
      </c>
      <c r="E706" s="209" t="s">
        <v>500</v>
      </c>
      <c r="F706" s="209">
        <v>4</v>
      </c>
      <c r="G706" s="209" t="s">
        <v>487</v>
      </c>
      <c r="H706" s="209" t="s">
        <v>621</v>
      </c>
      <c r="I706" s="209" t="s">
        <v>624</v>
      </c>
      <c r="J706" s="209" t="s">
        <v>1</v>
      </c>
      <c r="K706" s="209" t="s">
        <v>1664</v>
      </c>
      <c r="L706" s="209" t="s">
        <v>604</v>
      </c>
      <c r="M706" s="211" t="s">
        <v>560</v>
      </c>
      <c r="N706" s="211" t="s">
        <v>547</v>
      </c>
      <c r="O706" s="218"/>
      <c r="P706" s="209"/>
      <c r="Q706" s="209" t="s">
        <v>688</v>
      </c>
      <c r="R706" s="208" t="e">
        <f>VLOOKUP(LEFT(Solicitacao_Prancha[[#This Row],[ORIGEM]],4),#REF!,2,0)</f>
        <v>#REF!</v>
      </c>
      <c r="S706" s="208" t="e">
        <f>VLOOKUP(LEFT(Solicitacao_Prancha[[#This Row],[DESTINO]],4),#REF!,2,0)</f>
        <v>#REF!</v>
      </c>
      <c r="T706" s="220" t="str">
        <f t="shared" si="228"/>
        <v>Não Aderente</v>
      </c>
      <c r="U706" s="223">
        <f>((CONCATENATE(Solicitacao_Prancha[[#This Row],[DATA MOVIMENTAÇÃO]]," ",Solicitacao_Prancha[[#This Row],[HORA MOVIMENTAÇÃO]])-Solicitacao_Prancha[[#This Row],[DATA SOLICITAÇÃO]])*24)+3</f>
        <v>37.666666666686069</v>
      </c>
      <c r="V706" s="224" t="s">
        <v>410</v>
      </c>
      <c r="W706" s="209" t="str">
        <f>LEFT(Solicitacao_Prancha[[#This Row],[ORIGEM]],4)</f>
        <v>0480</v>
      </c>
      <c r="X706" s="209" t="str">
        <f>LEFT(Solicitacao_Prancha[[#This Row],[DESTINO]],4)</f>
        <v>0484</v>
      </c>
      <c r="Y706" s="209" t="str">
        <f t="shared" si="229"/>
        <v>BRLP0480</v>
      </c>
      <c r="Z706" s="209" t="str">
        <f t="shared" si="230"/>
        <v>04800484</v>
      </c>
      <c r="AA706" s="209" t="str">
        <f t="shared" si="231"/>
        <v>BRLP0484</v>
      </c>
      <c r="AB706" s="222" t="e">
        <f>VLOOKUP(Y706,#REF!,2,0)</f>
        <v>#REF!</v>
      </c>
      <c r="AC706" s="222" t="e">
        <f>VLOOKUP(Z706,#REF!,2,0)</f>
        <v>#REF!</v>
      </c>
      <c r="AD706" s="222" t="e">
        <f>VLOOKUP(AA706,#REF!,2,0)</f>
        <v>#REF!</v>
      </c>
      <c r="AE706" s="227" t="e">
        <f t="shared" si="232"/>
        <v>#REF!</v>
      </c>
      <c r="AF706" s="230" t="e">
        <f t="shared" si="233"/>
        <v>#REF!</v>
      </c>
      <c r="AG706" s="230">
        <v>2</v>
      </c>
      <c r="AH706" s="230" t="e">
        <f t="shared" si="234"/>
        <v>#REF!</v>
      </c>
      <c r="AI706" s="228" t="e">
        <f t="shared" si="235"/>
        <v>#REF!</v>
      </c>
      <c r="AJ706" s="209">
        <f>Solicitacao_Prancha[[#This Row],[QUANT EQUIP]]</f>
        <v>4</v>
      </c>
      <c r="AK706" s="230" t="e">
        <f t="shared" si="236"/>
        <v>#REF!</v>
      </c>
      <c r="AL706" s="209"/>
      <c r="AM706" s="209"/>
      <c r="AN706" s="209"/>
      <c r="AO706" s="209"/>
      <c r="AP706" s="209"/>
      <c r="AQ706" s="209"/>
      <c r="AR706" s="209"/>
      <c r="AS706" s="209"/>
      <c r="AT706" s="209"/>
      <c r="AU706" s="209"/>
      <c r="AV706" s="209"/>
      <c r="AW706" s="209"/>
      <c r="AX706"/>
      <c r="AY706"/>
    </row>
    <row r="707" spans="1:51" ht="15" hidden="1" x14ac:dyDescent="0.25">
      <c r="A707" s="209">
        <v>3477</v>
      </c>
      <c r="B707" s="209" t="s">
        <v>743</v>
      </c>
      <c r="C707" s="210">
        <v>45654.852777777778</v>
      </c>
      <c r="D707" s="211" t="s">
        <v>840</v>
      </c>
      <c r="E707" s="209" t="s">
        <v>489</v>
      </c>
      <c r="F707" s="209">
        <v>1</v>
      </c>
      <c r="G707" s="209" t="s">
        <v>501</v>
      </c>
      <c r="H707" s="209" t="s">
        <v>620</v>
      </c>
      <c r="I707" s="209" t="s">
        <v>621</v>
      </c>
      <c r="J707" s="209" t="s">
        <v>1</v>
      </c>
      <c r="K707" s="209" t="s">
        <v>1664</v>
      </c>
      <c r="L707" s="209" t="s">
        <v>600</v>
      </c>
      <c r="M707" s="211" t="s">
        <v>1562</v>
      </c>
      <c r="N707" s="211" t="s">
        <v>1421</v>
      </c>
      <c r="O707" s="218"/>
      <c r="P707" s="209"/>
      <c r="Q707" s="209" t="s">
        <v>688</v>
      </c>
      <c r="R707" s="208" t="e">
        <f>VLOOKUP(LEFT(Solicitacao_Prancha[[#This Row],[ORIGEM]],4),#REF!,2,0)</f>
        <v>#REF!</v>
      </c>
      <c r="S707" s="208" t="e">
        <f>VLOOKUP(LEFT(Solicitacao_Prancha[[#This Row],[DESTINO]],4),#REF!,2,0)</f>
        <v>#REF!</v>
      </c>
      <c r="T707" s="220" t="str">
        <f t="shared" si="228"/>
        <v>Não Aderente</v>
      </c>
      <c r="U707" s="223">
        <f>((CONCATENATE(Solicitacao_Prancha[[#This Row],[DATA MOVIMENTAÇÃO]]," ",Solicitacao_Prancha[[#This Row],[HORA MOVIMENTAÇÃO]])-Solicitacao_Prancha[[#This Row],[DATA SOLICITAÇÃO]])*24)+3</f>
        <v>36.533333333325572</v>
      </c>
      <c r="V707" s="224" t="s">
        <v>410</v>
      </c>
      <c r="W707" s="209" t="str">
        <f>LEFT(Solicitacao_Prancha[[#This Row],[ORIGEM]],4)</f>
        <v>0481</v>
      </c>
      <c r="X707" s="209" t="str">
        <f>LEFT(Solicitacao_Prancha[[#This Row],[DESTINO]],4)</f>
        <v>0656</v>
      </c>
      <c r="Y707" s="209" t="str">
        <f t="shared" si="229"/>
        <v>BRLP0481</v>
      </c>
      <c r="Z707" s="209" t="str">
        <f t="shared" si="230"/>
        <v>04810656</v>
      </c>
      <c r="AA707" s="209" t="str">
        <f t="shared" si="231"/>
        <v>BRLP0656</v>
      </c>
      <c r="AB707" s="222" t="e">
        <f>VLOOKUP(Y707,#REF!,2,0)</f>
        <v>#REF!</v>
      </c>
      <c r="AC707" s="222" t="e">
        <f>VLOOKUP(Z707,#REF!,2,0)</f>
        <v>#REF!</v>
      </c>
      <c r="AD707" s="222" t="e">
        <f>VLOOKUP(AA707,#REF!,2,0)</f>
        <v>#REF!</v>
      </c>
      <c r="AE707" s="227" t="e">
        <f t="shared" si="232"/>
        <v>#REF!</v>
      </c>
      <c r="AF707" s="230" t="e">
        <f t="shared" si="233"/>
        <v>#REF!</v>
      </c>
      <c r="AG707" s="230">
        <v>2</v>
      </c>
      <c r="AH707" s="230" t="e">
        <f t="shared" si="234"/>
        <v>#REF!</v>
      </c>
      <c r="AI707" s="228" t="e">
        <f t="shared" si="235"/>
        <v>#REF!</v>
      </c>
      <c r="AJ707" s="209">
        <f>Solicitacao_Prancha[[#This Row],[QUANT EQUIP]]</f>
        <v>1</v>
      </c>
      <c r="AK707" s="230" t="e">
        <f t="shared" si="236"/>
        <v>#REF!</v>
      </c>
      <c r="AL707" s="209"/>
      <c r="AM707" s="209"/>
      <c r="AN707" s="209"/>
      <c r="AO707" s="209"/>
      <c r="AP707" s="209"/>
      <c r="AQ707" s="209"/>
      <c r="AR707" s="209"/>
      <c r="AS707" s="209"/>
      <c r="AT707" s="209"/>
      <c r="AU707" s="209"/>
      <c r="AV707" s="209"/>
      <c r="AW707" s="209"/>
      <c r="AX707"/>
      <c r="AY707"/>
    </row>
    <row r="708" spans="1:51" ht="15" hidden="1" x14ac:dyDescent="0.25">
      <c r="A708" s="209">
        <v>3478</v>
      </c>
      <c r="B708" s="209" t="s">
        <v>743</v>
      </c>
      <c r="C708" s="210">
        <v>45654.852777777778</v>
      </c>
      <c r="D708" s="211" t="s">
        <v>840</v>
      </c>
      <c r="E708" s="209" t="s">
        <v>491</v>
      </c>
      <c r="F708" s="209">
        <v>1</v>
      </c>
      <c r="G708" s="209" t="s">
        <v>501</v>
      </c>
      <c r="H708" s="209" t="s">
        <v>620</v>
      </c>
      <c r="I708" s="209" t="s">
        <v>621</v>
      </c>
      <c r="J708" s="209" t="s">
        <v>1</v>
      </c>
      <c r="K708" s="209" t="s">
        <v>1664</v>
      </c>
      <c r="L708" s="209" t="s">
        <v>600</v>
      </c>
      <c r="M708" s="211" t="s">
        <v>1562</v>
      </c>
      <c r="N708" s="211" t="s">
        <v>639</v>
      </c>
      <c r="O708" s="218"/>
      <c r="P708" s="209"/>
      <c r="Q708" s="209" t="s">
        <v>688</v>
      </c>
      <c r="R708" s="208" t="e">
        <f>VLOOKUP(LEFT(Solicitacao_Prancha[[#This Row],[ORIGEM]],4),#REF!,2,0)</f>
        <v>#REF!</v>
      </c>
      <c r="S708" s="208" t="e">
        <f>VLOOKUP(LEFT(Solicitacao_Prancha[[#This Row],[DESTINO]],4),#REF!,2,0)</f>
        <v>#REF!</v>
      </c>
      <c r="T708" s="220" t="str">
        <f t="shared" si="228"/>
        <v>Não Aderente</v>
      </c>
      <c r="U708" s="223">
        <f>((CONCATENATE(Solicitacao_Prancha[[#This Row],[DATA MOVIMENTAÇÃO]]," ",Solicitacao_Prancha[[#This Row],[HORA MOVIMENTAÇÃO]])-Solicitacao_Prancha[[#This Row],[DATA SOLICITAÇÃO]])*24)+3</f>
        <v>36.533333333325572</v>
      </c>
      <c r="V708" s="224" t="s">
        <v>410</v>
      </c>
      <c r="W708" s="209" t="str">
        <f>LEFT(Solicitacao_Prancha[[#This Row],[ORIGEM]],4)</f>
        <v>0481</v>
      </c>
      <c r="X708" s="209" t="str">
        <f>LEFT(Solicitacao_Prancha[[#This Row],[DESTINO]],4)</f>
        <v>0486</v>
      </c>
      <c r="Y708" s="209" t="str">
        <f t="shared" si="229"/>
        <v>BRLP0481</v>
      </c>
      <c r="Z708" s="209" t="str">
        <f t="shared" si="230"/>
        <v>04810486</v>
      </c>
      <c r="AA708" s="209" t="str">
        <f t="shared" si="231"/>
        <v>BRLP0486</v>
      </c>
      <c r="AB708" s="222" t="e">
        <f>VLOOKUP(Y708,#REF!,2,0)</f>
        <v>#REF!</v>
      </c>
      <c r="AC708" s="222" t="e">
        <f>VLOOKUP(Z708,#REF!,2,0)</f>
        <v>#REF!</v>
      </c>
      <c r="AD708" s="222" t="e">
        <f>VLOOKUP(AA708,#REF!,2,0)</f>
        <v>#REF!</v>
      </c>
      <c r="AE708" s="227" t="e">
        <f t="shared" si="232"/>
        <v>#REF!</v>
      </c>
      <c r="AF708" s="230" t="e">
        <f t="shared" si="233"/>
        <v>#REF!</v>
      </c>
      <c r="AG708" s="230">
        <v>2</v>
      </c>
      <c r="AH708" s="230" t="e">
        <f t="shared" si="234"/>
        <v>#REF!</v>
      </c>
      <c r="AI708" s="228" t="e">
        <f t="shared" si="235"/>
        <v>#REF!</v>
      </c>
      <c r="AJ708" s="209">
        <f>Solicitacao_Prancha[[#This Row],[QUANT EQUIP]]</f>
        <v>1</v>
      </c>
      <c r="AK708" s="230" t="e">
        <f t="shared" si="236"/>
        <v>#REF!</v>
      </c>
      <c r="AL708" s="209"/>
      <c r="AM708" s="209"/>
      <c r="AN708" s="209"/>
      <c r="AO708" s="209"/>
      <c r="AP708" s="209"/>
      <c r="AQ708" s="209"/>
      <c r="AR708" s="209"/>
      <c r="AS708" s="209"/>
      <c r="AT708" s="209"/>
      <c r="AU708" s="209"/>
      <c r="AV708" s="209"/>
      <c r="AW708" s="209"/>
      <c r="AX708"/>
      <c r="AY708"/>
    </row>
    <row r="709" spans="1:51" ht="15" hidden="1" x14ac:dyDescent="0.25">
      <c r="A709" s="209">
        <v>3479</v>
      </c>
      <c r="B709" s="209" t="s">
        <v>743</v>
      </c>
      <c r="C709" s="210">
        <v>45654.852777777778</v>
      </c>
      <c r="D709" s="211" t="s">
        <v>840</v>
      </c>
      <c r="E709" s="209" t="s">
        <v>503</v>
      </c>
      <c r="F709" s="209">
        <v>1</v>
      </c>
      <c r="G709" s="209" t="s">
        <v>501</v>
      </c>
      <c r="H709" s="209" t="s">
        <v>620</v>
      </c>
      <c r="I709" s="209" t="s">
        <v>621</v>
      </c>
      <c r="J709" s="209" t="s">
        <v>1</v>
      </c>
      <c r="K709" s="209" t="s">
        <v>1664</v>
      </c>
      <c r="L709" s="209" t="s">
        <v>600</v>
      </c>
      <c r="M709" s="211" t="s">
        <v>1562</v>
      </c>
      <c r="N709" s="211" t="s">
        <v>639</v>
      </c>
      <c r="O709" s="218"/>
      <c r="P709" s="209"/>
      <c r="Q709" s="209" t="s">
        <v>688</v>
      </c>
      <c r="R709" s="208" t="e">
        <f>VLOOKUP(LEFT(Solicitacao_Prancha[[#This Row],[ORIGEM]],4),#REF!,2,0)</f>
        <v>#REF!</v>
      </c>
      <c r="S709" s="208" t="e">
        <f>VLOOKUP(LEFT(Solicitacao_Prancha[[#This Row],[DESTINO]],4),#REF!,2,0)</f>
        <v>#REF!</v>
      </c>
      <c r="T709" s="220" t="str">
        <f t="shared" si="228"/>
        <v>Não Aderente</v>
      </c>
      <c r="U709" s="223">
        <f>((CONCATENATE(Solicitacao_Prancha[[#This Row],[DATA MOVIMENTAÇÃO]]," ",Solicitacao_Prancha[[#This Row],[HORA MOVIMENTAÇÃO]])-Solicitacao_Prancha[[#This Row],[DATA SOLICITAÇÃO]])*24)+3</f>
        <v>36.533333333325572</v>
      </c>
      <c r="V709" s="224" t="s">
        <v>410</v>
      </c>
      <c r="W709" s="209" t="str">
        <f>LEFT(Solicitacao_Prancha[[#This Row],[ORIGEM]],4)</f>
        <v>0481</v>
      </c>
      <c r="X709" s="209" t="str">
        <f>LEFT(Solicitacao_Prancha[[#This Row],[DESTINO]],4)</f>
        <v>0486</v>
      </c>
      <c r="Y709" s="209" t="str">
        <f t="shared" si="229"/>
        <v>BRLP0481</v>
      </c>
      <c r="Z709" s="209" t="str">
        <f t="shared" si="230"/>
        <v>04810486</v>
      </c>
      <c r="AA709" s="209" t="str">
        <f t="shared" si="231"/>
        <v>BRLP0486</v>
      </c>
      <c r="AB709" s="222" t="e">
        <f>VLOOKUP(Y709,#REF!,2,0)</f>
        <v>#REF!</v>
      </c>
      <c r="AC709" s="222" t="e">
        <f>VLOOKUP(Z709,#REF!,2,0)</f>
        <v>#REF!</v>
      </c>
      <c r="AD709" s="222" t="e">
        <f>VLOOKUP(AA709,#REF!,2,0)</f>
        <v>#REF!</v>
      </c>
      <c r="AE709" s="227" t="e">
        <f t="shared" si="232"/>
        <v>#REF!</v>
      </c>
      <c r="AF709" s="230" t="e">
        <f t="shared" si="233"/>
        <v>#REF!</v>
      </c>
      <c r="AG709" s="230">
        <v>2</v>
      </c>
      <c r="AH709" s="230" t="e">
        <f t="shared" si="234"/>
        <v>#REF!</v>
      </c>
      <c r="AI709" s="228" t="e">
        <f t="shared" si="235"/>
        <v>#REF!</v>
      </c>
      <c r="AJ709" s="209">
        <f>Solicitacao_Prancha[[#This Row],[QUANT EQUIP]]</f>
        <v>1</v>
      </c>
      <c r="AK709" s="230" t="e">
        <f t="shared" si="236"/>
        <v>#REF!</v>
      </c>
      <c r="AL709" s="209"/>
      <c r="AM709" s="209"/>
      <c r="AN709" s="209"/>
      <c r="AO709" s="209"/>
      <c r="AP709" s="209"/>
      <c r="AQ709" s="209"/>
      <c r="AR709" s="209"/>
      <c r="AS709" s="209"/>
      <c r="AT709" s="209"/>
      <c r="AU709" s="209"/>
      <c r="AV709" s="209"/>
      <c r="AW709" s="209"/>
      <c r="AX709"/>
      <c r="AY709"/>
    </row>
    <row r="710" spans="1:51" ht="15" hidden="1" x14ac:dyDescent="0.25">
      <c r="A710" s="209">
        <v>3480</v>
      </c>
      <c r="B710" s="209" t="s">
        <v>743</v>
      </c>
      <c r="C710" s="210">
        <v>45654.852777777778</v>
      </c>
      <c r="D710" s="211" t="s">
        <v>840</v>
      </c>
      <c r="E710" s="209" t="s">
        <v>493</v>
      </c>
      <c r="F710" s="209">
        <v>1</v>
      </c>
      <c r="G710" s="209" t="s">
        <v>501</v>
      </c>
      <c r="H710" s="209" t="s">
        <v>620</v>
      </c>
      <c r="I710" s="209" t="s">
        <v>621</v>
      </c>
      <c r="J710" s="209" t="s">
        <v>1</v>
      </c>
      <c r="K710" s="209" t="s">
        <v>1664</v>
      </c>
      <c r="L710" s="209" t="s">
        <v>600</v>
      </c>
      <c r="M710" s="211" t="s">
        <v>1562</v>
      </c>
      <c r="N710" s="211" t="s">
        <v>639</v>
      </c>
      <c r="O710" s="218"/>
      <c r="P710" s="209"/>
      <c r="Q710" s="209" t="s">
        <v>688</v>
      </c>
      <c r="R710" s="208" t="e">
        <f>VLOOKUP(LEFT(Solicitacao_Prancha[[#This Row],[ORIGEM]],4),#REF!,2,0)</f>
        <v>#REF!</v>
      </c>
      <c r="S710" s="208" t="e">
        <f>VLOOKUP(LEFT(Solicitacao_Prancha[[#This Row],[DESTINO]],4),#REF!,2,0)</f>
        <v>#REF!</v>
      </c>
      <c r="T710" s="220" t="str">
        <f t="shared" si="228"/>
        <v>Não Aderente</v>
      </c>
      <c r="U710" s="223">
        <f>((CONCATENATE(Solicitacao_Prancha[[#This Row],[DATA MOVIMENTAÇÃO]]," ",Solicitacao_Prancha[[#This Row],[HORA MOVIMENTAÇÃO]])-Solicitacao_Prancha[[#This Row],[DATA SOLICITAÇÃO]])*24)+3</f>
        <v>36.533333333325572</v>
      </c>
      <c r="V710" s="224" t="s">
        <v>410</v>
      </c>
      <c r="W710" s="209" t="str">
        <f>LEFT(Solicitacao_Prancha[[#This Row],[ORIGEM]],4)</f>
        <v>0481</v>
      </c>
      <c r="X710" s="209" t="str">
        <f>LEFT(Solicitacao_Prancha[[#This Row],[DESTINO]],4)</f>
        <v>0486</v>
      </c>
      <c r="Y710" s="209" t="str">
        <f t="shared" si="229"/>
        <v>BRLP0481</v>
      </c>
      <c r="Z710" s="209" t="str">
        <f t="shared" si="230"/>
        <v>04810486</v>
      </c>
      <c r="AA710" s="209" t="str">
        <f t="shared" si="231"/>
        <v>BRLP0486</v>
      </c>
      <c r="AB710" s="222" t="e">
        <f>VLOOKUP(Y710,#REF!,2,0)</f>
        <v>#REF!</v>
      </c>
      <c r="AC710" s="222" t="e">
        <f>VLOOKUP(Z710,#REF!,2,0)</f>
        <v>#REF!</v>
      </c>
      <c r="AD710" s="222" t="e">
        <f>VLOOKUP(AA710,#REF!,2,0)</f>
        <v>#REF!</v>
      </c>
      <c r="AE710" s="227" t="e">
        <f t="shared" si="232"/>
        <v>#REF!</v>
      </c>
      <c r="AF710" s="230" t="e">
        <f t="shared" si="233"/>
        <v>#REF!</v>
      </c>
      <c r="AG710" s="230">
        <v>2</v>
      </c>
      <c r="AH710" s="230" t="e">
        <f t="shared" si="234"/>
        <v>#REF!</v>
      </c>
      <c r="AI710" s="228" t="e">
        <f t="shared" si="235"/>
        <v>#REF!</v>
      </c>
      <c r="AJ710" s="209">
        <f>Solicitacao_Prancha[[#This Row],[QUANT EQUIP]]</f>
        <v>1</v>
      </c>
      <c r="AK710" s="230" t="e">
        <f t="shared" si="236"/>
        <v>#REF!</v>
      </c>
      <c r="AL710" s="209"/>
      <c r="AM710" s="209"/>
      <c r="AN710" s="209"/>
      <c r="AO710" s="209"/>
      <c r="AP710" s="209"/>
      <c r="AQ710" s="209"/>
      <c r="AR710" s="209"/>
      <c r="AS710" s="209"/>
      <c r="AT710" s="209"/>
      <c r="AU710" s="209"/>
      <c r="AV710" s="209"/>
      <c r="AW710" s="209"/>
      <c r="AX710"/>
      <c r="AY710"/>
    </row>
    <row r="711" spans="1:51" ht="15" hidden="1" x14ac:dyDescent="0.25">
      <c r="A711" s="209">
        <v>3481</v>
      </c>
      <c r="B711" s="209" t="s">
        <v>717</v>
      </c>
      <c r="C711" s="210">
        <v>45654.887499999997</v>
      </c>
      <c r="D711" s="211" t="s">
        <v>1467</v>
      </c>
      <c r="E711" s="209" t="s">
        <v>500</v>
      </c>
      <c r="F711" s="209">
        <v>3</v>
      </c>
      <c r="G711" s="209" t="s">
        <v>6</v>
      </c>
      <c r="H711" s="209" t="s">
        <v>624</v>
      </c>
      <c r="I711" s="209" t="s">
        <v>624</v>
      </c>
      <c r="J711" s="209" t="s">
        <v>1</v>
      </c>
      <c r="K711" s="209" t="s">
        <v>1664</v>
      </c>
      <c r="L711" s="209" t="s">
        <v>604</v>
      </c>
      <c r="M711" s="211" t="s">
        <v>565</v>
      </c>
      <c r="N711" s="211" t="s">
        <v>517</v>
      </c>
      <c r="O711" s="218"/>
      <c r="P711" s="209"/>
      <c r="Q711" s="209" t="s">
        <v>688</v>
      </c>
      <c r="R711" s="208" t="e">
        <f>VLOOKUP(LEFT(Solicitacao_Prancha[[#This Row],[ORIGEM]],4),#REF!,2,0)</f>
        <v>#REF!</v>
      </c>
      <c r="S711" s="208" t="e">
        <f>VLOOKUP(LEFT(Solicitacao_Prancha[[#This Row],[DESTINO]],4),#REF!,2,0)</f>
        <v>#REF!</v>
      </c>
      <c r="T711" s="220" t="str">
        <f t="shared" si="228"/>
        <v>Não Aderente</v>
      </c>
      <c r="U711" s="223">
        <f>((CONCATENATE(Solicitacao_Prancha[[#This Row],[DATA MOVIMENTAÇÃO]]," ",Solicitacao_Prancha[[#This Row],[HORA MOVIMENTAÇÃO]])-Solicitacao_Prancha[[#This Row],[DATA SOLICITAÇÃO]])*24)+3</f>
        <v>36.700000000011642</v>
      </c>
      <c r="V711" s="224" t="s">
        <v>410</v>
      </c>
      <c r="W711" s="209" t="str">
        <f>LEFT(Solicitacao_Prancha[[#This Row],[ORIGEM]],4)</f>
        <v>0374</v>
      </c>
      <c r="X711" s="209" t="str">
        <f>LEFT(Solicitacao_Prancha[[#This Row],[DESTINO]],4)</f>
        <v>0342</v>
      </c>
      <c r="Y711" s="209" t="str">
        <f t="shared" si="229"/>
        <v>BRLP0374</v>
      </c>
      <c r="Z711" s="209" t="str">
        <f t="shared" si="230"/>
        <v>03740342</v>
      </c>
      <c r="AA711" s="209" t="str">
        <f t="shared" si="231"/>
        <v>BRLP0342</v>
      </c>
      <c r="AB711" s="222" t="e">
        <f>VLOOKUP(Y711,#REF!,2,0)</f>
        <v>#REF!</v>
      </c>
      <c r="AC711" s="222" t="e">
        <f>VLOOKUP(Z711,#REF!,2,0)</f>
        <v>#REF!</v>
      </c>
      <c r="AD711" s="222" t="e">
        <f>VLOOKUP(AA711,#REF!,2,0)</f>
        <v>#REF!</v>
      </c>
      <c r="AE711" s="227" t="e">
        <f t="shared" si="232"/>
        <v>#REF!</v>
      </c>
      <c r="AF711" s="230" t="e">
        <f t="shared" si="233"/>
        <v>#REF!</v>
      </c>
      <c r="AG711" s="230">
        <v>2</v>
      </c>
      <c r="AH711" s="230" t="e">
        <f t="shared" si="234"/>
        <v>#REF!</v>
      </c>
      <c r="AI711" s="228" t="e">
        <f t="shared" si="235"/>
        <v>#REF!</v>
      </c>
      <c r="AJ711" s="209">
        <f>Solicitacao_Prancha[[#This Row],[QUANT EQUIP]]</f>
        <v>3</v>
      </c>
      <c r="AK711" s="230" t="e">
        <f t="shared" si="236"/>
        <v>#REF!</v>
      </c>
      <c r="AL711" s="209"/>
      <c r="AM711" s="209"/>
      <c r="AN711" s="209"/>
      <c r="AO711" s="209"/>
      <c r="AP711" s="209"/>
      <c r="AQ711" s="209"/>
      <c r="AR711" s="209"/>
      <c r="AS711" s="209"/>
      <c r="AT711" s="209"/>
      <c r="AU711" s="209"/>
      <c r="AV711" s="209"/>
      <c r="AW711" s="209"/>
      <c r="AX711"/>
      <c r="AY711"/>
    </row>
    <row r="712" spans="1:51" ht="15" hidden="1" x14ac:dyDescent="0.25">
      <c r="A712" s="209">
        <v>3482</v>
      </c>
      <c r="B712" s="209" t="s">
        <v>717</v>
      </c>
      <c r="C712" s="210">
        <v>45654.888888888891</v>
      </c>
      <c r="D712" s="211" t="s">
        <v>1467</v>
      </c>
      <c r="E712" s="209" t="s">
        <v>491</v>
      </c>
      <c r="F712" s="209">
        <v>1</v>
      </c>
      <c r="G712" s="209" t="s">
        <v>6</v>
      </c>
      <c r="H712" s="209" t="s">
        <v>620</v>
      </c>
      <c r="I712" s="209" t="s">
        <v>624</v>
      </c>
      <c r="J712" s="209" t="s">
        <v>1</v>
      </c>
      <c r="K712" s="209" t="s">
        <v>1664</v>
      </c>
      <c r="L712" s="209" t="s">
        <v>604</v>
      </c>
      <c r="M712" s="211" t="s">
        <v>565</v>
      </c>
      <c r="N712" s="211" t="s">
        <v>517</v>
      </c>
      <c r="O712" s="218"/>
      <c r="P712" s="209"/>
      <c r="Q712" s="209" t="s">
        <v>688</v>
      </c>
      <c r="R712" s="208" t="e">
        <f>VLOOKUP(LEFT(Solicitacao_Prancha[[#This Row],[ORIGEM]],4),#REF!,2,0)</f>
        <v>#REF!</v>
      </c>
      <c r="S712" s="208" t="e">
        <f>VLOOKUP(LEFT(Solicitacao_Prancha[[#This Row],[DESTINO]],4),#REF!,2,0)</f>
        <v>#REF!</v>
      </c>
      <c r="T712" s="220" t="str">
        <f t="shared" si="228"/>
        <v>Não Aderente</v>
      </c>
      <c r="U712" s="223">
        <f>((CONCATENATE(Solicitacao_Prancha[[#This Row],[DATA MOVIMENTAÇÃO]]," ",Solicitacao_Prancha[[#This Row],[HORA MOVIMENTAÇÃO]])-Solicitacao_Prancha[[#This Row],[DATA SOLICITAÇÃO]])*24)+3</f>
        <v>36.666666666569654</v>
      </c>
      <c r="V712" s="224" t="s">
        <v>410</v>
      </c>
      <c r="W712" s="209" t="str">
        <f>LEFT(Solicitacao_Prancha[[#This Row],[ORIGEM]],4)</f>
        <v>0374</v>
      </c>
      <c r="X712" s="209" t="str">
        <f>LEFT(Solicitacao_Prancha[[#This Row],[DESTINO]],4)</f>
        <v>0342</v>
      </c>
      <c r="Y712" s="209" t="str">
        <f t="shared" si="229"/>
        <v>BRLP0374</v>
      </c>
      <c r="Z712" s="209" t="str">
        <f t="shared" si="230"/>
        <v>03740342</v>
      </c>
      <c r="AA712" s="209" t="str">
        <f t="shared" si="231"/>
        <v>BRLP0342</v>
      </c>
      <c r="AB712" s="222" t="e">
        <f>VLOOKUP(Y712,#REF!,2,0)</f>
        <v>#REF!</v>
      </c>
      <c r="AC712" s="222" t="e">
        <f>VLOOKUP(Z712,#REF!,2,0)</f>
        <v>#REF!</v>
      </c>
      <c r="AD712" s="222" t="e">
        <f>VLOOKUP(AA712,#REF!,2,0)</f>
        <v>#REF!</v>
      </c>
      <c r="AE712" s="227" t="e">
        <f t="shared" si="232"/>
        <v>#REF!</v>
      </c>
      <c r="AF712" s="230" t="e">
        <f t="shared" si="233"/>
        <v>#REF!</v>
      </c>
      <c r="AG712" s="230">
        <v>2</v>
      </c>
      <c r="AH712" s="230" t="e">
        <f t="shared" si="234"/>
        <v>#REF!</v>
      </c>
      <c r="AI712" s="228" t="e">
        <f t="shared" si="235"/>
        <v>#REF!</v>
      </c>
      <c r="AJ712" s="209">
        <f>Solicitacao_Prancha[[#This Row],[QUANT EQUIP]]</f>
        <v>1</v>
      </c>
      <c r="AK712" s="230" t="e">
        <f t="shared" si="236"/>
        <v>#REF!</v>
      </c>
      <c r="AL712" s="209"/>
      <c r="AM712" s="209"/>
      <c r="AN712" s="209"/>
      <c r="AO712" s="209"/>
      <c r="AP712" s="209"/>
      <c r="AQ712" s="209"/>
      <c r="AR712" s="209"/>
      <c r="AS712" s="209"/>
      <c r="AT712" s="209"/>
      <c r="AU712" s="209"/>
      <c r="AV712" s="209"/>
      <c r="AW712" s="209"/>
      <c r="AX712"/>
      <c r="AY712"/>
    </row>
    <row r="713" spans="1:51" ht="15" hidden="1" x14ac:dyDescent="0.25">
      <c r="A713" s="209">
        <v>3483</v>
      </c>
      <c r="B713" s="209" t="s">
        <v>718</v>
      </c>
      <c r="C713" s="210">
        <v>45654.898611111108</v>
      </c>
      <c r="D713" s="211" t="s">
        <v>576</v>
      </c>
      <c r="E713" s="209" t="s">
        <v>744</v>
      </c>
      <c r="F713" s="209">
        <v>2</v>
      </c>
      <c r="G713" s="209" t="s">
        <v>509</v>
      </c>
      <c r="H713" s="209" t="s">
        <v>621</v>
      </c>
      <c r="I713" s="209" t="s">
        <v>621</v>
      </c>
      <c r="J713" s="209" t="s">
        <v>531</v>
      </c>
      <c r="K713" s="209" t="s">
        <v>1648</v>
      </c>
      <c r="L713" s="209" t="s">
        <v>1723</v>
      </c>
      <c r="M713" s="211" t="s">
        <v>1001</v>
      </c>
      <c r="N713" s="211" t="s">
        <v>1708</v>
      </c>
      <c r="O713" s="218"/>
      <c r="P713" s="209" t="s">
        <v>514</v>
      </c>
      <c r="Q713" s="209" t="s">
        <v>688</v>
      </c>
      <c r="R713" s="208" t="e">
        <f>VLOOKUP(LEFT(Solicitacao_Prancha[[#This Row],[ORIGEM]],4),#REF!,2,0)</f>
        <v>#REF!</v>
      </c>
      <c r="S713" s="208" t="e">
        <f>VLOOKUP(LEFT(Solicitacao_Prancha[[#This Row],[DESTINO]],4),#REF!,2,0)</f>
        <v>#REF!</v>
      </c>
      <c r="T713" s="220" t="str">
        <f t="shared" si="228"/>
        <v>Não Aderente</v>
      </c>
      <c r="U713" s="223">
        <f>((CONCATENATE(Solicitacao_Prancha[[#This Row],[DATA MOVIMENTAÇÃO]]," ",Solicitacao_Prancha[[#This Row],[HORA MOVIMENTAÇÃO]])-Solicitacao_Prancha[[#This Row],[DATA SOLICITAÇÃO]])*24)+3</f>
        <v>8.1000000000349246</v>
      </c>
      <c r="V713" s="224" t="s">
        <v>410</v>
      </c>
      <c r="W713" s="209" t="str">
        <f>LEFT(Solicitacao_Prancha[[#This Row],[ORIGEM]],4)</f>
        <v>0464</v>
      </c>
      <c r="X713" s="209" t="str">
        <f>LEFT(Solicitacao_Prancha[[#This Row],[DESTINO]],4)</f>
        <v>0537</v>
      </c>
      <c r="Y713" s="209" t="str">
        <f t="shared" si="229"/>
        <v>BRLP0464</v>
      </c>
      <c r="Z713" s="209" t="str">
        <f t="shared" si="230"/>
        <v>04640537</v>
      </c>
      <c r="AA713" s="209" t="str">
        <f t="shared" si="231"/>
        <v>BRLP0537</v>
      </c>
      <c r="AB713" s="222" t="e">
        <f>VLOOKUP(Y713,#REF!,2,0)</f>
        <v>#REF!</v>
      </c>
      <c r="AC713" s="222" t="e">
        <f>VLOOKUP(Z713,#REF!,2,0)</f>
        <v>#REF!</v>
      </c>
      <c r="AD713" s="222" t="e">
        <f>VLOOKUP(AA713,#REF!,2,0)</f>
        <v>#REF!</v>
      </c>
      <c r="AE713" s="227" t="e">
        <f t="shared" si="232"/>
        <v>#REF!</v>
      </c>
      <c r="AF713" s="230" t="e">
        <f t="shared" si="233"/>
        <v>#REF!</v>
      </c>
      <c r="AG713" s="230">
        <v>2</v>
      </c>
      <c r="AH713" s="230" t="e">
        <f t="shared" si="234"/>
        <v>#REF!</v>
      </c>
      <c r="AI713" s="228" t="e">
        <f t="shared" si="235"/>
        <v>#REF!</v>
      </c>
      <c r="AJ713" s="209">
        <f>Solicitacao_Prancha[[#This Row],[QUANT EQUIP]]</f>
        <v>2</v>
      </c>
      <c r="AK713" s="230" t="e">
        <f t="shared" si="236"/>
        <v>#REF!</v>
      </c>
      <c r="AL713" s="209"/>
      <c r="AM713" s="209"/>
      <c r="AN713" s="209"/>
      <c r="AO713" s="209"/>
      <c r="AP713" s="209"/>
      <c r="AQ713" s="209"/>
      <c r="AR713" s="209"/>
      <c r="AS713" s="209"/>
      <c r="AT713" s="209"/>
      <c r="AU713" s="209"/>
      <c r="AV713" s="209"/>
      <c r="AW713" s="209"/>
      <c r="AX713"/>
      <c r="AY713"/>
    </row>
    <row r="714" spans="1:51" ht="15" hidden="1" x14ac:dyDescent="0.25">
      <c r="A714" s="209">
        <v>3484</v>
      </c>
      <c r="B714" s="209" t="s">
        <v>718</v>
      </c>
      <c r="C714" s="210">
        <v>45655.496527777781</v>
      </c>
      <c r="D714" s="211" t="s">
        <v>1016</v>
      </c>
      <c r="E714" s="209" t="s">
        <v>744</v>
      </c>
      <c r="F714" s="209">
        <v>6</v>
      </c>
      <c r="G714" s="209" t="s">
        <v>8</v>
      </c>
      <c r="H714" s="209" t="s">
        <v>626</v>
      </c>
      <c r="I714" s="209" t="s">
        <v>624</v>
      </c>
      <c r="J714" s="209" t="s">
        <v>1</v>
      </c>
      <c r="K714" s="209" t="s">
        <v>1703</v>
      </c>
      <c r="L714" s="209" t="s">
        <v>604</v>
      </c>
      <c r="M714" s="211" t="s">
        <v>827</v>
      </c>
      <c r="N714" s="211" t="s">
        <v>1717</v>
      </c>
      <c r="O714" s="218"/>
      <c r="P714" s="209"/>
      <c r="Q714" s="209" t="s">
        <v>688</v>
      </c>
      <c r="R714" s="208" t="e">
        <f>VLOOKUP(LEFT(Solicitacao_Prancha[[#This Row],[ORIGEM]],4),#REF!,2,0)</f>
        <v>#REF!</v>
      </c>
      <c r="S714" s="208" t="e">
        <f>VLOOKUP(LEFT(Solicitacao_Prancha[[#This Row],[DESTINO]],4),#REF!,2,0)</f>
        <v>#REF!</v>
      </c>
      <c r="T714" s="220" t="str">
        <f t="shared" si="228"/>
        <v>Não Aderente</v>
      </c>
      <c r="U714" s="223">
        <f>((CONCATENATE(Solicitacao_Prancha[[#This Row],[DATA MOVIMENTAÇÃO]]," ",Solicitacao_Prancha[[#This Row],[HORA MOVIMENTAÇÃO]])-Solicitacao_Prancha[[#This Row],[DATA SOLICITAÇÃO]])*24)+3</f>
        <v>46.083333333197515</v>
      </c>
      <c r="V714" s="224" t="s">
        <v>410</v>
      </c>
      <c r="W714" s="209" t="str">
        <f>LEFT(Solicitacao_Prancha[[#This Row],[ORIGEM]],4)</f>
        <v>1106</v>
      </c>
      <c r="X714" s="209" t="str">
        <f>LEFT(Solicitacao_Prancha[[#This Row],[DESTINO]],4)</f>
        <v>1123</v>
      </c>
      <c r="Y714" s="209" t="str">
        <f t="shared" si="229"/>
        <v>BRLP1106</v>
      </c>
      <c r="Z714" s="209" t="str">
        <f t="shared" si="230"/>
        <v>11061123</v>
      </c>
      <c r="AA714" s="209" t="str">
        <f t="shared" si="231"/>
        <v>BRLP1123</v>
      </c>
      <c r="AB714" s="222" t="e">
        <f>VLOOKUP(Y714,#REF!,2,0)</f>
        <v>#REF!</v>
      </c>
      <c r="AC714" s="222" t="e">
        <f>VLOOKUP(Z714,#REF!,2,0)</f>
        <v>#REF!</v>
      </c>
      <c r="AD714" s="222" t="e">
        <f>VLOOKUP(AA714,#REF!,2,0)</f>
        <v>#REF!</v>
      </c>
      <c r="AE714" s="227" t="e">
        <f t="shared" si="232"/>
        <v>#REF!</v>
      </c>
      <c r="AF714" s="230" t="e">
        <f t="shared" si="233"/>
        <v>#REF!</v>
      </c>
      <c r="AG714" s="230">
        <v>2</v>
      </c>
      <c r="AH714" s="230" t="e">
        <f t="shared" si="234"/>
        <v>#REF!</v>
      </c>
      <c r="AI714" s="228" t="e">
        <f t="shared" si="235"/>
        <v>#REF!</v>
      </c>
      <c r="AJ714" s="209">
        <f>Solicitacao_Prancha[[#This Row],[QUANT EQUIP]]</f>
        <v>6</v>
      </c>
      <c r="AK714" s="230" t="e">
        <f t="shared" si="236"/>
        <v>#REF!</v>
      </c>
      <c r="AL714" s="209"/>
      <c r="AM714" s="209"/>
      <c r="AN714" s="209"/>
      <c r="AO714" s="209"/>
      <c r="AP714" s="209"/>
      <c r="AQ714" s="209"/>
      <c r="AR714" s="209"/>
      <c r="AS714" s="209"/>
      <c r="AT714" s="209"/>
      <c r="AU714" s="209"/>
      <c r="AV714" s="209"/>
      <c r="AW714" s="209"/>
      <c r="AX714"/>
      <c r="AY714"/>
    </row>
    <row r="715" spans="1:51" ht="15" hidden="1" x14ac:dyDescent="0.25">
      <c r="A715" s="209">
        <v>3485</v>
      </c>
      <c r="B715" s="209" t="s">
        <v>718</v>
      </c>
      <c r="C715" s="210">
        <v>45655.498611111114</v>
      </c>
      <c r="D715" s="209" t="s">
        <v>1016</v>
      </c>
      <c r="E715" s="209" t="s">
        <v>744</v>
      </c>
      <c r="F715" s="209">
        <v>7</v>
      </c>
      <c r="G715" s="209" t="s">
        <v>8</v>
      </c>
      <c r="H715" s="209" t="s">
        <v>626</v>
      </c>
      <c r="I715" s="209" t="s">
        <v>624</v>
      </c>
      <c r="J715" s="209" t="s">
        <v>1</v>
      </c>
      <c r="K715" s="209" t="s">
        <v>1724</v>
      </c>
      <c r="L715" s="209" t="s">
        <v>604</v>
      </c>
      <c r="M715" s="209" t="s">
        <v>827</v>
      </c>
      <c r="N715" s="209" t="s">
        <v>1717</v>
      </c>
      <c r="O715" s="209"/>
      <c r="P715" s="209"/>
      <c r="Q715" s="209" t="s">
        <v>688</v>
      </c>
      <c r="R715" s="208" t="e">
        <f>VLOOKUP(LEFT(Solicitacao_Prancha[[#This Row],[ORIGEM]],4),#REF!,2,0)</f>
        <v>#REF!</v>
      </c>
      <c r="S715" s="208" t="e">
        <f>VLOOKUP(LEFT(Solicitacao_Prancha[[#This Row],[DESTINO]],4),#REF!,2,0)</f>
        <v>#REF!</v>
      </c>
      <c r="T715" s="220" t="str">
        <f t="shared" si="228"/>
        <v>Aderente</v>
      </c>
      <c r="U715" s="223">
        <f>((CONCATENATE(Solicitacao_Prancha[[#This Row],[DATA MOVIMENTAÇÃO]]," ",Solicitacao_Prancha[[#This Row],[HORA MOVIMENTAÇÃO]])-Solicitacao_Prancha[[#This Row],[DATA SOLICITAÇÃO]])*24)+3</f>
        <v>70.033333333209157</v>
      </c>
      <c r="V715" s="224" t="s">
        <v>410</v>
      </c>
      <c r="W715" s="209" t="str">
        <f>LEFT(Solicitacao_Prancha[[#This Row],[ORIGEM]],4)</f>
        <v>1106</v>
      </c>
      <c r="X715" s="209" t="str">
        <f>LEFT(Solicitacao_Prancha[[#This Row],[DESTINO]],4)</f>
        <v>1123</v>
      </c>
      <c r="Y715" s="209" t="str">
        <f t="shared" si="229"/>
        <v>BRLP1106</v>
      </c>
      <c r="Z715" s="209" t="str">
        <f t="shared" si="230"/>
        <v>11061123</v>
      </c>
      <c r="AA715" s="209" t="str">
        <f t="shared" si="231"/>
        <v>BRLP1123</v>
      </c>
      <c r="AB715" s="222" t="e">
        <f>VLOOKUP(Y715,#REF!,2,0)</f>
        <v>#REF!</v>
      </c>
      <c r="AC715" s="222" t="e">
        <f>VLOOKUP(Z715,#REF!,2,0)</f>
        <v>#REF!</v>
      </c>
      <c r="AD715" s="222" t="e">
        <f>VLOOKUP(AA715,#REF!,2,0)</f>
        <v>#REF!</v>
      </c>
      <c r="AE715" s="227" t="e">
        <f t="shared" si="232"/>
        <v>#REF!</v>
      </c>
      <c r="AF715" s="230" t="e">
        <f t="shared" si="233"/>
        <v>#REF!</v>
      </c>
      <c r="AG715" s="230">
        <v>2</v>
      </c>
      <c r="AH715" s="230" t="e">
        <f t="shared" si="234"/>
        <v>#REF!</v>
      </c>
      <c r="AI715" s="228" t="e">
        <f t="shared" si="235"/>
        <v>#REF!</v>
      </c>
      <c r="AJ715" s="209">
        <f>Solicitacao_Prancha[[#This Row],[QUANT EQUIP]]</f>
        <v>7</v>
      </c>
      <c r="AK715" s="230" t="e">
        <f t="shared" si="236"/>
        <v>#REF!</v>
      </c>
      <c r="AL715" s="209"/>
      <c r="AM715" s="209"/>
      <c r="AN715" s="209"/>
      <c r="AO715" s="209"/>
      <c r="AP715" s="209"/>
      <c r="AQ715" s="209"/>
      <c r="AR715" s="209"/>
      <c r="AS715" s="209"/>
      <c r="AT715" s="209"/>
      <c r="AU715" s="209"/>
      <c r="AV715" s="209"/>
      <c r="AW715" s="209"/>
      <c r="AX715"/>
      <c r="AY715"/>
    </row>
    <row r="716" spans="1:51" ht="15" hidden="1" x14ac:dyDescent="0.25">
      <c r="A716" s="209">
        <v>3486</v>
      </c>
      <c r="B716" s="209" t="s">
        <v>718</v>
      </c>
      <c r="C716" s="210">
        <v>45655.5</v>
      </c>
      <c r="D716" s="209" t="s">
        <v>1016</v>
      </c>
      <c r="E716" s="209" t="s">
        <v>5</v>
      </c>
      <c r="F716" s="209">
        <v>1</v>
      </c>
      <c r="G716" s="209" t="s">
        <v>8</v>
      </c>
      <c r="H716" s="209" t="s">
        <v>620</v>
      </c>
      <c r="I716" s="209" t="s">
        <v>624</v>
      </c>
      <c r="J716" s="209" t="s">
        <v>1</v>
      </c>
      <c r="K716" s="209" t="s">
        <v>1724</v>
      </c>
      <c r="L716" s="209" t="s">
        <v>604</v>
      </c>
      <c r="M716" s="209" t="s">
        <v>827</v>
      </c>
      <c r="N716" s="209" t="s">
        <v>1717</v>
      </c>
      <c r="O716" s="209"/>
      <c r="P716" s="209"/>
      <c r="Q716" s="209" t="s">
        <v>688</v>
      </c>
      <c r="R716" s="208" t="e">
        <f>VLOOKUP(LEFT(Solicitacao_Prancha[[#This Row],[ORIGEM]],4),#REF!,2,0)</f>
        <v>#REF!</v>
      </c>
      <c r="S716" s="208" t="e">
        <f>VLOOKUP(LEFT(Solicitacao_Prancha[[#This Row],[DESTINO]],4),#REF!,2,0)</f>
        <v>#REF!</v>
      </c>
      <c r="T716" s="220" t="str">
        <f t="shared" si="228"/>
        <v>Aderente</v>
      </c>
      <c r="U716" s="223">
        <f>((CONCATENATE(Solicitacao_Prancha[[#This Row],[DATA MOVIMENTAÇÃO]]," ",Solicitacao_Prancha[[#This Row],[HORA MOVIMENTAÇÃO]])-Solicitacao_Prancha[[#This Row],[DATA SOLICITAÇÃO]])*24)+3</f>
        <v>69.999999999941792</v>
      </c>
      <c r="V716" s="224" t="s">
        <v>410</v>
      </c>
      <c r="W716" s="209" t="str">
        <f>LEFT(Solicitacao_Prancha[[#This Row],[ORIGEM]],4)</f>
        <v>1106</v>
      </c>
      <c r="X716" s="209" t="str">
        <f>LEFT(Solicitacao_Prancha[[#This Row],[DESTINO]],4)</f>
        <v>1123</v>
      </c>
      <c r="Y716" s="209" t="str">
        <f t="shared" si="229"/>
        <v>BRLP1106</v>
      </c>
      <c r="Z716" s="209" t="str">
        <f t="shared" si="230"/>
        <v>11061123</v>
      </c>
      <c r="AA716" s="209" t="str">
        <f t="shared" si="231"/>
        <v>BRLP1123</v>
      </c>
      <c r="AB716" s="222" t="e">
        <f>VLOOKUP(Y716,#REF!,2,0)</f>
        <v>#REF!</v>
      </c>
      <c r="AC716" s="222" t="e">
        <f>VLOOKUP(Z716,#REF!,2,0)</f>
        <v>#REF!</v>
      </c>
      <c r="AD716" s="222" t="e">
        <f>VLOOKUP(AA716,#REF!,2,0)</f>
        <v>#REF!</v>
      </c>
      <c r="AE716" s="227" t="e">
        <f t="shared" si="232"/>
        <v>#REF!</v>
      </c>
      <c r="AF716" s="230" t="e">
        <f t="shared" si="233"/>
        <v>#REF!</v>
      </c>
      <c r="AG716" s="230">
        <v>2</v>
      </c>
      <c r="AH716" s="230" t="e">
        <f t="shared" si="234"/>
        <v>#REF!</v>
      </c>
      <c r="AI716" s="228" t="e">
        <f t="shared" si="235"/>
        <v>#REF!</v>
      </c>
      <c r="AJ716" s="209">
        <f>Solicitacao_Prancha[[#This Row],[QUANT EQUIP]]</f>
        <v>1</v>
      </c>
      <c r="AK716" s="230" t="e">
        <f t="shared" si="236"/>
        <v>#REF!</v>
      </c>
      <c r="AL716" s="209"/>
      <c r="AM716" s="209"/>
      <c r="AN716" s="209"/>
      <c r="AO716" s="209"/>
      <c r="AP716" s="209"/>
      <c r="AQ716" s="209"/>
      <c r="AR716" s="209"/>
      <c r="AS716" s="209"/>
      <c r="AT716" s="209"/>
      <c r="AU716" s="209"/>
      <c r="AV716" s="209"/>
      <c r="AW716" s="209"/>
      <c r="AX716"/>
      <c r="AY716"/>
    </row>
    <row r="717" spans="1:51" ht="15" hidden="1" x14ac:dyDescent="0.25">
      <c r="A717" s="209">
        <v>3487</v>
      </c>
      <c r="B717" s="209" t="s">
        <v>743</v>
      </c>
      <c r="C717" s="210">
        <v>45655.531944444447</v>
      </c>
      <c r="D717" s="209" t="s">
        <v>684</v>
      </c>
      <c r="E717" s="209" t="s">
        <v>491</v>
      </c>
      <c r="F717" s="209">
        <v>1</v>
      </c>
      <c r="G717" s="209" t="s">
        <v>8</v>
      </c>
      <c r="H717" s="209" t="s">
        <v>620</v>
      </c>
      <c r="I717" s="209" t="s">
        <v>624</v>
      </c>
      <c r="J717" s="209" t="s">
        <v>531</v>
      </c>
      <c r="K717" s="209" t="s">
        <v>1664</v>
      </c>
      <c r="L717" s="209" t="s">
        <v>600</v>
      </c>
      <c r="M717" s="209" t="s">
        <v>696</v>
      </c>
      <c r="N717" s="209" t="s">
        <v>1717</v>
      </c>
      <c r="O717" s="209"/>
      <c r="P717" s="209" t="s">
        <v>848</v>
      </c>
      <c r="Q717" s="209" t="s">
        <v>688</v>
      </c>
      <c r="R717" s="208" t="e">
        <f>VLOOKUP(LEFT(Solicitacao_Prancha[[#This Row],[ORIGEM]],4),#REF!,2,0)</f>
        <v>#REF!</v>
      </c>
      <c r="S717" s="208" t="e">
        <f>VLOOKUP(LEFT(Solicitacao_Prancha[[#This Row],[DESTINO]],4),#REF!,2,0)</f>
        <v>#REF!</v>
      </c>
      <c r="T717" s="220" t="str">
        <f t="shared" si="228"/>
        <v>Não Aderente</v>
      </c>
      <c r="U717" s="223">
        <f>((CONCATENATE(Solicitacao_Prancha[[#This Row],[DATA MOVIMENTAÇÃO]]," ",Solicitacao_Prancha[[#This Row],[HORA MOVIMENTAÇÃO]])-Solicitacao_Prancha[[#This Row],[DATA SOLICITAÇÃO]])*24)+3</f>
        <v>20.233333333279006</v>
      </c>
      <c r="V717" s="224" t="s">
        <v>410</v>
      </c>
      <c r="W717" s="209" t="str">
        <f>LEFT(Solicitacao_Prancha[[#This Row],[ORIGEM]],4)</f>
        <v>0347</v>
      </c>
      <c r="X717" s="209" t="str">
        <f>LEFT(Solicitacao_Prancha[[#This Row],[DESTINO]],4)</f>
        <v>1123</v>
      </c>
      <c r="Y717" s="209" t="str">
        <f t="shared" si="229"/>
        <v>BRLP0347</v>
      </c>
      <c r="Z717" s="209" t="str">
        <f t="shared" si="230"/>
        <v>03471123</v>
      </c>
      <c r="AA717" s="209" t="str">
        <f t="shared" si="231"/>
        <v>BRLP1123</v>
      </c>
      <c r="AB717" s="222" t="e">
        <f>VLOOKUP(Y717,#REF!,2,0)</f>
        <v>#REF!</v>
      </c>
      <c r="AC717" s="222" t="e">
        <f>VLOOKUP(Z717,#REF!,2,0)</f>
        <v>#REF!</v>
      </c>
      <c r="AD717" s="222" t="e">
        <f>VLOOKUP(AA717,#REF!,2,0)</f>
        <v>#REF!</v>
      </c>
      <c r="AE717" s="227" t="e">
        <f t="shared" si="232"/>
        <v>#REF!</v>
      </c>
      <c r="AF717" s="230" t="e">
        <f t="shared" si="233"/>
        <v>#REF!</v>
      </c>
      <c r="AG717" s="230">
        <v>2</v>
      </c>
      <c r="AH717" s="230" t="e">
        <f t="shared" si="234"/>
        <v>#REF!</v>
      </c>
      <c r="AI717" s="228" t="e">
        <f t="shared" si="235"/>
        <v>#REF!</v>
      </c>
      <c r="AJ717" s="209">
        <f>Solicitacao_Prancha[[#This Row],[QUANT EQUIP]]</f>
        <v>1</v>
      </c>
      <c r="AK717" s="230" t="e">
        <f t="shared" si="236"/>
        <v>#REF!</v>
      </c>
      <c r="AL717" s="209"/>
      <c r="AM717" s="209"/>
      <c r="AN717" s="209"/>
      <c r="AO717" s="209"/>
      <c r="AP717" s="209"/>
      <c r="AQ717" s="209"/>
      <c r="AR717" s="209"/>
      <c r="AS717" s="209"/>
      <c r="AT717" s="209"/>
      <c r="AU717" s="209"/>
      <c r="AV717" s="209"/>
      <c r="AW717" s="209"/>
      <c r="AX717"/>
      <c r="AY717"/>
    </row>
    <row r="718" spans="1:51" ht="15" hidden="1" x14ac:dyDescent="0.25">
      <c r="A718" s="209">
        <v>3488</v>
      </c>
      <c r="B718" s="209" t="s">
        <v>717</v>
      </c>
      <c r="C718" s="210">
        <v>45655.605555555558</v>
      </c>
      <c r="D718" s="209" t="s">
        <v>631</v>
      </c>
      <c r="E718" s="209" t="s">
        <v>500</v>
      </c>
      <c r="F718" s="209">
        <v>1</v>
      </c>
      <c r="G718" s="209" t="s">
        <v>543</v>
      </c>
      <c r="H718" s="209" t="s">
        <v>620</v>
      </c>
      <c r="I718" s="209" t="s">
        <v>621</v>
      </c>
      <c r="J718" s="209" t="s">
        <v>531</v>
      </c>
      <c r="K718" s="209" t="s">
        <v>1648</v>
      </c>
      <c r="L718" s="209" t="s">
        <v>1726</v>
      </c>
      <c r="M718" s="209" t="s">
        <v>636</v>
      </c>
      <c r="N718" s="209" t="s">
        <v>636</v>
      </c>
      <c r="O718" s="209"/>
      <c r="P718" s="209" t="s">
        <v>633</v>
      </c>
      <c r="Q718" s="209" t="s">
        <v>687</v>
      </c>
      <c r="R718" s="208" t="e">
        <f>VLOOKUP(LEFT(Solicitacao_Prancha[[#This Row],[ORIGEM]],4),#REF!,2,0)</f>
        <v>#REF!</v>
      </c>
      <c r="S718" s="208" t="e">
        <f>VLOOKUP(LEFT(Solicitacao_Prancha[[#This Row],[DESTINO]],4),#REF!,2,0)</f>
        <v>#REF!</v>
      </c>
      <c r="T718" s="220" t="str">
        <f t="shared" si="228"/>
        <v>Não Aderente</v>
      </c>
      <c r="U718" s="223">
        <f>((CONCATENATE(Solicitacao_Prancha[[#This Row],[DATA MOVIMENTAÇÃO]]," ",Solicitacao_Prancha[[#This Row],[HORA MOVIMENTAÇÃO]])-Solicitacao_Prancha[[#This Row],[DATA SOLICITAÇÃO]])*24)+3</f>
        <v>5.0166666666045785</v>
      </c>
      <c r="V718" s="224" t="s">
        <v>410</v>
      </c>
      <c r="W718" s="209" t="str">
        <f>LEFT(Solicitacao_Prancha[[#This Row],[ORIGEM]],4)</f>
        <v>5002</v>
      </c>
      <c r="X718" s="209" t="str">
        <f>LEFT(Solicitacao_Prancha[[#This Row],[DESTINO]],4)</f>
        <v>5002</v>
      </c>
      <c r="Y718" s="209" t="str">
        <f t="shared" si="229"/>
        <v>BRLP5002</v>
      </c>
      <c r="Z718" s="209" t="str">
        <f t="shared" si="230"/>
        <v>50025002</v>
      </c>
      <c r="AA718" s="209" t="str">
        <f t="shared" si="231"/>
        <v>BRLP5002</v>
      </c>
      <c r="AB718" s="222" t="e">
        <f>VLOOKUP(Y718,#REF!,2,0)</f>
        <v>#REF!</v>
      </c>
      <c r="AC718" s="222" t="e">
        <f>VLOOKUP(Z718,#REF!,2,0)</f>
        <v>#REF!</v>
      </c>
      <c r="AD718" s="222" t="e">
        <f>VLOOKUP(AA718,#REF!,2,0)</f>
        <v>#REF!</v>
      </c>
      <c r="AE718" s="227" t="e">
        <f t="shared" si="232"/>
        <v>#REF!</v>
      </c>
      <c r="AF718" s="230" t="e">
        <f t="shared" si="233"/>
        <v>#REF!</v>
      </c>
      <c r="AG718" s="230">
        <v>2</v>
      </c>
      <c r="AH718" s="230" t="e">
        <f t="shared" si="234"/>
        <v>#REF!</v>
      </c>
      <c r="AI718" s="228" t="e">
        <f t="shared" si="235"/>
        <v>#REF!</v>
      </c>
      <c r="AJ718" s="209">
        <f>Solicitacao_Prancha[[#This Row],[QUANT EQUIP]]</f>
        <v>1</v>
      </c>
      <c r="AK718" s="230" t="e">
        <f t="shared" si="236"/>
        <v>#REF!</v>
      </c>
      <c r="AL718" s="209"/>
      <c r="AM718" s="209"/>
      <c r="AN718" s="209"/>
      <c r="AO718" s="209"/>
      <c r="AP718" s="209"/>
      <c r="AQ718" s="209"/>
      <c r="AR718" s="209"/>
      <c r="AS718" s="209"/>
      <c r="AT718" s="209"/>
      <c r="AU718" s="209"/>
      <c r="AV718" s="209"/>
      <c r="AW718" s="209"/>
      <c r="AX718"/>
      <c r="AY718"/>
    </row>
    <row r="719" spans="1:51" ht="15" hidden="1" x14ac:dyDescent="0.25">
      <c r="A719" s="209">
        <v>3492</v>
      </c>
      <c r="B719" s="209" t="s">
        <v>718</v>
      </c>
      <c r="C719" s="210">
        <v>45655.650694444441</v>
      </c>
      <c r="D719" s="209" t="s">
        <v>566</v>
      </c>
      <c r="E719" s="209" t="s">
        <v>744</v>
      </c>
      <c r="F719" s="209">
        <v>5</v>
      </c>
      <c r="G719" s="209" t="s">
        <v>564</v>
      </c>
      <c r="H719" s="209" t="s">
        <v>624</v>
      </c>
      <c r="I719" s="209" t="s">
        <v>624</v>
      </c>
      <c r="J719" s="209" t="s">
        <v>1</v>
      </c>
      <c r="K719" s="209" t="s">
        <v>1703</v>
      </c>
      <c r="L719" s="209" t="s">
        <v>604</v>
      </c>
      <c r="M719" s="209" t="s">
        <v>678</v>
      </c>
      <c r="N719" s="209" t="s">
        <v>855</v>
      </c>
      <c r="O719" s="209"/>
      <c r="P719" s="209"/>
      <c r="Q719" s="209" t="s">
        <v>688</v>
      </c>
      <c r="R719" s="208" t="e">
        <f>VLOOKUP(LEFT(Solicitacao_Prancha[[#This Row],[ORIGEM]],4),#REF!,2,0)</f>
        <v>#REF!</v>
      </c>
      <c r="S719" s="208" t="e">
        <f>VLOOKUP(LEFT(Solicitacao_Prancha[[#This Row],[DESTINO]],4),#REF!,2,0)</f>
        <v>#REF!</v>
      </c>
      <c r="T719" s="220" t="str">
        <f t="shared" si="228"/>
        <v>Não Aderente</v>
      </c>
      <c r="U719" s="223">
        <f>((CONCATENATE(Solicitacao_Prancha[[#This Row],[DATA MOVIMENTAÇÃO]]," ",Solicitacao_Prancha[[#This Row],[HORA MOVIMENTAÇÃO]])-Solicitacao_Prancha[[#This Row],[DATA SOLICITAÇÃO]])*24)+3</f>
        <v>42.383333333360497</v>
      </c>
      <c r="V719" s="224" t="s">
        <v>410</v>
      </c>
      <c r="W719" s="209" t="str">
        <f>LEFT(Solicitacao_Prancha[[#This Row],[ORIGEM]],4)</f>
        <v>5014</v>
      </c>
      <c r="X719" s="209" t="str">
        <f>LEFT(Solicitacao_Prancha[[#This Row],[DESTINO]],4)</f>
        <v>5016</v>
      </c>
      <c r="Y719" s="209" t="str">
        <f t="shared" si="229"/>
        <v>BRLP5014</v>
      </c>
      <c r="Z719" s="209" t="str">
        <f t="shared" si="230"/>
        <v>50145016</v>
      </c>
      <c r="AA719" s="209" t="str">
        <f t="shared" si="231"/>
        <v>BRLP5016</v>
      </c>
      <c r="AB719" s="222" t="e">
        <f>VLOOKUP(Y719,#REF!,2,0)</f>
        <v>#REF!</v>
      </c>
      <c r="AC719" s="222" t="e">
        <f>VLOOKUP(Z719,#REF!,2,0)</f>
        <v>#REF!</v>
      </c>
      <c r="AD719" s="222" t="e">
        <f>VLOOKUP(AA719,#REF!,2,0)</f>
        <v>#REF!</v>
      </c>
      <c r="AE719" s="227" t="e">
        <f t="shared" si="232"/>
        <v>#REF!</v>
      </c>
      <c r="AF719" s="230" t="e">
        <f t="shared" si="233"/>
        <v>#REF!</v>
      </c>
      <c r="AG719" s="230">
        <v>2</v>
      </c>
      <c r="AH719" s="230" t="e">
        <f t="shared" si="234"/>
        <v>#REF!</v>
      </c>
      <c r="AI719" s="228" t="e">
        <f t="shared" si="235"/>
        <v>#REF!</v>
      </c>
      <c r="AJ719" s="209">
        <f>Solicitacao_Prancha[[#This Row],[QUANT EQUIP]]</f>
        <v>5</v>
      </c>
      <c r="AK719" s="230" t="e">
        <f t="shared" si="236"/>
        <v>#REF!</v>
      </c>
      <c r="AL719" s="209"/>
      <c r="AM719" s="209"/>
      <c r="AN719" s="209"/>
      <c r="AO719" s="209"/>
      <c r="AP719" s="209"/>
      <c r="AQ719" s="209"/>
      <c r="AR719" s="209"/>
      <c r="AS719" s="209"/>
      <c r="AT719" s="209"/>
      <c r="AU719" s="209"/>
      <c r="AV719" s="209"/>
      <c r="AW719" s="209"/>
      <c r="AX719"/>
      <c r="AY719"/>
    </row>
    <row r="720" spans="1:51" ht="15" hidden="1" x14ac:dyDescent="0.25">
      <c r="A720" s="209">
        <v>3489</v>
      </c>
      <c r="B720" s="209" t="s">
        <v>743</v>
      </c>
      <c r="C720" s="210">
        <v>45655.655555555553</v>
      </c>
      <c r="D720" s="209" t="s">
        <v>1123</v>
      </c>
      <c r="E720" s="209" t="s">
        <v>491</v>
      </c>
      <c r="F720" s="209">
        <v>1</v>
      </c>
      <c r="G720" s="209" t="s">
        <v>501</v>
      </c>
      <c r="H720" s="209" t="s">
        <v>620</v>
      </c>
      <c r="I720" s="209" t="s">
        <v>621</v>
      </c>
      <c r="J720" s="209" t="s">
        <v>1</v>
      </c>
      <c r="K720" s="209" t="s">
        <v>1703</v>
      </c>
      <c r="L720" s="209" t="s">
        <v>600</v>
      </c>
      <c r="M720" s="209" t="s">
        <v>639</v>
      </c>
      <c r="N720" s="209" t="s">
        <v>1421</v>
      </c>
      <c r="O720" s="209"/>
      <c r="P720" s="209"/>
      <c r="Q720" s="209" t="s">
        <v>688</v>
      </c>
      <c r="R720" s="208" t="e">
        <f>VLOOKUP(LEFT(Solicitacao_Prancha[[#This Row],[ORIGEM]],4),#REF!,2,0)</f>
        <v>#REF!</v>
      </c>
      <c r="S720" s="208" t="e">
        <f>VLOOKUP(LEFT(Solicitacao_Prancha[[#This Row],[DESTINO]],4),#REF!,2,0)</f>
        <v>#REF!</v>
      </c>
      <c r="T720" s="220" t="str">
        <f t="shared" si="228"/>
        <v>Não Aderente</v>
      </c>
      <c r="U720" s="223">
        <f>((CONCATENATE(Solicitacao_Prancha[[#This Row],[DATA MOVIMENTAÇÃO]]," ",Solicitacao_Prancha[[#This Row],[HORA MOVIMENTAÇÃO]])-Solicitacao_Prancha[[#This Row],[DATA SOLICITAÇÃO]])*24)+3</f>
        <v>41.266666666720994</v>
      </c>
      <c r="V720" s="224" t="s">
        <v>410</v>
      </c>
      <c r="W720" s="209" t="str">
        <f>LEFT(Solicitacao_Prancha[[#This Row],[ORIGEM]],4)</f>
        <v>0486</v>
      </c>
      <c r="X720" s="209" t="str">
        <f>LEFT(Solicitacao_Prancha[[#This Row],[DESTINO]],4)</f>
        <v>0656</v>
      </c>
      <c r="Y720" s="209" t="str">
        <f t="shared" si="229"/>
        <v>BRLP0486</v>
      </c>
      <c r="Z720" s="209" t="str">
        <f t="shared" si="230"/>
        <v>04860656</v>
      </c>
      <c r="AA720" s="209" t="str">
        <f t="shared" si="231"/>
        <v>BRLP0656</v>
      </c>
      <c r="AB720" s="222" t="e">
        <f>VLOOKUP(Y720,#REF!,2,0)</f>
        <v>#REF!</v>
      </c>
      <c r="AC720" s="222" t="e">
        <f>VLOOKUP(Z720,#REF!,2,0)</f>
        <v>#REF!</v>
      </c>
      <c r="AD720" s="222" t="e">
        <f>VLOOKUP(AA720,#REF!,2,0)</f>
        <v>#REF!</v>
      </c>
      <c r="AE720" s="227" t="e">
        <f t="shared" si="232"/>
        <v>#REF!</v>
      </c>
      <c r="AF720" s="230" t="e">
        <f t="shared" si="233"/>
        <v>#REF!</v>
      </c>
      <c r="AG720" s="230">
        <v>2</v>
      </c>
      <c r="AH720" s="230" t="e">
        <f t="shared" si="234"/>
        <v>#REF!</v>
      </c>
      <c r="AI720" s="228" t="e">
        <f t="shared" si="235"/>
        <v>#REF!</v>
      </c>
      <c r="AJ720" s="209">
        <f>Solicitacao_Prancha[[#This Row],[QUANT EQUIP]]</f>
        <v>1</v>
      </c>
      <c r="AK720" s="230" t="e">
        <f t="shared" si="236"/>
        <v>#REF!</v>
      </c>
      <c r="AL720" s="209"/>
      <c r="AM720" s="209"/>
      <c r="AN720" s="209"/>
      <c r="AO720" s="209"/>
      <c r="AP720" s="209"/>
      <c r="AQ720" s="209"/>
      <c r="AR720" s="209"/>
      <c r="AS720" s="209"/>
      <c r="AT720" s="209"/>
      <c r="AU720" s="209"/>
      <c r="AV720" s="209"/>
      <c r="AW720" s="209"/>
      <c r="AX720"/>
      <c r="AY720"/>
    </row>
    <row r="721" spans="1:51" ht="15" hidden="1" x14ac:dyDescent="0.25">
      <c r="A721" s="209">
        <v>3490</v>
      </c>
      <c r="B721" s="209" t="s">
        <v>743</v>
      </c>
      <c r="C721" s="210">
        <v>45655.655555555553</v>
      </c>
      <c r="D721" s="209" t="s">
        <v>1123</v>
      </c>
      <c r="E721" s="209" t="s">
        <v>503</v>
      </c>
      <c r="F721" s="209">
        <v>1</v>
      </c>
      <c r="G721" s="209" t="s">
        <v>501</v>
      </c>
      <c r="H721" s="209" t="s">
        <v>620</v>
      </c>
      <c r="I721" s="209" t="s">
        <v>621</v>
      </c>
      <c r="J721" s="209" t="s">
        <v>1</v>
      </c>
      <c r="K721" s="209" t="s">
        <v>1703</v>
      </c>
      <c r="L721" s="209" t="s">
        <v>600</v>
      </c>
      <c r="M721" s="209" t="s">
        <v>639</v>
      </c>
      <c r="N721" s="209" t="s">
        <v>1421</v>
      </c>
      <c r="O721" s="209"/>
      <c r="P721" s="209"/>
      <c r="Q721" s="209" t="s">
        <v>688</v>
      </c>
      <c r="R721" s="208" t="e">
        <f>VLOOKUP(LEFT(Solicitacao_Prancha[[#This Row],[ORIGEM]],4),#REF!,2,0)</f>
        <v>#REF!</v>
      </c>
      <c r="S721" s="208" t="e">
        <f>VLOOKUP(LEFT(Solicitacao_Prancha[[#This Row],[DESTINO]],4),#REF!,2,0)</f>
        <v>#REF!</v>
      </c>
      <c r="T721" s="220" t="str">
        <f t="shared" si="228"/>
        <v>Não Aderente</v>
      </c>
      <c r="U721" s="223">
        <f>((CONCATENATE(Solicitacao_Prancha[[#This Row],[DATA MOVIMENTAÇÃO]]," ",Solicitacao_Prancha[[#This Row],[HORA MOVIMENTAÇÃO]])-Solicitacao_Prancha[[#This Row],[DATA SOLICITAÇÃO]])*24)+3</f>
        <v>41.266666666720994</v>
      </c>
      <c r="V721" s="224" t="s">
        <v>410</v>
      </c>
      <c r="W721" s="209" t="str">
        <f>LEFT(Solicitacao_Prancha[[#This Row],[ORIGEM]],4)</f>
        <v>0486</v>
      </c>
      <c r="X721" s="209" t="str">
        <f>LEFT(Solicitacao_Prancha[[#This Row],[DESTINO]],4)</f>
        <v>0656</v>
      </c>
      <c r="Y721" s="209" t="str">
        <f t="shared" si="229"/>
        <v>BRLP0486</v>
      </c>
      <c r="Z721" s="209" t="str">
        <f t="shared" si="230"/>
        <v>04860656</v>
      </c>
      <c r="AA721" s="209" t="str">
        <f t="shared" si="231"/>
        <v>BRLP0656</v>
      </c>
      <c r="AB721" s="222" t="e">
        <f>VLOOKUP(Y721,#REF!,2,0)</f>
        <v>#REF!</v>
      </c>
      <c r="AC721" s="222" t="e">
        <f>VLOOKUP(Z721,#REF!,2,0)</f>
        <v>#REF!</v>
      </c>
      <c r="AD721" s="222" t="e">
        <f>VLOOKUP(AA721,#REF!,2,0)</f>
        <v>#REF!</v>
      </c>
      <c r="AE721" s="227" t="e">
        <f t="shared" si="232"/>
        <v>#REF!</v>
      </c>
      <c r="AF721" s="230" t="e">
        <f t="shared" si="233"/>
        <v>#REF!</v>
      </c>
      <c r="AG721" s="230">
        <v>2</v>
      </c>
      <c r="AH721" s="230" t="e">
        <f t="shared" si="234"/>
        <v>#REF!</v>
      </c>
      <c r="AI721" s="228" t="e">
        <f t="shared" si="235"/>
        <v>#REF!</v>
      </c>
      <c r="AJ721" s="209">
        <f>Solicitacao_Prancha[[#This Row],[QUANT EQUIP]]</f>
        <v>1</v>
      </c>
      <c r="AK721" s="230" t="e">
        <f t="shared" si="236"/>
        <v>#REF!</v>
      </c>
      <c r="AL721" s="209"/>
      <c r="AM721" s="209"/>
      <c r="AN721" s="209"/>
      <c r="AO721" s="209"/>
      <c r="AP721" s="209"/>
      <c r="AQ721" s="209"/>
      <c r="AR721" s="209"/>
      <c r="AS721" s="209"/>
      <c r="AT721" s="209"/>
      <c r="AU721" s="209"/>
      <c r="AV721" s="209"/>
      <c r="AW721" s="209"/>
      <c r="AX721"/>
      <c r="AY721"/>
    </row>
    <row r="722" spans="1:51" ht="15" hidden="1" x14ac:dyDescent="0.25">
      <c r="A722" s="209">
        <v>3491</v>
      </c>
      <c r="B722" s="209" t="s">
        <v>743</v>
      </c>
      <c r="C722" s="210">
        <v>45655.655555555553</v>
      </c>
      <c r="D722" s="209" t="s">
        <v>1123</v>
      </c>
      <c r="E722" s="209" t="s">
        <v>493</v>
      </c>
      <c r="F722" s="209">
        <v>1</v>
      </c>
      <c r="G722" s="209" t="s">
        <v>501</v>
      </c>
      <c r="H722" s="209" t="s">
        <v>620</v>
      </c>
      <c r="I722" s="209" t="s">
        <v>621</v>
      </c>
      <c r="J722" s="209" t="s">
        <v>1</v>
      </c>
      <c r="K722" s="209" t="s">
        <v>1703</v>
      </c>
      <c r="L722" s="209" t="s">
        <v>600</v>
      </c>
      <c r="M722" s="209" t="s">
        <v>639</v>
      </c>
      <c r="N722" s="209" t="s">
        <v>1421</v>
      </c>
      <c r="O722" s="209"/>
      <c r="P722" s="209"/>
      <c r="Q722" s="209" t="s">
        <v>688</v>
      </c>
      <c r="R722" s="208" t="e">
        <f>VLOOKUP(LEFT(Solicitacao_Prancha[[#This Row],[ORIGEM]],4),#REF!,2,0)</f>
        <v>#REF!</v>
      </c>
      <c r="S722" s="208" t="e">
        <f>VLOOKUP(LEFT(Solicitacao_Prancha[[#This Row],[DESTINO]],4),#REF!,2,0)</f>
        <v>#REF!</v>
      </c>
      <c r="T722" s="220" t="str">
        <f t="shared" si="228"/>
        <v>Não Aderente</v>
      </c>
      <c r="U722" s="223">
        <f>((CONCATENATE(Solicitacao_Prancha[[#This Row],[DATA MOVIMENTAÇÃO]]," ",Solicitacao_Prancha[[#This Row],[HORA MOVIMENTAÇÃO]])-Solicitacao_Prancha[[#This Row],[DATA SOLICITAÇÃO]])*24)+3</f>
        <v>41.266666666720994</v>
      </c>
      <c r="V722" s="224" t="s">
        <v>410</v>
      </c>
      <c r="W722" s="209" t="str">
        <f>LEFT(Solicitacao_Prancha[[#This Row],[ORIGEM]],4)</f>
        <v>0486</v>
      </c>
      <c r="X722" s="209" t="str">
        <f>LEFT(Solicitacao_Prancha[[#This Row],[DESTINO]],4)</f>
        <v>0656</v>
      </c>
      <c r="Y722" s="209" t="str">
        <f t="shared" si="229"/>
        <v>BRLP0486</v>
      </c>
      <c r="Z722" s="209" t="str">
        <f t="shared" si="230"/>
        <v>04860656</v>
      </c>
      <c r="AA722" s="209" t="str">
        <f t="shared" si="231"/>
        <v>BRLP0656</v>
      </c>
      <c r="AB722" s="222" t="e">
        <f>VLOOKUP(Y722,#REF!,2,0)</f>
        <v>#REF!</v>
      </c>
      <c r="AC722" s="222" t="e">
        <f>VLOOKUP(Z722,#REF!,2,0)</f>
        <v>#REF!</v>
      </c>
      <c r="AD722" s="222" t="e">
        <f>VLOOKUP(AA722,#REF!,2,0)</f>
        <v>#REF!</v>
      </c>
      <c r="AE722" s="227" t="e">
        <f t="shared" si="232"/>
        <v>#REF!</v>
      </c>
      <c r="AF722" s="230" t="e">
        <f t="shared" si="233"/>
        <v>#REF!</v>
      </c>
      <c r="AG722" s="230">
        <v>2</v>
      </c>
      <c r="AH722" s="230" t="e">
        <f t="shared" si="234"/>
        <v>#REF!</v>
      </c>
      <c r="AI722" s="228" t="e">
        <f t="shared" si="235"/>
        <v>#REF!</v>
      </c>
      <c r="AJ722" s="209">
        <f>Solicitacao_Prancha[[#This Row],[QUANT EQUIP]]</f>
        <v>1</v>
      </c>
      <c r="AK722" s="230" t="e">
        <f t="shared" si="236"/>
        <v>#REF!</v>
      </c>
      <c r="AL722" s="209"/>
      <c r="AM722" s="209"/>
      <c r="AN722" s="209"/>
      <c r="AO722" s="209"/>
      <c r="AP722" s="209"/>
      <c r="AQ722" s="209"/>
      <c r="AR722" s="209"/>
      <c r="AS722" s="209"/>
      <c r="AT722" s="209"/>
      <c r="AU722" s="209"/>
      <c r="AV722" s="209"/>
      <c r="AW722" s="209"/>
      <c r="AX722"/>
      <c r="AY722"/>
    </row>
    <row r="723" spans="1:51" ht="15" hidden="1" x14ac:dyDescent="0.25">
      <c r="A723" s="209">
        <v>3493</v>
      </c>
      <c r="B723" s="209" t="s">
        <v>718</v>
      </c>
      <c r="C723" s="210">
        <v>45655.838194444441</v>
      </c>
      <c r="D723" s="209" t="s">
        <v>1727</v>
      </c>
      <c r="E723" s="209" t="s">
        <v>719</v>
      </c>
      <c r="F723" s="209">
        <v>2</v>
      </c>
      <c r="G723" s="209" t="s">
        <v>7</v>
      </c>
      <c r="H723" s="209" t="s">
        <v>621</v>
      </c>
      <c r="I723" s="209" t="s">
        <v>621</v>
      </c>
      <c r="J723" s="209" t="s">
        <v>502</v>
      </c>
      <c r="K723" s="209" t="s">
        <v>1664</v>
      </c>
      <c r="L723" s="209" t="s">
        <v>604</v>
      </c>
      <c r="M723" s="209" t="s">
        <v>682</v>
      </c>
      <c r="N723" s="209" t="s">
        <v>652</v>
      </c>
      <c r="O723" s="209"/>
      <c r="P723" s="209"/>
      <c r="Q723" s="209" t="s">
        <v>688</v>
      </c>
      <c r="R723" s="208" t="e">
        <f>VLOOKUP(LEFT(Solicitacao_Prancha[[#This Row],[ORIGEM]],4),#REF!,2,0)</f>
        <v>#REF!</v>
      </c>
      <c r="S723" s="208" t="e">
        <f>VLOOKUP(LEFT(Solicitacao_Prancha[[#This Row],[DESTINO]],4),#REF!,2,0)</f>
        <v>#REF!</v>
      </c>
      <c r="T723" s="220" t="str">
        <f t="shared" si="228"/>
        <v>Não Aderente</v>
      </c>
      <c r="U723" s="223">
        <f>((CONCATENATE(Solicitacao_Prancha[[#This Row],[DATA MOVIMENTAÇÃO]]," ",Solicitacao_Prancha[[#This Row],[HORA MOVIMENTAÇÃO]])-Solicitacao_Prancha[[#This Row],[DATA SOLICITAÇÃO]])*24)+3</f>
        <v>13.883333333360497</v>
      </c>
      <c r="V723" s="224" t="s">
        <v>410</v>
      </c>
      <c r="W723" s="209" t="str">
        <f>LEFT(Solicitacao_Prancha[[#This Row],[ORIGEM]],4)</f>
        <v>0457</v>
      </c>
      <c r="X723" s="209" t="str">
        <f>LEFT(Solicitacao_Prancha[[#This Row],[DESTINO]],4)</f>
        <v>0390</v>
      </c>
      <c r="Y723" s="209" t="str">
        <f t="shared" si="229"/>
        <v>BRLP0457</v>
      </c>
      <c r="Z723" s="209" t="str">
        <f t="shared" si="230"/>
        <v>04570390</v>
      </c>
      <c r="AA723" s="209" t="str">
        <f t="shared" si="231"/>
        <v>BRLP0390</v>
      </c>
      <c r="AB723" s="222" t="e">
        <f>VLOOKUP(Y723,#REF!,2,0)</f>
        <v>#REF!</v>
      </c>
      <c r="AC723" s="222" t="e">
        <f>VLOOKUP(Z723,#REF!,2,0)</f>
        <v>#REF!</v>
      </c>
      <c r="AD723" s="222" t="e">
        <f>VLOOKUP(AA723,#REF!,2,0)</f>
        <v>#REF!</v>
      </c>
      <c r="AE723" s="227" t="e">
        <f t="shared" si="232"/>
        <v>#REF!</v>
      </c>
      <c r="AF723" s="230" t="e">
        <f t="shared" si="233"/>
        <v>#REF!</v>
      </c>
      <c r="AG723" s="230">
        <v>2</v>
      </c>
      <c r="AH723" s="230" t="e">
        <f t="shared" si="234"/>
        <v>#REF!</v>
      </c>
      <c r="AI723" s="228" t="e">
        <f t="shared" si="235"/>
        <v>#REF!</v>
      </c>
      <c r="AJ723" s="209">
        <f>Solicitacao_Prancha[[#This Row],[QUANT EQUIP]]</f>
        <v>2</v>
      </c>
      <c r="AK723" s="230" t="e">
        <f t="shared" si="236"/>
        <v>#REF!</v>
      </c>
      <c r="AL723" s="209"/>
      <c r="AM723" s="209"/>
      <c r="AN723" s="209"/>
      <c r="AO723" s="209"/>
      <c r="AP723" s="209"/>
      <c r="AQ723" s="209"/>
      <c r="AR723" s="209"/>
      <c r="AS723" s="209"/>
      <c r="AT723" s="209"/>
      <c r="AU723" s="209"/>
      <c r="AV723" s="209"/>
      <c r="AW723" s="209"/>
      <c r="AX723"/>
      <c r="AY723"/>
    </row>
    <row r="724" spans="1:51" ht="15" hidden="1" x14ac:dyDescent="0.25">
      <c r="A724" s="209">
        <v>3495</v>
      </c>
      <c r="B724" s="209" t="s">
        <v>718</v>
      </c>
      <c r="C724" s="210">
        <v>45656.040277777778</v>
      </c>
      <c r="D724" s="209" t="s">
        <v>1727</v>
      </c>
      <c r="E724" s="209" t="s">
        <v>719</v>
      </c>
      <c r="F724" s="209">
        <v>1</v>
      </c>
      <c r="G724" s="209" t="s">
        <v>7</v>
      </c>
      <c r="H724" s="209" t="s">
        <v>620</v>
      </c>
      <c r="I724" s="209" t="s">
        <v>621</v>
      </c>
      <c r="J724" s="209" t="s">
        <v>1</v>
      </c>
      <c r="K724" s="209" t="s">
        <v>1703</v>
      </c>
      <c r="L724" s="209" t="s">
        <v>604</v>
      </c>
      <c r="M724" s="209" t="s">
        <v>682</v>
      </c>
      <c r="N724" s="209" t="s">
        <v>1513</v>
      </c>
      <c r="O724" s="209"/>
      <c r="P724" s="209"/>
      <c r="Q724" s="209" t="s">
        <v>688</v>
      </c>
      <c r="R724" s="208" t="e">
        <f>VLOOKUP(LEFT(Solicitacao_Prancha[[#This Row],[ORIGEM]],4),#REF!,2,0)</f>
        <v>#REF!</v>
      </c>
      <c r="S724" s="208" t="e">
        <f>VLOOKUP(LEFT(Solicitacao_Prancha[[#This Row],[DESTINO]],4),#REF!,2,0)</f>
        <v>#REF!</v>
      </c>
      <c r="T724" s="220" t="str">
        <f t="shared" si="228"/>
        <v>Não Aderente</v>
      </c>
      <c r="U724" s="223">
        <f>((CONCATENATE(Solicitacao_Prancha[[#This Row],[DATA MOVIMENTAÇÃO]]," ",Solicitacao_Prancha[[#This Row],[HORA MOVIMENTAÇÃO]])-Solicitacao_Prancha[[#This Row],[DATA SOLICITAÇÃO]])*24)+3</f>
        <v>33.033333333267365</v>
      </c>
      <c r="V724" s="224" t="s">
        <v>410</v>
      </c>
      <c r="W724" s="209" t="str">
        <f>LEFT(Solicitacao_Prancha[[#This Row],[ORIGEM]],4)</f>
        <v>0457</v>
      </c>
      <c r="X724" s="209" t="str">
        <f>LEFT(Solicitacao_Prancha[[#This Row],[DESTINO]],4)</f>
        <v>0460</v>
      </c>
      <c r="Y724" s="209" t="str">
        <f t="shared" si="229"/>
        <v>BRLP0457</v>
      </c>
      <c r="Z724" s="209" t="str">
        <f t="shared" si="230"/>
        <v>04570460</v>
      </c>
      <c r="AA724" s="209" t="str">
        <f t="shared" si="231"/>
        <v>BRLP0460</v>
      </c>
      <c r="AB724" s="222" t="e">
        <f>VLOOKUP(Y724,#REF!,2,0)</f>
        <v>#REF!</v>
      </c>
      <c r="AC724" s="222" t="e">
        <f>VLOOKUP(Z724,#REF!,2,0)</f>
        <v>#REF!</v>
      </c>
      <c r="AD724" s="222" t="e">
        <f>VLOOKUP(AA724,#REF!,2,0)</f>
        <v>#REF!</v>
      </c>
      <c r="AE724" s="227" t="e">
        <f t="shared" si="232"/>
        <v>#REF!</v>
      </c>
      <c r="AF724" s="230" t="e">
        <f t="shared" si="233"/>
        <v>#REF!</v>
      </c>
      <c r="AG724" s="230">
        <v>2</v>
      </c>
      <c r="AH724" s="230" t="e">
        <f t="shared" si="234"/>
        <v>#REF!</v>
      </c>
      <c r="AI724" s="228" t="e">
        <f t="shared" si="235"/>
        <v>#REF!</v>
      </c>
      <c r="AJ724" s="209">
        <f>Solicitacao_Prancha[[#This Row],[QUANT EQUIP]]</f>
        <v>1</v>
      </c>
      <c r="AK724" s="230" t="e">
        <f t="shared" si="236"/>
        <v>#REF!</v>
      </c>
      <c r="AL724" s="209"/>
      <c r="AM724" s="209"/>
      <c r="AN724" s="209"/>
      <c r="AO724" s="209"/>
      <c r="AP724" s="209"/>
      <c r="AQ724" s="209"/>
      <c r="AR724" s="209"/>
      <c r="AS724" s="209"/>
      <c r="AT724" s="209"/>
      <c r="AU724" s="209"/>
      <c r="AV724" s="209"/>
      <c r="AW724" s="209"/>
      <c r="AX724"/>
      <c r="AY724"/>
    </row>
    <row r="725" spans="1:51" ht="15" hidden="1" x14ac:dyDescent="0.25">
      <c r="A725" s="209">
        <v>3496</v>
      </c>
      <c r="B725" s="209" t="s">
        <v>717</v>
      </c>
      <c r="C725" s="210">
        <v>45656.39166666667</v>
      </c>
      <c r="D725" s="209" t="s">
        <v>511</v>
      </c>
      <c r="E725" s="209" t="s">
        <v>500</v>
      </c>
      <c r="F725" s="209">
        <v>1</v>
      </c>
      <c r="G725" s="209" t="s">
        <v>8</v>
      </c>
      <c r="H725" s="209" t="s">
        <v>620</v>
      </c>
      <c r="I725" s="209" t="s">
        <v>624</v>
      </c>
      <c r="J725" s="209" t="s">
        <v>531</v>
      </c>
      <c r="K725" s="209" t="s">
        <v>1664</v>
      </c>
      <c r="L725" s="209" t="s">
        <v>1728</v>
      </c>
      <c r="M725" s="209" t="s">
        <v>560</v>
      </c>
      <c r="N725" s="209" t="s">
        <v>1443</v>
      </c>
      <c r="O725" s="209"/>
      <c r="P725" s="209" t="s">
        <v>633</v>
      </c>
      <c r="Q725" s="209" t="s">
        <v>688</v>
      </c>
      <c r="R725" s="208" t="e">
        <f>VLOOKUP(LEFT(Solicitacao_Prancha[[#This Row],[ORIGEM]],4),#REF!,2,0)</f>
        <v>#REF!</v>
      </c>
      <c r="S725" s="208" t="e">
        <f>VLOOKUP(LEFT(Solicitacao_Prancha[[#This Row],[DESTINO]],4),#REF!,2,0)</f>
        <v>#REF!</v>
      </c>
      <c r="T725" s="220" t="str">
        <f t="shared" si="228"/>
        <v>Não Aderente</v>
      </c>
      <c r="U725" s="223">
        <f>((CONCATENATE(Solicitacao_Prancha[[#This Row],[DATA MOVIMENTAÇÃO]]," ",Solicitacao_Prancha[[#This Row],[HORA MOVIMENTAÇÃO]])-Solicitacao_Prancha[[#This Row],[DATA SOLICITAÇÃO]])*24)+3</f>
        <v>3.3333333267364651E-2</v>
      </c>
      <c r="V725" s="224" t="s">
        <v>410</v>
      </c>
      <c r="W725" s="209" t="str">
        <f>LEFT(Solicitacao_Prancha[[#This Row],[ORIGEM]],4)</f>
        <v>0480</v>
      </c>
      <c r="X725" s="209" t="str">
        <f>LEFT(Solicitacao_Prancha[[#This Row],[DESTINO]],4)</f>
        <v>0640</v>
      </c>
      <c r="Y725" s="209" t="str">
        <f t="shared" si="229"/>
        <v>BRLP0480</v>
      </c>
      <c r="Z725" s="209" t="str">
        <f t="shared" si="230"/>
        <v>04800640</v>
      </c>
      <c r="AA725" s="209" t="str">
        <f t="shared" si="231"/>
        <v>BRLP0640</v>
      </c>
      <c r="AB725" s="222" t="e">
        <f>VLOOKUP(Y725,#REF!,2,0)</f>
        <v>#REF!</v>
      </c>
      <c r="AC725" s="222" t="e">
        <f>VLOOKUP(Z725,#REF!,2,0)</f>
        <v>#REF!</v>
      </c>
      <c r="AD725" s="222" t="e">
        <f>VLOOKUP(AA725,#REF!,2,0)</f>
        <v>#REF!</v>
      </c>
      <c r="AE725" s="227" t="e">
        <f t="shared" si="232"/>
        <v>#REF!</v>
      </c>
      <c r="AF725" s="230" t="e">
        <f t="shared" si="233"/>
        <v>#REF!</v>
      </c>
      <c r="AG725" s="230">
        <v>2</v>
      </c>
      <c r="AH725" s="230" t="e">
        <f t="shared" si="234"/>
        <v>#REF!</v>
      </c>
      <c r="AI725" s="228" t="e">
        <f t="shared" si="235"/>
        <v>#REF!</v>
      </c>
      <c r="AJ725" s="209">
        <f>Solicitacao_Prancha[[#This Row],[QUANT EQUIP]]</f>
        <v>1</v>
      </c>
      <c r="AK725" s="230" t="e">
        <f t="shared" si="236"/>
        <v>#REF!</v>
      </c>
      <c r="AL725" s="209"/>
      <c r="AM725" s="209"/>
      <c r="AN725" s="209"/>
      <c r="AO725" s="209"/>
      <c r="AP725" s="209"/>
      <c r="AQ725" s="209"/>
      <c r="AR725" s="209"/>
      <c r="AS725" s="209"/>
      <c r="AT725" s="209"/>
      <c r="AU725" s="209"/>
      <c r="AV725" s="209"/>
      <c r="AW725" s="209"/>
      <c r="AX725"/>
      <c r="AY725"/>
    </row>
    <row r="726" spans="1:51" ht="15" hidden="1" x14ac:dyDescent="0.25">
      <c r="A726" s="209">
        <v>3497</v>
      </c>
      <c r="B726" s="209" t="s">
        <v>717</v>
      </c>
      <c r="C726" s="210">
        <v>45656.40347222222</v>
      </c>
      <c r="D726" s="209" t="s">
        <v>511</v>
      </c>
      <c r="E726" s="209" t="s">
        <v>500</v>
      </c>
      <c r="F726" s="209">
        <v>1</v>
      </c>
      <c r="G726" s="209" t="s">
        <v>8</v>
      </c>
      <c r="H726" s="209" t="s">
        <v>620</v>
      </c>
      <c r="I726" s="209" t="s">
        <v>624</v>
      </c>
      <c r="J726" s="209" t="s">
        <v>531</v>
      </c>
      <c r="K726" s="209" t="s">
        <v>1664</v>
      </c>
      <c r="L726" s="209" t="s">
        <v>598</v>
      </c>
      <c r="M726" s="209" t="s">
        <v>1443</v>
      </c>
      <c r="N726" s="209" t="s">
        <v>1421</v>
      </c>
      <c r="O726" s="209"/>
      <c r="P726" s="209" t="s">
        <v>633</v>
      </c>
      <c r="Q726" s="209" t="s">
        <v>688</v>
      </c>
      <c r="R726" s="208" t="e">
        <f>VLOOKUP(LEFT(Solicitacao_Prancha[[#This Row],[ORIGEM]],4),#REF!,2,0)</f>
        <v>#REF!</v>
      </c>
      <c r="S726" s="208" t="e">
        <f>VLOOKUP(LEFT(Solicitacao_Prancha[[#This Row],[DESTINO]],4),#REF!,2,0)</f>
        <v>#REF!</v>
      </c>
      <c r="T726" s="220" t="str">
        <f t="shared" si="228"/>
        <v>Não Aderente</v>
      </c>
      <c r="U726" s="223">
        <f>((CONCATENATE(Solicitacao_Prancha[[#This Row],[DATA MOVIMENTAÇÃO]]," ",Solicitacao_Prancha[[#This Row],[HORA MOVIMENTAÇÃO]])-Solicitacao_Prancha[[#This Row],[DATA SOLICITAÇÃO]])*24)+3</f>
        <v>7.3166666667675599</v>
      </c>
      <c r="V726" s="224" t="s">
        <v>410</v>
      </c>
      <c r="W726" s="209" t="str">
        <f>LEFT(Solicitacao_Prancha[[#This Row],[ORIGEM]],4)</f>
        <v>0640</v>
      </c>
      <c r="X726" s="209" t="str">
        <f>LEFT(Solicitacao_Prancha[[#This Row],[DESTINO]],4)</f>
        <v>0656</v>
      </c>
      <c r="Y726" s="209" t="str">
        <f t="shared" si="229"/>
        <v>BRLP0640</v>
      </c>
      <c r="Z726" s="209" t="str">
        <f t="shared" si="230"/>
        <v>06400656</v>
      </c>
      <c r="AA726" s="209" t="str">
        <f t="shared" si="231"/>
        <v>BRLP0656</v>
      </c>
      <c r="AB726" s="222" t="e">
        <f>VLOOKUP(Y726,#REF!,2,0)</f>
        <v>#REF!</v>
      </c>
      <c r="AC726" s="222" t="e">
        <f>VLOOKUP(Z726,#REF!,2,0)</f>
        <v>#REF!</v>
      </c>
      <c r="AD726" s="222" t="e">
        <f>VLOOKUP(AA726,#REF!,2,0)</f>
        <v>#REF!</v>
      </c>
      <c r="AE726" s="227" t="e">
        <f t="shared" si="232"/>
        <v>#REF!</v>
      </c>
      <c r="AF726" s="230" t="e">
        <f t="shared" si="233"/>
        <v>#REF!</v>
      </c>
      <c r="AG726" s="230">
        <v>2</v>
      </c>
      <c r="AH726" s="230" t="e">
        <f t="shared" si="234"/>
        <v>#REF!</v>
      </c>
      <c r="AI726" s="228" t="e">
        <f t="shared" si="235"/>
        <v>#REF!</v>
      </c>
      <c r="AJ726" s="209">
        <f>Solicitacao_Prancha[[#This Row],[QUANT EQUIP]]</f>
        <v>1</v>
      </c>
      <c r="AK726" s="230" t="e">
        <f t="shared" si="236"/>
        <v>#REF!</v>
      </c>
      <c r="AL726" s="209"/>
      <c r="AM726" s="209"/>
      <c r="AN726" s="209"/>
      <c r="AO726" s="209"/>
      <c r="AP726" s="209"/>
      <c r="AQ726" s="209"/>
      <c r="AR726" s="209"/>
      <c r="AS726" s="209"/>
      <c r="AT726" s="209"/>
      <c r="AU726" s="209"/>
      <c r="AV726" s="209"/>
      <c r="AW726" s="209"/>
      <c r="AX726"/>
      <c r="AY726"/>
    </row>
    <row r="727" spans="1:51" ht="15" hidden="1" x14ac:dyDescent="0.25">
      <c r="A727" s="209">
        <v>3498</v>
      </c>
      <c r="B727" s="209" t="s">
        <v>743</v>
      </c>
      <c r="C727" s="210">
        <v>45656.410416666666</v>
      </c>
      <c r="D727" s="209" t="s">
        <v>661</v>
      </c>
      <c r="E727" s="209" t="s">
        <v>491</v>
      </c>
      <c r="F727" s="209">
        <v>1</v>
      </c>
      <c r="G727" s="209" t="s">
        <v>8</v>
      </c>
      <c r="H727" s="209" t="s">
        <v>620</v>
      </c>
      <c r="I727" s="209" t="s">
        <v>621</v>
      </c>
      <c r="J727" s="209" t="s">
        <v>1</v>
      </c>
      <c r="K727" s="209" t="s">
        <v>1729</v>
      </c>
      <c r="L727" s="209" t="s">
        <v>594</v>
      </c>
      <c r="M727" s="209" t="s">
        <v>1711</v>
      </c>
      <c r="N727" s="209" t="s">
        <v>696</v>
      </c>
      <c r="O727" s="209"/>
      <c r="P727" s="209"/>
      <c r="Q727" s="209" t="s">
        <v>688</v>
      </c>
      <c r="R727" s="208" t="e">
        <f>VLOOKUP(LEFT(Solicitacao_Prancha[[#This Row],[ORIGEM]],4),#REF!,2,0)</f>
        <v>#REF!</v>
      </c>
      <c r="S727" s="208" t="e">
        <f>VLOOKUP(LEFT(Solicitacao_Prancha[[#This Row],[DESTINO]],4),#REF!,2,0)</f>
        <v>#REF!</v>
      </c>
      <c r="T727" s="220" t="str">
        <f t="shared" si="228"/>
        <v>Não Aderente</v>
      </c>
      <c r="U727" s="223">
        <f>((CONCATENATE(Solicitacao_Prancha[[#This Row],[DATA MOVIMENTAÇÃO]]," ",Solicitacao_Prancha[[#This Row],[HORA MOVIMENTAÇÃO]])-Solicitacao_Prancha[[#This Row],[DATA SOLICITAÇÃO]])*24)+3</f>
        <v>-689.85000000003492</v>
      </c>
      <c r="V727" s="224" t="s">
        <v>410</v>
      </c>
      <c r="W727" s="209" t="str">
        <f>LEFT(Solicitacao_Prancha[[#This Row],[ORIGEM]],4)</f>
        <v>1022</v>
      </c>
      <c r="X727" s="209" t="str">
        <f>LEFT(Solicitacao_Prancha[[#This Row],[DESTINO]],4)</f>
        <v>0347</v>
      </c>
      <c r="Y727" s="209" t="str">
        <f t="shared" si="229"/>
        <v>BRLP1022</v>
      </c>
      <c r="Z727" s="209" t="str">
        <f t="shared" si="230"/>
        <v>10220347</v>
      </c>
      <c r="AA727" s="209" t="str">
        <f t="shared" si="231"/>
        <v>BRLP0347</v>
      </c>
      <c r="AB727" s="222" t="e">
        <f>VLOOKUP(Y727,#REF!,2,0)</f>
        <v>#REF!</v>
      </c>
      <c r="AC727" s="222" t="e">
        <f>VLOOKUP(Z727,#REF!,2,0)</f>
        <v>#REF!</v>
      </c>
      <c r="AD727" s="222" t="e">
        <f>VLOOKUP(AA727,#REF!,2,0)</f>
        <v>#REF!</v>
      </c>
      <c r="AE727" s="227" t="e">
        <f t="shared" si="232"/>
        <v>#REF!</v>
      </c>
      <c r="AF727" s="230" t="e">
        <f t="shared" si="233"/>
        <v>#REF!</v>
      </c>
      <c r="AG727" s="230">
        <v>2</v>
      </c>
      <c r="AH727" s="230" t="e">
        <f t="shared" si="234"/>
        <v>#REF!</v>
      </c>
      <c r="AI727" s="228" t="e">
        <f t="shared" si="235"/>
        <v>#REF!</v>
      </c>
      <c r="AJ727" s="209">
        <f>Solicitacao_Prancha[[#This Row],[QUANT EQUIP]]</f>
        <v>1</v>
      </c>
      <c r="AK727" s="230" t="e">
        <f t="shared" si="236"/>
        <v>#REF!</v>
      </c>
      <c r="AL727" s="209"/>
      <c r="AM727" s="209"/>
      <c r="AN727" s="209"/>
      <c r="AO727" s="209"/>
      <c r="AP727" s="209"/>
      <c r="AQ727" s="209"/>
      <c r="AR727" s="209"/>
      <c r="AS727" s="209"/>
      <c r="AT727" s="209"/>
      <c r="AU727" s="209"/>
      <c r="AV727" s="209"/>
      <c r="AW727" s="209"/>
      <c r="AX727"/>
      <c r="AY727"/>
    </row>
    <row r="728" spans="1:51" ht="15" hidden="1" x14ac:dyDescent="0.25">
      <c r="A728" s="209">
        <v>3499</v>
      </c>
      <c r="B728" s="209" t="s">
        <v>718</v>
      </c>
      <c r="C728" s="210">
        <v>45656.491666666669</v>
      </c>
      <c r="D728" s="209" t="s">
        <v>566</v>
      </c>
      <c r="E728" s="209" t="s">
        <v>744</v>
      </c>
      <c r="F728" s="209">
        <v>3</v>
      </c>
      <c r="G728" s="209" t="s">
        <v>564</v>
      </c>
      <c r="H728" s="209" t="s">
        <v>624</v>
      </c>
      <c r="I728" s="209" t="s">
        <v>624</v>
      </c>
      <c r="J728" s="209" t="s">
        <v>1</v>
      </c>
      <c r="K728" s="209" t="s">
        <v>1724</v>
      </c>
      <c r="L728" s="209" t="s">
        <v>604</v>
      </c>
      <c r="M728" s="209" t="s">
        <v>678</v>
      </c>
      <c r="N728" s="209" t="s">
        <v>855</v>
      </c>
      <c r="O728" s="209"/>
      <c r="P728" s="209"/>
      <c r="Q728" s="209" t="s">
        <v>688</v>
      </c>
      <c r="R728" s="208" t="e">
        <f>VLOOKUP(LEFT(Solicitacao_Prancha[[#This Row],[ORIGEM]],4),#REF!,2,0)</f>
        <v>#REF!</v>
      </c>
      <c r="S728" s="208" t="e">
        <f>VLOOKUP(LEFT(Solicitacao_Prancha[[#This Row],[DESTINO]],4),#REF!,2,0)</f>
        <v>#REF!</v>
      </c>
      <c r="T728" s="220" t="str">
        <f t="shared" si="228"/>
        <v>Não Aderente</v>
      </c>
      <c r="U728" s="223">
        <f>((CONCATENATE(Solicitacao_Prancha[[#This Row],[DATA MOVIMENTAÇÃO]]," ",Solicitacao_Prancha[[#This Row],[HORA MOVIMENTAÇÃO]])-Solicitacao_Prancha[[#This Row],[DATA SOLICITAÇÃO]])*24)+3</f>
        <v>46.199999999895226</v>
      </c>
      <c r="V728" s="224" t="s">
        <v>410</v>
      </c>
      <c r="W728" s="209" t="str">
        <f>LEFT(Solicitacao_Prancha[[#This Row],[ORIGEM]],4)</f>
        <v>5014</v>
      </c>
      <c r="X728" s="209" t="str">
        <f>LEFT(Solicitacao_Prancha[[#This Row],[DESTINO]],4)</f>
        <v>5016</v>
      </c>
      <c r="Y728" s="209" t="str">
        <f t="shared" si="229"/>
        <v>BRLP5014</v>
      </c>
      <c r="Z728" s="209" t="str">
        <f t="shared" si="230"/>
        <v>50145016</v>
      </c>
      <c r="AA728" s="209" t="str">
        <f t="shared" si="231"/>
        <v>BRLP5016</v>
      </c>
      <c r="AB728" s="222" t="e">
        <f>VLOOKUP(Y728,#REF!,2,0)</f>
        <v>#REF!</v>
      </c>
      <c r="AC728" s="222" t="e">
        <f>VLOOKUP(Z728,#REF!,2,0)</f>
        <v>#REF!</v>
      </c>
      <c r="AD728" s="222" t="e">
        <f>VLOOKUP(AA728,#REF!,2,0)</f>
        <v>#REF!</v>
      </c>
      <c r="AE728" s="227" t="e">
        <f t="shared" si="232"/>
        <v>#REF!</v>
      </c>
      <c r="AF728" s="230" t="e">
        <f t="shared" si="233"/>
        <v>#REF!</v>
      </c>
      <c r="AG728" s="230">
        <v>2</v>
      </c>
      <c r="AH728" s="230" t="e">
        <f t="shared" si="234"/>
        <v>#REF!</v>
      </c>
      <c r="AI728" s="228" t="e">
        <f t="shared" si="235"/>
        <v>#REF!</v>
      </c>
      <c r="AJ728" s="209">
        <f>Solicitacao_Prancha[[#This Row],[QUANT EQUIP]]</f>
        <v>3</v>
      </c>
      <c r="AK728" s="230" t="e">
        <f t="shared" ref="AK728:AK736" si="237">AJ728/AI728</f>
        <v>#REF!</v>
      </c>
      <c r="AL728" s="209"/>
      <c r="AM728" s="209"/>
      <c r="AN728" s="209"/>
      <c r="AO728" s="209"/>
      <c r="AP728" s="209"/>
      <c r="AQ728" s="209"/>
      <c r="AR728" s="209"/>
      <c r="AS728" s="209"/>
      <c r="AT728" s="209"/>
      <c r="AU728" s="209"/>
      <c r="AV728" s="209"/>
      <c r="AW728" s="209"/>
      <c r="AX728"/>
      <c r="AY728"/>
    </row>
    <row r="729" spans="1:51" ht="15" hidden="1" x14ac:dyDescent="0.25">
      <c r="A729" s="209">
        <v>3500</v>
      </c>
      <c r="B729" s="209" t="s">
        <v>718</v>
      </c>
      <c r="C729" s="210">
        <v>45656.497916666667</v>
      </c>
      <c r="D729" s="209" t="s">
        <v>566</v>
      </c>
      <c r="E729" s="209" t="s">
        <v>5</v>
      </c>
      <c r="F729" s="209">
        <v>1</v>
      </c>
      <c r="G729" s="209" t="s">
        <v>564</v>
      </c>
      <c r="H729" s="209" t="s">
        <v>620</v>
      </c>
      <c r="I729" s="209" t="s">
        <v>621</v>
      </c>
      <c r="J729" s="209" t="s">
        <v>1</v>
      </c>
      <c r="K729" s="209" t="s">
        <v>1730</v>
      </c>
      <c r="L729" s="209" t="s">
        <v>604</v>
      </c>
      <c r="M729" s="209" t="s">
        <v>678</v>
      </c>
      <c r="N729" s="209" t="s">
        <v>855</v>
      </c>
      <c r="O729" s="209"/>
      <c r="P729" s="209"/>
      <c r="Q729" s="209" t="s">
        <v>688</v>
      </c>
      <c r="R729" s="208" t="e">
        <f>VLOOKUP(LEFT(Solicitacao_Prancha[[#This Row],[ORIGEM]],4),#REF!,2,0)</f>
        <v>#REF!</v>
      </c>
      <c r="S729" s="208" t="e">
        <f>VLOOKUP(LEFT(Solicitacao_Prancha[[#This Row],[DESTINO]],4),#REF!,2,0)</f>
        <v>#REF!</v>
      </c>
      <c r="T729" s="220" t="str">
        <f t="shared" si="228"/>
        <v>Aderente</v>
      </c>
      <c r="U729" s="223">
        <f>((CONCATENATE(Solicitacao_Prancha[[#This Row],[DATA MOVIMENTAÇÃO]]," ",Solicitacao_Prancha[[#This Row],[HORA MOVIMENTAÇÃO]])-Solicitacao_Prancha[[#This Row],[DATA SOLICITAÇÃO]])*24)+3</f>
        <v>70.049999999930151</v>
      </c>
      <c r="V729" s="224" t="s">
        <v>410</v>
      </c>
      <c r="W729" s="209" t="str">
        <f>LEFT(Solicitacao_Prancha[[#This Row],[ORIGEM]],4)</f>
        <v>5014</v>
      </c>
      <c r="X729" s="209" t="str">
        <f>LEFT(Solicitacao_Prancha[[#This Row],[DESTINO]],4)</f>
        <v>5016</v>
      </c>
      <c r="Y729" s="209" t="str">
        <f t="shared" si="229"/>
        <v>BRLP5014</v>
      </c>
      <c r="Z729" s="209" t="str">
        <f t="shared" si="230"/>
        <v>50145016</v>
      </c>
      <c r="AA729" s="209" t="str">
        <f t="shared" si="231"/>
        <v>BRLP5016</v>
      </c>
      <c r="AB729" s="222" t="e">
        <f>VLOOKUP(Y729,#REF!,2,0)</f>
        <v>#REF!</v>
      </c>
      <c r="AC729" s="222" t="e">
        <f>VLOOKUP(Z729,#REF!,2,0)</f>
        <v>#REF!</v>
      </c>
      <c r="AD729" s="222" t="e">
        <f>VLOOKUP(AA729,#REF!,2,0)</f>
        <v>#REF!</v>
      </c>
      <c r="AE729" s="227" t="e">
        <f t="shared" si="232"/>
        <v>#REF!</v>
      </c>
      <c r="AF729" s="230" t="e">
        <f t="shared" si="233"/>
        <v>#REF!</v>
      </c>
      <c r="AG729" s="230">
        <v>2</v>
      </c>
      <c r="AH729" s="230" t="e">
        <f t="shared" si="234"/>
        <v>#REF!</v>
      </c>
      <c r="AI729" s="228" t="e">
        <f t="shared" si="235"/>
        <v>#REF!</v>
      </c>
      <c r="AJ729" s="209">
        <f>Solicitacao_Prancha[[#This Row],[QUANT EQUIP]]</f>
        <v>1</v>
      </c>
      <c r="AK729" s="230" t="e">
        <f t="shared" si="237"/>
        <v>#REF!</v>
      </c>
      <c r="AL729" s="209"/>
      <c r="AM729" s="209"/>
      <c r="AN729" s="209"/>
      <c r="AO729" s="209"/>
      <c r="AP729" s="209"/>
      <c r="AQ729" s="209"/>
      <c r="AR729" s="209"/>
      <c r="AS729" s="209"/>
      <c r="AT729" s="209"/>
      <c r="AU729" s="209"/>
      <c r="AV729" s="209"/>
      <c r="AW729" s="209"/>
      <c r="AX729"/>
      <c r="AY729"/>
    </row>
    <row r="730" spans="1:51" ht="15" hidden="1" x14ac:dyDescent="0.25">
      <c r="A730" s="209">
        <v>3502</v>
      </c>
      <c r="B730" s="209" t="s">
        <v>717</v>
      </c>
      <c r="C730" s="210">
        <v>45656.506944444445</v>
      </c>
      <c r="D730" s="209" t="s">
        <v>588</v>
      </c>
      <c r="E730" s="209" t="s">
        <v>500</v>
      </c>
      <c r="F730" s="209">
        <v>2</v>
      </c>
      <c r="G730" s="209" t="s">
        <v>492</v>
      </c>
      <c r="H730" s="209" t="s">
        <v>620</v>
      </c>
      <c r="I730" s="209" t="s">
        <v>624</v>
      </c>
      <c r="J730" s="209" t="s">
        <v>531</v>
      </c>
      <c r="K730" s="209" t="s">
        <v>1703</v>
      </c>
      <c r="L730" s="209" t="s">
        <v>1731</v>
      </c>
      <c r="M730" s="209" t="s">
        <v>1599</v>
      </c>
      <c r="N730" s="209" t="s">
        <v>1423</v>
      </c>
      <c r="O730" s="209"/>
      <c r="P730" s="209" t="s">
        <v>633</v>
      </c>
      <c r="Q730" s="209" t="s">
        <v>688</v>
      </c>
      <c r="R730" s="208" t="e">
        <f>VLOOKUP(LEFT(Solicitacao_Prancha[[#This Row],[ORIGEM]],4),#REF!,2,0)</f>
        <v>#REF!</v>
      </c>
      <c r="S730" s="208" t="e">
        <f>VLOOKUP(LEFT(Solicitacao_Prancha[[#This Row],[DESTINO]],4),#REF!,2,0)</f>
        <v>#REF!</v>
      </c>
      <c r="T730" s="220" t="str">
        <f t="shared" si="228"/>
        <v>Não Aderente</v>
      </c>
      <c r="U730" s="223">
        <f>((CONCATENATE(Solicitacao_Prancha[[#This Row],[DATA MOVIMENTAÇÃO]]," ",Solicitacao_Prancha[[#This Row],[HORA MOVIMENTAÇÃO]])-Solicitacao_Prancha[[#This Row],[DATA SOLICITAÇÃO]])*24)+3</f>
        <v>22.016666666662786</v>
      </c>
      <c r="V730" s="224" t="s">
        <v>410</v>
      </c>
      <c r="W730" s="209" t="str">
        <f>LEFT(Solicitacao_Prancha[[#This Row],[ORIGEM]],4)</f>
        <v>0393</v>
      </c>
      <c r="X730" s="209" t="str">
        <f>LEFT(Solicitacao_Prancha[[#This Row],[DESTINO]],4)</f>
        <v>0396</v>
      </c>
      <c r="Y730" s="209" t="str">
        <f t="shared" si="229"/>
        <v>BRLP0393</v>
      </c>
      <c r="Z730" s="209" t="str">
        <f t="shared" si="230"/>
        <v>03930396</v>
      </c>
      <c r="AA730" s="209" t="str">
        <f t="shared" si="231"/>
        <v>BRLP0396</v>
      </c>
      <c r="AB730" s="222" t="e">
        <f>VLOOKUP(Y730,#REF!,2,0)</f>
        <v>#REF!</v>
      </c>
      <c r="AC730" s="222" t="e">
        <f>VLOOKUP(Z730,#REF!,2,0)</f>
        <v>#REF!</v>
      </c>
      <c r="AD730" s="222" t="e">
        <f>VLOOKUP(AA730,#REF!,2,0)</f>
        <v>#REF!</v>
      </c>
      <c r="AE730" s="227" t="e">
        <f t="shared" si="232"/>
        <v>#REF!</v>
      </c>
      <c r="AF730" s="230" t="e">
        <f t="shared" si="233"/>
        <v>#REF!</v>
      </c>
      <c r="AG730" s="230">
        <v>2</v>
      </c>
      <c r="AH730" s="230" t="e">
        <f t="shared" si="234"/>
        <v>#REF!</v>
      </c>
      <c r="AI730" s="228" t="e">
        <f t="shared" si="235"/>
        <v>#REF!</v>
      </c>
      <c r="AJ730" s="209">
        <f>Solicitacao_Prancha[[#This Row],[QUANT EQUIP]]</f>
        <v>2</v>
      </c>
      <c r="AK730" s="230" t="e">
        <f t="shared" si="237"/>
        <v>#REF!</v>
      </c>
      <c r="AL730" s="209"/>
      <c r="AM730" s="209"/>
      <c r="AN730" s="209"/>
      <c r="AO730" s="209"/>
      <c r="AP730" s="209"/>
      <c r="AQ730" s="209"/>
      <c r="AR730" s="209"/>
      <c r="AS730" s="209"/>
      <c r="AT730" s="209"/>
      <c r="AU730" s="209"/>
      <c r="AV730" s="209"/>
      <c r="AW730" s="209"/>
      <c r="AX730"/>
      <c r="AY730"/>
    </row>
    <row r="731" spans="1:51" ht="15" hidden="1" x14ac:dyDescent="0.25">
      <c r="A731" s="209">
        <v>3503</v>
      </c>
      <c r="B731" s="209" t="s">
        <v>718</v>
      </c>
      <c r="C731" s="210">
        <v>45656.518055555556</v>
      </c>
      <c r="D731" s="209" t="s">
        <v>1016</v>
      </c>
      <c r="E731" s="209" t="s">
        <v>744</v>
      </c>
      <c r="F731" s="209">
        <v>6</v>
      </c>
      <c r="G731" s="209" t="s">
        <v>8</v>
      </c>
      <c r="H731" s="209" t="s">
        <v>637</v>
      </c>
      <c r="I731" s="209" t="s">
        <v>624</v>
      </c>
      <c r="J731" s="209" t="s">
        <v>1</v>
      </c>
      <c r="K731" s="209" t="s">
        <v>1730</v>
      </c>
      <c r="L731" s="209" t="s">
        <v>604</v>
      </c>
      <c r="M731" s="209" t="s">
        <v>827</v>
      </c>
      <c r="N731" s="209" t="s">
        <v>1717</v>
      </c>
      <c r="O731" s="209"/>
      <c r="P731" s="209"/>
      <c r="Q731" s="209" t="s">
        <v>688</v>
      </c>
      <c r="R731" s="208" t="e">
        <f>VLOOKUP(LEFT(Solicitacao_Prancha[[#This Row],[ORIGEM]],4),#REF!,2,0)</f>
        <v>#REF!</v>
      </c>
      <c r="S731" s="208" t="e">
        <f>VLOOKUP(LEFT(Solicitacao_Prancha[[#This Row],[DESTINO]],4),#REF!,2,0)</f>
        <v>#REF!</v>
      </c>
      <c r="T731" s="220" t="str">
        <f t="shared" si="228"/>
        <v>Aderente</v>
      </c>
      <c r="U731" s="223">
        <f>((CONCATENATE(Solicitacao_Prancha[[#This Row],[DATA MOVIMENTAÇÃO]]," ",Solicitacao_Prancha[[#This Row],[HORA MOVIMENTAÇÃO]])-Solicitacao_Prancha[[#This Row],[DATA SOLICITAÇÃO]])*24)+3</f>
        <v>69.566666666592937</v>
      </c>
      <c r="V731" s="224" t="s">
        <v>410</v>
      </c>
      <c r="W731" s="209" t="str">
        <f>LEFT(Solicitacao_Prancha[[#This Row],[ORIGEM]],4)</f>
        <v>1106</v>
      </c>
      <c r="X731" s="209" t="str">
        <f>LEFT(Solicitacao_Prancha[[#This Row],[DESTINO]],4)</f>
        <v>1123</v>
      </c>
      <c r="Y731" s="209" t="str">
        <f t="shared" si="229"/>
        <v>BRLP1106</v>
      </c>
      <c r="Z731" s="209" t="str">
        <f t="shared" si="230"/>
        <v>11061123</v>
      </c>
      <c r="AA731" s="209" t="str">
        <f t="shared" si="231"/>
        <v>BRLP1123</v>
      </c>
      <c r="AB731" s="222" t="e">
        <f>VLOOKUP(Y731,#REF!,2,0)</f>
        <v>#REF!</v>
      </c>
      <c r="AC731" s="222" t="e">
        <f>VLOOKUP(Z731,#REF!,2,0)</f>
        <v>#REF!</v>
      </c>
      <c r="AD731" s="222" t="e">
        <f>VLOOKUP(AA731,#REF!,2,0)</f>
        <v>#REF!</v>
      </c>
      <c r="AE731" s="227" t="e">
        <f t="shared" si="232"/>
        <v>#REF!</v>
      </c>
      <c r="AF731" s="230" t="e">
        <f t="shared" si="233"/>
        <v>#REF!</v>
      </c>
      <c r="AG731" s="230">
        <v>2</v>
      </c>
      <c r="AH731" s="230" t="e">
        <f t="shared" si="234"/>
        <v>#REF!</v>
      </c>
      <c r="AI731" s="228" t="e">
        <f t="shared" si="235"/>
        <v>#REF!</v>
      </c>
      <c r="AJ731" s="209">
        <f>Solicitacao_Prancha[[#This Row],[QUANT EQUIP]]</f>
        <v>6</v>
      </c>
      <c r="AK731" s="230" t="e">
        <f t="shared" si="237"/>
        <v>#REF!</v>
      </c>
      <c r="AL731" s="209"/>
      <c r="AM731" s="209"/>
      <c r="AN731" s="209"/>
      <c r="AO731" s="209"/>
      <c r="AP731" s="209"/>
      <c r="AQ731" s="209"/>
      <c r="AR731" s="209"/>
      <c r="AS731" s="209"/>
      <c r="AT731" s="209"/>
      <c r="AU731" s="209"/>
      <c r="AV731" s="209"/>
      <c r="AW731" s="209"/>
      <c r="AX731"/>
      <c r="AY731"/>
    </row>
    <row r="732" spans="1:51" ht="15" hidden="1" x14ac:dyDescent="0.25">
      <c r="A732" s="209">
        <v>3504</v>
      </c>
      <c r="B732" s="209" t="s">
        <v>718</v>
      </c>
      <c r="C732" s="210">
        <v>45656.519444444442</v>
      </c>
      <c r="D732" s="209" t="s">
        <v>1732</v>
      </c>
      <c r="E732" s="209" t="s">
        <v>744</v>
      </c>
      <c r="F732" s="209">
        <v>7</v>
      </c>
      <c r="G732" s="209" t="s">
        <v>8</v>
      </c>
      <c r="H732" s="209" t="s">
        <v>637</v>
      </c>
      <c r="I732" s="209" t="s">
        <v>624</v>
      </c>
      <c r="J732" s="209" t="s">
        <v>1</v>
      </c>
      <c r="K732" s="209" t="s">
        <v>1733</v>
      </c>
      <c r="L732" s="209" t="s">
        <v>604</v>
      </c>
      <c r="M732" s="209" t="s">
        <v>827</v>
      </c>
      <c r="N732" s="209" t="s">
        <v>1717</v>
      </c>
      <c r="O732" s="209"/>
      <c r="P732" s="209"/>
      <c r="Q732" s="209" t="s">
        <v>688</v>
      </c>
      <c r="R732" s="208" t="e">
        <f>VLOOKUP(LEFT(Solicitacao_Prancha[[#This Row],[ORIGEM]],4),#REF!,2,0)</f>
        <v>#REF!</v>
      </c>
      <c r="S732" s="208" t="e">
        <f>VLOOKUP(LEFT(Solicitacao_Prancha[[#This Row],[DESTINO]],4),#REF!,2,0)</f>
        <v>#REF!</v>
      </c>
      <c r="T732" s="220" t="str">
        <f t="shared" si="228"/>
        <v>Aderente</v>
      </c>
      <c r="U732" s="223">
        <f>((CONCATENATE(Solicitacao_Prancha[[#This Row],[DATA MOVIMENTAÇÃO]]," ",Solicitacao_Prancha[[#This Row],[HORA MOVIMENTAÇÃO]])-Solicitacao_Prancha[[#This Row],[DATA SOLICITAÇÃO]])*24)+3</f>
        <v>93.533333333325572</v>
      </c>
      <c r="V732" s="224" t="s">
        <v>410</v>
      </c>
      <c r="W732" s="209" t="str">
        <f>LEFT(Solicitacao_Prancha[[#This Row],[ORIGEM]],4)</f>
        <v>1106</v>
      </c>
      <c r="X732" s="209" t="str">
        <f>LEFT(Solicitacao_Prancha[[#This Row],[DESTINO]],4)</f>
        <v>1123</v>
      </c>
      <c r="Y732" s="209" t="str">
        <f t="shared" si="229"/>
        <v>BRLP1106</v>
      </c>
      <c r="Z732" s="209" t="str">
        <f t="shared" si="230"/>
        <v>11061123</v>
      </c>
      <c r="AA732" s="209" t="str">
        <f t="shared" si="231"/>
        <v>BRLP1123</v>
      </c>
      <c r="AB732" s="222" t="e">
        <f>VLOOKUP(Y732,#REF!,2,0)</f>
        <v>#REF!</v>
      </c>
      <c r="AC732" s="222" t="e">
        <f>VLOOKUP(Z732,#REF!,2,0)</f>
        <v>#REF!</v>
      </c>
      <c r="AD732" s="222" t="e">
        <f>VLOOKUP(AA732,#REF!,2,0)</f>
        <v>#REF!</v>
      </c>
      <c r="AE732" s="227" t="e">
        <f t="shared" si="232"/>
        <v>#REF!</v>
      </c>
      <c r="AF732" s="230" t="e">
        <f t="shared" si="233"/>
        <v>#REF!</v>
      </c>
      <c r="AG732" s="230">
        <v>2</v>
      </c>
      <c r="AH732" s="230" t="e">
        <f t="shared" si="234"/>
        <v>#REF!</v>
      </c>
      <c r="AI732" s="228" t="e">
        <f t="shared" si="235"/>
        <v>#REF!</v>
      </c>
      <c r="AJ732" s="209">
        <f>Solicitacao_Prancha[[#This Row],[QUANT EQUIP]]</f>
        <v>7</v>
      </c>
      <c r="AK732" s="230" t="e">
        <f t="shared" si="237"/>
        <v>#REF!</v>
      </c>
      <c r="AL732" s="209"/>
      <c r="AM732" s="209"/>
      <c r="AN732" s="209"/>
      <c r="AO732" s="209"/>
      <c r="AP732" s="209"/>
      <c r="AQ732" s="209"/>
      <c r="AR732" s="209"/>
      <c r="AS732" s="209"/>
      <c r="AT732" s="209"/>
      <c r="AU732" s="209"/>
      <c r="AV732" s="209"/>
      <c r="AW732" s="209"/>
      <c r="AX732"/>
      <c r="AY732"/>
    </row>
    <row r="733" spans="1:51" ht="15" hidden="1" x14ac:dyDescent="0.25">
      <c r="A733" s="209">
        <v>3505</v>
      </c>
      <c r="B733" s="209" t="s">
        <v>718</v>
      </c>
      <c r="C733" s="210">
        <v>45656.522916666669</v>
      </c>
      <c r="D733" s="209" t="s">
        <v>1016</v>
      </c>
      <c r="E733" s="209" t="s">
        <v>5</v>
      </c>
      <c r="F733" s="209">
        <v>1</v>
      </c>
      <c r="G733" s="209" t="s">
        <v>8</v>
      </c>
      <c r="H733" s="209" t="s">
        <v>620</v>
      </c>
      <c r="I733" s="209" t="s">
        <v>624</v>
      </c>
      <c r="J733" s="209" t="s">
        <v>1</v>
      </c>
      <c r="K733" s="209" t="s">
        <v>1733</v>
      </c>
      <c r="L733" s="209" t="s">
        <v>604</v>
      </c>
      <c r="M733" s="209" t="s">
        <v>827</v>
      </c>
      <c r="N733" s="209" t="s">
        <v>1717</v>
      </c>
      <c r="O733" s="209"/>
      <c r="P733" s="209"/>
      <c r="Q733" s="209" t="s">
        <v>688</v>
      </c>
      <c r="R733" s="208" t="e">
        <f>VLOOKUP(LEFT(Solicitacao_Prancha[[#This Row],[ORIGEM]],4),#REF!,2,0)</f>
        <v>#REF!</v>
      </c>
      <c r="S733" s="208" t="e">
        <f>VLOOKUP(LEFT(Solicitacao_Prancha[[#This Row],[DESTINO]],4),#REF!,2,0)</f>
        <v>#REF!</v>
      </c>
      <c r="T733" s="220" t="str">
        <f t="shared" si="228"/>
        <v>Aderente</v>
      </c>
      <c r="U733" s="223">
        <f>((CONCATENATE(Solicitacao_Prancha[[#This Row],[DATA MOVIMENTAÇÃO]]," ",Solicitacao_Prancha[[#This Row],[HORA MOVIMENTAÇÃO]])-Solicitacao_Prancha[[#This Row],[DATA SOLICITAÇÃO]])*24)+3</f>
        <v>93.449999999895226</v>
      </c>
      <c r="V733" s="224" t="s">
        <v>410</v>
      </c>
      <c r="W733" s="209" t="str">
        <f>LEFT(Solicitacao_Prancha[[#This Row],[ORIGEM]],4)</f>
        <v>1106</v>
      </c>
      <c r="X733" s="209" t="str">
        <f>LEFT(Solicitacao_Prancha[[#This Row],[DESTINO]],4)</f>
        <v>1123</v>
      </c>
      <c r="Y733" s="209" t="str">
        <f t="shared" si="229"/>
        <v>BRLP1106</v>
      </c>
      <c r="Z733" s="209" t="str">
        <f t="shared" si="230"/>
        <v>11061123</v>
      </c>
      <c r="AA733" s="209" t="str">
        <f t="shared" si="231"/>
        <v>BRLP1123</v>
      </c>
      <c r="AB733" s="222" t="e">
        <f>VLOOKUP(Y733,#REF!,2,0)</f>
        <v>#REF!</v>
      </c>
      <c r="AC733" s="222" t="e">
        <f>VLOOKUP(Z733,#REF!,2,0)</f>
        <v>#REF!</v>
      </c>
      <c r="AD733" s="222" t="e">
        <f>VLOOKUP(AA733,#REF!,2,0)</f>
        <v>#REF!</v>
      </c>
      <c r="AE733" s="227" t="e">
        <f t="shared" si="232"/>
        <v>#REF!</v>
      </c>
      <c r="AF733" s="230" t="e">
        <f t="shared" si="233"/>
        <v>#REF!</v>
      </c>
      <c r="AG733" s="230">
        <v>2</v>
      </c>
      <c r="AH733" s="230" t="e">
        <f t="shared" si="234"/>
        <v>#REF!</v>
      </c>
      <c r="AI733" s="228" t="e">
        <f t="shared" si="235"/>
        <v>#REF!</v>
      </c>
      <c r="AJ733" s="209">
        <f>Solicitacao_Prancha[[#This Row],[QUANT EQUIP]]</f>
        <v>1</v>
      </c>
      <c r="AK733" s="230" t="e">
        <f t="shared" si="237"/>
        <v>#REF!</v>
      </c>
      <c r="AL733" s="209"/>
      <c r="AM733" s="209"/>
      <c r="AN733" s="209"/>
      <c r="AO733" s="209"/>
      <c r="AP733" s="209"/>
      <c r="AQ733" s="209"/>
      <c r="AR733" s="209"/>
      <c r="AS733" s="209"/>
      <c r="AT733" s="209"/>
      <c r="AU733" s="209"/>
      <c r="AV733" s="209"/>
      <c r="AW733" s="209"/>
      <c r="AX733"/>
      <c r="AY733"/>
    </row>
    <row r="734" spans="1:51" ht="15" hidden="1" x14ac:dyDescent="0.25">
      <c r="A734" s="209">
        <v>3506</v>
      </c>
      <c r="B734" s="209" t="s">
        <v>717</v>
      </c>
      <c r="C734" s="210">
        <v>45656.541666666664</v>
      </c>
      <c r="D734" s="209" t="s">
        <v>1350</v>
      </c>
      <c r="E734" s="209" t="s">
        <v>500</v>
      </c>
      <c r="F734" s="209">
        <v>1</v>
      </c>
      <c r="G734" s="209" t="s">
        <v>4</v>
      </c>
      <c r="H734" s="209" t="s">
        <v>620</v>
      </c>
      <c r="I734" s="209" t="s">
        <v>624</v>
      </c>
      <c r="J734" s="209" t="s">
        <v>531</v>
      </c>
      <c r="K734" s="209" t="s">
        <v>1664</v>
      </c>
      <c r="L734" s="209" t="s">
        <v>1715</v>
      </c>
      <c r="M734" s="209" t="s">
        <v>580</v>
      </c>
      <c r="N734" s="209" t="s">
        <v>410</v>
      </c>
      <c r="O734" s="209" t="s">
        <v>1734</v>
      </c>
      <c r="P734" s="209" t="s">
        <v>633</v>
      </c>
      <c r="Q734" s="209" t="s">
        <v>688</v>
      </c>
      <c r="R734" s="208" t="e">
        <f>VLOOKUP(LEFT(Solicitacao_Prancha[[#This Row],[ORIGEM]],4),#REF!,2,0)</f>
        <v>#REF!</v>
      </c>
      <c r="S734" s="208" t="e">
        <f>VLOOKUP(LEFT(Solicitacao_Prancha[[#This Row],[DESTINO]],4),#REF!,2,0)</f>
        <v>#REF!</v>
      </c>
      <c r="T734" s="220" t="str">
        <f t="shared" si="228"/>
        <v>Não Aderente</v>
      </c>
      <c r="U734" s="223">
        <f>((CONCATENATE(Solicitacao_Prancha[[#This Row],[DATA MOVIMENTAÇÃO]]," ",Solicitacao_Prancha[[#This Row],[HORA MOVIMENTAÇÃO]])-Solicitacao_Prancha[[#This Row],[DATA SOLICITAÇÃO]])*24)+3</f>
        <v>3.3333333441987634E-2</v>
      </c>
      <c r="V734" s="224" t="s">
        <v>410</v>
      </c>
      <c r="W734" s="209" t="str">
        <f>LEFT(Solicitacao_Prancha[[#This Row],[ORIGEM]],4)</f>
        <v>0262</v>
      </c>
      <c r="X734" s="209" t="str">
        <f>LEFT(Solicitacao_Prancha[[#This Row],[DESTINO]],4)</f>
        <v>BRLP</v>
      </c>
      <c r="Y734" s="209" t="str">
        <f t="shared" si="229"/>
        <v>BRLP0262</v>
      </c>
      <c r="Z734" s="209" t="str">
        <f t="shared" si="230"/>
        <v>0262BRLP</v>
      </c>
      <c r="AA734" s="209" t="str">
        <f t="shared" si="231"/>
        <v>BRLPBRLP</v>
      </c>
      <c r="AB734" s="222" t="e">
        <f>VLOOKUP(Y734,#REF!,2,0)</f>
        <v>#REF!</v>
      </c>
      <c r="AC734" s="222" t="e">
        <f>VLOOKUP(Z734,#REF!,2,0)</f>
        <v>#REF!</v>
      </c>
      <c r="AD734" s="222" t="e">
        <f>VLOOKUP(AA734,#REF!,2,0)</f>
        <v>#REF!</v>
      </c>
      <c r="AE734" s="227" t="e">
        <f t="shared" si="232"/>
        <v>#REF!</v>
      </c>
      <c r="AF734" s="230" t="e">
        <f t="shared" si="233"/>
        <v>#REF!</v>
      </c>
      <c r="AG734" s="230">
        <v>2</v>
      </c>
      <c r="AH734" s="230" t="e">
        <f t="shared" si="234"/>
        <v>#REF!</v>
      </c>
      <c r="AI734" s="228" t="e">
        <f t="shared" si="235"/>
        <v>#REF!</v>
      </c>
      <c r="AJ734" s="209">
        <f>Solicitacao_Prancha[[#This Row],[QUANT EQUIP]]</f>
        <v>1</v>
      </c>
      <c r="AK734" s="230" t="e">
        <f t="shared" si="237"/>
        <v>#REF!</v>
      </c>
      <c r="AL734" s="209"/>
      <c r="AM734" s="209"/>
      <c r="AN734" s="209"/>
      <c r="AO734" s="209"/>
      <c r="AP734" s="209"/>
      <c r="AQ734" s="209"/>
      <c r="AR734" s="209"/>
      <c r="AS734" s="209"/>
      <c r="AT734" s="209"/>
      <c r="AU734" s="209"/>
      <c r="AV734" s="209"/>
      <c r="AW734" s="209"/>
      <c r="AX734"/>
      <c r="AY734"/>
    </row>
    <row r="735" spans="1:51" ht="15" hidden="1" x14ac:dyDescent="0.25">
      <c r="A735" s="209">
        <v>3507</v>
      </c>
      <c r="B735" s="209" t="s">
        <v>717</v>
      </c>
      <c r="C735" s="210">
        <v>45656.54583333333</v>
      </c>
      <c r="D735" s="209" t="s">
        <v>1350</v>
      </c>
      <c r="E735" s="209" t="s">
        <v>500</v>
      </c>
      <c r="F735" s="209">
        <v>1</v>
      </c>
      <c r="G735" s="209" t="s">
        <v>4</v>
      </c>
      <c r="H735" s="209" t="s">
        <v>620</v>
      </c>
      <c r="I735" s="209" t="s">
        <v>624</v>
      </c>
      <c r="J735" s="209" t="s">
        <v>531</v>
      </c>
      <c r="K735" s="209" t="s">
        <v>1664</v>
      </c>
      <c r="L735" s="209" t="s">
        <v>1720</v>
      </c>
      <c r="M735" s="209" t="s">
        <v>410</v>
      </c>
      <c r="N735" s="209" t="s">
        <v>580</v>
      </c>
      <c r="O735" s="209"/>
      <c r="P735" s="209" t="s">
        <v>633</v>
      </c>
      <c r="Q735" s="209" t="s">
        <v>688</v>
      </c>
      <c r="R735" s="208" t="e">
        <f>VLOOKUP(LEFT(Solicitacao_Prancha[[#This Row],[ORIGEM]],4),#REF!,2,0)</f>
        <v>#REF!</v>
      </c>
      <c r="S735" s="208" t="e">
        <f>VLOOKUP(LEFT(Solicitacao_Prancha[[#This Row],[DESTINO]],4),#REF!,2,0)</f>
        <v>#REF!</v>
      </c>
      <c r="T735" s="220" t="str">
        <f t="shared" si="228"/>
        <v>Não Aderente</v>
      </c>
      <c r="U735" s="223">
        <f>((CONCATENATE(Solicitacao_Prancha[[#This Row],[DATA MOVIMENTAÇÃO]]," ",Solicitacao_Prancha[[#This Row],[HORA MOVIMENTAÇÃO]])-Solicitacao_Prancha[[#This Row],[DATA SOLICITAÇÃO]])*24)+3</f>
        <v>1.6666666720993817E-2</v>
      </c>
      <c r="V735" s="224" t="s">
        <v>410</v>
      </c>
      <c r="W735" s="209" t="str">
        <f>LEFT(Solicitacao_Prancha[[#This Row],[ORIGEM]],4)</f>
        <v>BRLP</v>
      </c>
      <c r="X735" s="209" t="str">
        <f>LEFT(Solicitacao_Prancha[[#This Row],[DESTINO]],4)</f>
        <v>0262</v>
      </c>
      <c r="Y735" s="209" t="str">
        <f t="shared" si="229"/>
        <v>BRLPBRLP</v>
      </c>
      <c r="Z735" s="209" t="str">
        <f t="shared" si="230"/>
        <v>BRLP0262</v>
      </c>
      <c r="AA735" s="209" t="str">
        <f t="shared" si="231"/>
        <v>BRLP0262</v>
      </c>
      <c r="AB735" s="222" t="e">
        <f>VLOOKUP(Y735,#REF!,2,0)</f>
        <v>#REF!</v>
      </c>
      <c r="AC735" s="222" t="e">
        <f>VLOOKUP(Z735,#REF!,2,0)</f>
        <v>#REF!</v>
      </c>
      <c r="AD735" s="222" t="e">
        <f>VLOOKUP(AA735,#REF!,2,0)</f>
        <v>#REF!</v>
      </c>
      <c r="AE735" s="227" t="e">
        <f t="shared" si="232"/>
        <v>#REF!</v>
      </c>
      <c r="AF735" s="230" t="e">
        <f t="shared" si="233"/>
        <v>#REF!</v>
      </c>
      <c r="AG735" s="230">
        <v>2</v>
      </c>
      <c r="AH735" s="230" t="e">
        <f t="shared" si="234"/>
        <v>#REF!</v>
      </c>
      <c r="AI735" s="228" t="e">
        <f t="shared" si="235"/>
        <v>#REF!</v>
      </c>
      <c r="AJ735" s="209">
        <f>Solicitacao_Prancha[[#This Row],[QUANT EQUIP]]</f>
        <v>1</v>
      </c>
      <c r="AK735" s="230" t="e">
        <f t="shared" si="237"/>
        <v>#REF!</v>
      </c>
      <c r="AL735" s="209"/>
      <c r="AM735" s="209"/>
      <c r="AN735" s="209"/>
      <c r="AO735" s="209"/>
      <c r="AP735" s="209"/>
      <c r="AQ735" s="209"/>
      <c r="AR735" s="209"/>
      <c r="AS735" s="209"/>
      <c r="AT735" s="209"/>
      <c r="AU735" s="209"/>
      <c r="AV735" s="209"/>
      <c r="AW735" s="209"/>
      <c r="AX735"/>
      <c r="AY735"/>
    </row>
    <row r="736" spans="1:51" ht="15" hidden="1" x14ac:dyDescent="0.25">
      <c r="A736" s="209">
        <v>3508</v>
      </c>
      <c r="B736" s="209" t="s">
        <v>743</v>
      </c>
      <c r="C736" s="210">
        <v>45656.5625</v>
      </c>
      <c r="D736" s="209" t="s">
        <v>1493</v>
      </c>
      <c r="E736" s="209" t="s">
        <v>493</v>
      </c>
      <c r="F736" s="209">
        <v>1</v>
      </c>
      <c r="G736" s="209" t="s">
        <v>492</v>
      </c>
      <c r="H736" s="209" t="s">
        <v>620</v>
      </c>
      <c r="I736" s="209" t="s">
        <v>621</v>
      </c>
      <c r="J736" s="209" t="s">
        <v>531</v>
      </c>
      <c r="K736" s="209" t="s">
        <v>1703</v>
      </c>
      <c r="L736" s="209" t="s">
        <v>593</v>
      </c>
      <c r="M736" s="209" t="s">
        <v>652</v>
      </c>
      <c r="N736" s="209" t="s">
        <v>1495</v>
      </c>
      <c r="O736" s="209"/>
      <c r="P736" s="209" t="s">
        <v>651</v>
      </c>
      <c r="Q736" s="209" t="s">
        <v>687</v>
      </c>
      <c r="R736" s="208" t="e">
        <f>VLOOKUP(LEFT(Solicitacao_Prancha[[#This Row],[ORIGEM]],4),#REF!,2,0)</f>
        <v>#REF!</v>
      </c>
      <c r="S736" s="208" t="e">
        <f>VLOOKUP(LEFT(Solicitacao_Prancha[[#This Row],[DESTINO]],4),#REF!,2,0)</f>
        <v>#REF!</v>
      </c>
      <c r="T736" s="220" t="str">
        <f t="shared" si="228"/>
        <v>Não Aderente</v>
      </c>
      <c r="U736" s="223">
        <f>((CONCATENATE(Solicitacao_Prancha[[#This Row],[DATA MOVIMENTAÇÃO]]," ",Solicitacao_Prancha[[#This Row],[HORA MOVIMENTAÇÃO]])-Solicitacao_Prancha[[#This Row],[DATA SOLICITAÇÃO]])*24)+3</f>
        <v>21.500000000058208</v>
      </c>
      <c r="V736" s="224" t="s">
        <v>410</v>
      </c>
      <c r="W736" s="209" t="str">
        <f>LEFT(Solicitacao_Prancha[[#This Row],[ORIGEM]],4)</f>
        <v>0390</v>
      </c>
      <c r="X736" s="209" t="str">
        <f>LEFT(Solicitacao_Prancha[[#This Row],[DESTINO]],4)</f>
        <v>0366</v>
      </c>
      <c r="Y736" s="209" t="str">
        <f t="shared" si="229"/>
        <v>BRLP0390</v>
      </c>
      <c r="Z736" s="209" t="str">
        <f t="shared" si="230"/>
        <v>03900366</v>
      </c>
      <c r="AA736" s="209" t="str">
        <f t="shared" si="231"/>
        <v>BRLP0366</v>
      </c>
      <c r="AB736" s="222" t="e">
        <f>VLOOKUP(Y736,#REF!,2,0)</f>
        <v>#REF!</v>
      </c>
      <c r="AC736" s="222" t="e">
        <f>VLOOKUP(Z736,#REF!,2,0)</f>
        <v>#REF!</v>
      </c>
      <c r="AD736" s="222" t="e">
        <f>VLOOKUP(AA736,#REF!,2,0)</f>
        <v>#REF!</v>
      </c>
      <c r="AE736" s="227" t="e">
        <f t="shared" si="232"/>
        <v>#REF!</v>
      </c>
      <c r="AF736" s="230" t="e">
        <f t="shared" si="233"/>
        <v>#REF!</v>
      </c>
      <c r="AG736" s="230">
        <v>2</v>
      </c>
      <c r="AH736" s="230" t="e">
        <f t="shared" si="234"/>
        <v>#REF!</v>
      </c>
      <c r="AI736" s="228" t="e">
        <f t="shared" si="235"/>
        <v>#REF!</v>
      </c>
      <c r="AJ736" s="209">
        <f>Solicitacao_Prancha[[#This Row],[QUANT EQUIP]]</f>
        <v>1</v>
      </c>
      <c r="AK736" s="230" t="e">
        <f t="shared" si="237"/>
        <v>#REF!</v>
      </c>
      <c r="AL736" s="209"/>
      <c r="AM736" s="209"/>
      <c r="AN736" s="209"/>
      <c r="AO736" s="209"/>
      <c r="AP736" s="209"/>
      <c r="AQ736" s="209"/>
      <c r="AR736" s="209"/>
      <c r="AS736" s="209"/>
      <c r="AT736" s="209"/>
      <c r="AU736" s="209"/>
      <c r="AV736" s="209"/>
      <c r="AW736" s="209"/>
      <c r="AX736"/>
      <c r="AY736"/>
    </row>
    <row r="737" spans="1:51" ht="15" hidden="1" x14ac:dyDescent="0.25">
      <c r="A737" s="209">
        <v>3509</v>
      </c>
      <c r="B737" s="209" t="s">
        <v>718</v>
      </c>
      <c r="C737" s="210">
        <v>45656.706944444442</v>
      </c>
      <c r="D737" s="209" t="s">
        <v>1727</v>
      </c>
      <c r="E737" s="209" t="s">
        <v>719</v>
      </c>
      <c r="F737" s="209">
        <v>1</v>
      </c>
      <c r="G737" s="209" t="s">
        <v>7</v>
      </c>
      <c r="H737" s="209" t="s">
        <v>620</v>
      </c>
      <c r="I737" s="209" t="s">
        <v>621</v>
      </c>
      <c r="J737" s="209" t="s">
        <v>502</v>
      </c>
      <c r="K737" s="209" t="s">
        <v>1703</v>
      </c>
      <c r="L737" s="209" t="s">
        <v>604</v>
      </c>
      <c r="M737" s="209" t="s">
        <v>682</v>
      </c>
      <c r="N737" s="209" t="s">
        <v>1513</v>
      </c>
      <c r="O737" s="209"/>
      <c r="P737" s="209"/>
      <c r="Q737" s="209" t="s">
        <v>688</v>
      </c>
      <c r="R737" s="208" t="e">
        <f>VLOOKUP(LEFT(Solicitacao_Prancha[[#This Row],[ORIGEM]],4),#REF!,2,0)</f>
        <v>#REF!</v>
      </c>
      <c r="S737" s="208" t="e">
        <f>VLOOKUP(LEFT(Solicitacao_Prancha[[#This Row],[DESTINO]],4),#REF!,2,0)</f>
        <v>#REF!</v>
      </c>
      <c r="T737" s="220" t="str">
        <f t="shared" si="228"/>
        <v>Não Aderente</v>
      </c>
      <c r="U737" s="223">
        <f>((CONCATENATE(Solicitacao_Prancha[[#This Row],[DATA MOVIMENTAÇÃO]]," ",Solicitacao_Prancha[[#This Row],[HORA MOVIMENTAÇÃO]])-Solicitacao_Prancha[[#This Row],[DATA SOLICITAÇÃO]])*24)+3</f>
        <v>17.033333333325572</v>
      </c>
      <c r="V737" s="224" t="s">
        <v>410</v>
      </c>
      <c r="W737" s="209" t="str">
        <f>LEFT(Solicitacao_Prancha[[#This Row],[ORIGEM]],4)</f>
        <v>0457</v>
      </c>
      <c r="X737" s="209" t="str">
        <f>LEFT(Solicitacao_Prancha[[#This Row],[DESTINO]],4)</f>
        <v>0460</v>
      </c>
      <c r="Y737" s="209" t="str">
        <f t="shared" si="229"/>
        <v>BRLP0457</v>
      </c>
      <c r="Z737" s="209" t="str">
        <f t="shared" si="230"/>
        <v>04570460</v>
      </c>
      <c r="AA737" s="209" t="str">
        <f t="shared" si="231"/>
        <v>BRLP0460</v>
      </c>
      <c r="AB737" s="222" t="e">
        <f>VLOOKUP(Y737,#REF!,2,0)</f>
        <v>#REF!</v>
      </c>
      <c r="AC737" s="222" t="e">
        <f>VLOOKUP(Z737,#REF!,2,0)</f>
        <v>#REF!</v>
      </c>
      <c r="AD737" s="222" t="e">
        <f>VLOOKUP(AA737,#REF!,2,0)</f>
        <v>#REF!</v>
      </c>
      <c r="AE737" s="227" t="e">
        <f t="shared" si="232"/>
        <v>#REF!</v>
      </c>
      <c r="AF737" s="230" t="e">
        <f t="shared" si="233"/>
        <v>#REF!</v>
      </c>
      <c r="AG737" s="230">
        <v>2</v>
      </c>
      <c r="AH737" s="230" t="e">
        <f t="shared" si="234"/>
        <v>#REF!</v>
      </c>
      <c r="AI737" s="228" t="e">
        <f t="shared" si="235"/>
        <v>#REF!</v>
      </c>
      <c r="AJ737" s="209">
        <f>Solicitacao_Prancha[[#This Row],[QUANT EQUIP]]</f>
        <v>1</v>
      </c>
      <c r="AK737" s="230"/>
      <c r="AL737" s="209"/>
      <c r="AM737" s="209"/>
      <c r="AN737" s="209"/>
      <c r="AO737" s="209"/>
      <c r="AP737" s="209"/>
      <c r="AQ737" s="209"/>
      <c r="AR737" s="209"/>
      <c r="AS737" s="209"/>
      <c r="AT737" s="209"/>
      <c r="AU737" s="209"/>
      <c r="AV737" s="209"/>
      <c r="AW737" s="209"/>
      <c r="AX737"/>
      <c r="AY737"/>
    </row>
    <row r="738" spans="1:51" ht="15" hidden="1" x14ac:dyDescent="0.25">
      <c r="A738" s="209">
        <v>3510</v>
      </c>
      <c r="B738" s="209" t="s">
        <v>718</v>
      </c>
      <c r="C738" s="210">
        <v>45656.708333333336</v>
      </c>
      <c r="D738" s="209" t="s">
        <v>1727</v>
      </c>
      <c r="E738" s="209" t="s">
        <v>719</v>
      </c>
      <c r="F738" s="209">
        <v>1</v>
      </c>
      <c r="G738" s="209" t="s">
        <v>7</v>
      </c>
      <c r="H738" s="209" t="s">
        <v>620</v>
      </c>
      <c r="I738" s="209" t="s">
        <v>621</v>
      </c>
      <c r="J738" s="209" t="s">
        <v>1</v>
      </c>
      <c r="K738" s="209" t="s">
        <v>1703</v>
      </c>
      <c r="L738" s="209" t="s">
        <v>604</v>
      </c>
      <c r="M738" s="209" t="s">
        <v>682</v>
      </c>
      <c r="N738" s="209" t="s">
        <v>652</v>
      </c>
      <c r="O738" s="209"/>
      <c r="P738" s="209"/>
      <c r="Q738" s="209" t="s">
        <v>688</v>
      </c>
      <c r="R738" s="208" t="e">
        <f>VLOOKUP(LEFT(Solicitacao_Prancha[[#This Row],[ORIGEM]],4),#REF!,2,0)</f>
        <v>#REF!</v>
      </c>
      <c r="S738" s="208" t="e">
        <f>VLOOKUP(LEFT(Solicitacao_Prancha[[#This Row],[DESTINO]],4),#REF!,2,0)</f>
        <v>#REF!</v>
      </c>
      <c r="T738" s="220" t="str">
        <f t="shared" si="228"/>
        <v>Não Aderente</v>
      </c>
      <c r="U738" s="223">
        <f>((CONCATENATE(Solicitacao_Prancha[[#This Row],[DATA MOVIMENTAÇÃO]]," ",Solicitacao_Prancha[[#This Row],[HORA MOVIMENTAÇÃO]])-Solicitacao_Prancha[[#This Row],[DATA SOLICITAÇÃO]])*24)+3</f>
        <v>16.999999999883585</v>
      </c>
      <c r="V738" s="224" t="s">
        <v>410</v>
      </c>
      <c r="W738" s="209" t="str">
        <f>LEFT(Solicitacao_Prancha[[#This Row],[ORIGEM]],4)</f>
        <v>0457</v>
      </c>
      <c r="X738" s="209" t="str">
        <f>LEFT(Solicitacao_Prancha[[#This Row],[DESTINO]],4)</f>
        <v>0390</v>
      </c>
      <c r="Y738" s="209" t="str">
        <f t="shared" si="229"/>
        <v>BRLP0457</v>
      </c>
      <c r="Z738" s="209" t="str">
        <f t="shared" si="230"/>
        <v>04570390</v>
      </c>
      <c r="AA738" s="209" t="str">
        <f t="shared" si="231"/>
        <v>BRLP0390</v>
      </c>
      <c r="AB738" s="222" t="e">
        <f>VLOOKUP(Y738,#REF!,2,0)</f>
        <v>#REF!</v>
      </c>
      <c r="AC738" s="222" t="e">
        <f>VLOOKUP(Z738,#REF!,2,0)</f>
        <v>#REF!</v>
      </c>
      <c r="AD738" s="222" t="e">
        <f>VLOOKUP(AA738,#REF!,2,0)</f>
        <v>#REF!</v>
      </c>
      <c r="AE738" s="227" t="e">
        <f t="shared" si="232"/>
        <v>#REF!</v>
      </c>
      <c r="AF738" s="230" t="e">
        <f t="shared" si="233"/>
        <v>#REF!</v>
      </c>
      <c r="AG738" s="230">
        <v>2</v>
      </c>
      <c r="AH738" s="230" t="e">
        <f t="shared" si="234"/>
        <v>#REF!</v>
      </c>
      <c r="AI738" s="228" t="e">
        <f t="shared" si="235"/>
        <v>#REF!</v>
      </c>
      <c r="AJ738" s="209">
        <f>Solicitacao_Prancha[[#This Row],[QUANT EQUIP]]</f>
        <v>1</v>
      </c>
      <c r="AK738" s="209"/>
      <c r="AL738" s="209"/>
      <c r="AM738" s="209"/>
      <c r="AN738" s="209"/>
      <c r="AO738" s="209"/>
      <c r="AP738" s="209"/>
      <c r="AQ738" s="209"/>
      <c r="AR738" s="209"/>
      <c r="AS738" s="209"/>
      <c r="AT738" s="209"/>
      <c r="AU738" s="209"/>
      <c r="AV738" s="209"/>
      <c r="AW738" s="209"/>
      <c r="AX738"/>
      <c r="AY738"/>
    </row>
    <row r="739" spans="1:51" ht="15" hidden="1" x14ac:dyDescent="0.25">
      <c r="A739" s="209">
        <v>3511</v>
      </c>
      <c r="B739" s="209" t="s">
        <v>803</v>
      </c>
      <c r="C739" s="210">
        <v>45656.798611111109</v>
      </c>
      <c r="D739" s="209" t="s">
        <v>821</v>
      </c>
      <c r="E739" s="209" t="s">
        <v>719</v>
      </c>
      <c r="F739" s="209">
        <v>2</v>
      </c>
      <c r="G739" s="209" t="s">
        <v>589</v>
      </c>
      <c r="H739" s="209" t="s">
        <v>620</v>
      </c>
      <c r="I739" s="209" t="s">
        <v>624</v>
      </c>
      <c r="J739" s="209" t="s">
        <v>531</v>
      </c>
      <c r="K739" s="209" t="s">
        <v>1703</v>
      </c>
      <c r="L739" s="209" t="s">
        <v>593</v>
      </c>
      <c r="M739" s="209" t="s">
        <v>642</v>
      </c>
      <c r="N739" s="209" t="s">
        <v>1696</v>
      </c>
      <c r="O739" s="209"/>
      <c r="P739" s="209" t="s">
        <v>514</v>
      </c>
      <c r="Q739" s="209" t="s">
        <v>688</v>
      </c>
      <c r="R739" s="208" t="e">
        <f>VLOOKUP(LEFT(Solicitacao_Prancha[[#This Row],[ORIGEM]],4),#REF!,2,0)</f>
        <v>#REF!</v>
      </c>
      <c r="S739" s="208" t="e">
        <f>VLOOKUP(LEFT(Solicitacao_Prancha[[#This Row],[DESTINO]],4),#REF!,2,0)</f>
        <v>#REF!</v>
      </c>
      <c r="T739" s="220" t="str">
        <f t="shared" si="228"/>
        <v>Não Aderente</v>
      </c>
      <c r="U739" s="223">
        <f>((CONCATENATE(Solicitacao_Prancha[[#This Row],[DATA MOVIMENTAÇÃO]]," ",Solicitacao_Prancha[[#This Row],[HORA MOVIMENTAÇÃO]])-Solicitacao_Prancha[[#This Row],[DATA SOLICITAÇÃO]])*24)+3</f>
        <v>15.833333333430346</v>
      </c>
      <c r="V739" s="224" t="s">
        <v>410</v>
      </c>
      <c r="W739" s="209" t="str">
        <f>LEFT(Solicitacao_Prancha[[#This Row],[ORIGEM]],4)</f>
        <v>0352</v>
      </c>
      <c r="X739" s="209" t="str">
        <f>LEFT(Solicitacao_Prancha[[#This Row],[DESTINO]],4)</f>
        <v>0353</v>
      </c>
      <c r="Y739" s="209" t="str">
        <f t="shared" si="229"/>
        <v>BRLP0352</v>
      </c>
      <c r="Z739" s="209" t="str">
        <f t="shared" si="230"/>
        <v>03520353</v>
      </c>
      <c r="AA739" s="209" t="str">
        <f t="shared" si="231"/>
        <v>BRLP0353</v>
      </c>
      <c r="AB739" s="222" t="e">
        <f>VLOOKUP(Y739,#REF!,2,0)</f>
        <v>#REF!</v>
      </c>
      <c r="AC739" s="222" t="e">
        <f>VLOOKUP(Z739,#REF!,2,0)</f>
        <v>#REF!</v>
      </c>
      <c r="AD739" s="222" t="e">
        <f>VLOOKUP(AA739,#REF!,2,0)</f>
        <v>#REF!</v>
      </c>
      <c r="AE739" s="227" t="e">
        <f t="shared" si="232"/>
        <v>#REF!</v>
      </c>
      <c r="AF739" s="230" t="e">
        <f t="shared" si="233"/>
        <v>#REF!</v>
      </c>
      <c r="AG739" s="230">
        <v>2</v>
      </c>
      <c r="AH739" s="230" t="e">
        <f t="shared" si="234"/>
        <v>#REF!</v>
      </c>
      <c r="AI739" s="228" t="e">
        <f t="shared" si="235"/>
        <v>#REF!</v>
      </c>
      <c r="AJ739" s="209">
        <f>Solicitacao_Prancha[[#This Row],[QUANT EQUIP]]</f>
        <v>2</v>
      </c>
      <c r="AK739" s="209"/>
      <c r="AL739" s="209"/>
      <c r="AM739" s="209"/>
      <c r="AN739" s="209"/>
      <c r="AO739" s="209"/>
      <c r="AP739" s="209"/>
      <c r="AQ739" s="209"/>
      <c r="AR739" s="209"/>
      <c r="AS739" s="209"/>
      <c r="AT739" s="209"/>
      <c r="AU739" s="209"/>
      <c r="AV739" s="209"/>
      <c r="AW739" s="209"/>
      <c r="AX739"/>
      <c r="AY739"/>
    </row>
    <row r="740" spans="1:51" ht="15" hidden="1" x14ac:dyDescent="0.25">
      <c r="A740" s="209">
        <v>3512</v>
      </c>
      <c r="B740" s="209" t="s">
        <v>743</v>
      </c>
      <c r="C740" s="210">
        <v>45656.803472222222</v>
      </c>
      <c r="D740" s="209" t="s">
        <v>1422</v>
      </c>
      <c r="E740" s="209" t="s">
        <v>493</v>
      </c>
      <c r="F740" s="209">
        <v>1</v>
      </c>
      <c r="G740" s="209" t="s">
        <v>508</v>
      </c>
      <c r="H740" s="209" t="s">
        <v>620</v>
      </c>
      <c r="I740" s="209" t="s">
        <v>621</v>
      </c>
      <c r="J740" s="209" t="s">
        <v>1</v>
      </c>
      <c r="K740" s="209" t="s">
        <v>1724</v>
      </c>
      <c r="L740" s="209" t="s">
        <v>598</v>
      </c>
      <c r="M740" s="209" t="s">
        <v>590</v>
      </c>
      <c r="N740" s="209" t="s">
        <v>1747</v>
      </c>
      <c r="O740" s="209"/>
      <c r="P740" s="209"/>
      <c r="Q740" s="209" t="s">
        <v>688</v>
      </c>
      <c r="R740" s="208" t="e">
        <f>VLOOKUP(LEFT(Solicitacao_Prancha[[#This Row],[ORIGEM]],4),#REF!,2,0)</f>
        <v>#REF!</v>
      </c>
      <c r="S740" s="208" t="e">
        <f>VLOOKUP(LEFT(Solicitacao_Prancha[[#This Row],[DESTINO]],4),#REF!,2,0)</f>
        <v>#REF!</v>
      </c>
      <c r="T740" s="220" t="str">
        <f t="shared" si="228"/>
        <v>Não Aderente</v>
      </c>
      <c r="U740" s="223">
        <f>((CONCATENATE(Solicitacao_Prancha[[#This Row],[DATA MOVIMENTAÇÃO]]," ",Solicitacao_Prancha[[#This Row],[HORA MOVIMENTAÇÃO]])-Solicitacao_Prancha[[#This Row],[DATA SOLICITAÇÃO]])*24)+3</f>
        <v>45.716666666732635</v>
      </c>
      <c r="V740" s="224" t="s">
        <v>410</v>
      </c>
      <c r="W740" s="209" t="str">
        <f>LEFT(Solicitacao_Prancha[[#This Row],[ORIGEM]],4)</f>
        <v>0351</v>
      </c>
      <c r="X740" s="209" t="str">
        <f>LEFT(Solicitacao_Prancha[[#This Row],[DESTINO]],4)</f>
        <v>0443</v>
      </c>
      <c r="Y740" s="209" t="str">
        <f t="shared" si="229"/>
        <v>BRLP0351</v>
      </c>
      <c r="Z740" s="209" t="str">
        <f t="shared" si="230"/>
        <v>03510443</v>
      </c>
      <c r="AA740" s="209" t="str">
        <f t="shared" si="231"/>
        <v>BRLP0443</v>
      </c>
      <c r="AB740" s="222" t="e">
        <f>VLOOKUP(Y740,#REF!,2,0)</f>
        <v>#REF!</v>
      </c>
      <c r="AC740" s="222" t="e">
        <f>VLOOKUP(Z740,#REF!,2,0)</f>
        <v>#REF!</v>
      </c>
      <c r="AD740" s="222" t="e">
        <f>VLOOKUP(AA740,#REF!,2,0)</f>
        <v>#REF!</v>
      </c>
      <c r="AE740" s="227" t="e">
        <f t="shared" si="232"/>
        <v>#REF!</v>
      </c>
      <c r="AF740" s="230" t="e">
        <f t="shared" si="233"/>
        <v>#REF!</v>
      </c>
      <c r="AG740" s="230">
        <v>2</v>
      </c>
      <c r="AH740" s="230" t="e">
        <f t="shared" si="234"/>
        <v>#REF!</v>
      </c>
      <c r="AI740" s="228" t="e">
        <f t="shared" si="235"/>
        <v>#REF!</v>
      </c>
      <c r="AJ740" s="209">
        <f>Solicitacao_Prancha[[#This Row],[QUANT EQUIP]]</f>
        <v>1</v>
      </c>
      <c r="AK740" s="209"/>
      <c r="AL740" s="209"/>
      <c r="AM740" s="209"/>
      <c r="AN740" s="209"/>
      <c r="AO740" s="209"/>
      <c r="AP740" s="209"/>
      <c r="AQ740" s="209"/>
      <c r="AR740" s="209"/>
      <c r="AS740" s="209"/>
      <c r="AT740" s="209"/>
      <c r="AU740" s="209"/>
      <c r="AV740" s="209"/>
      <c r="AW740" s="209"/>
      <c r="AX740"/>
      <c r="AY740"/>
    </row>
    <row r="741" spans="1:51" ht="15" hidden="1" x14ac:dyDescent="0.25">
      <c r="A741" s="209">
        <v>3635</v>
      </c>
      <c r="B741" s="209" t="s">
        <v>717</v>
      </c>
      <c r="C741" s="210">
        <v>45656.815972222219</v>
      </c>
      <c r="D741" s="209" t="s">
        <v>515</v>
      </c>
      <c r="E741" s="209" t="s">
        <v>500</v>
      </c>
      <c r="F741" s="209">
        <v>1</v>
      </c>
      <c r="G741" s="209" t="s">
        <v>8</v>
      </c>
      <c r="H741" s="209" t="s">
        <v>620</v>
      </c>
      <c r="I741" s="209" t="s">
        <v>624</v>
      </c>
      <c r="J741" s="209" t="s">
        <v>531</v>
      </c>
      <c r="K741" s="209" t="s">
        <v>1776</v>
      </c>
      <c r="L741" s="209" t="s">
        <v>1829</v>
      </c>
      <c r="M741" s="209" t="s">
        <v>639</v>
      </c>
      <c r="N741" s="209" t="s">
        <v>639</v>
      </c>
      <c r="O741" s="209"/>
      <c r="P741" s="209" t="s">
        <v>633</v>
      </c>
      <c r="Q741" s="209" t="s">
        <v>687</v>
      </c>
      <c r="R741" s="208" t="e">
        <f>VLOOKUP(LEFT(Solicitacao_Prancha[[#This Row],[ORIGEM]],4),#REF!,2,0)</f>
        <v>#REF!</v>
      </c>
      <c r="S741" s="208" t="e">
        <f>VLOOKUP(LEFT(Solicitacao_Prancha[[#This Row],[DESTINO]],4),#REF!,2,0)</f>
        <v>#REF!</v>
      </c>
      <c r="T741" s="220" t="str">
        <f t="shared" si="228"/>
        <v>Aderente</v>
      </c>
      <c r="U741" s="223">
        <f>((CONCATENATE(Solicitacao_Prancha[[#This Row],[DATA MOVIMENTAÇÃO]]," ",Solicitacao_Prancha[[#This Row],[HORA MOVIMENTAÇÃO]])-Solicitacao_Prancha[[#This Row],[DATA SOLICITAÇÃO]])*24)+3</f>
        <v>113.43333333340706</v>
      </c>
      <c r="V741" s="224" t="s">
        <v>410</v>
      </c>
      <c r="W741" s="209" t="str">
        <f>LEFT(Solicitacao_Prancha[[#This Row],[ORIGEM]],4)</f>
        <v>0486</v>
      </c>
      <c r="X741" s="209" t="str">
        <f>LEFT(Solicitacao_Prancha[[#This Row],[DESTINO]],4)</f>
        <v>0486</v>
      </c>
      <c r="Y741" s="209" t="str">
        <f t="shared" si="229"/>
        <v>BRLP0486</v>
      </c>
      <c r="Z741" s="209" t="str">
        <f t="shared" si="230"/>
        <v>04860486</v>
      </c>
      <c r="AA741" s="209" t="str">
        <f t="shared" si="231"/>
        <v>BRLP0486</v>
      </c>
      <c r="AB741" s="222" t="e">
        <f>VLOOKUP(Y741,#REF!,2,0)</f>
        <v>#REF!</v>
      </c>
      <c r="AC741" s="222" t="e">
        <f>VLOOKUP(Z741,#REF!,2,0)</f>
        <v>#REF!</v>
      </c>
      <c r="AD741" s="222" t="e">
        <f>VLOOKUP(AA741,#REF!,2,0)</f>
        <v>#REF!</v>
      </c>
      <c r="AE741" s="227" t="e">
        <f t="shared" si="232"/>
        <v>#REF!</v>
      </c>
      <c r="AF741" s="230" t="e">
        <f t="shared" si="233"/>
        <v>#REF!</v>
      </c>
      <c r="AG741" s="230">
        <v>2</v>
      </c>
      <c r="AH741" s="230" t="e">
        <f t="shared" si="234"/>
        <v>#REF!</v>
      </c>
      <c r="AI741" s="228" t="e">
        <f t="shared" si="235"/>
        <v>#REF!</v>
      </c>
      <c r="AJ741" s="209">
        <f>Solicitacao_Prancha[[#This Row],[QUANT EQUIP]]</f>
        <v>1</v>
      </c>
      <c r="AK741" s="209"/>
      <c r="AL741" s="209"/>
      <c r="AM741" s="209"/>
      <c r="AN741" s="209"/>
      <c r="AO741" s="209"/>
      <c r="AP741" s="209"/>
      <c r="AQ741" s="209"/>
      <c r="AR741" s="209"/>
      <c r="AS741" s="209"/>
      <c r="AT741" s="209"/>
      <c r="AU741" s="209"/>
      <c r="AV741" s="209"/>
      <c r="AW741" s="209"/>
      <c r="AX741"/>
      <c r="AY741"/>
    </row>
    <row r="742" spans="1:51" ht="15" hidden="1" x14ac:dyDescent="0.25">
      <c r="A742" s="209">
        <v>3513</v>
      </c>
      <c r="B742" s="209" t="s">
        <v>743</v>
      </c>
      <c r="C742" s="210">
        <v>45656.878472222219</v>
      </c>
      <c r="D742" s="209" t="s">
        <v>1469</v>
      </c>
      <c r="E742" s="209" t="s">
        <v>491</v>
      </c>
      <c r="F742" s="209">
        <v>1</v>
      </c>
      <c r="G742" s="209" t="s">
        <v>8</v>
      </c>
      <c r="H742" s="209" t="s">
        <v>620</v>
      </c>
      <c r="I742" s="209" t="s">
        <v>624</v>
      </c>
      <c r="J742" s="209" t="s">
        <v>531</v>
      </c>
      <c r="K742" s="209" t="s">
        <v>1703</v>
      </c>
      <c r="L742" s="209" t="s">
        <v>600</v>
      </c>
      <c r="M742" s="209" t="s">
        <v>696</v>
      </c>
      <c r="N742" s="209" t="s">
        <v>696</v>
      </c>
      <c r="O742" s="209"/>
      <c r="P742" s="209" t="s">
        <v>630</v>
      </c>
      <c r="Q742" s="209" t="s">
        <v>688</v>
      </c>
      <c r="R742" s="208" t="e">
        <f>VLOOKUP(LEFT(Solicitacao_Prancha[[#This Row],[ORIGEM]],4),#REF!,2,0)</f>
        <v>#REF!</v>
      </c>
      <c r="S742" s="208" t="e">
        <f>VLOOKUP(LEFT(Solicitacao_Prancha[[#This Row],[DESTINO]],4),#REF!,2,0)</f>
        <v>#REF!</v>
      </c>
      <c r="T742" s="220" t="str">
        <f t="shared" si="228"/>
        <v>Não Aderente</v>
      </c>
      <c r="U742" s="223">
        <f>((CONCATENATE(Solicitacao_Prancha[[#This Row],[DATA MOVIMENTAÇÃO]]," ",Solicitacao_Prancha[[#This Row],[HORA MOVIMENTAÇÃO]])-Solicitacao_Prancha[[#This Row],[DATA SOLICITAÇÃO]])*24)+3</f>
        <v>11.916666666744277</v>
      </c>
      <c r="V742" s="224" t="s">
        <v>410</v>
      </c>
      <c r="W742" s="209" t="str">
        <f>LEFT(Solicitacao_Prancha[[#This Row],[ORIGEM]],4)</f>
        <v>0347</v>
      </c>
      <c r="X742" s="209" t="str">
        <f>LEFT(Solicitacao_Prancha[[#This Row],[DESTINO]],4)</f>
        <v>0347</v>
      </c>
      <c r="Y742" s="209" t="str">
        <f t="shared" si="229"/>
        <v>BRLP0347</v>
      </c>
      <c r="Z742" s="209" t="str">
        <f t="shared" si="230"/>
        <v>03470347</v>
      </c>
      <c r="AA742" s="209" t="str">
        <f t="shared" si="231"/>
        <v>BRLP0347</v>
      </c>
      <c r="AB742" s="222" t="e">
        <f>VLOOKUP(Y742,#REF!,2,0)</f>
        <v>#REF!</v>
      </c>
      <c r="AC742" s="222" t="e">
        <f>VLOOKUP(Z742,#REF!,2,0)</f>
        <v>#REF!</v>
      </c>
      <c r="AD742" s="222" t="e">
        <f>VLOOKUP(AA742,#REF!,2,0)</f>
        <v>#REF!</v>
      </c>
      <c r="AE742" s="227" t="e">
        <f t="shared" si="232"/>
        <v>#REF!</v>
      </c>
      <c r="AF742" s="230" t="e">
        <f t="shared" si="233"/>
        <v>#REF!</v>
      </c>
      <c r="AG742" s="230">
        <v>2</v>
      </c>
      <c r="AH742" s="230" t="e">
        <f t="shared" si="234"/>
        <v>#REF!</v>
      </c>
      <c r="AI742" s="228" t="e">
        <f t="shared" si="235"/>
        <v>#REF!</v>
      </c>
      <c r="AJ742" s="209">
        <f>Solicitacao_Prancha[[#This Row],[QUANT EQUIP]]</f>
        <v>1</v>
      </c>
      <c r="AK742" s="209"/>
      <c r="AL742" s="209"/>
      <c r="AM742" s="209"/>
      <c r="AN742" s="209"/>
      <c r="AO742" s="209"/>
      <c r="AP742" s="209"/>
      <c r="AQ742" s="209"/>
      <c r="AR742" s="209"/>
      <c r="AS742" s="209"/>
      <c r="AT742" s="209"/>
      <c r="AU742" s="209"/>
      <c r="AV742" s="209"/>
      <c r="AW742" s="209"/>
      <c r="AX742"/>
      <c r="AY742"/>
    </row>
    <row r="743" spans="1:51" ht="15" hidden="1" x14ac:dyDescent="0.25">
      <c r="A743" s="209">
        <v>3514</v>
      </c>
      <c r="B743" s="209" t="s">
        <v>717</v>
      </c>
      <c r="C743" s="210">
        <v>45656.906944444447</v>
      </c>
      <c r="D743" s="209" t="s">
        <v>551</v>
      </c>
      <c r="E743" s="209" t="s">
        <v>500</v>
      </c>
      <c r="F743" s="209">
        <v>3</v>
      </c>
      <c r="G743" s="209" t="s">
        <v>544</v>
      </c>
      <c r="H743" s="209" t="s">
        <v>620</v>
      </c>
      <c r="I743" s="209" t="s">
        <v>621</v>
      </c>
      <c r="J743" s="209" t="s">
        <v>531</v>
      </c>
      <c r="K743" s="209" t="s">
        <v>1664</v>
      </c>
      <c r="L743" s="209" t="s">
        <v>975</v>
      </c>
      <c r="M743" s="209" t="s">
        <v>680</v>
      </c>
      <c r="N743" s="209" t="s">
        <v>641</v>
      </c>
      <c r="O743" s="209"/>
      <c r="P743" s="209" t="s">
        <v>514</v>
      </c>
      <c r="Q743" s="209" t="s">
        <v>688</v>
      </c>
      <c r="R743" s="208" t="e">
        <f>VLOOKUP(LEFT(Solicitacao_Prancha[[#This Row],[ORIGEM]],4),#REF!,2,0)</f>
        <v>#REF!</v>
      </c>
      <c r="S743" s="208" t="e">
        <f>VLOOKUP(LEFT(Solicitacao_Prancha[[#This Row],[DESTINO]],4),#REF!,2,0)</f>
        <v>#REF!</v>
      </c>
      <c r="T743" s="220" t="str">
        <f t="shared" si="228"/>
        <v>Não Aderente</v>
      </c>
      <c r="U743" s="223">
        <f>((CONCATENATE(Solicitacao_Prancha[[#This Row],[DATA MOVIMENTAÇÃO]]," ",Solicitacao_Prancha[[#This Row],[HORA MOVIMENTAÇÃO]])-Solicitacao_Prancha[[#This Row],[DATA SOLICITAÇÃO]])*24)+3</f>
        <v>3.2333333332207985</v>
      </c>
      <c r="V743" s="224" t="s">
        <v>410</v>
      </c>
      <c r="W743" s="209" t="str">
        <f>LEFT(Solicitacao_Prancha[[#This Row],[ORIGEM]],4)</f>
        <v>0592</v>
      </c>
      <c r="X743" s="209" t="str">
        <f>LEFT(Solicitacao_Prancha[[#This Row],[DESTINO]],4)</f>
        <v>0503</v>
      </c>
      <c r="Y743" s="209" t="str">
        <f t="shared" si="229"/>
        <v>BRLP0592</v>
      </c>
      <c r="Z743" s="209" t="str">
        <f t="shared" si="230"/>
        <v>05920503</v>
      </c>
      <c r="AA743" s="209" t="str">
        <f t="shared" si="231"/>
        <v>BRLP0503</v>
      </c>
      <c r="AB743" s="222" t="e">
        <f>VLOOKUP(Y743,#REF!,2,0)</f>
        <v>#REF!</v>
      </c>
      <c r="AC743" s="222" t="e">
        <f>VLOOKUP(Z743,#REF!,2,0)</f>
        <v>#REF!</v>
      </c>
      <c r="AD743" s="222" t="e">
        <f>VLOOKUP(AA743,#REF!,2,0)</f>
        <v>#REF!</v>
      </c>
      <c r="AE743" s="227" t="e">
        <f t="shared" si="232"/>
        <v>#REF!</v>
      </c>
      <c r="AF743" s="230" t="e">
        <f t="shared" si="233"/>
        <v>#REF!</v>
      </c>
      <c r="AG743" s="230">
        <v>2</v>
      </c>
      <c r="AH743" s="230" t="e">
        <f t="shared" si="234"/>
        <v>#REF!</v>
      </c>
      <c r="AI743" s="228" t="e">
        <f t="shared" si="235"/>
        <v>#REF!</v>
      </c>
      <c r="AJ743" s="209">
        <f>Solicitacao_Prancha[[#This Row],[QUANT EQUIP]]</f>
        <v>3</v>
      </c>
      <c r="AK743" s="209"/>
      <c r="AL743" s="209"/>
      <c r="AM743" s="209"/>
      <c r="AN743" s="209"/>
      <c r="AO743" s="209"/>
      <c r="AP743" s="209"/>
      <c r="AQ743" s="209"/>
      <c r="AR743" s="209"/>
      <c r="AS743" s="209"/>
      <c r="AT743" s="209"/>
      <c r="AU743" s="209"/>
      <c r="AV743" s="209"/>
      <c r="AW743" s="209"/>
      <c r="AX743"/>
      <c r="AY743"/>
    </row>
    <row r="744" spans="1:51" ht="15" hidden="1" x14ac:dyDescent="0.25">
      <c r="A744" s="209">
        <v>3515</v>
      </c>
      <c r="B744" s="209" t="s">
        <v>718</v>
      </c>
      <c r="C744" s="210">
        <v>45656.946527777778</v>
      </c>
      <c r="D744" s="209" t="s">
        <v>673</v>
      </c>
      <c r="E744" s="209" t="s">
        <v>744</v>
      </c>
      <c r="F744" s="209">
        <v>6</v>
      </c>
      <c r="G744" s="209" t="s">
        <v>506</v>
      </c>
      <c r="H744" s="209" t="s">
        <v>624</v>
      </c>
      <c r="I744" s="209" t="s">
        <v>621</v>
      </c>
      <c r="J744" s="209" t="s">
        <v>1</v>
      </c>
      <c r="K744" s="209" t="s">
        <v>1730</v>
      </c>
      <c r="L744" s="209" t="s">
        <v>604</v>
      </c>
      <c r="M744" s="209" t="s">
        <v>590</v>
      </c>
      <c r="N744" s="209" t="s">
        <v>1161</v>
      </c>
      <c r="O744" s="209"/>
      <c r="P744" s="209"/>
      <c r="Q744" s="209" t="s">
        <v>688</v>
      </c>
      <c r="R744" s="208" t="e">
        <f>VLOOKUP(LEFT(Solicitacao_Prancha[[#This Row],[ORIGEM]],4),#REF!,2,0)</f>
        <v>#REF!</v>
      </c>
      <c r="S744" s="208" t="e">
        <f>VLOOKUP(LEFT(Solicitacao_Prancha[[#This Row],[DESTINO]],4),#REF!,2,0)</f>
        <v>#REF!</v>
      </c>
      <c r="T744" s="220" t="str">
        <f t="shared" si="228"/>
        <v>Aderente</v>
      </c>
      <c r="U744" s="223">
        <f>((CONCATENATE(Solicitacao_Prancha[[#This Row],[DATA MOVIMENTAÇÃO]]," ",Solicitacao_Prancha[[#This Row],[HORA MOVIMENTAÇÃO]])-Solicitacao_Prancha[[#This Row],[DATA SOLICITAÇÃO]])*24)+3</f>
        <v>59.283333333267365</v>
      </c>
      <c r="V744" s="224" t="s">
        <v>410</v>
      </c>
      <c r="W744" s="209" t="str">
        <f>LEFT(Solicitacao_Prancha[[#This Row],[ORIGEM]],4)</f>
        <v>0351</v>
      </c>
      <c r="X744" s="209" t="str">
        <f>LEFT(Solicitacao_Prancha[[#This Row],[DESTINO]],4)</f>
        <v>0549</v>
      </c>
      <c r="Y744" s="209" t="str">
        <f t="shared" si="229"/>
        <v>BRLP0351</v>
      </c>
      <c r="Z744" s="209" t="str">
        <f t="shared" si="230"/>
        <v>03510549</v>
      </c>
      <c r="AA744" s="209" t="str">
        <f t="shared" si="231"/>
        <v>BRLP0549</v>
      </c>
      <c r="AB744" s="222" t="e">
        <f>VLOOKUP(Y744,#REF!,2,0)</f>
        <v>#REF!</v>
      </c>
      <c r="AC744" s="222" t="e">
        <f>VLOOKUP(Z744,#REF!,2,0)</f>
        <v>#REF!</v>
      </c>
      <c r="AD744" s="222" t="e">
        <f>VLOOKUP(AA744,#REF!,2,0)</f>
        <v>#REF!</v>
      </c>
      <c r="AE744" s="227" t="e">
        <f t="shared" si="232"/>
        <v>#REF!</v>
      </c>
      <c r="AF744" s="230" t="e">
        <f t="shared" si="233"/>
        <v>#REF!</v>
      </c>
      <c r="AG744" s="230">
        <v>2</v>
      </c>
      <c r="AH744" s="230" t="e">
        <f t="shared" si="234"/>
        <v>#REF!</v>
      </c>
      <c r="AI744" s="228" t="e">
        <f t="shared" si="235"/>
        <v>#REF!</v>
      </c>
      <c r="AJ744" s="209">
        <f>Solicitacao_Prancha[[#This Row],[QUANT EQUIP]]</f>
        <v>6</v>
      </c>
      <c r="AK744" s="209"/>
      <c r="AL744" s="209"/>
      <c r="AM744" s="209"/>
      <c r="AN744" s="209"/>
      <c r="AO744" s="209"/>
      <c r="AP744" s="209"/>
      <c r="AQ744" s="209"/>
      <c r="AR744" s="209"/>
      <c r="AS744" s="209"/>
      <c r="AT744" s="209"/>
      <c r="AU744" s="209"/>
      <c r="AV744" s="209"/>
      <c r="AW744" s="209"/>
      <c r="AX744"/>
      <c r="AY744"/>
    </row>
    <row r="745" spans="1:51" ht="15" hidden="1" x14ac:dyDescent="0.25">
      <c r="A745" s="209">
        <v>3516</v>
      </c>
      <c r="B745" s="209" t="s">
        <v>743</v>
      </c>
      <c r="C745" s="210">
        <v>45657.036805555559</v>
      </c>
      <c r="D745" s="209" t="s">
        <v>1469</v>
      </c>
      <c r="E745" s="209" t="s">
        <v>481</v>
      </c>
      <c r="F745" s="209">
        <v>1</v>
      </c>
      <c r="G745" s="209" t="s">
        <v>8</v>
      </c>
      <c r="H745" s="209" t="s">
        <v>620</v>
      </c>
      <c r="I745" s="209" t="s">
        <v>621</v>
      </c>
      <c r="J745" s="209" t="s">
        <v>1</v>
      </c>
      <c r="K745" s="209" t="s">
        <v>1724</v>
      </c>
      <c r="L745" s="209" t="s">
        <v>602</v>
      </c>
      <c r="M745" s="209" t="s">
        <v>1748</v>
      </c>
      <c r="N745" s="209" t="s">
        <v>696</v>
      </c>
      <c r="O745" s="209"/>
      <c r="P745" s="209"/>
      <c r="Q745" s="209" t="s">
        <v>688</v>
      </c>
      <c r="R745" s="208" t="e">
        <f>VLOOKUP(LEFT(Solicitacao_Prancha[[#This Row],[ORIGEM]],4),#REF!,2,0)</f>
        <v>#REF!</v>
      </c>
      <c r="S745" s="208" t="e">
        <f>VLOOKUP(LEFT(Solicitacao_Prancha[[#This Row],[DESTINO]],4),#REF!,2,0)</f>
        <v>#REF!</v>
      </c>
      <c r="T745" s="220" t="str">
        <f t="shared" si="228"/>
        <v>Não Aderente</v>
      </c>
      <c r="U745" s="223">
        <f>((CONCATENATE(Solicitacao_Prancha[[#This Row],[DATA MOVIMENTAÇÃO]]," ",Solicitacao_Prancha[[#This Row],[HORA MOVIMENTAÇÃO]])-Solicitacao_Prancha[[#This Row],[DATA SOLICITAÇÃO]])*24)+3</f>
        <v>41.116666666581295</v>
      </c>
      <c r="V745" s="224" t="s">
        <v>410</v>
      </c>
      <c r="W745" s="209" t="str">
        <f>LEFT(Solicitacao_Prancha[[#This Row],[ORIGEM]],4)</f>
        <v>0455</v>
      </c>
      <c r="X745" s="209" t="str">
        <f>LEFT(Solicitacao_Prancha[[#This Row],[DESTINO]],4)</f>
        <v>0347</v>
      </c>
      <c r="Y745" s="209" t="str">
        <f t="shared" si="229"/>
        <v>BRLP0455</v>
      </c>
      <c r="Z745" s="209" t="str">
        <f t="shared" si="230"/>
        <v>04550347</v>
      </c>
      <c r="AA745" s="209" t="str">
        <f t="shared" si="231"/>
        <v>BRLP0347</v>
      </c>
      <c r="AB745" s="222" t="e">
        <f>VLOOKUP(Y745,#REF!,2,0)</f>
        <v>#REF!</v>
      </c>
      <c r="AC745" s="222" t="e">
        <f>VLOOKUP(Z745,#REF!,2,0)</f>
        <v>#REF!</v>
      </c>
      <c r="AD745" s="222" t="e">
        <f>VLOOKUP(AA745,#REF!,2,0)</f>
        <v>#REF!</v>
      </c>
      <c r="AE745" s="227" t="e">
        <f t="shared" si="232"/>
        <v>#REF!</v>
      </c>
      <c r="AF745" s="230" t="e">
        <f t="shared" si="233"/>
        <v>#REF!</v>
      </c>
      <c r="AG745" s="230">
        <v>2</v>
      </c>
      <c r="AH745" s="230" t="e">
        <f t="shared" si="234"/>
        <v>#REF!</v>
      </c>
      <c r="AI745" s="228" t="e">
        <f t="shared" si="235"/>
        <v>#REF!</v>
      </c>
      <c r="AJ745" s="209">
        <f>Solicitacao_Prancha[[#This Row],[QUANT EQUIP]]</f>
        <v>1</v>
      </c>
      <c r="AK745" s="209"/>
      <c r="AL745" s="209"/>
      <c r="AM745" s="209"/>
      <c r="AN745" s="209"/>
      <c r="AO745" s="209"/>
      <c r="AP745" s="209"/>
      <c r="AQ745" s="209"/>
      <c r="AR745" s="209"/>
      <c r="AS745" s="209"/>
      <c r="AT745" s="209"/>
      <c r="AU745" s="209"/>
      <c r="AV745" s="209"/>
      <c r="AW745" s="209"/>
      <c r="AX745"/>
      <c r="AY745"/>
    </row>
    <row r="746" spans="1:51" ht="15" hidden="1" x14ac:dyDescent="0.25">
      <c r="A746" s="209">
        <v>3517</v>
      </c>
      <c r="B746" s="209" t="s">
        <v>743</v>
      </c>
      <c r="C746" s="210">
        <v>45657.040277777778</v>
      </c>
      <c r="D746" s="209" t="s">
        <v>684</v>
      </c>
      <c r="E746" s="209" t="s">
        <v>493</v>
      </c>
      <c r="F746" s="209">
        <v>1</v>
      </c>
      <c r="G746" s="209" t="s">
        <v>8</v>
      </c>
      <c r="H746" s="209" t="s">
        <v>620</v>
      </c>
      <c r="I746" s="209" t="s">
        <v>621</v>
      </c>
      <c r="J746" s="209" t="s">
        <v>1</v>
      </c>
      <c r="K746" s="209" t="s">
        <v>1724</v>
      </c>
      <c r="L746" s="209" t="s">
        <v>1597</v>
      </c>
      <c r="M746" s="209" t="s">
        <v>1711</v>
      </c>
      <c r="N746" s="209" t="s">
        <v>696</v>
      </c>
      <c r="O746" s="209"/>
      <c r="P746" s="209"/>
      <c r="Q746" s="209" t="s">
        <v>688</v>
      </c>
      <c r="R746" s="208" t="e">
        <f>VLOOKUP(LEFT(Solicitacao_Prancha[[#This Row],[ORIGEM]],4),#REF!,2,0)</f>
        <v>#REF!</v>
      </c>
      <c r="S746" s="208" t="e">
        <f>VLOOKUP(LEFT(Solicitacao_Prancha[[#This Row],[DESTINO]],4),#REF!,2,0)</f>
        <v>#REF!</v>
      </c>
      <c r="T746" s="220" t="str">
        <f t="shared" si="228"/>
        <v>Não Aderente</v>
      </c>
      <c r="U746" s="223">
        <f>((CONCATENATE(Solicitacao_Prancha[[#This Row],[DATA MOVIMENTAÇÃO]]," ",Solicitacao_Prancha[[#This Row],[HORA MOVIMENTAÇÃO]])-Solicitacao_Prancha[[#This Row],[DATA SOLICITAÇÃO]])*24)+3</f>
        <v>41.53333333338378</v>
      </c>
      <c r="V746" s="224" t="s">
        <v>410</v>
      </c>
      <c r="W746" s="209" t="str">
        <f>LEFT(Solicitacao_Prancha[[#This Row],[ORIGEM]],4)</f>
        <v>1022</v>
      </c>
      <c r="X746" s="209" t="str">
        <f>LEFT(Solicitacao_Prancha[[#This Row],[DESTINO]],4)</f>
        <v>0347</v>
      </c>
      <c r="Y746" s="209" t="str">
        <f t="shared" si="229"/>
        <v>BRLP1022</v>
      </c>
      <c r="Z746" s="209" t="str">
        <f t="shared" si="230"/>
        <v>10220347</v>
      </c>
      <c r="AA746" s="209" t="str">
        <f t="shared" si="231"/>
        <v>BRLP0347</v>
      </c>
      <c r="AB746" s="222" t="e">
        <f>VLOOKUP(Y746,#REF!,2,0)</f>
        <v>#REF!</v>
      </c>
      <c r="AC746" s="222" t="e">
        <f>VLOOKUP(Z746,#REF!,2,0)</f>
        <v>#REF!</v>
      </c>
      <c r="AD746" s="222" t="e">
        <f>VLOOKUP(AA746,#REF!,2,0)</f>
        <v>#REF!</v>
      </c>
      <c r="AE746" s="227" t="e">
        <f t="shared" si="232"/>
        <v>#REF!</v>
      </c>
      <c r="AF746" s="230" t="e">
        <f t="shared" si="233"/>
        <v>#REF!</v>
      </c>
      <c r="AG746" s="230">
        <v>2</v>
      </c>
      <c r="AH746" s="230" t="e">
        <f t="shared" si="234"/>
        <v>#REF!</v>
      </c>
      <c r="AI746" s="228" t="e">
        <f t="shared" si="235"/>
        <v>#REF!</v>
      </c>
      <c r="AJ746" s="209">
        <f>Solicitacao_Prancha[[#This Row],[QUANT EQUIP]]</f>
        <v>1</v>
      </c>
      <c r="AK746" s="209"/>
      <c r="AL746" s="209"/>
      <c r="AM746" s="209"/>
      <c r="AN746" s="209"/>
      <c r="AO746" s="209"/>
      <c r="AP746" s="209"/>
      <c r="AQ746" s="209"/>
      <c r="AR746" s="209"/>
      <c r="AS746" s="209"/>
      <c r="AT746" s="209"/>
      <c r="AU746" s="209"/>
      <c r="AV746" s="209"/>
      <c r="AW746" s="209"/>
      <c r="AX746"/>
      <c r="AY746"/>
    </row>
    <row r="747" spans="1:51" ht="15" hidden="1" x14ac:dyDescent="0.25">
      <c r="A747" s="209">
        <v>3519</v>
      </c>
      <c r="B747" s="209" t="s">
        <v>743</v>
      </c>
      <c r="C747" s="210">
        <v>45657.413888888892</v>
      </c>
      <c r="D747" s="209" t="s">
        <v>684</v>
      </c>
      <c r="E747" s="209" t="s">
        <v>493</v>
      </c>
      <c r="F747" s="209">
        <v>1</v>
      </c>
      <c r="G747" s="209" t="s">
        <v>8</v>
      </c>
      <c r="H747" s="209" t="s">
        <v>620</v>
      </c>
      <c r="I747" s="209" t="s">
        <v>621</v>
      </c>
      <c r="J747" s="209" t="s">
        <v>531</v>
      </c>
      <c r="K747" s="209" t="s">
        <v>1703</v>
      </c>
      <c r="L747" s="209" t="s">
        <v>604</v>
      </c>
      <c r="M747" s="209" t="s">
        <v>1711</v>
      </c>
      <c r="N747" s="209" t="s">
        <v>696</v>
      </c>
      <c r="O747" s="209"/>
      <c r="P747" s="209" t="s">
        <v>630</v>
      </c>
      <c r="Q747" s="209" t="s">
        <v>688</v>
      </c>
      <c r="R747" s="208" t="e">
        <f>VLOOKUP(LEFT(Solicitacao_Prancha[[#This Row],[ORIGEM]],4),#REF!,2,0)</f>
        <v>#REF!</v>
      </c>
      <c r="S747" s="208" t="e">
        <f>VLOOKUP(LEFT(Solicitacao_Prancha[[#This Row],[DESTINO]],4),#REF!,2,0)</f>
        <v>#REF!</v>
      </c>
      <c r="T747" s="220" t="str">
        <f t="shared" si="228"/>
        <v>Não Aderente</v>
      </c>
      <c r="U747" s="223">
        <f>((CONCATENATE(Solicitacao_Prancha[[#This Row],[DATA MOVIMENTAÇÃO]]," ",Solicitacao_Prancha[[#This Row],[HORA MOVIMENTAÇÃO]])-Solicitacao_Prancha[[#This Row],[DATA SOLICITAÇÃO]])*24)+3</f>
        <v>6.6666666534729302E-2</v>
      </c>
      <c r="V747" s="224" t="s">
        <v>410</v>
      </c>
      <c r="W747" s="209" t="str">
        <f>LEFT(Solicitacao_Prancha[[#This Row],[ORIGEM]],4)</f>
        <v>1022</v>
      </c>
      <c r="X747" s="209" t="str">
        <f>LEFT(Solicitacao_Prancha[[#This Row],[DESTINO]],4)</f>
        <v>0347</v>
      </c>
      <c r="Y747" s="209" t="str">
        <f t="shared" si="229"/>
        <v>BRLP1022</v>
      </c>
      <c r="Z747" s="209" t="str">
        <f t="shared" si="230"/>
        <v>10220347</v>
      </c>
      <c r="AA747" s="209" t="str">
        <f t="shared" si="231"/>
        <v>BRLP0347</v>
      </c>
      <c r="AB747" s="222" t="e">
        <f>VLOOKUP(Y747,#REF!,2,0)</f>
        <v>#REF!</v>
      </c>
      <c r="AC747" s="222" t="e">
        <f>VLOOKUP(Z747,#REF!,2,0)</f>
        <v>#REF!</v>
      </c>
      <c r="AD747" s="222" t="e">
        <f>VLOOKUP(AA747,#REF!,2,0)</f>
        <v>#REF!</v>
      </c>
      <c r="AE747" s="227" t="e">
        <f t="shared" si="232"/>
        <v>#REF!</v>
      </c>
      <c r="AF747" s="230" t="e">
        <f t="shared" si="233"/>
        <v>#REF!</v>
      </c>
      <c r="AG747" s="230">
        <v>2</v>
      </c>
      <c r="AH747" s="230" t="e">
        <f t="shared" si="234"/>
        <v>#REF!</v>
      </c>
      <c r="AI747" s="228" t="e">
        <f t="shared" si="235"/>
        <v>#REF!</v>
      </c>
      <c r="AJ747" s="209">
        <f>Solicitacao_Prancha[[#This Row],[QUANT EQUIP]]</f>
        <v>1</v>
      </c>
      <c r="AK747" s="209"/>
      <c r="AL747" s="209"/>
      <c r="AM747" s="209"/>
      <c r="AN747" s="209"/>
      <c r="AO747" s="209"/>
      <c r="AP747" s="209"/>
      <c r="AQ747" s="209"/>
      <c r="AR747" s="209"/>
      <c r="AS747" s="209"/>
      <c r="AT747" s="209"/>
      <c r="AU747" s="209"/>
      <c r="AV747" s="209"/>
      <c r="AW747" s="209"/>
      <c r="AX747"/>
      <c r="AY747"/>
    </row>
    <row r="748" spans="1:51" ht="15" hidden="1" x14ac:dyDescent="0.25">
      <c r="A748" s="209">
        <v>3520</v>
      </c>
      <c r="B748" s="209" t="s">
        <v>742</v>
      </c>
      <c r="C748" s="210">
        <v>45657.419444444444</v>
      </c>
      <c r="D748" s="209" t="s">
        <v>1564</v>
      </c>
      <c r="E748" s="209" t="s">
        <v>489</v>
      </c>
      <c r="F748" s="209">
        <v>1</v>
      </c>
      <c r="G748" s="209" t="s">
        <v>533</v>
      </c>
      <c r="H748" s="209" t="s">
        <v>620</v>
      </c>
      <c r="I748" s="209" t="s">
        <v>621</v>
      </c>
      <c r="J748" s="209" t="s">
        <v>1</v>
      </c>
      <c r="K748" s="209" t="s">
        <v>1730</v>
      </c>
      <c r="L748" s="209" t="s">
        <v>604</v>
      </c>
      <c r="M748" s="209" t="s">
        <v>1428</v>
      </c>
      <c r="N748" s="209" t="s">
        <v>1672</v>
      </c>
      <c r="O748" s="209"/>
      <c r="P748" s="209"/>
      <c r="Q748" s="209" t="s">
        <v>688</v>
      </c>
      <c r="R748" s="208" t="e">
        <f>VLOOKUP(LEFT(Solicitacao_Prancha[[#This Row],[ORIGEM]],4),#REF!,2,0)</f>
        <v>#REF!</v>
      </c>
      <c r="S748" s="208" t="e">
        <f>VLOOKUP(LEFT(Solicitacao_Prancha[[#This Row],[DESTINO]],4),#REF!,2,0)</f>
        <v>#REF!</v>
      </c>
      <c r="T748" s="220" t="str">
        <f t="shared" si="228"/>
        <v>Não Aderente</v>
      </c>
      <c r="U748" s="223">
        <f>((CONCATENATE(Solicitacao_Prancha[[#This Row],[DATA MOVIMENTAÇÃO]]," ",Solicitacao_Prancha[[#This Row],[HORA MOVIMENTAÇÃO]])-Solicitacao_Prancha[[#This Row],[DATA SOLICITAÇÃO]])*24)+3</f>
        <v>47.933333333290648</v>
      </c>
      <c r="V748" s="224" t="s">
        <v>410</v>
      </c>
      <c r="W748" s="209" t="str">
        <f>LEFT(Solicitacao_Prancha[[#This Row],[ORIGEM]],4)</f>
        <v>0019</v>
      </c>
      <c r="X748" s="209" t="str">
        <f>LEFT(Solicitacao_Prancha[[#This Row],[DESTINO]],4)</f>
        <v>0112</v>
      </c>
      <c r="Y748" s="209" t="str">
        <f t="shared" si="229"/>
        <v>BRLP0019</v>
      </c>
      <c r="Z748" s="209" t="str">
        <f t="shared" si="230"/>
        <v>00190112</v>
      </c>
      <c r="AA748" s="209" t="str">
        <f t="shared" si="231"/>
        <v>BRLP0112</v>
      </c>
      <c r="AB748" s="222" t="e">
        <f>VLOOKUP(Y748,#REF!,2,0)</f>
        <v>#REF!</v>
      </c>
      <c r="AC748" s="222" t="e">
        <f>VLOOKUP(Z748,#REF!,2,0)</f>
        <v>#REF!</v>
      </c>
      <c r="AD748" s="222" t="e">
        <f>VLOOKUP(AA748,#REF!,2,0)</f>
        <v>#REF!</v>
      </c>
      <c r="AE748" s="227" t="e">
        <f t="shared" si="232"/>
        <v>#REF!</v>
      </c>
      <c r="AF748" s="230" t="e">
        <f t="shared" si="233"/>
        <v>#REF!</v>
      </c>
      <c r="AG748" s="230">
        <v>2</v>
      </c>
      <c r="AH748" s="230" t="e">
        <f t="shared" si="234"/>
        <v>#REF!</v>
      </c>
      <c r="AI748" s="228" t="e">
        <f t="shared" si="235"/>
        <v>#REF!</v>
      </c>
      <c r="AJ748" s="209">
        <f>Solicitacao_Prancha[[#This Row],[QUANT EQUIP]]</f>
        <v>1</v>
      </c>
      <c r="AK748" s="209"/>
      <c r="AL748" s="209"/>
      <c r="AM748" s="209"/>
      <c r="AN748" s="209"/>
      <c r="AO748" s="209"/>
      <c r="AP748" s="209"/>
      <c r="AQ748" s="209"/>
      <c r="AR748" s="209"/>
      <c r="AS748" s="209"/>
      <c r="AT748" s="209"/>
      <c r="AU748" s="209"/>
      <c r="AV748" s="209"/>
      <c r="AW748" s="209"/>
      <c r="AX748"/>
      <c r="AY748"/>
    </row>
    <row r="749" spans="1:51" ht="15" hidden="1" x14ac:dyDescent="0.25">
      <c r="A749" s="209">
        <v>3521</v>
      </c>
      <c r="B749" s="209" t="s">
        <v>718</v>
      </c>
      <c r="C749" s="210">
        <v>45657.502083333333</v>
      </c>
      <c r="D749" s="209" t="s">
        <v>822</v>
      </c>
      <c r="E749" s="209" t="s">
        <v>719</v>
      </c>
      <c r="F749" s="209">
        <v>1</v>
      </c>
      <c r="G749" s="209" t="s">
        <v>7</v>
      </c>
      <c r="H749" s="209" t="s">
        <v>621</v>
      </c>
      <c r="I749" s="209" t="s">
        <v>621</v>
      </c>
      <c r="J749" s="209" t="s">
        <v>1</v>
      </c>
      <c r="K749" s="209" t="s">
        <v>1724</v>
      </c>
      <c r="L749" s="209" t="s">
        <v>598</v>
      </c>
      <c r="M749" s="209" t="s">
        <v>682</v>
      </c>
      <c r="N749" s="209" t="s">
        <v>652</v>
      </c>
      <c r="O749" s="209"/>
      <c r="P749" s="209"/>
      <c r="Q749" s="209" t="s">
        <v>688</v>
      </c>
      <c r="R749" s="208" t="e">
        <f>VLOOKUP(LEFT(Solicitacao_Prancha[[#This Row],[ORIGEM]],4),#REF!,2,0)</f>
        <v>#REF!</v>
      </c>
      <c r="S749" s="208" t="e">
        <f>VLOOKUP(LEFT(Solicitacao_Prancha[[#This Row],[DESTINO]],4),#REF!,2,0)</f>
        <v>#REF!</v>
      </c>
      <c r="T749" s="220" t="str">
        <f t="shared" si="228"/>
        <v>Não Aderente</v>
      </c>
      <c r="U749" s="223">
        <f>((CONCATENATE(Solicitacao_Prancha[[#This Row],[DATA MOVIMENTAÇÃO]]," ",Solicitacao_Prancha[[#This Row],[HORA MOVIMENTAÇÃO]])-Solicitacao_Prancha[[#This Row],[DATA SOLICITAÇÃO]])*24)+3</f>
        <v>28.950000000069849</v>
      </c>
      <c r="V749" s="224" t="s">
        <v>410</v>
      </c>
      <c r="W749" s="209" t="str">
        <f>LEFT(Solicitacao_Prancha[[#This Row],[ORIGEM]],4)</f>
        <v>0457</v>
      </c>
      <c r="X749" s="209" t="str">
        <f>LEFT(Solicitacao_Prancha[[#This Row],[DESTINO]],4)</f>
        <v>0390</v>
      </c>
      <c r="Y749" s="209" t="str">
        <f t="shared" si="229"/>
        <v>BRLP0457</v>
      </c>
      <c r="Z749" s="209" t="str">
        <f t="shared" si="230"/>
        <v>04570390</v>
      </c>
      <c r="AA749" s="209" t="str">
        <f t="shared" si="231"/>
        <v>BRLP0390</v>
      </c>
      <c r="AB749" s="222" t="e">
        <f>VLOOKUP(Y749,#REF!,2,0)</f>
        <v>#REF!</v>
      </c>
      <c r="AC749" s="222" t="e">
        <f>VLOOKUP(Z749,#REF!,2,0)</f>
        <v>#REF!</v>
      </c>
      <c r="AD749" s="222" t="e">
        <f>VLOOKUP(AA749,#REF!,2,0)</f>
        <v>#REF!</v>
      </c>
      <c r="AE749" s="227" t="e">
        <f t="shared" si="232"/>
        <v>#REF!</v>
      </c>
      <c r="AF749" s="230" t="e">
        <f t="shared" si="233"/>
        <v>#REF!</v>
      </c>
      <c r="AG749" s="230">
        <v>2</v>
      </c>
      <c r="AH749" s="230" t="e">
        <f t="shared" si="234"/>
        <v>#REF!</v>
      </c>
      <c r="AI749" s="228" t="e">
        <f t="shared" si="235"/>
        <v>#REF!</v>
      </c>
      <c r="AJ749" s="209">
        <f>Solicitacao_Prancha[[#This Row],[QUANT EQUIP]]</f>
        <v>1</v>
      </c>
      <c r="AK749" s="209"/>
      <c r="AL749" s="209"/>
      <c r="AM749" s="209"/>
      <c r="AN749" s="209"/>
      <c r="AO749" s="209"/>
      <c r="AP749" s="209"/>
      <c r="AQ749" s="209"/>
      <c r="AR749" s="209"/>
      <c r="AS749" s="209"/>
      <c r="AT749" s="209"/>
      <c r="AU749" s="209"/>
      <c r="AV749" s="209"/>
      <c r="AW749" s="209"/>
      <c r="AX749"/>
      <c r="AY749"/>
    </row>
    <row r="750" spans="1:51" ht="15" hidden="1" x14ac:dyDescent="0.25">
      <c r="A750" s="209">
        <v>3522</v>
      </c>
      <c r="B750" s="209" t="s">
        <v>718</v>
      </c>
      <c r="C750" s="210">
        <v>45657.547222222223</v>
      </c>
      <c r="D750" s="209" t="s">
        <v>673</v>
      </c>
      <c r="E750" s="209" t="s">
        <v>5</v>
      </c>
      <c r="F750" s="209">
        <v>1</v>
      </c>
      <c r="G750" s="209" t="s">
        <v>506</v>
      </c>
      <c r="H750" s="209" t="s">
        <v>620</v>
      </c>
      <c r="I750" s="209" t="s">
        <v>624</v>
      </c>
      <c r="J750" s="209" t="s">
        <v>1</v>
      </c>
      <c r="K750" s="209" t="s">
        <v>1730</v>
      </c>
      <c r="L750" s="209" t="s">
        <v>604</v>
      </c>
      <c r="M750" s="209" t="s">
        <v>590</v>
      </c>
      <c r="N750" s="209" t="s">
        <v>1161</v>
      </c>
      <c r="O750" s="209"/>
      <c r="P750" s="209"/>
      <c r="Q750" s="209" t="s">
        <v>688</v>
      </c>
      <c r="R750" s="208" t="e">
        <f>VLOOKUP(LEFT(Solicitacao_Prancha[[#This Row],[ORIGEM]],4),#REF!,2,0)</f>
        <v>#REF!</v>
      </c>
      <c r="S750" s="208" t="e">
        <f>VLOOKUP(LEFT(Solicitacao_Prancha[[#This Row],[DESTINO]],4),#REF!,2,0)</f>
        <v>#REF!</v>
      </c>
      <c r="T750" s="220" t="str">
        <f t="shared" si="228"/>
        <v>Não Aderente</v>
      </c>
      <c r="U750" s="223">
        <f>((CONCATENATE(Solicitacao_Prancha[[#This Row],[DATA MOVIMENTAÇÃO]]," ",Solicitacao_Prancha[[#This Row],[HORA MOVIMENTAÇÃO]])-Solicitacao_Prancha[[#This Row],[DATA SOLICITAÇÃO]])*24)+3</f>
        <v>44.866666666581295</v>
      </c>
      <c r="V750" s="224" t="s">
        <v>410</v>
      </c>
      <c r="W750" s="209" t="str">
        <f>LEFT(Solicitacao_Prancha[[#This Row],[ORIGEM]],4)</f>
        <v>0351</v>
      </c>
      <c r="X750" s="209" t="str">
        <f>LEFT(Solicitacao_Prancha[[#This Row],[DESTINO]],4)</f>
        <v>0549</v>
      </c>
      <c r="Y750" s="209" t="str">
        <f t="shared" si="229"/>
        <v>BRLP0351</v>
      </c>
      <c r="Z750" s="209" t="str">
        <f t="shared" si="230"/>
        <v>03510549</v>
      </c>
      <c r="AA750" s="209" t="str">
        <f t="shared" si="231"/>
        <v>BRLP0549</v>
      </c>
      <c r="AB750" s="222" t="e">
        <f>VLOOKUP(Y750,#REF!,2,0)</f>
        <v>#REF!</v>
      </c>
      <c r="AC750" s="222" t="e">
        <f>VLOOKUP(Z750,#REF!,2,0)</f>
        <v>#REF!</v>
      </c>
      <c r="AD750" s="222" t="e">
        <f>VLOOKUP(AA750,#REF!,2,0)</f>
        <v>#REF!</v>
      </c>
      <c r="AE750" s="227" t="e">
        <f t="shared" si="232"/>
        <v>#REF!</v>
      </c>
      <c r="AF750" s="230" t="e">
        <f t="shared" si="233"/>
        <v>#REF!</v>
      </c>
      <c r="AG750" s="230">
        <v>2</v>
      </c>
      <c r="AH750" s="230" t="e">
        <f t="shared" si="234"/>
        <v>#REF!</v>
      </c>
      <c r="AI750" s="228" t="e">
        <f t="shared" si="235"/>
        <v>#REF!</v>
      </c>
      <c r="AJ750" s="209">
        <f>Solicitacao_Prancha[[#This Row],[QUANT EQUIP]]</f>
        <v>1</v>
      </c>
      <c r="AK750" s="209"/>
      <c r="AL750" s="209"/>
      <c r="AM750" s="209"/>
      <c r="AN750" s="209"/>
      <c r="AO750" s="209"/>
      <c r="AP750" s="209"/>
      <c r="AQ750" s="209"/>
      <c r="AR750" s="209"/>
      <c r="AS750" s="209"/>
      <c r="AT750" s="209"/>
      <c r="AU750" s="209"/>
      <c r="AV750" s="209"/>
      <c r="AW750" s="209"/>
      <c r="AX750"/>
      <c r="AY750"/>
    </row>
    <row r="751" spans="1:51" ht="15" hidden="1" x14ac:dyDescent="0.25">
      <c r="A751" s="209">
        <v>3523</v>
      </c>
      <c r="B751" s="209" t="s">
        <v>717</v>
      </c>
      <c r="C751" s="210">
        <v>45657.572222222225</v>
      </c>
      <c r="D751" s="209" t="s">
        <v>551</v>
      </c>
      <c r="E751" s="209" t="s">
        <v>500</v>
      </c>
      <c r="F751" s="209">
        <v>2</v>
      </c>
      <c r="G751" s="209" t="s">
        <v>544</v>
      </c>
      <c r="H751" s="209" t="s">
        <v>620</v>
      </c>
      <c r="I751" s="209" t="s">
        <v>624</v>
      </c>
      <c r="J751" s="209" t="s">
        <v>531</v>
      </c>
      <c r="K751" s="209" t="s">
        <v>1729</v>
      </c>
      <c r="L751" s="209" t="s">
        <v>604</v>
      </c>
      <c r="M751" s="209" t="s">
        <v>641</v>
      </c>
      <c r="N751" s="209" t="s">
        <v>644</v>
      </c>
      <c r="O751" s="209" t="s">
        <v>1761</v>
      </c>
      <c r="P751" s="209" t="s">
        <v>514</v>
      </c>
      <c r="Q751" s="209" t="s">
        <v>688</v>
      </c>
      <c r="R751" s="208" t="e">
        <f>VLOOKUP(LEFT(Solicitacao_Prancha[[#This Row],[ORIGEM]],4),#REF!,2,0)</f>
        <v>#REF!</v>
      </c>
      <c r="S751" s="208" t="e">
        <f>VLOOKUP(LEFT(Solicitacao_Prancha[[#This Row],[DESTINO]],4),#REF!,2,0)</f>
        <v>#REF!</v>
      </c>
      <c r="T751" s="220" t="str">
        <f t="shared" si="228"/>
        <v>Não Aderente</v>
      </c>
      <c r="U751" s="223">
        <f>((CONCATENATE(Solicitacao_Prancha[[#This Row],[DATA MOVIMENTAÇÃO]]," ",Solicitacao_Prancha[[#This Row],[HORA MOVIMENTAÇÃO]])-Solicitacao_Prancha[[#This Row],[DATA SOLICITAÇÃO]])*24)+3</f>
        <v>-723.73333333345363</v>
      </c>
      <c r="V751" s="224" t="s">
        <v>410</v>
      </c>
      <c r="W751" s="209" t="str">
        <f>LEFT(Solicitacao_Prancha[[#This Row],[ORIGEM]],4)</f>
        <v>0503</v>
      </c>
      <c r="X751" s="209" t="str">
        <f>LEFT(Solicitacao_Prancha[[#This Row],[DESTINO]],4)</f>
        <v>0073</v>
      </c>
      <c r="Y751" s="209" t="str">
        <f t="shared" si="229"/>
        <v>BRLP0503</v>
      </c>
      <c r="Z751" s="209" t="str">
        <f t="shared" si="230"/>
        <v>05030073</v>
      </c>
      <c r="AA751" s="209" t="str">
        <f t="shared" si="231"/>
        <v>BRLP0073</v>
      </c>
      <c r="AB751" s="222" t="e">
        <f>VLOOKUP(Y751,#REF!,2,0)</f>
        <v>#REF!</v>
      </c>
      <c r="AC751" s="222" t="e">
        <f>VLOOKUP(Z751,#REF!,2,0)</f>
        <v>#REF!</v>
      </c>
      <c r="AD751" s="222" t="e">
        <f>VLOOKUP(AA751,#REF!,2,0)</f>
        <v>#REF!</v>
      </c>
      <c r="AE751" s="227" t="e">
        <f t="shared" si="232"/>
        <v>#REF!</v>
      </c>
      <c r="AF751" s="230" t="e">
        <f t="shared" si="233"/>
        <v>#REF!</v>
      </c>
      <c r="AG751" s="230">
        <v>2</v>
      </c>
      <c r="AH751" s="230" t="e">
        <f t="shared" si="234"/>
        <v>#REF!</v>
      </c>
      <c r="AI751" s="228" t="e">
        <f t="shared" si="235"/>
        <v>#REF!</v>
      </c>
      <c r="AJ751" s="209">
        <f>Solicitacao_Prancha[[#This Row],[QUANT EQUIP]]</f>
        <v>2</v>
      </c>
      <c r="AK751" s="209"/>
      <c r="AL751" s="209"/>
      <c r="AM751" s="209"/>
      <c r="AN751" s="209"/>
      <c r="AO751" s="209"/>
      <c r="AP751" s="209"/>
      <c r="AQ751" s="209"/>
      <c r="AR751" s="209"/>
      <c r="AS751" s="209"/>
      <c r="AT751" s="209"/>
      <c r="AU751" s="209"/>
      <c r="AV751" s="209"/>
      <c r="AW751" s="209"/>
      <c r="AX751"/>
      <c r="AY751"/>
    </row>
    <row r="752" spans="1:51" ht="15" hidden="1" x14ac:dyDescent="0.25">
      <c r="A752" s="209">
        <v>3524</v>
      </c>
      <c r="B752" s="209" t="s">
        <v>742</v>
      </c>
      <c r="C752" s="210">
        <v>45657.632638888892</v>
      </c>
      <c r="D752" s="209" t="s">
        <v>585</v>
      </c>
      <c r="E752" s="209" t="s">
        <v>491</v>
      </c>
      <c r="F752" s="209">
        <v>1</v>
      </c>
      <c r="G752" s="209" t="s">
        <v>532</v>
      </c>
      <c r="H752" s="209" t="s">
        <v>620</v>
      </c>
      <c r="I752" s="209" t="s">
        <v>624</v>
      </c>
      <c r="J752" s="209" t="s">
        <v>1</v>
      </c>
      <c r="K752" s="209" t="s">
        <v>1730</v>
      </c>
      <c r="L752" s="209" t="s">
        <v>1762</v>
      </c>
      <c r="M752" s="209" t="s">
        <v>1763</v>
      </c>
      <c r="N752" s="209" t="s">
        <v>546</v>
      </c>
      <c r="O752" s="209"/>
      <c r="P752" s="209"/>
      <c r="Q752" s="209" t="s">
        <v>687</v>
      </c>
      <c r="R752" s="208" t="e">
        <f>VLOOKUP(LEFT(Solicitacao_Prancha[[#This Row],[ORIGEM]],4),#REF!,2,0)</f>
        <v>#REF!</v>
      </c>
      <c r="S752" s="208" t="e">
        <f>VLOOKUP(LEFT(Solicitacao_Prancha[[#This Row],[DESTINO]],4),#REF!,2,0)</f>
        <v>#REF!</v>
      </c>
      <c r="T752" s="220" t="str">
        <f t="shared" si="228"/>
        <v>Aderente</v>
      </c>
      <c r="U752" s="223">
        <f>((CONCATENATE(Solicitacao_Prancha[[#This Row],[DATA MOVIMENTAÇÃO]]," ",Solicitacao_Prancha[[#This Row],[HORA MOVIMENTAÇÃO]])-Solicitacao_Prancha[[#This Row],[DATA SOLICITAÇÃO]])*24)+3</f>
        <v>48.049999999988358</v>
      </c>
      <c r="V752" s="224" t="s">
        <v>410</v>
      </c>
      <c r="W752" s="209" t="str">
        <f>LEFT(Solicitacao_Prancha[[#This Row],[ORIGEM]],4)</f>
        <v>0580</v>
      </c>
      <c r="X752" s="209" t="str">
        <f>LEFT(Solicitacao_Prancha[[#This Row],[DESTINO]],4)</f>
        <v>0325</v>
      </c>
      <c r="Y752" s="209" t="str">
        <f t="shared" si="229"/>
        <v>BRLP0580</v>
      </c>
      <c r="Z752" s="209" t="str">
        <f t="shared" si="230"/>
        <v>05800325</v>
      </c>
      <c r="AA752" s="209" t="str">
        <f t="shared" si="231"/>
        <v>BRLP0325</v>
      </c>
      <c r="AB752" s="222" t="e">
        <f>VLOOKUP(Y752,#REF!,2,0)</f>
        <v>#REF!</v>
      </c>
      <c r="AC752" s="222" t="e">
        <f>VLOOKUP(Z752,#REF!,2,0)</f>
        <v>#REF!</v>
      </c>
      <c r="AD752" s="222" t="e">
        <f>VLOOKUP(AA752,#REF!,2,0)</f>
        <v>#REF!</v>
      </c>
      <c r="AE752" s="227" t="e">
        <f t="shared" si="232"/>
        <v>#REF!</v>
      </c>
      <c r="AF752" s="230" t="e">
        <f t="shared" si="233"/>
        <v>#REF!</v>
      </c>
      <c r="AG752" s="230">
        <v>2</v>
      </c>
      <c r="AH752" s="230" t="e">
        <f t="shared" si="234"/>
        <v>#REF!</v>
      </c>
      <c r="AI752" s="228" t="e">
        <f t="shared" si="235"/>
        <v>#REF!</v>
      </c>
      <c r="AJ752" s="209">
        <f>Solicitacao_Prancha[[#This Row],[QUANT EQUIP]]</f>
        <v>1</v>
      </c>
      <c r="AK752" s="209"/>
      <c r="AL752" s="209"/>
      <c r="AM752" s="209"/>
      <c r="AN752" s="209"/>
      <c r="AO752" s="209"/>
      <c r="AP752" s="209"/>
      <c r="AQ752" s="209"/>
      <c r="AR752" s="209"/>
      <c r="AS752" s="209"/>
      <c r="AT752" s="209"/>
      <c r="AU752" s="209"/>
      <c r="AV752" s="209"/>
      <c r="AW752" s="209"/>
      <c r="AX752"/>
      <c r="AY752"/>
    </row>
    <row r="753" spans="1:51" ht="15" hidden="1" x14ac:dyDescent="0.25">
      <c r="A753" s="209">
        <v>3525</v>
      </c>
      <c r="B753" s="209" t="s">
        <v>717</v>
      </c>
      <c r="C753" s="210">
        <v>45657.63958333333</v>
      </c>
      <c r="D753" s="209" t="s">
        <v>1350</v>
      </c>
      <c r="E753" s="209" t="s">
        <v>491</v>
      </c>
      <c r="F753" s="209">
        <v>1</v>
      </c>
      <c r="G753" s="209" t="s">
        <v>4</v>
      </c>
      <c r="H753" s="209" t="s">
        <v>620</v>
      </c>
      <c r="I753" s="209" t="s">
        <v>624</v>
      </c>
      <c r="J753" s="209" t="s">
        <v>1</v>
      </c>
      <c r="K753" s="209" t="s">
        <v>1724</v>
      </c>
      <c r="L753" s="209" t="s">
        <v>600</v>
      </c>
      <c r="M753" s="209" t="s">
        <v>580</v>
      </c>
      <c r="N753" s="209" t="s">
        <v>567</v>
      </c>
      <c r="O753" s="209"/>
      <c r="P753" s="209"/>
      <c r="Q753" s="209" t="s">
        <v>688</v>
      </c>
      <c r="R753" s="208" t="e">
        <f>VLOOKUP(LEFT(Solicitacao_Prancha[[#This Row],[ORIGEM]],4),#REF!,2,0)</f>
        <v>#REF!</v>
      </c>
      <c r="S753" s="208" t="e">
        <f>VLOOKUP(LEFT(Solicitacao_Prancha[[#This Row],[DESTINO]],4),#REF!,2,0)</f>
        <v>#REF!</v>
      </c>
      <c r="T753" s="220" t="str">
        <f t="shared" si="228"/>
        <v>Não Aderente</v>
      </c>
      <c r="U753" s="223">
        <f>((CONCATENATE(Solicitacao_Prancha[[#This Row],[DATA MOVIMENTAÇÃO]]," ",Solicitacao_Prancha[[#This Row],[HORA MOVIMENTAÇÃO]])-Solicitacao_Prancha[[#This Row],[DATA SOLICITAÇÃO]])*24)+3</f>
        <v>17.650000000081491</v>
      </c>
      <c r="V753" s="224" t="s">
        <v>410</v>
      </c>
      <c r="W753" s="209" t="str">
        <f>LEFT(Solicitacao_Prancha[[#This Row],[ORIGEM]],4)</f>
        <v>0262</v>
      </c>
      <c r="X753" s="209" t="str">
        <f>LEFT(Solicitacao_Prancha[[#This Row],[DESTINO]],4)</f>
        <v>0452</v>
      </c>
      <c r="Y753" s="209" t="str">
        <f t="shared" si="229"/>
        <v>BRLP0262</v>
      </c>
      <c r="Z753" s="209" t="str">
        <f t="shared" si="230"/>
        <v>02620452</v>
      </c>
      <c r="AA753" s="209" t="str">
        <f t="shared" si="231"/>
        <v>BRLP0452</v>
      </c>
      <c r="AB753" s="222" t="e">
        <f>VLOOKUP(Y753,#REF!,2,0)</f>
        <v>#REF!</v>
      </c>
      <c r="AC753" s="222" t="e">
        <f>VLOOKUP(Z753,#REF!,2,0)</f>
        <v>#REF!</v>
      </c>
      <c r="AD753" s="222" t="e">
        <f>VLOOKUP(AA753,#REF!,2,0)</f>
        <v>#REF!</v>
      </c>
      <c r="AE753" s="227" t="e">
        <f t="shared" si="232"/>
        <v>#REF!</v>
      </c>
      <c r="AF753" s="230" t="e">
        <f t="shared" si="233"/>
        <v>#REF!</v>
      </c>
      <c r="AG753" s="230">
        <v>2</v>
      </c>
      <c r="AH753" s="230" t="e">
        <f t="shared" si="234"/>
        <v>#REF!</v>
      </c>
      <c r="AI753" s="228" t="e">
        <f t="shared" si="235"/>
        <v>#REF!</v>
      </c>
      <c r="AJ753" s="209">
        <f>Solicitacao_Prancha[[#This Row],[QUANT EQUIP]]</f>
        <v>1</v>
      </c>
      <c r="AK753" s="209"/>
      <c r="AL753" s="209"/>
      <c r="AM753" s="209"/>
      <c r="AN753" s="209"/>
      <c r="AO753" s="209"/>
      <c r="AP753" s="209"/>
      <c r="AQ753" s="209"/>
      <c r="AR753" s="209"/>
      <c r="AS753" s="209"/>
      <c r="AT753" s="209"/>
      <c r="AU753" s="209"/>
      <c r="AV753" s="209"/>
      <c r="AW753" s="209"/>
      <c r="AX753"/>
      <c r="AY753"/>
    </row>
    <row r="754" spans="1:51" ht="15" hidden="1" x14ac:dyDescent="0.25">
      <c r="A754" s="209">
        <v>3549</v>
      </c>
      <c r="B754" s="209" t="s">
        <v>743</v>
      </c>
      <c r="C754" s="210">
        <v>45657.654166666667</v>
      </c>
      <c r="D754" s="209" t="s">
        <v>582</v>
      </c>
      <c r="E754" s="209" t="s">
        <v>491</v>
      </c>
      <c r="F754" s="209">
        <v>1</v>
      </c>
      <c r="G754" s="209" t="s">
        <v>8</v>
      </c>
      <c r="H754" s="209" t="s">
        <v>620</v>
      </c>
      <c r="I754" s="209" t="s">
        <v>624</v>
      </c>
      <c r="J754" s="209" t="s">
        <v>1</v>
      </c>
      <c r="K754" s="209" t="s">
        <v>1730</v>
      </c>
      <c r="L754" s="209" t="s">
        <v>593</v>
      </c>
      <c r="M754" s="209" t="s">
        <v>696</v>
      </c>
      <c r="N754" s="209" t="s">
        <v>696</v>
      </c>
      <c r="O754" s="209" t="s">
        <v>1775</v>
      </c>
      <c r="P754" s="209"/>
      <c r="Q754" s="209" t="s">
        <v>688</v>
      </c>
      <c r="R754" s="208" t="e">
        <f>VLOOKUP(LEFT(Solicitacao_Prancha[[#This Row],[ORIGEM]],4),#REF!,2,0)</f>
        <v>#REF!</v>
      </c>
      <c r="S754" s="208" t="e">
        <f>VLOOKUP(LEFT(Solicitacao_Prancha[[#This Row],[DESTINO]],4),#REF!,2,0)</f>
        <v>#REF!</v>
      </c>
      <c r="T754" s="220" t="str">
        <f t="shared" si="228"/>
        <v>Não Aderente</v>
      </c>
      <c r="U754" s="223">
        <f>((CONCATENATE(Solicitacao_Prancha[[#This Row],[DATA MOVIMENTAÇÃO]]," ",Solicitacao_Prancha[[#This Row],[HORA MOVIMENTAÇÃO]])-Solicitacao_Prancha[[#This Row],[DATA SOLICITAÇÃO]])*24)+3</f>
        <v>43.300000000046566</v>
      </c>
      <c r="V754" s="224" t="s">
        <v>410</v>
      </c>
      <c r="W754" s="209" t="str">
        <f>LEFT(Solicitacao_Prancha[[#This Row],[ORIGEM]],4)</f>
        <v>0347</v>
      </c>
      <c r="X754" s="209" t="str">
        <f>LEFT(Solicitacao_Prancha[[#This Row],[DESTINO]],4)</f>
        <v>0347</v>
      </c>
      <c r="Y754" s="209" t="str">
        <f t="shared" si="229"/>
        <v>BRLP0347</v>
      </c>
      <c r="Z754" s="209" t="str">
        <f t="shared" si="230"/>
        <v>03470347</v>
      </c>
      <c r="AA754" s="209" t="str">
        <f t="shared" si="231"/>
        <v>BRLP0347</v>
      </c>
      <c r="AB754" s="222" t="e">
        <f>VLOOKUP(Y754,#REF!,2,0)</f>
        <v>#REF!</v>
      </c>
      <c r="AC754" s="222" t="e">
        <f>VLOOKUP(Z754,#REF!,2,0)</f>
        <v>#REF!</v>
      </c>
      <c r="AD754" s="222" t="e">
        <f>VLOOKUP(AA754,#REF!,2,0)</f>
        <v>#REF!</v>
      </c>
      <c r="AE754" s="227" t="e">
        <f t="shared" si="232"/>
        <v>#REF!</v>
      </c>
      <c r="AF754" s="230" t="e">
        <f t="shared" si="233"/>
        <v>#REF!</v>
      </c>
      <c r="AG754" s="230">
        <v>2</v>
      </c>
      <c r="AH754" s="230" t="e">
        <f t="shared" si="234"/>
        <v>#REF!</v>
      </c>
      <c r="AI754" s="228" t="e">
        <f t="shared" si="235"/>
        <v>#REF!</v>
      </c>
      <c r="AJ754" s="209">
        <f>Solicitacao_Prancha[[#This Row],[QUANT EQUIP]]</f>
        <v>1</v>
      </c>
      <c r="AK754" s="209"/>
      <c r="AL754" s="209"/>
      <c r="AM754" s="209"/>
      <c r="AN754" s="209"/>
      <c r="AO754" s="209"/>
      <c r="AP754" s="209"/>
      <c r="AQ754" s="209"/>
      <c r="AR754" s="209"/>
      <c r="AS754" s="209"/>
      <c r="AT754" s="209"/>
      <c r="AU754" s="209"/>
      <c r="AV754" s="209"/>
      <c r="AW754" s="209"/>
      <c r="AX754"/>
      <c r="AY754"/>
    </row>
    <row r="755" spans="1:51" ht="15" hidden="1" x14ac:dyDescent="0.25">
      <c r="A755" s="209">
        <v>3526</v>
      </c>
      <c r="B755" s="209" t="s">
        <v>717</v>
      </c>
      <c r="C755" s="210">
        <v>45657.654166666667</v>
      </c>
      <c r="D755" s="209" t="s">
        <v>1350</v>
      </c>
      <c r="E755" s="209" t="s">
        <v>500</v>
      </c>
      <c r="F755" s="209">
        <v>1</v>
      </c>
      <c r="G755" s="209" t="s">
        <v>4</v>
      </c>
      <c r="H755" s="209" t="s">
        <v>620</v>
      </c>
      <c r="I755" s="209" t="s">
        <v>624</v>
      </c>
      <c r="J755" s="209" t="s">
        <v>1</v>
      </c>
      <c r="K755" s="209" t="s">
        <v>1724</v>
      </c>
      <c r="L755" s="209" t="s">
        <v>600</v>
      </c>
      <c r="M755" s="209" t="s">
        <v>580</v>
      </c>
      <c r="N755" s="209" t="s">
        <v>567</v>
      </c>
      <c r="O755" s="209"/>
      <c r="P755" s="209"/>
      <c r="Q755" s="209" t="s">
        <v>688</v>
      </c>
      <c r="R755" s="209" t="e">
        <f>VLOOKUP(LEFT(Solicitacao_Prancha[[#This Row],[ORIGEM]],4),#REF!,2,0)</f>
        <v>#REF!</v>
      </c>
      <c r="S755" s="209" t="e">
        <f>VLOOKUP(LEFT(Solicitacao_Prancha[[#This Row],[DESTINO]],4),#REF!,2,0)</f>
        <v>#REF!</v>
      </c>
      <c r="T755" s="209" t="str">
        <f t="shared" si="228"/>
        <v>Não Aderente</v>
      </c>
      <c r="U755" s="209">
        <f>((CONCATENATE(Solicitacao_Prancha[[#This Row],[DATA MOVIMENTAÇÃO]]," ",Solicitacao_Prancha[[#This Row],[HORA MOVIMENTAÇÃO]])-Solicitacao_Prancha[[#This Row],[DATA SOLICITAÇÃO]])*24)+3</f>
        <v>17.299999999988358</v>
      </c>
      <c r="V755" s="224" t="s">
        <v>410</v>
      </c>
      <c r="W755" s="209" t="str">
        <f>LEFT(Solicitacao_Prancha[[#This Row],[ORIGEM]],4)</f>
        <v>0262</v>
      </c>
      <c r="X755" s="209" t="str">
        <f>LEFT(Solicitacao_Prancha[[#This Row],[DESTINO]],4)</f>
        <v>0452</v>
      </c>
      <c r="Y755" s="209" t="str">
        <f t="shared" si="229"/>
        <v>BRLP0262</v>
      </c>
      <c r="Z755" s="209" t="str">
        <f t="shared" si="230"/>
        <v>02620452</v>
      </c>
      <c r="AA755" s="209" t="str">
        <f t="shared" si="231"/>
        <v>BRLP0452</v>
      </c>
      <c r="AB755" s="209" t="e">
        <f>VLOOKUP(Y755,#REF!,2,0)</f>
        <v>#REF!</v>
      </c>
      <c r="AC755" s="209" t="e">
        <f>VLOOKUP(Z755,#REF!,2,0)</f>
        <v>#REF!</v>
      </c>
      <c r="AD755" s="209" t="e">
        <f>VLOOKUP(AA755,#REF!,2,0)</f>
        <v>#REF!</v>
      </c>
      <c r="AE755" s="227" t="e">
        <f t="shared" si="232"/>
        <v>#REF!</v>
      </c>
      <c r="AF755" s="209" t="e">
        <f t="shared" si="233"/>
        <v>#REF!</v>
      </c>
      <c r="AG755" s="230">
        <v>2</v>
      </c>
      <c r="AH755" s="209" t="e">
        <f t="shared" si="234"/>
        <v>#REF!</v>
      </c>
      <c r="AI755" s="209" t="e">
        <f t="shared" si="235"/>
        <v>#REF!</v>
      </c>
      <c r="AJ755" s="209">
        <f>Solicitacao_Prancha[[#This Row],[QUANT EQUIP]]</f>
        <v>1</v>
      </c>
      <c r="AK755" s="209"/>
      <c r="AL755" s="209"/>
      <c r="AM755" s="209"/>
      <c r="AN755" s="209"/>
      <c r="AO755" s="209"/>
      <c r="AP755" s="209"/>
      <c r="AQ755" s="209"/>
      <c r="AR755" s="209"/>
      <c r="AS755" s="209"/>
      <c r="AT755" s="209"/>
      <c r="AU755" s="209"/>
      <c r="AV755" s="209"/>
      <c r="AW755" s="209"/>
      <c r="AX755"/>
      <c r="AY755"/>
    </row>
    <row r="756" spans="1:51" ht="15" hidden="1" x14ac:dyDescent="0.25">
      <c r="A756" s="209">
        <v>3528</v>
      </c>
      <c r="B756" s="209" t="s">
        <v>743</v>
      </c>
      <c r="C756" s="210">
        <v>45657.65625</v>
      </c>
      <c r="D756" s="209" t="s">
        <v>753</v>
      </c>
      <c r="E756" s="209" t="s">
        <v>489</v>
      </c>
      <c r="F756" s="209">
        <v>1</v>
      </c>
      <c r="G756" s="209" t="s">
        <v>508</v>
      </c>
      <c r="H756" s="209" t="s">
        <v>620</v>
      </c>
      <c r="I756" s="209" t="s">
        <v>621</v>
      </c>
      <c r="J756" s="209" t="s">
        <v>502</v>
      </c>
      <c r="K756" s="209" t="s">
        <v>1730</v>
      </c>
      <c r="L756" s="209" t="s">
        <v>593</v>
      </c>
      <c r="M756" s="209" t="s">
        <v>590</v>
      </c>
      <c r="N756" s="209" t="s">
        <v>1747</v>
      </c>
      <c r="O756" s="209"/>
      <c r="P756" s="209"/>
      <c r="Q756" s="209" t="s">
        <v>688</v>
      </c>
      <c r="R756" s="209" t="e">
        <f>VLOOKUP(LEFT(Solicitacao_Prancha[[#This Row],[ORIGEM]],4),#REF!,2,0)</f>
        <v>#REF!</v>
      </c>
      <c r="S756" s="209" t="e">
        <f>VLOOKUP(LEFT(Solicitacao_Prancha[[#This Row],[DESTINO]],4),#REF!,2,0)</f>
        <v>#REF!</v>
      </c>
      <c r="T756" s="218" t="str">
        <f t="shared" si="228"/>
        <v>Não Aderente</v>
      </c>
      <c r="U756" s="222">
        <f>((CONCATENATE(Solicitacao_Prancha[[#This Row],[DATA MOVIMENTAÇÃO]]," ",Solicitacao_Prancha[[#This Row],[HORA MOVIMENTAÇÃO]])-Solicitacao_Prancha[[#This Row],[DATA SOLICITAÇÃO]])*24)+3</f>
        <v>43.250000000058208</v>
      </c>
      <c r="V756" s="224" t="s">
        <v>410</v>
      </c>
      <c r="W756" s="209" t="str">
        <f>LEFT(Solicitacao_Prancha[[#This Row],[ORIGEM]],4)</f>
        <v>0351</v>
      </c>
      <c r="X756" s="209" t="str">
        <f>LEFT(Solicitacao_Prancha[[#This Row],[DESTINO]],4)</f>
        <v>0443</v>
      </c>
      <c r="Y756" s="209" t="str">
        <f t="shared" si="229"/>
        <v>BRLP0351</v>
      </c>
      <c r="Z756" s="209" t="str">
        <f t="shared" si="230"/>
        <v>03510443</v>
      </c>
      <c r="AA756" s="209" t="str">
        <f t="shared" si="231"/>
        <v>BRLP0443</v>
      </c>
      <c r="AB756" s="222" t="e">
        <f>VLOOKUP(Y756,#REF!,2,0)</f>
        <v>#REF!</v>
      </c>
      <c r="AC756" s="222" t="e">
        <f>VLOOKUP(Z756,#REF!,2,0)</f>
        <v>#REF!</v>
      </c>
      <c r="AD756" s="222" t="e">
        <f>VLOOKUP(AA756,#REF!,2,0)</f>
        <v>#REF!</v>
      </c>
      <c r="AE756" s="227" t="e">
        <f t="shared" si="232"/>
        <v>#REF!</v>
      </c>
      <c r="AF756" s="230" t="e">
        <f t="shared" si="233"/>
        <v>#REF!</v>
      </c>
      <c r="AG756" s="230">
        <v>2</v>
      </c>
      <c r="AH756" s="230" t="e">
        <f t="shared" si="234"/>
        <v>#REF!</v>
      </c>
      <c r="AI756" s="228" t="e">
        <f t="shared" si="235"/>
        <v>#REF!</v>
      </c>
      <c r="AJ756" s="209">
        <f>Solicitacao_Prancha[[#This Row],[QUANT EQUIP]]</f>
        <v>1</v>
      </c>
      <c r="AK756" s="209"/>
      <c r="AL756" s="209"/>
      <c r="AM756" s="209"/>
      <c r="AN756" s="209"/>
      <c r="AO756" s="209"/>
      <c r="AP756" s="209"/>
      <c r="AQ756" s="209"/>
      <c r="AR756" s="209"/>
      <c r="AS756" s="209"/>
      <c r="AT756" s="209"/>
      <c r="AU756" s="209"/>
      <c r="AV756" s="209"/>
      <c r="AW756" s="209"/>
      <c r="AX756"/>
      <c r="AY756"/>
    </row>
    <row r="757" spans="1:51" ht="15" hidden="1" x14ac:dyDescent="0.25">
      <c r="A757" s="209">
        <v>3527</v>
      </c>
      <c r="B757" s="209" t="s">
        <v>717</v>
      </c>
      <c r="C757" s="210">
        <v>45657.65625</v>
      </c>
      <c r="D757" s="209" t="s">
        <v>1350</v>
      </c>
      <c r="E757" s="209" t="s">
        <v>500</v>
      </c>
      <c r="F757" s="209">
        <v>1</v>
      </c>
      <c r="G757" s="209" t="s">
        <v>4</v>
      </c>
      <c r="H757" s="209" t="s">
        <v>620</v>
      </c>
      <c r="I757" s="209" t="s">
        <v>624</v>
      </c>
      <c r="J757" s="209" t="s">
        <v>1</v>
      </c>
      <c r="K757" s="209" t="s">
        <v>1724</v>
      </c>
      <c r="L757" s="209" t="s">
        <v>598</v>
      </c>
      <c r="M757" s="209" t="s">
        <v>580</v>
      </c>
      <c r="N757" s="209" t="s">
        <v>567</v>
      </c>
      <c r="O757" s="209"/>
      <c r="P757" s="209"/>
      <c r="Q757" s="209" t="s">
        <v>688</v>
      </c>
      <c r="R757" s="209" t="e">
        <f>VLOOKUP(LEFT(Solicitacao_Prancha[[#This Row],[ORIGEM]],4),#REF!,2,0)</f>
        <v>#REF!</v>
      </c>
      <c r="S757" s="209" t="e">
        <f>VLOOKUP(LEFT(Solicitacao_Prancha[[#This Row],[DESTINO]],4),#REF!,2,0)</f>
        <v>#REF!</v>
      </c>
      <c r="T757" s="218" t="str">
        <f t="shared" si="228"/>
        <v>Não Aderente</v>
      </c>
      <c r="U757" s="222">
        <f>((CONCATENATE(Solicitacao_Prancha[[#This Row],[DATA MOVIMENTAÇÃO]]," ",Solicitacao_Prancha[[#This Row],[HORA MOVIMENTAÇÃO]])-Solicitacao_Prancha[[#This Row],[DATA SOLICITAÇÃO]])*24)+3</f>
        <v>25.250000000058208</v>
      </c>
      <c r="V757" s="224" t="s">
        <v>410</v>
      </c>
      <c r="W757" s="209" t="str">
        <f>LEFT(Solicitacao_Prancha[[#This Row],[ORIGEM]],4)</f>
        <v>0262</v>
      </c>
      <c r="X757" s="209" t="str">
        <f>LEFT(Solicitacao_Prancha[[#This Row],[DESTINO]],4)</f>
        <v>0452</v>
      </c>
      <c r="Y757" s="209" t="str">
        <f t="shared" si="229"/>
        <v>BRLP0262</v>
      </c>
      <c r="Z757" s="209" t="str">
        <f t="shared" si="230"/>
        <v>02620452</v>
      </c>
      <c r="AA757" s="209" t="str">
        <f t="shared" si="231"/>
        <v>BRLP0452</v>
      </c>
      <c r="AB757" s="222" t="e">
        <f>VLOOKUP(Y757,#REF!,2,0)</f>
        <v>#REF!</v>
      </c>
      <c r="AC757" s="222" t="e">
        <f>VLOOKUP(Z757,#REF!,2,0)</f>
        <v>#REF!</v>
      </c>
      <c r="AD757" s="222" t="e">
        <f>VLOOKUP(AA757,#REF!,2,0)</f>
        <v>#REF!</v>
      </c>
      <c r="AE757" s="227" t="e">
        <f t="shared" si="232"/>
        <v>#REF!</v>
      </c>
      <c r="AF757" s="230" t="e">
        <f t="shared" si="233"/>
        <v>#REF!</v>
      </c>
      <c r="AG757" s="230">
        <v>2</v>
      </c>
      <c r="AH757" s="230" t="e">
        <f t="shared" si="234"/>
        <v>#REF!</v>
      </c>
      <c r="AI757" s="228" t="e">
        <f t="shared" si="235"/>
        <v>#REF!</v>
      </c>
      <c r="AJ757" s="209">
        <f>Solicitacao_Prancha[[#This Row],[QUANT EQUIP]]</f>
        <v>1</v>
      </c>
      <c r="AK757" s="209"/>
      <c r="AL757" s="209"/>
      <c r="AM757" s="209"/>
      <c r="AN757" s="209"/>
      <c r="AO757" s="209"/>
      <c r="AP757" s="209"/>
      <c r="AQ757" s="209"/>
      <c r="AR757" s="209"/>
      <c r="AS757" s="209"/>
      <c r="AT757" s="209"/>
      <c r="AU757" s="209"/>
      <c r="AV757" s="209"/>
      <c r="AW757" s="209"/>
      <c r="AX757"/>
      <c r="AY757"/>
    </row>
    <row r="758" spans="1:51" ht="15" hidden="1" x14ac:dyDescent="0.25">
      <c r="A758" s="209">
        <v>3529</v>
      </c>
      <c r="B758" s="209" t="s">
        <v>718</v>
      </c>
      <c r="C758" s="210">
        <v>45657.731249999997</v>
      </c>
      <c r="D758" s="209" t="s">
        <v>673</v>
      </c>
      <c r="E758" s="209" t="s">
        <v>744</v>
      </c>
      <c r="F758" s="209">
        <v>3</v>
      </c>
      <c r="G758" s="209" t="s">
        <v>506</v>
      </c>
      <c r="H758" s="209" t="s">
        <v>621</v>
      </c>
      <c r="I758" s="209" t="s">
        <v>621</v>
      </c>
      <c r="J758" s="209" t="s">
        <v>1</v>
      </c>
      <c r="K758" s="209" t="s">
        <v>1724</v>
      </c>
      <c r="L758" s="209" t="s">
        <v>912</v>
      </c>
      <c r="M758" s="209" t="s">
        <v>590</v>
      </c>
      <c r="N758" s="209" t="s">
        <v>1161</v>
      </c>
      <c r="O758" s="209"/>
      <c r="P758" s="209"/>
      <c r="Q758" s="209" t="s">
        <v>688</v>
      </c>
      <c r="R758" s="209" t="e">
        <f>VLOOKUP(LEFT(Solicitacao_Prancha[[#This Row],[ORIGEM]],4),#REF!,2,0)</f>
        <v>#REF!</v>
      </c>
      <c r="S758" s="209" t="e">
        <f>VLOOKUP(LEFT(Solicitacao_Prancha[[#This Row],[DESTINO]],4),#REF!,2,0)</f>
        <v>#REF!</v>
      </c>
      <c r="T758" s="218" t="str">
        <f t="shared" si="228"/>
        <v>Não Aderente</v>
      </c>
      <c r="U758" s="222">
        <f>((CONCATENATE(Solicitacao_Prancha[[#This Row],[DATA MOVIMENTAÇÃO]]," ",Solicitacao_Prancha[[#This Row],[HORA MOVIMENTAÇÃO]])-Solicitacao_Prancha[[#This Row],[DATA SOLICITAÇÃO]])*24)+3</f>
        <v>17.616666666814126</v>
      </c>
      <c r="V758" s="224" t="s">
        <v>410</v>
      </c>
      <c r="W758" s="209" t="str">
        <f>LEFT(Solicitacao_Prancha[[#This Row],[ORIGEM]],4)</f>
        <v>0351</v>
      </c>
      <c r="X758" s="209" t="str">
        <f>LEFT(Solicitacao_Prancha[[#This Row],[DESTINO]],4)</f>
        <v>0549</v>
      </c>
      <c r="Y758" s="209" t="str">
        <f t="shared" si="229"/>
        <v>BRLP0351</v>
      </c>
      <c r="Z758" s="209" t="str">
        <f t="shared" si="230"/>
        <v>03510549</v>
      </c>
      <c r="AA758" s="209" t="str">
        <f t="shared" si="231"/>
        <v>BRLP0549</v>
      </c>
      <c r="AB758" s="222" t="e">
        <f>VLOOKUP(Y758,#REF!,2,0)</f>
        <v>#REF!</v>
      </c>
      <c r="AC758" s="222" t="e">
        <f>VLOOKUP(Z758,#REF!,2,0)</f>
        <v>#REF!</v>
      </c>
      <c r="AD758" s="222" t="e">
        <f>VLOOKUP(AA758,#REF!,2,0)</f>
        <v>#REF!</v>
      </c>
      <c r="AE758" s="227" t="e">
        <f t="shared" si="232"/>
        <v>#REF!</v>
      </c>
      <c r="AF758" s="230" t="e">
        <f t="shared" si="233"/>
        <v>#REF!</v>
      </c>
      <c r="AG758" s="230">
        <v>2</v>
      </c>
      <c r="AH758" s="230" t="e">
        <f t="shared" si="234"/>
        <v>#REF!</v>
      </c>
      <c r="AI758" s="228" t="e">
        <f t="shared" si="235"/>
        <v>#REF!</v>
      </c>
      <c r="AJ758" s="209">
        <f>Solicitacao_Prancha[[#This Row],[QUANT EQUIP]]</f>
        <v>3</v>
      </c>
      <c r="AK758" s="209"/>
      <c r="AL758" s="209"/>
      <c r="AM758" s="209"/>
      <c r="AN758" s="209"/>
      <c r="AO758" s="209"/>
      <c r="AP758" s="209"/>
      <c r="AQ758" s="209"/>
      <c r="AR758" s="209"/>
      <c r="AS758" s="209"/>
      <c r="AT758" s="209"/>
      <c r="AU758" s="209"/>
      <c r="AV758" s="209"/>
      <c r="AW758" s="209"/>
      <c r="AX758"/>
      <c r="AY758"/>
    </row>
    <row r="759" spans="1:51" ht="15" hidden="1" x14ac:dyDescent="0.25">
      <c r="A759" s="209">
        <v>3530</v>
      </c>
      <c r="B759" s="209" t="s">
        <v>717</v>
      </c>
      <c r="C759" s="210">
        <v>45657.768055555556</v>
      </c>
      <c r="D759" s="209" t="s">
        <v>588</v>
      </c>
      <c r="E759" s="209" t="s">
        <v>500</v>
      </c>
      <c r="F759" s="209">
        <v>2</v>
      </c>
      <c r="G759" s="209" t="s">
        <v>492</v>
      </c>
      <c r="H759" s="209" t="s">
        <v>620</v>
      </c>
      <c r="I759" s="209" t="s">
        <v>624</v>
      </c>
      <c r="J759" s="209" t="s">
        <v>531</v>
      </c>
      <c r="K759" s="209" t="s">
        <v>1724</v>
      </c>
      <c r="L759" s="209" t="s">
        <v>1764</v>
      </c>
      <c r="M759" s="209" t="s">
        <v>1423</v>
      </c>
      <c r="N759" s="209" t="s">
        <v>671</v>
      </c>
      <c r="O759" s="209"/>
      <c r="P759" s="209" t="s">
        <v>633</v>
      </c>
      <c r="Q759" s="209" t="s">
        <v>688</v>
      </c>
      <c r="R759" s="209" t="e">
        <f>VLOOKUP(LEFT(Solicitacao_Prancha[[#This Row],[ORIGEM]],4),#REF!,2,0)</f>
        <v>#REF!</v>
      </c>
      <c r="S759" s="209" t="e">
        <f>VLOOKUP(LEFT(Solicitacao_Prancha[[#This Row],[DESTINO]],4),#REF!,2,0)</f>
        <v>#REF!</v>
      </c>
      <c r="T759" s="218" t="str">
        <f t="shared" si="228"/>
        <v>Não Aderente</v>
      </c>
      <c r="U759" s="222">
        <f>((CONCATENATE(Solicitacao_Prancha[[#This Row],[DATA MOVIMENTAÇÃO]]," ",Solicitacao_Prancha[[#This Row],[HORA MOVIMENTAÇÃO]])-Solicitacao_Prancha[[#This Row],[DATA SOLICITAÇÃO]])*24)+3</f>
        <v>13.566666666709352</v>
      </c>
      <c r="V759" s="224" t="s">
        <v>410</v>
      </c>
      <c r="W759" s="209" t="str">
        <f>LEFT(Solicitacao_Prancha[[#This Row],[ORIGEM]],4)</f>
        <v>0396</v>
      </c>
      <c r="X759" s="209" t="str">
        <f>LEFT(Solicitacao_Prancha[[#This Row],[DESTINO]],4)</f>
        <v>0392</v>
      </c>
      <c r="Y759" s="209" t="str">
        <f t="shared" si="229"/>
        <v>BRLP0396</v>
      </c>
      <c r="Z759" s="209" t="str">
        <f t="shared" si="230"/>
        <v>03960392</v>
      </c>
      <c r="AA759" s="209" t="str">
        <f t="shared" si="231"/>
        <v>BRLP0392</v>
      </c>
      <c r="AB759" s="222" t="e">
        <f>VLOOKUP(Y759,#REF!,2,0)</f>
        <v>#REF!</v>
      </c>
      <c r="AC759" s="222" t="e">
        <f>VLOOKUP(Z759,#REF!,2,0)</f>
        <v>#REF!</v>
      </c>
      <c r="AD759" s="222" t="e">
        <f>VLOOKUP(AA759,#REF!,2,0)</f>
        <v>#REF!</v>
      </c>
      <c r="AE759" s="227" t="e">
        <f t="shared" si="232"/>
        <v>#REF!</v>
      </c>
      <c r="AF759" s="230" t="e">
        <f t="shared" si="233"/>
        <v>#REF!</v>
      </c>
      <c r="AG759" s="230">
        <v>2</v>
      </c>
      <c r="AH759" s="230" t="e">
        <f t="shared" si="234"/>
        <v>#REF!</v>
      </c>
      <c r="AI759" s="228" t="e">
        <f t="shared" si="235"/>
        <v>#REF!</v>
      </c>
      <c r="AJ759" s="209">
        <f>Solicitacao_Prancha[[#This Row],[QUANT EQUIP]]</f>
        <v>2</v>
      </c>
      <c r="AK759" s="209"/>
      <c r="AL759" s="209"/>
      <c r="AM759" s="209"/>
      <c r="AN759" s="209"/>
      <c r="AO759" s="209"/>
      <c r="AP759" s="209"/>
      <c r="AQ759" s="209"/>
      <c r="AR759" s="209"/>
      <c r="AS759" s="209"/>
      <c r="AT759" s="209"/>
      <c r="AU759" s="209"/>
      <c r="AV759" s="209"/>
      <c r="AW759" s="209"/>
      <c r="AX759"/>
      <c r="AY759"/>
    </row>
    <row r="760" spans="1:51" ht="15" hidden="1" x14ac:dyDescent="0.25">
      <c r="A760" s="209">
        <v>3531</v>
      </c>
      <c r="B760" s="209" t="s">
        <v>717</v>
      </c>
      <c r="C760" s="210">
        <v>45657.771527777775</v>
      </c>
      <c r="D760" s="209" t="s">
        <v>588</v>
      </c>
      <c r="E760" s="209" t="s">
        <v>500</v>
      </c>
      <c r="F760" s="209">
        <v>2</v>
      </c>
      <c r="G760" s="209" t="s">
        <v>492</v>
      </c>
      <c r="H760" s="209" t="s">
        <v>620</v>
      </c>
      <c r="I760" s="209" t="s">
        <v>624</v>
      </c>
      <c r="J760" s="209" t="s">
        <v>531</v>
      </c>
      <c r="K760" s="209" t="s">
        <v>1724</v>
      </c>
      <c r="L760" s="209" t="s">
        <v>602</v>
      </c>
      <c r="M760" s="209" t="s">
        <v>671</v>
      </c>
      <c r="N760" s="209" t="s">
        <v>671</v>
      </c>
      <c r="O760" s="209"/>
      <c r="P760" s="209" t="s">
        <v>633</v>
      </c>
      <c r="Q760" s="209" t="s">
        <v>687</v>
      </c>
      <c r="R760" s="209" t="e">
        <f>VLOOKUP(LEFT(Solicitacao_Prancha[[#This Row],[ORIGEM]],4),#REF!,2,0)</f>
        <v>#REF!</v>
      </c>
      <c r="S760" s="209" t="e">
        <f>VLOOKUP(LEFT(Solicitacao_Prancha[[#This Row],[DESTINO]],4),#REF!,2,0)</f>
        <v>#REF!</v>
      </c>
      <c r="T760" s="218" t="str">
        <f t="shared" ref="T760:T823" si="238">IF(U760&gt;=48,"Aderente","Não Aderente")</f>
        <v>Não Aderente</v>
      </c>
      <c r="U760" s="222">
        <f>((CONCATENATE(Solicitacao_Prancha[[#This Row],[DATA MOVIMENTAÇÃO]]," ",Solicitacao_Prancha[[#This Row],[HORA MOVIMENTAÇÃO]])-Solicitacao_Prancha[[#This Row],[DATA SOLICITAÇÃO]])*24)+3</f>
        <v>23.483333333395422</v>
      </c>
      <c r="V760" s="224" t="s">
        <v>410</v>
      </c>
      <c r="W760" s="209" t="str">
        <f>LEFT(Solicitacao_Prancha[[#This Row],[ORIGEM]],4)</f>
        <v>0392</v>
      </c>
      <c r="X760" s="209" t="str">
        <f>LEFT(Solicitacao_Prancha[[#This Row],[DESTINO]],4)</f>
        <v>0392</v>
      </c>
      <c r="Y760" s="209" t="str">
        <f t="shared" ref="Y760:Y823" si="239">CONCATENATE(V760,W760)</f>
        <v>BRLP0392</v>
      </c>
      <c r="Z760" s="209" t="str">
        <f t="shared" ref="Z760:Z823" si="240">CONCATENATE(W760,X760)</f>
        <v>03920392</v>
      </c>
      <c r="AA760" s="209" t="str">
        <f t="shared" ref="AA760:AA823" si="241">CONCATENATE(V760,X760)</f>
        <v>BRLP0392</v>
      </c>
      <c r="AB760" s="222" t="e">
        <f>VLOOKUP(Y760,#REF!,2,0)</f>
        <v>#REF!</v>
      </c>
      <c r="AC760" s="222" t="e">
        <f>VLOOKUP(Z760,#REF!,2,0)</f>
        <v>#REF!</v>
      </c>
      <c r="AD760" s="222" t="e">
        <f>VLOOKUP(AA760,#REF!,2,0)</f>
        <v>#REF!</v>
      </c>
      <c r="AE760" s="227" t="e">
        <f t="shared" ref="AE760:AE823" si="242">SUM(AB760:AD760)</f>
        <v>#REF!</v>
      </c>
      <c r="AF760" s="230" t="e">
        <f t="shared" ref="AF760:AF823" si="243">(AB760/65)+(AC760/42.5)+(AD760/65)</f>
        <v>#REF!</v>
      </c>
      <c r="AG760" s="230">
        <v>2</v>
      </c>
      <c r="AH760" s="230" t="e">
        <f t="shared" ref="AH760:AH823" si="244">(AF760+AG760)</f>
        <v>#REF!</v>
      </c>
      <c r="AI760" s="228" t="e">
        <f t="shared" ref="AI760:AI823" si="245">11/AH760</f>
        <v>#REF!</v>
      </c>
      <c r="AJ760" s="209">
        <f>Solicitacao_Prancha[[#This Row],[QUANT EQUIP]]</f>
        <v>2</v>
      </c>
      <c r="AK760" s="209"/>
      <c r="AL760" s="209"/>
      <c r="AM760" s="209"/>
      <c r="AN760" s="209"/>
      <c r="AO760" s="209"/>
      <c r="AP760" s="209"/>
      <c r="AQ760" s="209"/>
      <c r="AR760" s="209"/>
      <c r="AS760" s="209"/>
      <c r="AT760" s="209"/>
      <c r="AU760" s="209"/>
      <c r="AV760" s="209"/>
      <c r="AW760" s="209"/>
      <c r="AX760"/>
      <c r="AY760"/>
    </row>
    <row r="761" spans="1:51" ht="15" hidden="1" x14ac:dyDescent="0.25">
      <c r="A761" s="209">
        <v>3532</v>
      </c>
      <c r="B761" s="209" t="s">
        <v>743</v>
      </c>
      <c r="C761" s="210">
        <v>45657.788888888892</v>
      </c>
      <c r="D761" s="209" t="s">
        <v>759</v>
      </c>
      <c r="E761" s="209" t="s">
        <v>481</v>
      </c>
      <c r="F761" s="209">
        <v>1</v>
      </c>
      <c r="G761" s="209" t="s">
        <v>487</v>
      </c>
      <c r="H761" s="209" t="s">
        <v>620</v>
      </c>
      <c r="I761" s="209" t="s">
        <v>624</v>
      </c>
      <c r="J761" s="209" t="s">
        <v>1</v>
      </c>
      <c r="K761" s="209" t="s">
        <v>1730</v>
      </c>
      <c r="L761" s="209" t="s">
        <v>604</v>
      </c>
      <c r="M761" s="209" t="s">
        <v>1696</v>
      </c>
      <c r="N761" s="209" t="s">
        <v>1765</v>
      </c>
      <c r="O761" s="209"/>
      <c r="P761" s="209"/>
      <c r="Q761" s="209" t="s">
        <v>688</v>
      </c>
      <c r="R761" s="209" t="e">
        <f>VLOOKUP(LEFT(Solicitacao_Prancha[[#This Row],[ORIGEM]],4),#REF!,2,0)</f>
        <v>#REF!</v>
      </c>
      <c r="S761" s="209" t="e">
        <f>VLOOKUP(LEFT(Solicitacao_Prancha[[#This Row],[DESTINO]],4),#REF!,2,0)</f>
        <v>#REF!</v>
      </c>
      <c r="T761" s="218" t="str">
        <f t="shared" si="238"/>
        <v>Não Aderente</v>
      </c>
      <c r="U761" s="222">
        <f>((CONCATENATE(Solicitacao_Prancha[[#This Row],[DATA MOVIMENTAÇÃO]]," ",Solicitacao_Prancha[[#This Row],[HORA MOVIMENTAÇÃO]])-Solicitacao_Prancha[[#This Row],[DATA SOLICITAÇÃO]])*24)+3</f>
        <v>39.066666666534729</v>
      </c>
      <c r="V761" s="224" t="s">
        <v>410</v>
      </c>
      <c r="W761" s="209" t="str">
        <f>LEFT(Solicitacao_Prancha[[#This Row],[ORIGEM]],4)</f>
        <v>0353</v>
      </c>
      <c r="X761" s="209" t="str">
        <f>LEFT(Solicitacao_Prancha[[#This Row],[DESTINO]],4)</f>
        <v>0398</v>
      </c>
      <c r="Y761" s="209" t="str">
        <f t="shared" si="239"/>
        <v>BRLP0353</v>
      </c>
      <c r="Z761" s="209" t="str">
        <f t="shared" si="240"/>
        <v>03530398</v>
      </c>
      <c r="AA761" s="209" t="str">
        <f t="shared" si="241"/>
        <v>BRLP0398</v>
      </c>
      <c r="AB761" s="222" t="e">
        <f>VLOOKUP(Y761,#REF!,2,0)</f>
        <v>#REF!</v>
      </c>
      <c r="AC761" s="222" t="e">
        <f>VLOOKUP(Z761,#REF!,2,0)</f>
        <v>#REF!</v>
      </c>
      <c r="AD761" s="222" t="e">
        <f>VLOOKUP(AA761,#REF!,2,0)</f>
        <v>#REF!</v>
      </c>
      <c r="AE761" s="227" t="e">
        <f t="shared" si="242"/>
        <v>#REF!</v>
      </c>
      <c r="AF761" s="230" t="e">
        <f t="shared" si="243"/>
        <v>#REF!</v>
      </c>
      <c r="AG761" s="230">
        <v>2</v>
      </c>
      <c r="AH761" s="230" t="e">
        <f t="shared" si="244"/>
        <v>#REF!</v>
      </c>
      <c r="AI761" s="228" t="e">
        <f t="shared" si="245"/>
        <v>#REF!</v>
      </c>
      <c r="AJ761" s="209">
        <f>Solicitacao_Prancha[[#This Row],[QUANT EQUIP]]</f>
        <v>1</v>
      </c>
      <c r="AK761" s="209"/>
      <c r="AL761" s="209"/>
      <c r="AM761" s="209"/>
      <c r="AN761" s="209"/>
      <c r="AO761" s="209"/>
      <c r="AP761" s="209"/>
      <c r="AQ761" s="209"/>
      <c r="AR761" s="209"/>
      <c r="AS761" s="209"/>
      <c r="AT761" s="209"/>
      <c r="AU761" s="209"/>
      <c r="AV761" s="209"/>
      <c r="AW761" s="209"/>
      <c r="AX761"/>
      <c r="AY761"/>
    </row>
    <row r="762" spans="1:51" ht="15" hidden="1" x14ac:dyDescent="0.25">
      <c r="A762" s="209">
        <v>3533</v>
      </c>
      <c r="B762" s="209" t="s">
        <v>742</v>
      </c>
      <c r="C762" s="210">
        <v>45657.802777777775</v>
      </c>
      <c r="D762" s="209" t="s">
        <v>1766</v>
      </c>
      <c r="E762" s="209" t="s">
        <v>489</v>
      </c>
      <c r="F762" s="209">
        <v>3</v>
      </c>
      <c r="G762" s="209" t="s">
        <v>534</v>
      </c>
      <c r="H762" s="209" t="s">
        <v>621</v>
      </c>
      <c r="I762" s="209" t="s">
        <v>622</v>
      </c>
      <c r="J762" s="209" t="s">
        <v>1</v>
      </c>
      <c r="K762" s="209" t="s">
        <v>1767</v>
      </c>
      <c r="L762" s="209" t="s">
        <v>604</v>
      </c>
      <c r="M762" s="209" t="s">
        <v>580</v>
      </c>
      <c r="N762" s="209" t="s">
        <v>1768</v>
      </c>
      <c r="O762" s="209" t="s">
        <v>1769</v>
      </c>
      <c r="P762" s="209"/>
      <c r="Q762" s="209" t="s">
        <v>688</v>
      </c>
      <c r="R762" s="209" t="e">
        <f>VLOOKUP(LEFT(Solicitacao_Prancha[[#This Row],[ORIGEM]],4),#REF!,2,0)</f>
        <v>#REF!</v>
      </c>
      <c r="S762" s="209" t="e">
        <f>VLOOKUP(LEFT(Solicitacao_Prancha[[#This Row],[DESTINO]],4),#REF!,2,0)</f>
        <v>#REF!</v>
      </c>
      <c r="T762" s="218" t="str">
        <f t="shared" si="238"/>
        <v>Aderente</v>
      </c>
      <c r="U762" s="222">
        <f>((CONCATENATE(Solicitacao_Prancha[[#This Row],[DATA MOVIMENTAÇÃO]]," ",Solicitacao_Prancha[[#This Row],[HORA MOVIMENTAÇÃO]])-Solicitacao_Prancha[[#This Row],[DATA SOLICITAÇÃO]])*24)+3</f>
        <v>134.73333333333721</v>
      </c>
      <c r="V762" s="224" t="s">
        <v>410</v>
      </c>
      <c r="W762" s="209" t="str">
        <f>LEFT(Solicitacao_Prancha[[#This Row],[ORIGEM]],4)</f>
        <v>0262</v>
      </c>
      <c r="X762" s="209" t="str">
        <f>LEFT(Solicitacao_Prancha[[#This Row],[DESTINO]],4)</f>
        <v>5009</v>
      </c>
      <c r="Y762" s="209" t="str">
        <f t="shared" si="239"/>
        <v>BRLP0262</v>
      </c>
      <c r="Z762" s="209" t="str">
        <f t="shared" si="240"/>
        <v>02625009</v>
      </c>
      <c r="AA762" s="209" t="str">
        <f t="shared" si="241"/>
        <v>BRLP5009</v>
      </c>
      <c r="AB762" s="222" t="e">
        <f>VLOOKUP(Y762,#REF!,2,0)</f>
        <v>#REF!</v>
      </c>
      <c r="AC762" s="222" t="e">
        <f>VLOOKUP(Z762,#REF!,2,0)</f>
        <v>#REF!</v>
      </c>
      <c r="AD762" s="222" t="e">
        <f>VLOOKUP(AA762,#REF!,2,0)</f>
        <v>#REF!</v>
      </c>
      <c r="AE762" s="227" t="e">
        <f t="shared" si="242"/>
        <v>#REF!</v>
      </c>
      <c r="AF762" s="230" t="e">
        <f t="shared" si="243"/>
        <v>#REF!</v>
      </c>
      <c r="AG762" s="230">
        <v>2</v>
      </c>
      <c r="AH762" s="230" t="e">
        <f t="shared" si="244"/>
        <v>#REF!</v>
      </c>
      <c r="AI762" s="228" t="e">
        <f t="shared" si="245"/>
        <v>#REF!</v>
      </c>
      <c r="AJ762" s="209">
        <f>Solicitacao_Prancha[[#This Row],[QUANT EQUIP]]</f>
        <v>3</v>
      </c>
      <c r="AK762" s="209"/>
      <c r="AL762" s="209"/>
      <c r="AM762" s="209"/>
      <c r="AN762" s="209"/>
      <c r="AO762" s="209"/>
      <c r="AP762" s="209"/>
      <c r="AQ762" s="209"/>
      <c r="AR762" s="209"/>
      <c r="AS762" s="209"/>
      <c r="AT762" s="209"/>
      <c r="AU762" s="209"/>
      <c r="AV762" s="209"/>
      <c r="AW762" s="209"/>
      <c r="AX762"/>
      <c r="AY762"/>
    </row>
    <row r="763" spans="1:51" ht="15" hidden="1" x14ac:dyDescent="0.25">
      <c r="A763" s="209">
        <v>3534</v>
      </c>
      <c r="B763" s="209" t="s">
        <v>742</v>
      </c>
      <c r="C763" s="210">
        <v>45657.817361111112</v>
      </c>
      <c r="D763" s="209" t="s">
        <v>529</v>
      </c>
      <c r="E763" s="209" t="s">
        <v>493</v>
      </c>
      <c r="F763" s="209">
        <v>1</v>
      </c>
      <c r="G763" s="209" t="s">
        <v>545</v>
      </c>
      <c r="H763" s="209" t="s">
        <v>620</v>
      </c>
      <c r="I763" s="209" t="s">
        <v>621</v>
      </c>
      <c r="J763" s="209" t="s">
        <v>1</v>
      </c>
      <c r="K763" s="209" t="s">
        <v>1770</v>
      </c>
      <c r="L763" s="209" t="s">
        <v>604</v>
      </c>
      <c r="M763" s="209" t="s">
        <v>1712</v>
      </c>
      <c r="N763" s="209" t="s">
        <v>1768</v>
      </c>
      <c r="O763" s="209"/>
      <c r="P763" s="209"/>
      <c r="Q763" s="209" t="s">
        <v>688</v>
      </c>
      <c r="R763" s="209" t="e">
        <f>VLOOKUP(LEFT(Solicitacao_Prancha[[#This Row],[ORIGEM]],4),#REF!,2,0)</f>
        <v>#REF!</v>
      </c>
      <c r="S763" s="209" t="e">
        <f>VLOOKUP(LEFT(Solicitacao_Prancha[[#This Row],[DESTINO]],4),#REF!,2,0)</f>
        <v>#REF!</v>
      </c>
      <c r="T763" s="218" t="str">
        <f t="shared" si="238"/>
        <v>Aderente</v>
      </c>
      <c r="U763" s="222">
        <f>((CONCATENATE(Solicitacao_Prancha[[#This Row],[DATA MOVIMENTAÇÃO]]," ",Solicitacao_Prancha[[#This Row],[HORA MOVIMENTAÇÃO]])-Solicitacao_Prancha[[#This Row],[DATA SOLICITAÇÃO]])*24)+3</f>
        <v>8150.3833333332441</v>
      </c>
      <c r="V763" s="224" t="s">
        <v>410</v>
      </c>
      <c r="W763" s="209" t="str">
        <f>LEFT(Solicitacao_Prancha[[#This Row],[ORIGEM]],4)</f>
        <v>0657</v>
      </c>
      <c r="X763" s="209" t="str">
        <f>LEFT(Solicitacao_Prancha[[#This Row],[DESTINO]],4)</f>
        <v>5009</v>
      </c>
      <c r="Y763" s="209" t="str">
        <f t="shared" si="239"/>
        <v>BRLP0657</v>
      </c>
      <c r="Z763" s="209" t="str">
        <f t="shared" si="240"/>
        <v>06575009</v>
      </c>
      <c r="AA763" s="209" t="str">
        <f t="shared" si="241"/>
        <v>BRLP5009</v>
      </c>
      <c r="AB763" s="222" t="e">
        <f>VLOOKUP(Y763,#REF!,2,0)</f>
        <v>#REF!</v>
      </c>
      <c r="AC763" s="222" t="e">
        <f>VLOOKUP(Z763,#REF!,2,0)</f>
        <v>#REF!</v>
      </c>
      <c r="AD763" s="222" t="e">
        <f>VLOOKUP(AA763,#REF!,2,0)</f>
        <v>#REF!</v>
      </c>
      <c r="AE763" s="227" t="e">
        <f t="shared" si="242"/>
        <v>#REF!</v>
      </c>
      <c r="AF763" s="230" t="e">
        <f t="shared" si="243"/>
        <v>#REF!</v>
      </c>
      <c r="AG763" s="230">
        <v>2</v>
      </c>
      <c r="AH763" s="230" t="e">
        <f t="shared" si="244"/>
        <v>#REF!</v>
      </c>
      <c r="AI763" s="228" t="e">
        <f t="shared" si="245"/>
        <v>#REF!</v>
      </c>
      <c r="AJ763" s="209">
        <f>Solicitacao_Prancha[[#This Row],[QUANT EQUIP]]</f>
        <v>1</v>
      </c>
      <c r="AK763" s="209"/>
      <c r="AL763" s="209"/>
      <c r="AM763" s="209"/>
      <c r="AN763" s="209"/>
      <c r="AO763" s="209"/>
      <c r="AP763" s="209"/>
      <c r="AQ763" s="209"/>
      <c r="AR763" s="209"/>
      <c r="AS763" s="209"/>
      <c r="AT763" s="209"/>
      <c r="AU763" s="209"/>
      <c r="AV763" s="209"/>
      <c r="AW763" s="209"/>
      <c r="AX763"/>
      <c r="AY763"/>
    </row>
    <row r="764" spans="1:51" ht="15" hidden="1" x14ac:dyDescent="0.25">
      <c r="A764" s="209">
        <v>3535</v>
      </c>
      <c r="B764" s="209" t="s">
        <v>742</v>
      </c>
      <c r="C764" s="210">
        <v>45657.818749999999</v>
      </c>
      <c r="D764" s="209" t="s">
        <v>529</v>
      </c>
      <c r="E764" s="209" t="s">
        <v>491</v>
      </c>
      <c r="F764" s="209">
        <v>1</v>
      </c>
      <c r="G764" s="209" t="s">
        <v>545</v>
      </c>
      <c r="H764" s="209" t="s">
        <v>620</v>
      </c>
      <c r="I764" s="209" t="s">
        <v>621</v>
      </c>
      <c r="J764" s="209" t="s">
        <v>1</v>
      </c>
      <c r="K764" s="209" t="s">
        <v>1767</v>
      </c>
      <c r="L764" s="209" t="s">
        <v>604</v>
      </c>
      <c r="M764" s="209" t="s">
        <v>1712</v>
      </c>
      <c r="N764" s="209" t="s">
        <v>1768</v>
      </c>
      <c r="O764" s="209"/>
      <c r="P764" s="209"/>
      <c r="Q764" s="209" t="s">
        <v>688</v>
      </c>
      <c r="R764" s="209" t="e">
        <f>VLOOKUP(LEFT(Solicitacao_Prancha[[#This Row],[ORIGEM]],4),#REF!,2,0)</f>
        <v>#REF!</v>
      </c>
      <c r="S764" s="209" t="e">
        <f>VLOOKUP(LEFT(Solicitacao_Prancha[[#This Row],[DESTINO]],4),#REF!,2,0)</f>
        <v>#REF!</v>
      </c>
      <c r="T764" s="218" t="str">
        <f t="shared" si="238"/>
        <v>Aderente</v>
      </c>
      <c r="U764" s="222">
        <f>((CONCATENATE(Solicitacao_Prancha[[#This Row],[DATA MOVIMENTAÇÃO]]," ",Solicitacao_Prancha[[#This Row],[HORA MOVIMENTAÇÃO]])-Solicitacao_Prancha[[#This Row],[DATA SOLICITAÇÃO]])*24)+3</f>
        <v>134.34999999997672</v>
      </c>
      <c r="V764" s="224" t="s">
        <v>410</v>
      </c>
      <c r="W764" s="209" t="str">
        <f>LEFT(Solicitacao_Prancha[[#This Row],[ORIGEM]],4)</f>
        <v>0657</v>
      </c>
      <c r="X764" s="209" t="str">
        <f>LEFT(Solicitacao_Prancha[[#This Row],[DESTINO]],4)</f>
        <v>5009</v>
      </c>
      <c r="Y764" s="209" t="str">
        <f t="shared" si="239"/>
        <v>BRLP0657</v>
      </c>
      <c r="Z764" s="209" t="str">
        <f t="shared" si="240"/>
        <v>06575009</v>
      </c>
      <c r="AA764" s="209" t="str">
        <f t="shared" si="241"/>
        <v>BRLP5009</v>
      </c>
      <c r="AB764" s="222" t="e">
        <f>VLOOKUP(Y764,#REF!,2,0)</f>
        <v>#REF!</v>
      </c>
      <c r="AC764" s="222" t="e">
        <f>VLOOKUP(Z764,#REF!,2,0)</f>
        <v>#REF!</v>
      </c>
      <c r="AD764" s="222" t="e">
        <f>VLOOKUP(AA764,#REF!,2,0)</f>
        <v>#REF!</v>
      </c>
      <c r="AE764" s="227" t="e">
        <f t="shared" si="242"/>
        <v>#REF!</v>
      </c>
      <c r="AF764" s="230" t="e">
        <f t="shared" si="243"/>
        <v>#REF!</v>
      </c>
      <c r="AG764" s="230">
        <v>2</v>
      </c>
      <c r="AH764" s="230" t="e">
        <f t="shared" si="244"/>
        <v>#REF!</v>
      </c>
      <c r="AI764" s="228" t="e">
        <f t="shared" si="245"/>
        <v>#REF!</v>
      </c>
      <c r="AJ764" s="209">
        <f>Solicitacao_Prancha[[#This Row],[QUANT EQUIP]]</f>
        <v>1</v>
      </c>
      <c r="AK764" s="209"/>
      <c r="AL764" s="209"/>
      <c r="AM764" s="209"/>
      <c r="AN764" s="209"/>
      <c r="AO764" s="209"/>
      <c r="AP764" s="209"/>
      <c r="AQ764" s="209"/>
      <c r="AR764" s="209"/>
      <c r="AS764" s="209"/>
      <c r="AT764" s="209"/>
      <c r="AU764" s="209"/>
      <c r="AV764" s="209"/>
      <c r="AW764" s="209"/>
      <c r="AX764"/>
      <c r="AY764"/>
    </row>
    <row r="765" spans="1:51" ht="15" hidden="1" x14ac:dyDescent="0.25">
      <c r="A765" s="209">
        <v>3536</v>
      </c>
      <c r="B765" s="209" t="s">
        <v>742</v>
      </c>
      <c r="C765" s="210">
        <v>45657.819444444445</v>
      </c>
      <c r="D765" s="209" t="s">
        <v>1771</v>
      </c>
      <c r="E765" s="209" t="s">
        <v>491</v>
      </c>
      <c r="F765" s="209">
        <v>1</v>
      </c>
      <c r="G765" s="209" t="s">
        <v>545</v>
      </c>
      <c r="H765" s="209" t="s">
        <v>620</v>
      </c>
      <c r="I765" s="209" t="s">
        <v>622</v>
      </c>
      <c r="J765" s="209" t="s">
        <v>1</v>
      </c>
      <c r="K765" s="209" t="s">
        <v>1767</v>
      </c>
      <c r="L765" s="209" t="s">
        <v>604</v>
      </c>
      <c r="M765" s="209" t="s">
        <v>1712</v>
      </c>
      <c r="N765" s="209" t="s">
        <v>1768</v>
      </c>
      <c r="O765" s="209"/>
      <c r="P765" s="209"/>
      <c r="Q765" s="209" t="s">
        <v>688</v>
      </c>
      <c r="R765" s="209" t="e">
        <f>VLOOKUP(LEFT(Solicitacao_Prancha[[#This Row],[ORIGEM]],4),#REF!,2,0)</f>
        <v>#REF!</v>
      </c>
      <c r="S765" s="209" t="e">
        <f>VLOOKUP(LEFT(Solicitacao_Prancha[[#This Row],[DESTINO]],4),#REF!,2,0)</f>
        <v>#REF!</v>
      </c>
      <c r="T765" s="218" t="str">
        <f t="shared" si="238"/>
        <v>Aderente</v>
      </c>
      <c r="U765" s="222">
        <f>((CONCATENATE(Solicitacao_Prancha[[#This Row],[DATA MOVIMENTAÇÃO]]," ",Solicitacao_Prancha[[#This Row],[HORA MOVIMENTAÇÃO]])-Solicitacao_Prancha[[#This Row],[DATA SOLICITAÇÃO]])*24)+3</f>
        <v>134.33333333325572</v>
      </c>
      <c r="V765" s="224" t="s">
        <v>410</v>
      </c>
      <c r="W765" s="209" t="str">
        <f>LEFT(Solicitacao_Prancha[[#This Row],[ORIGEM]],4)</f>
        <v>0657</v>
      </c>
      <c r="X765" s="209" t="str">
        <f>LEFT(Solicitacao_Prancha[[#This Row],[DESTINO]],4)</f>
        <v>5009</v>
      </c>
      <c r="Y765" s="209" t="str">
        <f t="shared" si="239"/>
        <v>BRLP0657</v>
      </c>
      <c r="Z765" s="209" t="str">
        <f t="shared" si="240"/>
        <v>06575009</v>
      </c>
      <c r="AA765" s="209" t="str">
        <f t="shared" si="241"/>
        <v>BRLP5009</v>
      </c>
      <c r="AB765" s="222" t="e">
        <f>VLOOKUP(Y765,#REF!,2,0)</f>
        <v>#REF!</v>
      </c>
      <c r="AC765" s="222" t="e">
        <f>VLOOKUP(Z765,#REF!,2,0)</f>
        <v>#REF!</v>
      </c>
      <c r="AD765" s="222" t="e">
        <f>VLOOKUP(AA765,#REF!,2,0)</f>
        <v>#REF!</v>
      </c>
      <c r="AE765" s="227" t="e">
        <f t="shared" si="242"/>
        <v>#REF!</v>
      </c>
      <c r="AF765" s="230" t="e">
        <f t="shared" si="243"/>
        <v>#REF!</v>
      </c>
      <c r="AG765" s="230">
        <v>2</v>
      </c>
      <c r="AH765" s="230" t="e">
        <f t="shared" si="244"/>
        <v>#REF!</v>
      </c>
      <c r="AI765" s="228" t="e">
        <f t="shared" si="245"/>
        <v>#REF!</v>
      </c>
      <c r="AJ765" s="209">
        <f>Solicitacao_Prancha[[#This Row],[QUANT EQUIP]]</f>
        <v>1</v>
      </c>
      <c r="AK765" s="209"/>
      <c r="AL765" s="209"/>
      <c r="AM765" s="209"/>
      <c r="AN765" s="209"/>
      <c r="AO765" s="209"/>
      <c r="AP765" s="209"/>
      <c r="AQ765" s="209"/>
      <c r="AR765" s="209"/>
      <c r="AS765" s="209"/>
      <c r="AT765" s="209"/>
      <c r="AU765" s="209"/>
      <c r="AV765" s="209"/>
      <c r="AW765" s="209"/>
      <c r="AX765"/>
      <c r="AY765"/>
    </row>
    <row r="766" spans="1:51" ht="15" hidden="1" x14ac:dyDescent="0.25">
      <c r="A766" s="209">
        <v>3537</v>
      </c>
      <c r="B766" s="209" t="s">
        <v>742</v>
      </c>
      <c r="C766" s="210">
        <v>45657.82708333333</v>
      </c>
      <c r="D766" s="209" t="s">
        <v>1771</v>
      </c>
      <c r="E766" s="209" t="s">
        <v>493</v>
      </c>
      <c r="F766" s="209">
        <v>1</v>
      </c>
      <c r="G766" s="209" t="s">
        <v>545</v>
      </c>
      <c r="H766" s="209" t="s">
        <v>620</v>
      </c>
      <c r="I766" s="209" t="s">
        <v>622</v>
      </c>
      <c r="J766" s="209" t="s">
        <v>1</v>
      </c>
      <c r="K766" s="209" t="s">
        <v>1767</v>
      </c>
      <c r="L766" s="209" t="s">
        <v>604</v>
      </c>
      <c r="M766" s="209" t="s">
        <v>1712</v>
      </c>
      <c r="N766" s="209" t="s">
        <v>1768</v>
      </c>
      <c r="O766" s="209"/>
      <c r="P766" s="209"/>
      <c r="Q766" s="209" t="s">
        <v>688</v>
      </c>
      <c r="R766" s="209" t="e">
        <f>VLOOKUP(LEFT(Solicitacao_Prancha[[#This Row],[ORIGEM]],4),#REF!,2,0)</f>
        <v>#REF!</v>
      </c>
      <c r="S766" s="209" t="e">
        <f>VLOOKUP(LEFT(Solicitacao_Prancha[[#This Row],[DESTINO]],4),#REF!,2,0)</f>
        <v>#REF!</v>
      </c>
      <c r="T766" s="209" t="str">
        <f t="shared" si="238"/>
        <v>Aderente</v>
      </c>
      <c r="U766" s="209">
        <f>((CONCATENATE(Solicitacao_Prancha[[#This Row],[DATA MOVIMENTAÇÃO]]," ",Solicitacao_Prancha[[#This Row],[HORA MOVIMENTAÇÃO]])-Solicitacao_Prancha[[#This Row],[DATA SOLICITAÇÃO]])*24)+3</f>
        <v>134.15000000002328</v>
      </c>
      <c r="V766" s="224" t="s">
        <v>410</v>
      </c>
      <c r="W766" s="209" t="str">
        <f>LEFT(Solicitacao_Prancha[[#This Row],[ORIGEM]],4)</f>
        <v>0657</v>
      </c>
      <c r="X766" s="209" t="str">
        <f>LEFT(Solicitacao_Prancha[[#This Row],[DESTINO]],4)</f>
        <v>5009</v>
      </c>
      <c r="Y766" s="209" t="str">
        <f t="shared" si="239"/>
        <v>BRLP0657</v>
      </c>
      <c r="Z766" s="209" t="str">
        <f t="shared" si="240"/>
        <v>06575009</v>
      </c>
      <c r="AA766" s="209" t="str">
        <f t="shared" si="241"/>
        <v>BRLP5009</v>
      </c>
      <c r="AB766" s="209" t="e">
        <f>VLOOKUP(Y766,#REF!,2,0)</f>
        <v>#REF!</v>
      </c>
      <c r="AC766" s="209" t="e">
        <f>VLOOKUP(Z766,#REF!,2,0)</f>
        <v>#REF!</v>
      </c>
      <c r="AD766" s="209" t="e">
        <f>VLOOKUP(AA766,#REF!,2,0)</f>
        <v>#REF!</v>
      </c>
      <c r="AE766" s="227" t="e">
        <f t="shared" si="242"/>
        <v>#REF!</v>
      </c>
      <c r="AF766" s="209" t="e">
        <f t="shared" si="243"/>
        <v>#REF!</v>
      </c>
      <c r="AG766" s="230">
        <v>2</v>
      </c>
      <c r="AH766" s="209" t="e">
        <f t="shared" si="244"/>
        <v>#REF!</v>
      </c>
      <c r="AI766" s="209" t="e">
        <f t="shared" si="245"/>
        <v>#REF!</v>
      </c>
      <c r="AJ766" s="209">
        <f>Solicitacao_Prancha[[#This Row],[QUANT EQUIP]]</f>
        <v>1</v>
      </c>
      <c r="AK766" s="209"/>
      <c r="AL766" s="209"/>
      <c r="AM766" s="209"/>
      <c r="AN766" s="209"/>
      <c r="AO766" s="209"/>
      <c r="AP766" s="209"/>
      <c r="AQ766" s="209"/>
      <c r="AR766" s="209"/>
      <c r="AS766" s="209"/>
      <c r="AT766" s="209"/>
      <c r="AU766" s="209"/>
      <c r="AV766" s="209"/>
      <c r="AW766" s="209"/>
      <c r="AX766"/>
      <c r="AY766"/>
    </row>
    <row r="767" spans="1:51" ht="15" hidden="1" x14ac:dyDescent="0.25">
      <c r="A767" s="209">
        <v>3538</v>
      </c>
      <c r="B767" s="209" t="s">
        <v>717</v>
      </c>
      <c r="C767" s="210">
        <v>45657.880555555559</v>
      </c>
      <c r="D767" s="209" t="s">
        <v>551</v>
      </c>
      <c r="E767" s="209" t="s">
        <v>500</v>
      </c>
      <c r="F767" s="209">
        <v>3</v>
      </c>
      <c r="G767" s="209" t="s">
        <v>544</v>
      </c>
      <c r="H767" s="209" t="s">
        <v>621</v>
      </c>
      <c r="I767" s="209" t="s">
        <v>624</v>
      </c>
      <c r="J767" s="209" t="s">
        <v>531</v>
      </c>
      <c r="K767" s="209" t="s">
        <v>1724</v>
      </c>
      <c r="L767" s="209" t="s">
        <v>600</v>
      </c>
      <c r="M767" s="209" t="s">
        <v>644</v>
      </c>
      <c r="N767" s="209" t="s">
        <v>584</v>
      </c>
      <c r="O767" s="209"/>
      <c r="P767" s="209" t="s">
        <v>651</v>
      </c>
      <c r="Q767" s="209" t="s">
        <v>688</v>
      </c>
      <c r="R767" s="209" t="e">
        <f>VLOOKUP(LEFT(Solicitacao_Prancha[[#This Row],[ORIGEM]],4),#REF!,2,0)</f>
        <v>#REF!</v>
      </c>
      <c r="S767" s="209" t="e">
        <f>VLOOKUP(LEFT(Solicitacao_Prancha[[#This Row],[DESTINO]],4),#REF!,2,0)</f>
        <v>#REF!</v>
      </c>
      <c r="T767" s="218" t="str">
        <f t="shared" si="238"/>
        <v>Não Aderente</v>
      </c>
      <c r="U767" s="222">
        <f>((CONCATENATE(Solicitacao_Prancha[[#This Row],[DATA MOVIMENTAÇÃO]]," ",Solicitacao_Prancha[[#This Row],[HORA MOVIMENTAÇÃO]])-Solicitacao_Prancha[[#This Row],[DATA SOLICITAÇÃO]])*24)+3</f>
        <v>11.866666666581295</v>
      </c>
      <c r="V767" s="224" t="s">
        <v>410</v>
      </c>
      <c r="W767" s="209" t="str">
        <f>LEFT(Solicitacao_Prancha[[#This Row],[ORIGEM]],4)</f>
        <v>0073</v>
      </c>
      <c r="X767" s="209" t="str">
        <f>LEFT(Solicitacao_Prancha[[#This Row],[DESTINO]],4)</f>
        <v>0250</v>
      </c>
      <c r="Y767" s="209" t="str">
        <f t="shared" si="239"/>
        <v>BRLP0073</v>
      </c>
      <c r="Z767" s="209" t="str">
        <f t="shared" si="240"/>
        <v>00730250</v>
      </c>
      <c r="AA767" s="209" t="str">
        <f t="shared" si="241"/>
        <v>BRLP0250</v>
      </c>
      <c r="AB767" s="222" t="e">
        <f>VLOOKUP(Y767,#REF!,2,0)</f>
        <v>#REF!</v>
      </c>
      <c r="AC767" s="222" t="e">
        <f>VLOOKUP(Z767,#REF!,2,0)</f>
        <v>#REF!</v>
      </c>
      <c r="AD767" s="222" t="e">
        <f>VLOOKUP(AA767,#REF!,2,0)</f>
        <v>#REF!</v>
      </c>
      <c r="AE767" s="227" t="e">
        <f t="shared" si="242"/>
        <v>#REF!</v>
      </c>
      <c r="AF767" s="230" t="e">
        <f t="shared" si="243"/>
        <v>#REF!</v>
      </c>
      <c r="AG767" s="230">
        <v>2</v>
      </c>
      <c r="AH767" s="230" t="e">
        <f t="shared" si="244"/>
        <v>#REF!</v>
      </c>
      <c r="AI767" s="228" t="e">
        <f t="shared" si="245"/>
        <v>#REF!</v>
      </c>
      <c r="AJ767" s="209">
        <f>Solicitacao_Prancha[[#This Row],[QUANT EQUIP]]</f>
        <v>3</v>
      </c>
      <c r="AK767" s="209"/>
      <c r="AL767" s="209"/>
      <c r="AM767" s="209"/>
      <c r="AN767" s="209"/>
      <c r="AO767" s="209"/>
      <c r="AP767" s="209"/>
      <c r="AQ767" s="209"/>
      <c r="AR767" s="209"/>
      <c r="AS767" s="209"/>
      <c r="AT767" s="209"/>
      <c r="AU767" s="209"/>
      <c r="AV767" s="209"/>
      <c r="AW767" s="209"/>
      <c r="AX767"/>
      <c r="AY767"/>
    </row>
    <row r="768" spans="1:51" ht="15" hidden="1" x14ac:dyDescent="0.25">
      <c r="A768" s="209">
        <v>3539</v>
      </c>
      <c r="B768" s="209" t="s">
        <v>717</v>
      </c>
      <c r="C768" s="210">
        <v>45657.881944444445</v>
      </c>
      <c r="D768" s="209" t="s">
        <v>551</v>
      </c>
      <c r="E768" s="209" t="s">
        <v>493</v>
      </c>
      <c r="F768" s="209">
        <v>1</v>
      </c>
      <c r="G768" s="209" t="s">
        <v>544</v>
      </c>
      <c r="H768" s="209" t="s">
        <v>620</v>
      </c>
      <c r="I768" s="209" t="s">
        <v>624</v>
      </c>
      <c r="J768" s="209" t="s">
        <v>531</v>
      </c>
      <c r="K768" s="209" t="s">
        <v>1724</v>
      </c>
      <c r="L768" s="209" t="s">
        <v>600</v>
      </c>
      <c r="M768" s="209" t="s">
        <v>644</v>
      </c>
      <c r="N768" s="209" t="s">
        <v>584</v>
      </c>
      <c r="O768" s="209"/>
      <c r="P768" s="209" t="s">
        <v>651</v>
      </c>
      <c r="Q768" s="209" t="s">
        <v>688</v>
      </c>
      <c r="R768" s="209" t="e">
        <f>VLOOKUP(LEFT(Solicitacao_Prancha[[#This Row],[ORIGEM]],4),#REF!,2,0)</f>
        <v>#REF!</v>
      </c>
      <c r="S768" s="209" t="e">
        <f>VLOOKUP(LEFT(Solicitacao_Prancha[[#This Row],[DESTINO]],4),#REF!,2,0)</f>
        <v>#REF!</v>
      </c>
      <c r="T768" s="218" t="str">
        <f t="shared" si="238"/>
        <v>Não Aderente</v>
      </c>
      <c r="U768" s="222">
        <f>((CONCATENATE(Solicitacao_Prancha[[#This Row],[DATA MOVIMENTAÇÃO]]," ",Solicitacao_Prancha[[#This Row],[HORA MOVIMENTAÇÃO]])-Solicitacao_Prancha[[#This Row],[DATA SOLICITAÇÃO]])*24)+3</f>
        <v>11.833333333313931</v>
      </c>
      <c r="V768" s="224" t="s">
        <v>410</v>
      </c>
      <c r="W768" s="209" t="str">
        <f>LEFT(Solicitacao_Prancha[[#This Row],[ORIGEM]],4)</f>
        <v>0073</v>
      </c>
      <c r="X768" s="209" t="str">
        <f>LEFT(Solicitacao_Prancha[[#This Row],[DESTINO]],4)</f>
        <v>0250</v>
      </c>
      <c r="Y768" s="209" t="str">
        <f t="shared" si="239"/>
        <v>BRLP0073</v>
      </c>
      <c r="Z768" s="209" t="str">
        <f t="shared" si="240"/>
        <v>00730250</v>
      </c>
      <c r="AA768" s="209" t="str">
        <f t="shared" si="241"/>
        <v>BRLP0250</v>
      </c>
      <c r="AB768" s="222" t="e">
        <f>VLOOKUP(Y768,#REF!,2,0)</f>
        <v>#REF!</v>
      </c>
      <c r="AC768" s="222" t="e">
        <f>VLOOKUP(Z768,#REF!,2,0)</f>
        <v>#REF!</v>
      </c>
      <c r="AD768" s="222" t="e">
        <f>VLOOKUP(AA768,#REF!,2,0)</f>
        <v>#REF!</v>
      </c>
      <c r="AE768" s="227" t="e">
        <f t="shared" si="242"/>
        <v>#REF!</v>
      </c>
      <c r="AF768" s="230" t="e">
        <f t="shared" si="243"/>
        <v>#REF!</v>
      </c>
      <c r="AG768" s="230">
        <v>2</v>
      </c>
      <c r="AH768" s="230" t="e">
        <f t="shared" si="244"/>
        <v>#REF!</v>
      </c>
      <c r="AI768" s="228" t="e">
        <f t="shared" si="245"/>
        <v>#REF!</v>
      </c>
      <c r="AJ768" s="209">
        <f>Solicitacao_Prancha[[#This Row],[QUANT EQUIP]]</f>
        <v>1</v>
      </c>
      <c r="AK768" s="209"/>
      <c r="AL768" s="209"/>
      <c r="AM768" s="209"/>
      <c r="AN768" s="209"/>
      <c r="AO768" s="209"/>
      <c r="AP768" s="209"/>
      <c r="AQ768" s="209"/>
      <c r="AR768" s="209"/>
      <c r="AS768" s="209"/>
      <c r="AT768" s="209"/>
      <c r="AU768" s="209"/>
      <c r="AV768" s="209"/>
      <c r="AW768" s="209"/>
      <c r="AX768"/>
      <c r="AY768"/>
    </row>
    <row r="769" spans="1:51" ht="15" hidden="1" x14ac:dyDescent="0.25">
      <c r="A769" s="209">
        <v>3540</v>
      </c>
      <c r="B769" s="209" t="s">
        <v>743</v>
      </c>
      <c r="C769" s="210">
        <v>45657.955555555556</v>
      </c>
      <c r="D769" s="209" t="s">
        <v>661</v>
      </c>
      <c r="E769" s="209" t="s">
        <v>489</v>
      </c>
      <c r="F769" s="209">
        <v>1</v>
      </c>
      <c r="G769" s="209" t="s">
        <v>8</v>
      </c>
      <c r="H769" s="209" t="s">
        <v>620</v>
      </c>
      <c r="I769" s="209" t="s">
        <v>621</v>
      </c>
      <c r="J769" s="209" t="s">
        <v>1</v>
      </c>
      <c r="K769" s="209" t="s">
        <v>1730</v>
      </c>
      <c r="L769" s="209" t="s">
        <v>600</v>
      </c>
      <c r="M769" s="209" t="s">
        <v>696</v>
      </c>
      <c r="N769" s="209" t="s">
        <v>1717</v>
      </c>
      <c r="O769" s="209"/>
      <c r="P769" s="209"/>
      <c r="Q769" s="209" t="s">
        <v>688</v>
      </c>
      <c r="R769" s="209" t="e">
        <f>VLOOKUP(LEFT(Solicitacao_Prancha[[#This Row],[ORIGEM]],4),#REF!,2,0)</f>
        <v>#REF!</v>
      </c>
      <c r="S769" s="209" t="e">
        <f>VLOOKUP(LEFT(Solicitacao_Prancha[[#This Row],[DESTINO]],4),#REF!,2,0)</f>
        <v>#REF!</v>
      </c>
      <c r="T769" s="218" t="str">
        <f t="shared" si="238"/>
        <v>Não Aderente</v>
      </c>
      <c r="U769" s="222">
        <f>((CONCATENATE(Solicitacao_Prancha[[#This Row],[DATA MOVIMENTAÇÃO]]," ",Solicitacao_Prancha[[#This Row],[HORA MOVIMENTAÇÃO]])-Solicitacao_Prancha[[#This Row],[DATA SOLICITAÇÃO]])*24)+3</f>
        <v>34.066666666651145</v>
      </c>
      <c r="V769" s="224" t="s">
        <v>410</v>
      </c>
      <c r="W769" s="209" t="str">
        <f>LEFT(Solicitacao_Prancha[[#This Row],[ORIGEM]],4)</f>
        <v>0347</v>
      </c>
      <c r="X769" s="209" t="str">
        <f>LEFT(Solicitacao_Prancha[[#This Row],[DESTINO]],4)</f>
        <v>1123</v>
      </c>
      <c r="Y769" s="209" t="str">
        <f t="shared" si="239"/>
        <v>BRLP0347</v>
      </c>
      <c r="Z769" s="209" t="str">
        <f t="shared" si="240"/>
        <v>03471123</v>
      </c>
      <c r="AA769" s="209" t="str">
        <f t="shared" si="241"/>
        <v>BRLP1123</v>
      </c>
      <c r="AB769" s="222" t="e">
        <f>VLOOKUP(Y769,#REF!,2,0)</f>
        <v>#REF!</v>
      </c>
      <c r="AC769" s="222" t="e">
        <f>VLOOKUP(Z769,#REF!,2,0)</f>
        <v>#REF!</v>
      </c>
      <c r="AD769" s="222" t="e">
        <f>VLOOKUP(AA769,#REF!,2,0)</f>
        <v>#REF!</v>
      </c>
      <c r="AE769" s="227" t="e">
        <f t="shared" si="242"/>
        <v>#REF!</v>
      </c>
      <c r="AF769" s="230" t="e">
        <f t="shared" si="243"/>
        <v>#REF!</v>
      </c>
      <c r="AG769" s="230">
        <v>2</v>
      </c>
      <c r="AH769" s="230" t="e">
        <f t="shared" si="244"/>
        <v>#REF!</v>
      </c>
      <c r="AI769" s="228" t="e">
        <f t="shared" si="245"/>
        <v>#REF!</v>
      </c>
      <c r="AJ769" s="209">
        <f>Solicitacao_Prancha[[#This Row],[QUANT EQUIP]]</f>
        <v>1</v>
      </c>
      <c r="AK769" s="209"/>
      <c r="AL769" s="209"/>
      <c r="AM769" s="209"/>
      <c r="AN769" s="209"/>
      <c r="AO769" s="209"/>
      <c r="AP769" s="209"/>
      <c r="AQ769" s="209"/>
      <c r="AR769" s="209"/>
      <c r="AS769" s="209"/>
      <c r="AT769" s="209"/>
      <c r="AU769" s="209"/>
      <c r="AV769" s="209"/>
      <c r="AW769" s="209"/>
      <c r="AX769"/>
      <c r="AY769"/>
    </row>
    <row r="770" spans="1:51" ht="15" hidden="1" x14ac:dyDescent="0.25">
      <c r="A770" s="209">
        <v>3541</v>
      </c>
      <c r="B770" s="209" t="s">
        <v>717</v>
      </c>
      <c r="C770" s="210">
        <v>45658.570138888892</v>
      </c>
      <c r="D770" s="209" t="s">
        <v>558</v>
      </c>
      <c r="E770" s="209" t="s">
        <v>500</v>
      </c>
      <c r="F770" s="209">
        <v>1</v>
      </c>
      <c r="G770" s="209" t="s">
        <v>6</v>
      </c>
      <c r="H770" s="209" t="s">
        <v>620</v>
      </c>
      <c r="I770" s="209" t="s">
        <v>624</v>
      </c>
      <c r="J770" s="209" t="s">
        <v>531</v>
      </c>
      <c r="K770" s="209" t="s">
        <v>1730</v>
      </c>
      <c r="L770" s="209" t="s">
        <v>593</v>
      </c>
      <c r="M770" s="209" t="s">
        <v>517</v>
      </c>
      <c r="N770" s="209" t="s">
        <v>565</v>
      </c>
      <c r="O770" s="209"/>
      <c r="P770" s="209" t="s">
        <v>514</v>
      </c>
      <c r="Q770" s="209" t="s">
        <v>688</v>
      </c>
      <c r="R770" s="209" t="e">
        <f>VLOOKUP(LEFT(Solicitacao_Prancha[[#This Row],[ORIGEM]],4),#REF!,2,0)</f>
        <v>#REF!</v>
      </c>
      <c r="S770" s="209" t="e">
        <f>VLOOKUP(LEFT(Solicitacao_Prancha[[#This Row],[DESTINO]],4),#REF!,2,0)</f>
        <v>#REF!</v>
      </c>
      <c r="T770" s="218" t="str">
        <f t="shared" si="238"/>
        <v>Não Aderente</v>
      </c>
      <c r="U770" s="222">
        <f>((CONCATENATE(Solicitacao_Prancha[[#This Row],[DATA MOVIMENTAÇÃO]]," ",Solicitacao_Prancha[[#This Row],[HORA MOVIMENTAÇÃO]])-Solicitacao_Prancha[[#This Row],[DATA SOLICITAÇÃO]])*24)+3</f>
        <v>21.316666666651145</v>
      </c>
      <c r="V770" s="224" t="s">
        <v>410</v>
      </c>
      <c r="W770" s="209" t="str">
        <f>LEFT(Solicitacao_Prancha[[#This Row],[ORIGEM]],4)</f>
        <v>0342</v>
      </c>
      <c r="X770" s="209" t="str">
        <f>LEFT(Solicitacao_Prancha[[#This Row],[DESTINO]],4)</f>
        <v>0374</v>
      </c>
      <c r="Y770" s="209" t="str">
        <f t="shared" si="239"/>
        <v>BRLP0342</v>
      </c>
      <c r="Z770" s="209" t="str">
        <f t="shared" si="240"/>
        <v>03420374</v>
      </c>
      <c r="AA770" s="209" t="str">
        <f t="shared" si="241"/>
        <v>BRLP0374</v>
      </c>
      <c r="AB770" s="222" t="e">
        <f>VLOOKUP(Y770,#REF!,2,0)</f>
        <v>#REF!</v>
      </c>
      <c r="AC770" s="222" t="e">
        <f>VLOOKUP(Z770,#REF!,2,0)</f>
        <v>#REF!</v>
      </c>
      <c r="AD770" s="222" t="e">
        <f>VLOOKUP(AA770,#REF!,2,0)</f>
        <v>#REF!</v>
      </c>
      <c r="AE770" s="227" t="e">
        <f t="shared" si="242"/>
        <v>#REF!</v>
      </c>
      <c r="AF770" s="230" t="e">
        <f t="shared" si="243"/>
        <v>#REF!</v>
      </c>
      <c r="AG770" s="230">
        <v>2</v>
      </c>
      <c r="AH770" s="230" t="e">
        <f t="shared" si="244"/>
        <v>#REF!</v>
      </c>
      <c r="AI770" s="228" t="e">
        <f t="shared" si="245"/>
        <v>#REF!</v>
      </c>
      <c r="AJ770" s="209">
        <f>Solicitacao_Prancha[[#This Row],[QUANT EQUIP]]</f>
        <v>1</v>
      </c>
      <c r="AK770" s="209"/>
      <c r="AL770" s="209"/>
      <c r="AM770" s="209"/>
      <c r="AN770" s="209"/>
      <c r="AO770" s="209"/>
      <c r="AP770" s="209"/>
      <c r="AQ770" s="209"/>
      <c r="AR770" s="209"/>
      <c r="AS770" s="209"/>
      <c r="AT770" s="209"/>
      <c r="AU770" s="209"/>
      <c r="AV770" s="209"/>
      <c r="AW770" s="209"/>
      <c r="AX770"/>
      <c r="AY770"/>
    </row>
    <row r="771" spans="1:51" ht="15" hidden="1" x14ac:dyDescent="0.25">
      <c r="A771" s="209">
        <v>3542</v>
      </c>
      <c r="B771" s="209" t="s">
        <v>717</v>
      </c>
      <c r="C771" s="210">
        <v>45658.573611111111</v>
      </c>
      <c r="D771" s="209" t="s">
        <v>1772</v>
      </c>
      <c r="E771" s="209" t="s">
        <v>500</v>
      </c>
      <c r="F771" s="209">
        <v>3</v>
      </c>
      <c r="G771" s="209" t="s">
        <v>6</v>
      </c>
      <c r="H771" s="209" t="s">
        <v>624</v>
      </c>
      <c r="I771" s="209" t="s">
        <v>624</v>
      </c>
      <c r="J771" s="209" t="s">
        <v>531</v>
      </c>
      <c r="K771" s="209" t="s">
        <v>1730</v>
      </c>
      <c r="L771" s="209" t="s">
        <v>598</v>
      </c>
      <c r="M771" s="209" t="s">
        <v>517</v>
      </c>
      <c r="N771" s="209" t="s">
        <v>565</v>
      </c>
      <c r="O771" s="209"/>
      <c r="P771" s="209" t="s">
        <v>514</v>
      </c>
      <c r="Q771" s="209" t="s">
        <v>688</v>
      </c>
      <c r="R771" s="209" t="e">
        <f>VLOOKUP(LEFT(Solicitacao_Prancha[[#This Row],[ORIGEM]],4),#REF!,2,0)</f>
        <v>#REF!</v>
      </c>
      <c r="S771" s="209" t="e">
        <f>VLOOKUP(LEFT(Solicitacao_Prancha[[#This Row],[DESTINO]],4),#REF!,2,0)</f>
        <v>#REF!</v>
      </c>
      <c r="T771" s="218" t="str">
        <f t="shared" si="238"/>
        <v>Não Aderente</v>
      </c>
      <c r="U771" s="222">
        <f>((CONCATENATE(Solicitacao_Prancha[[#This Row],[DATA MOVIMENTAÇÃO]]," ",Solicitacao_Prancha[[#This Row],[HORA MOVIMENTAÇÃO]])-Solicitacao_Prancha[[#This Row],[DATA SOLICITAÇÃO]])*24)+3</f>
        <v>27.233333333395422</v>
      </c>
      <c r="V771" s="224" t="s">
        <v>410</v>
      </c>
      <c r="W771" s="209" t="str">
        <f>LEFT(Solicitacao_Prancha[[#This Row],[ORIGEM]],4)</f>
        <v>0342</v>
      </c>
      <c r="X771" s="209" t="str">
        <f>LEFT(Solicitacao_Prancha[[#This Row],[DESTINO]],4)</f>
        <v>0374</v>
      </c>
      <c r="Y771" s="209" t="str">
        <f t="shared" si="239"/>
        <v>BRLP0342</v>
      </c>
      <c r="Z771" s="209" t="str">
        <f t="shared" si="240"/>
        <v>03420374</v>
      </c>
      <c r="AA771" s="209" t="str">
        <f t="shared" si="241"/>
        <v>BRLP0374</v>
      </c>
      <c r="AB771" s="222" t="e">
        <f>VLOOKUP(Y771,#REF!,2,0)</f>
        <v>#REF!</v>
      </c>
      <c r="AC771" s="222" t="e">
        <f>VLOOKUP(Z771,#REF!,2,0)</f>
        <v>#REF!</v>
      </c>
      <c r="AD771" s="222" t="e">
        <f>VLOOKUP(AA771,#REF!,2,0)</f>
        <v>#REF!</v>
      </c>
      <c r="AE771" s="227" t="e">
        <f t="shared" si="242"/>
        <v>#REF!</v>
      </c>
      <c r="AF771" s="230" t="e">
        <f t="shared" si="243"/>
        <v>#REF!</v>
      </c>
      <c r="AG771" s="230">
        <v>2</v>
      </c>
      <c r="AH771" s="230" t="e">
        <f t="shared" si="244"/>
        <v>#REF!</v>
      </c>
      <c r="AI771" s="228" t="e">
        <f t="shared" si="245"/>
        <v>#REF!</v>
      </c>
      <c r="AJ771" s="209">
        <f>Solicitacao_Prancha[[#This Row],[QUANT EQUIP]]</f>
        <v>3</v>
      </c>
      <c r="AK771" s="209"/>
      <c r="AL771" s="209"/>
      <c r="AM771" s="209"/>
      <c r="AN771" s="209"/>
      <c r="AO771" s="209"/>
      <c r="AP771" s="209"/>
      <c r="AQ771" s="209"/>
      <c r="AR771" s="209"/>
      <c r="AS771" s="209"/>
      <c r="AT771" s="209"/>
      <c r="AU771" s="209"/>
      <c r="AV771" s="209"/>
      <c r="AW771" s="209"/>
      <c r="AX771"/>
      <c r="AY771"/>
    </row>
    <row r="772" spans="1:51" ht="15" hidden="1" x14ac:dyDescent="0.25">
      <c r="A772" s="209">
        <v>3543</v>
      </c>
      <c r="B772" s="209" t="s">
        <v>718</v>
      </c>
      <c r="C772" s="210">
        <v>45658.590277777781</v>
      </c>
      <c r="D772" s="209" t="s">
        <v>822</v>
      </c>
      <c r="E772" s="209" t="s">
        <v>719</v>
      </c>
      <c r="F772" s="209">
        <v>2</v>
      </c>
      <c r="G772" s="209" t="s">
        <v>7</v>
      </c>
      <c r="H772" s="209" t="s">
        <v>621</v>
      </c>
      <c r="I772" s="209" t="s">
        <v>621</v>
      </c>
      <c r="J772" s="209" t="s">
        <v>1</v>
      </c>
      <c r="K772" s="209" t="s">
        <v>1733</v>
      </c>
      <c r="L772" s="209" t="s">
        <v>601</v>
      </c>
      <c r="M772" s="209" t="s">
        <v>682</v>
      </c>
      <c r="N772" s="209" t="s">
        <v>1513</v>
      </c>
      <c r="O772" s="209"/>
      <c r="P772" s="209"/>
      <c r="Q772" s="209" t="s">
        <v>688</v>
      </c>
      <c r="R772" s="209" t="e">
        <f>VLOOKUP(LEFT(Solicitacao_Prancha[[#This Row],[ORIGEM]],4),#REF!,2,0)</f>
        <v>#REF!</v>
      </c>
      <c r="S772" s="209" t="e">
        <f>VLOOKUP(LEFT(Solicitacao_Prancha[[#This Row],[DESTINO]],4),#REF!,2,0)</f>
        <v>#REF!</v>
      </c>
      <c r="T772" s="218" t="str">
        <f t="shared" si="238"/>
        <v>Não Aderente</v>
      </c>
      <c r="U772" s="222">
        <f>((CONCATENATE(Solicitacao_Prancha[[#This Row],[DATA MOVIMENTAÇÃO]]," ",Solicitacao_Prancha[[#This Row],[HORA MOVIMENTAÇÃO]])-Solicitacao_Prancha[[#This Row],[DATA SOLICITAÇÃO]])*24)+3</f>
        <v>38.833333333313931</v>
      </c>
      <c r="V772" s="224" t="s">
        <v>410</v>
      </c>
      <c r="W772" s="209" t="str">
        <f>LEFT(Solicitacao_Prancha[[#This Row],[ORIGEM]],4)</f>
        <v>0457</v>
      </c>
      <c r="X772" s="209" t="str">
        <f>LEFT(Solicitacao_Prancha[[#This Row],[DESTINO]],4)</f>
        <v>0460</v>
      </c>
      <c r="Y772" s="209" t="str">
        <f t="shared" si="239"/>
        <v>BRLP0457</v>
      </c>
      <c r="Z772" s="209" t="str">
        <f t="shared" si="240"/>
        <v>04570460</v>
      </c>
      <c r="AA772" s="209" t="str">
        <f t="shared" si="241"/>
        <v>BRLP0460</v>
      </c>
      <c r="AB772" s="222" t="e">
        <f>VLOOKUP(Y772,#REF!,2,0)</f>
        <v>#REF!</v>
      </c>
      <c r="AC772" s="222" t="e">
        <f>VLOOKUP(Z772,#REF!,2,0)</f>
        <v>#REF!</v>
      </c>
      <c r="AD772" s="222" t="e">
        <f>VLOOKUP(AA772,#REF!,2,0)</f>
        <v>#REF!</v>
      </c>
      <c r="AE772" s="227" t="e">
        <f t="shared" si="242"/>
        <v>#REF!</v>
      </c>
      <c r="AF772" s="230" t="e">
        <f t="shared" si="243"/>
        <v>#REF!</v>
      </c>
      <c r="AG772" s="230">
        <v>2</v>
      </c>
      <c r="AH772" s="230" t="e">
        <f t="shared" si="244"/>
        <v>#REF!</v>
      </c>
      <c r="AI772" s="228" t="e">
        <f t="shared" si="245"/>
        <v>#REF!</v>
      </c>
      <c r="AJ772" s="209">
        <f>Solicitacao_Prancha[[#This Row],[QUANT EQUIP]]</f>
        <v>2</v>
      </c>
      <c r="AK772" s="209"/>
      <c r="AL772" s="209"/>
      <c r="AM772" s="209"/>
      <c r="AN772" s="209"/>
      <c r="AO772" s="209"/>
      <c r="AP772" s="209"/>
      <c r="AQ772" s="209"/>
      <c r="AR772" s="209"/>
      <c r="AS772" s="209"/>
      <c r="AT772" s="209"/>
      <c r="AU772" s="209"/>
      <c r="AV772" s="209"/>
      <c r="AW772" s="209"/>
      <c r="AX772"/>
      <c r="AY772"/>
    </row>
    <row r="773" spans="1:51" ht="15" hidden="1" x14ac:dyDescent="0.25">
      <c r="A773" s="209">
        <v>3544</v>
      </c>
      <c r="B773" s="209" t="s">
        <v>745</v>
      </c>
      <c r="C773" s="210">
        <v>45658.603472222225</v>
      </c>
      <c r="D773" s="209" t="s">
        <v>1773</v>
      </c>
      <c r="E773" s="209" t="s">
        <v>553</v>
      </c>
      <c r="F773" s="209">
        <v>2</v>
      </c>
      <c r="G773" s="209" t="s">
        <v>554</v>
      </c>
      <c r="H773" s="209" t="s">
        <v>621</v>
      </c>
      <c r="I773" s="209" t="s">
        <v>622</v>
      </c>
      <c r="J773" s="209" t="s">
        <v>1</v>
      </c>
      <c r="K773" s="209" t="s">
        <v>1730</v>
      </c>
      <c r="L773" s="209" t="s">
        <v>1000</v>
      </c>
      <c r="M773" s="209" t="s">
        <v>757</v>
      </c>
      <c r="N773" s="209" t="s">
        <v>1774</v>
      </c>
      <c r="O773" s="209"/>
      <c r="P773" s="209"/>
      <c r="Q773" s="209" t="s">
        <v>687</v>
      </c>
      <c r="R773" s="209" t="e">
        <f>VLOOKUP(LEFT(Solicitacao_Prancha[[#This Row],[ORIGEM]],4),#REF!,2,0)</f>
        <v>#REF!</v>
      </c>
      <c r="S773" s="209" t="e">
        <f>VLOOKUP(LEFT(Solicitacao_Prancha[[#This Row],[DESTINO]],4),#REF!,2,0)</f>
        <v>#REF!</v>
      </c>
      <c r="T773" s="218" t="str">
        <f t="shared" si="238"/>
        <v>Não Aderente</v>
      </c>
      <c r="U773" s="222">
        <f>((CONCATENATE(Solicitacao_Prancha[[#This Row],[DATA MOVIMENTAÇÃO]]," ",Solicitacao_Prancha[[#This Row],[HORA MOVIMENTAÇÃO]])-Solicitacao_Prancha[[#This Row],[DATA SOLICITAÇÃO]])*24)+3</f>
        <v>22.016666666662786</v>
      </c>
      <c r="V773" s="224" t="s">
        <v>410</v>
      </c>
      <c r="W773" s="209" t="str">
        <f>LEFT(Solicitacao_Prancha[[#This Row],[ORIGEM]],4)</f>
        <v>0479</v>
      </c>
      <c r="X773" s="209" t="str">
        <f>LEFT(Solicitacao_Prancha[[#This Row],[DESTINO]],4)</f>
        <v>0068</v>
      </c>
      <c r="Y773" s="209" t="str">
        <f t="shared" si="239"/>
        <v>BRLP0479</v>
      </c>
      <c r="Z773" s="209" t="str">
        <f t="shared" si="240"/>
        <v>04790068</v>
      </c>
      <c r="AA773" s="209" t="str">
        <f t="shared" si="241"/>
        <v>BRLP0068</v>
      </c>
      <c r="AB773" s="222" t="e">
        <f>VLOOKUP(Y773,#REF!,2,0)</f>
        <v>#REF!</v>
      </c>
      <c r="AC773" s="222" t="e">
        <f>VLOOKUP(Z773,#REF!,2,0)</f>
        <v>#REF!</v>
      </c>
      <c r="AD773" s="222" t="e">
        <f>VLOOKUP(AA773,#REF!,2,0)</f>
        <v>#REF!</v>
      </c>
      <c r="AE773" s="227" t="e">
        <f t="shared" si="242"/>
        <v>#REF!</v>
      </c>
      <c r="AF773" s="230" t="e">
        <f t="shared" si="243"/>
        <v>#REF!</v>
      </c>
      <c r="AG773" s="230">
        <v>2</v>
      </c>
      <c r="AH773" s="230" t="e">
        <f t="shared" si="244"/>
        <v>#REF!</v>
      </c>
      <c r="AI773" s="228" t="e">
        <f t="shared" si="245"/>
        <v>#REF!</v>
      </c>
      <c r="AJ773" s="209">
        <f>Solicitacao_Prancha[[#This Row],[QUANT EQUIP]]</f>
        <v>2</v>
      </c>
      <c r="AK773" s="209"/>
      <c r="AL773" s="209"/>
      <c r="AM773" s="209"/>
      <c r="AN773" s="209"/>
      <c r="AO773" s="209"/>
      <c r="AP773" s="209"/>
      <c r="AQ773" s="209"/>
      <c r="AR773" s="209"/>
      <c r="AS773" s="209"/>
      <c r="AT773" s="209"/>
      <c r="AU773" s="209"/>
      <c r="AV773" s="209"/>
      <c r="AW773" s="209"/>
      <c r="AX773"/>
      <c r="AY773"/>
    </row>
    <row r="774" spans="1:51" ht="15" hidden="1" x14ac:dyDescent="0.25">
      <c r="A774" s="209">
        <v>3545</v>
      </c>
      <c r="B774" s="209" t="s">
        <v>742</v>
      </c>
      <c r="C774" s="210">
        <v>45658.663888888892</v>
      </c>
      <c r="D774" s="209" t="s">
        <v>770</v>
      </c>
      <c r="E774" s="209" t="s">
        <v>489</v>
      </c>
      <c r="F774" s="209">
        <v>1</v>
      </c>
      <c r="G774" s="209" t="s">
        <v>771</v>
      </c>
      <c r="H774" s="209" t="s">
        <v>620</v>
      </c>
      <c r="I774" s="209" t="s">
        <v>621</v>
      </c>
      <c r="J774" s="209" t="s">
        <v>1</v>
      </c>
      <c r="K774" s="209" t="s">
        <v>1776</v>
      </c>
      <c r="L774" s="209" t="s">
        <v>600</v>
      </c>
      <c r="M774" s="209" t="s">
        <v>517</v>
      </c>
      <c r="N774" s="209" t="s">
        <v>538</v>
      </c>
      <c r="O774" s="209"/>
      <c r="P774" s="209"/>
      <c r="Q774" s="209" t="s">
        <v>688</v>
      </c>
      <c r="R774" s="209" t="e">
        <f>VLOOKUP(LEFT(Solicitacao_Prancha[[#This Row],[ORIGEM]],4),#REF!,2,0)</f>
        <v>#REF!</v>
      </c>
      <c r="S774" s="209" t="e">
        <f>VLOOKUP(LEFT(Solicitacao_Prancha[[#This Row],[DESTINO]],4),#REF!,2,0)</f>
        <v>#REF!</v>
      </c>
      <c r="T774" s="218" t="str">
        <f t="shared" si="238"/>
        <v>Aderente</v>
      </c>
      <c r="U774" s="222">
        <f>((CONCATENATE(Solicitacao_Prancha[[#This Row],[DATA MOVIMENTAÇÃO]]," ",Solicitacao_Prancha[[#This Row],[HORA MOVIMENTAÇÃO]])-Solicitacao_Prancha[[#This Row],[DATA SOLICITAÇÃO]])*24)+3</f>
        <v>65.066666666592937</v>
      </c>
      <c r="V774" s="224" t="s">
        <v>410</v>
      </c>
      <c r="W774" s="209" t="str">
        <f>LEFT(Solicitacao_Prancha[[#This Row],[ORIGEM]],4)</f>
        <v>0342</v>
      </c>
      <c r="X774" s="209" t="str">
        <f>LEFT(Solicitacao_Prancha[[#This Row],[DESTINO]],4)</f>
        <v>0371</v>
      </c>
      <c r="Y774" s="209" t="str">
        <f t="shared" si="239"/>
        <v>BRLP0342</v>
      </c>
      <c r="Z774" s="209" t="str">
        <f t="shared" si="240"/>
        <v>03420371</v>
      </c>
      <c r="AA774" s="209" t="str">
        <f t="shared" si="241"/>
        <v>BRLP0371</v>
      </c>
      <c r="AB774" s="222" t="e">
        <f>VLOOKUP(Y774,#REF!,2,0)</f>
        <v>#REF!</v>
      </c>
      <c r="AC774" s="222" t="e">
        <f>VLOOKUP(Z774,#REF!,2,0)</f>
        <v>#REF!</v>
      </c>
      <c r="AD774" s="222" t="e">
        <f>VLOOKUP(AA774,#REF!,2,0)</f>
        <v>#REF!</v>
      </c>
      <c r="AE774" s="227" t="e">
        <f t="shared" si="242"/>
        <v>#REF!</v>
      </c>
      <c r="AF774" s="230" t="e">
        <f t="shared" si="243"/>
        <v>#REF!</v>
      </c>
      <c r="AG774" s="230">
        <v>2</v>
      </c>
      <c r="AH774" s="230" t="e">
        <f t="shared" si="244"/>
        <v>#REF!</v>
      </c>
      <c r="AI774" s="228" t="e">
        <f t="shared" si="245"/>
        <v>#REF!</v>
      </c>
      <c r="AJ774" s="209">
        <f>Solicitacao_Prancha[[#This Row],[QUANT EQUIP]]</f>
        <v>1</v>
      </c>
      <c r="AK774" s="209"/>
      <c r="AL774" s="209"/>
      <c r="AM774" s="209"/>
      <c r="AN774" s="209"/>
      <c r="AO774" s="209"/>
      <c r="AP774" s="209"/>
      <c r="AQ774" s="209"/>
      <c r="AR774" s="209"/>
      <c r="AS774" s="209"/>
      <c r="AT774" s="209"/>
      <c r="AU774" s="209"/>
      <c r="AV774" s="209"/>
      <c r="AW774" s="209"/>
      <c r="AX774"/>
      <c r="AY774"/>
    </row>
    <row r="775" spans="1:51" ht="15" hidden="1" x14ac:dyDescent="0.25">
      <c r="A775" s="209">
        <v>3546</v>
      </c>
      <c r="B775" s="209" t="s">
        <v>742</v>
      </c>
      <c r="C775" s="210">
        <v>45658.665972222225</v>
      </c>
      <c r="D775" s="209" t="s">
        <v>770</v>
      </c>
      <c r="E775" s="209" t="s">
        <v>496</v>
      </c>
      <c r="F775" s="209">
        <v>2</v>
      </c>
      <c r="G775" s="209" t="s">
        <v>771</v>
      </c>
      <c r="H775" s="209" t="s">
        <v>620</v>
      </c>
      <c r="I775" s="209" t="s">
        <v>624</v>
      </c>
      <c r="J775" s="209" t="s">
        <v>1</v>
      </c>
      <c r="K775" s="209" t="s">
        <v>1776</v>
      </c>
      <c r="L775" s="209" t="s">
        <v>600</v>
      </c>
      <c r="M775" s="209" t="s">
        <v>517</v>
      </c>
      <c r="N775" s="209" t="s">
        <v>538</v>
      </c>
      <c r="O775" s="209" t="s">
        <v>1417</v>
      </c>
      <c r="P775" s="209"/>
      <c r="Q775" s="209" t="s">
        <v>688</v>
      </c>
      <c r="R775" s="209" t="e">
        <f>VLOOKUP(LEFT(Solicitacao_Prancha[[#This Row],[ORIGEM]],4),#REF!,2,0)</f>
        <v>#REF!</v>
      </c>
      <c r="S775" s="209" t="e">
        <f>VLOOKUP(LEFT(Solicitacao_Prancha[[#This Row],[DESTINO]],4),#REF!,2,0)</f>
        <v>#REF!</v>
      </c>
      <c r="T775" s="218" t="str">
        <f t="shared" si="238"/>
        <v>Aderente</v>
      </c>
      <c r="U775" s="222">
        <f>((CONCATENATE(Solicitacao_Prancha[[#This Row],[DATA MOVIMENTAÇÃO]]," ",Solicitacao_Prancha[[#This Row],[HORA MOVIMENTAÇÃO]])-Solicitacao_Prancha[[#This Row],[DATA SOLICITAÇÃO]])*24)+3</f>
        <v>65.016666666604578</v>
      </c>
      <c r="V775" s="224" t="s">
        <v>410</v>
      </c>
      <c r="W775" s="209" t="str">
        <f>LEFT(Solicitacao_Prancha[[#This Row],[ORIGEM]],4)</f>
        <v>0342</v>
      </c>
      <c r="X775" s="209" t="str">
        <f>LEFT(Solicitacao_Prancha[[#This Row],[DESTINO]],4)</f>
        <v>0371</v>
      </c>
      <c r="Y775" s="209" t="str">
        <f t="shared" si="239"/>
        <v>BRLP0342</v>
      </c>
      <c r="Z775" s="209" t="str">
        <f t="shared" si="240"/>
        <v>03420371</v>
      </c>
      <c r="AA775" s="209" t="str">
        <f t="shared" si="241"/>
        <v>BRLP0371</v>
      </c>
      <c r="AB775" s="222" t="e">
        <f>VLOOKUP(Y775,#REF!,2,0)</f>
        <v>#REF!</v>
      </c>
      <c r="AC775" s="222" t="e">
        <f>VLOOKUP(Z775,#REF!,2,0)</f>
        <v>#REF!</v>
      </c>
      <c r="AD775" s="222" t="e">
        <f>VLOOKUP(AA775,#REF!,2,0)</f>
        <v>#REF!</v>
      </c>
      <c r="AE775" s="227" t="e">
        <f t="shared" si="242"/>
        <v>#REF!</v>
      </c>
      <c r="AF775" s="230" t="e">
        <f t="shared" si="243"/>
        <v>#REF!</v>
      </c>
      <c r="AG775" s="230">
        <v>2</v>
      </c>
      <c r="AH775" s="230" t="e">
        <f t="shared" si="244"/>
        <v>#REF!</v>
      </c>
      <c r="AI775" s="228" t="e">
        <f t="shared" si="245"/>
        <v>#REF!</v>
      </c>
      <c r="AJ775" s="209">
        <f>Solicitacao_Prancha[[#This Row],[QUANT EQUIP]]</f>
        <v>2</v>
      </c>
      <c r="AK775" s="209"/>
      <c r="AL775" s="209"/>
      <c r="AM775" s="209"/>
      <c r="AN775" s="209"/>
      <c r="AO775" s="209"/>
      <c r="AP775" s="209"/>
      <c r="AQ775" s="209"/>
      <c r="AR775" s="209"/>
      <c r="AS775" s="209"/>
      <c r="AT775" s="209"/>
      <c r="AU775" s="209"/>
      <c r="AV775" s="209"/>
      <c r="AW775" s="209"/>
      <c r="AX775"/>
      <c r="AY775"/>
    </row>
    <row r="776" spans="1:51" ht="15" hidden="1" x14ac:dyDescent="0.25">
      <c r="A776" s="209">
        <v>3547</v>
      </c>
      <c r="B776" s="209" t="s">
        <v>743</v>
      </c>
      <c r="C776" s="210">
        <v>45658.680555555555</v>
      </c>
      <c r="D776" s="209" t="s">
        <v>1777</v>
      </c>
      <c r="E776" s="209" t="s">
        <v>489</v>
      </c>
      <c r="F776" s="209">
        <v>1</v>
      </c>
      <c r="G776" s="209" t="s">
        <v>501</v>
      </c>
      <c r="H776" s="209" t="s">
        <v>620</v>
      </c>
      <c r="I776" s="209" t="s">
        <v>624</v>
      </c>
      <c r="J776" s="209" t="s">
        <v>531</v>
      </c>
      <c r="K776" s="209" t="s">
        <v>1703</v>
      </c>
      <c r="L776" s="209" t="s">
        <v>597</v>
      </c>
      <c r="M776" s="209" t="s">
        <v>639</v>
      </c>
      <c r="N776" s="209" t="s">
        <v>1443</v>
      </c>
      <c r="O776" s="209"/>
      <c r="P776" s="209" t="s">
        <v>633</v>
      </c>
      <c r="Q776" s="209" t="s">
        <v>688</v>
      </c>
      <c r="R776" s="209" t="e">
        <f>VLOOKUP(LEFT(Solicitacao_Prancha[[#This Row],[ORIGEM]],4),#REF!,2,0)</f>
        <v>#REF!</v>
      </c>
      <c r="S776" s="209" t="e">
        <f>VLOOKUP(LEFT(Solicitacao_Prancha[[#This Row],[DESTINO]],4),#REF!,2,0)</f>
        <v>#REF!</v>
      </c>
      <c r="T776" s="218" t="str">
        <f t="shared" si="238"/>
        <v>Não Aderente</v>
      </c>
      <c r="U776" s="222">
        <f>((CONCATENATE(Solicitacao_Prancha[[#This Row],[DATA MOVIMENTAÇÃO]]," ",Solicitacao_Prancha[[#This Row],[HORA MOVIMENTAÇÃO]])-Solicitacao_Prancha[[#This Row],[DATA SOLICITAÇÃO]])*24)+3</f>
        <v>-28.333333333313931</v>
      </c>
      <c r="V776" s="224" t="s">
        <v>410</v>
      </c>
      <c r="W776" s="209" t="str">
        <f>LEFT(Solicitacao_Prancha[[#This Row],[ORIGEM]],4)</f>
        <v>0486</v>
      </c>
      <c r="X776" s="209" t="str">
        <f>LEFT(Solicitacao_Prancha[[#This Row],[DESTINO]],4)</f>
        <v>0640</v>
      </c>
      <c r="Y776" s="209" t="str">
        <f t="shared" si="239"/>
        <v>BRLP0486</v>
      </c>
      <c r="Z776" s="209" t="str">
        <f t="shared" si="240"/>
        <v>04860640</v>
      </c>
      <c r="AA776" s="209" t="str">
        <f t="shared" si="241"/>
        <v>BRLP0640</v>
      </c>
      <c r="AB776" s="222" t="e">
        <f>VLOOKUP(Y776,#REF!,2,0)</f>
        <v>#REF!</v>
      </c>
      <c r="AC776" s="222" t="e">
        <f>VLOOKUP(Z776,#REF!,2,0)</f>
        <v>#REF!</v>
      </c>
      <c r="AD776" s="222" t="e">
        <f>VLOOKUP(AA776,#REF!,2,0)</f>
        <v>#REF!</v>
      </c>
      <c r="AE776" s="227" t="e">
        <f t="shared" si="242"/>
        <v>#REF!</v>
      </c>
      <c r="AF776" s="230" t="e">
        <f t="shared" si="243"/>
        <v>#REF!</v>
      </c>
      <c r="AG776" s="230">
        <v>2</v>
      </c>
      <c r="AH776" s="230" t="e">
        <f t="shared" si="244"/>
        <v>#REF!</v>
      </c>
      <c r="AI776" s="228" t="e">
        <f t="shared" si="245"/>
        <v>#REF!</v>
      </c>
      <c r="AJ776" s="209">
        <f>Solicitacao_Prancha[[#This Row],[QUANT EQUIP]]</f>
        <v>1</v>
      </c>
      <c r="AK776" s="209"/>
      <c r="AL776" s="209"/>
      <c r="AM776" s="209"/>
      <c r="AN776" s="209"/>
      <c r="AO776" s="209"/>
      <c r="AP776" s="209"/>
      <c r="AQ776" s="209"/>
      <c r="AR776" s="209"/>
      <c r="AS776" s="209"/>
      <c r="AT776" s="209"/>
      <c r="AU776" s="209"/>
      <c r="AV776" s="209"/>
      <c r="AW776" s="209"/>
      <c r="AX776"/>
      <c r="AY776"/>
    </row>
    <row r="777" spans="1:51" ht="15" hidden="1" x14ac:dyDescent="0.25">
      <c r="A777" s="209">
        <v>3548</v>
      </c>
      <c r="B777" s="209" t="s">
        <v>745</v>
      </c>
      <c r="C777" s="210">
        <v>45658.777083333334</v>
      </c>
      <c r="D777" s="209" t="s">
        <v>572</v>
      </c>
      <c r="E777" s="209" t="s">
        <v>553</v>
      </c>
      <c r="F777" s="209">
        <v>1</v>
      </c>
      <c r="G777" s="209" t="s">
        <v>554</v>
      </c>
      <c r="H777" s="209" t="s">
        <v>620</v>
      </c>
      <c r="I777" s="209" t="s">
        <v>622</v>
      </c>
      <c r="J777" s="209" t="s">
        <v>1</v>
      </c>
      <c r="K777" s="209" t="s">
        <v>1730</v>
      </c>
      <c r="L777" s="209" t="s">
        <v>1289</v>
      </c>
      <c r="M777" s="209" t="s">
        <v>757</v>
      </c>
      <c r="N777" s="209" t="s">
        <v>1778</v>
      </c>
      <c r="O777" s="209"/>
      <c r="P777" s="209"/>
      <c r="Q777" s="209" t="s">
        <v>687</v>
      </c>
      <c r="R777" s="209" t="e">
        <f>VLOOKUP(LEFT(Solicitacao_Prancha[[#This Row],[ORIGEM]],4),#REF!,2,0)</f>
        <v>#REF!</v>
      </c>
      <c r="S777" s="209" t="e">
        <f>VLOOKUP(LEFT(Solicitacao_Prancha[[#This Row],[DESTINO]],4),#REF!,2,0)</f>
        <v>#REF!</v>
      </c>
      <c r="T777" s="218" t="str">
        <f t="shared" si="238"/>
        <v>Não Aderente</v>
      </c>
      <c r="U777" s="222">
        <f>((CONCATENATE(Solicitacao_Prancha[[#This Row],[DATA MOVIMENTAÇÃO]]," ",Solicitacao_Prancha[[#This Row],[HORA MOVIMENTAÇÃO]])-Solicitacao_Prancha[[#This Row],[DATA SOLICITAÇÃO]])*24)+3</f>
        <v>18.016666666720994</v>
      </c>
      <c r="V777" s="224" t="s">
        <v>410</v>
      </c>
      <c r="W777" s="209" t="str">
        <f>LEFT(Solicitacao_Prancha[[#This Row],[ORIGEM]],4)</f>
        <v>0479</v>
      </c>
      <c r="X777" s="209" t="str">
        <f>LEFT(Solicitacao_Prancha[[#This Row],[DESTINO]],4)</f>
        <v>0055</v>
      </c>
      <c r="Y777" s="209" t="str">
        <f t="shared" si="239"/>
        <v>BRLP0479</v>
      </c>
      <c r="Z777" s="209" t="str">
        <f t="shared" si="240"/>
        <v>04790055</v>
      </c>
      <c r="AA777" s="209" t="str">
        <f t="shared" si="241"/>
        <v>BRLP0055</v>
      </c>
      <c r="AB777" s="222" t="e">
        <f>VLOOKUP(Y777,#REF!,2,0)</f>
        <v>#REF!</v>
      </c>
      <c r="AC777" s="222" t="e">
        <f>VLOOKUP(Z777,#REF!,2,0)</f>
        <v>#REF!</v>
      </c>
      <c r="AD777" s="222" t="e">
        <f>VLOOKUP(AA777,#REF!,2,0)</f>
        <v>#REF!</v>
      </c>
      <c r="AE777" s="227" t="e">
        <f t="shared" si="242"/>
        <v>#REF!</v>
      </c>
      <c r="AF777" s="230" t="e">
        <f t="shared" si="243"/>
        <v>#REF!</v>
      </c>
      <c r="AG777" s="230">
        <v>2</v>
      </c>
      <c r="AH777" s="230" t="e">
        <f t="shared" si="244"/>
        <v>#REF!</v>
      </c>
      <c r="AI777" s="228" t="e">
        <f t="shared" si="245"/>
        <v>#REF!</v>
      </c>
      <c r="AJ777" s="209">
        <f>Solicitacao_Prancha[[#This Row],[QUANT EQUIP]]</f>
        <v>1</v>
      </c>
      <c r="AK777" s="209"/>
      <c r="AL777" s="209"/>
      <c r="AM777" s="209"/>
      <c r="AN777" s="209"/>
      <c r="AO777" s="209"/>
      <c r="AP777" s="209"/>
      <c r="AQ777" s="209"/>
      <c r="AR777" s="209"/>
      <c r="AS777" s="209"/>
      <c r="AT777" s="209"/>
      <c r="AU777" s="209"/>
      <c r="AV777" s="209"/>
      <c r="AW777" s="209"/>
      <c r="AX777"/>
      <c r="AY777"/>
    </row>
    <row r="778" spans="1:51" ht="15" hidden="1" x14ac:dyDescent="0.25">
      <c r="A778" s="209">
        <v>3550</v>
      </c>
      <c r="B778" s="209" t="s">
        <v>717</v>
      </c>
      <c r="C778" s="210">
        <v>45658.897222222222</v>
      </c>
      <c r="D778" s="209" t="s">
        <v>588</v>
      </c>
      <c r="E778" s="209" t="s">
        <v>500</v>
      </c>
      <c r="F778" s="209">
        <v>2</v>
      </c>
      <c r="G778" s="209" t="s">
        <v>492</v>
      </c>
      <c r="H778" s="209" t="s">
        <v>620</v>
      </c>
      <c r="I778" s="209" t="s">
        <v>624</v>
      </c>
      <c r="J778" s="209" t="s">
        <v>531</v>
      </c>
      <c r="K778" s="209" t="s">
        <v>1730</v>
      </c>
      <c r="L778" s="209" t="s">
        <v>1779</v>
      </c>
      <c r="M778" s="209" t="s">
        <v>1423</v>
      </c>
      <c r="N778" s="209" t="s">
        <v>671</v>
      </c>
      <c r="O778" s="209"/>
      <c r="P778" s="209" t="s">
        <v>633</v>
      </c>
      <c r="Q778" s="209" t="s">
        <v>688</v>
      </c>
      <c r="R778" s="209" t="e">
        <f>VLOOKUP(LEFT(Solicitacao_Prancha[[#This Row],[ORIGEM]],4),#REF!,2,0)</f>
        <v>#REF!</v>
      </c>
      <c r="S778" s="209" t="e">
        <f>VLOOKUP(LEFT(Solicitacao_Prancha[[#This Row],[DESTINO]],4),#REF!,2,0)</f>
        <v>#REF!</v>
      </c>
      <c r="T778" s="218" t="str">
        <f t="shared" si="238"/>
        <v>Não Aderente</v>
      </c>
      <c r="U778" s="222">
        <f>((CONCATENATE(Solicitacao_Prancha[[#This Row],[DATA MOVIMENTAÇÃO]]," ",Solicitacao_Prancha[[#This Row],[HORA MOVIMENTAÇÃO]])-Solicitacao_Prancha[[#This Row],[DATA SOLICITAÇÃO]])*24)+3</f>
        <v>19.016666666662786</v>
      </c>
      <c r="V778" s="224" t="s">
        <v>410</v>
      </c>
      <c r="W778" s="209" t="str">
        <f>LEFT(Solicitacao_Prancha[[#This Row],[ORIGEM]],4)</f>
        <v>0396</v>
      </c>
      <c r="X778" s="209" t="str">
        <f>LEFT(Solicitacao_Prancha[[#This Row],[DESTINO]],4)</f>
        <v>0392</v>
      </c>
      <c r="Y778" s="209" t="str">
        <f t="shared" si="239"/>
        <v>BRLP0396</v>
      </c>
      <c r="Z778" s="209" t="str">
        <f t="shared" si="240"/>
        <v>03960392</v>
      </c>
      <c r="AA778" s="209" t="str">
        <f t="shared" si="241"/>
        <v>BRLP0392</v>
      </c>
      <c r="AB778" s="222" t="e">
        <f>VLOOKUP(Y778,#REF!,2,0)</f>
        <v>#REF!</v>
      </c>
      <c r="AC778" s="222" t="e">
        <f>VLOOKUP(Z778,#REF!,2,0)</f>
        <v>#REF!</v>
      </c>
      <c r="AD778" s="222" t="e">
        <f>VLOOKUP(AA778,#REF!,2,0)</f>
        <v>#REF!</v>
      </c>
      <c r="AE778" s="227" t="e">
        <f t="shared" si="242"/>
        <v>#REF!</v>
      </c>
      <c r="AF778" s="230" t="e">
        <f t="shared" si="243"/>
        <v>#REF!</v>
      </c>
      <c r="AG778" s="230">
        <v>2</v>
      </c>
      <c r="AH778" s="230" t="e">
        <f t="shared" si="244"/>
        <v>#REF!</v>
      </c>
      <c r="AI778" s="228" t="e">
        <f t="shared" si="245"/>
        <v>#REF!</v>
      </c>
      <c r="AJ778" s="209">
        <f>Solicitacao_Prancha[[#This Row],[QUANT EQUIP]]</f>
        <v>2</v>
      </c>
      <c r="AK778" s="209"/>
      <c r="AL778" s="209"/>
      <c r="AM778" s="209"/>
      <c r="AN778" s="209"/>
      <c r="AO778" s="209"/>
      <c r="AP778" s="209"/>
      <c r="AQ778" s="209"/>
      <c r="AR778" s="209"/>
      <c r="AS778" s="209"/>
      <c r="AT778" s="209"/>
      <c r="AU778" s="209"/>
      <c r="AV778" s="209"/>
      <c r="AW778" s="209"/>
      <c r="AX778"/>
      <c r="AY778"/>
    </row>
    <row r="779" spans="1:51" ht="15" hidden="1" x14ac:dyDescent="0.25">
      <c r="A779" s="209">
        <v>3551</v>
      </c>
      <c r="B779" s="209" t="s">
        <v>483</v>
      </c>
      <c r="C779" s="210">
        <v>45658.924305555556</v>
      </c>
      <c r="D779" s="209" t="s">
        <v>484</v>
      </c>
      <c r="E779" s="209" t="s">
        <v>497</v>
      </c>
      <c r="F779" s="209">
        <v>4</v>
      </c>
      <c r="G779" s="209" t="s">
        <v>486</v>
      </c>
      <c r="H779" s="209" t="s">
        <v>622</v>
      </c>
      <c r="I779" s="209" t="s">
        <v>622</v>
      </c>
      <c r="J779" s="209" t="s">
        <v>1</v>
      </c>
      <c r="K779" s="209" t="s">
        <v>1733</v>
      </c>
      <c r="L779" s="209" t="s">
        <v>1780</v>
      </c>
      <c r="M779" s="209" t="s">
        <v>1781</v>
      </c>
      <c r="N779" s="209" t="s">
        <v>769</v>
      </c>
      <c r="O779" s="209"/>
      <c r="P779" s="209"/>
      <c r="Q779" s="209"/>
      <c r="R779" s="209" t="e">
        <f>VLOOKUP(LEFT(Solicitacao_Prancha[[#This Row],[ORIGEM]],4),#REF!,2,0)</f>
        <v>#REF!</v>
      </c>
      <c r="S779" s="209" t="e">
        <f>VLOOKUP(LEFT(Solicitacao_Prancha[[#This Row],[DESTINO]],4),#REF!,2,0)</f>
        <v>#REF!</v>
      </c>
      <c r="T779" s="218" t="str">
        <f t="shared" si="238"/>
        <v>Não Aderente</v>
      </c>
      <c r="U779" s="222">
        <f>((CONCATENATE(Solicitacao_Prancha[[#This Row],[DATA MOVIMENTAÇÃO]]," ",Solicitacao_Prancha[[#This Row],[HORA MOVIMENTAÇÃO]])-Solicitacao_Prancha[[#This Row],[DATA SOLICITAÇÃO]])*24)+3</f>
        <v>40.849999999918509</v>
      </c>
      <c r="V779" s="224" t="s">
        <v>410</v>
      </c>
      <c r="W779" s="209" t="str">
        <f>LEFT(Solicitacao_Prancha[[#This Row],[ORIGEM]],4)</f>
        <v>0310</v>
      </c>
      <c r="X779" s="209" t="str">
        <f>LEFT(Solicitacao_Prancha[[#This Row],[DESTINO]],4)</f>
        <v>0332</v>
      </c>
      <c r="Y779" s="209" t="str">
        <f t="shared" si="239"/>
        <v>BRLP0310</v>
      </c>
      <c r="Z779" s="209" t="str">
        <f t="shared" si="240"/>
        <v>03100332</v>
      </c>
      <c r="AA779" s="209" t="str">
        <f t="shared" si="241"/>
        <v>BRLP0332</v>
      </c>
      <c r="AB779" s="222" t="e">
        <f>VLOOKUP(Y779,#REF!,2,0)</f>
        <v>#REF!</v>
      </c>
      <c r="AC779" s="222" t="e">
        <f>VLOOKUP(Z779,#REF!,2,0)</f>
        <v>#REF!</v>
      </c>
      <c r="AD779" s="222" t="e">
        <f>VLOOKUP(AA779,#REF!,2,0)</f>
        <v>#REF!</v>
      </c>
      <c r="AE779" s="227" t="e">
        <f t="shared" si="242"/>
        <v>#REF!</v>
      </c>
      <c r="AF779" s="230" t="e">
        <f t="shared" si="243"/>
        <v>#REF!</v>
      </c>
      <c r="AG779" s="230">
        <v>2</v>
      </c>
      <c r="AH779" s="230" t="e">
        <f t="shared" si="244"/>
        <v>#REF!</v>
      </c>
      <c r="AI779" s="228" t="e">
        <f t="shared" si="245"/>
        <v>#REF!</v>
      </c>
      <c r="AJ779" s="209">
        <f>Solicitacao_Prancha[[#This Row],[QUANT EQUIP]]</f>
        <v>4</v>
      </c>
      <c r="AK779" s="209"/>
      <c r="AL779" s="209"/>
      <c r="AM779" s="209"/>
      <c r="AN779" s="209"/>
      <c r="AO779" s="209"/>
      <c r="AP779" s="209"/>
      <c r="AQ779" s="209"/>
      <c r="AR779" s="209"/>
      <c r="AS779" s="209"/>
      <c r="AT779" s="209"/>
      <c r="AU779" s="209"/>
      <c r="AV779" s="209"/>
      <c r="AW779" s="209"/>
      <c r="AX779"/>
      <c r="AY779"/>
    </row>
    <row r="780" spans="1:51" ht="15" hidden="1" x14ac:dyDescent="0.25">
      <c r="A780" s="209">
        <v>3552</v>
      </c>
      <c r="B780" s="209" t="s">
        <v>717</v>
      </c>
      <c r="C780" s="210">
        <v>45659.03125</v>
      </c>
      <c r="D780" s="209" t="s">
        <v>1782</v>
      </c>
      <c r="E780" s="209" t="s">
        <v>500</v>
      </c>
      <c r="F780" s="209">
        <v>3</v>
      </c>
      <c r="G780" s="209" t="s">
        <v>6</v>
      </c>
      <c r="H780" s="209" t="s">
        <v>624</v>
      </c>
      <c r="I780" s="209" t="s">
        <v>624</v>
      </c>
      <c r="J780" s="209" t="s">
        <v>502</v>
      </c>
      <c r="K780" s="209" t="s">
        <v>1730</v>
      </c>
      <c r="L780" s="209" t="s">
        <v>598</v>
      </c>
      <c r="M780" s="209" t="s">
        <v>517</v>
      </c>
      <c r="N780" s="209" t="s">
        <v>565</v>
      </c>
      <c r="O780" s="209"/>
      <c r="P780" s="209"/>
      <c r="Q780" s="209" t="s">
        <v>688</v>
      </c>
      <c r="R780" s="209" t="e">
        <f>VLOOKUP(LEFT(Solicitacao_Prancha[[#This Row],[ORIGEM]],4),#REF!,2,0)</f>
        <v>#REF!</v>
      </c>
      <c r="S780" s="209" t="e">
        <f>VLOOKUP(LEFT(Solicitacao_Prancha[[#This Row],[DESTINO]],4),#REF!,2,0)</f>
        <v>#REF!</v>
      </c>
      <c r="T780" s="218" t="str">
        <f t="shared" si="238"/>
        <v>Não Aderente</v>
      </c>
      <c r="U780" s="222">
        <f>((CONCATENATE(Solicitacao_Prancha[[#This Row],[DATA MOVIMENTAÇÃO]]," ",Solicitacao_Prancha[[#This Row],[HORA MOVIMENTAÇÃO]])-Solicitacao_Prancha[[#This Row],[DATA SOLICITAÇÃO]])*24)+3</f>
        <v>16.250000000058208</v>
      </c>
      <c r="V780" s="224" t="s">
        <v>410</v>
      </c>
      <c r="W780" s="209" t="str">
        <f>LEFT(Solicitacao_Prancha[[#This Row],[ORIGEM]],4)</f>
        <v>0342</v>
      </c>
      <c r="X780" s="209" t="str">
        <f>LEFT(Solicitacao_Prancha[[#This Row],[DESTINO]],4)</f>
        <v>0374</v>
      </c>
      <c r="Y780" s="209" t="str">
        <f t="shared" si="239"/>
        <v>BRLP0342</v>
      </c>
      <c r="Z780" s="209" t="str">
        <f t="shared" si="240"/>
        <v>03420374</v>
      </c>
      <c r="AA780" s="209" t="str">
        <f t="shared" si="241"/>
        <v>BRLP0374</v>
      </c>
      <c r="AB780" s="222" t="e">
        <f>VLOOKUP(Y780,#REF!,2,0)</f>
        <v>#REF!</v>
      </c>
      <c r="AC780" s="222" t="e">
        <f>VLOOKUP(Z780,#REF!,2,0)</f>
        <v>#REF!</v>
      </c>
      <c r="AD780" s="222" t="e">
        <f>VLOOKUP(AA780,#REF!,2,0)</f>
        <v>#REF!</v>
      </c>
      <c r="AE780" s="227" t="e">
        <f t="shared" si="242"/>
        <v>#REF!</v>
      </c>
      <c r="AF780" s="230" t="e">
        <f t="shared" si="243"/>
        <v>#REF!</v>
      </c>
      <c r="AG780" s="230">
        <v>2</v>
      </c>
      <c r="AH780" s="230" t="e">
        <f t="shared" si="244"/>
        <v>#REF!</v>
      </c>
      <c r="AI780" s="228" t="e">
        <f t="shared" si="245"/>
        <v>#REF!</v>
      </c>
      <c r="AJ780" s="209">
        <f>Solicitacao_Prancha[[#This Row],[QUANT EQUIP]]</f>
        <v>3</v>
      </c>
      <c r="AK780" s="209"/>
      <c r="AL780" s="209"/>
      <c r="AM780" s="209"/>
      <c r="AN780" s="209"/>
      <c r="AO780" s="209"/>
      <c r="AP780" s="209"/>
      <c r="AQ780" s="209"/>
      <c r="AR780" s="209"/>
      <c r="AS780" s="209"/>
      <c r="AT780" s="209"/>
      <c r="AU780" s="209"/>
      <c r="AV780" s="209"/>
      <c r="AW780" s="209"/>
      <c r="AX780"/>
      <c r="AY780"/>
    </row>
    <row r="781" spans="1:51" ht="15" hidden="1" x14ac:dyDescent="0.25">
      <c r="A781" s="209">
        <v>3553</v>
      </c>
      <c r="B781" s="209" t="s">
        <v>717</v>
      </c>
      <c r="C781" s="210">
        <v>45659.03402777778</v>
      </c>
      <c r="D781" s="209" t="s">
        <v>1772</v>
      </c>
      <c r="E781" s="209" t="s">
        <v>500</v>
      </c>
      <c r="F781" s="209">
        <v>3</v>
      </c>
      <c r="G781" s="209" t="s">
        <v>6</v>
      </c>
      <c r="H781" s="209" t="s">
        <v>624</v>
      </c>
      <c r="I781" s="209" t="s">
        <v>624</v>
      </c>
      <c r="J781" s="209" t="s">
        <v>1</v>
      </c>
      <c r="K781" s="209" t="s">
        <v>1733</v>
      </c>
      <c r="L781" s="209" t="s">
        <v>593</v>
      </c>
      <c r="M781" s="209" t="s">
        <v>517</v>
      </c>
      <c r="N781" s="209" t="s">
        <v>565</v>
      </c>
      <c r="O781" s="209"/>
      <c r="P781" s="209"/>
      <c r="Q781" s="209" t="s">
        <v>688</v>
      </c>
      <c r="R781" s="209" t="e">
        <f>VLOOKUP(LEFT(Solicitacao_Prancha[[#This Row],[ORIGEM]],4),#REF!,2,0)</f>
        <v>#REF!</v>
      </c>
      <c r="S781" s="209" t="e">
        <f>VLOOKUP(LEFT(Solicitacao_Prancha[[#This Row],[DESTINO]],4),#REF!,2,0)</f>
        <v>#REF!</v>
      </c>
      <c r="T781" s="218" t="str">
        <f t="shared" si="238"/>
        <v>Não Aderente</v>
      </c>
      <c r="U781" s="222">
        <f>((CONCATENATE(Solicitacao_Prancha[[#This Row],[DATA MOVIMENTAÇÃO]]," ",Solicitacao_Prancha[[#This Row],[HORA MOVIMENTAÇÃO]])-Solicitacao_Prancha[[#This Row],[DATA SOLICITAÇÃO]])*24)+3</f>
        <v>34.183333333348855</v>
      </c>
      <c r="V781" s="224" t="s">
        <v>410</v>
      </c>
      <c r="W781" s="209" t="str">
        <f>LEFT(Solicitacao_Prancha[[#This Row],[ORIGEM]],4)</f>
        <v>0342</v>
      </c>
      <c r="X781" s="209" t="str">
        <f>LEFT(Solicitacao_Prancha[[#This Row],[DESTINO]],4)</f>
        <v>0374</v>
      </c>
      <c r="Y781" s="209" t="str">
        <f t="shared" si="239"/>
        <v>BRLP0342</v>
      </c>
      <c r="Z781" s="209" t="str">
        <f t="shared" si="240"/>
        <v>03420374</v>
      </c>
      <c r="AA781" s="209" t="str">
        <f t="shared" si="241"/>
        <v>BRLP0374</v>
      </c>
      <c r="AB781" s="222" t="e">
        <f>VLOOKUP(Y781,#REF!,2,0)</f>
        <v>#REF!</v>
      </c>
      <c r="AC781" s="222" t="e">
        <f>VLOOKUP(Z781,#REF!,2,0)</f>
        <v>#REF!</v>
      </c>
      <c r="AD781" s="222" t="e">
        <f>VLOOKUP(AA781,#REF!,2,0)</f>
        <v>#REF!</v>
      </c>
      <c r="AE781" s="227" t="e">
        <f t="shared" si="242"/>
        <v>#REF!</v>
      </c>
      <c r="AF781" s="230" t="e">
        <f t="shared" si="243"/>
        <v>#REF!</v>
      </c>
      <c r="AG781" s="230">
        <v>2</v>
      </c>
      <c r="AH781" s="230" t="e">
        <f t="shared" si="244"/>
        <v>#REF!</v>
      </c>
      <c r="AI781" s="228" t="e">
        <f t="shared" si="245"/>
        <v>#REF!</v>
      </c>
      <c r="AJ781" s="209">
        <f>Solicitacao_Prancha[[#This Row],[QUANT EQUIP]]</f>
        <v>3</v>
      </c>
      <c r="AK781" s="209"/>
      <c r="AL781" s="209"/>
      <c r="AM781" s="209"/>
      <c r="AN781" s="209"/>
      <c r="AO781" s="209"/>
      <c r="AP781" s="209"/>
      <c r="AQ781" s="209"/>
      <c r="AR781" s="209"/>
      <c r="AS781" s="209"/>
      <c r="AT781" s="209"/>
      <c r="AU781" s="209"/>
      <c r="AV781" s="209"/>
      <c r="AW781" s="209"/>
      <c r="AX781"/>
      <c r="AY781"/>
    </row>
    <row r="782" spans="1:51" ht="15" hidden="1" x14ac:dyDescent="0.25">
      <c r="A782" s="209">
        <v>3554</v>
      </c>
      <c r="B782" s="209" t="s">
        <v>718</v>
      </c>
      <c r="C782" s="210">
        <v>45659.345138888886</v>
      </c>
      <c r="D782" s="209" t="s">
        <v>1016</v>
      </c>
      <c r="E782" s="209" t="s">
        <v>744</v>
      </c>
      <c r="F782" s="209">
        <v>6</v>
      </c>
      <c r="G782" s="209" t="s">
        <v>8</v>
      </c>
      <c r="H782" s="209" t="s">
        <v>626</v>
      </c>
      <c r="I782" s="209" t="s">
        <v>624</v>
      </c>
      <c r="J782" s="209" t="s">
        <v>1</v>
      </c>
      <c r="K782" s="209" t="s">
        <v>1776</v>
      </c>
      <c r="L782" s="209" t="s">
        <v>604</v>
      </c>
      <c r="M782" s="209" t="s">
        <v>827</v>
      </c>
      <c r="N782" s="209" t="s">
        <v>1717</v>
      </c>
      <c r="O782" s="209"/>
      <c r="P782" s="209"/>
      <c r="Q782" s="209" t="s">
        <v>688</v>
      </c>
      <c r="R782" s="209" t="e">
        <f>VLOOKUP(LEFT(Solicitacao_Prancha[[#This Row],[ORIGEM]],4),#REF!,2,0)</f>
        <v>#REF!</v>
      </c>
      <c r="S782" s="209" t="e">
        <f>VLOOKUP(LEFT(Solicitacao_Prancha[[#This Row],[DESTINO]],4),#REF!,2,0)</f>
        <v>#REF!</v>
      </c>
      <c r="T782" s="218" t="str">
        <f t="shared" si="238"/>
        <v>Aderente</v>
      </c>
      <c r="U782" s="222">
        <f>((CONCATENATE(Solicitacao_Prancha[[#This Row],[DATA MOVIMENTAÇÃO]]," ",Solicitacao_Prancha[[#This Row],[HORA MOVIMENTAÇÃO]])-Solicitacao_Prancha[[#This Row],[DATA SOLICITAÇÃO]])*24)+3</f>
        <v>49.716666666674428</v>
      </c>
      <c r="V782" s="224" t="s">
        <v>410</v>
      </c>
      <c r="W782" s="209" t="str">
        <f>LEFT(Solicitacao_Prancha[[#This Row],[ORIGEM]],4)</f>
        <v>1106</v>
      </c>
      <c r="X782" s="209" t="str">
        <f>LEFT(Solicitacao_Prancha[[#This Row],[DESTINO]],4)</f>
        <v>1123</v>
      </c>
      <c r="Y782" s="209" t="str">
        <f t="shared" si="239"/>
        <v>BRLP1106</v>
      </c>
      <c r="Z782" s="209" t="str">
        <f t="shared" si="240"/>
        <v>11061123</v>
      </c>
      <c r="AA782" s="209" t="str">
        <f t="shared" si="241"/>
        <v>BRLP1123</v>
      </c>
      <c r="AB782" s="222" t="e">
        <f>VLOOKUP(Y782,#REF!,2,0)</f>
        <v>#REF!</v>
      </c>
      <c r="AC782" s="222" t="e">
        <f>VLOOKUP(Z782,#REF!,2,0)</f>
        <v>#REF!</v>
      </c>
      <c r="AD782" s="222" t="e">
        <f>VLOOKUP(AA782,#REF!,2,0)</f>
        <v>#REF!</v>
      </c>
      <c r="AE782" s="227" t="e">
        <f t="shared" si="242"/>
        <v>#REF!</v>
      </c>
      <c r="AF782" s="230" t="e">
        <f t="shared" si="243"/>
        <v>#REF!</v>
      </c>
      <c r="AG782" s="230">
        <v>2</v>
      </c>
      <c r="AH782" s="230" t="e">
        <f t="shared" si="244"/>
        <v>#REF!</v>
      </c>
      <c r="AI782" s="228" t="e">
        <f t="shared" si="245"/>
        <v>#REF!</v>
      </c>
      <c r="AJ782" s="209">
        <f>Solicitacao_Prancha[[#This Row],[QUANT EQUIP]]</f>
        <v>6</v>
      </c>
      <c r="AK782" s="209"/>
      <c r="AL782" s="209"/>
      <c r="AM782" s="209"/>
      <c r="AN782" s="209"/>
      <c r="AO782" s="209"/>
      <c r="AP782" s="209"/>
      <c r="AQ782" s="209"/>
      <c r="AR782" s="209"/>
      <c r="AS782" s="209"/>
      <c r="AT782" s="209"/>
      <c r="AU782" s="209"/>
      <c r="AV782" s="209"/>
      <c r="AW782" s="209"/>
      <c r="AX782"/>
      <c r="AY782"/>
    </row>
    <row r="783" spans="1:51" ht="15" hidden="1" x14ac:dyDescent="0.25">
      <c r="A783" s="209">
        <v>3555</v>
      </c>
      <c r="B783" s="209" t="s">
        <v>743</v>
      </c>
      <c r="C783" s="210">
        <v>45659.451388888891</v>
      </c>
      <c r="D783" s="209" t="s">
        <v>582</v>
      </c>
      <c r="E783" s="209" t="s">
        <v>491</v>
      </c>
      <c r="F783" s="209">
        <v>1</v>
      </c>
      <c r="G783" s="209" t="s">
        <v>8</v>
      </c>
      <c r="H783" s="209" t="s">
        <v>620</v>
      </c>
      <c r="I783" s="209" t="s">
        <v>624</v>
      </c>
      <c r="J783" s="209" t="s">
        <v>531</v>
      </c>
      <c r="K783" s="209" t="s">
        <v>1730</v>
      </c>
      <c r="L783" s="209" t="s">
        <v>593</v>
      </c>
      <c r="M783" s="209" t="s">
        <v>696</v>
      </c>
      <c r="N783" s="209" t="s">
        <v>696</v>
      </c>
      <c r="O783" s="209"/>
      <c r="P783" s="209" t="s">
        <v>630</v>
      </c>
      <c r="Q783" s="209" t="s">
        <v>688</v>
      </c>
      <c r="R783" s="209" t="e">
        <f>VLOOKUP(LEFT(Solicitacao_Prancha[[#This Row],[ORIGEM]],4),#REF!,2,0)</f>
        <v>#REF!</v>
      </c>
      <c r="S783" s="209" t="e">
        <f>VLOOKUP(LEFT(Solicitacao_Prancha[[#This Row],[DESTINO]],4),#REF!,2,0)</f>
        <v>#REF!</v>
      </c>
      <c r="T783" s="218" t="str">
        <f t="shared" si="238"/>
        <v>Não Aderente</v>
      </c>
      <c r="U783" s="222">
        <f>((CONCATENATE(Solicitacao_Prancha[[#This Row],[DATA MOVIMENTAÇÃO]]," ",Solicitacao_Prancha[[#This Row],[HORA MOVIMENTAÇÃO]])-Solicitacao_Prancha[[#This Row],[DATA SOLICITAÇÃO]])*24)+3</f>
        <v>0.16666666668606922</v>
      </c>
      <c r="V783" s="224" t="s">
        <v>410</v>
      </c>
      <c r="W783" s="209" t="str">
        <f>LEFT(Solicitacao_Prancha[[#This Row],[ORIGEM]],4)</f>
        <v>0347</v>
      </c>
      <c r="X783" s="209" t="str">
        <f>LEFT(Solicitacao_Prancha[[#This Row],[DESTINO]],4)</f>
        <v>0347</v>
      </c>
      <c r="Y783" s="209" t="str">
        <f t="shared" si="239"/>
        <v>BRLP0347</v>
      </c>
      <c r="Z783" s="209" t="str">
        <f t="shared" si="240"/>
        <v>03470347</v>
      </c>
      <c r="AA783" s="209" t="str">
        <f t="shared" si="241"/>
        <v>BRLP0347</v>
      </c>
      <c r="AB783" s="222" t="e">
        <f>VLOOKUP(Y783,#REF!,2,0)</f>
        <v>#REF!</v>
      </c>
      <c r="AC783" s="222" t="e">
        <f>VLOOKUP(Z783,#REF!,2,0)</f>
        <v>#REF!</v>
      </c>
      <c r="AD783" s="222" t="e">
        <f>VLOOKUP(AA783,#REF!,2,0)</f>
        <v>#REF!</v>
      </c>
      <c r="AE783" s="227" t="e">
        <f t="shared" si="242"/>
        <v>#REF!</v>
      </c>
      <c r="AF783" s="230" t="e">
        <f t="shared" si="243"/>
        <v>#REF!</v>
      </c>
      <c r="AG783" s="230">
        <v>2</v>
      </c>
      <c r="AH783" s="230" t="e">
        <f t="shared" si="244"/>
        <v>#REF!</v>
      </c>
      <c r="AI783" s="228" t="e">
        <f t="shared" si="245"/>
        <v>#REF!</v>
      </c>
      <c r="AJ783" s="209">
        <f>Solicitacao_Prancha[[#This Row],[QUANT EQUIP]]</f>
        <v>1</v>
      </c>
      <c r="AK783" s="209"/>
      <c r="AL783" s="209"/>
      <c r="AM783" s="209"/>
      <c r="AN783" s="209"/>
      <c r="AO783" s="209"/>
      <c r="AP783" s="209"/>
      <c r="AQ783" s="209"/>
      <c r="AR783" s="209"/>
      <c r="AS783" s="209"/>
      <c r="AT783" s="209"/>
      <c r="AU783" s="209"/>
      <c r="AV783" s="209"/>
      <c r="AW783" s="209"/>
      <c r="AX783"/>
      <c r="AY783"/>
    </row>
    <row r="784" spans="1:51" ht="15" hidden="1" x14ac:dyDescent="0.25">
      <c r="A784" s="209">
        <v>3590</v>
      </c>
      <c r="B784" s="209" t="s">
        <v>718</v>
      </c>
      <c r="C784" s="210">
        <v>45659.580555555556</v>
      </c>
      <c r="D784" s="209" t="s">
        <v>575</v>
      </c>
      <c r="E784" s="209" t="s">
        <v>719</v>
      </c>
      <c r="F784" s="209">
        <v>2</v>
      </c>
      <c r="G784" s="209" t="s">
        <v>4</v>
      </c>
      <c r="H784" s="209" t="s">
        <v>621</v>
      </c>
      <c r="I784" s="209" t="s">
        <v>621</v>
      </c>
      <c r="J784" s="209" t="s">
        <v>502</v>
      </c>
      <c r="K784" s="209" t="s">
        <v>1776</v>
      </c>
      <c r="L784" s="209" t="s">
        <v>604</v>
      </c>
      <c r="M784" s="209" t="s">
        <v>635</v>
      </c>
      <c r="N784" s="209" t="s">
        <v>716</v>
      </c>
      <c r="O784" s="209" t="s">
        <v>835</v>
      </c>
      <c r="P784" s="209"/>
      <c r="Q784" s="209" t="s">
        <v>688</v>
      </c>
      <c r="R784" s="209" t="e">
        <f>VLOOKUP(LEFT(Solicitacao_Prancha[[#This Row],[ORIGEM]],4),#REF!,2,0)</f>
        <v>#REF!</v>
      </c>
      <c r="S784" s="209" t="e">
        <f>VLOOKUP(LEFT(Solicitacao_Prancha[[#This Row],[DESTINO]],4),#REF!,2,0)</f>
        <v>#REF!</v>
      </c>
      <c r="T784" s="218" t="str">
        <f t="shared" si="238"/>
        <v>Não Aderente</v>
      </c>
      <c r="U784" s="222">
        <f>((CONCATENATE(Solicitacao_Prancha[[#This Row],[DATA MOVIMENTAÇÃO]]," ",Solicitacao_Prancha[[#This Row],[HORA MOVIMENTAÇÃO]])-Solicitacao_Prancha[[#This Row],[DATA SOLICITAÇÃO]])*24)+3</f>
        <v>44.066666666592937</v>
      </c>
      <c r="V784" s="224" t="s">
        <v>410</v>
      </c>
      <c r="W784" s="209" t="str">
        <f>LEFT(Solicitacao_Prancha[[#This Row],[ORIGEM]],4)</f>
        <v>0030</v>
      </c>
      <c r="X784" s="209" t="str">
        <f>LEFT(Solicitacao_Prancha[[#This Row],[DESTINO]],4)</f>
        <v>0458</v>
      </c>
      <c r="Y784" s="209" t="str">
        <f t="shared" si="239"/>
        <v>BRLP0030</v>
      </c>
      <c r="Z784" s="209" t="str">
        <f t="shared" si="240"/>
        <v>00300458</v>
      </c>
      <c r="AA784" s="209" t="str">
        <f t="shared" si="241"/>
        <v>BRLP0458</v>
      </c>
      <c r="AB784" s="222" t="e">
        <f>VLOOKUP(Y784,#REF!,2,0)</f>
        <v>#REF!</v>
      </c>
      <c r="AC784" s="222" t="e">
        <f>VLOOKUP(Z784,#REF!,2,0)</f>
        <v>#REF!</v>
      </c>
      <c r="AD784" s="222" t="e">
        <f>VLOOKUP(AA784,#REF!,2,0)</f>
        <v>#REF!</v>
      </c>
      <c r="AE784" s="227" t="e">
        <f t="shared" si="242"/>
        <v>#REF!</v>
      </c>
      <c r="AF784" s="230" t="e">
        <f t="shared" si="243"/>
        <v>#REF!</v>
      </c>
      <c r="AG784" s="230">
        <v>2</v>
      </c>
      <c r="AH784" s="230" t="e">
        <f t="shared" si="244"/>
        <v>#REF!</v>
      </c>
      <c r="AI784" s="228" t="e">
        <f t="shared" si="245"/>
        <v>#REF!</v>
      </c>
      <c r="AJ784" s="209">
        <f>Solicitacao_Prancha[[#This Row],[QUANT EQUIP]]</f>
        <v>2</v>
      </c>
      <c r="AK784" s="209"/>
      <c r="AL784" s="209"/>
      <c r="AM784" s="209"/>
      <c r="AN784" s="209"/>
      <c r="AO784" s="209"/>
      <c r="AP784" s="209"/>
      <c r="AQ784" s="209"/>
      <c r="AR784" s="209"/>
      <c r="AS784" s="209"/>
      <c r="AT784" s="209"/>
      <c r="AU784" s="209"/>
      <c r="AV784" s="209"/>
      <c r="AW784" s="209"/>
      <c r="AX784"/>
      <c r="AY784"/>
    </row>
    <row r="785" spans="1:51" ht="15" hidden="1" x14ac:dyDescent="0.25">
      <c r="A785" s="209">
        <v>3556</v>
      </c>
      <c r="B785" s="209" t="s">
        <v>718</v>
      </c>
      <c r="C785" s="210">
        <v>45659.580555555556</v>
      </c>
      <c r="D785" s="209" t="s">
        <v>575</v>
      </c>
      <c r="E785" s="209" t="s">
        <v>719</v>
      </c>
      <c r="F785" s="209">
        <v>2</v>
      </c>
      <c r="G785" s="209" t="s">
        <v>4</v>
      </c>
      <c r="H785" s="209" t="s">
        <v>621</v>
      </c>
      <c r="I785" s="209" t="s">
        <v>621</v>
      </c>
      <c r="J785" s="209" t="s">
        <v>1</v>
      </c>
      <c r="K785" s="209" t="s">
        <v>1776</v>
      </c>
      <c r="L785" s="209" t="s">
        <v>604</v>
      </c>
      <c r="M785" s="209" t="s">
        <v>635</v>
      </c>
      <c r="N785" s="209" t="s">
        <v>716</v>
      </c>
      <c r="O785" s="209"/>
      <c r="P785" s="209"/>
      <c r="Q785" s="209" t="s">
        <v>688</v>
      </c>
      <c r="R785" s="209" t="e">
        <f>VLOOKUP(LEFT(Solicitacao_Prancha[[#This Row],[ORIGEM]],4),#REF!,2,0)</f>
        <v>#REF!</v>
      </c>
      <c r="S785" s="209" t="e">
        <f>VLOOKUP(LEFT(Solicitacao_Prancha[[#This Row],[DESTINO]],4),#REF!,2,0)</f>
        <v>#REF!</v>
      </c>
      <c r="T785" s="218" t="str">
        <f t="shared" si="238"/>
        <v>Não Aderente</v>
      </c>
      <c r="U785" s="222">
        <f>((CONCATENATE(Solicitacao_Prancha[[#This Row],[DATA MOVIMENTAÇÃO]]," ",Solicitacao_Prancha[[#This Row],[HORA MOVIMENTAÇÃO]])-Solicitacao_Prancha[[#This Row],[DATA SOLICITAÇÃO]])*24)+3</f>
        <v>44.066666666592937</v>
      </c>
      <c r="V785" s="224" t="s">
        <v>410</v>
      </c>
      <c r="W785" s="209" t="str">
        <f>LEFT(Solicitacao_Prancha[[#This Row],[ORIGEM]],4)</f>
        <v>0030</v>
      </c>
      <c r="X785" s="209" t="str">
        <f>LEFT(Solicitacao_Prancha[[#This Row],[DESTINO]],4)</f>
        <v>0458</v>
      </c>
      <c r="Y785" s="209" t="str">
        <f t="shared" si="239"/>
        <v>BRLP0030</v>
      </c>
      <c r="Z785" s="209" t="str">
        <f t="shared" si="240"/>
        <v>00300458</v>
      </c>
      <c r="AA785" s="209" t="str">
        <f t="shared" si="241"/>
        <v>BRLP0458</v>
      </c>
      <c r="AB785" s="222" t="e">
        <f>VLOOKUP(Y785,#REF!,2,0)</f>
        <v>#REF!</v>
      </c>
      <c r="AC785" s="222" t="e">
        <f>VLOOKUP(Z785,#REF!,2,0)</f>
        <v>#REF!</v>
      </c>
      <c r="AD785" s="222" t="e">
        <f>VLOOKUP(AA785,#REF!,2,0)</f>
        <v>#REF!</v>
      </c>
      <c r="AE785" s="227" t="e">
        <f t="shared" si="242"/>
        <v>#REF!</v>
      </c>
      <c r="AF785" s="230" t="e">
        <f t="shared" si="243"/>
        <v>#REF!</v>
      </c>
      <c r="AG785" s="230">
        <v>2</v>
      </c>
      <c r="AH785" s="230" t="e">
        <f t="shared" si="244"/>
        <v>#REF!</v>
      </c>
      <c r="AI785" s="228" t="e">
        <f t="shared" si="245"/>
        <v>#REF!</v>
      </c>
      <c r="AJ785" s="209">
        <f>Solicitacao_Prancha[[#This Row],[QUANT EQUIP]]</f>
        <v>2</v>
      </c>
      <c r="AK785" s="209"/>
      <c r="AL785" s="209"/>
      <c r="AM785" s="209"/>
      <c r="AN785" s="209"/>
      <c r="AO785" s="209"/>
      <c r="AP785" s="209"/>
      <c r="AQ785" s="209"/>
      <c r="AR785" s="209"/>
      <c r="AS785" s="209"/>
      <c r="AT785" s="209"/>
      <c r="AU785" s="209"/>
      <c r="AV785" s="209"/>
      <c r="AW785" s="209"/>
      <c r="AX785"/>
      <c r="AY785"/>
    </row>
    <row r="786" spans="1:51" ht="15" hidden="1" x14ac:dyDescent="0.25">
      <c r="A786" s="209">
        <v>3557</v>
      </c>
      <c r="B786" s="209" t="s">
        <v>718</v>
      </c>
      <c r="C786" s="210">
        <v>45659.581250000003</v>
      </c>
      <c r="D786" s="209" t="s">
        <v>575</v>
      </c>
      <c r="E786" s="209" t="s">
        <v>719</v>
      </c>
      <c r="F786" s="209">
        <v>5</v>
      </c>
      <c r="G786" s="209" t="s">
        <v>4</v>
      </c>
      <c r="H786" s="209" t="s">
        <v>624</v>
      </c>
      <c r="I786" s="209" t="s">
        <v>621</v>
      </c>
      <c r="J786" s="209" t="s">
        <v>1</v>
      </c>
      <c r="K786" s="209" t="s">
        <v>1794</v>
      </c>
      <c r="L786" s="209" t="s">
        <v>604</v>
      </c>
      <c r="M786" s="209" t="s">
        <v>635</v>
      </c>
      <c r="N786" s="209" t="s">
        <v>716</v>
      </c>
      <c r="O786" s="209"/>
      <c r="P786" s="209"/>
      <c r="Q786" s="209" t="s">
        <v>688</v>
      </c>
      <c r="R786" s="209" t="e">
        <f>VLOOKUP(LEFT(Solicitacao_Prancha[[#This Row],[ORIGEM]],4),#REF!,2,0)</f>
        <v>#REF!</v>
      </c>
      <c r="S786" s="209" t="e">
        <f>VLOOKUP(LEFT(Solicitacao_Prancha[[#This Row],[DESTINO]],4),#REF!,2,0)</f>
        <v>#REF!</v>
      </c>
      <c r="T786" s="218" t="str">
        <f t="shared" si="238"/>
        <v>Aderente</v>
      </c>
      <c r="U786" s="222">
        <f>((CONCATENATE(Solicitacao_Prancha[[#This Row],[DATA MOVIMENTAÇÃO]]," ",Solicitacao_Prancha[[#This Row],[HORA MOVIMENTAÇÃO]])-Solicitacao_Prancha[[#This Row],[DATA SOLICITAÇÃO]])*24)+3</f>
        <v>68.049999999871943</v>
      </c>
      <c r="V786" s="224" t="s">
        <v>410</v>
      </c>
      <c r="W786" s="209" t="str">
        <f>LEFT(Solicitacao_Prancha[[#This Row],[ORIGEM]],4)</f>
        <v>0030</v>
      </c>
      <c r="X786" s="209" t="str">
        <f>LEFT(Solicitacao_Prancha[[#This Row],[DESTINO]],4)</f>
        <v>0458</v>
      </c>
      <c r="Y786" s="209" t="str">
        <f t="shared" si="239"/>
        <v>BRLP0030</v>
      </c>
      <c r="Z786" s="209" t="str">
        <f t="shared" si="240"/>
        <v>00300458</v>
      </c>
      <c r="AA786" s="209" t="str">
        <f t="shared" si="241"/>
        <v>BRLP0458</v>
      </c>
      <c r="AB786" s="222" t="e">
        <f>VLOOKUP(Y786,#REF!,2,0)</f>
        <v>#REF!</v>
      </c>
      <c r="AC786" s="222" t="e">
        <f>VLOOKUP(Z786,#REF!,2,0)</f>
        <v>#REF!</v>
      </c>
      <c r="AD786" s="222" t="e">
        <f>VLOOKUP(AA786,#REF!,2,0)</f>
        <v>#REF!</v>
      </c>
      <c r="AE786" s="227" t="e">
        <f t="shared" si="242"/>
        <v>#REF!</v>
      </c>
      <c r="AF786" s="230" t="e">
        <f t="shared" si="243"/>
        <v>#REF!</v>
      </c>
      <c r="AG786" s="230">
        <v>2</v>
      </c>
      <c r="AH786" s="230" t="e">
        <f t="shared" si="244"/>
        <v>#REF!</v>
      </c>
      <c r="AI786" s="228" t="e">
        <f t="shared" si="245"/>
        <v>#REF!</v>
      </c>
      <c r="AJ786" s="209">
        <f>Solicitacao_Prancha[[#This Row],[QUANT EQUIP]]</f>
        <v>5</v>
      </c>
      <c r="AK786" s="209"/>
      <c r="AL786" s="209"/>
      <c r="AM786" s="209"/>
      <c r="AN786" s="209"/>
      <c r="AO786" s="209"/>
      <c r="AP786" s="209"/>
      <c r="AQ786" s="209"/>
      <c r="AR786" s="209"/>
      <c r="AS786" s="209"/>
      <c r="AT786" s="209"/>
      <c r="AU786" s="209"/>
      <c r="AV786" s="209"/>
      <c r="AW786" s="209"/>
      <c r="AX786"/>
      <c r="AY786"/>
    </row>
    <row r="787" spans="1:51" ht="15" hidden="1" x14ac:dyDescent="0.25">
      <c r="A787" s="209">
        <v>3558</v>
      </c>
      <c r="B787" s="209" t="s">
        <v>718</v>
      </c>
      <c r="C787" s="210">
        <v>45659.583333333336</v>
      </c>
      <c r="D787" s="209" t="s">
        <v>575</v>
      </c>
      <c r="E787" s="209" t="s">
        <v>719</v>
      </c>
      <c r="F787" s="209">
        <v>3</v>
      </c>
      <c r="G787" s="209" t="s">
        <v>4</v>
      </c>
      <c r="H787" s="209" t="s">
        <v>624</v>
      </c>
      <c r="I787" s="209" t="s">
        <v>621</v>
      </c>
      <c r="J787" s="209" t="s">
        <v>1</v>
      </c>
      <c r="K787" s="209" t="s">
        <v>1767</v>
      </c>
      <c r="L787" s="209" t="s">
        <v>604</v>
      </c>
      <c r="M787" s="209" t="s">
        <v>635</v>
      </c>
      <c r="N787" s="209" t="s">
        <v>716</v>
      </c>
      <c r="O787" s="209"/>
      <c r="P787" s="209"/>
      <c r="Q787" s="209" t="s">
        <v>688</v>
      </c>
      <c r="R787" s="209" t="e">
        <f>VLOOKUP(LEFT(Solicitacao_Prancha[[#This Row],[ORIGEM]],4),#REF!,2,0)</f>
        <v>#REF!</v>
      </c>
      <c r="S787" s="209" t="e">
        <f>VLOOKUP(LEFT(Solicitacao_Prancha[[#This Row],[DESTINO]],4),#REF!,2,0)</f>
        <v>#REF!</v>
      </c>
      <c r="T787" s="218" t="str">
        <f t="shared" si="238"/>
        <v>Aderente</v>
      </c>
      <c r="U787" s="222">
        <f>((CONCATENATE(Solicitacao_Prancha[[#This Row],[DATA MOVIMENTAÇÃO]]," ",Solicitacao_Prancha[[#This Row],[HORA MOVIMENTAÇÃO]])-Solicitacao_Prancha[[#This Row],[DATA SOLICITAÇÃO]])*24)+3</f>
        <v>91.999999999883585</v>
      </c>
      <c r="V787" s="224" t="s">
        <v>410</v>
      </c>
      <c r="W787" s="209" t="str">
        <f>LEFT(Solicitacao_Prancha[[#This Row],[ORIGEM]],4)</f>
        <v>0030</v>
      </c>
      <c r="X787" s="209" t="str">
        <f>LEFT(Solicitacao_Prancha[[#This Row],[DESTINO]],4)</f>
        <v>0458</v>
      </c>
      <c r="Y787" s="209" t="str">
        <f t="shared" si="239"/>
        <v>BRLP0030</v>
      </c>
      <c r="Z787" s="209" t="str">
        <f t="shared" si="240"/>
        <v>00300458</v>
      </c>
      <c r="AA787" s="209" t="str">
        <f t="shared" si="241"/>
        <v>BRLP0458</v>
      </c>
      <c r="AB787" s="222" t="e">
        <f>VLOOKUP(Y787,#REF!,2,0)</f>
        <v>#REF!</v>
      </c>
      <c r="AC787" s="222" t="e">
        <f>VLOOKUP(Z787,#REF!,2,0)</f>
        <v>#REF!</v>
      </c>
      <c r="AD787" s="222" t="e">
        <f>VLOOKUP(AA787,#REF!,2,0)</f>
        <v>#REF!</v>
      </c>
      <c r="AE787" s="227" t="e">
        <f t="shared" si="242"/>
        <v>#REF!</v>
      </c>
      <c r="AF787" s="230" t="e">
        <f t="shared" si="243"/>
        <v>#REF!</v>
      </c>
      <c r="AG787" s="230">
        <v>2</v>
      </c>
      <c r="AH787" s="230" t="e">
        <f t="shared" si="244"/>
        <v>#REF!</v>
      </c>
      <c r="AI787" s="228" t="e">
        <f t="shared" si="245"/>
        <v>#REF!</v>
      </c>
      <c r="AJ787" s="209">
        <f>Solicitacao_Prancha[[#This Row],[QUANT EQUIP]]</f>
        <v>3</v>
      </c>
      <c r="AK787" s="209"/>
      <c r="AL787" s="209"/>
      <c r="AM787" s="209"/>
      <c r="AN787" s="209"/>
      <c r="AO787" s="209"/>
      <c r="AP787" s="209"/>
      <c r="AQ787" s="209"/>
      <c r="AR787" s="209"/>
      <c r="AS787" s="209"/>
      <c r="AT787" s="209"/>
      <c r="AU787" s="209"/>
      <c r="AV787" s="209"/>
      <c r="AW787" s="209"/>
      <c r="AX787"/>
      <c r="AY787"/>
    </row>
    <row r="788" spans="1:51" ht="15" hidden="1" x14ac:dyDescent="0.25">
      <c r="A788" s="209">
        <v>3559</v>
      </c>
      <c r="B788" s="209" t="s">
        <v>742</v>
      </c>
      <c r="C788" s="210">
        <v>45659.612500000003</v>
      </c>
      <c r="D788" s="209" t="s">
        <v>585</v>
      </c>
      <c r="E788" s="209" t="s">
        <v>489</v>
      </c>
      <c r="F788" s="209">
        <v>1</v>
      </c>
      <c r="G788" s="209" t="s">
        <v>532</v>
      </c>
      <c r="H788" s="209" t="s">
        <v>620</v>
      </c>
      <c r="I788" s="209" t="s">
        <v>624</v>
      </c>
      <c r="J788" s="209" t="s">
        <v>1</v>
      </c>
      <c r="K788" s="209" t="s">
        <v>1776</v>
      </c>
      <c r="L788" s="209" t="s">
        <v>606</v>
      </c>
      <c r="M788" s="209" t="s">
        <v>769</v>
      </c>
      <c r="N788" s="209" t="s">
        <v>538</v>
      </c>
      <c r="O788" s="209"/>
      <c r="P788" s="209"/>
      <c r="Q788" s="209" t="s">
        <v>687</v>
      </c>
      <c r="R788" s="209" t="e">
        <f>VLOOKUP(LEFT(Solicitacao_Prancha[[#This Row],[ORIGEM]],4),#REF!,2,0)</f>
        <v>#REF!</v>
      </c>
      <c r="S788" s="209" t="e">
        <f>VLOOKUP(LEFT(Solicitacao_Prancha[[#This Row],[DESTINO]],4),#REF!,2,0)</f>
        <v>#REF!</v>
      </c>
      <c r="T788" s="218" t="str">
        <f t="shared" si="238"/>
        <v>Aderente</v>
      </c>
      <c r="U788" s="222">
        <f>((CONCATENATE(Solicitacao_Prancha[[#This Row],[DATA MOVIMENTAÇÃO]]," ",Solicitacao_Prancha[[#This Row],[HORA MOVIMENTAÇÃO]])-Solicitacao_Prancha[[#This Row],[DATA SOLICITAÇÃO]])*24)+3</f>
        <v>48.299999999930151</v>
      </c>
      <c r="V788" s="224" t="s">
        <v>410</v>
      </c>
      <c r="W788" s="209" t="str">
        <f>LEFT(Solicitacao_Prancha[[#This Row],[ORIGEM]],4)</f>
        <v>0332</v>
      </c>
      <c r="X788" s="209" t="str">
        <f>LEFT(Solicitacao_Prancha[[#This Row],[DESTINO]],4)</f>
        <v>0371</v>
      </c>
      <c r="Y788" s="209" t="str">
        <f t="shared" si="239"/>
        <v>BRLP0332</v>
      </c>
      <c r="Z788" s="209" t="str">
        <f t="shared" si="240"/>
        <v>03320371</v>
      </c>
      <c r="AA788" s="209" t="str">
        <f t="shared" si="241"/>
        <v>BRLP0371</v>
      </c>
      <c r="AB788" s="222" t="e">
        <f>VLOOKUP(Y788,#REF!,2,0)</f>
        <v>#REF!</v>
      </c>
      <c r="AC788" s="222" t="e">
        <f>VLOOKUP(Z788,#REF!,2,0)</f>
        <v>#REF!</v>
      </c>
      <c r="AD788" s="222" t="e">
        <f>VLOOKUP(AA788,#REF!,2,0)</f>
        <v>#REF!</v>
      </c>
      <c r="AE788" s="227" t="e">
        <f t="shared" si="242"/>
        <v>#REF!</v>
      </c>
      <c r="AF788" s="230" t="e">
        <f t="shared" si="243"/>
        <v>#REF!</v>
      </c>
      <c r="AG788" s="230">
        <v>2</v>
      </c>
      <c r="AH788" s="230" t="e">
        <f t="shared" si="244"/>
        <v>#REF!</v>
      </c>
      <c r="AI788" s="228" t="e">
        <f t="shared" si="245"/>
        <v>#REF!</v>
      </c>
      <c r="AJ788" s="209">
        <f>Solicitacao_Prancha[[#This Row],[QUANT EQUIP]]</f>
        <v>1</v>
      </c>
      <c r="AK788" s="209"/>
      <c r="AL788" s="209"/>
      <c r="AM788" s="209"/>
      <c r="AN788" s="209"/>
      <c r="AO788" s="209"/>
      <c r="AP788" s="209"/>
      <c r="AQ788" s="209"/>
      <c r="AR788" s="209"/>
      <c r="AS788" s="209"/>
      <c r="AT788" s="209"/>
      <c r="AU788" s="209"/>
      <c r="AV788" s="209"/>
      <c r="AW788" s="209"/>
      <c r="AX788"/>
      <c r="AY788"/>
    </row>
    <row r="789" spans="1:51" ht="15" hidden="1" x14ac:dyDescent="0.25">
      <c r="A789" s="209">
        <v>3560</v>
      </c>
      <c r="B789" s="209" t="s">
        <v>742</v>
      </c>
      <c r="C789" s="210">
        <v>45659.613888888889</v>
      </c>
      <c r="D789" s="209" t="s">
        <v>585</v>
      </c>
      <c r="E789" s="209" t="s">
        <v>493</v>
      </c>
      <c r="F789" s="209">
        <v>1</v>
      </c>
      <c r="G789" s="209" t="s">
        <v>532</v>
      </c>
      <c r="H789" s="209" t="s">
        <v>620</v>
      </c>
      <c r="I789" s="209" t="s">
        <v>624</v>
      </c>
      <c r="J789" s="209" t="s">
        <v>1</v>
      </c>
      <c r="K789" s="209" t="s">
        <v>1776</v>
      </c>
      <c r="L789" s="209" t="s">
        <v>606</v>
      </c>
      <c r="M789" s="209" t="s">
        <v>769</v>
      </c>
      <c r="N789" s="209" t="s">
        <v>1795</v>
      </c>
      <c r="O789" s="209"/>
      <c r="P789" s="209"/>
      <c r="Q789" s="209" t="s">
        <v>687</v>
      </c>
      <c r="R789" s="209" t="e">
        <f>VLOOKUP(LEFT(Solicitacao_Prancha[[#This Row],[ORIGEM]],4),#REF!,2,0)</f>
        <v>#REF!</v>
      </c>
      <c r="S789" s="209" t="e">
        <f>VLOOKUP(LEFT(Solicitacao_Prancha[[#This Row],[DESTINO]],4),#REF!,2,0)</f>
        <v>#REF!</v>
      </c>
      <c r="T789" s="218" t="str">
        <f t="shared" si="238"/>
        <v>Aderente</v>
      </c>
      <c r="U789" s="222">
        <f>((CONCATENATE(Solicitacao_Prancha[[#This Row],[DATA MOVIMENTAÇÃO]]," ",Solicitacao_Prancha[[#This Row],[HORA MOVIMENTAÇÃO]])-Solicitacao_Prancha[[#This Row],[DATA SOLICITAÇÃO]])*24)+3</f>
        <v>48.266666666662786</v>
      </c>
      <c r="V789" s="224" t="s">
        <v>410</v>
      </c>
      <c r="W789" s="209" t="str">
        <f>LEFT(Solicitacao_Prancha[[#This Row],[ORIGEM]],4)</f>
        <v>0332</v>
      </c>
      <c r="X789" s="209" t="str">
        <f>LEFT(Solicitacao_Prancha[[#This Row],[DESTINO]],4)</f>
        <v>0294</v>
      </c>
      <c r="Y789" s="209" t="str">
        <f t="shared" si="239"/>
        <v>BRLP0332</v>
      </c>
      <c r="Z789" s="209" t="str">
        <f t="shared" si="240"/>
        <v>03320294</v>
      </c>
      <c r="AA789" s="209" t="str">
        <f t="shared" si="241"/>
        <v>BRLP0294</v>
      </c>
      <c r="AB789" s="222" t="e">
        <f>VLOOKUP(Y789,#REF!,2,0)</f>
        <v>#REF!</v>
      </c>
      <c r="AC789" s="222" t="e">
        <f>VLOOKUP(Z789,#REF!,2,0)</f>
        <v>#REF!</v>
      </c>
      <c r="AD789" s="222" t="e">
        <f>VLOOKUP(AA789,#REF!,2,0)</f>
        <v>#REF!</v>
      </c>
      <c r="AE789" s="227" t="e">
        <f t="shared" si="242"/>
        <v>#REF!</v>
      </c>
      <c r="AF789" s="230" t="e">
        <f t="shared" si="243"/>
        <v>#REF!</v>
      </c>
      <c r="AG789" s="230">
        <v>2</v>
      </c>
      <c r="AH789" s="230" t="e">
        <f t="shared" si="244"/>
        <v>#REF!</v>
      </c>
      <c r="AI789" s="228" t="e">
        <f t="shared" si="245"/>
        <v>#REF!</v>
      </c>
      <c r="AJ789" s="209">
        <f>Solicitacao_Prancha[[#This Row],[QUANT EQUIP]]</f>
        <v>1</v>
      </c>
      <c r="AK789" s="209"/>
      <c r="AL789" s="209"/>
      <c r="AM789" s="209"/>
      <c r="AN789" s="209"/>
      <c r="AO789" s="209"/>
      <c r="AP789" s="209"/>
      <c r="AQ789" s="209"/>
      <c r="AR789" s="209"/>
      <c r="AS789" s="209"/>
      <c r="AT789" s="209"/>
      <c r="AU789" s="209"/>
      <c r="AV789" s="209"/>
      <c r="AW789" s="209"/>
      <c r="AX789"/>
      <c r="AY789"/>
    </row>
    <row r="790" spans="1:51" ht="15" hidden="1" x14ac:dyDescent="0.25">
      <c r="A790" s="209">
        <v>3561</v>
      </c>
      <c r="B790" s="209" t="s">
        <v>742</v>
      </c>
      <c r="C790" s="210">
        <v>45659.616666666669</v>
      </c>
      <c r="D790" s="209" t="s">
        <v>585</v>
      </c>
      <c r="E790" s="209" t="s">
        <v>493</v>
      </c>
      <c r="F790" s="209">
        <v>1</v>
      </c>
      <c r="G790" s="209" t="s">
        <v>532</v>
      </c>
      <c r="H790" s="209" t="s">
        <v>620</v>
      </c>
      <c r="I790" s="209" t="s">
        <v>624</v>
      </c>
      <c r="J790" s="209" t="s">
        <v>1</v>
      </c>
      <c r="K790" s="209" t="s">
        <v>1776</v>
      </c>
      <c r="L790" s="209" t="s">
        <v>602</v>
      </c>
      <c r="M790" s="209" t="s">
        <v>1795</v>
      </c>
      <c r="N790" s="209" t="s">
        <v>578</v>
      </c>
      <c r="O790" s="209"/>
      <c r="P790" s="209"/>
      <c r="Q790" s="209" t="s">
        <v>687</v>
      </c>
      <c r="R790" s="209" t="e">
        <f>VLOOKUP(LEFT(Solicitacao_Prancha[[#This Row],[ORIGEM]],4),#REF!,2,0)</f>
        <v>#REF!</v>
      </c>
      <c r="S790" s="209" t="e">
        <f>VLOOKUP(LEFT(Solicitacao_Prancha[[#This Row],[DESTINO]],4),#REF!,2,0)</f>
        <v>#REF!</v>
      </c>
      <c r="T790" s="218" t="str">
        <f t="shared" si="238"/>
        <v>Aderente</v>
      </c>
      <c r="U790" s="222">
        <f>((CONCATENATE(Solicitacao_Prancha[[#This Row],[DATA MOVIMENTAÇÃO]]," ",Solicitacao_Prancha[[#This Row],[HORA MOVIMENTAÇÃO]])-Solicitacao_Prancha[[#This Row],[DATA SOLICITAÇÃO]])*24)+3</f>
        <v>51.199999999953434</v>
      </c>
      <c r="V790" s="224" t="s">
        <v>410</v>
      </c>
      <c r="W790" s="209" t="str">
        <f>LEFT(Solicitacao_Prancha[[#This Row],[ORIGEM]],4)</f>
        <v>0294</v>
      </c>
      <c r="X790" s="209" t="str">
        <f>LEFT(Solicitacao_Prancha[[#This Row],[DESTINO]],4)</f>
        <v>0367</v>
      </c>
      <c r="Y790" s="209" t="str">
        <f t="shared" si="239"/>
        <v>BRLP0294</v>
      </c>
      <c r="Z790" s="209" t="str">
        <f t="shared" si="240"/>
        <v>02940367</v>
      </c>
      <c r="AA790" s="209" t="str">
        <f t="shared" si="241"/>
        <v>BRLP0367</v>
      </c>
      <c r="AB790" s="222" t="e">
        <f>VLOOKUP(Y790,#REF!,2,0)</f>
        <v>#REF!</v>
      </c>
      <c r="AC790" s="222" t="e">
        <f>VLOOKUP(Z790,#REF!,2,0)</f>
        <v>#REF!</v>
      </c>
      <c r="AD790" s="222" t="e">
        <f>VLOOKUP(AA790,#REF!,2,0)</f>
        <v>#REF!</v>
      </c>
      <c r="AE790" s="227" t="e">
        <f t="shared" si="242"/>
        <v>#REF!</v>
      </c>
      <c r="AF790" s="230" t="e">
        <f t="shared" si="243"/>
        <v>#REF!</v>
      </c>
      <c r="AG790" s="230">
        <v>2</v>
      </c>
      <c r="AH790" s="230" t="e">
        <f t="shared" si="244"/>
        <v>#REF!</v>
      </c>
      <c r="AI790" s="228" t="e">
        <f t="shared" si="245"/>
        <v>#REF!</v>
      </c>
      <c r="AJ790" s="209">
        <f>Solicitacao_Prancha[[#This Row],[QUANT EQUIP]]</f>
        <v>1</v>
      </c>
      <c r="AK790" s="209"/>
      <c r="AL790" s="209"/>
      <c r="AM790" s="209"/>
      <c r="AN790" s="209"/>
      <c r="AO790" s="209"/>
      <c r="AP790" s="209"/>
      <c r="AQ790" s="209"/>
      <c r="AR790" s="209"/>
      <c r="AS790" s="209"/>
      <c r="AT790" s="209"/>
      <c r="AU790" s="209"/>
      <c r="AV790" s="209"/>
      <c r="AW790" s="209"/>
      <c r="AX790"/>
      <c r="AY790"/>
    </row>
    <row r="791" spans="1:51" ht="15" hidden="1" x14ac:dyDescent="0.25">
      <c r="A791" s="209">
        <v>3562</v>
      </c>
      <c r="B791" s="209" t="s">
        <v>742</v>
      </c>
      <c r="C791" s="210">
        <v>45659.617361111108</v>
      </c>
      <c r="D791" s="209" t="s">
        <v>585</v>
      </c>
      <c r="E791" s="209" t="s">
        <v>491</v>
      </c>
      <c r="F791" s="209">
        <v>1</v>
      </c>
      <c r="G791" s="209" t="s">
        <v>532</v>
      </c>
      <c r="H791" s="209" t="s">
        <v>620</v>
      </c>
      <c r="I791" s="209" t="s">
        <v>624</v>
      </c>
      <c r="J791" s="209" t="s">
        <v>1</v>
      </c>
      <c r="K791" s="209" t="s">
        <v>1776</v>
      </c>
      <c r="L791" s="209" t="s">
        <v>606</v>
      </c>
      <c r="M791" s="209" t="s">
        <v>769</v>
      </c>
      <c r="N791" s="209" t="s">
        <v>578</v>
      </c>
      <c r="O791" s="209"/>
      <c r="P791" s="209"/>
      <c r="Q791" s="209" t="s">
        <v>687</v>
      </c>
      <c r="R791" s="209" t="e">
        <f>VLOOKUP(LEFT(Solicitacao_Prancha[[#This Row],[ORIGEM]],4),#REF!,2,0)</f>
        <v>#REF!</v>
      </c>
      <c r="S791" s="209" t="e">
        <f>VLOOKUP(LEFT(Solicitacao_Prancha[[#This Row],[DESTINO]],4),#REF!,2,0)</f>
        <v>#REF!</v>
      </c>
      <c r="T791" s="218" t="str">
        <f t="shared" si="238"/>
        <v>Aderente</v>
      </c>
      <c r="U791" s="222">
        <f>((CONCATENATE(Solicitacao_Prancha[[#This Row],[DATA MOVIMENTAÇÃO]]," ",Solicitacao_Prancha[[#This Row],[HORA MOVIMENTAÇÃO]])-Solicitacao_Prancha[[#This Row],[DATA SOLICITAÇÃO]])*24)+3</f>
        <v>48.183333333407063</v>
      </c>
      <c r="V791" s="224" t="s">
        <v>410</v>
      </c>
      <c r="W791" s="209" t="str">
        <f>LEFT(Solicitacao_Prancha[[#This Row],[ORIGEM]],4)</f>
        <v>0332</v>
      </c>
      <c r="X791" s="209" t="str">
        <f>LEFT(Solicitacao_Prancha[[#This Row],[DESTINO]],4)</f>
        <v>0367</v>
      </c>
      <c r="Y791" s="209" t="str">
        <f t="shared" si="239"/>
        <v>BRLP0332</v>
      </c>
      <c r="Z791" s="209" t="str">
        <f t="shared" si="240"/>
        <v>03320367</v>
      </c>
      <c r="AA791" s="209" t="str">
        <f t="shared" si="241"/>
        <v>BRLP0367</v>
      </c>
      <c r="AB791" s="222" t="e">
        <f>VLOOKUP(Y791,#REF!,2,0)</f>
        <v>#REF!</v>
      </c>
      <c r="AC791" s="222" t="e">
        <f>VLOOKUP(Z791,#REF!,2,0)</f>
        <v>#REF!</v>
      </c>
      <c r="AD791" s="222" t="e">
        <f>VLOOKUP(AA791,#REF!,2,0)</f>
        <v>#REF!</v>
      </c>
      <c r="AE791" s="227" t="e">
        <f t="shared" si="242"/>
        <v>#REF!</v>
      </c>
      <c r="AF791" s="230" t="e">
        <f t="shared" si="243"/>
        <v>#REF!</v>
      </c>
      <c r="AG791" s="230">
        <v>2</v>
      </c>
      <c r="AH791" s="230" t="e">
        <f t="shared" si="244"/>
        <v>#REF!</v>
      </c>
      <c r="AI791" s="228" t="e">
        <f t="shared" si="245"/>
        <v>#REF!</v>
      </c>
      <c r="AJ791" s="209">
        <f>Solicitacao_Prancha[[#This Row],[QUANT EQUIP]]</f>
        <v>1</v>
      </c>
      <c r="AK791" s="209"/>
      <c r="AL791" s="209"/>
      <c r="AM791" s="209"/>
      <c r="AN791" s="209"/>
      <c r="AO791" s="209"/>
      <c r="AP791" s="209"/>
      <c r="AQ791" s="209"/>
      <c r="AR791" s="209"/>
      <c r="AS791" s="209"/>
      <c r="AT791" s="209"/>
      <c r="AU791" s="209"/>
      <c r="AV791" s="209"/>
      <c r="AW791" s="209"/>
      <c r="AX791"/>
      <c r="AY791"/>
    </row>
    <row r="792" spans="1:51" ht="15" hidden="1" x14ac:dyDescent="0.25">
      <c r="A792" s="209">
        <v>3563</v>
      </c>
      <c r="B792" s="209" t="s">
        <v>717</v>
      </c>
      <c r="C792" s="210">
        <v>45659.629166666666</v>
      </c>
      <c r="D792" s="209" t="s">
        <v>571</v>
      </c>
      <c r="E792" s="209" t="s">
        <v>500</v>
      </c>
      <c r="F792" s="209">
        <v>3</v>
      </c>
      <c r="G792" s="209" t="s">
        <v>501</v>
      </c>
      <c r="H792" s="209" t="s">
        <v>620</v>
      </c>
      <c r="I792" s="209" t="s">
        <v>624</v>
      </c>
      <c r="J792" s="209" t="s">
        <v>531</v>
      </c>
      <c r="K792" s="209" t="s">
        <v>1724</v>
      </c>
      <c r="L792" s="209" t="s">
        <v>597</v>
      </c>
      <c r="M792" s="209" t="s">
        <v>1562</v>
      </c>
      <c r="N792" s="209" t="s">
        <v>560</v>
      </c>
      <c r="O792" s="209"/>
      <c r="P792" s="209" t="s">
        <v>633</v>
      </c>
      <c r="Q792" s="209" t="s">
        <v>688</v>
      </c>
      <c r="R792" s="209" t="e">
        <f>VLOOKUP(LEFT(Solicitacao_Prancha[[#This Row],[ORIGEM]],4),#REF!,2,0)</f>
        <v>#REF!</v>
      </c>
      <c r="S792" s="209" t="e">
        <f>VLOOKUP(LEFT(Solicitacao_Prancha[[#This Row],[DESTINO]],4),#REF!,2,0)</f>
        <v>#REF!</v>
      </c>
      <c r="T792" s="218" t="str">
        <f t="shared" si="238"/>
        <v>Não Aderente</v>
      </c>
      <c r="U792" s="222">
        <f>((CONCATENATE(Solicitacao_Prancha[[#This Row],[DATA MOVIMENTAÇÃO]]," ",Solicitacao_Prancha[[#This Row],[HORA MOVIMENTAÇÃO]])-Solicitacao_Prancha[[#This Row],[DATA SOLICITAÇÃO]])*24)+3</f>
        <v>-27.099999999976717</v>
      </c>
      <c r="V792" s="224" t="s">
        <v>410</v>
      </c>
      <c r="W792" s="209" t="str">
        <f>LEFT(Solicitacao_Prancha[[#This Row],[ORIGEM]],4)</f>
        <v>0481</v>
      </c>
      <c r="X792" s="209" t="str">
        <f>LEFT(Solicitacao_Prancha[[#This Row],[DESTINO]],4)</f>
        <v>0480</v>
      </c>
      <c r="Y792" s="209" t="str">
        <f t="shared" si="239"/>
        <v>BRLP0481</v>
      </c>
      <c r="Z792" s="209" t="str">
        <f t="shared" si="240"/>
        <v>04810480</v>
      </c>
      <c r="AA792" s="209" t="str">
        <f t="shared" si="241"/>
        <v>BRLP0480</v>
      </c>
      <c r="AB792" s="222" t="e">
        <f>VLOOKUP(Y792,#REF!,2,0)</f>
        <v>#REF!</v>
      </c>
      <c r="AC792" s="222" t="e">
        <f>VLOOKUP(Z792,#REF!,2,0)</f>
        <v>#REF!</v>
      </c>
      <c r="AD792" s="222" t="e">
        <f>VLOOKUP(AA792,#REF!,2,0)</f>
        <v>#REF!</v>
      </c>
      <c r="AE792" s="227" t="e">
        <f t="shared" si="242"/>
        <v>#REF!</v>
      </c>
      <c r="AF792" s="230" t="e">
        <f t="shared" si="243"/>
        <v>#REF!</v>
      </c>
      <c r="AG792" s="230">
        <v>2</v>
      </c>
      <c r="AH792" s="230" t="e">
        <f t="shared" si="244"/>
        <v>#REF!</v>
      </c>
      <c r="AI792" s="228" t="e">
        <f t="shared" si="245"/>
        <v>#REF!</v>
      </c>
      <c r="AJ792" s="209">
        <f>Solicitacao_Prancha[[#This Row],[QUANT EQUIP]]</f>
        <v>3</v>
      </c>
      <c r="AK792" s="209"/>
      <c r="AL792" s="209"/>
      <c r="AM792" s="209"/>
      <c r="AN792" s="209"/>
      <c r="AO792" s="209"/>
      <c r="AP792" s="209"/>
      <c r="AQ792" s="209"/>
      <c r="AR792" s="209"/>
      <c r="AS792" s="209"/>
      <c r="AT792" s="209"/>
      <c r="AU792" s="209"/>
      <c r="AV792" s="209"/>
      <c r="AW792" s="209"/>
      <c r="AX792"/>
      <c r="AY792"/>
    </row>
    <row r="793" spans="1:51" ht="15" hidden="1" x14ac:dyDescent="0.25">
      <c r="A793" s="209">
        <v>3564</v>
      </c>
      <c r="B793" s="209" t="s">
        <v>745</v>
      </c>
      <c r="C793" s="210">
        <v>45659.664583333331</v>
      </c>
      <c r="D793" s="209" t="s">
        <v>1796</v>
      </c>
      <c r="E793" s="209" t="s">
        <v>485</v>
      </c>
      <c r="F793" s="209">
        <v>3</v>
      </c>
      <c r="G793" s="209" t="s">
        <v>1797</v>
      </c>
      <c r="H793" s="209" t="s">
        <v>624</v>
      </c>
      <c r="I793" s="209" t="s">
        <v>622</v>
      </c>
      <c r="J793" s="209" t="s">
        <v>1</v>
      </c>
      <c r="K793" s="209" t="s">
        <v>1776</v>
      </c>
      <c r="L793" s="209" t="s">
        <v>604</v>
      </c>
      <c r="M793" s="209" t="s">
        <v>546</v>
      </c>
      <c r="N793" s="209" t="s">
        <v>781</v>
      </c>
      <c r="O793" s="209"/>
      <c r="P793" s="209"/>
      <c r="Q793" s="209" t="s">
        <v>687</v>
      </c>
      <c r="R793" s="209" t="e">
        <f>VLOOKUP(LEFT(Solicitacao_Prancha[[#This Row],[ORIGEM]],4),#REF!,2,0)</f>
        <v>#REF!</v>
      </c>
      <c r="S793" s="209" t="e">
        <f>VLOOKUP(LEFT(Solicitacao_Prancha[[#This Row],[DESTINO]],4),#REF!,2,0)</f>
        <v>#REF!</v>
      </c>
      <c r="T793" s="218" t="str">
        <f t="shared" si="238"/>
        <v>Não Aderente</v>
      </c>
      <c r="U793" s="222">
        <f>((CONCATENATE(Solicitacao_Prancha[[#This Row],[DATA MOVIMENTAÇÃO]]," ",Solicitacao_Prancha[[#This Row],[HORA MOVIMENTAÇÃO]])-Solicitacao_Prancha[[#This Row],[DATA SOLICITAÇÃO]])*24)+3</f>
        <v>42.049999999988358</v>
      </c>
      <c r="V793" s="224" t="s">
        <v>410</v>
      </c>
      <c r="W793" s="209" t="str">
        <f>LEFT(Solicitacao_Prancha[[#This Row],[ORIGEM]],4)</f>
        <v>0325</v>
      </c>
      <c r="X793" s="209" t="str">
        <f>LEFT(Solicitacao_Prancha[[#This Row],[DESTINO]],4)</f>
        <v>0263</v>
      </c>
      <c r="Y793" s="209" t="str">
        <f t="shared" si="239"/>
        <v>BRLP0325</v>
      </c>
      <c r="Z793" s="209" t="str">
        <f t="shared" si="240"/>
        <v>03250263</v>
      </c>
      <c r="AA793" s="209" t="str">
        <f t="shared" si="241"/>
        <v>BRLP0263</v>
      </c>
      <c r="AB793" s="222" t="e">
        <f>VLOOKUP(Y793,#REF!,2,0)</f>
        <v>#REF!</v>
      </c>
      <c r="AC793" s="222" t="e">
        <f>VLOOKUP(Z793,#REF!,2,0)</f>
        <v>#REF!</v>
      </c>
      <c r="AD793" s="222" t="e">
        <f>VLOOKUP(AA793,#REF!,2,0)</f>
        <v>#REF!</v>
      </c>
      <c r="AE793" s="227" t="e">
        <f t="shared" si="242"/>
        <v>#REF!</v>
      </c>
      <c r="AF793" s="230" t="e">
        <f t="shared" si="243"/>
        <v>#REF!</v>
      </c>
      <c r="AG793" s="230">
        <v>2</v>
      </c>
      <c r="AH793" s="230" t="e">
        <f t="shared" si="244"/>
        <v>#REF!</v>
      </c>
      <c r="AI793" s="228" t="e">
        <f t="shared" si="245"/>
        <v>#REF!</v>
      </c>
      <c r="AJ793" s="209">
        <f>Solicitacao_Prancha[[#This Row],[QUANT EQUIP]]</f>
        <v>3</v>
      </c>
      <c r="AK793" s="209"/>
      <c r="AL793" s="209"/>
      <c r="AM793" s="209"/>
      <c r="AN793" s="209"/>
      <c r="AO793" s="209"/>
      <c r="AP793" s="209"/>
      <c r="AQ793" s="209"/>
      <c r="AR793" s="209"/>
      <c r="AS793" s="209"/>
      <c r="AT793" s="209"/>
      <c r="AU793" s="209"/>
      <c r="AV793" s="209"/>
      <c r="AW793" s="209"/>
      <c r="AX793"/>
      <c r="AY793"/>
    </row>
    <row r="794" spans="1:51" ht="15" hidden="1" x14ac:dyDescent="0.25">
      <c r="A794" s="209">
        <v>3565</v>
      </c>
      <c r="B794" s="209" t="s">
        <v>718</v>
      </c>
      <c r="C794" s="210">
        <v>45659.76458333333</v>
      </c>
      <c r="D794" s="209" t="s">
        <v>1803</v>
      </c>
      <c r="E794" s="209" t="s">
        <v>744</v>
      </c>
      <c r="F794" s="209">
        <v>16</v>
      </c>
      <c r="G794" s="209" t="s">
        <v>6</v>
      </c>
      <c r="H794" s="209" t="s">
        <v>664</v>
      </c>
      <c r="I794" s="209" t="s">
        <v>624</v>
      </c>
      <c r="J794" s="209" t="s">
        <v>1</v>
      </c>
      <c r="K794" s="209" t="s">
        <v>1776</v>
      </c>
      <c r="L794" s="209" t="s">
        <v>604</v>
      </c>
      <c r="M794" s="209" t="s">
        <v>1495</v>
      </c>
      <c r="N794" s="209" t="s">
        <v>1804</v>
      </c>
      <c r="O794" s="209"/>
      <c r="P794" s="209"/>
      <c r="Q794" s="209" t="s">
        <v>688</v>
      </c>
      <c r="R794" s="209" t="e">
        <f>VLOOKUP(LEFT(Solicitacao_Prancha[[#This Row],[ORIGEM]],4),#REF!,2,0)</f>
        <v>#REF!</v>
      </c>
      <c r="S794" s="209" t="e">
        <f>VLOOKUP(LEFT(Solicitacao_Prancha[[#This Row],[DESTINO]],4),#REF!,2,0)</f>
        <v>#REF!</v>
      </c>
      <c r="T794" s="218" t="str">
        <f t="shared" si="238"/>
        <v>Não Aderente</v>
      </c>
      <c r="U794" s="222">
        <f>((CONCATENATE(Solicitacao_Prancha[[#This Row],[DATA MOVIMENTAÇÃO]]," ",Solicitacao_Prancha[[#This Row],[HORA MOVIMENTAÇÃO]])-Solicitacao_Prancha[[#This Row],[DATA SOLICITAÇÃO]])*24)+3</f>
        <v>39.650000000023283</v>
      </c>
      <c r="V794" s="224" t="s">
        <v>410</v>
      </c>
      <c r="W794" s="209" t="str">
        <f>LEFT(Solicitacao_Prancha[[#This Row],[ORIGEM]],4)</f>
        <v>0366</v>
      </c>
      <c r="X794" s="209" t="str">
        <f>LEFT(Solicitacao_Prancha[[#This Row],[DESTINO]],4)</f>
        <v>0391</v>
      </c>
      <c r="Y794" s="209" t="str">
        <f t="shared" si="239"/>
        <v>BRLP0366</v>
      </c>
      <c r="Z794" s="209" t="str">
        <f t="shared" si="240"/>
        <v>03660391</v>
      </c>
      <c r="AA794" s="209" t="str">
        <f t="shared" si="241"/>
        <v>BRLP0391</v>
      </c>
      <c r="AB794" s="222" t="e">
        <f>VLOOKUP(Y794,#REF!,2,0)</f>
        <v>#REF!</v>
      </c>
      <c r="AC794" s="222" t="e">
        <f>VLOOKUP(Z794,#REF!,2,0)</f>
        <v>#REF!</v>
      </c>
      <c r="AD794" s="222" t="e">
        <f>VLOOKUP(AA794,#REF!,2,0)</f>
        <v>#REF!</v>
      </c>
      <c r="AE794" s="227" t="e">
        <f t="shared" si="242"/>
        <v>#REF!</v>
      </c>
      <c r="AF794" s="230" t="e">
        <f t="shared" si="243"/>
        <v>#REF!</v>
      </c>
      <c r="AG794" s="230">
        <v>2</v>
      </c>
      <c r="AH794" s="230" t="e">
        <f t="shared" si="244"/>
        <v>#REF!</v>
      </c>
      <c r="AI794" s="228" t="e">
        <f t="shared" si="245"/>
        <v>#REF!</v>
      </c>
      <c r="AJ794" s="209">
        <f>Solicitacao_Prancha[[#This Row],[QUANT EQUIP]]</f>
        <v>16</v>
      </c>
      <c r="AK794" s="209"/>
      <c r="AL794" s="209"/>
      <c r="AM794" s="209"/>
      <c r="AN794" s="209"/>
      <c r="AO794" s="209"/>
      <c r="AP794" s="209"/>
      <c r="AQ794" s="209"/>
      <c r="AR794" s="209"/>
      <c r="AS794" s="209"/>
      <c r="AT794" s="209"/>
      <c r="AU794" s="209"/>
      <c r="AV794" s="209"/>
      <c r="AW794" s="209"/>
      <c r="AX794"/>
      <c r="AY794"/>
    </row>
    <row r="795" spans="1:51" ht="15" hidden="1" x14ac:dyDescent="0.25">
      <c r="A795" s="209">
        <v>3566</v>
      </c>
      <c r="B795" s="209" t="s">
        <v>718</v>
      </c>
      <c r="C795" s="210">
        <v>45659.767361111109</v>
      </c>
      <c r="D795" s="209" t="s">
        <v>1803</v>
      </c>
      <c r="E795" s="209" t="s">
        <v>5</v>
      </c>
      <c r="F795" s="209">
        <v>1</v>
      </c>
      <c r="G795" s="209" t="s">
        <v>6</v>
      </c>
      <c r="H795" s="209" t="s">
        <v>620</v>
      </c>
      <c r="I795" s="209" t="s">
        <v>624</v>
      </c>
      <c r="J795" s="209" t="s">
        <v>1</v>
      </c>
      <c r="K795" s="209" t="s">
        <v>1776</v>
      </c>
      <c r="L795" s="209" t="s">
        <v>593</v>
      </c>
      <c r="M795" s="209" t="s">
        <v>1495</v>
      </c>
      <c r="N795" s="209" t="s">
        <v>1804</v>
      </c>
      <c r="O795" s="209"/>
      <c r="P795" s="209"/>
      <c r="Q795" s="209" t="s">
        <v>687</v>
      </c>
      <c r="R795" s="209" t="e">
        <f>VLOOKUP(LEFT(Solicitacao_Prancha[[#This Row],[ORIGEM]],4),#REF!,2,0)</f>
        <v>#REF!</v>
      </c>
      <c r="S795" s="209" t="e">
        <f>VLOOKUP(LEFT(Solicitacao_Prancha[[#This Row],[DESTINO]],4),#REF!,2,0)</f>
        <v>#REF!</v>
      </c>
      <c r="T795" s="218" t="str">
        <f t="shared" si="238"/>
        <v>Não Aderente</v>
      </c>
      <c r="U795" s="222">
        <f>((CONCATENATE(Solicitacao_Prancha[[#This Row],[DATA MOVIMENTAÇÃO]]," ",Solicitacao_Prancha[[#This Row],[HORA MOVIMENTAÇÃO]])-Solicitacao_Prancha[[#This Row],[DATA SOLICITAÇÃO]])*24)+3</f>
        <v>40.583333333430346</v>
      </c>
      <c r="V795" s="224" t="s">
        <v>410</v>
      </c>
      <c r="W795" s="209" t="str">
        <f>LEFT(Solicitacao_Prancha[[#This Row],[ORIGEM]],4)</f>
        <v>0366</v>
      </c>
      <c r="X795" s="209" t="str">
        <f>LEFT(Solicitacao_Prancha[[#This Row],[DESTINO]],4)</f>
        <v>0391</v>
      </c>
      <c r="Y795" s="209" t="str">
        <f t="shared" si="239"/>
        <v>BRLP0366</v>
      </c>
      <c r="Z795" s="209" t="str">
        <f t="shared" si="240"/>
        <v>03660391</v>
      </c>
      <c r="AA795" s="209" t="str">
        <f t="shared" si="241"/>
        <v>BRLP0391</v>
      </c>
      <c r="AB795" s="222" t="e">
        <f>VLOOKUP(Y795,#REF!,2,0)</f>
        <v>#REF!</v>
      </c>
      <c r="AC795" s="222" t="e">
        <f>VLOOKUP(Z795,#REF!,2,0)</f>
        <v>#REF!</v>
      </c>
      <c r="AD795" s="222" t="e">
        <f>VLOOKUP(AA795,#REF!,2,0)</f>
        <v>#REF!</v>
      </c>
      <c r="AE795" s="227" t="e">
        <f t="shared" si="242"/>
        <v>#REF!</v>
      </c>
      <c r="AF795" s="230" t="e">
        <f t="shared" si="243"/>
        <v>#REF!</v>
      </c>
      <c r="AG795" s="230">
        <v>2</v>
      </c>
      <c r="AH795" s="230" t="e">
        <f t="shared" si="244"/>
        <v>#REF!</v>
      </c>
      <c r="AI795" s="228" t="e">
        <f t="shared" si="245"/>
        <v>#REF!</v>
      </c>
      <c r="AJ795" s="209">
        <f>Solicitacao_Prancha[[#This Row],[QUANT EQUIP]]</f>
        <v>1</v>
      </c>
      <c r="AK795" s="209"/>
      <c r="AL795" s="209"/>
      <c r="AM795" s="209"/>
      <c r="AN795" s="209"/>
      <c r="AO795" s="209"/>
      <c r="AP795" s="209"/>
      <c r="AQ795" s="209"/>
      <c r="AR795" s="209"/>
      <c r="AS795" s="209"/>
      <c r="AT795" s="209"/>
      <c r="AU795" s="209"/>
      <c r="AV795" s="209"/>
      <c r="AW795" s="209"/>
      <c r="AX795"/>
      <c r="AY795"/>
    </row>
    <row r="796" spans="1:51" ht="15" hidden="1" x14ac:dyDescent="0.25">
      <c r="A796" s="209">
        <v>3567</v>
      </c>
      <c r="B796" s="209" t="s">
        <v>718</v>
      </c>
      <c r="C796" s="210">
        <v>45659.820833333331</v>
      </c>
      <c r="D796" s="209" t="s">
        <v>822</v>
      </c>
      <c r="E796" s="209" t="s">
        <v>719</v>
      </c>
      <c r="F796" s="209">
        <v>2</v>
      </c>
      <c r="G796" s="209" t="s">
        <v>7</v>
      </c>
      <c r="H796" s="209" t="s">
        <v>621</v>
      </c>
      <c r="I796" s="209" t="s">
        <v>621</v>
      </c>
      <c r="J796" s="209" t="s">
        <v>1</v>
      </c>
      <c r="K796" s="209" t="s">
        <v>1776</v>
      </c>
      <c r="L796" s="209" t="s">
        <v>597</v>
      </c>
      <c r="M796" s="209" t="s">
        <v>1513</v>
      </c>
      <c r="N796" s="209" t="s">
        <v>652</v>
      </c>
      <c r="O796" s="209"/>
      <c r="P796" s="209"/>
      <c r="Q796" s="209" t="s">
        <v>688</v>
      </c>
      <c r="R796" s="209" t="e">
        <f>VLOOKUP(LEFT(Solicitacao_Prancha[[#This Row],[ORIGEM]],4),#REF!,2,0)</f>
        <v>#REF!</v>
      </c>
      <c r="S796" s="209" t="e">
        <f>VLOOKUP(LEFT(Solicitacao_Prancha[[#This Row],[DESTINO]],4),#REF!,2,0)</f>
        <v>#REF!</v>
      </c>
      <c r="T796" s="218" t="str">
        <f t="shared" si="238"/>
        <v>Não Aderente</v>
      </c>
      <c r="U796" s="222">
        <f>((CONCATENATE(Solicitacao_Prancha[[#This Row],[DATA MOVIMENTAÇÃO]]," ",Solicitacao_Prancha[[#This Row],[HORA MOVIMENTAÇÃO]])-Solicitacao_Prancha[[#This Row],[DATA SOLICITAÇÃO]])*24)+3</f>
        <v>40.300000000046566</v>
      </c>
      <c r="V796" s="224" t="s">
        <v>410</v>
      </c>
      <c r="W796" s="209" t="str">
        <f>LEFT(Solicitacao_Prancha[[#This Row],[ORIGEM]],4)</f>
        <v>0460</v>
      </c>
      <c r="X796" s="209" t="str">
        <f>LEFT(Solicitacao_Prancha[[#This Row],[DESTINO]],4)</f>
        <v>0390</v>
      </c>
      <c r="Y796" s="209" t="str">
        <f t="shared" si="239"/>
        <v>BRLP0460</v>
      </c>
      <c r="Z796" s="209" t="str">
        <f t="shared" si="240"/>
        <v>04600390</v>
      </c>
      <c r="AA796" s="209" t="str">
        <f t="shared" si="241"/>
        <v>BRLP0390</v>
      </c>
      <c r="AB796" s="222" t="e">
        <f>VLOOKUP(Y796,#REF!,2,0)</f>
        <v>#REF!</v>
      </c>
      <c r="AC796" s="222" t="e">
        <f>VLOOKUP(Z796,#REF!,2,0)</f>
        <v>#REF!</v>
      </c>
      <c r="AD796" s="222" t="e">
        <f>VLOOKUP(AA796,#REF!,2,0)</f>
        <v>#REF!</v>
      </c>
      <c r="AE796" s="227" t="e">
        <f t="shared" si="242"/>
        <v>#REF!</v>
      </c>
      <c r="AF796" s="230" t="e">
        <f t="shared" si="243"/>
        <v>#REF!</v>
      </c>
      <c r="AG796" s="230">
        <v>2</v>
      </c>
      <c r="AH796" s="230" t="e">
        <f t="shared" si="244"/>
        <v>#REF!</v>
      </c>
      <c r="AI796" s="228" t="e">
        <f t="shared" si="245"/>
        <v>#REF!</v>
      </c>
      <c r="AJ796" s="209">
        <f>Solicitacao_Prancha[[#This Row],[QUANT EQUIP]]</f>
        <v>2</v>
      </c>
      <c r="AK796" s="209"/>
      <c r="AL796" s="209"/>
      <c r="AM796" s="209"/>
      <c r="AN796" s="209"/>
      <c r="AO796" s="209"/>
      <c r="AP796" s="209"/>
      <c r="AQ796" s="209"/>
      <c r="AR796" s="209"/>
      <c r="AS796" s="209"/>
      <c r="AT796" s="209"/>
      <c r="AU796" s="209"/>
      <c r="AV796" s="209"/>
      <c r="AW796" s="209"/>
      <c r="AX796"/>
      <c r="AY796"/>
    </row>
    <row r="797" spans="1:51" ht="15" hidden="1" x14ac:dyDescent="0.25">
      <c r="A797" s="209">
        <v>3692</v>
      </c>
      <c r="B797" s="209" t="s">
        <v>743</v>
      </c>
      <c r="C797" s="210">
        <v>45659.882638888892</v>
      </c>
      <c r="D797" s="209" t="s">
        <v>1707</v>
      </c>
      <c r="E797" s="209" t="s">
        <v>481</v>
      </c>
      <c r="F797" s="209">
        <v>1</v>
      </c>
      <c r="G797" s="209" t="s">
        <v>492</v>
      </c>
      <c r="H797" s="209" t="s">
        <v>620</v>
      </c>
      <c r="I797" s="209" t="s">
        <v>621</v>
      </c>
      <c r="J797" s="209" t="s">
        <v>1</v>
      </c>
      <c r="K797" s="209" t="s">
        <v>1855</v>
      </c>
      <c r="L797" s="209" t="s">
        <v>593</v>
      </c>
      <c r="M797" s="209" t="s">
        <v>1495</v>
      </c>
      <c r="N797" s="209" t="s">
        <v>1887</v>
      </c>
      <c r="O797" s="209" t="s">
        <v>1888</v>
      </c>
      <c r="P797" s="209"/>
      <c r="Q797" s="209" t="s">
        <v>688</v>
      </c>
      <c r="R797" s="209" t="e">
        <f>VLOOKUP(LEFT(Solicitacao_Prancha[[#This Row],[ORIGEM]],4),#REF!,2,0)</f>
        <v>#REF!</v>
      </c>
      <c r="S797" s="209" t="e">
        <f>VLOOKUP(LEFT(Solicitacao_Prancha[[#This Row],[DESTINO]],4),#REF!,2,0)</f>
        <v>#REF!</v>
      </c>
      <c r="T797" s="218" t="str">
        <f t="shared" si="238"/>
        <v>Aderente</v>
      </c>
      <c r="U797" s="222">
        <f>((CONCATENATE(Solicitacao_Prancha[[#This Row],[DATA MOVIMENTAÇÃO]]," ",Solicitacao_Prancha[[#This Row],[HORA MOVIMENTAÇÃO]])-Solicitacao_Prancha[[#This Row],[DATA SOLICITAÇÃO]])*24)+3</f>
        <v>109.81666666665114</v>
      </c>
      <c r="V797" s="224" t="s">
        <v>410</v>
      </c>
      <c r="W797" s="209" t="str">
        <f>LEFT(Solicitacao_Prancha[[#This Row],[ORIGEM]],4)</f>
        <v>0366</v>
      </c>
      <c r="X797" s="209" t="str">
        <f>LEFT(Solicitacao_Prancha[[#This Row],[DESTINO]],4)</f>
        <v>0516</v>
      </c>
      <c r="Y797" s="209" t="str">
        <f t="shared" si="239"/>
        <v>BRLP0366</v>
      </c>
      <c r="Z797" s="209" t="str">
        <f t="shared" si="240"/>
        <v>03660516</v>
      </c>
      <c r="AA797" s="209" t="str">
        <f t="shared" si="241"/>
        <v>BRLP0516</v>
      </c>
      <c r="AB797" s="222" t="e">
        <f>VLOOKUP(Y797,#REF!,2,0)</f>
        <v>#REF!</v>
      </c>
      <c r="AC797" s="222" t="e">
        <f>VLOOKUP(Z797,#REF!,2,0)</f>
        <v>#REF!</v>
      </c>
      <c r="AD797" s="222" t="e">
        <f>VLOOKUP(AA797,#REF!,2,0)</f>
        <v>#REF!</v>
      </c>
      <c r="AE797" s="227" t="e">
        <f t="shared" si="242"/>
        <v>#REF!</v>
      </c>
      <c r="AF797" s="230" t="e">
        <f t="shared" si="243"/>
        <v>#REF!</v>
      </c>
      <c r="AG797" s="230">
        <v>2</v>
      </c>
      <c r="AH797" s="230" t="e">
        <f t="shared" si="244"/>
        <v>#REF!</v>
      </c>
      <c r="AI797" s="228" t="e">
        <f t="shared" si="245"/>
        <v>#REF!</v>
      </c>
      <c r="AJ797" s="209">
        <f>Solicitacao_Prancha[[#This Row],[QUANT EQUIP]]</f>
        <v>1</v>
      </c>
      <c r="AK797" s="209"/>
      <c r="AL797" s="209"/>
      <c r="AM797" s="209"/>
      <c r="AN797" s="209"/>
      <c r="AO797" s="209"/>
      <c r="AP797" s="209"/>
      <c r="AQ797" s="209"/>
      <c r="AR797" s="209"/>
      <c r="AS797" s="209"/>
      <c r="AT797" s="209"/>
      <c r="AU797" s="209"/>
      <c r="AV797" s="209"/>
      <c r="AW797" s="209"/>
      <c r="AX797"/>
      <c r="AY797"/>
    </row>
    <row r="798" spans="1:51" ht="15" hidden="1" x14ac:dyDescent="0.25">
      <c r="A798" s="209">
        <v>3716</v>
      </c>
      <c r="B798" s="209" t="s">
        <v>743</v>
      </c>
      <c r="C798" s="210">
        <v>45659.882638888892</v>
      </c>
      <c r="D798" s="209" t="s">
        <v>1707</v>
      </c>
      <c r="E798" s="209" t="s">
        <v>481</v>
      </c>
      <c r="F798" s="209">
        <v>1</v>
      </c>
      <c r="G798" s="209" t="s">
        <v>492</v>
      </c>
      <c r="H798" s="209" t="s">
        <v>620</v>
      </c>
      <c r="I798" s="209" t="s">
        <v>621</v>
      </c>
      <c r="J798" s="209" t="s">
        <v>1</v>
      </c>
      <c r="K798" s="209" t="s">
        <v>1841</v>
      </c>
      <c r="L798" s="209" t="s">
        <v>599</v>
      </c>
      <c r="M798" s="209" t="s">
        <v>1608</v>
      </c>
      <c r="N798" s="209" t="s">
        <v>1887</v>
      </c>
      <c r="O798" s="209" t="s">
        <v>1888</v>
      </c>
      <c r="P798" s="209"/>
      <c r="Q798" s="209" t="s">
        <v>688</v>
      </c>
      <c r="R798" s="209" t="e">
        <f>VLOOKUP(LEFT(Solicitacao_Prancha[[#This Row],[ORIGEM]],4),#REF!,2,0)</f>
        <v>#REF!</v>
      </c>
      <c r="S798" s="209" t="e">
        <f>VLOOKUP(LEFT(Solicitacao_Prancha[[#This Row],[DESTINO]],4),#REF!,2,0)</f>
        <v>#REF!</v>
      </c>
      <c r="T798" s="218" t="str">
        <f t="shared" si="238"/>
        <v>Aderente</v>
      </c>
      <c r="U798" s="222">
        <f>((CONCATENATE(Solicitacao_Prancha[[#This Row],[DATA MOVIMENTAÇÃO]]," ",Solicitacao_Prancha[[#This Row],[HORA MOVIMENTAÇÃO]])-Solicitacao_Prancha[[#This Row],[DATA SOLICITAÇÃO]])*24)+3</f>
        <v>136.81666666665114</v>
      </c>
      <c r="V798" s="224" t="s">
        <v>410</v>
      </c>
      <c r="W798" s="209" t="str">
        <f>LEFT(Solicitacao_Prancha[[#This Row],[ORIGEM]],4)</f>
        <v>0291</v>
      </c>
      <c r="X798" s="209" t="str">
        <f>LEFT(Solicitacao_Prancha[[#This Row],[DESTINO]],4)</f>
        <v>0516</v>
      </c>
      <c r="Y798" s="209" t="str">
        <f t="shared" si="239"/>
        <v>BRLP0291</v>
      </c>
      <c r="Z798" s="209" t="str">
        <f t="shared" si="240"/>
        <v>02910516</v>
      </c>
      <c r="AA798" s="209" t="str">
        <f t="shared" si="241"/>
        <v>BRLP0516</v>
      </c>
      <c r="AB798" s="222" t="e">
        <f>VLOOKUP(Y798,#REF!,2,0)</f>
        <v>#REF!</v>
      </c>
      <c r="AC798" s="222" t="e">
        <f>VLOOKUP(Z798,#REF!,2,0)</f>
        <v>#REF!</v>
      </c>
      <c r="AD798" s="222" t="e">
        <f>VLOOKUP(AA798,#REF!,2,0)</f>
        <v>#REF!</v>
      </c>
      <c r="AE798" s="227" t="e">
        <f t="shared" si="242"/>
        <v>#REF!</v>
      </c>
      <c r="AF798" s="230" t="e">
        <f t="shared" si="243"/>
        <v>#REF!</v>
      </c>
      <c r="AG798" s="230">
        <v>2</v>
      </c>
      <c r="AH798" s="230" t="e">
        <f t="shared" si="244"/>
        <v>#REF!</v>
      </c>
      <c r="AI798" s="228" t="e">
        <f t="shared" si="245"/>
        <v>#REF!</v>
      </c>
      <c r="AJ798" s="209">
        <f>Solicitacao_Prancha[[#This Row],[QUANT EQUIP]]</f>
        <v>1</v>
      </c>
      <c r="AK798" s="209"/>
      <c r="AL798" s="209"/>
      <c r="AM798" s="209"/>
      <c r="AN798" s="209"/>
      <c r="AO798" s="209"/>
      <c r="AP798" s="209"/>
      <c r="AQ798" s="209"/>
      <c r="AR798" s="209"/>
      <c r="AS798" s="209"/>
      <c r="AT798" s="209"/>
      <c r="AU798" s="209"/>
      <c r="AV798" s="209"/>
      <c r="AW798" s="209"/>
      <c r="AX798"/>
      <c r="AY798"/>
    </row>
    <row r="799" spans="1:51" ht="15" hidden="1" x14ac:dyDescent="0.25">
      <c r="A799" s="209">
        <v>3568</v>
      </c>
      <c r="B799" s="209" t="s">
        <v>743</v>
      </c>
      <c r="C799" s="210">
        <v>45659.882638888892</v>
      </c>
      <c r="D799" s="209" t="s">
        <v>1707</v>
      </c>
      <c r="E799" s="209" t="s">
        <v>481</v>
      </c>
      <c r="F799" s="209">
        <v>1</v>
      </c>
      <c r="G799" s="209" t="s">
        <v>492</v>
      </c>
      <c r="H799" s="209" t="s">
        <v>620</v>
      </c>
      <c r="I799" s="209" t="s">
        <v>621</v>
      </c>
      <c r="J799" s="209" t="s">
        <v>1</v>
      </c>
      <c r="K799" s="209" t="s">
        <v>1733</v>
      </c>
      <c r="L799" s="209" t="s">
        <v>1805</v>
      </c>
      <c r="M799" s="209" t="s">
        <v>1495</v>
      </c>
      <c r="N799" s="209" t="s">
        <v>1804</v>
      </c>
      <c r="O799" s="209"/>
      <c r="P799" s="209"/>
      <c r="Q799" s="209" t="s">
        <v>688</v>
      </c>
      <c r="R799" s="209" t="e">
        <f>VLOOKUP(LEFT(Solicitacao_Prancha[[#This Row],[ORIGEM]],4),#REF!,2,0)</f>
        <v>#REF!</v>
      </c>
      <c r="S799" s="209" t="e">
        <f>VLOOKUP(LEFT(Solicitacao_Prancha[[#This Row],[DESTINO]],4),#REF!,2,0)</f>
        <v>#REF!</v>
      </c>
      <c r="T799" s="218" t="str">
        <f t="shared" si="238"/>
        <v>Não Aderente</v>
      </c>
      <c r="U799" s="222">
        <f>((CONCATENATE(Solicitacao_Prancha[[#This Row],[DATA MOVIMENTAÇÃO]]," ",Solicitacao_Prancha[[#This Row],[HORA MOVIMENTAÇÃO]])-Solicitacao_Prancha[[#This Row],[DATA SOLICITAÇÃO]])*24)+3</f>
        <v>26.816666666592937</v>
      </c>
      <c r="V799" s="224" t="s">
        <v>410</v>
      </c>
      <c r="W799" s="209" t="str">
        <f>LEFT(Solicitacao_Prancha[[#This Row],[ORIGEM]],4)</f>
        <v>0366</v>
      </c>
      <c r="X799" s="209" t="str">
        <f>LEFT(Solicitacao_Prancha[[#This Row],[DESTINO]],4)</f>
        <v>0391</v>
      </c>
      <c r="Y799" s="209" t="str">
        <f t="shared" si="239"/>
        <v>BRLP0366</v>
      </c>
      <c r="Z799" s="209" t="str">
        <f t="shared" si="240"/>
        <v>03660391</v>
      </c>
      <c r="AA799" s="209" t="str">
        <f t="shared" si="241"/>
        <v>BRLP0391</v>
      </c>
      <c r="AB799" s="222" t="e">
        <f>VLOOKUP(Y799,#REF!,2,0)</f>
        <v>#REF!</v>
      </c>
      <c r="AC799" s="222" t="e">
        <f>VLOOKUP(Z799,#REF!,2,0)</f>
        <v>#REF!</v>
      </c>
      <c r="AD799" s="222" t="e">
        <f>VLOOKUP(AA799,#REF!,2,0)</f>
        <v>#REF!</v>
      </c>
      <c r="AE799" s="227" t="e">
        <f t="shared" si="242"/>
        <v>#REF!</v>
      </c>
      <c r="AF799" s="230" t="e">
        <f t="shared" si="243"/>
        <v>#REF!</v>
      </c>
      <c r="AG799" s="230">
        <v>2</v>
      </c>
      <c r="AH799" s="230" t="e">
        <f t="shared" si="244"/>
        <v>#REF!</v>
      </c>
      <c r="AI799" s="228" t="e">
        <f t="shared" si="245"/>
        <v>#REF!</v>
      </c>
      <c r="AJ799" s="209">
        <f>Solicitacao_Prancha[[#This Row],[QUANT EQUIP]]</f>
        <v>1</v>
      </c>
      <c r="AK799" s="209"/>
      <c r="AL799" s="209"/>
      <c r="AM799" s="209"/>
      <c r="AN799" s="209"/>
      <c r="AO799" s="209"/>
      <c r="AP799" s="209"/>
      <c r="AQ799" s="209"/>
      <c r="AR799" s="209"/>
      <c r="AS799" s="209"/>
      <c r="AT799" s="209"/>
      <c r="AU799" s="209"/>
      <c r="AV799" s="209"/>
      <c r="AW799" s="209"/>
      <c r="AX799"/>
      <c r="AY799"/>
    </row>
    <row r="800" spans="1:51" ht="15" hidden="1" x14ac:dyDescent="0.25">
      <c r="A800" s="209">
        <v>3569</v>
      </c>
      <c r="B800" s="209" t="s">
        <v>717</v>
      </c>
      <c r="C800" s="210">
        <v>45659.893750000003</v>
      </c>
      <c r="D800" s="209" t="s">
        <v>1350</v>
      </c>
      <c r="E800" s="209" t="s">
        <v>500</v>
      </c>
      <c r="F800" s="209">
        <v>3</v>
      </c>
      <c r="G800" s="209" t="s">
        <v>4</v>
      </c>
      <c r="H800" s="209" t="s">
        <v>624</v>
      </c>
      <c r="I800" s="209" t="s">
        <v>624</v>
      </c>
      <c r="J800" s="209" t="s">
        <v>1</v>
      </c>
      <c r="K800" s="209" t="s">
        <v>1776</v>
      </c>
      <c r="L800" s="209" t="s">
        <v>600</v>
      </c>
      <c r="M800" s="209" t="s">
        <v>567</v>
      </c>
      <c r="N800" s="209" t="s">
        <v>580</v>
      </c>
      <c r="O800" s="209"/>
      <c r="P800" s="209"/>
      <c r="Q800" s="209" t="s">
        <v>688</v>
      </c>
      <c r="R800" s="209" t="e">
        <f>VLOOKUP(LEFT(Solicitacao_Prancha[[#This Row],[ORIGEM]],4),#REF!,2,0)</f>
        <v>#REF!</v>
      </c>
      <c r="S800" s="209" t="e">
        <f>VLOOKUP(LEFT(Solicitacao_Prancha[[#This Row],[DESTINO]],4),#REF!,2,0)</f>
        <v>#REF!</v>
      </c>
      <c r="T800" s="218" t="str">
        <f t="shared" si="238"/>
        <v>Não Aderente</v>
      </c>
      <c r="U800" s="222">
        <f>((CONCATENATE(Solicitacao_Prancha[[#This Row],[DATA MOVIMENTAÇÃO]]," ",Solicitacao_Prancha[[#This Row],[HORA MOVIMENTAÇÃO]])-Solicitacao_Prancha[[#This Row],[DATA SOLICITAÇÃO]])*24)+3</f>
        <v>35.549999999930151</v>
      </c>
      <c r="V800" s="224" t="s">
        <v>410</v>
      </c>
      <c r="W800" s="209" t="str">
        <f>LEFT(Solicitacao_Prancha[[#This Row],[ORIGEM]],4)</f>
        <v>0452</v>
      </c>
      <c r="X800" s="209" t="str">
        <f>LEFT(Solicitacao_Prancha[[#This Row],[DESTINO]],4)</f>
        <v>0262</v>
      </c>
      <c r="Y800" s="209" t="str">
        <f t="shared" si="239"/>
        <v>BRLP0452</v>
      </c>
      <c r="Z800" s="209" t="str">
        <f t="shared" si="240"/>
        <v>04520262</v>
      </c>
      <c r="AA800" s="209" t="str">
        <f t="shared" si="241"/>
        <v>BRLP0262</v>
      </c>
      <c r="AB800" s="222" t="e">
        <f>VLOOKUP(Y800,#REF!,2,0)</f>
        <v>#REF!</v>
      </c>
      <c r="AC800" s="222" t="e">
        <f>VLOOKUP(Z800,#REF!,2,0)</f>
        <v>#REF!</v>
      </c>
      <c r="AD800" s="222" t="e">
        <f>VLOOKUP(AA800,#REF!,2,0)</f>
        <v>#REF!</v>
      </c>
      <c r="AE800" s="227" t="e">
        <f t="shared" si="242"/>
        <v>#REF!</v>
      </c>
      <c r="AF800" s="230" t="e">
        <f t="shared" si="243"/>
        <v>#REF!</v>
      </c>
      <c r="AG800" s="230">
        <v>2</v>
      </c>
      <c r="AH800" s="230" t="e">
        <f t="shared" si="244"/>
        <v>#REF!</v>
      </c>
      <c r="AI800" s="228" t="e">
        <f t="shared" si="245"/>
        <v>#REF!</v>
      </c>
      <c r="AJ800" s="209">
        <f>Solicitacao_Prancha[[#This Row],[QUANT EQUIP]]</f>
        <v>3</v>
      </c>
      <c r="AK800" s="209"/>
      <c r="AL800" s="209"/>
      <c r="AM800" s="209"/>
      <c r="AN800" s="209"/>
      <c r="AO800" s="209"/>
      <c r="AP800" s="209"/>
      <c r="AQ800" s="209"/>
      <c r="AR800" s="209"/>
      <c r="AS800" s="209"/>
      <c r="AT800" s="209"/>
      <c r="AU800" s="209"/>
      <c r="AV800" s="209"/>
      <c r="AW800" s="209"/>
      <c r="AX800"/>
      <c r="AY800"/>
    </row>
    <row r="801" spans="1:51" ht="15" hidden="1" x14ac:dyDescent="0.25">
      <c r="A801" s="209">
        <v>3570</v>
      </c>
      <c r="B801" s="209" t="s">
        <v>742</v>
      </c>
      <c r="C801" s="210">
        <v>45659.902083333334</v>
      </c>
      <c r="D801" s="209" t="s">
        <v>1574</v>
      </c>
      <c r="E801" s="209" t="s">
        <v>489</v>
      </c>
      <c r="F801" s="209">
        <v>1</v>
      </c>
      <c r="G801" s="209" t="s">
        <v>536</v>
      </c>
      <c r="H801" s="209" t="s">
        <v>620</v>
      </c>
      <c r="I801" s="209" t="s">
        <v>621</v>
      </c>
      <c r="J801" s="209" t="s">
        <v>1</v>
      </c>
      <c r="K801" s="209" t="s">
        <v>1776</v>
      </c>
      <c r="L801" s="209" t="s">
        <v>604</v>
      </c>
      <c r="M801" s="209" t="s">
        <v>513</v>
      </c>
      <c r="N801" s="209" t="s">
        <v>490</v>
      </c>
      <c r="O801" s="209" t="s">
        <v>1806</v>
      </c>
      <c r="P801" s="209"/>
      <c r="Q801" s="209" t="s">
        <v>688</v>
      </c>
      <c r="R801" s="209" t="e">
        <f>VLOOKUP(LEFT(Solicitacao_Prancha[[#This Row],[ORIGEM]],4),#REF!,2,0)</f>
        <v>#REF!</v>
      </c>
      <c r="S801" s="209" t="e">
        <f>VLOOKUP(LEFT(Solicitacao_Prancha[[#This Row],[DESTINO]],4),#REF!,2,0)</f>
        <v>#REF!</v>
      </c>
      <c r="T801" s="218" t="str">
        <f t="shared" si="238"/>
        <v>Não Aderente</v>
      </c>
      <c r="U801" s="222">
        <f>((CONCATENATE(Solicitacao_Prancha[[#This Row],[DATA MOVIMENTAÇÃO]]," ",Solicitacao_Prancha[[#This Row],[HORA MOVIMENTAÇÃO]])-Solicitacao_Prancha[[#This Row],[DATA SOLICITAÇÃO]])*24)+3</f>
        <v>36.349999999918509</v>
      </c>
      <c r="V801" s="224" t="s">
        <v>410</v>
      </c>
      <c r="W801" s="209" t="str">
        <f>LEFT(Solicitacao_Prancha[[#This Row],[ORIGEM]],4)</f>
        <v>0009</v>
      </c>
      <c r="X801" s="209" t="str">
        <f>LEFT(Solicitacao_Prancha[[#This Row],[DESTINO]],4)</f>
        <v>0425</v>
      </c>
      <c r="Y801" s="209" t="str">
        <f t="shared" si="239"/>
        <v>BRLP0009</v>
      </c>
      <c r="Z801" s="209" t="str">
        <f t="shared" si="240"/>
        <v>00090425</v>
      </c>
      <c r="AA801" s="209" t="str">
        <f t="shared" si="241"/>
        <v>BRLP0425</v>
      </c>
      <c r="AB801" s="222" t="e">
        <f>VLOOKUP(Y801,#REF!,2,0)</f>
        <v>#REF!</v>
      </c>
      <c r="AC801" s="222" t="e">
        <f>VLOOKUP(Z801,#REF!,2,0)</f>
        <v>#REF!</v>
      </c>
      <c r="AD801" s="222" t="e">
        <f>VLOOKUP(AA801,#REF!,2,0)</f>
        <v>#REF!</v>
      </c>
      <c r="AE801" s="227" t="e">
        <f t="shared" si="242"/>
        <v>#REF!</v>
      </c>
      <c r="AF801" s="230" t="e">
        <f t="shared" si="243"/>
        <v>#REF!</v>
      </c>
      <c r="AG801" s="230">
        <v>2</v>
      </c>
      <c r="AH801" s="230" t="e">
        <f t="shared" si="244"/>
        <v>#REF!</v>
      </c>
      <c r="AI801" s="228" t="e">
        <f t="shared" si="245"/>
        <v>#REF!</v>
      </c>
      <c r="AJ801" s="209">
        <f>Solicitacao_Prancha[[#This Row],[QUANT EQUIP]]</f>
        <v>1</v>
      </c>
      <c r="AK801" s="209"/>
      <c r="AL801" s="209"/>
      <c r="AM801" s="209"/>
      <c r="AN801" s="209"/>
      <c r="AO801" s="209"/>
      <c r="AP801" s="209"/>
      <c r="AQ801" s="209"/>
      <c r="AR801" s="209"/>
      <c r="AS801" s="209"/>
      <c r="AT801" s="209"/>
      <c r="AU801" s="209"/>
      <c r="AV801" s="209"/>
      <c r="AW801" s="209"/>
      <c r="AX801"/>
      <c r="AY801"/>
    </row>
    <row r="802" spans="1:51" ht="15" hidden="1" x14ac:dyDescent="0.25">
      <c r="A802" s="209">
        <v>3571</v>
      </c>
      <c r="B802" s="209" t="s">
        <v>742</v>
      </c>
      <c r="C802" s="210">
        <v>45659.99722222222</v>
      </c>
      <c r="D802" s="209" t="s">
        <v>529</v>
      </c>
      <c r="E802" s="209" t="s">
        <v>493</v>
      </c>
      <c r="F802" s="209">
        <v>1</v>
      </c>
      <c r="G802" s="209" t="s">
        <v>545</v>
      </c>
      <c r="H802" s="209" t="s">
        <v>620</v>
      </c>
      <c r="I802" s="209" t="s">
        <v>621</v>
      </c>
      <c r="J802" s="209" t="s">
        <v>1</v>
      </c>
      <c r="K802" s="209" t="s">
        <v>1776</v>
      </c>
      <c r="L802" s="209" t="s">
        <v>600</v>
      </c>
      <c r="M802" s="209" t="s">
        <v>1712</v>
      </c>
      <c r="N802" s="209" t="s">
        <v>1807</v>
      </c>
      <c r="O802" s="209"/>
      <c r="P802" s="209"/>
      <c r="Q802" s="209" t="s">
        <v>688</v>
      </c>
      <c r="R802" s="209" t="e">
        <f>VLOOKUP(LEFT(Solicitacao_Prancha[[#This Row],[ORIGEM]],4),#REF!,2,0)</f>
        <v>#REF!</v>
      </c>
      <c r="S802" s="209" t="e">
        <f>VLOOKUP(LEFT(Solicitacao_Prancha[[#This Row],[DESTINO]],4),#REF!,2,0)</f>
        <v>#REF!</v>
      </c>
      <c r="T802" s="218" t="str">
        <f t="shared" si="238"/>
        <v>Não Aderente</v>
      </c>
      <c r="U802" s="222">
        <f>((CONCATENATE(Solicitacao_Prancha[[#This Row],[DATA MOVIMENTAÇÃO]]," ",Solicitacao_Prancha[[#This Row],[HORA MOVIMENTAÇÃO]])-Solicitacao_Prancha[[#This Row],[DATA SOLICITAÇÃO]])*24)+3</f>
        <v>33.066666666709352</v>
      </c>
      <c r="V802" s="224" t="s">
        <v>410</v>
      </c>
      <c r="W802" s="209" t="str">
        <f>LEFT(Solicitacao_Prancha[[#This Row],[ORIGEM]],4)</f>
        <v>0657</v>
      </c>
      <c r="X802" s="209" t="str">
        <f>LEFT(Solicitacao_Prancha[[#This Row],[DESTINO]],4)</f>
        <v>0285</v>
      </c>
      <c r="Y802" s="209" t="str">
        <f t="shared" si="239"/>
        <v>BRLP0657</v>
      </c>
      <c r="Z802" s="209" t="str">
        <f t="shared" si="240"/>
        <v>06570285</v>
      </c>
      <c r="AA802" s="209" t="str">
        <f t="shared" si="241"/>
        <v>BRLP0285</v>
      </c>
      <c r="AB802" s="222" t="e">
        <f>VLOOKUP(Y802,#REF!,2,0)</f>
        <v>#REF!</v>
      </c>
      <c r="AC802" s="222" t="e">
        <f>VLOOKUP(Z802,#REF!,2,0)</f>
        <v>#REF!</v>
      </c>
      <c r="AD802" s="222" t="e">
        <f>VLOOKUP(AA802,#REF!,2,0)</f>
        <v>#REF!</v>
      </c>
      <c r="AE802" s="227" t="e">
        <f t="shared" si="242"/>
        <v>#REF!</v>
      </c>
      <c r="AF802" s="230" t="e">
        <f t="shared" si="243"/>
        <v>#REF!</v>
      </c>
      <c r="AG802" s="230">
        <v>2</v>
      </c>
      <c r="AH802" s="230" t="e">
        <f t="shared" si="244"/>
        <v>#REF!</v>
      </c>
      <c r="AI802" s="228" t="e">
        <f t="shared" si="245"/>
        <v>#REF!</v>
      </c>
      <c r="AJ802" s="209">
        <f>Solicitacao_Prancha[[#This Row],[QUANT EQUIP]]</f>
        <v>1</v>
      </c>
      <c r="AK802" s="209"/>
      <c r="AL802" s="209"/>
      <c r="AM802" s="209"/>
      <c r="AN802" s="209"/>
      <c r="AO802" s="209"/>
      <c r="AP802" s="209"/>
      <c r="AQ802" s="209"/>
      <c r="AR802" s="209"/>
      <c r="AS802" s="209"/>
      <c r="AT802" s="209"/>
      <c r="AU802" s="209"/>
      <c r="AV802" s="209"/>
      <c r="AW802" s="209"/>
      <c r="AX802"/>
      <c r="AY802"/>
    </row>
    <row r="803" spans="1:51" ht="15" hidden="1" x14ac:dyDescent="0.25">
      <c r="A803" s="209">
        <v>3572</v>
      </c>
      <c r="B803" s="209" t="s">
        <v>742</v>
      </c>
      <c r="C803" s="210">
        <v>45660.000694444447</v>
      </c>
      <c r="D803" s="209" t="s">
        <v>529</v>
      </c>
      <c r="E803" s="209" t="s">
        <v>493</v>
      </c>
      <c r="F803" s="209">
        <v>1</v>
      </c>
      <c r="G803" s="209" t="s">
        <v>545</v>
      </c>
      <c r="H803" s="209" t="s">
        <v>620</v>
      </c>
      <c r="I803" s="209" t="s">
        <v>621</v>
      </c>
      <c r="J803" s="209" t="s">
        <v>1</v>
      </c>
      <c r="K803" s="209" t="s">
        <v>1776</v>
      </c>
      <c r="L803" s="209" t="s">
        <v>600</v>
      </c>
      <c r="M803" s="209" t="s">
        <v>1712</v>
      </c>
      <c r="N803" s="209" t="s">
        <v>1807</v>
      </c>
      <c r="O803" s="209"/>
      <c r="P803" s="209"/>
      <c r="Q803" s="209" t="s">
        <v>688</v>
      </c>
      <c r="R803" s="209" t="e">
        <f>VLOOKUP(LEFT(Solicitacao_Prancha[[#This Row],[ORIGEM]],4),#REF!,2,0)</f>
        <v>#REF!</v>
      </c>
      <c r="S803" s="209" t="e">
        <f>VLOOKUP(LEFT(Solicitacao_Prancha[[#This Row],[DESTINO]],4),#REF!,2,0)</f>
        <v>#REF!</v>
      </c>
      <c r="T803" s="218" t="str">
        <f t="shared" si="238"/>
        <v>Não Aderente</v>
      </c>
      <c r="U803" s="222">
        <f>((CONCATENATE(Solicitacao_Prancha[[#This Row],[DATA MOVIMENTAÇÃO]]," ",Solicitacao_Prancha[[#This Row],[HORA MOVIMENTAÇÃO]])-Solicitacao_Prancha[[#This Row],[DATA SOLICITAÇÃO]])*24)+3</f>
        <v>32.983333333279006</v>
      </c>
      <c r="V803" s="224" t="s">
        <v>410</v>
      </c>
      <c r="W803" s="209" t="str">
        <f>LEFT(Solicitacao_Prancha[[#This Row],[ORIGEM]],4)</f>
        <v>0657</v>
      </c>
      <c r="X803" s="209" t="str">
        <f>LEFT(Solicitacao_Prancha[[#This Row],[DESTINO]],4)</f>
        <v>0285</v>
      </c>
      <c r="Y803" s="209" t="str">
        <f t="shared" si="239"/>
        <v>BRLP0657</v>
      </c>
      <c r="Z803" s="209" t="str">
        <f t="shared" si="240"/>
        <v>06570285</v>
      </c>
      <c r="AA803" s="209" t="str">
        <f t="shared" si="241"/>
        <v>BRLP0285</v>
      </c>
      <c r="AB803" s="222" t="e">
        <f>VLOOKUP(Y803,#REF!,2,0)</f>
        <v>#REF!</v>
      </c>
      <c r="AC803" s="222" t="e">
        <f>VLOOKUP(Z803,#REF!,2,0)</f>
        <v>#REF!</v>
      </c>
      <c r="AD803" s="222" t="e">
        <f>VLOOKUP(AA803,#REF!,2,0)</f>
        <v>#REF!</v>
      </c>
      <c r="AE803" s="227" t="e">
        <f t="shared" si="242"/>
        <v>#REF!</v>
      </c>
      <c r="AF803" s="230" t="e">
        <f t="shared" si="243"/>
        <v>#REF!</v>
      </c>
      <c r="AG803" s="230">
        <v>2</v>
      </c>
      <c r="AH803" s="230" t="e">
        <f t="shared" si="244"/>
        <v>#REF!</v>
      </c>
      <c r="AI803" s="228" t="e">
        <f t="shared" si="245"/>
        <v>#REF!</v>
      </c>
      <c r="AJ803" s="209">
        <f>Solicitacao_Prancha[[#This Row],[QUANT EQUIP]]</f>
        <v>1</v>
      </c>
      <c r="AK803" s="209"/>
      <c r="AL803" s="209"/>
      <c r="AM803" s="209"/>
      <c r="AN803" s="209"/>
      <c r="AO803" s="209"/>
      <c r="AP803" s="209"/>
      <c r="AQ803" s="209"/>
      <c r="AR803" s="209"/>
      <c r="AS803" s="209"/>
      <c r="AT803" s="209"/>
      <c r="AU803" s="209"/>
      <c r="AV803" s="209"/>
      <c r="AW803" s="209"/>
      <c r="AX803"/>
      <c r="AY803"/>
    </row>
    <row r="804" spans="1:51" ht="15" hidden="1" x14ac:dyDescent="0.25">
      <c r="A804" s="209">
        <v>3573</v>
      </c>
      <c r="B804" s="209" t="s">
        <v>745</v>
      </c>
      <c r="C804" s="210">
        <v>45660.022222222222</v>
      </c>
      <c r="D804" s="209" t="s">
        <v>844</v>
      </c>
      <c r="E804" s="209" t="s">
        <v>485</v>
      </c>
      <c r="F804" s="209">
        <v>1</v>
      </c>
      <c r="G804" s="209" t="s">
        <v>845</v>
      </c>
      <c r="H804" s="209" t="s">
        <v>620</v>
      </c>
      <c r="I804" s="209" t="s">
        <v>622</v>
      </c>
      <c r="J804" s="209" t="s">
        <v>1</v>
      </c>
      <c r="K804" s="209" t="s">
        <v>1776</v>
      </c>
      <c r="L804" s="209" t="s">
        <v>593</v>
      </c>
      <c r="M804" s="209" t="s">
        <v>561</v>
      </c>
      <c r="N804" s="209" t="s">
        <v>490</v>
      </c>
      <c r="O804" s="209"/>
      <c r="P804" s="209"/>
      <c r="Q804" s="209" t="s">
        <v>687</v>
      </c>
      <c r="R804" s="209" t="e">
        <f>VLOOKUP(LEFT(Solicitacao_Prancha[[#This Row],[ORIGEM]],4),#REF!,2,0)</f>
        <v>#REF!</v>
      </c>
      <c r="S804" s="209" t="e">
        <f>VLOOKUP(LEFT(Solicitacao_Prancha[[#This Row],[DESTINO]],4),#REF!,2,0)</f>
        <v>#REF!</v>
      </c>
      <c r="T804" s="218" t="str">
        <f t="shared" si="238"/>
        <v>Não Aderente</v>
      </c>
      <c r="U804" s="222">
        <f>((CONCATENATE(Solicitacao_Prancha[[#This Row],[DATA MOVIMENTAÇÃO]]," ",Solicitacao_Prancha[[#This Row],[HORA MOVIMENTAÇÃO]])-Solicitacao_Prancha[[#This Row],[DATA SOLICITAÇÃO]])*24)+3</f>
        <v>34.466666666732635</v>
      </c>
      <c r="V804" s="224" t="s">
        <v>410</v>
      </c>
      <c r="W804" s="209" t="str">
        <f>LEFT(Solicitacao_Prancha[[#This Row],[ORIGEM]],4)</f>
        <v>0265</v>
      </c>
      <c r="X804" s="209" t="str">
        <f>LEFT(Solicitacao_Prancha[[#This Row],[DESTINO]],4)</f>
        <v>0425</v>
      </c>
      <c r="Y804" s="209" t="str">
        <f t="shared" si="239"/>
        <v>BRLP0265</v>
      </c>
      <c r="Z804" s="209" t="str">
        <f t="shared" si="240"/>
        <v>02650425</v>
      </c>
      <c r="AA804" s="209" t="str">
        <f t="shared" si="241"/>
        <v>BRLP0425</v>
      </c>
      <c r="AB804" s="222" t="e">
        <f>VLOOKUP(Y804,#REF!,2,0)</f>
        <v>#REF!</v>
      </c>
      <c r="AC804" s="222" t="e">
        <f>VLOOKUP(Z804,#REF!,2,0)</f>
        <v>#REF!</v>
      </c>
      <c r="AD804" s="222" t="e">
        <f>VLOOKUP(AA804,#REF!,2,0)</f>
        <v>#REF!</v>
      </c>
      <c r="AE804" s="227" t="e">
        <f t="shared" si="242"/>
        <v>#REF!</v>
      </c>
      <c r="AF804" s="230" t="e">
        <f t="shared" si="243"/>
        <v>#REF!</v>
      </c>
      <c r="AG804" s="230">
        <v>2</v>
      </c>
      <c r="AH804" s="230" t="e">
        <f t="shared" si="244"/>
        <v>#REF!</v>
      </c>
      <c r="AI804" s="228" t="e">
        <f t="shared" si="245"/>
        <v>#REF!</v>
      </c>
      <c r="AJ804" s="209">
        <f>Solicitacao_Prancha[[#This Row],[QUANT EQUIP]]</f>
        <v>1</v>
      </c>
      <c r="AK804" s="209"/>
      <c r="AL804" s="209"/>
      <c r="AM804" s="209"/>
      <c r="AN804" s="209"/>
      <c r="AO804" s="209"/>
      <c r="AP804" s="209"/>
      <c r="AQ804" s="209"/>
      <c r="AR804" s="209"/>
      <c r="AS804" s="209"/>
      <c r="AT804" s="209"/>
      <c r="AU804" s="209"/>
      <c r="AV804" s="209"/>
      <c r="AW804" s="209"/>
      <c r="AX804"/>
      <c r="AY804"/>
    </row>
    <row r="805" spans="1:51" ht="15" hidden="1" x14ac:dyDescent="0.25">
      <c r="A805" s="209">
        <v>3574</v>
      </c>
      <c r="B805" s="209" t="s">
        <v>745</v>
      </c>
      <c r="C805" s="210">
        <v>45660.025694444441</v>
      </c>
      <c r="D805" s="209" t="s">
        <v>844</v>
      </c>
      <c r="E805" s="209" t="s">
        <v>485</v>
      </c>
      <c r="F805" s="209">
        <v>2</v>
      </c>
      <c r="G805" s="209" t="s">
        <v>845</v>
      </c>
      <c r="H805" s="209" t="s">
        <v>621</v>
      </c>
      <c r="I805" s="209" t="s">
        <v>622</v>
      </c>
      <c r="J805" s="209" t="s">
        <v>1</v>
      </c>
      <c r="K805" s="209" t="s">
        <v>1730</v>
      </c>
      <c r="L805" s="209" t="s">
        <v>594</v>
      </c>
      <c r="M805" s="209" t="s">
        <v>546</v>
      </c>
      <c r="N805" s="209" t="s">
        <v>490</v>
      </c>
      <c r="O805" s="209"/>
      <c r="P805" s="209"/>
      <c r="Q805" s="209" t="s">
        <v>687</v>
      </c>
      <c r="R805" s="209" t="e">
        <f>VLOOKUP(LEFT(Solicitacao_Prancha[[#This Row],[ORIGEM]],4),#REF!,2,0)</f>
        <v>#REF!</v>
      </c>
      <c r="S805" s="209" t="e">
        <f>VLOOKUP(LEFT(Solicitacao_Prancha[[#This Row],[DESTINO]],4),#REF!,2,0)</f>
        <v>#REF!</v>
      </c>
      <c r="T805" s="218" t="str">
        <f t="shared" si="238"/>
        <v>Não Aderente</v>
      </c>
      <c r="U805" s="222">
        <f>((CONCATENATE(Solicitacao_Prancha[[#This Row],[DATA MOVIMENTAÇÃO]]," ",Solicitacao_Prancha[[#This Row],[HORA MOVIMENTAÇÃO]])-Solicitacao_Prancha[[#This Row],[DATA SOLICITAÇÃO]])*24)+3</f>
        <v>-8.6166666666395031</v>
      </c>
      <c r="V805" s="224" t="s">
        <v>410</v>
      </c>
      <c r="W805" s="209" t="str">
        <f>LEFT(Solicitacao_Prancha[[#This Row],[ORIGEM]],4)</f>
        <v>0325</v>
      </c>
      <c r="X805" s="209" t="str">
        <f>LEFT(Solicitacao_Prancha[[#This Row],[DESTINO]],4)</f>
        <v>0425</v>
      </c>
      <c r="Y805" s="209" t="str">
        <f t="shared" si="239"/>
        <v>BRLP0325</v>
      </c>
      <c r="Z805" s="209" t="str">
        <f t="shared" si="240"/>
        <v>03250425</v>
      </c>
      <c r="AA805" s="209" t="str">
        <f t="shared" si="241"/>
        <v>BRLP0425</v>
      </c>
      <c r="AB805" s="222" t="e">
        <f>VLOOKUP(Y805,#REF!,2,0)</f>
        <v>#REF!</v>
      </c>
      <c r="AC805" s="222" t="e">
        <f>VLOOKUP(Z805,#REF!,2,0)</f>
        <v>#REF!</v>
      </c>
      <c r="AD805" s="222" t="e">
        <f>VLOOKUP(AA805,#REF!,2,0)</f>
        <v>#REF!</v>
      </c>
      <c r="AE805" s="227" t="e">
        <f t="shared" si="242"/>
        <v>#REF!</v>
      </c>
      <c r="AF805" s="230" t="e">
        <f t="shared" si="243"/>
        <v>#REF!</v>
      </c>
      <c r="AG805" s="230">
        <v>2</v>
      </c>
      <c r="AH805" s="230" t="e">
        <f t="shared" si="244"/>
        <v>#REF!</v>
      </c>
      <c r="AI805" s="228" t="e">
        <f t="shared" si="245"/>
        <v>#REF!</v>
      </c>
      <c r="AJ805" s="209">
        <f>Solicitacao_Prancha[[#This Row],[QUANT EQUIP]]</f>
        <v>2</v>
      </c>
      <c r="AK805" s="209"/>
      <c r="AL805" s="209"/>
      <c r="AM805" s="209"/>
      <c r="AN805" s="209"/>
      <c r="AO805" s="209"/>
      <c r="AP805" s="209"/>
      <c r="AQ805" s="209"/>
      <c r="AR805" s="209"/>
      <c r="AS805" s="209"/>
      <c r="AT805" s="209"/>
      <c r="AU805" s="209"/>
      <c r="AV805" s="209"/>
      <c r="AW805" s="209"/>
      <c r="AX805"/>
      <c r="AY805"/>
    </row>
    <row r="806" spans="1:51" ht="15" hidden="1" x14ac:dyDescent="0.25">
      <c r="A806" s="209">
        <v>3575</v>
      </c>
      <c r="B806" s="209" t="s">
        <v>742</v>
      </c>
      <c r="C806" s="210">
        <v>45660.045138888891</v>
      </c>
      <c r="D806" s="209" t="s">
        <v>1766</v>
      </c>
      <c r="E806" s="209" t="s">
        <v>489</v>
      </c>
      <c r="F806" s="209">
        <v>2</v>
      </c>
      <c r="G806" s="209" t="s">
        <v>534</v>
      </c>
      <c r="H806" s="209" t="s">
        <v>621</v>
      </c>
      <c r="I806" s="209" t="s">
        <v>622</v>
      </c>
      <c r="J806" s="209" t="s">
        <v>531</v>
      </c>
      <c r="K806" s="209" t="s">
        <v>1733</v>
      </c>
      <c r="L806" s="209" t="s">
        <v>604</v>
      </c>
      <c r="M806" s="209" t="s">
        <v>580</v>
      </c>
      <c r="N806" s="209" t="s">
        <v>683</v>
      </c>
      <c r="O806" s="209" t="s">
        <v>1808</v>
      </c>
      <c r="P806" s="209" t="s">
        <v>630</v>
      </c>
      <c r="Q806" s="209" t="s">
        <v>688</v>
      </c>
      <c r="R806" s="209" t="e">
        <f>VLOOKUP(LEFT(Solicitacao_Prancha[[#This Row],[ORIGEM]],4),#REF!,2,0)</f>
        <v>#REF!</v>
      </c>
      <c r="S806" s="209" t="e">
        <f>VLOOKUP(LEFT(Solicitacao_Prancha[[#This Row],[DESTINO]],4),#REF!,2,0)</f>
        <v>#REF!</v>
      </c>
      <c r="T806" s="218" t="str">
        <f t="shared" si="238"/>
        <v>Não Aderente</v>
      </c>
      <c r="U806" s="222">
        <f>((CONCATENATE(Solicitacao_Prancha[[#This Row],[DATA MOVIMENTAÇÃO]]," ",Solicitacao_Prancha[[#This Row],[HORA MOVIMENTAÇÃO]])-Solicitacao_Prancha[[#This Row],[DATA SOLICITAÇÃO]])*24)+3</f>
        <v>8.9166666665696539</v>
      </c>
      <c r="V806" s="224" t="s">
        <v>410</v>
      </c>
      <c r="W806" s="209" t="str">
        <f>LEFT(Solicitacao_Prancha[[#This Row],[ORIGEM]],4)</f>
        <v>0262</v>
      </c>
      <c r="X806" s="209" t="str">
        <f>LEFT(Solicitacao_Prancha[[#This Row],[DESTINO]],4)</f>
        <v>0438</v>
      </c>
      <c r="Y806" s="209" t="str">
        <f t="shared" si="239"/>
        <v>BRLP0262</v>
      </c>
      <c r="Z806" s="209" t="str">
        <f t="shared" si="240"/>
        <v>02620438</v>
      </c>
      <c r="AA806" s="209" t="str">
        <f t="shared" si="241"/>
        <v>BRLP0438</v>
      </c>
      <c r="AB806" s="222" t="e">
        <f>VLOOKUP(Y806,#REF!,2,0)</f>
        <v>#REF!</v>
      </c>
      <c r="AC806" s="222" t="e">
        <f>VLOOKUP(Z806,#REF!,2,0)</f>
        <v>#REF!</v>
      </c>
      <c r="AD806" s="222" t="e">
        <f>VLOOKUP(AA806,#REF!,2,0)</f>
        <v>#REF!</v>
      </c>
      <c r="AE806" s="227" t="e">
        <f t="shared" si="242"/>
        <v>#REF!</v>
      </c>
      <c r="AF806" s="230" t="e">
        <f t="shared" si="243"/>
        <v>#REF!</v>
      </c>
      <c r="AG806" s="230">
        <v>2</v>
      </c>
      <c r="AH806" s="230" t="e">
        <f t="shared" si="244"/>
        <v>#REF!</v>
      </c>
      <c r="AI806" s="228" t="e">
        <f t="shared" si="245"/>
        <v>#REF!</v>
      </c>
      <c r="AJ806" s="209">
        <f>Solicitacao_Prancha[[#This Row],[QUANT EQUIP]]</f>
        <v>2</v>
      </c>
      <c r="AK806" s="209"/>
      <c r="AL806" s="209"/>
      <c r="AM806" s="209"/>
      <c r="AN806" s="209"/>
      <c r="AO806" s="209"/>
      <c r="AP806" s="209"/>
      <c r="AQ806" s="209"/>
      <c r="AR806" s="209"/>
      <c r="AS806" s="209"/>
      <c r="AT806" s="209"/>
      <c r="AU806" s="209"/>
      <c r="AV806" s="209"/>
      <c r="AW806" s="209"/>
      <c r="AX806"/>
      <c r="AY806"/>
    </row>
    <row r="807" spans="1:51" ht="15" hidden="1" x14ac:dyDescent="0.25">
      <c r="A807" s="209">
        <v>3578</v>
      </c>
      <c r="B807" s="209" t="s">
        <v>743</v>
      </c>
      <c r="C807" s="210">
        <v>45660.325694444444</v>
      </c>
      <c r="D807" s="209" t="s">
        <v>840</v>
      </c>
      <c r="E807" s="209" t="s">
        <v>493</v>
      </c>
      <c r="F807" s="209">
        <v>1</v>
      </c>
      <c r="G807" s="209" t="s">
        <v>501</v>
      </c>
      <c r="H807" s="209" t="s">
        <v>620</v>
      </c>
      <c r="I807" s="209" t="s">
        <v>621</v>
      </c>
      <c r="J807" s="209" t="s">
        <v>1</v>
      </c>
      <c r="K807" s="209" t="s">
        <v>1776</v>
      </c>
      <c r="L807" s="209" t="s">
        <v>600</v>
      </c>
      <c r="M807" s="209" t="s">
        <v>1421</v>
      </c>
      <c r="N807" s="209" t="s">
        <v>683</v>
      </c>
      <c r="O807" s="209"/>
      <c r="P807" s="209"/>
      <c r="Q807" s="209" t="s">
        <v>688</v>
      </c>
      <c r="R807" s="209" t="e">
        <f>VLOOKUP(LEFT(Solicitacao_Prancha[[#This Row],[ORIGEM]],4),#REF!,2,0)</f>
        <v>#REF!</v>
      </c>
      <c r="S807" s="209" t="e">
        <f>VLOOKUP(LEFT(Solicitacao_Prancha[[#This Row],[DESTINO]],4),#REF!,2,0)</f>
        <v>#REF!</v>
      </c>
      <c r="T807" s="218" t="str">
        <f t="shared" si="238"/>
        <v>Não Aderente</v>
      </c>
      <c r="U807" s="222">
        <f>((CONCATENATE(Solicitacao_Prancha[[#This Row],[DATA MOVIMENTAÇÃO]]," ",Solicitacao_Prancha[[#This Row],[HORA MOVIMENTAÇÃO]])-Solicitacao_Prancha[[#This Row],[DATA SOLICITAÇÃO]])*24)+3</f>
        <v>25.183333333348855</v>
      </c>
      <c r="V807" s="224" t="s">
        <v>410</v>
      </c>
      <c r="W807" s="209" t="str">
        <f>LEFT(Solicitacao_Prancha[[#This Row],[ORIGEM]],4)</f>
        <v>0656</v>
      </c>
      <c r="X807" s="209" t="str">
        <f>LEFT(Solicitacao_Prancha[[#This Row],[DESTINO]],4)</f>
        <v>0438</v>
      </c>
      <c r="Y807" s="209" t="str">
        <f t="shared" si="239"/>
        <v>BRLP0656</v>
      </c>
      <c r="Z807" s="209" t="str">
        <f t="shared" si="240"/>
        <v>06560438</v>
      </c>
      <c r="AA807" s="209" t="str">
        <f t="shared" si="241"/>
        <v>BRLP0438</v>
      </c>
      <c r="AB807" s="222" t="e">
        <f>VLOOKUP(Y807,#REF!,2,0)</f>
        <v>#REF!</v>
      </c>
      <c r="AC807" s="222" t="e">
        <f>VLOOKUP(Z807,#REF!,2,0)</f>
        <v>#REF!</v>
      </c>
      <c r="AD807" s="222" t="e">
        <f>VLOOKUP(AA807,#REF!,2,0)</f>
        <v>#REF!</v>
      </c>
      <c r="AE807" s="227" t="e">
        <f t="shared" si="242"/>
        <v>#REF!</v>
      </c>
      <c r="AF807" s="230" t="e">
        <f t="shared" si="243"/>
        <v>#REF!</v>
      </c>
      <c r="AG807" s="230">
        <v>2</v>
      </c>
      <c r="AH807" s="230" t="e">
        <f t="shared" si="244"/>
        <v>#REF!</v>
      </c>
      <c r="AI807" s="228" t="e">
        <f t="shared" si="245"/>
        <v>#REF!</v>
      </c>
      <c r="AJ807" s="209">
        <f>Solicitacao_Prancha[[#This Row],[QUANT EQUIP]]</f>
        <v>1</v>
      </c>
      <c r="AK807" s="209"/>
      <c r="AL807" s="209"/>
      <c r="AM807" s="209"/>
      <c r="AN807" s="209"/>
      <c r="AO807" s="209"/>
      <c r="AP807" s="209"/>
      <c r="AQ807" s="209"/>
      <c r="AR807" s="209"/>
      <c r="AS807" s="209"/>
      <c r="AT807" s="209"/>
      <c r="AU807" s="209"/>
      <c r="AV807" s="209"/>
      <c r="AW807" s="209"/>
      <c r="AX807"/>
      <c r="AY807"/>
    </row>
    <row r="808" spans="1:51" ht="15" hidden="1" x14ac:dyDescent="0.25">
      <c r="A808" s="209">
        <v>3579</v>
      </c>
      <c r="B808" s="209" t="s">
        <v>743</v>
      </c>
      <c r="C808" s="210">
        <v>45660.325694444444</v>
      </c>
      <c r="D808" s="209" t="s">
        <v>840</v>
      </c>
      <c r="E808" s="209" t="s">
        <v>491</v>
      </c>
      <c r="F808" s="209">
        <v>1</v>
      </c>
      <c r="G808" s="209" t="s">
        <v>501</v>
      </c>
      <c r="H808" s="209" t="s">
        <v>620</v>
      </c>
      <c r="I808" s="209" t="s">
        <v>621</v>
      </c>
      <c r="J808" s="209" t="s">
        <v>1</v>
      </c>
      <c r="K808" s="209" t="s">
        <v>1776</v>
      </c>
      <c r="L808" s="209" t="s">
        <v>600</v>
      </c>
      <c r="M808" s="209" t="s">
        <v>1421</v>
      </c>
      <c r="N808" s="209" t="s">
        <v>683</v>
      </c>
      <c r="O808" s="209"/>
      <c r="P808" s="209"/>
      <c r="Q808" s="209" t="s">
        <v>688</v>
      </c>
      <c r="R808" s="209" t="e">
        <f>VLOOKUP(LEFT(Solicitacao_Prancha[[#This Row],[ORIGEM]],4),#REF!,2,0)</f>
        <v>#REF!</v>
      </c>
      <c r="S808" s="209" t="e">
        <f>VLOOKUP(LEFT(Solicitacao_Prancha[[#This Row],[DESTINO]],4),#REF!,2,0)</f>
        <v>#REF!</v>
      </c>
      <c r="T808" s="218" t="str">
        <f t="shared" si="238"/>
        <v>Não Aderente</v>
      </c>
      <c r="U808" s="222">
        <f>((CONCATENATE(Solicitacao_Prancha[[#This Row],[DATA MOVIMENTAÇÃO]]," ",Solicitacao_Prancha[[#This Row],[HORA MOVIMENTAÇÃO]])-Solicitacao_Prancha[[#This Row],[DATA SOLICITAÇÃO]])*24)+3</f>
        <v>25.183333333348855</v>
      </c>
      <c r="V808" s="224" t="s">
        <v>410</v>
      </c>
      <c r="W808" s="209" t="str">
        <f>LEFT(Solicitacao_Prancha[[#This Row],[ORIGEM]],4)</f>
        <v>0656</v>
      </c>
      <c r="X808" s="209" t="str">
        <f>LEFT(Solicitacao_Prancha[[#This Row],[DESTINO]],4)</f>
        <v>0438</v>
      </c>
      <c r="Y808" s="209" t="str">
        <f t="shared" si="239"/>
        <v>BRLP0656</v>
      </c>
      <c r="Z808" s="209" t="str">
        <f t="shared" si="240"/>
        <v>06560438</v>
      </c>
      <c r="AA808" s="209" t="str">
        <f t="shared" si="241"/>
        <v>BRLP0438</v>
      </c>
      <c r="AB808" s="222" t="e">
        <f>VLOOKUP(Y808,#REF!,2,0)</f>
        <v>#REF!</v>
      </c>
      <c r="AC808" s="222" t="e">
        <f>VLOOKUP(Z808,#REF!,2,0)</f>
        <v>#REF!</v>
      </c>
      <c r="AD808" s="222" t="e">
        <f>VLOOKUP(AA808,#REF!,2,0)</f>
        <v>#REF!</v>
      </c>
      <c r="AE808" s="227" t="e">
        <f t="shared" si="242"/>
        <v>#REF!</v>
      </c>
      <c r="AF808" s="230" t="e">
        <f t="shared" si="243"/>
        <v>#REF!</v>
      </c>
      <c r="AG808" s="230">
        <v>2</v>
      </c>
      <c r="AH808" s="230" t="e">
        <f t="shared" si="244"/>
        <v>#REF!</v>
      </c>
      <c r="AI808" s="228" t="e">
        <f t="shared" si="245"/>
        <v>#REF!</v>
      </c>
      <c r="AJ808" s="209">
        <f>Solicitacao_Prancha[[#This Row],[QUANT EQUIP]]</f>
        <v>1</v>
      </c>
      <c r="AK808" s="209"/>
      <c r="AL808" s="209"/>
      <c r="AM808" s="209"/>
      <c r="AN808" s="209"/>
      <c r="AO808" s="209"/>
      <c r="AP808" s="209"/>
      <c r="AQ808" s="209"/>
      <c r="AR808" s="209"/>
      <c r="AS808" s="209"/>
      <c r="AT808" s="209"/>
      <c r="AU808" s="209"/>
      <c r="AV808" s="209"/>
      <c r="AW808" s="209"/>
      <c r="AX808"/>
      <c r="AY808"/>
    </row>
    <row r="809" spans="1:51" ht="15" hidden="1" x14ac:dyDescent="0.25">
      <c r="A809" s="209">
        <v>3576</v>
      </c>
      <c r="B809" s="209" t="s">
        <v>743</v>
      </c>
      <c r="C809" s="210">
        <v>45660.325694444444</v>
      </c>
      <c r="D809" s="209" t="s">
        <v>840</v>
      </c>
      <c r="E809" s="209" t="s">
        <v>489</v>
      </c>
      <c r="F809" s="209">
        <v>1</v>
      </c>
      <c r="G809" s="209" t="s">
        <v>501</v>
      </c>
      <c r="H809" s="209" t="s">
        <v>620</v>
      </c>
      <c r="I809" s="209" t="s">
        <v>621</v>
      </c>
      <c r="J809" s="209" t="s">
        <v>1</v>
      </c>
      <c r="K809" s="209" t="s">
        <v>1776</v>
      </c>
      <c r="L809" s="209" t="s">
        <v>600</v>
      </c>
      <c r="M809" s="209" t="s">
        <v>1421</v>
      </c>
      <c r="N809" s="209" t="s">
        <v>683</v>
      </c>
      <c r="O809" s="209"/>
      <c r="P809" s="209"/>
      <c r="Q809" s="209" t="s">
        <v>688</v>
      </c>
      <c r="R809" s="209" t="e">
        <f>VLOOKUP(LEFT(Solicitacao_Prancha[[#This Row],[ORIGEM]],4),#REF!,2,0)</f>
        <v>#REF!</v>
      </c>
      <c r="S809" s="209" t="e">
        <f>VLOOKUP(LEFT(Solicitacao_Prancha[[#This Row],[DESTINO]],4),#REF!,2,0)</f>
        <v>#REF!</v>
      </c>
      <c r="T809" s="218" t="str">
        <f t="shared" si="238"/>
        <v>Não Aderente</v>
      </c>
      <c r="U809" s="222">
        <f>((CONCATENATE(Solicitacao_Prancha[[#This Row],[DATA MOVIMENTAÇÃO]]," ",Solicitacao_Prancha[[#This Row],[HORA MOVIMENTAÇÃO]])-Solicitacao_Prancha[[#This Row],[DATA SOLICITAÇÃO]])*24)+3</f>
        <v>25.183333333348855</v>
      </c>
      <c r="V809" s="224" t="s">
        <v>410</v>
      </c>
      <c r="W809" s="209" t="str">
        <f>LEFT(Solicitacao_Prancha[[#This Row],[ORIGEM]],4)</f>
        <v>0656</v>
      </c>
      <c r="X809" s="209" t="str">
        <f>LEFT(Solicitacao_Prancha[[#This Row],[DESTINO]],4)</f>
        <v>0438</v>
      </c>
      <c r="Y809" s="209" t="str">
        <f t="shared" si="239"/>
        <v>BRLP0656</v>
      </c>
      <c r="Z809" s="209" t="str">
        <f t="shared" si="240"/>
        <v>06560438</v>
      </c>
      <c r="AA809" s="209" t="str">
        <f t="shared" si="241"/>
        <v>BRLP0438</v>
      </c>
      <c r="AB809" s="222" t="e">
        <f>VLOOKUP(Y809,#REF!,2,0)</f>
        <v>#REF!</v>
      </c>
      <c r="AC809" s="222" t="e">
        <f>VLOOKUP(Z809,#REF!,2,0)</f>
        <v>#REF!</v>
      </c>
      <c r="AD809" s="222" t="e">
        <f>VLOOKUP(AA809,#REF!,2,0)</f>
        <v>#REF!</v>
      </c>
      <c r="AE809" s="227" t="e">
        <f t="shared" si="242"/>
        <v>#REF!</v>
      </c>
      <c r="AF809" s="230" t="e">
        <f t="shared" si="243"/>
        <v>#REF!</v>
      </c>
      <c r="AG809" s="230">
        <v>3</v>
      </c>
      <c r="AH809" s="230" t="e">
        <f t="shared" si="244"/>
        <v>#REF!</v>
      </c>
      <c r="AI809" s="228" t="e">
        <f t="shared" si="245"/>
        <v>#REF!</v>
      </c>
      <c r="AJ809" s="209">
        <f>Solicitacao_Prancha[[#This Row],[QUANT EQUIP]]</f>
        <v>1</v>
      </c>
      <c r="AK809" s="209"/>
      <c r="AL809" s="209"/>
      <c r="AM809" s="209"/>
      <c r="AN809" s="209"/>
      <c r="AO809" s="209"/>
      <c r="AP809" s="209"/>
      <c r="AQ809" s="209"/>
      <c r="AR809" s="209"/>
      <c r="AS809" s="209"/>
      <c r="AT809" s="209"/>
      <c r="AU809" s="209"/>
      <c r="AV809" s="209"/>
      <c r="AW809" s="209"/>
      <c r="AX809"/>
      <c r="AY809"/>
    </row>
    <row r="810" spans="1:51" ht="15" hidden="1" x14ac:dyDescent="0.25">
      <c r="A810" s="209">
        <v>3577</v>
      </c>
      <c r="B810" s="209" t="s">
        <v>743</v>
      </c>
      <c r="C810" s="210">
        <v>45660.325694444444</v>
      </c>
      <c r="D810" s="209" t="s">
        <v>840</v>
      </c>
      <c r="E810" s="209" t="s">
        <v>503</v>
      </c>
      <c r="F810" s="209">
        <v>1</v>
      </c>
      <c r="G810" s="209" t="s">
        <v>501</v>
      </c>
      <c r="H810" s="209" t="s">
        <v>620</v>
      </c>
      <c r="I810" s="209" t="s">
        <v>621</v>
      </c>
      <c r="J810" s="209" t="s">
        <v>1</v>
      </c>
      <c r="K810" s="209" t="s">
        <v>1776</v>
      </c>
      <c r="L810" s="209" t="s">
        <v>600</v>
      </c>
      <c r="M810" s="209" t="s">
        <v>1421</v>
      </c>
      <c r="N810" s="209" t="s">
        <v>683</v>
      </c>
      <c r="O810" s="209"/>
      <c r="P810" s="209"/>
      <c r="Q810" s="209" t="s">
        <v>688</v>
      </c>
      <c r="R810" s="209" t="e">
        <f>VLOOKUP(LEFT(Solicitacao_Prancha[[#This Row],[ORIGEM]],4),#REF!,2,0)</f>
        <v>#REF!</v>
      </c>
      <c r="S810" s="209" t="e">
        <f>VLOOKUP(LEFT(Solicitacao_Prancha[[#This Row],[DESTINO]],4),#REF!,2,0)</f>
        <v>#REF!</v>
      </c>
      <c r="T810" s="218" t="str">
        <f t="shared" si="238"/>
        <v>Não Aderente</v>
      </c>
      <c r="U810" s="222">
        <f>((CONCATENATE(Solicitacao_Prancha[[#This Row],[DATA MOVIMENTAÇÃO]]," ",Solicitacao_Prancha[[#This Row],[HORA MOVIMENTAÇÃO]])-Solicitacao_Prancha[[#This Row],[DATA SOLICITAÇÃO]])*24)+3</f>
        <v>25.183333333348855</v>
      </c>
      <c r="V810" s="224" t="s">
        <v>410</v>
      </c>
      <c r="W810" s="209" t="str">
        <f>LEFT(Solicitacao_Prancha[[#This Row],[ORIGEM]],4)</f>
        <v>0656</v>
      </c>
      <c r="X810" s="209" t="str">
        <f>LEFT(Solicitacao_Prancha[[#This Row],[DESTINO]],4)</f>
        <v>0438</v>
      </c>
      <c r="Y810" s="209" t="str">
        <f t="shared" si="239"/>
        <v>BRLP0656</v>
      </c>
      <c r="Z810" s="209" t="str">
        <f t="shared" si="240"/>
        <v>06560438</v>
      </c>
      <c r="AA810" s="209" t="str">
        <f t="shared" si="241"/>
        <v>BRLP0438</v>
      </c>
      <c r="AB810" s="222" t="e">
        <f>VLOOKUP(Y810,#REF!,2,0)</f>
        <v>#REF!</v>
      </c>
      <c r="AC810" s="222" t="e">
        <f>VLOOKUP(Z810,#REF!,2,0)</f>
        <v>#REF!</v>
      </c>
      <c r="AD810" s="222" t="e">
        <f>VLOOKUP(AA810,#REF!,2,0)</f>
        <v>#REF!</v>
      </c>
      <c r="AE810" s="227" t="e">
        <f t="shared" si="242"/>
        <v>#REF!</v>
      </c>
      <c r="AF810" s="230" t="e">
        <f t="shared" si="243"/>
        <v>#REF!</v>
      </c>
      <c r="AG810" s="230">
        <v>4</v>
      </c>
      <c r="AH810" s="230" t="e">
        <f t="shared" si="244"/>
        <v>#REF!</v>
      </c>
      <c r="AI810" s="228" t="e">
        <f t="shared" si="245"/>
        <v>#REF!</v>
      </c>
      <c r="AJ810" s="209">
        <f>Solicitacao_Prancha[[#This Row],[QUANT EQUIP]]</f>
        <v>1</v>
      </c>
      <c r="AK810" s="209"/>
      <c r="AL810" s="209"/>
      <c r="AM810" s="209"/>
      <c r="AN810" s="209"/>
      <c r="AO810" s="209"/>
      <c r="AP810" s="209"/>
      <c r="AQ810" s="209"/>
      <c r="AR810" s="209"/>
      <c r="AS810" s="209"/>
      <c r="AT810" s="209"/>
      <c r="AU810" s="209"/>
      <c r="AV810" s="209"/>
      <c r="AW810" s="209"/>
      <c r="AX810"/>
      <c r="AY810"/>
    </row>
    <row r="811" spans="1:51" ht="15" hidden="1" x14ac:dyDescent="0.25">
      <c r="A811" s="209">
        <v>3580</v>
      </c>
      <c r="B811" s="209" t="s">
        <v>718</v>
      </c>
      <c r="C811" s="210">
        <v>45660.363194444442</v>
      </c>
      <c r="D811" s="209" t="s">
        <v>575</v>
      </c>
      <c r="E811" s="209" t="s">
        <v>5</v>
      </c>
      <c r="F811" s="209">
        <v>1</v>
      </c>
      <c r="G811" s="209" t="s">
        <v>4</v>
      </c>
      <c r="H811" s="209" t="s">
        <v>620</v>
      </c>
      <c r="I811" s="209" t="s">
        <v>621</v>
      </c>
      <c r="J811" s="209" t="s">
        <v>1</v>
      </c>
      <c r="K811" s="209" t="s">
        <v>1767</v>
      </c>
      <c r="L811" s="209" t="s">
        <v>604</v>
      </c>
      <c r="M811" s="209" t="s">
        <v>635</v>
      </c>
      <c r="N811" s="209" t="s">
        <v>716</v>
      </c>
      <c r="O811" s="209"/>
      <c r="P811" s="209"/>
      <c r="Q811" s="209" t="s">
        <v>688</v>
      </c>
      <c r="R811" s="209" t="e">
        <f>VLOOKUP(LEFT(Solicitacao_Prancha[[#This Row],[ORIGEM]],4),#REF!,2,0)</f>
        <v>#REF!</v>
      </c>
      <c r="S811" s="209" t="e">
        <f>VLOOKUP(LEFT(Solicitacao_Prancha[[#This Row],[DESTINO]],4),#REF!,2,0)</f>
        <v>#REF!</v>
      </c>
      <c r="T811" s="218" t="str">
        <f t="shared" si="238"/>
        <v>Aderente</v>
      </c>
      <c r="U811" s="222">
        <f>((CONCATENATE(Solicitacao_Prancha[[#This Row],[DATA MOVIMENTAÇÃO]]," ",Solicitacao_Prancha[[#This Row],[HORA MOVIMENTAÇÃO]])-Solicitacao_Prancha[[#This Row],[DATA SOLICITAÇÃO]])*24)+3</f>
        <v>73.283333333325572</v>
      </c>
      <c r="V811" s="224" t="s">
        <v>410</v>
      </c>
      <c r="W811" s="209" t="str">
        <f>LEFT(Solicitacao_Prancha[[#This Row],[ORIGEM]],4)</f>
        <v>0030</v>
      </c>
      <c r="X811" s="209" t="str">
        <f>LEFT(Solicitacao_Prancha[[#This Row],[DESTINO]],4)</f>
        <v>0458</v>
      </c>
      <c r="Y811" s="209" t="str">
        <f t="shared" si="239"/>
        <v>BRLP0030</v>
      </c>
      <c r="Z811" s="209" t="str">
        <f t="shared" si="240"/>
        <v>00300458</v>
      </c>
      <c r="AA811" s="209" t="str">
        <f t="shared" si="241"/>
        <v>BRLP0458</v>
      </c>
      <c r="AB811" s="222" t="e">
        <f>VLOOKUP(Y811,#REF!,2,0)</f>
        <v>#REF!</v>
      </c>
      <c r="AC811" s="222" t="e">
        <f>VLOOKUP(Z811,#REF!,2,0)</f>
        <v>#REF!</v>
      </c>
      <c r="AD811" s="222" t="e">
        <f>VLOOKUP(AA811,#REF!,2,0)</f>
        <v>#REF!</v>
      </c>
      <c r="AE811" s="227" t="e">
        <f t="shared" si="242"/>
        <v>#REF!</v>
      </c>
      <c r="AF811" s="230" t="e">
        <f t="shared" si="243"/>
        <v>#REF!</v>
      </c>
      <c r="AG811" s="230">
        <v>2</v>
      </c>
      <c r="AH811" s="230" t="e">
        <f t="shared" si="244"/>
        <v>#REF!</v>
      </c>
      <c r="AI811" s="228" t="e">
        <f t="shared" si="245"/>
        <v>#REF!</v>
      </c>
      <c r="AJ811" s="209">
        <f>Solicitacao_Prancha[[#This Row],[QUANT EQUIP]]</f>
        <v>1</v>
      </c>
      <c r="AK811" s="209"/>
      <c r="AL811" s="209"/>
      <c r="AM811" s="209"/>
      <c r="AN811" s="209"/>
      <c r="AO811" s="209"/>
      <c r="AP811" s="209"/>
      <c r="AQ811" s="209"/>
      <c r="AR811" s="209"/>
      <c r="AS811" s="209"/>
      <c r="AT811" s="209"/>
      <c r="AU811" s="209"/>
      <c r="AV811" s="209"/>
      <c r="AW811" s="209"/>
      <c r="AX811"/>
      <c r="AY811"/>
    </row>
    <row r="812" spans="1:51" ht="15" hidden="1" x14ac:dyDescent="0.25">
      <c r="A812" s="209">
        <v>3581</v>
      </c>
      <c r="B812" s="209" t="s">
        <v>743</v>
      </c>
      <c r="C812" s="210">
        <v>45660.4</v>
      </c>
      <c r="D812" s="209" t="s">
        <v>1809</v>
      </c>
      <c r="E812" s="209" t="s">
        <v>489</v>
      </c>
      <c r="F812" s="209">
        <v>1</v>
      </c>
      <c r="G812" s="209" t="s">
        <v>487</v>
      </c>
      <c r="H812" s="209" t="s">
        <v>620</v>
      </c>
      <c r="I812" s="209" t="s">
        <v>624</v>
      </c>
      <c r="J812" s="209" t="s">
        <v>1</v>
      </c>
      <c r="K812" s="209" t="s">
        <v>1794</v>
      </c>
      <c r="L812" s="209" t="s">
        <v>593</v>
      </c>
      <c r="M812" s="209" t="s">
        <v>1765</v>
      </c>
      <c r="N812" s="209" t="s">
        <v>716</v>
      </c>
      <c r="O812" s="209" t="s">
        <v>1810</v>
      </c>
      <c r="P812" s="209"/>
      <c r="Q812" s="209" t="s">
        <v>688</v>
      </c>
      <c r="R812" s="209" t="e">
        <f>VLOOKUP(LEFT(Solicitacao_Prancha[[#This Row],[ORIGEM]],4),#REF!,2,0)</f>
        <v>#REF!</v>
      </c>
      <c r="S812" s="209" t="e">
        <f>VLOOKUP(LEFT(Solicitacao_Prancha[[#This Row],[DESTINO]],4),#REF!,2,0)</f>
        <v>#REF!</v>
      </c>
      <c r="T812" s="218" t="str">
        <f t="shared" si="238"/>
        <v>Aderente</v>
      </c>
      <c r="U812" s="222">
        <f>((CONCATENATE(Solicitacao_Prancha[[#This Row],[DATA MOVIMENTAÇÃO]]," ",Solicitacao_Prancha[[#This Row],[HORA MOVIMENTAÇÃO]])-Solicitacao_Prancha[[#This Row],[DATA SOLICITAÇÃO]])*24)+3</f>
        <v>49.400000000023283</v>
      </c>
      <c r="V812" s="224" t="s">
        <v>410</v>
      </c>
      <c r="W812" s="209" t="str">
        <f>LEFT(Solicitacao_Prancha[[#This Row],[ORIGEM]],4)</f>
        <v>0398</v>
      </c>
      <c r="X812" s="209" t="str">
        <f>LEFT(Solicitacao_Prancha[[#This Row],[DESTINO]],4)</f>
        <v>0458</v>
      </c>
      <c r="Y812" s="209" t="str">
        <f t="shared" si="239"/>
        <v>BRLP0398</v>
      </c>
      <c r="Z812" s="209" t="str">
        <f t="shared" si="240"/>
        <v>03980458</v>
      </c>
      <c r="AA812" s="209" t="str">
        <f t="shared" si="241"/>
        <v>BRLP0458</v>
      </c>
      <c r="AB812" s="222" t="e">
        <f>VLOOKUP(Y812,#REF!,2,0)</f>
        <v>#REF!</v>
      </c>
      <c r="AC812" s="222" t="e">
        <f>VLOOKUP(Z812,#REF!,2,0)</f>
        <v>#REF!</v>
      </c>
      <c r="AD812" s="222" t="e">
        <f>VLOOKUP(AA812,#REF!,2,0)</f>
        <v>#REF!</v>
      </c>
      <c r="AE812" s="227" t="e">
        <f t="shared" si="242"/>
        <v>#REF!</v>
      </c>
      <c r="AF812" s="230" t="e">
        <f t="shared" si="243"/>
        <v>#REF!</v>
      </c>
      <c r="AG812" s="230">
        <v>2</v>
      </c>
      <c r="AH812" s="230" t="e">
        <f t="shared" si="244"/>
        <v>#REF!</v>
      </c>
      <c r="AI812" s="228" t="e">
        <f t="shared" si="245"/>
        <v>#REF!</v>
      </c>
      <c r="AJ812" s="209">
        <f>Solicitacao_Prancha[[#This Row],[QUANT EQUIP]]</f>
        <v>1</v>
      </c>
      <c r="AK812" s="209"/>
      <c r="AL812" s="209"/>
      <c r="AM812" s="209"/>
      <c r="AN812" s="209"/>
      <c r="AO812" s="209"/>
      <c r="AP812" s="209"/>
      <c r="AQ812" s="209"/>
      <c r="AR812" s="209"/>
      <c r="AS812" s="209"/>
      <c r="AT812" s="209"/>
      <c r="AU812" s="209"/>
      <c r="AV812" s="209"/>
      <c r="AW812" s="209"/>
      <c r="AX812"/>
      <c r="AY812"/>
    </row>
    <row r="813" spans="1:51" ht="15" hidden="1" x14ac:dyDescent="0.25">
      <c r="A813" s="209">
        <v>3582</v>
      </c>
      <c r="B813" s="209" t="s">
        <v>803</v>
      </c>
      <c r="C813" s="210">
        <v>45660.463194444441</v>
      </c>
      <c r="D813" s="209" t="s">
        <v>1811</v>
      </c>
      <c r="E813" s="209" t="s">
        <v>485</v>
      </c>
      <c r="F813" s="209">
        <v>3</v>
      </c>
      <c r="G813" s="209" t="s">
        <v>589</v>
      </c>
      <c r="H813" s="209" t="s">
        <v>621</v>
      </c>
      <c r="I813" s="209" t="s">
        <v>621</v>
      </c>
      <c r="J813" s="209" t="s">
        <v>1</v>
      </c>
      <c r="K813" s="209" t="s">
        <v>1767</v>
      </c>
      <c r="L813" s="209" t="s">
        <v>593</v>
      </c>
      <c r="M813" s="209" t="s">
        <v>410</v>
      </c>
      <c r="N813" s="209" t="s">
        <v>410</v>
      </c>
      <c r="O813" s="209" t="s">
        <v>1812</v>
      </c>
      <c r="P813" s="209"/>
      <c r="Q813" s="209" t="s">
        <v>688</v>
      </c>
      <c r="R813" s="209" t="e">
        <f>VLOOKUP(LEFT(Solicitacao_Prancha[[#This Row],[ORIGEM]],4),#REF!,2,0)</f>
        <v>#REF!</v>
      </c>
      <c r="S813" s="209" t="e">
        <f>VLOOKUP(LEFT(Solicitacao_Prancha[[#This Row],[DESTINO]],4),#REF!,2,0)</f>
        <v>#REF!</v>
      </c>
      <c r="T813" s="218" t="str">
        <f t="shared" si="238"/>
        <v>Aderente</v>
      </c>
      <c r="U813" s="222">
        <f>((CONCATENATE(Solicitacao_Prancha[[#This Row],[DATA MOVIMENTAÇÃO]]," ",Solicitacao_Prancha[[#This Row],[HORA MOVIMENTAÇÃO]])-Solicitacao_Prancha[[#This Row],[DATA SOLICITAÇÃO]])*24)+3</f>
        <v>71.883333333476912</v>
      </c>
      <c r="V813" s="224" t="s">
        <v>410</v>
      </c>
      <c r="W813" s="209" t="str">
        <f>LEFT(Solicitacao_Prancha[[#This Row],[ORIGEM]],4)</f>
        <v>BRLP</v>
      </c>
      <c r="X813" s="209" t="str">
        <f>LEFT(Solicitacao_Prancha[[#This Row],[DESTINO]],4)</f>
        <v>BRLP</v>
      </c>
      <c r="Y813" s="209" t="str">
        <f t="shared" si="239"/>
        <v>BRLPBRLP</v>
      </c>
      <c r="Z813" s="209" t="str">
        <f t="shared" si="240"/>
        <v>BRLPBRLP</v>
      </c>
      <c r="AA813" s="209" t="str">
        <f t="shared" si="241"/>
        <v>BRLPBRLP</v>
      </c>
      <c r="AB813" s="222" t="e">
        <f>VLOOKUP(Y813,#REF!,2,0)</f>
        <v>#REF!</v>
      </c>
      <c r="AC813" s="222" t="e">
        <f>VLOOKUP(Z813,#REF!,2,0)</f>
        <v>#REF!</v>
      </c>
      <c r="AD813" s="222" t="e">
        <f>VLOOKUP(AA813,#REF!,2,0)</f>
        <v>#REF!</v>
      </c>
      <c r="AE813" s="227" t="e">
        <f t="shared" si="242"/>
        <v>#REF!</v>
      </c>
      <c r="AF813" s="230" t="e">
        <f t="shared" si="243"/>
        <v>#REF!</v>
      </c>
      <c r="AG813" s="230">
        <v>2</v>
      </c>
      <c r="AH813" s="230" t="e">
        <f t="shared" si="244"/>
        <v>#REF!</v>
      </c>
      <c r="AI813" s="228" t="e">
        <f t="shared" si="245"/>
        <v>#REF!</v>
      </c>
      <c r="AJ813" s="209">
        <f>Solicitacao_Prancha[[#This Row],[QUANT EQUIP]]</f>
        <v>3</v>
      </c>
      <c r="AK813" s="209"/>
      <c r="AL813" s="209"/>
      <c r="AM813" s="209"/>
      <c r="AN813" s="209"/>
      <c r="AO813" s="209"/>
      <c r="AP813" s="209"/>
      <c r="AQ813" s="209"/>
      <c r="AR813" s="209"/>
      <c r="AS813" s="209"/>
      <c r="AT813" s="209"/>
      <c r="AU813" s="209"/>
      <c r="AV813" s="209"/>
      <c r="AW813" s="209"/>
      <c r="AX813"/>
      <c r="AY813"/>
    </row>
    <row r="814" spans="1:51" ht="15" hidden="1" x14ac:dyDescent="0.25">
      <c r="A814" s="209">
        <v>3583</v>
      </c>
      <c r="B814" s="209" t="s">
        <v>742</v>
      </c>
      <c r="C814" s="210">
        <v>45660.499305555553</v>
      </c>
      <c r="D814" s="209" t="s">
        <v>1813</v>
      </c>
      <c r="E814" s="209" t="s">
        <v>489</v>
      </c>
      <c r="F814" s="209">
        <v>2</v>
      </c>
      <c r="G814" s="209" t="s">
        <v>534</v>
      </c>
      <c r="H814" s="209" t="s">
        <v>620</v>
      </c>
      <c r="I814" s="209" t="s">
        <v>622</v>
      </c>
      <c r="J814" s="209" t="s">
        <v>531</v>
      </c>
      <c r="K814" s="209" t="s">
        <v>1733</v>
      </c>
      <c r="L814" s="209" t="s">
        <v>595</v>
      </c>
      <c r="M814" s="209" t="s">
        <v>580</v>
      </c>
      <c r="N814" s="209" t="s">
        <v>1814</v>
      </c>
      <c r="O814" s="209"/>
      <c r="P814" s="209" t="s">
        <v>633</v>
      </c>
      <c r="Q814" s="209" t="s">
        <v>688</v>
      </c>
      <c r="R814" s="209" t="e">
        <f>VLOOKUP(LEFT(Solicitacao_Prancha[[#This Row],[ORIGEM]],4),#REF!,2,0)</f>
        <v>#REF!</v>
      </c>
      <c r="S814" s="209" t="e">
        <f>VLOOKUP(LEFT(Solicitacao_Prancha[[#This Row],[DESTINO]],4),#REF!,2,0)</f>
        <v>#REF!</v>
      </c>
      <c r="T814" s="218" t="str">
        <f t="shared" si="238"/>
        <v>Não Aderente</v>
      </c>
      <c r="U814" s="222">
        <f>((CONCATENATE(Solicitacao_Prancha[[#This Row],[DATA MOVIMENTAÇÃO]]," ",Solicitacao_Prancha[[#This Row],[HORA MOVIMENTAÇÃO]])-Solicitacao_Prancha[[#This Row],[DATA SOLICITAÇÃO]])*24)+3</f>
        <v>1.0166666666627862</v>
      </c>
      <c r="V814" s="224" t="s">
        <v>410</v>
      </c>
      <c r="W814" s="209" t="str">
        <f>LEFT(Solicitacao_Prancha[[#This Row],[ORIGEM]],4)</f>
        <v>0262</v>
      </c>
      <c r="X814" s="209" t="str">
        <f>LEFT(Solicitacao_Prancha[[#This Row],[DESTINO]],4)</f>
        <v>0295</v>
      </c>
      <c r="Y814" s="209" t="str">
        <f t="shared" si="239"/>
        <v>BRLP0262</v>
      </c>
      <c r="Z814" s="209" t="str">
        <f t="shared" si="240"/>
        <v>02620295</v>
      </c>
      <c r="AA814" s="209" t="str">
        <f t="shared" si="241"/>
        <v>BRLP0295</v>
      </c>
      <c r="AB814" s="222" t="e">
        <f>VLOOKUP(Y814,#REF!,2,0)</f>
        <v>#REF!</v>
      </c>
      <c r="AC814" s="222" t="e">
        <f>VLOOKUP(Z814,#REF!,2,0)</f>
        <v>#REF!</v>
      </c>
      <c r="AD814" s="222" t="e">
        <f>VLOOKUP(AA814,#REF!,2,0)</f>
        <v>#REF!</v>
      </c>
      <c r="AE814" s="227" t="e">
        <f t="shared" si="242"/>
        <v>#REF!</v>
      </c>
      <c r="AF814" s="230" t="e">
        <f t="shared" si="243"/>
        <v>#REF!</v>
      </c>
      <c r="AG814" s="230">
        <v>2</v>
      </c>
      <c r="AH814" s="230" t="e">
        <f t="shared" si="244"/>
        <v>#REF!</v>
      </c>
      <c r="AI814" s="228" t="e">
        <f t="shared" si="245"/>
        <v>#REF!</v>
      </c>
      <c r="AJ814" s="209">
        <f>Solicitacao_Prancha[[#This Row],[QUANT EQUIP]]</f>
        <v>2</v>
      </c>
      <c r="AK814" s="209"/>
      <c r="AL814" s="209"/>
      <c r="AM814" s="209"/>
      <c r="AN814" s="209"/>
      <c r="AO814" s="209"/>
      <c r="AP814" s="209"/>
      <c r="AQ814" s="209"/>
      <c r="AR814" s="209"/>
      <c r="AS814" s="209"/>
      <c r="AT814" s="209"/>
      <c r="AU814" s="209"/>
      <c r="AV814" s="209"/>
      <c r="AW814" s="209"/>
      <c r="AX814"/>
      <c r="AY814"/>
    </row>
    <row r="815" spans="1:51" ht="15" hidden="1" x14ac:dyDescent="0.25">
      <c r="A815" s="209">
        <v>3584</v>
      </c>
      <c r="B815" s="209" t="s">
        <v>742</v>
      </c>
      <c r="C815" s="210">
        <v>45660.500694444447</v>
      </c>
      <c r="D815" s="209" t="s">
        <v>1766</v>
      </c>
      <c r="E815" s="209" t="s">
        <v>496</v>
      </c>
      <c r="F815" s="209">
        <v>1</v>
      </c>
      <c r="G815" s="209" t="s">
        <v>534</v>
      </c>
      <c r="H815" s="209" t="s">
        <v>620</v>
      </c>
      <c r="I815" s="209" t="s">
        <v>620</v>
      </c>
      <c r="J815" s="209" t="s">
        <v>531</v>
      </c>
      <c r="K815" s="209" t="s">
        <v>1733</v>
      </c>
      <c r="L815" s="209" t="s">
        <v>1715</v>
      </c>
      <c r="M815" s="209" t="s">
        <v>580</v>
      </c>
      <c r="N815" s="209" t="s">
        <v>1814</v>
      </c>
      <c r="O815" s="209"/>
      <c r="P815" s="209" t="s">
        <v>633</v>
      </c>
      <c r="Q815" s="209" t="s">
        <v>688</v>
      </c>
      <c r="R815" s="209" t="e">
        <f>VLOOKUP(LEFT(Solicitacao_Prancha[[#This Row],[ORIGEM]],4),#REF!,2,0)</f>
        <v>#REF!</v>
      </c>
      <c r="S815" s="209" t="e">
        <f>VLOOKUP(LEFT(Solicitacao_Prancha[[#This Row],[DESTINO]],4),#REF!,2,0)</f>
        <v>#REF!</v>
      </c>
      <c r="T815" s="218" t="str">
        <f t="shared" si="238"/>
        <v>Não Aderente</v>
      </c>
      <c r="U815" s="222">
        <f>((CONCATENATE(Solicitacao_Prancha[[#This Row],[DATA MOVIMENTAÇÃO]]," ",Solicitacao_Prancha[[#This Row],[HORA MOVIMENTAÇÃO]])-Solicitacao_Prancha[[#This Row],[DATA SOLICITAÇÃO]])*24)+3</f>
        <v>1.0166666666627862</v>
      </c>
      <c r="V815" s="224" t="s">
        <v>410</v>
      </c>
      <c r="W815" s="209" t="str">
        <f>LEFT(Solicitacao_Prancha[[#This Row],[ORIGEM]],4)</f>
        <v>0262</v>
      </c>
      <c r="X815" s="209" t="str">
        <f>LEFT(Solicitacao_Prancha[[#This Row],[DESTINO]],4)</f>
        <v>0295</v>
      </c>
      <c r="Y815" s="209" t="str">
        <f t="shared" si="239"/>
        <v>BRLP0262</v>
      </c>
      <c r="Z815" s="209" t="str">
        <f t="shared" si="240"/>
        <v>02620295</v>
      </c>
      <c r="AA815" s="209" t="str">
        <f t="shared" si="241"/>
        <v>BRLP0295</v>
      </c>
      <c r="AB815" s="222" t="e">
        <f>VLOOKUP(Y815,#REF!,2,0)</f>
        <v>#REF!</v>
      </c>
      <c r="AC815" s="222" t="e">
        <f>VLOOKUP(Z815,#REF!,2,0)</f>
        <v>#REF!</v>
      </c>
      <c r="AD815" s="222" t="e">
        <f>VLOOKUP(AA815,#REF!,2,0)</f>
        <v>#REF!</v>
      </c>
      <c r="AE815" s="227" t="e">
        <f t="shared" si="242"/>
        <v>#REF!</v>
      </c>
      <c r="AF815" s="230" t="e">
        <f t="shared" si="243"/>
        <v>#REF!</v>
      </c>
      <c r="AG815" s="230">
        <v>2</v>
      </c>
      <c r="AH815" s="230" t="e">
        <f t="shared" si="244"/>
        <v>#REF!</v>
      </c>
      <c r="AI815" s="228" t="e">
        <f t="shared" si="245"/>
        <v>#REF!</v>
      </c>
      <c r="AJ815" s="209">
        <f>Solicitacao_Prancha[[#This Row],[QUANT EQUIP]]</f>
        <v>1</v>
      </c>
      <c r="AK815" s="209"/>
      <c r="AL815" s="209"/>
      <c r="AM815" s="209"/>
      <c r="AN815" s="209"/>
      <c r="AO815" s="209"/>
      <c r="AP815" s="209"/>
      <c r="AQ815" s="209"/>
      <c r="AR815" s="209"/>
      <c r="AS815" s="209"/>
      <c r="AT815" s="209"/>
      <c r="AU815" s="209"/>
      <c r="AV815" s="209"/>
      <c r="AW815" s="209"/>
      <c r="AX815"/>
      <c r="AY815"/>
    </row>
    <row r="816" spans="1:51" ht="15" hidden="1" x14ac:dyDescent="0.25">
      <c r="A816" s="209">
        <v>3585</v>
      </c>
      <c r="B816" s="209" t="s">
        <v>717</v>
      </c>
      <c r="C816" s="210">
        <v>45660.504861111112</v>
      </c>
      <c r="D816" s="209" t="s">
        <v>558</v>
      </c>
      <c r="E816" s="209" t="s">
        <v>500</v>
      </c>
      <c r="F816" s="209">
        <v>1</v>
      </c>
      <c r="G816" s="209" t="s">
        <v>492</v>
      </c>
      <c r="H816" s="209" t="s">
        <v>620</v>
      </c>
      <c r="I816" s="209" t="s">
        <v>624</v>
      </c>
      <c r="J816" s="209" t="s">
        <v>531</v>
      </c>
      <c r="K816" s="209" t="s">
        <v>1733</v>
      </c>
      <c r="L816" s="209" t="s">
        <v>599</v>
      </c>
      <c r="M816" s="209" t="s">
        <v>671</v>
      </c>
      <c r="N816" s="209" t="s">
        <v>659</v>
      </c>
      <c r="O816" s="209"/>
      <c r="P816" s="209" t="s">
        <v>514</v>
      </c>
      <c r="Q816" s="209" t="s">
        <v>688</v>
      </c>
      <c r="R816" s="209" t="e">
        <f>VLOOKUP(LEFT(Solicitacao_Prancha[[#This Row],[ORIGEM]],4),#REF!,2,0)</f>
        <v>#REF!</v>
      </c>
      <c r="S816" s="209" t="e">
        <f>VLOOKUP(LEFT(Solicitacao_Prancha[[#This Row],[DESTINO]],4),#REF!,2,0)</f>
        <v>#REF!</v>
      </c>
      <c r="T816" s="218" t="str">
        <f t="shared" si="238"/>
        <v>Não Aderente</v>
      </c>
      <c r="U816" s="222">
        <f>((CONCATENATE(Solicitacao_Prancha[[#This Row],[DATA MOVIMENTAÇÃO]]," ",Solicitacao_Prancha[[#This Row],[HORA MOVIMENTAÇÃO]])-Solicitacao_Prancha[[#This Row],[DATA SOLICITAÇÃO]])*24)+3</f>
        <v>1.8833333333604969</v>
      </c>
      <c r="V816" s="224" t="s">
        <v>410</v>
      </c>
      <c r="W816" s="209" t="str">
        <f>LEFT(Solicitacao_Prancha[[#This Row],[ORIGEM]],4)</f>
        <v>0392</v>
      </c>
      <c r="X816" s="209" t="str">
        <f>LEFT(Solicitacao_Prancha[[#This Row],[DESTINO]],4)</f>
        <v>0395</v>
      </c>
      <c r="Y816" s="209" t="str">
        <f t="shared" si="239"/>
        <v>BRLP0392</v>
      </c>
      <c r="Z816" s="209" t="str">
        <f t="shared" si="240"/>
        <v>03920395</v>
      </c>
      <c r="AA816" s="209" t="str">
        <f t="shared" si="241"/>
        <v>BRLP0395</v>
      </c>
      <c r="AB816" s="222" t="e">
        <f>VLOOKUP(Y816,#REF!,2,0)</f>
        <v>#REF!</v>
      </c>
      <c r="AC816" s="222" t="e">
        <f>VLOOKUP(Z816,#REF!,2,0)</f>
        <v>#REF!</v>
      </c>
      <c r="AD816" s="222" t="e">
        <f>VLOOKUP(AA816,#REF!,2,0)</f>
        <v>#REF!</v>
      </c>
      <c r="AE816" s="227" t="e">
        <f t="shared" si="242"/>
        <v>#REF!</v>
      </c>
      <c r="AF816" s="230" t="e">
        <f t="shared" si="243"/>
        <v>#REF!</v>
      </c>
      <c r="AG816" s="230">
        <v>2</v>
      </c>
      <c r="AH816" s="230" t="e">
        <f t="shared" si="244"/>
        <v>#REF!</v>
      </c>
      <c r="AI816" s="228" t="e">
        <f t="shared" si="245"/>
        <v>#REF!</v>
      </c>
      <c r="AJ816" s="209">
        <f>Solicitacao_Prancha[[#This Row],[QUANT EQUIP]]</f>
        <v>1</v>
      </c>
      <c r="AK816" s="209"/>
      <c r="AL816" s="209"/>
      <c r="AM816" s="209"/>
      <c r="AN816" s="209"/>
      <c r="AO816" s="209"/>
      <c r="AP816" s="209"/>
      <c r="AQ816" s="209"/>
      <c r="AR816" s="209"/>
      <c r="AS816" s="209"/>
      <c r="AT816" s="209"/>
      <c r="AU816" s="209"/>
      <c r="AV816" s="209"/>
      <c r="AW816" s="209"/>
      <c r="AX816"/>
      <c r="AY816"/>
    </row>
    <row r="817" spans="1:51" ht="15" hidden="1" x14ac:dyDescent="0.25">
      <c r="A817" s="209">
        <v>3586</v>
      </c>
      <c r="B817" s="209" t="s">
        <v>742</v>
      </c>
      <c r="C817" s="210">
        <v>45660.513194444444</v>
      </c>
      <c r="D817" s="209" t="s">
        <v>1766</v>
      </c>
      <c r="E817" s="209" t="s">
        <v>489</v>
      </c>
      <c r="F817" s="209">
        <v>2</v>
      </c>
      <c r="G817" s="209" t="s">
        <v>534</v>
      </c>
      <c r="H817" s="209" t="s">
        <v>620</v>
      </c>
      <c r="I817" s="209" t="s">
        <v>622</v>
      </c>
      <c r="J817" s="209" t="s">
        <v>502</v>
      </c>
      <c r="K817" s="209" t="s">
        <v>1733</v>
      </c>
      <c r="L817" s="209" t="s">
        <v>595</v>
      </c>
      <c r="M817" s="209" t="s">
        <v>580</v>
      </c>
      <c r="N817" s="209" t="s">
        <v>1814</v>
      </c>
      <c r="O817" s="209"/>
      <c r="P817" s="209"/>
      <c r="Q817" s="209" t="s">
        <v>688</v>
      </c>
      <c r="R817" s="209" t="e">
        <f>VLOOKUP(LEFT(Solicitacao_Prancha[[#This Row],[ORIGEM]],4),#REF!,2,0)</f>
        <v>#REF!</v>
      </c>
      <c r="S817" s="209" t="e">
        <f>VLOOKUP(LEFT(Solicitacao_Prancha[[#This Row],[DESTINO]],4),#REF!,2,0)</f>
        <v>#REF!</v>
      </c>
      <c r="T817" s="218" t="str">
        <f t="shared" si="238"/>
        <v>Não Aderente</v>
      </c>
      <c r="U817" s="222">
        <f>((CONCATENATE(Solicitacao_Prancha[[#This Row],[DATA MOVIMENTAÇÃO]]," ",Solicitacao_Prancha[[#This Row],[HORA MOVIMENTAÇÃO]])-Solicitacao_Prancha[[#This Row],[DATA SOLICITAÇÃO]])*24)+3</f>
        <v>0.68333333329064772</v>
      </c>
      <c r="V817" s="224" t="s">
        <v>410</v>
      </c>
      <c r="W817" s="209" t="str">
        <f>LEFT(Solicitacao_Prancha[[#This Row],[ORIGEM]],4)</f>
        <v>0262</v>
      </c>
      <c r="X817" s="209" t="str">
        <f>LEFT(Solicitacao_Prancha[[#This Row],[DESTINO]],4)</f>
        <v>0295</v>
      </c>
      <c r="Y817" s="209" t="str">
        <f t="shared" si="239"/>
        <v>BRLP0262</v>
      </c>
      <c r="Z817" s="209" t="str">
        <f t="shared" si="240"/>
        <v>02620295</v>
      </c>
      <c r="AA817" s="209" t="str">
        <f t="shared" si="241"/>
        <v>BRLP0295</v>
      </c>
      <c r="AB817" s="222" t="e">
        <f>VLOOKUP(Y817,#REF!,2,0)</f>
        <v>#REF!</v>
      </c>
      <c r="AC817" s="222" t="e">
        <f>VLOOKUP(Z817,#REF!,2,0)</f>
        <v>#REF!</v>
      </c>
      <c r="AD817" s="222" t="e">
        <f>VLOOKUP(AA817,#REF!,2,0)</f>
        <v>#REF!</v>
      </c>
      <c r="AE817" s="227" t="e">
        <f t="shared" si="242"/>
        <v>#REF!</v>
      </c>
      <c r="AF817" s="230" t="e">
        <f t="shared" si="243"/>
        <v>#REF!</v>
      </c>
      <c r="AG817" s="230">
        <v>2</v>
      </c>
      <c r="AH817" s="230" t="e">
        <f t="shared" si="244"/>
        <v>#REF!</v>
      </c>
      <c r="AI817" s="228" t="e">
        <f t="shared" si="245"/>
        <v>#REF!</v>
      </c>
      <c r="AJ817" s="209">
        <f>Solicitacao_Prancha[[#This Row],[QUANT EQUIP]]</f>
        <v>2</v>
      </c>
      <c r="AK817" s="209"/>
      <c r="AL817" s="209"/>
      <c r="AM817" s="209"/>
      <c r="AN817" s="209"/>
      <c r="AO817" s="209"/>
      <c r="AP817" s="209"/>
      <c r="AQ817" s="209"/>
      <c r="AR817" s="209"/>
      <c r="AS817" s="209"/>
      <c r="AT817" s="209"/>
      <c r="AU817" s="209"/>
      <c r="AV817" s="209"/>
      <c r="AW817" s="209"/>
      <c r="AX817"/>
      <c r="AY817"/>
    </row>
    <row r="818" spans="1:51" ht="15" hidden="1" x14ac:dyDescent="0.25">
      <c r="A818" s="209">
        <v>3587</v>
      </c>
      <c r="B818" s="209" t="s">
        <v>742</v>
      </c>
      <c r="C818" s="210">
        <v>45660.513888888891</v>
      </c>
      <c r="D818" s="209" t="s">
        <v>1766</v>
      </c>
      <c r="E818" s="209" t="s">
        <v>496</v>
      </c>
      <c r="F818" s="209">
        <v>1</v>
      </c>
      <c r="G818" s="209" t="s">
        <v>534</v>
      </c>
      <c r="H818" s="209" t="s">
        <v>620</v>
      </c>
      <c r="I818" s="209" t="s">
        <v>620</v>
      </c>
      <c r="J818" s="209" t="s">
        <v>502</v>
      </c>
      <c r="K818" s="209" t="s">
        <v>1733</v>
      </c>
      <c r="L818" s="209" t="s">
        <v>1715</v>
      </c>
      <c r="M818" s="209" t="s">
        <v>580</v>
      </c>
      <c r="N818" s="209" t="s">
        <v>1814</v>
      </c>
      <c r="O818" s="209"/>
      <c r="P818" s="209"/>
      <c r="Q818" s="209" t="s">
        <v>688</v>
      </c>
      <c r="R818" s="209" t="e">
        <f>VLOOKUP(LEFT(Solicitacao_Prancha[[#This Row],[ORIGEM]],4),#REF!,2,0)</f>
        <v>#REF!</v>
      </c>
      <c r="S818" s="209" t="e">
        <f>VLOOKUP(LEFT(Solicitacao_Prancha[[#This Row],[DESTINO]],4),#REF!,2,0)</f>
        <v>#REF!</v>
      </c>
      <c r="T818" s="218" t="str">
        <f t="shared" si="238"/>
        <v>Não Aderente</v>
      </c>
      <c r="U818" s="222">
        <f>((CONCATENATE(Solicitacao_Prancha[[#This Row],[DATA MOVIMENTAÇÃO]]," ",Solicitacao_Prancha[[#This Row],[HORA MOVIMENTAÇÃO]])-Solicitacao_Prancha[[#This Row],[DATA SOLICITAÇÃO]])*24)+3</f>
        <v>0.70000000001164153</v>
      </c>
      <c r="V818" s="224" t="s">
        <v>410</v>
      </c>
      <c r="W818" s="209" t="str">
        <f>LEFT(Solicitacao_Prancha[[#This Row],[ORIGEM]],4)</f>
        <v>0262</v>
      </c>
      <c r="X818" s="209" t="str">
        <f>LEFT(Solicitacao_Prancha[[#This Row],[DESTINO]],4)</f>
        <v>0295</v>
      </c>
      <c r="Y818" s="209" t="str">
        <f t="shared" si="239"/>
        <v>BRLP0262</v>
      </c>
      <c r="Z818" s="209" t="str">
        <f t="shared" si="240"/>
        <v>02620295</v>
      </c>
      <c r="AA818" s="209" t="str">
        <f t="shared" si="241"/>
        <v>BRLP0295</v>
      </c>
      <c r="AB818" s="222" t="e">
        <f>VLOOKUP(Y818,#REF!,2,0)</f>
        <v>#REF!</v>
      </c>
      <c r="AC818" s="222" t="e">
        <f>VLOOKUP(Z818,#REF!,2,0)</f>
        <v>#REF!</v>
      </c>
      <c r="AD818" s="222" t="e">
        <f>VLOOKUP(AA818,#REF!,2,0)</f>
        <v>#REF!</v>
      </c>
      <c r="AE818" s="227" t="e">
        <f t="shared" si="242"/>
        <v>#REF!</v>
      </c>
      <c r="AF818" s="230" t="e">
        <f t="shared" si="243"/>
        <v>#REF!</v>
      </c>
      <c r="AG818" s="230">
        <v>2</v>
      </c>
      <c r="AH818" s="230" t="e">
        <f t="shared" si="244"/>
        <v>#REF!</v>
      </c>
      <c r="AI818" s="228" t="e">
        <f t="shared" si="245"/>
        <v>#REF!</v>
      </c>
      <c r="AJ818" s="209">
        <f>Solicitacao_Prancha[[#This Row],[QUANT EQUIP]]</f>
        <v>1</v>
      </c>
      <c r="AK818" s="209"/>
      <c r="AL818" s="209"/>
      <c r="AM818" s="209"/>
      <c r="AN818" s="209"/>
      <c r="AO818" s="209"/>
      <c r="AP818" s="209"/>
      <c r="AQ818" s="209"/>
      <c r="AR818" s="209"/>
      <c r="AS818" s="209"/>
      <c r="AT818" s="209"/>
      <c r="AU818" s="209"/>
      <c r="AV818" s="209"/>
      <c r="AW818" s="209"/>
      <c r="AX818"/>
      <c r="AY818"/>
    </row>
    <row r="819" spans="1:51" ht="15" hidden="1" x14ac:dyDescent="0.25">
      <c r="A819" s="209">
        <v>3588</v>
      </c>
      <c r="B819" s="209" t="s">
        <v>742</v>
      </c>
      <c r="C819" s="210">
        <v>45660.515972222223</v>
      </c>
      <c r="D819" s="209" t="s">
        <v>1766</v>
      </c>
      <c r="E819" s="209" t="s">
        <v>489</v>
      </c>
      <c r="F819" s="209">
        <v>2</v>
      </c>
      <c r="G819" s="209" t="s">
        <v>534</v>
      </c>
      <c r="H819" s="209" t="s">
        <v>620</v>
      </c>
      <c r="I819" s="209" t="s">
        <v>622</v>
      </c>
      <c r="J819" s="209" t="s">
        <v>531</v>
      </c>
      <c r="K819" s="209" t="s">
        <v>1733</v>
      </c>
      <c r="L819" s="209" t="s">
        <v>1815</v>
      </c>
      <c r="M819" s="209" t="s">
        <v>580</v>
      </c>
      <c r="N819" s="209" t="s">
        <v>974</v>
      </c>
      <c r="O819" s="209"/>
      <c r="P819" s="209" t="s">
        <v>630</v>
      </c>
      <c r="Q819" s="209" t="s">
        <v>688</v>
      </c>
      <c r="R819" s="209" t="e">
        <f>VLOOKUP(LEFT(Solicitacao_Prancha[[#This Row],[ORIGEM]],4),#REF!,2,0)</f>
        <v>#REF!</v>
      </c>
      <c r="S819" s="209" t="e">
        <f>VLOOKUP(LEFT(Solicitacao_Prancha[[#This Row],[DESTINO]],4),#REF!,2,0)</f>
        <v>#REF!</v>
      </c>
      <c r="T819" s="218" t="str">
        <f t="shared" si="238"/>
        <v>Não Aderente</v>
      </c>
      <c r="U819" s="222">
        <f>((CONCATENATE(Solicitacao_Prancha[[#This Row],[DATA MOVIMENTAÇÃO]]," ",Solicitacao_Prancha[[#This Row],[HORA MOVIMENTAÇÃO]])-Solicitacao_Prancha[[#This Row],[DATA SOLICITAÇÃO]])*24)+3</f>
        <v>2.0000000000582077</v>
      </c>
      <c r="V819" s="224" t="s">
        <v>410</v>
      </c>
      <c r="W819" s="209" t="str">
        <f>LEFT(Solicitacao_Prancha[[#This Row],[ORIGEM]],4)</f>
        <v>0262</v>
      </c>
      <c r="X819" s="209" t="str">
        <f>LEFT(Solicitacao_Prancha[[#This Row],[DESTINO]],4)</f>
        <v>0517</v>
      </c>
      <c r="Y819" s="209" t="str">
        <f t="shared" si="239"/>
        <v>BRLP0262</v>
      </c>
      <c r="Z819" s="209" t="str">
        <f t="shared" si="240"/>
        <v>02620517</v>
      </c>
      <c r="AA819" s="209" t="str">
        <f t="shared" si="241"/>
        <v>BRLP0517</v>
      </c>
      <c r="AB819" s="222" t="e">
        <f>VLOOKUP(Y819,#REF!,2,0)</f>
        <v>#REF!</v>
      </c>
      <c r="AC819" s="222" t="e">
        <f>VLOOKUP(Z819,#REF!,2,0)</f>
        <v>#REF!</v>
      </c>
      <c r="AD819" s="222" t="e">
        <f>VLOOKUP(AA819,#REF!,2,0)</f>
        <v>#REF!</v>
      </c>
      <c r="AE819" s="227" t="e">
        <f t="shared" si="242"/>
        <v>#REF!</v>
      </c>
      <c r="AF819" s="230" t="e">
        <f t="shared" si="243"/>
        <v>#REF!</v>
      </c>
      <c r="AG819" s="230">
        <v>2</v>
      </c>
      <c r="AH819" s="230" t="e">
        <f t="shared" si="244"/>
        <v>#REF!</v>
      </c>
      <c r="AI819" s="228" t="e">
        <f t="shared" si="245"/>
        <v>#REF!</v>
      </c>
      <c r="AJ819" s="209">
        <f>Solicitacao_Prancha[[#This Row],[QUANT EQUIP]]</f>
        <v>2</v>
      </c>
      <c r="AK819" s="209"/>
      <c r="AL819" s="209"/>
      <c r="AM819" s="209"/>
      <c r="AN819" s="209"/>
      <c r="AO819" s="209"/>
      <c r="AP819" s="209"/>
      <c r="AQ819" s="209"/>
      <c r="AR819" s="209"/>
      <c r="AS819" s="209"/>
      <c r="AT819" s="209"/>
      <c r="AU819" s="209"/>
      <c r="AV819" s="209"/>
      <c r="AW819" s="209"/>
      <c r="AX819"/>
      <c r="AY819"/>
    </row>
    <row r="820" spans="1:51" ht="15" hidden="1" x14ac:dyDescent="0.25">
      <c r="A820" s="209">
        <v>3589</v>
      </c>
      <c r="B820" s="209" t="s">
        <v>742</v>
      </c>
      <c r="C820" s="210">
        <v>45660.51666666667</v>
      </c>
      <c r="D820" s="209" t="s">
        <v>1766</v>
      </c>
      <c r="E820" s="209" t="s">
        <v>496</v>
      </c>
      <c r="F820" s="209">
        <v>1</v>
      </c>
      <c r="G820" s="209" t="s">
        <v>534</v>
      </c>
      <c r="H820" s="209" t="s">
        <v>620</v>
      </c>
      <c r="I820" s="209" t="s">
        <v>620</v>
      </c>
      <c r="J820" s="209" t="s">
        <v>531</v>
      </c>
      <c r="K820" s="209" t="s">
        <v>1733</v>
      </c>
      <c r="L820" s="209" t="s">
        <v>1816</v>
      </c>
      <c r="M820" s="209" t="s">
        <v>580</v>
      </c>
      <c r="N820" s="209" t="s">
        <v>974</v>
      </c>
      <c r="O820" s="209"/>
      <c r="P820" s="209" t="s">
        <v>630</v>
      </c>
      <c r="Q820" s="209" t="s">
        <v>688</v>
      </c>
      <c r="R820" s="209" t="e">
        <f>VLOOKUP(LEFT(Solicitacao_Prancha[[#This Row],[ORIGEM]],4),#REF!,2,0)</f>
        <v>#REF!</v>
      </c>
      <c r="S820" s="209" t="e">
        <f>VLOOKUP(LEFT(Solicitacao_Prancha[[#This Row],[DESTINO]],4),#REF!,2,0)</f>
        <v>#REF!</v>
      </c>
      <c r="T820" s="218" t="str">
        <f t="shared" si="238"/>
        <v>Não Aderente</v>
      </c>
      <c r="U820" s="222">
        <f>((CONCATENATE(Solicitacao_Prancha[[#This Row],[DATA MOVIMENTAÇÃO]]," ",Solicitacao_Prancha[[#This Row],[HORA MOVIMENTAÇÃO]])-Solicitacao_Prancha[[#This Row],[DATA SOLICITAÇÃO]])*24)+3</f>
        <v>2.0166666666045785</v>
      </c>
      <c r="V820" s="224" t="s">
        <v>410</v>
      </c>
      <c r="W820" s="209" t="str">
        <f>LEFT(Solicitacao_Prancha[[#This Row],[ORIGEM]],4)</f>
        <v>0262</v>
      </c>
      <c r="X820" s="209" t="str">
        <f>LEFT(Solicitacao_Prancha[[#This Row],[DESTINO]],4)</f>
        <v>0517</v>
      </c>
      <c r="Y820" s="209" t="str">
        <f t="shared" si="239"/>
        <v>BRLP0262</v>
      </c>
      <c r="Z820" s="209" t="str">
        <f t="shared" si="240"/>
        <v>02620517</v>
      </c>
      <c r="AA820" s="209" t="str">
        <f t="shared" si="241"/>
        <v>BRLP0517</v>
      </c>
      <c r="AB820" s="222" t="e">
        <f>VLOOKUP(Y820,#REF!,2,0)</f>
        <v>#REF!</v>
      </c>
      <c r="AC820" s="222" t="e">
        <f>VLOOKUP(Z820,#REF!,2,0)</f>
        <v>#REF!</v>
      </c>
      <c r="AD820" s="222" t="e">
        <f>VLOOKUP(AA820,#REF!,2,0)</f>
        <v>#REF!</v>
      </c>
      <c r="AE820" s="227" t="e">
        <f t="shared" si="242"/>
        <v>#REF!</v>
      </c>
      <c r="AF820" s="230" t="e">
        <f t="shared" si="243"/>
        <v>#REF!</v>
      </c>
      <c r="AG820" s="230">
        <v>2</v>
      </c>
      <c r="AH820" s="230" t="e">
        <f t="shared" si="244"/>
        <v>#REF!</v>
      </c>
      <c r="AI820" s="228" t="e">
        <f t="shared" si="245"/>
        <v>#REF!</v>
      </c>
      <c r="AJ820" s="209">
        <f>Solicitacao_Prancha[[#This Row],[QUANT EQUIP]]</f>
        <v>1</v>
      </c>
      <c r="AK820" s="209"/>
      <c r="AL820" s="209"/>
      <c r="AM820" s="209"/>
      <c r="AN820" s="209"/>
      <c r="AO820" s="209"/>
      <c r="AP820" s="209"/>
      <c r="AQ820" s="209"/>
      <c r="AR820" s="209"/>
      <c r="AS820" s="209"/>
      <c r="AT820" s="209"/>
      <c r="AU820" s="209"/>
      <c r="AV820" s="209"/>
      <c r="AW820" s="209"/>
      <c r="AX820"/>
      <c r="AY820"/>
    </row>
    <row r="821" spans="1:51" ht="15" hidden="1" x14ac:dyDescent="0.25">
      <c r="A821" s="209">
        <v>3591</v>
      </c>
      <c r="B821" s="209" t="s">
        <v>718</v>
      </c>
      <c r="C821" s="210">
        <v>45660.533333333333</v>
      </c>
      <c r="D821" s="209" t="s">
        <v>575</v>
      </c>
      <c r="E821" s="209" t="s">
        <v>719</v>
      </c>
      <c r="F821" s="209">
        <v>2</v>
      </c>
      <c r="G821" s="209" t="s">
        <v>4</v>
      </c>
      <c r="H821" s="209" t="s">
        <v>620</v>
      </c>
      <c r="I821" s="209" t="s">
        <v>621</v>
      </c>
      <c r="J821" s="209" t="s">
        <v>1</v>
      </c>
      <c r="K821" s="209" t="s">
        <v>1767</v>
      </c>
      <c r="L821" s="209" t="s">
        <v>600</v>
      </c>
      <c r="M821" s="209" t="s">
        <v>635</v>
      </c>
      <c r="N821" s="209" t="s">
        <v>716</v>
      </c>
      <c r="O821" s="209"/>
      <c r="P821" s="209"/>
      <c r="Q821" s="209" t="s">
        <v>688</v>
      </c>
      <c r="R821" s="209" t="e">
        <f>VLOOKUP(LEFT(Solicitacao_Prancha[[#This Row],[ORIGEM]],4),#REF!,2,0)</f>
        <v>#REF!</v>
      </c>
      <c r="S821" s="209" t="e">
        <f>VLOOKUP(LEFT(Solicitacao_Prancha[[#This Row],[DESTINO]],4),#REF!,2,0)</f>
        <v>#REF!</v>
      </c>
      <c r="T821" s="218" t="str">
        <f t="shared" si="238"/>
        <v>Aderente</v>
      </c>
      <c r="U821" s="222">
        <f>((CONCATENATE(Solicitacao_Prancha[[#This Row],[DATA MOVIMENTAÇÃO]]," ",Solicitacao_Prancha[[#This Row],[HORA MOVIMENTAÇÃO]])-Solicitacao_Prancha[[#This Row],[DATA SOLICITAÇÃO]])*24)+3</f>
        <v>68.200000000011642</v>
      </c>
      <c r="V821" s="224" t="s">
        <v>410</v>
      </c>
      <c r="W821" s="209" t="str">
        <f>LEFT(Solicitacao_Prancha[[#This Row],[ORIGEM]],4)</f>
        <v>0030</v>
      </c>
      <c r="X821" s="209" t="str">
        <f>LEFT(Solicitacao_Prancha[[#This Row],[DESTINO]],4)</f>
        <v>0458</v>
      </c>
      <c r="Y821" s="209" t="str">
        <f t="shared" si="239"/>
        <v>BRLP0030</v>
      </c>
      <c r="Z821" s="209" t="str">
        <f t="shared" si="240"/>
        <v>00300458</v>
      </c>
      <c r="AA821" s="209" t="str">
        <f t="shared" si="241"/>
        <v>BRLP0458</v>
      </c>
      <c r="AB821" s="222" t="e">
        <f>VLOOKUP(Y821,#REF!,2,0)</f>
        <v>#REF!</v>
      </c>
      <c r="AC821" s="222" t="e">
        <f>VLOOKUP(Z821,#REF!,2,0)</f>
        <v>#REF!</v>
      </c>
      <c r="AD821" s="222" t="e">
        <f>VLOOKUP(AA821,#REF!,2,0)</f>
        <v>#REF!</v>
      </c>
      <c r="AE821" s="227" t="e">
        <f t="shared" si="242"/>
        <v>#REF!</v>
      </c>
      <c r="AF821" s="230" t="e">
        <f t="shared" si="243"/>
        <v>#REF!</v>
      </c>
      <c r="AG821" s="230">
        <v>2</v>
      </c>
      <c r="AH821" s="230" t="e">
        <f t="shared" si="244"/>
        <v>#REF!</v>
      </c>
      <c r="AI821" s="228" t="e">
        <f t="shared" si="245"/>
        <v>#REF!</v>
      </c>
      <c r="AJ821" s="209">
        <f>Solicitacao_Prancha[[#This Row],[QUANT EQUIP]]</f>
        <v>2</v>
      </c>
      <c r="AK821" s="209"/>
      <c r="AL821" s="209"/>
      <c r="AM821" s="209"/>
      <c r="AN821" s="209"/>
      <c r="AO821" s="209"/>
      <c r="AP821" s="209"/>
      <c r="AQ821" s="209"/>
      <c r="AR821" s="209"/>
      <c r="AS821" s="209"/>
      <c r="AT821" s="209"/>
      <c r="AU821" s="209"/>
      <c r="AV821" s="209"/>
      <c r="AW821" s="209"/>
      <c r="AX821"/>
      <c r="AY821"/>
    </row>
    <row r="822" spans="1:51" ht="15" hidden="1" x14ac:dyDescent="0.25">
      <c r="A822" s="209">
        <v>3592</v>
      </c>
      <c r="B822" s="209" t="s">
        <v>718</v>
      </c>
      <c r="C822" s="210">
        <v>45660.55</v>
      </c>
      <c r="D822" s="209" t="s">
        <v>1016</v>
      </c>
      <c r="E822" s="209" t="s">
        <v>744</v>
      </c>
      <c r="F822" s="209">
        <v>9</v>
      </c>
      <c r="G822" s="209" t="s">
        <v>8</v>
      </c>
      <c r="H822" s="209" t="s">
        <v>637</v>
      </c>
      <c r="I822" s="209" t="s">
        <v>624</v>
      </c>
      <c r="J822" s="209" t="s">
        <v>1</v>
      </c>
      <c r="K822" s="209" t="s">
        <v>1776</v>
      </c>
      <c r="L822" s="209" t="s">
        <v>606</v>
      </c>
      <c r="M822" s="209" t="s">
        <v>827</v>
      </c>
      <c r="N822" s="209" t="s">
        <v>1717</v>
      </c>
      <c r="O822" s="209"/>
      <c r="P822" s="209"/>
      <c r="Q822" s="209" t="s">
        <v>688</v>
      </c>
      <c r="R822" s="209" t="e">
        <f>VLOOKUP(LEFT(Solicitacao_Prancha[[#This Row],[ORIGEM]],4),#REF!,2,0)</f>
        <v>#REF!</v>
      </c>
      <c r="S822" s="209" t="e">
        <f>VLOOKUP(LEFT(Solicitacao_Prancha[[#This Row],[DESTINO]],4),#REF!,2,0)</f>
        <v>#REF!</v>
      </c>
      <c r="T822" s="218" t="str">
        <f t="shared" si="238"/>
        <v>Não Aderente</v>
      </c>
      <c r="U822" s="222">
        <f>((CONCATENATE(Solicitacao_Prancha[[#This Row],[DATA MOVIMENTAÇÃO]]," ",Solicitacao_Prancha[[#This Row],[HORA MOVIMENTAÇÃO]])-Solicitacao_Prancha[[#This Row],[DATA SOLICITAÇÃO]])*24)+3</f>
        <v>25.799999999930151</v>
      </c>
      <c r="V822" s="224" t="s">
        <v>410</v>
      </c>
      <c r="W822" s="209" t="str">
        <f>LEFT(Solicitacao_Prancha[[#This Row],[ORIGEM]],4)</f>
        <v>1106</v>
      </c>
      <c r="X822" s="209" t="str">
        <f>LEFT(Solicitacao_Prancha[[#This Row],[DESTINO]],4)</f>
        <v>1123</v>
      </c>
      <c r="Y822" s="209" t="str">
        <f t="shared" si="239"/>
        <v>BRLP1106</v>
      </c>
      <c r="Z822" s="209" t="str">
        <f t="shared" si="240"/>
        <v>11061123</v>
      </c>
      <c r="AA822" s="209" t="str">
        <f t="shared" si="241"/>
        <v>BRLP1123</v>
      </c>
      <c r="AB822" s="222" t="e">
        <f>VLOOKUP(Y822,#REF!,2,0)</f>
        <v>#REF!</v>
      </c>
      <c r="AC822" s="222" t="e">
        <f>VLOOKUP(Z822,#REF!,2,0)</f>
        <v>#REF!</v>
      </c>
      <c r="AD822" s="222" t="e">
        <f>VLOOKUP(AA822,#REF!,2,0)</f>
        <v>#REF!</v>
      </c>
      <c r="AE822" s="227" t="e">
        <f t="shared" si="242"/>
        <v>#REF!</v>
      </c>
      <c r="AF822" s="230" t="e">
        <f t="shared" si="243"/>
        <v>#REF!</v>
      </c>
      <c r="AG822" s="230">
        <v>2</v>
      </c>
      <c r="AH822" s="230" t="e">
        <f t="shared" si="244"/>
        <v>#REF!</v>
      </c>
      <c r="AI822" s="228" t="e">
        <f t="shared" si="245"/>
        <v>#REF!</v>
      </c>
      <c r="AJ822" s="209">
        <f>Solicitacao_Prancha[[#This Row],[QUANT EQUIP]]</f>
        <v>9</v>
      </c>
      <c r="AK822" s="209"/>
      <c r="AL822" s="209"/>
      <c r="AM822" s="209"/>
      <c r="AN822" s="209"/>
      <c r="AO822" s="209"/>
      <c r="AP822" s="209"/>
      <c r="AQ822" s="209"/>
      <c r="AR822" s="209"/>
      <c r="AS822" s="209"/>
      <c r="AT822" s="209"/>
      <c r="AU822" s="209"/>
      <c r="AV822" s="209"/>
      <c r="AW822" s="209"/>
      <c r="AX822"/>
      <c r="AY822"/>
    </row>
    <row r="823" spans="1:51" ht="15" hidden="1" x14ac:dyDescent="0.25">
      <c r="A823" s="209">
        <v>3593</v>
      </c>
      <c r="B823" s="209" t="s">
        <v>718</v>
      </c>
      <c r="C823" s="210">
        <v>45660.551388888889</v>
      </c>
      <c r="D823" s="209" t="s">
        <v>1016</v>
      </c>
      <c r="E823" s="209" t="s">
        <v>5</v>
      </c>
      <c r="F823" s="209">
        <v>1</v>
      </c>
      <c r="G823" s="209" t="s">
        <v>8</v>
      </c>
      <c r="H823" s="209" t="s">
        <v>620</v>
      </c>
      <c r="I823" s="209" t="s">
        <v>624</v>
      </c>
      <c r="J823" s="209" t="s">
        <v>1</v>
      </c>
      <c r="K823" s="209" t="s">
        <v>1776</v>
      </c>
      <c r="L823" s="209" t="s">
        <v>606</v>
      </c>
      <c r="M823" s="209" t="s">
        <v>827</v>
      </c>
      <c r="N823" s="209" t="s">
        <v>1717</v>
      </c>
      <c r="O823" s="209"/>
      <c r="P823" s="209"/>
      <c r="Q823" s="209" t="s">
        <v>688</v>
      </c>
      <c r="R823" s="209" t="e">
        <f>VLOOKUP(LEFT(Solicitacao_Prancha[[#This Row],[ORIGEM]],4),#REF!,2,0)</f>
        <v>#REF!</v>
      </c>
      <c r="S823" s="209" t="e">
        <f>VLOOKUP(LEFT(Solicitacao_Prancha[[#This Row],[DESTINO]],4),#REF!,2,0)</f>
        <v>#REF!</v>
      </c>
      <c r="T823" s="218" t="str">
        <f t="shared" si="238"/>
        <v>Não Aderente</v>
      </c>
      <c r="U823" s="222">
        <f>((CONCATENATE(Solicitacao_Prancha[[#This Row],[DATA MOVIMENTAÇÃO]]," ",Solicitacao_Prancha[[#This Row],[HORA MOVIMENTAÇÃO]])-Solicitacao_Prancha[[#This Row],[DATA SOLICITAÇÃO]])*24)+3</f>
        <v>25.766666666662786</v>
      </c>
      <c r="V823" s="224" t="s">
        <v>410</v>
      </c>
      <c r="W823" s="209" t="str">
        <f>LEFT(Solicitacao_Prancha[[#This Row],[ORIGEM]],4)</f>
        <v>1106</v>
      </c>
      <c r="X823" s="209" t="str">
        <f>LEFT(Solicitacao_Prancha[[#This Row],[DESTINO]],4)</f>
        <v>1123</v>
      </c>
      <c r="Y823" s="209" t="str">
        <f t="shared" si="239"/>
        <v>BRLP1106</v>
      </c>
      <c r="Z823" s="209" t="str">
        <f t="shared" si="240"/>
        <v>11061123</v>
      </c>
      <c r="AA823" s="209" t="str">
        <f t="shared" si="241"/>
        <v>BRLP1123</v>
      </c>
      <c r="AB823" s="222" t="e">
        <f>VLOOKUP(Y823,#REF!,2,0)</f>
        <v>#REF!</v>
      </c>
      <c r="AC823" s="222" t="e">
        <f>VLOOKUP(Z823,#REF!,2,0)</f>
        <v>#REF!</v>
      </c>
      <c r="AD823" s="222" t="e">
        <f>VLOOKUP(AA823,#REF!,2,0)</f>
        <v>#REF!</v>
      </c>
      <c r="AE823" s="227" t="e">
        <f t="shared" si="242"/>
        <v>#REF!</v>
      </c>
      <c r="AF823" s="230" t="e">
        <f t="shared" si="243"/>
        <v>#REF!</v>
      </c>
      <c r="AG823" s="230">
        <v>2</v>
      </c>
      <c r="AH823" s="230" t="e">
        <f t="shared" si="244"/>
        <v>#REF!</v>
      </c>
      <c r="AI823" s="228" t="e">
        <f t="shared" si="245"/>
        <v>#REF!</v>
      </c>
      <c r="AJ823" s="209">
        <f>Solicitacao_Prancha[[#This Row],[QUANT EQUIP]]</f>
        <v>1</v>
      </c>
      <c r="AK823" s="209"/>
      <c r="AL823" s="209"/>
      <c r="AM823" s="209"/>
      <c r="AN823" s="209"/>
      <c r="AO823" s="209"/>
      <c r="AP823" s="209"/>
      <c r="AQ823" s="209"/>
      <c r="AR823" s="209"/>
      <c r="AS823" s="209"/>
      <c r="AT823" s="209"/>
      <c r="AU823" s="209"/>
      <c r="AV823" s="209"/>
      <c r="AW823" s="209"/>
      <c r="AX823"/>
      <c r="AY823"/>
    </row>
    <row r="824" spans="1:51" ht="15" hidden="1" x14ac:dyDescent="0.25">
      <c r="A824" s="209">
        <v>3594</v>
      </c>
      <c r="B824" s="209" t="s">
        <v>742</v>
      </c>
      <c r="C824" s="210">
        <v>45660.588194444441</v>
      </c>
      <c r="D824" s="209" t="s">
        <v>529</v>
      </c>
      <c r="E824" s="209" t="s">
        <v>493</v>
      </c>
      <c r="F824" s="209">
        <v>1</v>
      </c>
      <c r="G824" s="209" t="s">
        <v>545</v>
      </c>
      <c r="H824" s="209" t="s">
        <v>620</v>
      </c>
      <c r="I824" s="209" t="s">
        <v>621</v>
      </c>
      <c r="J824" s="209" t="s">
        <v>1</v>
      </c>
      <c r="K824" s="209" t="s">
        <v>1776</v>
      </c>
      <c r="L824" s="209" t="s">
        <v>600</v>
      </c>
      <c r="M824" s="209" t="s">
        <v>1712</v>
      </c>
      <c r="N824" s="209" t="s">
        <v>974</v>
      </c>
      <c r="O824" s="209"/>
      <c r="P824" s="209"/>
      <c r="Q824" s="209" t="s">
        <v>688</v>
      </c>
      <c r="R824" s="209" t="e">
        <f>VLOOKUP(LEFT(Solicitacao_Prancha[[#This Row],[ORIGEM]],4),#REF!,2,0)</f>
        <v>#REF!</v>
      </c>
      <c r="S824" s="209" t="e">
        <f>VLOOKUP(LEFT(Solicitacao_Prancha[[#This Row],[DESTINO]],4),#REF!,2,0)</f>
        <v>#REF!</v>
      </c>
      <c r="T824" s="218" t="str">
        <f t="shared" ref="T824:T887" si="246">IF(U824&gt;=48,"Aderente","Não Aderente")</f>
        <v>Não Aderente</v>
      </c>
      <c r="U824" s="222">
        <f>((CONCATENATE(Solicitacao_Prancha[[#This Row],[DATA MOVIMENTAÇÃO]]," ",Solicitacao_Prancha[[#This Row],[HORA MOVIMENTAÇÃO]])-Solicitacao_Prancha[[#This Row],[DATA SOLICITAÇÃO]])*24)+3</f>
        <v>18.883333333418705</v>
      </c>
      <c r="V824" s="224" t="s">
        <v>410</v>
      </c>
      <c r="W824" s="209" t="str">
        <f>LEFT(Solicitacao_Prancha[[#This Row],[ORIGEM]],4)</f>
        <v>0657</v>
      </c>
      <c r="X824" s="209" t="str">
        <f>LEFT(Solicitacao_Prancha[[#This Row],[DESTINO]],4)</f>
        <v>0517</v>
      </c>
      <c r="Y824" s="209" t="str">
        <f t="shared" ref="Y824:Y887" si="247">CONCATENATE(V824,W824)</f>
        <v>BRLP0657</v>
      </c>
      <c r="Z824" s="209" t="str">
        <f t="shared" ref="Z824:Z887" si="248">CONCATENATE(W824,X824)</f>
        <v>06570517</v>
      </c>
      <c r="AA824" s="209" t="str">
        <f t="shared" ref="AA824:AA887" si="249">CONCATENATE(V824,X824)</f>
        <v>BRLP0517</v>
      </c>
      <c r="AB824" s="222" t="e">
        <f>VLOOKUP(Y824,#REF!,2,0)</f>
        <v>#REF!</v>
      </c>
      <c r="AC824" s="222" t="e">
        <f>VLOOKUP(Z824,#REF!,2,0)</f>
        <v>#REF!</v>
      </c>
      <c r="AD824" s="222" t="e">
        <f>VLOOKUP(AA824,#REF!,2,0)</f>
        <v>#REF!</v>
      </c>
      <c r="AE824" s="227" t="e">
        <f t="shared" ref="AE824:AE887" si="250">SUM(AB824:AD824)</f>
        <v>#REF!</v>
      </c>
      <c r="AF824" s="230" t="e">
        <f t="shared" ref="AF824:AF887" si="251">(AB824/65)+(AC824/42.5)+(AD824/65)</f>
        <v>#REF!</v>
      </c>
      <c r="AG824" s="230">
        <v>2</v>
      </c>
      <c r="AH824" s="230" t="e">
        <f t="shared" ref="AH824:AH887" si="252">(AF824+AG824)</f>
        <v>#REF!</v>
      </c>
      <c r="AI824" s="228" t="e">
        <f t="shared" ref="AI824:AI887" si="253">11/AH824</f>
        <v>#REF!</v>
      </c>
      <c r="AJ824" s="209">
        <f>Solicitacao_Prancha[[#This Row],[QUANT EQUIP]]</f>
        <v>1</v>
      </c>
      <c r="AK824" s="209"/>
      <c r="AL824" s="209"/>
      <c r="AM824" s="209"/>
      <c r="AN824" s="209"/>
      <c r="AO824" s="209"/>
      <c r="AP824" s="209"/>
      <c r="AQ824" s="209"/>
      <c r="AR824" s="209"/>
      <c r="AS824" s="209"/>
      <c r="AT824" s="209"/>
      <c r="AU824" s="209"/>
      <c r="AV824" s="209"/>
      <c r="AW824" s="209"/>
      <c r="AX824"/>
      <c r="AY824"/>
    </row>
    <row r="825" spans="1:51" ht="15" hidden="1" x14ac:dyDescent="0.25">
      <c r="A825" s="209">
        <v>3595</v>
      </c>
      <c r="B825" s="209" t="s">
        <v>742</v>
      </c>
      <c r="C825" s="210">
        <v>45660.592361111114</v>
      </c>
      <c r="D825" s="209" t="s">
        <v>529</v>
      </c>
      <c r="E825" s="209" t="s">
        <v>491</v>
      </c>
      <c r="F825" s="209">
        <v>1</v>
      </c>
      <c r="G825" s="209" t="s">
        <v>545</v>
      </c>
      <c r="H825" s="209" t="s">
        <v>620</v>
      </c>
      <c r="I825" s="209" t="s">
        <v>621</v>
      </c>
      <c r="J825" s="209" t="s">
        <v>1</v>
      </c>
      <c r="K825" s="209" t="s">
        <v>1776</v>
      </c>
      <c r="L825" s="209" t="s">
        <v>600</v>
      </c>
      <c r="M825" s="209" t="s">
        <v>1712</v>
      </c>
      <c r="N825" s="209" t="s">
        <v>974</v>
      </c>
      <c r="O825" s="209"/>
      <c r="P825" s="209"/>
      <c r="Q825" s="209" t="s">
        <v>688</v>
      </c>
      <c r="R825" s="209" t="e">
        <f>VLOOKUP(LEFT(Solicitacao_Prancha[[#This Row],[ORIGEM]],4),#REF!,2,0)</f>
        <v>#REF!</v>
      </c>
      <c r="S825" s="209" t="e">
        <f>VLOOKUP(LEFT(Solicitacao_Prancha[[#This Row],[DESTINO]],4),#REF!,2,0)</f>
        <v>#REF!</v>
      </c>
      <c r="T825" s="218" t="str">
        <f t="shared" si="246"/>
        <v>Não Aderente</v>
      </c>
      <c r="U825" s="222">
        <f>((CONCATENATE(Solicitacao_Prancha[[#This Row],[DATA MOVIMENTAÇÃO]]," ",Solicitacao_Prancha[[#This Row],[HORA MOVIMENTAÇÃO]])-Solicitacao_Prancha[[#This Row],[DATA SOLICITAÇÃO]])*24)+3</f>
        <v>18.783333333267365</v>
      </c>
      <c r="V825" s="224" t="s">
        <v>410</v>
      </c>
      <c r="W825" s="209" t="str">
        <f>LEFT(Solicitacao_Prancha[[#This Row],[ORIGEM]],4)</f>
        <v>0657</v>
      </c>
      <c r="X825" s="209" t="str">
        <f>LEFT(Solicitacao_Prancha[[#This Row],[DESTINO]],4)</f>
        <v>0517</v>
      </c>
      <c r="Y825" s="209" t="str">
        <f t="shared" si="247"/>
        <v>BRLP0657</v>
      </c>
      <c r="Z825" s="209" t="str">
        <f t="shared" si="248"/>
        <v>06570517</v>
      </c>
      <c r="AA825" s="209" t="str">
        <f t="shared" si="249"/>
        <v>BRLP0517</v>
      </c>
      <c r="AB825" s="222" t="e">
        <f>VLOOKUP(Y825,#REF!,2,0)</f>
        <v>#REF!</v>
      </c>
      <c r="AC825" s="222" t="e">
        <f>VLOOKUP(Z825,#REF!,2,0)</f>
        <v>#REF!</v>
      </c>
      <c r="AD825" s="222" t="e">
        <f>VLOOKUP(AA825,#REF!,2,0)</f>
        <v>#REF!</v>
      </c>
      <c r="AE825" s="227" t="e">
        <f t="shared" si="250"/>
        <v>#REF!</v>
      </c>
      <c r="AF825" s="230" t="e">
        <f t="shared" si="251"/>
        <v>#REF!</v>
      </c>
      <c r="AG825" s="230">
        <v>2</v>
      </c>
      <c r="AH825" s="230" t="e">
        <f t="shared" si="252"/>
        <v>#REF!</v>
      </c>
      <c r="AI825" s="228" t="e">
        <f t="shared" si="253"/>
        <v>#REF!</v>
      </c>
      <c r="AJ825" s="209">
        <f>Solicitacao_Prancha[[#This Row],[QUANT EQUIP]]</f>
        <v>1</v>
      </c>
      <c r="AK825" s="209"/>
      <c r="AL825" s="209"/>
      <c r="AM825" s="209"/>
      <c r="AN825" s="209"/>
      <c r="AO825" s="209"/>
      <c r="AP825" s="209"/>
      <c r="AQ825" s="209"/>
      <c r="AR825" s="209"/>
      <c r="AS825" s="209"/>
      <c r="AT825" s="209"/>
      <c r="AU825" s="209"/>
      <c r="AV825" s="209"/>
      <c r="AW825" s="209"/>
      <c r="AX825"/>
      <c r="AY825"/>
    </row>
    <row r="826" spans="1:51" ht="15" hidden="1" x14ac:dyDescent="0.25">
      <c r="A826" s="209">
        <v>3596</v>
      </c>
      <c r="B826" s="209" t="s">
        <v>718</v>
      </c>
      <c r="C826" s="210">
        <v>45660.615277777775</v>
      </c>
      <c r="D826" s="209" t="s">
        <v>1821</v>
      </c>
      <c r="E826" s="209" t="s">
        <v>744</v>
      </c>
      <c r="F826" s="209">
        <v>3</v>
      </c>
      <c r="G826" s="209" t="s">
        <v>8</v>
      </c>
      <c r="H826" s="209" t="s">
        <v>624</v>
      </c>
      <c r="I826" s="209" t="s">
        <v>621</v>
      </c>
      <c r="J826" s="209" t="s">
        <v>1</v>
      </c>
      <c r="K826" s="209" t="s">
        <v>1776</v>
      </c>
      <c r="L826" s="209" t="s">
        <v>606</v>
      </c>
      <c r="M826" s="209" t="s">
        <v>827</v>
      </c>
      <c r="N826" s="209" t="s">
        <v>1717</v>
      </c>
      <c r="O826" s="209"/>
      <c r="P826" s="209"/>
      <c r="Q826" s="209" t="s">
        <v>688</v>
      </c>
      <c r="R826" s="209" t="e">
        <f>VLOOKUP(LEFT(Solicitacao_Prancha[[#This Row],[ORIGEM]],4),#REF!,2,0)</f>
        <v>#REF!</v>
      </c>
      <c r="S826" s="209" t="e">
        <f>VLOOKUP(LEFT(Solicitacao_Prancha[[#This Row],[DESTINO]],4),#REF!,2,0)</f>
        <v>#REF!</v>
      </c>
      <c r="T826" s="218" t="str">
        <f t="shared" si="246"/>
        <v>Não Aderente</v>
      </c>
      <c r="U826" s="222">
        <f>((CONCATENATE(Solicitacao_Prancha[[#This Row],[DATA MOVIMENTAÇÃO]]," ",Solicitacao_Prancha[[#This Row],[HORA MOVIMENTAÇÃO]])-Solicitacao_Prancha[[#This Row],[DATA SOLICITAÇÃO]])*24)+3</f>
        <v>24.233333333395422</v>
      </c>
      <c r="V826" s="224" t="s">
        <v>410</v>
      </c>
      <c r="W826" s="209" t="str">
        <f>LEFT(Solicitacao_Prancha[[#This Row],[ORIGEM]],4)</f>
        <v>1106</v>
      </c>
      <c r="X826" s="209" t="str">
        <f>LEFT(Solicitacao_Prancha[[#This Row],[DESTINO]],4)</f>
        <v>1123</v>
      </c>
      <c r="Y826" s="209" t="str">
        <f t="shared" si="247"/>
        <v>BRLP1106</v>
      </c>
      <c r="Z826" s="209" t="str">
        <f t="shared" si="248"/>
        <v>11061123</v>
      </c>
      <c r="AA826" s="209" t="str">
        <f t="shared" si="249"/>
        <v>BRLP1123</v>
      </c>
      <c r="AB826" s="222" t="e">
        <f>VLOOKUP(Y826,#REF!,2,0)</f>
        <v>#REF!</v>
      </c>
      <c r="AC826" s="222" t="e">
        <f>VLOOKUP(Z826,#REF!,2,0)</f>
        <v>#REF!</v>
      </c>
      <c r="AD826" s="222" t="e">
        <f>VLOOKUP(AA826,#REF!,2,0)</f>
        <v>#REF!</v>
      </c>
      <c r="AE826" s="227" t="e">
        <f t="shared" si="250"/>
        <v>#REF!</v>
      </c>
      <c r="AF826" s="230" t="e">
        <f t="shared" si="251"/>
        <v>#REF!</v>
      </c>
      <c r="AG826" s="230">
        <v>2</v>
      </c>
      <c r="AH826" s="230" t="e">
        <f t="shared" si="252"/>
        <v>#REF!</v>
      </c>
      <c r="AI826" s="228" t="e">
        <f t="shared" si="253"/>
        <v>#REF!</v>
      </c>
      <c r="AJ826" s="209">
        <f>Solicitacao_Prancha[[#This Row],[QUANT EQUIP]]</f>
        <v>3</v>
      </c>
      <c r="AK826" s="209"/>
      <c r="AL826" s="209"/>
      <c r="AM826" s="209"/>
      <c r="AN826" s="209"/>
      <c r="AO826" s="209"/>
      <c r="AP826" s="209"/>
      <c r="AQ826" s="209"/>
      <c r="AR826" s="209"/>
      <c r="AS826" s="209"/>
      <c r="AT826" s="209"/>
      <c r="AU826" s="209"/>
      <c r="AV826" s="209"/>
      <c r="AW826" s="209"/>
      <c r="AX826"/>
      <c r="AY826"/>
    </row>
    <row r="827" spans="1:51" ht="15" hidden="1" x14ac:dyDescent="0.25">
      <c r="A827" s="209">
        <v>3597</v>
      </c>
      <c r="B827" s="209" t="s">
        <v>718</v>
      </c>
      <c r="C827" s="210">
        <v>45660.617361111108</v>
      </c>
      <c r="D827" s="209" t="s">
        <v>570</v>
      </c>
      <c r="E827" s="209" t="s">
        <v>5</v>
      </c>
      <c r="F827" s="209">
        <v>1</v>
      </c>
      <c r="G827" s="209" t="s">
        <v>8</v>
      </c>
      <c r="H827" s="209" t="s">
        <v>620</v>
      </c>
      <c r="I827" s="209" t="s">
        <v>621</v>
      </c>
      <c r="J827" s="209" t="s">
        <v>1</v>
      </c>
      <c r="K827" s="209" t="s">
        <v>1776</v>
      </c>
      <c r="L827" s="209" t="s">
        <v>606</v>
      </c>
      <c r="M827" s="209" t="s">
        <v>827</v>
      </c>
      <c r="N827" s="209" t="s">
        <v>1717</v>
      </c>
      <c r="O827" s="209"/>
      <c r="P827" s="209"/>
      <c r="Q827" s="209" t="s">
        <v>688</v>
      </c>
      <c r="R827" s="209" t="e">
        <f>VLOOKUP(LEFT(Solicitacao_Prancha[[#This Row],[ORIGEM]],4),#REF!,2,0)</f>
        <v>#REF!</v>
      </c>
      <c r="S827" s="209" t="e">
        <f>VLOOKUP(LEFT(Solicitacao_Prancha[[#This Row],[DESTINO]],4),#REF!,2,0)</f>
        <v>#REF!</v>
      </c>
      <c r="T827" s="218" t="str">
        <f t="shared" si="246"/>
        <v>Não Aderente</v>
      </c>
      <c r="U827" s="222">
        <f>((CONCATENATE(Solicitacao_Prancha[[#This Row],[DATA MOVIMENTAÇÃO]]," ",Solicitacao_Prancha[[#This Row],[HORA MOVIMENTAÇÃO]])-Solicitacao_Prancha[[#This Row],[DATA SOLICITAÇÃO]])*24)+3</f>
        <v>24.183333333407063</v>
      </c>
      <c r="V827" s="224" t="s">
        <v>410</v>
      </c>
      <c r="W827" s="209" t="str">
        <f>LEFT(Solicitacao_Prancha[[#This Row],[ORIGEM]],4)</f>
        <v>1106</v>
      </c>
      <c r="X827" s="209" t="str">
        <f>LEFT(Solicitacao_Prancha[[#This Row],[DESTINO]],4)</f>
        <v>1123</v>
      </c>
      <c r="Y827" s="209" t="str">
        <f t="shared" si="247"/>
        <v>BRLP1106</v>
      </c>
      <c r="Z827" s="209" t="str">
        <f t="shared" si="248"/>
        <v>11061123</v>
      </c>
      <c r="AA827" s="209" t="str">
        <f t="shared" si="249"/>
        <v>BRLP1123</v>
      </c>
      <c r="AB827" s="222" t="e">
        <f>VLOOKUP(Y827,#REF!,2,0)</f>
        <v>#REF!</v>
      </c>
      <c r="AC827" s="222" t="e">
        <f>VLOOKUP(Z827,#REF!,2,0)</f>
        <v>#REF!</v>
      </c>
      <c r="AD827" s="222" t="e">
        <f>VLOOKUP(AA827,#REF!,2,0)</f>
        <v>#REF!</v>
      </c>
      <c r="AE827" s="227" t="e">
        <f t="shared" si="250"/>
        <v>#REF!</v>
      </c>
      <c r="AF827" s="230" t="e">
        <f t="shared" si="251"/>
        <v>#REF!</v>
      </c>
      <c r="AG827" s="230">
        <v>2</v>
      </c>
      <c r="AH827" s="230" t="e">
        <f t="shared" si="252"/>
        <v>#REF!</v>
      </c>
      <c r="AI827" s="228" t="e">
        <f t="shared" si="253"/>
        <v>#REF!</v>
      </c>
      <c r="AJ827" s="209">
        <f>Solicitacao_Prancha[[#This Row],[QUANT EQUIP]]</f>
        <v>1</v>
      </c>
      <c r="AK827" s="209"/>
      <c r="AL827" s="209"/>
      <c r="AM827" s="209"/>
      <c r="AN827" s="209"/>
      <c r="AO827" s="209"/>
      <c r="AP827" s="209"/>
      <c r="AQ827" s="209"/>
      <c r="AR827" s="209"/>
      <c r="AS827" s="209"/>
      <c r="AT827" s="209"/>
      <c r="AU827" s="209"/>
      <c r="AV827" s="209"/>
      <c r="AW827" s="209"/>
      <c r="AX827"/>
      <c r="AY827"/>
    </row>
    <row r="828" spans="1:51" ht="15" hidden="1" x14ac:dyDescent="0.25">
      <c r="A828" s="209">
        <v>3598</v>
      </c>
      <c r="B828" s="209" t="s">
        <v>743</v>
      </c>
      <c r="C828" s="210">
        <v>45660.667361111111</v>
      </c>
      <c r="D828" s="209" t="s">
        <v>684</v>
      </c>
      <c r="E828" s="209" t="s">
        <v>489</v>
      </c>
      <c r="F828" s="209">
        <v>1</v>
      </c>
      <c r="G828" s="209" t="s">
        <v>8</v>
      </c>
      <c r="H828" s="209" t="s">
        <v>620</v>
      </c>
      <c r="I828" s="209" t="s">
        <v>624</v>
      </c>
      <c r="J828" s="209" t="s">
        <v>1</v>
      </c>
      <c r="K828" s="209" t="s">
        <v>1794</v>
      </c>
      <c r="L828" s="209" t="s">
        <v>600</v>
      </c>
      <c r="M828" s="209" t="s">
        <v>1717</v>
      </c>
      <c r="N828" s="209" t="s">
        <v>696</v>
      </c>
      <c r="O828" s="209"/>
      <c r="P828" s="209"/>
      <c r="Q828" s="209" t="s">
        <v>688</v>
      </c>
      <c r="R828" s="209" t="e">
        <f>VLOOKUP(LEFT(Solicitacao_Prancha[[#This Row],[ORIGEM]],4),#REF!,2,0)</f>
        <v>#REF!</v>
      </c>
      <c r="S828" s="209" t="e">
        <f>VLOOKUP(LEFT(Solicitacao_Prancha[[#This Row],[DESTINO]],4),#REF!,2,0)</f>
        <v>#REF!</v>
      </c>
      <c r="T828" s="218" t="str">
        <f t="shared" si="246"/>
        <v>Não Aderente</v>
      </c>
      <c r="U828" s="222">
        <f>((CONCATENATE(Solicitacao_Prancha[[#This Row],[DATA MOVIMENTAÇÃO]]," ",Solicitacao_Prancha[[#This Row],[HORA MOVIMENTAÇÃO]])-Solicitacao_Prancha[[#This Row],[DATA SOLICITAÇÃO]])*24)+3</f>
        <v>40.983333333337214</v>
      </c>
      <c r="V828" s="224" t="s">
        <v>410</v>
      </c>
      <c r="W828" s="209" t="str">
        <f>LEFT(Solicitacao_Prancha[[#This Row],[ORIGEM]],4)</f>
        <v>1123</v>
      </c>
      <c r="X828" s="209" t="str">
        <f>LEFT(Solicitacao_Prancha[[#This Row],[DESTINO]],4)</f>
        <v>0347</v>
      </c>
      <c r="Y828" s="209" t="str">
        <f t="shared" si="247"/>
        <v>BRLP1123</v>
      </c>
      <c r="Z828" s="209" t="str">
        <f t="shared" si="248"/>
        <v>11230347</v>
      </c>
      <c r="AA828" s="209" t="str">
        <f t="shared" si="249"/>
        <v>BRLP0347</v>
      </c>
      <c r="AB828" s="222" t="e">
        <f>VLOOKUP(Y828,#REF!,2,0)</f>
        <v>#REF!</v>
      </c>
      <c r="AC828" s="222" t="e">
        <f>VLOOKUP(Z828,#REF!,2,0)</f>
        <v>#REF!</v>
      </c>
      <c r="AD828" s="222" t="e">
        <f>VLOOKUP(AA828,#REF!,2,0)</f>
        <v>#REF!</v>
      </c>
      <c r="AE828" s="227" t="e">
        <f t="shared" si="250"/>
        <v>#REF!</v>
      </c>
      <c r="AF828" s="230" t="e">
        <f t="shared" si="251"/>
        <v>#REF!</v>
      </c>
      <c r="AG828" s="230">
        <v>2</v>
      </c>
      <c r="AH828" s="230" t="e">
        <f t="shared" si="252"/>
        <v>#REF!</v>
      </c>
      <c r="AI828" s="228" t="e">
        <f t="shared" si="253"/>
        <v>#REF!</v>
      </c>
      <c r="AJ828" s="209">
        <f>Solicitacao_Prancha[[#This Row],[QUANT EQUIP]]</f>
        <v>1</v>
      </c>
      <c r="AK828" s="209"/>
      <c r="AL828" s="209"/>
      <c r="AM828" s="209"/>
      <c r="AN828" s="209"/>
      <c r="AO828" s="209"/>
      <c r="AP828" s="209"/>
      <c r="AQ828" s="209"/>
      <c r="AR828" s="209"/>
      <c r="AS828" s="209"/>
      <c r="AT828" s="209"/>
      <c r="AU828" s="209"/>
      <c r="AV828" s="209"/>
      <c r="AW828" s="209"/>
      <c r="AX828"/>
      <c r="AY828"/>
    </row>
    <row r="829" spans="1:51" ht="15" hidden="1" x14ac:dyDescent="0.25">
      <c r="A829" s="209">
        <v>3599</v>
      </c>
      <c r="B829" s="209" t="s">
        <v>717</v>
      </c>
      <c r="C829" s="210">
        <v>45660.705555555556</v>
      </c>
      <c r="D829" s="209" t="s">
        <v>1772</v>
      </c>
      <c r="E829" s="209" t="s">
        <v>491</v>
      </c>
      <c r="F829" s="209">
        <v>1</v>
      </c>
      <c r="G829" s="209" t="s">
        <v>492</v>
      </c>
      <c r="H829" s="209" t="s">
        <v>620</v>
      </c>
      <c r="I829" s="209" t="s">
        <v>621</v>
      </c>
      <c r="J829" s="209" t="s">
        <v>531</v>
      </c>
      <c r="K829" s="209" t="s">
        <v>1733</v>
      </c>
      <c r="L829" s="209" t="s">
        <v>602</v>
      </c>
      <c r="M829" s="209" t="s">
        <v>671</v>
      </c>
      <c r="N829" s="209" t="s">
        <v>1599</v>
      </c>
      <c r="O829" s="209"/>
      <c r="P829" s="209" t="s">
        <v>514</v>
      </c>
      <c r="Q829" s="209" t="s">
        <v>688</v>
      </c>
      <c r="R829" s="209" t="e">
        <f>VLOOKUP(LEFT(Solicitacao_Prancha[[#This Row],[ORIGEM]],4),#REF!,2,0)</f>
        <v>#REF!</v>
      </c>
      <c r="S829" s="209" t="e">
        <f>VLOOKUP(LEFT(Solicitacao_Prancha[[#This Row],[DESTINO]],4),#REF!,2,0)</f>
        <v>#REF!</v>
      </c>
      <c r="T829" s="218" t="str">
        <f t="shared" si="246"/>
        <v>Não Aderente</v>
      </c>
      <c r="U829" s="222">
        <f>((CONCATENATE(Solicitacao_Prancha[[#This Row],[DATA MOVIMENTAÇÃO]]," ",Solicitacao_Prancha[[#This Row],[HORA MOVIMENTAÇÃO]])-Solicitacao_Prancha[[#This Row],[DATA SOLICITAÇÃO]])*24)+3</f>
        <v>1.0666666666511446</v>
      </c>
      <c r="V829" s="224" t="s">
        <v>410</v>
      </c>
      <c r="W829" s="209" t="str">
        <f>LEFT(Solicitacao_Prancha[[#This Row],[ORIGEM]],4)</f>
        <v>0392</v>
      </c>
      <c r="X829" s="209" t="str">
        <f>LEFT(Solicitacao_Prancha[[#This Row],[DESTINO]],4)</f>
        <v>0393</v>
      </c>
      <c r="Y829" s="209" t="str">
        <f t="shared" si="247"/>
        <v>BRLP0392</v>
      </c>
      <c r="Z829" s="209" t="str">
        <f t="shared" si="248"/>
        <v>03920393</v>
      </c>
      <c r="AA829" s="209" t="str">
        <f t="shared" si="249"/>
        <v>BRLP0393</v>
      </c>
      <c r="AB829" s="222" t="e">
        <f>VLOOKUP(Y829,#REF!,2,0)</f>
        <v>#REF!</v>
      </c>
      <c r="AC829" s="222" t="e">
        <f>VLOOKUP(Z829,#REF!,2,0)</f>
        <v>#REF!</v>
      </c>
      <c r="AD829" s="222" t="e">
        <f>VLOOKUP(AA829,#REF!,2,0)</f>
        <v>#REF!</v>
      </c>
      <c r="AE829" s="227" t="e">
        <f t="shared" si="250"/>
        <v>#REF!</v>
      </c>
      <c r="AF829" s="230" t="e">
        <f t="shared" si="251"/>
        <v>#REF!</v>
      </c>
      <c r="AG829" s="230">
        <v>2</v>
      </c>
      <c r="AH829" s="230" t="e">
        <f t="shared" si="252"/>
        <v>#REF!</v>
      </c>
      <c r="AI829" s="228" t="e">
        <f t="shared" si="253"/>
        <v>#REF!</v>
      </c>
      <c r="AJ829" s="209">
        <f>Solicitacao_Prancha[[#This Row],[QUANT EQUIP]]</f>
        <v>1</v>
      </c>
      <c r="AK829" s="209"/>
      <c r="AL829" s="209"/>
      <c r="AM829" s="209"/>
      <c r="AN829" s="209"/>
      <c r="AO829" s="209"/>
      <c r="AP829" s="209"/>
      <c r="AQ829" s="209"/>
      <c r="AR829" s="209"/>
      <c r="AS829" s="209"/>
      <c r="AT829" s="209"/>
      <c r="AU829" s="209"/>
      <c r="AV829" s="209"/>
      <c r="AW829" s="209"/>
      <c r="AX829"/>
      <c r="AY829"/>
    </row>
    <row r="830" spans="1:51" ht="15" hidden="1" x14ac:dyDescent="0.25">
      <c r="A830" s="209">
        <v>3600</v>
      </c>
      <c r="B830" s="209" t="s">
        <v>742</v>
      </c>
      <c r="C830" s="210">
        <v>45660.719444444447</v>
      </c>
      <c r="D830" s="209" t="s">
        <v>585</v>
      </c>
      <c r="E830" s="209" t="s">
        <v>491</v>
      </c>
      <c r="F830" s="209">
        <v>1</v>
      </c>
      <c r="G830" s="209" t="s">
        <v>532</v>
      </c>
      <c r="H830" s="209" t="s">
        <v>620</v>
      </c>
      <c r="I830" s="209" t="s">
        <v>624</v>
      </c>
      <c r="J830" s="209" t="s">
        <v>502</v>
      </c>
      <c r="K830" s="209" t="s">
        <v>1776</v>
      </c>
      <c r="L830" s="209" t="s">
        <v>606</v>
      </c>
      <c r="M830" s="209" t="s">
        <v>769</v>
      </c>
      <c r="N830" s="209" t="s">
        <v>578</v>
      </c>
      <c r="O830" s="209"/>
      <c r="P830" s="209"/>
      <c r="Q830" s="209" t="s">
        <v>687</v>
      </c>
      <c r="R830" s="209" t="e">
        <f>VLOOKUP(LEFT(Solicitacao_Prancha[[#This Row],[ORIGEM]],4),#REF!,2,0)</f>
        <v>#REF!</v>
      </c>
      <c r="S830" s="209" t="e">
        <f>VLOOKUP(LEFT(Solicitacao_Prancha[[#This Row],[DESTINO]],4),#REF!,2,0)</f>
        <v>#REF!</v>
      </c>
      <c r="T830" s="218" t="str">
        <f t="shared" si="246"/>
        <v>Não Aderente</v>
      </c>
      <c r="U830" s="222">
        <f>((CONCATENATE(Solicitacao_Prancha[[#This Row],[DATA MOVIMENTAÇÃO]]," ",Solicitacao_Prancha[[#This Row],[HORA MOVIMENTAÇÃO]])-Solicitacao_Prancha[[#This Row],[DATA SOLICITAÇÃO]])*24)+3</f>
        <v>21.733333333279006</v>
      </c>
      <c r="V830" s="224" t="s">
        <v>410</v>
      </c>
      <c r="W830" s="209" t="str">
        <f>LEFT(Solicitacao_Prancha[[#This Row],[ORIGEM]],4)</f>
        <v>0332</v>
      </c>
      <c r="X830" s="209" t="str">
        <f>LEFT(Solicitacao_Prancha[[#This Row],[DESTINO]],4)</f>
        <v>0367</v>
      </c>
      <c r="Y830" s="209" t="str">
        <f t="shared" si="247"/>
        <v>BRLP0332</v>
      </c>
      <c r="Z830" s="209" t="str">
        <f t="shared" si="248"/>
        <v>03320367</v>
      </c>
      <c r="AA830" s="209" t="str">
        <f t="shared" si="249"/>
        <v>BRLP0367</v>
      </c>
      <c r="AB830" s="222" t="e">
        <f>VLOOKUP(Y830,#REF!,2,0)</f>
        <v>#REF!</v>
      </c>
      <c r="AC830" s="222" t="e">
        <f>VLOOKUP(Z830,#REF!,2,0)</f>
        <v>#REF!</v>
      </c>
      <c r="AD830" s="222" t="e">
        <f>VLOOKUP(AA830,#REF!,2,0)</f>
        <v>#REF!</v>
      </c>
      <c r="AE830" s="227" t="e">
        <f t="shared" si="250"/>
        <v>#REF!</v>
      </c>
      <c r="AF830" s="230" t="e">
        <f t="shared" si="251"/>
        <v>#REF!</v>
      </c>
      <c r="AG830" s="230">
        <v>2</v>
      </c>
      <c r="AH830" s="230" t="e">
        <f t="shared" si="252"/>
        <v>#REF!</v>
      </c>
      <c r="AI830" s="228" t="e">
        <f t="shared" si="253"/>
        <v>#REF!</v>
      </c>
      <c r="AJ830" s="209">
        <f>Solicitacao_Prancha[[#This Row],[QUANT EQUIP]]</f>
        <v>1</v>
      </c>
      <c r="AK830" s="209"/>
      <c r="AL830" s="209"/>
      <c r="AM830" s="209"/>
      <c r="AN830" s="209"/>
      <c r="AO830" s="209"/>
      <c r="AP830" s="209"/>
      <c r="AQ830" s="209"/>
      <c r="AR830" s="209"/>
      <c r="AS830" s="209"/>
      <c r="AT830" s="209"/>
      <c r="AU830" s="209"/>
      <c r="AV830" s="209"/>
      <c r="AW830" s="209"/>
      <c r="AX830"/>
      <c r="AY830"/>
    </row>
    <row r="831" spans="1:51" ht="15" hidden="1" x14ac:dyDescent="0.25">
      <c r="A831" s="209">
        <v>3601</v>
      </c>
      <c r="B831" s="209" t="s">
        <v>718</v>
      </c>
      <c r="C831" s="210">
        <v>45660.727777777778</v>
      </c>
      <c r="D831" s="209" t="s">
        <v>1822</v>
      </c>
      <c r="E831" s="209" t="s">
        <v>744</v>
      </c>
      <c r="F831" s="209">
        <v>1</v>
      </c>
      <c r="G831" s="209" t="s">
        <v>501</v>
      </c>
      <c r="H831" s="209" t="s">
        <v>620</v>
      </c>
      <c r="I831" s="209" t="s">
        <v>621</v>
      </c>
      <c r="J831" s="209" t="s">
        <v>1</v>
      </c>
      <c r="K831" s="209" t="s">
        <v>1767</v>
      </c>
      <c r="L831" s="209" t="s">
        <v>600</v>
      </c>
      <c r="M831" s="209" t="s">
        <v>1580</v>
      </c>
      <c r="N831" s="209" t="s">
        <v>410</v>
      </c>
      <c r="O831" s="209" t="s">
        <v>1823</v>
      </c>
      <c r="P831" s="209"/>
      <c r="Q831" s="209" t="s">
        <v>688</v>
      </c>
      <c r="R831" s="209" t="e">
        <f>VLOOKUP(LEFT(Solicitacao_Prancha[[#This Row],[ORIGEM]],4),#REF!,2,0)</f>
        <v>#REF!</v>
      </c>
      <c r="S831" s="209" t="e">
        <f>VLOOKUP(LEFT(Solicitacao_Prancha[[#This Row],[DESTINO]],4),#REF!,2,0)</f>
        <v>#REF!</v>
      </c>
      <c r="T831" s="218" t="str">
        <f t="shared" si="246"/>
        <v>Aderente</v>
      </c>
      <c r="U831" s="222">
        <f>((CONCATENATE(Solicitacao_Prancha[[#This Row],[DATA MOVIMENTAÇÃO]]," ",Solicitacao_Prancha[[#This Row],[HORA MOVIMENTAÇÃO]])-Solicitacao_Prancha[[#This Row],[DATA SOLICITAÇÃO]])*24)+3</f>
        <v>63.533333333325572</v>
      </c>
      <c r="V831" s="224" t="s">
        <v>410</v>
      </c>
      <c r="W831" s="209" t="str">
        <f>LEFT(Solicitacao_Prancha[[#This Row],[ORIGEM]],4)</f>
        <v>0014</v>
      </c>
      <c r="X831" s="209" t="str">
        <f>LEFT(Solicitacao_Prancha[[#This Row],[DESTINO]],4)</f>
        <v>BRLP</v>
      </c>
      <c r="Y831" s="209" t="str">
        <f t="shared" si="247"/>
        <v>BRLP0014</v>
      </c>
      <c r="Z831" s="209" t="str">
        <f t="shared" si="248"/>
        <v>0014BRLP</v>
      </c>
      <c r="AA831" s="209" t="str">
        <f t="shared" si="249"/>
        <v>BRLPBRLP</v>
      </c>
      <c r="AB831" s="222" t="e">
        <f>VLOOKUP(Y831,#REF!,2,0)</f>
        <v>#REF!</v>
      </c>
      <c r="AC831" s="222" t="e">
        <f>VLOOKUP(Z831,#REF!,2,0)</f>
        <v>#REF!</v>
      </c>
      <c r="AD831" s="222" t="e">
        <f>VLOOKUP(AA831,#REF!,2,0)</f>
        <v>#REF!</v>
      </c>
      <c r="AE831" s="227" t="e">
        <f t="shared" si="250"/>
        <v>#REF!</v>
      </c>
      <c r="AF831" s="230" t="e">
        <f t="shared" si="251"/>
        <v>#REF!</v>
      </c>
      <c r="AG831" s="230">
        <v>2</v>
      </c>
      <c r="AH831" s="230" t="e">
        <f t="shared" si="252"/>
        <v>#REF!</v>
      </c>
      <c r="AI831" s="228" t="e">
        <f t="shared" si="253"/>
        <v>#REF!</v>
      </c>
      <c r="AJ831" s="209">
        <f>Solicitacao_Prancha[[#This Row],[QUANT EQUIP]]</f>
        <v>1</v>
      </c>
      <c r="AK831" s="209"/>
      <c r="AL831" s="209"/>
      <c r="AM831" s="209"/>
      <c r="AN831" s="209"/>
      <c r="AO831" s="209"/>
      <c r="AP831" s="209"/>
      <c r="AQ831" s="209"/>
      <c r="AR831" s="209"/>
      <c r="AS831" s="209"/>
      <c r="AT831" s="209"/>
      <c r="AU831" s="209"/>
      <c r="AV831" s="209"/>
      <c r="AW831" s="209"/>
      <c r="AX831"/>
      <c r="AY831"/>
    </row>
    <row r="832" spans="1:51" ht="15" hidden="1" x14ac:dyDescent="0.25">
      <c r="A832" s="209">
        <v>3602</v>
      </c>
      <c r="B832" s="209" t="s">
        <v>743</v>
      </c>
      <c r="C832" s="210">
        <v>45660.774305555555</v>
      </c>
      <c r="D832" s="209" t="s">
        <v>684</v>
      </c>
      <c r="E832" s="209" t="s">
        <v>491</v>
      </c>
      <c r="F832" s="209">
        <v>1</v>
      </c>
      <c r="G832" s="209" t="s">
        <v>8</v>
      </c>
      <c r="H832" s="209" t="s">
        <v>621</v>
      </c>
      <c r="I832" s="209" t="s">
        <v>624</v>
      </c>
      <c r="J832" s="209" t="s">
        <v>1</v>
      </c>
      <c r="K832" s="209" t="s">
        <v>1794</v>
      </c>
      <c r="L832" s="209" t="s">
        <v>593</v>
      </c>
      <c r="M832" s="209" t="s">
        <v>1826</v>
      </c>
      <c r="N832" s="209" t="s">
        <v>696</v>
      </c>
      <c r="O832" s="209"/>
      <c r="P832" s="209"/>
      <c r="Q832" s="209" t="s">
        <v>688</v>
      </c>
      <c r="R832" s="209" t="e">
        <f>VLOOKUP(LEFT(Solicitacao_Prancha[[#This Row],[ORIGEM]],4),#REF!,2,0)</f>
        <v>#REF!</v>
      </c>
      <c r="S832" s="209" t="e">
        <f>VLOOKUP(LEFT(Solicitacao_Prancha[[#This Row],[DESTINO]],4),#REF!,2,0)</f>
        <v>#REF!</v>
      </c>
      <c r="T832" s="218" t="str">
        <f t="shared" si="246"/>
        <v>Não Aderente</v>
      </c>
      <c r="U832" s="222">
        <f>((CONCATENATE(Solicitacao_Prancha[[#This Row],[DATA MOVIMENTAÇÃO]]," ",Solicitacao_Prancha[[#This Row],[HORA MOVIMENTAÇÃO]])-Solicitacao_Prancha[[#This Row],[DATA SOLICITAÇÃO]])*24)+3</f>
        <v>40.416666666744277</v>
      </c>
      <c r="V832" s="224" t="s">
        <v>410</v>
      </c>
      <c r="W832" s="209" t="str">
        <f>LEFT(Solicitacao_Prancha[[#This Row],[ORIGEM]],4)</f>
        <v>1124</v>
      </c>
      <c r="X832" s="209" t="str">
        <f>LEFT(Solicitacao_Prancha[[#This Row],[DESTINO]],4)</f>
        <v>0347</v>
      </c>
      <c r="Y832" s="209" t="str">
        <f t="shared" si="247"/>
        <v>BRLP1124</v>
      </c>
      <c r="Z832" s="209" t="str">
        <f t="shared" si="248"/>
        <v>11240347</v>
      </c>
      <c r="AA832" s="209" t="str">
        <f t="shared" si="249"/>
        <v>BRLP0347</v>
      </c>
      <c r="AB832" s="222" t="e">
        <f>VLOOKUP(Y832,#REF!,2,0)</f>
        <v>#REF!</v>
      </c>
      <c r="AC832" s="222" t="e">
        <f>VLOOKUP(Z832,#REF!,2,0)</f>
        <v>#REF!</v>
      </c>
      <c r="AD832" s="222" t="e">
        <f>VLOOKUP(AA832,#REF!,2,0)</f>
        <v>#REF!</v>
      </c>
      <c r="AE832" s="227" t="e">
        <f t="shared" si="250"/>
        <v>#REF!</v>
      </c>
      <c r="AF832" s="230" t="e">
        <f t="shared" si="251"/>
        <v>#REF!</v>
      </c>
      <c r="AG832" s="230">
        <v>2</v>
      </c>
      <c r="AH832" s="230" t="e">
        <f t="shared" si="252"/>
        <v>#REF!</v>
      </c>
      <c r="AI832" s="228" t="e">
        <f t="shared" si="253"/>
        <v>#REF!</v>
      </c>
      <c r="AJ832" s="209">
        <f>Solicitacao_Prancha[[#This Row],[QUANT EQUIP]]</f>
        <v>1</v>
      </c>
      <c r="AK832" s="209"/>
      <c r="AL832" s="209"/>
      <c r="AM832" s="209"/>
      <c r="AN832" s="209"/>
      <c r="AO832" s="209"/>
      <c r="AP832" s="209"/>
      <c r="AQ832" s="209"/>
      <c r="AR832" s="209"/>
      <c r="AS832" s="209"/>
      <c r="AT832" s="209"/>
      <c r="AU832" s="209"/>
      <c r="AV832" s="209"/>
      <c r="AW832" s="209"/>
      <c r="AX832"/>
      <c r="AY832"/>
    </row>
    <row r="833" spans="1:51" ht="15" hidden="1" x14ac:dyDescent="0.25">
      <c r="A833" s="209">
        <v>3603</v>
      </c>
      <c r="B833" s="209" t="s">
        <v>718</v>
      </c>
      <c r="C833" s="210">
        <v>45660.792361111111</v>
      </c>
      <c r="D833" s="209" t="s">
        <v>570</v>
      </c>
      <c r="E833" s="209" t="s">
        <v>744</v>
      </c>
      <c r="F833" s="209">
        <v>1</v>
      </c>
      <c r="G833" s="209" t="s">
        <v>8</v>
      </c>
      <c r="H833" s="209" t="s">
        <v>620</v>
      </c>
      <c r="I833" s="209" t="s">
        <v>621</v>
      </c>
      <c r="J833" s="209" t="s">
        <v>1</v>
      </c>
      <c r="K833" s="209" t="s">
        <v>1794</v>
      </c>
      <c r="L833" s="209" t="s">
        <v>604</v>
      </c>
      <c r="M833" s="209" t="s">
        <v>827</v>
      </c>
      <c r="N833" s="209" t="s">
        <v>410</v>
      </c>
      <c r="O833" s="209" t="s">
        <v>1827</v>
      </c>
      <c r="P833" s="209"/>
      <c r="Q833" s="209" t="s">
        <v>688</v>
      </c>
      <c r="R833" s="209" t="e">
        <f>VLOOKUP(LEFT(Solicitacao_Prancha[[#This Row],[ORIGEM]],4),#REF!,2,0)</f>
        <v>#REF!</v>
      </c>
      <c r="S833" s="209" t="e">
        <f>VLOOKUP(LEFT(Solicitacao_Prancha[[#This Row],[DESTINO]],4),#REF!,2,0)</f>
        <v>#REF!</v>
      </c>
      <c r="T833" s="218" t="str">
        <f t="shared" si="246"/>
        <v>Não Aderente</v>
      </c>
      <c r="U833" s="222">
        <f>((CONCATENATE(Solicitacao_Prancha[[#This Row],[DATA MOVIMENTAÇÃO]]," ",Solicitacao_Prancha[[#This Row],[HORA MOVIMENTAÇÃO]])-Solicitacao_Prancha[[#This Row],[DATA SOLICITAÇÃO]])*24)+3</f>
        <v>38.983333333279006</v>
      </c>
      <c r="V833" s="224" t="s">
        <v>410</v>
      </c>
      <c r="W833" s="209" t="str">
        <f>LEFT(Solicitacao_Prancha[[#This Row],[ORIGEM]],4)</f>
        <v>1106</v>
      </c>
      <c r="X833" s="209" t="str">
        <f>LEFT(Solicitacao_Prancha[[#This Row],[DESTINO]],4)</f>
        <v>BRLP</v>
      </c>
      <c r="Y833" s="209" t="str">
        <f t="shared" si="247"/>
        <v>BRLP1106</v>
      </c>
      <c r="Z833" s="209" t="str">
        <f t="shared" si="248"/>
        <v>1106BRLP</v>
      </c>
      <c r="AA833" s="209" t="str">
        <f t="shared" si="249"/>
        <v>BRLPBRLP</v>
      </c>
      <c r="AB833" s="222" t="e">
        <f>VLOOKUP(Y833,#REF!,2,0)</f>
        <v>#REF!</v>
      </c>
      <c r="AC833" s="222" t="e">
        <f>VLOOKUP(Z833,#REF!,2,0)</f>
        <v>#REF!</v>
      </c>
      <c r="AD833" s="222" t="e">
        <f>VLOOKUP(AA833,#REF!,2,0)</f>
        <v>#REF!</v>
      </c>
      <c r="AE833" s="227" t="e">
        <f t="shared" si="250"/>
        <v>#REF!</v>
      </c>
      <c r="AF833" s="230" t="e">
        <f t="shared" si="251"/>
        <v>#REF!</v>
      </c>
      <c r="AG833" s="230">
        <v>2</v>
      </c>
      <c r="AH833" s="230" t="e">
        <f t="shared" si="252"/>
        <v>#REF!</v>
      </c>
      <c r="AI833" s="228" t="e">
        <f t="shared" si="253"/>
        <v>#REF!</v>
      </c>
      <c r="AJ833" s="209">
        <f>Solicitacao_Prancha[[#This Row],[QUANT EQUIP]]</f>
        <v>1</v>
      </c>
      <c r="AK833" s="209"/>
      <c r="AL833" s="209"/>
      <c r="AM833" s="209"/>
      <c r="AN833" s="209"/>
      <c r="AO833" s="209"/>
      <c r="AP833" s="209"/>
      <c r="AQ833" s="209"/>
      <c r="AR833" s="209"/>
      <c r="AS833" s="209"/>
      <c r="AT833" s="209"/>
      <c r="AU833" s="209"/>
      <c r="AV833" s="209"/>
      <c r="AW833" s="209"/>
      <c r="AX833"/>
      <c r="AY833"/>
    </row>
    <row r="834" spans="1:51" ht="15" hidden="1" x14ac:dyDescent="0.25">
      <c r="A834" s="209">
        <v>3606</v>
      </c>
      <c r="B834" s="209" t="s">
        <v>743</v>
      </c>
      <c r="C834" s="210">
        <v>45660.806944444441</v>
      </c>
      <c r="D834" s="209" t="s">
        <v>1830</v>
      </c>
      <c r="E834" s="209" t="s">
        <v>489</v>
      </c>
      <c r="F834" s="209">
        <v>1</v>
      </c>
      <c r="G834" s="209" t="s">
        <v>508</v>
      </c>
      <c r="H834" s="209" t="s">
        <v>620</v>
      </c>
      <c r="I834" s="209" t="s">
        <v>621</v>
      </c>
      <c r="J834" s="209" t="s">
        <v>531</v>
      </c>
      <c r="K834" s="209" t="s">
        <v>1776</v>
      </c>
      <c r="L834" s="209" t="s">
        <v>600</v>
      </c>
      <c r="M834" s="209" t="s">
        <v>590</v>
      </c>
      <c r="N834" s="209" t="s">
        <v>1831</v>
      </c>
      <c r="O834" s="209"/>
      <c r="P834" s="209" t="s">
        <v>848</v>
      </c>
      <c r="Q834" s="209" t="s">
        <v>688</v>
      </c>
      <c r="R834" s="209" t="e">
        <f>VLOOKUP(LEFT(Solicitacao_Prancha[[#This Row],[ORIGEM]],4),#REF!,2,0)</f>
        <v>#REF!</v>
      </c>
      <c r="S834" s="209" t="e">
        <f>VLOOKUP(LEFT(Solicitacao_Prancha[[#This Row],[DESTINO]],4),#REF!,2,0)</f>
        <v>#REF!</v>
      </c>
      <c r="T834" s="218" t="str">
        <f t="shared" si="246"/>
        <v>Não Aderente</v>
      </c>
      <c r="U834" s="222">
        <f>((CONCATENATE(Solicitacao_Prancha[[#This Row],[DATA MOVIMENTAÇÃO]]," ",Solicitacao_Prancha[[#This Row],[HORA MOVIMENTAÇÃO]])-Solicitacao_Prancha[[#This Row],[DATA SOLICITAÇÃO]])*24)+3</f>
        <v>13.633333333418705</v>
      </c>
      <c r="V834" s="224" t="s">
        <v>410</v>
      </c>
      <c r="W834" s="209" t="str">
        <f>LEFT(Solicitacao_Prancha[[#This Row],[ORIGEM]],4)</f>
        <v>0351</v>
      </c>
      <c r="X834" s="209" t="str">
        <f>LEFT(Solicitacao_Prancha[[#This Row],[DESTINO]],4)</f>
        <v>0444</v>
      </c>
      <c r="Y834" s="209" t="str">
        <f t="shared" si="247"/>
        <v>BRLP0351</v>
      </c>
      <c r="Z834" s="209" t="str">
        <f t="shared" si="248"/>
        <v>03510444</v>
      </c>
      <c r="AA834" s="209" t="str">
        <f t="shared" si="249"/>
        <v>BRLP0444</v>
      </c>
      <c r="AB834" s="222" t="e">
        <f>VLOOKUP(Y834,#REF!,2,0)</f>
        <v>#REF!</v>
      </c>
      <c r="AC834" s="222" t="e">
        <f>VLOOKUP(Z834,#REF!,2,0)</f>
        <v>#REF!</v>
      </c>
      <c r="AD834" s="222" t="e">
        <f>VLOOKUP(AA834,#REF!,2,0)</f>
        <v>#REF!</v>
      </c>
      <c r="AE834" s="227" t="e">
        <f t="shared" si="250"/>
        <v>#REF!</v>
      </c>
      <c r="AF834" s="230" t="e">
        <f t="shared" si="251"/>
        <v>#REF!</v>
      </c>
      <c r="AG834" s="230">
        <v>2</v>
      </c>
      <c r="AH834" s="230" t="e">
        <f t="shared" si="252"/>
        <v>#REF!</v>
      </c>
      <c r="AI834" s="228" t="e">
        <f t="shared" si="253"/>
        <v>#REF!</v>
      </c>
      <c r="AJ834" s="209">
        <f>Solicitacao_Prancha[[#This Row],[QUANT EQUIP]]</f>
        <v>1</v>
      </c>
      <c r="AK834" s="209"/>
      <c r="AL834" s="209"/>
      <c r="AM834" s="209"/>
      <c r="AN834" s="209"/>
      <c r="AO834" s="209"/>
      <c r="AP834" s="209"/>
      <c r="AQ834" s="209"/>
      <c r="AR834" s="209"/>
      <c r="AS834" s="209"/>
      <c r="AT834" s="209"/>
      <c r="AU834" s="209"/>
      <c r="AV834" s="209"/>
      <c r="AW834" s="209"/>
      <c r="AX834"/>
      <c r="AY834"/>
    </row>
    <row r="835" spans="1:51" ht="15" hidden="1" x14ac:dyDescent="0.25">
      <c r="A835" s="209">
        <v>3604</v>
      </c>
      <c r="B835" s="209" t="s">
        <v>717</v>
      </c>
      <c r="C835" s="210">
        <v>45660.808333333334</v>
      </c>
      <c r="D835" s="209" t="s">
        <v>1828</v>
      </c>
      <c r="E835" s="209" t="s">
        <v>500</v>
      </c>
      <c r="F835" s="209">
        <v>2</v>
      </c>
      <c r="G835" s="209" t="s">
        <v>506</v>
      </c>
      <c r="H835" s="209" t="s">
        <v>620</v>
      </c>
      <c r="I835" s="209" t="s">
        <v>621</v>
      </c>
      <c r="J835" s="209" t="s">
        <v>531</v>
      </c>
      <c r="K835" s="209" t="s">
        <v>1776</v>
      </c>
      <c r="L835" s="209" t="s">
        <v>600</v>
      </c>
      <c r="M835" s="209" t="s">
        <v>757</v>
      </c>
      <c r="N835" s="209" t="s">
        <v>641</v>
      </c>
      <c r="O835" s="209"/>
      <c r="P835" s="209" t="s">
        <v>514</v>
      </c>
      <c r="Q835" s="209" t="s">
        <v>688</v>
      </c>
      <c r="R835" s="209" t="e">
        <f>VLOOKUP(LEFT(Solicitacao_Prancha[[#This Row],[ORIGEM]],4),#REF!,2,0)</f>
        <v>#REF!</v>
      </c>
      <c r="S835" s="209" t="e">
        <f>VLOOKUP(LEFT(Solicitacao_Prancha[[#This Row],[DESTINO]],4),#REF!,2,0)</f>
        <v>#REF!</v>
      </c>
      <c r="T835" s="218" t="str">
        <f t="shared" si="246"/>
        <v>Não Aderente</v>
      </c>
      <c r="U835" s="222">
        <f>((CONCATENATE(Solicitacao_Prancha[[#This Row],[DATA MOVIMENTAÇÃO]]," ",Solicitacao_Prancha[[#This Row],[HORA MOVIMENTAÇÃO]])-Solicitacao_Prancha[[#This Row],[DATA SOLICITAÇÃO]])*24)+3</f>
        <v>13.599999999976717</v>
      </c>
      <c r="V835" s="224" t="s">
        <v>410</v>
      </c>
      <c r="W835" s="209" t="str">
        <f>LEFT(Solicitacao_Prancha[[#This Row],[ORIGEM]],4)</f>
        <v>0479</v>
      </c>
      <c r="X835" s="209" t="str">
        <f>LEFT(Solicitacao_Prancha[[#This Row],[DESTINO]],4)</f>
        <v>0503</v>
      </c>
      <c r="Y835" s="209" t="str">
        <f t="shared" si="247"/>
        <v>BRLP0479</v>
      </c>
      <c r="Z835" s="209" t="str">
        <f t="shared" si="248"/>
        <v>04790503</v>
      </c>
      <c r="AA835" s="209" t="str">
        <f t="shared" si="249"/>
        <v>BRLP0503</v>
      </c>
      <c r="AB835" s="222" t="e">
        <f>VLOOKUP(Y835,#REF!,2,0)</f>
        <v>#REF!</v>
      </c>
      <c r="AC835" s="222" t="e">
        <f>VLOOKUP(Z835,#REF!,2,0)</f>
        <v>#REF!</v>
      </c>
      <c r="AD835" s="222" t="e">
        <f>VLOOKUP(AA835,#REF!,2,0)</f>
        <v>#REF!</v>
      </c>
      <c r="AE835" s="227" t="e">
        <f t="shared" si="250"/>
        <v>#REF!</v>
      </c>
      <c r="AF835" s="230" t="e">
        <f t="shared" si="251"/>
        <v>#REF!</v>
      </c>
      <c r="AG835" s="230">
        <v>2</v>
      </c>
      <c r="AH835" s="230" t="e">
        <f t="shared" si="252"/>
        <v>#REF!</v>
      </c>
      <c r="AI835" s="228" t="e">
        <f t="shared" si="253"/>
        <v>#REF!</v>
      </c>
      <c r="AJ835" s="209">
        <f>Solicitacao_Prancha[[#This Row],[QUANT EQUIP]]</f>
        <v>2</v>
      </c>
      <c r="AK835" s="209"/>
      <c r="AL835" s="209"/>
      <c r="AM835" s="209"/>
      <c r="AN835" s="209"/>
      <c r="AO835" s="209"/>
      <c r="AP835" s="209"/>
      <c r="AQ835" s="209"/>
      <c r="AR835" s="209"/>
      <c r="AS835" s="209"/>
      <c r="AT835" s="209"/>
      <c r="AU835" s="209"/>
      <c r="AV835" s="209"/>
      <c r="AW835" s="209"/>
      <c r="AX835"/>
      <c r="AY835"/>
    </row>
    <row r="836" spans="1:51" ht="15" hidden="1" x14ac:dyDescent="0.25">
      <c r="A836" s="209">
        <v>3605</v>
      </c>
      <c r="B836" s="209" t="s">
        <v>743</v>
      </c>
      <c r="C836" s="210">
        <v>45660.818749999999</v>
      </c>
      <c r="D836" s="209" t="s">
        <v>840</v>
      </c>
      <c r="E836" s="209" t="s">
        <v>481</v>
      </c>
      <c r="F836" s="209">
        <v>1</v>
      </c>
      <c r="G836" s="209" t="s">
        <v>501</v>
      </c>
      <c r="H836" s="209" t="s">
        <v>620</v>
      </c>
      <c r="I836" s="209" t="s">
        <v>621</v>
      </c>
      <c r="J836" s="209" t="s">
        <v>1</v>
      </c>
      <c r="K836" s="209" t="s">
        <v>1767</v>
      </c>
      <c r="L836" s="209" t="s">
        <v>600</v>
      </c>
      <c r="M836" s="209" t="s">
        <v>696</v>
      </c>
      <c r="N836" s="209" t="s">
        <v>974</v>
      </c>
      <c r="O836" s="209"/>
      <c r="P836" s="209"/>
      <c r="Q836" s="209" t="s">
        <v>688</v>
      </c>
      <c r="R836" s="209" t="e">
        <f>VLOOKUP(LEFT(Solicitacao_Prancha[[#This Row],[ORIGEM]],4),#REF!,2,0)</f>
        <v>#REF!</v>
      </c>
      <c r="S836" s="209" t="e">
        <f>VLOOKUP(LEFT(Solicitacao_Prancha[[#This Row],[DESTINO]],4),#REF!,2,0)</f>
        <v>#REF!</v>
      </c>
      <c r="T836" s="218" t="str">
        <f t="shared" si="246"/>
        <v>Aderente</v>
      </c>
      <c r="U836" s="222">
        <f>((CONCATENATE(Solicitacao_Prancha[[#This Row],[DATA MOVIMENTAÇÃO]]," ",Solicitacao_Prancha[[#This Row],[HORA MOVIMENTAÇÃO]])-Solicitacao_Prancha[[#This Row],[DATA SOLICITAÇÃO]])*24)+3</f>
        <v>61.350000000034925</v>
      </c>
      <c r="V836" s="224" t="s">
        <v>410</v>
      </c>
      <c r="W836" s="209" t="str">
        <f>LEFT(Solicitacao_Prancha[[#This Row],[ORIGEM]],4)</f>
        <v>0347</v>
      </c>
      <c r="X836" s="209" t="str">
        <f>LEFT(Solicitacao_Prancha[[#This Row],[DESTINO]],4)</f>
        <v>0517</v>
      </c>
      <c r="Y836" s="209" t="str">
        <f t="shared" si="247"/>
        <v>BRLP0347</v>
      </c>
      <c r="Z836" s="209" t="str">
        <f t="shared" si="248"/>
        <v>03470517</v>
      </c>
      <c r="AA836" s="209" t="str">
        <f t="shared" si="249"/>
        <v>BRLP0517</v>
      </c>
      <c r="AB836" s="222" t="e">
        <f>VLOOKUP(Y836,#REF!,2,0)</f>
        <v>#REF!</v>
      </c>
      <c r="AC836" s="222" t="e">
        <f>VLOOKUP(Z836,#REF!,2,0)</f>
        <v>#REF!</v>
      </c>
      <c r="AD836" s="222" t="e">
        <f>VLOOKUP(AA836,#REF!,2,0)</f>
        <v>#REF!</v>
      </c>
      <c r="AE836" s="227" t="e">
        <f t="shared" si="250"/>
        <v>#REF!</v>
      </c>
      <c r="AF836" s="230" t="e">
        <f t="shared" si="251"/>
        <v>#REF!</v>
      </c>
      <c r="AG836" s="230">
        <v>2</v>
      </c>
      <c r="AH836" s="230" t="e">
        <f t="shared" si="252"/>
        <v>#REF!</v>
      </c>
      <c r="AI836" s="228" t="e">
        <f t="shared" si="253"/>
        <v>#REF!</v>
      </c>
      <c r="AJ836" s="209">
        <f>Solicitacao_Prancha[[#This Row],[QUANT EQUIP]]</f>
        <v>1</v>
      </c>
      <c r="AK836" s="209"/>
      <c r="AL836" s="209"/>
      <c r="AM836" s="209"/>
      <c r="AN836" s="209"/>
      <c r="AO836" s="209"/>
      <c r="AP836" s="209"/>
      <c r="AQ836" s="209"/>
      <c r="AR836" s="209"/>
      <c r="AS836" s="209"/>
      <c r="AT836" s="209"/>
      <c r="AU836" s="209"/>
      <c r="AV836" s="209"/>
      <c r="AW836" s="209"/>
      <c r="AX836"/>
      <c r="AY836"/>
    </row>
    <row r="837" spans="1:51" ht="15" hidden="1" x14ac:dyDescent="0.25">
      <c r="A837" s="209">
        <v>3607</v>
      </c>
      <c r="B837" s="209" t="s">
        <v>718</v>
      </c>
      <c r="C837" s="210">
        <v>45660.870138888888</v>
      </c>
      <c r="D837" s="209" t="s">
        <v>673</v>
      </c>
      <c r="E837" s="209" t="s">
        <v>744</v>
      </c>
      <c r="F837" s="209">
        <v>6</v>
      </c>
      <c r="G837" s="209" t="s">
        <v>506</v>
      </c>
      <c r="H837" s="209" t="s">
        <v>637</v>
      </c>
      <c r="I837" s="209" t="s">
        <v>621</v>
      </c>
      <c r="J837" s="209" t="s">
        <v>1</v>
      </c>
      <c r="K837" s="209" t="s">
        <v>1767</v>
      </c>
      <c r="L837" s="209" t="s">
        <v>601</v>
      </c>
      <c r="M837" s="209" t="s">
        <v>1161</v>
      </c>
      <c r="N837" s="209" t="s">
        <v>1831</v>
      </c>
      <c r="O837" s="209"/>
      <c r="P837" s="209"/>
      <c r="Q837" s="209" t="s">
        <v>687</v>
      </c>
      <c r="R837" s="209" t="e">
        <f>VLOOKUP(LEFT(Solicitacao_Prancha[[#This Row],[ORIGEM]],4),#REF!,2,0)</f>
        <v>#REF!</v>
      </c>
      <c r="S837" s="209" t="e">
        <f>VLOOKUP(LEFT(Solicitacao_Prancha[[#This Row],[DESTINO]],4),#REF!,2,0)</f>
        <v>#REF!</v>
      </c>
      <c r="T837" s="218" t="str">
        <f t="shared" si="246"/>
        <v>Aderente</v>
      </c>
      <c r="U837" s="222">
        <f>((CONCATENATE(Solicitacao_Prancha[[#This Row],[DATA MOVIMENTAÇÃO]]," ",Solicitacao_Prancha[[#This Row],[HORA MOVIMENTAÇÃO]])-Solicitacao_Prancha[[#This Row],[DATA SOLICITAÇÃO]])*24)+3</f>
        <v>56.116666666755918</v>
      </c>
      <c r="V837" s="224" t="s">
        <v>410</v>
      </c>
      <c r="W837" s="209" t="str">
        <f>LEFT(Solicitacao_Prancha[[#This Row],[ORIGEM]],4)</f>
        <v>0549</v>
      </c>
      <c r="X837" s="209" t="str">
        <f>LEFT(Solicitacao_Prancha[[#This Row],[DESTINO]],4)</f>
        <v>0444</v>
      </c>
      <c r="Y837" s="209" t="str">
        <f t="shared" si="247"/>
        <v>BRLP0549</v>
      </c>
      <c r="Z837" s="209" t="str">
        <f t="shared" si="248"/>
        <v>05490444</v>
      </c>
      <c r="AA837" s="209" t="str">
        <f t="shared" si="249"/>
        <v>BRLP0444</v>
      </c>
      <c r="AB837" s="222" t="e">
        <f>VLOOKUP(Y837,#REF!,2,0)</f>
        <v>#REF!</v>
      </c>
      <c r="AC837" s="222" t="e">
        <f>VLOOKUP(Z837,#REF!,2,0)</f>
        <v>#REF!</v>
      </c>
      <c r="AD837" s="222" t="e">
        <f>VLOOKUP(AA837,#REF!,2,0)</f>
        <v>#REF!</v>
      </c>
      <c r="AE837" s="227" t="e">
        <f t="shared" si="250"/>
        <v>#REF!</v>
      </c>
      <c r="AF837" s="230" t="e">
        <f t="shared" si="251"/>
        <v>#REF!</v>
      </c>
      <c r="AG837" s="230">
        <v>2</v>
      </c>
      <c r="AH837" s="230" t="e">
        <f t="shared" si="252"/>
        <v>#REF!</v>
      </c>
      <c r="AI837" s="228" t="e">
        <f t="shared" si="253"/>
        <v>#REF!</v>
      </c>
      <c r="AJ837" s="209">
        <f>Solicitacao_Prancha[[#This Row],[QUANT EQUIP]]</f>
        <v>6</v>
      </c>
      <c r="AK837" s="209"/>
      <c r="AL837" s="209"/>
      <c r="AM837" s="209"/>
      <c r="AN837" s="209"/>
      <c r="AO837" s="209"/>
      <c r="AP837" s="209"/>
      <c r="AQ837" s="209"/>
      <c r="AR837" s="209"/>
      <c r="AS837" s="209"/>
      <c r="AT837" s="209"/>
      <c r="AU837" s="209"/>
      <c r="AV837" s="209"/>
      <c r="AW837" s="209"/>
      <c r="AX837"/>
      <c r="AY837"/>
    </row>
    <row r="838" spans="1:51" ht="15" hidden="1" x14ac:dyDescent="0.25">
      <c r="A838" s="209">
        <v>3608</v>
      </c>
      <c r="B838" s="209" t="s">
        <v>717</v>
      </c>
      <c r="C838" s="210">
        <v>45660.890972222223</v>
      </c>
      <c r="D838" s="209" t="s">
        <v>571</v>
      </c>
      <c r="E838" s="209" t="s">
        <v>500</v>
      </c>
      <c r="F838" s="209">
        <v>3</v>
      </c>
      <c r="G838" s="209" t="s">
        <v>501</v>
      </c>
      <c r="H838" s="209" t="s">
        <v>624</v>
      </c>
      <c r="I838" s="209" t="s">
        <v>621</v>
      </c>
      <c r="J838" s="209" t="s">
        <v>1</v>
      </c>
      <c r="K838" s="209" t="s">
        <v>1794</v>
      </c>
      <c r="L838" s="209" t="s">
        <v>605</v>
      </c>
      <c r="M838" s="209" t="s">
        <v>1562</v>
      </c>
      <c r="N838" s="209" t="s">
        <v>592</v>
      </c>
      <c r="O838" s="209"/>
      <c r="P838" s="209"/>
      <c r="Q838" s="209" t="s">
        <v>688</v>
      </c>
      <c r="R838" s="209" t="e">
        <f>VLOOKUP(LEFT(Solicitacao_Prancha[[#This Row],[ORIGEM]],4),#REF!,2,0)</f>
        <v>#REF!</v>
      </c>
      <c r="S838" s="209" t="e">
        <f>VLOOKUP(LEFT(Solicitacao_Prancha[[#This Row],[DESTINO]],4),#REF!,2,0)</f>
        <v>#REF!</v>
      </c>
      <c r="T838" s="218" t="str">
        <f t="shared" si="246"/>
        <v>Não Aderente</v>
      </c>
      <c r="U838" s="222">
        <f>((CONCATENATE(Solicitacao_Prancha[[#This Row],[DATA MOVIMENTAÇÃO]]," ",Solicitacao_Prancha[[#This Row],[HORA MOVIMENTAÇÃO]])-Solicitacao_Prancha[[#This Row],[DATA SOLICITAÇÃO]])*24)+3</f>
        <v>47.616666666639503</v>
      </c>
      <c r="V838" s="224" t="s">
        <v>410</v>
      </c>
      <c r="W838" s="209" t="str">
        <f>LEFT(Solicitacao_Prancha[[#This Row],[ORIGEM]],4)</f>
        <v>0481</v>
      </c>
      <c r="X838" s="209" t="str">
        <f>LEFT(Solicitacao_Prancha[[#This Row],[DESTINO]],4)</f>
        <v>0382</v>
      </c>
      <c r="Y838" s="209" t="str">
        <f t="shared" si="247"/>
        <v>BRLP0481</v>
      </c>
      <c r="Z838" s="209" t="str">
        <f t="shared" si="248"/>
        <v>04810382</v>
      </c>
      <c r="AA838" s="209" t="str">
        <f t="shared" si="249"/>
        <v>BRLP0382</v>
      </c>
      <c r="AB838" s="222" t="e">
        <f>VLOOKUP(Y838,#REF!,2,0)</f>
        <v>#REF!</v>
      </c>
      <c r="AC838" s="222" t="e">
        <f>VLOOKUP(Z838,#REF!,2,0)</f>
        <v>#REF!</v>
      </c>
      <c r="AD838" s="222" t="e">
        <f>VLOOKUP(AA838,#REF!,2,0)</f>
        <v>#REF!</v>
      </c>
      <c r="AE838" s="227" t="e">
        <f t="shared" si="250"/>
        <v>#REF!</v>
      </c>
      <c r="AF838" s="230" t="e">
        <f t="shared" si="251"/>
        <v>#REF!</v>
      </c>
      <c r="AG838" s="230">
        <v>2</v>
      </c>
      <c r="AH838" s="230" t="e">
        <f t="shared" si="252"/>
        <v>#REF!</v>
      </c>
      <c r="AI838" s="228" t="e">
        <f t="shared" si="253"/>
        <v>#REF!</v>
      </c>
      <c r="AJ838" s="209">
        <f>Solicitacao_Prancha[[#This Row],[QUANT EQUIP]]</f>
        <v>3</v>
      </c>
      <c r="AK838" s="209"/>
      <c r="AL838" s="209"/>
      <c r="AM838" s="209"/>
      <c r="AN838" s="209"/>
      <c r="AO838" s="209"/>
      <c r="AP838" s="209"/>
      <c r="AQ838" s="209"/>
      <c r="AR838" s="209"/>
      <c r="AS838" s="209"/>
      <c r="AT838" s="209"/>
      <c r="AU838" s="209"/>
      <c r="AV838" s="209"/>
      <c r="AW838" s="209"/>
      <c r="AX838"/>
      <c r="AY838"/>
    </row>
    <row r="839" spans="1:51" ht="15" hidden="1" x14ac:dyDescent="0.25">
      <c r="A839" s="209">
        <v>3609</v>
      </c>
      <c r="B839" s="209" t="s">
        <v>717</v>
      </c>
      <c r="C839" s="210">
        <v>45660.893055555556</v>
      </c>
      <c r="D839" s="209" t="s">
        <v>571</v>
      </c>
      <c r="E839" s="209" t="s">
        <v>491</v>
      </c>
      <c r="F839" s="209">
        <v>1</v>
      </c>
      <c r="G839" s="209" t="s">
        <v>501</v>
      </c>
      <c r="H839" s="209" t="s">
        <v>620</v>
      </c>
      <c r="I839" s="209" t="s">
        <v>621</v>
      </c>
      <c r="J839" s="209" t="s">
        <v>1</v>
      </c>
      <c r="K839" s="209" t="s">
        <v>1794</v>
      </c>
      <c r="L839" s="209" t="s">
        <v>605</v>
      </c>
      <c r="M839" s="209" t="s">
        <v>1562</v>
      </c>
      <c r="N839" s="209" t="s">
        <v>592</v>
      </c>
      <c r="O839" s="209"/>
      <c r="P839" s="209"/>
      <c r="Q839" s="209" t="s">
        <v>688</v>
      </c>
      <c r="R839" s="209" t="e">
        <f>VLOOKUP(LEFT(Solicitacao_Prancha[[#This Row],[ORIGEM]],4),#REF!,2,0)</f>
        <v>#REF!</v>
      </c>
      <c r="S839" s="209" t="e">
        <f>VLOOKUP(LEFT(Solicitacao_Prancha[[#This Row],[DESTINO]],4),#REF!,2,0)</f>
        <v>#REF!</v>
      </c>
      <c r="T839" s="218" t="str">
        <f t="shared" si="246"/>
        <v>Não Aderente</v>
      </c>
      <c r="U839" s="222">
        <f>((CONCATENATE(Solicitacao_Prancha[[#This Row],[DATA MOVIMENTAÇÃO]]," ",Solicitacao_Prancha[[#This Row],[HORA MOVIMENTAÇÃO]])-Solicitacao_Prancha[[#This Row],[DATA SOLICITAÇÃO]])*24)+3</f>
        <v>47.566666666651145</v>
      </c>
      <c r="V839" s="224" t="s">
        <v>410</v>
      </c>
      <c r="W839" s="209" t="str">
        <f>LEFT(Solicitacao_Prancha[[#This Row],[ORIGEM]],4)</f>
        <v>0481</v>
      </c>
      <c r="X839" s="209" t="str">
        <f>LEFT(Solicitacao_Prancha[[#This Row],[DESTINO]],4)</f>
        <v>0382</v>
      </c>
      <c r="Y839" s="209" t="str">
        <f t="shared" si="247"/>
        <v>BRLP0481</v>
      </c>
      <c r="Z839" s="209" t="str">
        <f t="shared" si="248"/>
        <v>04810382</v>
      </c>
      <c r="AA839" s="209" t="str">
        <f t="shared" si="249"/>
        <v>BRLP0382</v>
      </c>
      <c r="AB839" s="222" t="e">
        <f>VLOOKUP(Y839,#REF!,2,0)</f>
        <v>#REF!</v>
      </c>
      <c r="AC839" s="222" t="e">
        <f>VLOOKUP(Z839,#REF!,2,0)</f>
        <v>#REF!</v>
      </c>
      <c r="AD839" s="222" t="e">
        <f>VLOOKUP(AA839,#REF!,2,0)</f>
        <v>#REF!</v>
      </c>
      <c r="AE839" s="227" t="e">
        <f t="shared" si="250"/>
        <v>#REF!</v>
      </c>
      <c r="AF839" s="230" t="e">
        <f t="shared" si="251"/>
        <v>#REF!</v>
      </c>
      <c r="AG839" s="230">
        <v>2</v>
      </c>
      <c r="AH839" s="230" t="e">
        <f t="shared" si="252"/>
        <v>#REF!</v>
      </c>
      <c r="AI839" s="228" t="e">
        <f t="shared" si="253"/>
        <v>#REF!</v>
      </c>
      <c r="AJ839" s="209">
        <f>Solicitacao_Prancha[[#This Row],[QUANT EQUIP]]</f>
        <v>1</v>
      </c>
      <c r="AK839" s="209"/>
      <c r="AL839" s="209"/>
      <c r="AM839" s="209"/>
      <c r="AN839" s="209"/>
      <c r="AO839" s="209"/>
      <c r="AP839" s="209"/>
      <c r="AQ839" s="209"/>
      <c r="AR839" s="209"/>
      <c r="AS839" s="209"/>
      <c r="AT839" s="209"/>
      <c r="AU839" s="209"/>
      <c r="AV839" s="209"/>
      <c r="AW839" s="209"/>
      <c r="AX839"/>
      <c r="AY839"/>
    </row>
    <row r="840" spans="1:51" ht="15" hidden="1" x14ac:dyDescent="0.25">
      <c r="A840" s="209">
        <v>3610</v>
      </c>
      <c r="B840" s="209" t="s">
        <v>717</v>
      </c>
      <c r="C840" s="210">
        <v>45660.905555555553</v>
      </c>
      <c r="D840" s="209" t="s">
        <v>571</v>
      </c>
      <c r="E840" s="209" t="s">
        <v>491</v>
      </c>
      <c r="F840" s="209">
        <v>1</v>
      </c>
      <c r="G840" s="209" t="s">
        <v>501</v>
      </c>
      <c r="H840" s="209" t="s">
        <v>620</v>
      </c>
      <c r="I840" s="209" t="s">
        <v>621</v>
      </c>
      <c r="J840" s="209" t="s">
        <v>1</v>
      </c>
      <c r="K840" s="209" t="s">
        <v>1794</v>
      </c>
      <c r="L840" s="209" t="s">
        <v>597</v>
      </c>
      <c r="M840" s="209" t="s">
        <v>663</v>
      </c>
      <c r="N840" s="209" t="s">
        <v>592</v>
      </c>
      <c r="O840" s="209"/>
      <c r="P840" s="209"/>
      <c r="Q840" s="209" t="s">
        <v>688</v>
      </c>
      <c r="R840" s="209" t="e">
        <f>VLOOKUP(LEFT(Solicitacao_Prancha[[#This Row],[ORIGEM]],4),#REF!,2,0)</f>
        <v>#REF!</v>
      </c>
      <c r="S840" s="209" t="e">
        <f>VLOOKUP(LEFT(Solicitacao_Prancha[[#This Row],[DESTINO]],4),#REF!,2,0)</f>
        <v>#REF!</v>
      </c>
      <c r="T840" s="218" t="str">
        <f t="shared" si="246"/>
        <v>Não Aderente</v>
      </c>
      <c r="U840" s="222">
        <f>((CONCATENATE(Solicitacao_Prancha[[#This Row],[DATA MOVIMENTAÇÃO]]," ",Solicitacao_Prancha[[#This Row],[HORA MOVIMENTAÇÃO]])-Solicitacao_Prancha[[#This Row],[DATA SOLICITAÇÃO]])*24)+3</f>
        <v>38.266666666720994</v>
      </c>
      <c r="V840" s="224" t="s">
        <v>410</v>
      </c>
      <c r="W840" s="209" t="str">
        <f>LEFT(Solicitacao_Prancha[[#This Row],[ORIGEM]],4)</f>
        <v>0508</v>
      </c>
      <c r="X840" s="209" t="str">
        <f>LEFT(Solicitacao_Prancha[[#This Row],[DESTINO]],4)</f>
        <v>0382</v>
      </c>
      <c r="Y840" s="209" t="str">
        <f t="shared" si="247"/>
        <v>BRLP0508</v>
      </c>
      <c r="Z840" s="209" t="str">
        <f t="shared" si="248"/>
        <v>05080382</v>
      </c>
      <c r="AA840" s="209" t="str">
        <f t="shared" si="249"/>
        <v>BRLP0382</v>
      </c>
      <c r="AB840" s="222" t="e">
        <f>VLOOKUP(Y840,#REF!,2,0)</f>
        <v>#REF!</v>
      </c>
      <c r="AC840" s="222" t="e">
        <f>VLOOKUP(Z840,#REF!,2,0)</f>
        <v>#REF!</v>
      </c>
      <c r="AD840" s="222" t="e">
        <f>VLOOKUP(AA840,#REF!,2,0)</f>
        <v>#REF!</v>
      </c>
      <c r="AE840" s="227" t="e">
        <f t="shared" si="250"/>
        <v>#REF!</v>
      </c>
      <c r="AF840" s="230" t="e">
        <f t="shared" si="251"/>
        <v>#REF!</v>
      </c>
      <c r="AG840" s="230">
        <v>2</v>
      </c>
      <c r="AH840" s="230" t="e">
        <f t="shared" si="252"/>
        <v>#REF!</v>
      </c>
      <c r="AI840" s="228" t="e">
        <f t="shared" si="253"/>
        <v>#REF!</v>
      </c>
      <c r="AJ840" s="209">
        <f>Solicitacao_Prancha[[#This Row],[QUANT EQUIP]]</f>
        <v>1</v>
      </c>
      <c r="AK840" s="209"/>
      <c r="AL840" s="209"/>
      <c r="AM840" s="209"/>
      <c r="AN840" s="209"/>
      <c r="AO840" s="209"/>
      <c r="AP840" s="209"/>
      <c r="AQ840" s="209"/>
      <c r="AR840" s="209"/>
      <c r="AS840" s="209"/>
      <c r="AT840" s="209"/>
      <c r="AU840" s="209"/>
      <c r="AV840" s="209"/>
      <c r="AW840" s="209"/>
      <c r="AX840"/>
      <c r="AY840"/>
    </row>
    <row r="841" spans="1:51" ht="15" hidden="1" x14ac:dyDescent="0.25">
      <c r="A841" s="209">
        <v>3611</v>
      </c>
      <c r="B841" s="209" t="s">
        <v>717</v>
      </c>
      <c r="C841" s="210">
        <v>45660.908333333333</v>
      </c>
      <c r="D841" s="209" t="s">
        <v>571</v>
      </c>
      <c r="E841" s="209" t="s">
        <v>500</v>
      </c>
      <c r="F841" s="209">
        <v>3</v>
      </c>
      <c r="G841" s="209" t="s">
        <v>508</v>
      </c>
      <c r="H841" s="209" t="s">
        <v>624</v>
      </c>
      <c r="I841" s="209" t="s">
        <v>621</v>
      </c>
      <c r="J841" s="209" t="s">
        <v>1</v>
      </c>
      <c r="K841" s="209" t="s">
        <v>1767</v>
      </c>
      <c r="L841" s="209" t="s">
        <v>593</v>
      </c>
      <c r="M841" s="209" t="s">
        <v>663</v>
      </c>
      <c r="N841" s="209" t="s">
        <v>552</v>
      </c>
      <c r="O841" s="209"/>
      <c r="P841" s="209"/>
      <c r="Q841" s="209" t="s">
        <v>688</v>
      </c>
      <c r="R841" s="209" t="e">
        <f>VLOOKUP(LEFT(Solicitacao_Prancha[[#This Row],[ORIGEM]],4),#REF!,2,0)</f>
        <v>#REF!</v>
      </c>
      <c r="S841" s="209" t="e">
        <f>VLOOKUP(LEFT(Solicitacao_Prancha[[#This Row],[DESTINO]],4),#REF!,2,0)</f>
        <v>#REF!</v>
      </c>
      <c r="T841" s="218" t="str">
        <f t="shared" si="246"/>
        <v>Aderente</v>
      </c>
      <c r="U841" s="222">
        <f>((CONCATENATE(Solicitacao_Prancha[[#This Row],[DATA MOVIMENTAÇÃO]]," ",Solicitacao_Prancha[[#This Row],[HORA MOVIMENTAÇÃO]])-Solicitacao_Prancha[[#This Row],[DATA SOLICITAÇÃO]])*24)+3</f>
        <v>61.200000000069849</v>
      </c>
      <c r="V841" s="224" t="s">
        <v>410</v>
      </c>
      <c r="W841" s="209" t="str">
        <f>LEFT(Solicitacao_Prancha[[#This Row],[ORIGEM]],4)</f>
        <v>0508</v>
      </c>
      <c r="X841" s="209" t="str">
        <f>LEFT(Solicitacao_Prancha[[#This Row],[DESTINO]],4)</f>
        <v>0245</v>
      </c>
      <c r="Y841" s="209" t="str">
        <f t="shared" si="247"/>
        <v>BRLP0508</v>
      </c>
      <c r="Z841" s="209" t="str">
        <f t="shared" si="248"/>
        <v>05080245</v>
      </c>
      <c r="AA841" s="209" t="str">
        <f t="shared" si="249"/>
        <v>BRLP0245</v>
      </c>
      <c r="AB841" s="222" t="e">
        <f>VLOOKUP(Y841,#REF!,2,0)</f>
        <v>#REF!</v>
      </c>
      <c r="AC841" s="222" t="e">
        <f>VLOOKUP(Z841,#REF!,2,0)</f>
        <v>#REF!</v>
      </c>
      <c r="AD841" s="222" t="e">
        <f>VLOOKUP(AA841,#REF!,2,0)</f>
        <v>#REF!</v>
      </c>
      <c r="AE841" s="227" t="e">
        <f t="shared" si="250"/>
        <v>#REF!</v>
      </c>
      <c r="AF841" s="230" t="e">
        <f t="shared" si="251"/>
        <v>#REF!</v>
      </c>
      <c r="AG841" s="230">
        <v>2</v>
      </c>
      <c r="AH841" s="230" t="e">
        <f t="shared" si="252"/>
        <v>#REF!</v>
      </c>
      <c r="AI841" s="228" t="e">
        <f t="shared" si="253"/>
        <v>#REF!</v>
      </c>
      <c r="AJ841" s="209">
        <f>Solicitacao_Prancha[[#This Row],[QUANT EQUIP]]</f>
        <v>3</v>
      </c>
      <c r="AK841" s="209"/>
      <c r="AL841" s="209"/>
      <c r="AM841" s="209"/>
      <c r="AN841" s="209"/>
      <c r="AO841" s="209"/>
      <c r="AP841" s="209"/>
      <c r="AQ841" s="209"/>
      <c r="AR841" s="209"/>
      <c r="AS841" s="209"/>
      <c r="AT841" s="209"/>
      <c r="AU841" s="209"/>
      <c r="AV841" s="209"/>
      <c r="AW841" s="209"/>
      <c r="AX841"/>
      <c r="AY841"/>
    </row>
    <row r="842" spans="1:51" ht="15" hidden="1" x14ac:dyDescent="0.25">
      <c r="A842" s="209">
        <v>3612</v>
      </c>
      <c r="B842" s="209" t="s">
        <v>718</v>
      </c>
      <c r="C842" s="210">
        <v>45660.908333333333</v>
      </c>
      <c r="D842" s="209" t="s">
        <v>1832</v>
      </c>
      <c r="E842" s="209" t="s">
        <v>744</v>
      </c>
      <c r="F842" s="209">
        <v>6</v>
      </c>
      <c r="G842" s="209" t="s">
        <v>564</v>
      </c>
      <c r="H842" s="209" t="s">
        <v>624</v>
      </c>
      <c r="I842" s="209" t="s">
        <v>621</v>
      </c>
      <c r="J842" s="209" t="s">
        <v>1</v>
      </c>
      <c r="K842" s="209" t="s">
        <v>1794</v>
      </c>
      <c r="L842" s="209" t="s">
        <v>1833</v>
      </c>
      <c r="M842" s="209" t="s">
        <v>855</v>
      </c>
      <c r="N842" s="209" t="s">
        <v>855</v>
      </c>
      <c r="O842" s="209"/>
      <c r="P842" s="209"/>
      <c r="Q842" s="209" t="s">
        <v>687</v>
      </c>
      <c r="R842" s="209" t="e">
        <f>VLOOKUP(LEFT(Solicitacao_Prancha[[#This Row],[ORIGEM]],4),#REF!,2,0)</f>
        <v>#REF!</v>
      </c>
      <c r="S842" s="209" t="e">
        <f>VLOOKUP(LEFT(Solicitacao_Prancha[[#This Row],[DESTINO]],4),#REF!,2,0)</f>
        <v>#REF!</v>
      </c>
      <c r="T842" s="218" t="str">
        <f t="shared" si="246"/>
        <v>Não Aderente</v>
      </c>
      <c r="U842" s="222">
        <f>((CONCATENATE(Solicitacao_Prancha[[#This Row],[DATA MOVIMENTAÇÃO]]," ",Solicitacao_Prancha[[#This Row],[HORA MOVIMENTAÇÃO]])-Solicitacao_Prancha[[#This Row],[DATA SOLICITAÇÃO]])*24)+3</f>
        <v>31.766666666662786</v>
      </c>
      <c r="V842" s="224" t="s">
        <v>410</v>
      </c>
      <c r="W842" s="209" t="str">
        <f>LEFT(Solicitacao_Prancha[[#This Row],[ORIGEM]],4)</f>
        <v>5016</v>
      </c>
      <c r="X842" s="209" t="str">
        <f>LEFT(Solicitacao_Prancha[[#This Row],[DESTINO]],4)</f>
        <v>5016</v>
      </c>
      <c r="Y842" s="209" t="str">
        <f t="shared" si="247"/>
        <v>BRLP5016</v>
      </c>
      <c r="Z842" s="209" t="str">
        <f t="shared" si="248"/>
        <v>50165016</v>
      </c>
      <c r="AA842" s="209" t="str">
        <f t="shared" si="249"/>
        <v>BRLP5016</v>
      </c>
      <c r="AB842" s="222" t="e">
        <f>VLOOKUP(Y842,#REF!,2,0)</f>
        <v>#REF!</v>
      </c>
      <c r="AC842" s="222" t="e">
        <f>VLOOKUP(Z842,#REF!,2,0)</f>
        <v>#REF!</v>
      </c>
      <c r="AD842" s="222" t="e">
        <f>VLOOKUP(AA842,#REF!,2,0)</f>
        <v>#REF!</v>
      </c>
      <c r="AE842" s="227" t="e">
        <f t="shared" si="250"/>
        <v>#REF!</v>
      </c>
      <c r="AF842" s="230" t="e">
        <f t="shared" si="251"/>
        <v>#REF!</v>
      </c>
      <c r="AG842" s="230">
        <v>2</v>
      </c>
      <c r="AH842" s="230" t="e">
        <f t="shared" si="252"/>
        <v>#REF!</v>
      </c>
      <c r="AI842" s="228" t="e">
        <f t="shared" si="253"/>
        <v>#REF!</v>
      </c>
      <c r="AJ842" s="209">
        <f>Solicitacao_Prancha[[#This Row],[QUANT EQUIP]]</f>
        <v>6</v>
      </c>
      <c r="AK842" s="209"/>
      <c r="AL842" s="209"/>
      <c r="AM842" s="209"/>
      <c r="AN842" s="209"/>
      <c r="AO842" s="209"/>
      <c r="AP842" s="209"/>
      <c r="AQ842" s="209"/>
      <c r="AR842" s="209"/>
      <c r="AS842" s="209"/>
      <c r="AT842" s="209"/>
      <c r="AU842" s="209"/>
      <c r="AV842" s="209"/>
      <c r="AW842" s="209"/>
      <c r="AX842"/>
      <c r="AY842"/>
    </row>
    <row r="843" spans="1:51" ht="15" hidden="1" x14ac:dyDescent="0.25">
      <c r="A843" s="209">
        <v>3613</v>
      </c>
      <c r="B843" s="209" t="s">
        <v>717</v>
      </c>
      <c r="C843" s="210">
        <v>45660.909722222219</v>
      </c>
      <c r="D843" s="209" t="s">
        <v>571</v>
      </c>
      <c r="E843" s="209" t="s">
        <v>493</v>
      </c>
      <c r="F843" s="209">
        <v>1</v>
      </c>
      <c r="G843" s="209" t="s">
        <v>508</v>
      </c>
      <c r="H843" s="209" t="s">
        <v>620</v>
      </c>
      <c r="I843" s="209" t="s">
        <v>621</v>
      </c>
      <c r="J843" s="209" t="s">
        <v>1</v>
      </c>
      <c r="K843" s="209" t="s">
        <v>1767</v>
      </c>
      <c r="L843" s="209" t="s">
        <v>593</v>
      </c>
      <c r="M843" s="209" t="s">
        <v>663</v>
      </c>
      <c r="N843" s="209" t="s">
        <v>552</v>
      </c>
      <c r="O843" s="209"/>
      <c r="P843" s="209"/>
      <c r="Q843" s="209" t="s">
        <v>688</v>
      </c>
      <c r="R843" s="209" t="e">
        <f>VLOOKUP(LEFT(Solicitacao_Prancha[[#This Row],[ORIGEM]],4),#REF!,2,0)</f>
        <v>#REF!</v>
      </c>
      <c r="S843" s="209" t="e">
        <f>VLOOKUP(LEFT(Solicitacao_Prancha[[#This Row],[DESTINO]],4),#REF!,2,0)</f>
        <v>#REF!</v>
      </c>
      <c r="T843" s="218" t="str">
        <f t="shared" si="246"/>
        <v>Aderente</v>
      </c>
      <c r="U843" s="222">
        <f>((CONCATENATE(Solicitacao_Prancha[[#This Row],[DATA MOVIMENTAÇÃO]]," ",Solicitacao_Prancha[[#This Row],[HORA MOVIMENTAÇÃO]])-Solicitacao_Prancha[[#This Row],[DATA SOLICITAÇÃO]])*24)+3</f>
        <v>61.166666666802485</v>
      </c>
      <c r="V843" s="224" t="s">
        <v>410</v>
      </c>
      <c r="W843" s="209" t="str">
        <f>LEFT(Solicitacao_Prancha[[#This Row],[ORIGEM]],4)</f>
        <v>0508</v>
      </c>
      <c r="X843" s="209" t="str">
        <f>LEFT(Solicitacao_Prancha[[#This Row],[DESTINO]],4)</f>
        <v>0245</v>
      </c>
      <c r="Y843" s="209" t="str">
        <f t="shared" si="247"/>
        <v>BRLP0508</v>
      </c>
      <c r="Z843" s="209" t="str">
        <f t="shared" si="248"/>
        <v>05080245</v>
      </c>
      <c r="AA843" s="209" t="str">
        <f t="shared" si="249"/>
        <v>BRLP0245</v>
      </c>
      <c r="AB843" s="222" t="e">
        <f>VLOOKUP(Y843,#REF!,2,0)</f>
        <v>#REF!</v>
      </c>
      <c r="AC843" s="222" t="e">
        <f>VLOOKUP(Z843,#REF!,2,0)</f>
        <v>#REF!</v>
      </c>
      <c r="AD843" s="222" t="e">
        <f>VLOOKUP(AA843,#REF!,2,0)</f>
        <v>#REF!</v>
      </c>
      <c r="AE843" s="227" t="e">
        <f t="shared" si="250"/>
        <v>#REF!</v>
      </c>
      <c r="AF843" s="230" t="e">
        <f t="shared" si="251"/>
        <v>#REF!</v>
      </c>
      <c r="AG843" s="230">
        <v>2</v>
      </c>
      <c r="AH843" s="230" t="e">
        <f t="shared" si="252"/>
        <v>#REF!</v>
      </c>
      <c r="AI843" s="228" t="e">
        <f t="shared" si="253"/>
        <v>#REF!</v>
      </c>
      <c r="AJ843" s="209">
        <f>Solicitacao_Prancha[[#This Row],[QUANT EQUIP]]</f>
        <v>1</v>
      </c>
      <c r="AK843" s="209"/>
      <c r="AL843" s="209"/>
      <c r="AM843" s="209"/>
      <c r="AN843" s="209"/>
      <c r="AO843" s="209"/>
      <c r="AP843" s="209"/>
      <c r="AQ843" s="209"/>
      <c r="AR843" s="209"/>
      <c r="AS843" s="209"/>
      <c r="AT843" s="209"/>
      <c r="AU843" s="209"/>
      <c r="AV843" s="209"/>
      <c r="AW843" s="209"/>
      <c r="AX843"/>
      <c r="AY843"/>
    </row>
    <row r="844" spans="1:51" ht="15" hidden="1" x14ac:dyDescent="0.25">
      <c r="A844" s="209">
        <v>3621</v>
      </c>
      <c r="B844" s="209" t="s">
        <v>743</v>
      </c>
      <c r="C844" s="210">
        <v>45660.926388888889</v>
      </c>
      <c r="D844" s="209" t="s">
        <v>527</v>
      </c>
      <c r="E844" s="209" t="s">
        <v>503</v>
      </c>
      <c r="F844" s="209">
        <v>1</v>
      </c>
      <c r="G844" s="209" t="s">
        <v>4</v>
      </c>
      <c r="H844" s="209" t="s">
        <v>620</v>
      </c>
      <c r="I844" s="209" t="s">
        <v>621</v>
      </c>
      <c r="J844" s="209" t="s">
        <v>1</v>
      </c>
      <c r="K844" s="209" t="s">
        <v>1794</v>
      </c>
      <c r="L844" s="209" t="s">
        <v>604</v>
      </c>
      <c r="M844" s="209" t="s">
        <v>1001</v>
      </c>
      <c r="N844" s="209" t="s">
        <v>1513</v>
      </c>
      <c r="O844" s="209"/>
      <c r="P844" s="209"/>
      <c r="Q844" s="209" t="s">
        <v>688</v>
      </c>
      <c r="R844" s="209" t="e">
        <f>VLOOKUP(LEFT(Solicitacao_Prancha[[#This Row],[ORIGEM]],4),#REF!,2,0)</f>
        <v>#REF!</v>
      </c>
      <c r="S844" s="209" t="e">
        <f>VLOOKUP(LEFT(Solicitacao_Prancha[[#This Row],[DESTINO]],4),#REF!,2,0)</f>
        <v>#REF!</v>
      </c>
      <c r="T844" s="218" t="str">
        <f t="shared" si="246"/>
        <v>Não Aderente</v>
      </c>
      <c r="U844" s="222">
        <f>((CONCATENATE(Solicitacao_Prancha[[#This Row],[DATA MOVIMENTAÇÃO]]," ",Solicitacao_Prancha[[#This Row],[HORA MOVIMENTAÇÃO]])-Solicitacao_Prancha[[#This Row],[DATA SOLICITAÇÃO]])*24)+3</f>
        <v>35.766666666604578</v>
      </c>
      <c r="V844" s="224" t="s">
        <v>410</v>
      </c>
      <c r="W844" s="209" t="str">
        <f>LEFT(Solicitacao_Prancha[[#This Row],[ORIGEM]],4)</f>
        <v>0464</v>
      </c>
      <c r="X844" s="209" t="str">
        <f>LEFT(Solicitacao_Prancha[[#This Row],[DESTINO]],4)</f>
        <v>0460</v>
      </c>
      <c r="Y844" s="209" t="str">
        <f t="shared" si="247"/>
        <v>BRLP0464</v>
      </c>
      <c r="Z844" s="209" t="str">
        <f t="shared" si="248"/>
        <v>04640460</v>
      </c>
      <c r="AA844" s="209" t="str">
        <f t="shared" si="249"/>
        <v>BRLP0460</v>
      </c>
      <c r="AB844" s="222" t="e">
        <f>VLOOKUP(Y844,#REF!,2,0)</f>
        <v>#REF!</v>
      </c>
      <c r="AC844" s="222" t="e">
        <f>VLOOKUP(Z844,#REF!,2,0)</f>
        <v>#REF!</v>
      </c>
      <c r="AD844" s="222" t="e">
        <f>VLOOKUP(AA844,#REF!,2,0)</f>
        <v>#REF!</v>
      </c>
      <c r="AE844" s="227" t="e">
        <f t="shared" si="250"/>
        <v>#REF!</v>
      </c>
      <c r="AF844" s="230" t="e">
        <f t="shared" si="251"/>
        <v>#REF!</v>
      </c>
      <c r="AG844" s="230">
        <v>2</v>
      </c>
      <c r="AH844" s="230" t="e">
        <f t="shared" si="252"/>
        <v>#REF!</v>
      </c>
      <c r="AI844" s="228" t="e">
        <f t="shared" si="253"/>
        <v>#REF!</v>
      </c>
      <c r="AJ844" s="209">
        <f>Solicitacao_Prancha[[#This Row],[QUANT EQUIP]]</f>
        <v>1</v>
      </c>
      <c r="AK844" s="209"/>
      <c r="AL844" s="209"/>
      <c r="AM844" s="209"/>
      <c r="AN844" s="209"/>
      <c r="AO844" s="209"/>
      <c r="AP844" s="209"/>
      <c r="AQ844" s="209"/>
      <c r="AR844" s="209"/>
      <c r="AS844" s="209"/>
      <c r="AT844" s="209"/>
      <c r="AU844" s="209"/>
      <c r="AV844" s="209"/>
      <c r="AW844" s="209"/>
      <c r="AX844"/>
      <c r="AY844"/>
    </row>
    <row r="845" spans="1:51" ht="15" hidden="1" x14ac:dyDescent="0.25">
      <c r="A845" s="209">
        <v>3622</v>
      </c>
      <c r="B845" s="209" t="s">
        <v>743</v>
      </c>
      <c r="C845" s="210">
        <v>45660.926388888889</v>
      </c>
      <c r="D845" s="209" t="s">
        <v>527</v>
      </c>
      <c r="E845" s="209" t="s">
        <v>489</v>
      </c>
      <c r="F845" s="209">
        <v>1</v>
      </c>
      <c r="G845" s="209" t="s">
        <v>4</v>
      </c>
      <c r="H845" s="209" t="s">
        <v>620</v>
      </c>
      <c r="I845" s="209" t="s">
        <v>621</v>
      </c>
      <c r="J845" s="209" t="s">
        <v>1</v>
      </c>
      <c r="K845" s="209" t="s">
        <v>1794</v>
      </c>
      <c r="L845" s="209" t="s">
        <v>604</v>
      </c>
      <c r="M845" s="209" t="s">
        <v>1001</v>
      </c>
      <c r="N845" s="209" t="s">
        <v>1513</v>
      </c>
      <c r="O845" s="209"/>
      <c r="P845" s="209"/>
      <c r="Q845" s="209" t="s">
        <v>688</v>
      </c>
      <c r="R845" s="209" t="e">
        <f>VLOOKUP(LEFT(Solicitacao_Prancha[[#This Row],[ORIGEM]],4),#REF!,2,0)</f>
        <v>#REF!</v>
      </c>
      <c r="S845" s="209" t="e">
        <f>VLOOKUP(LEFT(Solicitacao_Prancha[[#This Row],[DESTINO]],4),#REF!,2,0)</f>
        <v>#REF!</v>
      </c>
      <c r="T845" s="218" t="str">
        <f t="shared" si="246"/>
        <v>Não Aderente</v>
      </c>
      <c r="U845" s="222">
        <f>((CONCATENATE(Solicitacao_Prancha[[#This Row],[DATA MOVIMENTAÇÃO]]," ",Solicitacao_Prancha[[#This Row],[HORA MOVIMENTAÇÃO]])-Solicitacao_Prancha[[#This Row],[DATA SOLICITAÇÃO]])*24)+3</f>
        <v>35.766666666604578</v>
      </c>
      <c r="V845" s="224" t="s">
        <v>410</v>
      </c>
      <c r="W845" s="209" t="str">
        <f>LEFT(Solicitacao_Prancha[[#This Row],[ORIGEM]],4)</f>
        <v>0464</v>
      </c>
      <c r="X845" s="209" t="str">
        <f>LEFT(Solicitacao_Prancha[[#This Row],[DESTINO]],4)</f>
        <v>0460</v>
      </c>
      <c r="Y845" s="209" t="str">
        <f t="shared" si="247"/>
        <v>BRLP0464</v>
      </c>
      <c r="Z845" s="209" t="str">
        <f t="shared" si="248"/>
        <v>04640460</v>
      </c>
      <c r="AA845" s="209" t="str">
        <f t="shared" si="249"/>
        <v>BRLP0460</v>
      </c>
      <c r="AB845" s="222" t="e">
        <f>VLOOKUP(Y845,#REF!,2,0)</f>
        <v>#REF!</v>
      </c>
      <c r="AC845" s="222" t="e">
        <f>VLOOKUP(Z845,#REF!,2,0)</f>
        <v>#REF!</v>
      </c>
      <c r="AD845" s="222" t="e">
        <f>VLOOKUP(AA845,#REF!,2,0)</f>
        <v>#REF!</v>
      </c>
      <c r="AE845" s="227" t="e">
        <f t="shared" si="250"/>
        <v>#REF!</v>
      </c>
      <c r="AF845" s="230" t="e">
        <f t="shared" si="251"/>
        <v>#REF!</v>
      </c>
      <c r="AG845" s="230">
        <v>2</v>
      </c>
      <c r="AH845" s="230" t="e">
        <f t="shared" si="252"/>
        <v>#REF!</v>
      </c>
      <c r="AI845" s="228" t="e">
        <f t="shared" si="253"/>
        <v>#REF!</v>
      </c>
      <c r="AJ845" s="209">
        <f>Solicitacao_Prancha[[#This Row],[QUANT EQUIP]]</f>
        <v>1</v>
      </c>
      <c r="AK845" s="209"/>
      <c r="AL845" s="209"/>
      <c r="AM845" s="209"/>
      <c r="AN845" s="209"/>
      <c r="AO845" s="209"/>
      <c r="AP845" s="209"/>
      <c r="AQ845" s="209"/>
      <c r="AR845" s="209"/>
      <c r="AS845" s="209"/>
      <c r="AT845" s="209"/>
      <c r="AU845" s="209"/>
      <c r="AV845" s="209"/>
      <c r="AW845" s="209"/>
      <c r="AX845"/>
      <c r="AY845"/>
    </row>
    <row r="846" spans="1:51" ht="15" hidden="1" x14ac:dyDescent="0.25">
      <c r="A846" s="209">
        <v>3614</v>
      </c>
      <c r="B846" s="209" t="s">
        <v>743</v>
      </c>
      <c r="C846" s="210">
        <v>45660.926388888889</v>
      </c>
      <c r="D846" s="209" t="s">
        <v>527</v>
      </c>
      <c r="E846" s="209" t="s">
        <v>491</v>
      </c>
      <c r="F846" s="209">
        <v>1</v>
      </c>
      <c r="G846" s="209" t="s">
        <v>4</v>
      </c>
      <c r="H846" s="209" t="s">
        <v>620</v>
      </c>
      <c r="I846" s="209" t="s">
        <v>621</v>
      </c>
      <c r="J846" s="209" t="s">
        <v>1</v>
      </c>
      <c r="K846" s="209" t="s">
        <v>1767</v>
      </c>
      <c r="L846" s="209" t="s">
        <v>604</v>
      </c>
      <c r="M846" s="209" t="s">
        <v>1001</v>
      </c>
      <c r="N846" s="209" t="s">
        <v>1580</v>
      </c>
      <c r="O846" s="209"/>
      <c r="P846" s="209"/>
      <c r="Q846" s="209" t="s">
        <v>688</v>
      </c>
      <c r="R846" s="209" t="e">
        <f>VLOOKUP(LEFT(Solicitacao_Prancha[[#This Row],[ORIGEM]],4),#REF!,2,0)</f>
        <v>#REF!</v>
      </c>
      <c r="S846" s="209" t="e">
        <f>VLOOKUP(LEFT(Solicitacao_Prancha[[#This Row],[DESTINO]],4),#REF!,2,0)</f>
        <v>#REF!</v>
      </c>
      <c r="T846" s="218" t="str">
        <f t="shared" si="246"/>
        <v>Aderente</v>
      </c>
      <c r="U846" s="222">
        <f>((CONCATENATE(Solicitacao_Prancha[[#This Row],[DATA MOVIMENTAÇÃO]]," ",Solicitacao_Prancha[[#This Row],[HORA MOVIMENTAÇÃO]])-Solicitacao_Prancha[[#This Row],[DATA SOLICITAÇÃO]])*24)+3</f>
        <v>59.766666666604578</v>
      </c>
      <c r="V846" s="224" t="s">
        <v>410</v>
      </c>
      <c r="W846" s="209" t="str">
        <f>LEFT(Solicitacao_Prancha[[#This Row],[ORIGEM]],4)</f>
        <v>0464</v>
      </c>
      <c r="X846" s="209" t="str">
        <f>LEFT(Solicitacao_Prancha[[#This Row],[DESTINO]],4)</f>
        <v>0014</v>
      </c>
      <c r="Y846" s="209" t="str">
        <f t="shared" si="247"/>
        <v>BRLP0464</v>
      </c>
      <c r="Z846" s="209" t="str">
        <f t="shared" si="248"/>
        <v>04640014</v>
      </c>
      <c r="AA846" s="209" t="str">
        <f t="shared" si="249"/>
        <v>BRLP0014</v>
      </c>
      <c r="AB846" s="222" t="e">
        <f>VLOOKUP(Y846,#REF!,2,0)</f>
        <v>#REF!</v>
      </c>
      <c r="AC846" s="222" t="e">
        <f>VLOOKUP(Z846,#REF!,2,0)</f>
        <v>#REF!</v>
      </c>
      <c r="AD846" s="222" t="e">
        <f>VLOOKUP(AA846,#REF!,2,0)</f>
        <v>#REF!</v>
      </c>
      <c r="AE846" s="227" t="e">
        <f t="shared" si="250"/>
        <v>#REF!</v>
      </c>
      <c r="AF846" s="230" t="e">
        <f t="shared" si="251"/>
        <v>#REF!</v>
      </c>
      <c r="AG846" s="230">
        <v>2</v>
      </c>
      <c r="AH846" s="230" t="e">
        <f t="shared" si="252"/>
        <v>#REF!</v>
      </c>
      <c r="AI846" s="228" t="e">
        <f t="shared" si="253"/>
        <v>#REF!</v>
      </c>
      <c r="AJ846" s="209">
        <f>Solicitacao_Prancha[[#This Row],[QUANT EQUIP]]</f>
        <v>1</v>
      </c>
      <c r="AK846" s="209"/>
      <c r="AL846" s="209"/>
      <c r="AM846" s="209"/>
      <c r="AN846" s="209"/>
      <c r="AO846" s="209"/>
      <c r="AP846" s="209"/>
      <c r="AQ846" s="209"/>
      <c r="AR846" s="209"/>
      <c r="AS846" s="209"/>
      <c r="AT846" s="209"/>
      <c r="AU846" s="209"/>
      <c r="AV846" s="209"/>
      <c r="AW846" s="209"/>
      <c r="AX846"/>
      <c r="AY846"/>
    </row>
    <row r="847" spans="1:51" ht="15" hidden="1" x14ac:dyDescent="0.25">
      <c r="A847" s="209">
        <v>3620</v>
      </c>
      <c r="B847" s="209" t="s">
        <v>743</v>
      </c>
      <c r="C847" s="210">
        <v>45660.926388888889</v>
      </c>
      <c r="D847" s="209" t="s">
        <v>527</v>
      </c>
      <c r="E847" s="209" t="s">
        <v>491</v>
      </c>
      <c r="F847" s="209">
        <v>1</v>
      </c>
      <c r="G847" s="209" t="s">
        <v>4</v>
      </c>
      <c r="H847" s="209" t="s">
        <v>620</v>
      </c>
      <c r="I847" s="209" t="s">
        <v>621</v>
      </c>
      <c r="J847" s="209" t="s">
        <v>1</v>
      </c>
      <c r="K847" s="209" t="s">
        <v>1794</v>
      </c>
      <c r="L847" s="209" t="s">
        <v>604</v>
      </c>
      <c r="M847" s="209" t="s">
        <v>1001</v>
      </c>
      <c r="N847" s="209" t="s">
        <v>1513</v>
      </c>
      <c r="O847" s="209"/>
      <c r="P847" s="209"/>
      <c r="Q847" s="209" t="s">
        <v>688</v>
      </c>
      <c r="R847" s="209" t="e">
        <f>VLOOKUP(LEFT(Solicitacao_Prancha[[#This Row],[ORIGEM]],4),#REF!,2,0)</f>
        <v>#REF!</v>
      </c>
      <c r="S847" s="209" t="e">
        <f>VLOOKUP(LEFT(Solicitacao_Prancha[[#This Row],[DESTINO]],4),#REF!,2,0)</f>
        <v>#REF!</v>
      </c>
      <c r="T847" s="218" t="str">
        <f t="shared" si="246"/>
        <v>Não Aderente</v>
      </c>
      <c r="U847" s="222">
        <f>((CONCATENATE(Solicitacao_Prancha[[#This Row],[DATA MOVIMENTAÇÃO]]," ",Solicitacao_Prancha[[#This Row],[HORA MOVIMENTAÇÃO]])-Solicitacao_Prancha[[#This Row],[DATA SOLICITAÇÃO]])*24)+3</f>
        <v>35.766666666604578</v>
      </c>
      <c r="V847" s="224" t="s">
        <v>410</v>
      </c>
      <c r="W847" s="209" t="str">
        <f>LEFT(Solicitacao_Prancha[[#This Row],[ORIGEM]],4)</f>
        <v>0464</v>
      </c>
      <c r="X847" s="209" t="str">
        <f>LEFT(Solicitacao_Prancha[[#This Row],[DESTINO]],4)</f>
        <v>0460</v>
      </c>
      <c r="Y847" s="209" t="str">
        <f t="shared" si="247"/>
        <v>BRLP0464</v>
      </c>
      <c r="Z847" s="209" t="str">
        <f t="shared" si="248"/>
        <v>04640460</v>
      </c>
      <c r="AA847" s="209" t="str">
        <f t="shared" si="249"/>
        <v>BRLP0460</v>
      </c>
      <c r="AB847" s="222" t="e">
        <f>VLOOKUP(Y847,#REF!,2,0)</f>
        <v>#REF!</v>
      </c>
      <c r="AC847" s="222" t="e">
        <f>VLOOKUP(Z847,#REF!,2,0)</f>
        <v>#REF!</v>
      </c>
      <c r="AD847" s="222" t="e">
        <f>VLOOKUP(AA847,#REF!,2,0)</f>
        <v>#REF!</v>
      </c>
      <c r="AE847" s="227" t="e">
        <f t="shared" si="250"/>
        <v>#REF!</v>
      </c>
      <c r="AF847" s="230" t="e">
        <f t="shared" si="251"/>
        <v>#REF!</v>
      </c>
      <c r="AG847" s="230">
        <v>2</v>
      </c>
      <c r="AH847" s="230" t="e">
        <f t="shared" si="252"/>
        <v>#REF!</v>
      </c>
      <c r="AI847" s="228" t="e">
        <f t="shared" si="253"/>
        <v>#REF!</v>
      </c>
      <c r="AJ847" s="209">
        <f>Solicitacao_Prancha[[#This Row],[QUANT EQUIP]]</f>
        <v>1</v>
      </c>
      <c r="AK847" s="209"/>
      <c r="AL847" s="209"/>
      <c r="AM847" s="209"/>
      <c r="AN847" s="209"/>
      <c r="AO847" s="209"/>
      <c r="AP847" s="209"/>
      <c r="AQ847" s="209"/>
      <c r="AR847" s="209"/>
      <c r="AS847" s="209"/>
      <c r="AT847" s="209"/>
      <c r="AU847" s="209"/>
      <c r="AV847" s="209"/>
      <c r="AW847" s="209"/>
      <c r="AX847"/>
      <c r="AY847"/>
    </row>
    <row r="848" spans="1:51" ht="15" hidden="1" x14ac:dyDescent="0.25">
      <c r="A848" s="209">
        <v>3617</v>
      </c>
      <c r="B848" s="209" t="s">
        <v>743</v>
      </c>
      <c r="C848" s="210">
        <v>45660.926388888889</v>
      </c>
      <c r="D848" s="209" t="s">
        <v>527</v>
      </c>
      <c r="E848" s="209" t="s">
        <v>491</v>
      </c>
      <c r="F848" s="209">
        <v>1</v>
      </c>
      <c r="G848" s="209" t="s">
        <v>4</v>
      </c>
      <c r="H848" s="209" t="s">
        <v>620</v>
      </c>
      <c r="I848" s="209" t="s">
        <v>621</v>
      </c>
      <c r="J848" s="209" t="s">
        <v>1</v>
      </c>
      <c r="K848" s="209" t="s">
        <v>1767</v>
      </c>
      <c r="L848" s="209" t="s">
        <v>604</v>
      </c>
      <c r="M848" s="209" t="s">
        <v>1001</v>
      </c>
      <c r="N848" s="209" t="s">
        <v>1835</v>
      </c>
      <c r="O848" s="209" t="s">
        <v>1836</v>
      </c>
      <c r="P848" s="209"/>
      <c r="Q848" s="209" t="s">
        <v>688</v>
      </c>
      <c r="R848" s="209" t="e">
        <f>VLOOKUP(LEFT(Solicitacao_Prancha[[#This Row],[ORIGEM]],4),#REF!,2,0)</f>
        <v>#REF!</v>
      </c>
      <c r="S848" s="209" t="e">
        <f>VLOOKUP(LEFT(Solicitacao_Prancha[[#This Row],[DESTINO]],4),#REF!,2,0)</f>
        <v>#REF!</v>
      </c>
      <c r="T848" s="218" t="str">
        <f t="shared" si="246"/>
        <v>Aderente</v>
      </c>
      <c r="U848" s="222">
        <f>((CONCATENATE(Solicitacao_Prancha[[#This Row],[DATA MOVIMENTAÇÃO]]," ",Solicitacao_Prancha[[#This Row],[HORA MOVIMENTAÇÃO]])-Solicitacao_Prancha[[#This Row],[DATA SOLICITAÇÃO]])*24)+3</f>
        <v>59.766666666604578</v>
      </c>
      <c r="V848" s="224" t="s">
        <v>410</v>
      </c>
      <c r="W848" s="209" t="str">
        <f>LEFT(Solicitacao_Prancha[[#This Row],[ORIGEM]],4)</f>
        <v>0464</v>
      </c>
      <c r="X848" s="209" t="str">
        <f>LEFT(Solicitacao_Prancha[[#This Row],[DESTINO]],4)</f>
        <v>0253</v>
      </c>
      <c r="Y848" s="209" t="str">
        <f t="shared" si="247"/>
        <v>BRLP0464</v>
      </c>
      <c r="Z848" s="209" t="str">
        <f t="shared" si="248"/>
        <v>04640253</v>
      </c>
      <c r="AA848" s="209" t="str">
        <f t="shared" si="249"/>
        <v>BRLP0253</v>
      </c>
      <c r="AB848" s="222" t="e">
        <f>VLOOKUP(Y848,#REF!,2,0)</f>
        <v>#REF!</v>
      </c>
      <c r="AC848" s="222" t="e">
        <f>VLOOKUP(Z848,#REF!,2,0)</f>
        <v>#REF!</v>
      </c>
      <c r="AD848" s="222" t="e">
        <f>VLOOKUP(AA848,#REF!,2,0)</f>
        <v>#REF!</v>
      </c>
      <c r="AE848" s="227" t="e">
        <f t="shared" si="250"/>
        <v>#REF!</v>
      </c>
      <c r="AF848" s="230" t="e">
        <f t="shared" si="251"/>
        <v>#REF!</v>
      </c>
      <c r="AG848" s="230">
        <v>2</v>
      </c>
      <c r="AH848" s="230" t="e">
        <f t="shared" si="252"/>
        <v>#REF!</v>
      </c>
      <c r="AI848" s="228" t="e">
        <f t="shared" si="253"/>
        <v>#REF!</v>
      </c>
      <c r="AJ848" s="209">
        <f>Solicitacao_Prancha[[#This Row],[QUANT EQUIP]]</f>
        <v>1</v>
      </c>
      <c r="AK848" s="209"/>
      <c r="AL848" s="209"/>
      <c r="AM848" s="209"/>
      <c r="AN848" s="209"/>
      <c r="AO848" s="209"/>
      <c r="AP848" s="209"/>
      <c r="AQ848" s="209"/>
      <c r="AR848" s="209"/>
      <c r="AS848" s="209"/>
      <c r="AT848" s="209"/>
      <c r="AU848" s="209"/>
      <c r="AV848" s="209"/>
      <c r="AW848" s="209"/>
      <c r="AX848"/>
      <c r="AY848"/>
    </row>
    <row r="849" spans="1:51" ht="15" hidden="1" x14ac:dyDescent="0.25">
      <c r="A849" s="209">
        <v>3616</v>
      </c>
      <c r="B849" s="209" t="s">
        <v>743</v>
      </c>
      <c r="C849" s="210">
        <v>45660.926388888889</v>
      </c>
      <c r="D849" s="209" t="s">
        <v>527</v>
      </c>
      <c r="E849" s="209" t="s">
        <v>489</v>
      </c>
      <c r="F849" s="209">
        <v>1</v>
      </c>
      <c r="G849" s="209" t="s">
        <v>4</v>
      </c>
      <c r="H849" s="209" t="s">
        <v>620</v>
      </c>
      <c r="I849" s="209" t="s">
        <v>621</v>
      </c>
      <c r="J849" s="209" t="s">
        <v>1</v>
      </c>
      <c r="K849" s="209" t="s">
        <v>1767</v>
      </c>
      <c r="L849" s="209" t="s">
        <v>604</v>
      </c>
      <c r="M849" s="209" t="s">
        <v>1001</v>
      </c>
      <c r="N849" s="209" t="s">
        <v>1580</v>
      </c>
      <c r="O849" s="209"/>
      <c r="P849" s="209"/>
      <c r="Q849" s="209" t="s">
        <v>688</v>
      </c>
      <c r="R849" s="209" t="e">
        <f>VLOOKUP(LEFT(Solicitacao_Prancha[[#This Row],[ORIGEM]],4),#REF!,2,0)</f>
        <v>#REF!</v>
      </c>
      <c r="S849" s="209" t="e">
        <f>VLOOKUP(LEFT(Solicitacao_Prancha[[#This Row],[DESTINO]],4),#REF!,2,0)</f>
        <v>#REF!</v>
      </c>
      <c r="T849" s="218" t="str">
        <f t="shared" si="246"/>
        <v>Aderente</v>
      </c>
      <c r="U849" s="222">
        <f>((CONCATENATE(Solicitacao_Prancha[[#This Row],[DATA MOVIMENTAÇÃO]]," ",Solicitacao_Prancha[[#This Row],[HORA MOVIMENTAÇÃO]])-Solicitacao_Prancha[[#This Row],[DATA SOLICITAÇÃO]])*24)+3</f>
        <v>59.766666666604578</v>
      </c>
      <c r="V849" s="224" t="s">
        <v>410</v>
      </c>
      <c r="W849" s="209" t="str">
        <f>LEFT(Solicitacao_Prancha[[#This Row],[ORIGEM]],4)</f>
        <v>0464</v>
      </c>
      <c r="X849" s="209" t="str">
        <f>LEFT(Solicitacao_Prancha[[#This Row],[DESTINO]],4)</f>
        <v>0014</v>
      </c>
      <c r="Y849" s="209" t="str">
        <f t="shared" si="247"/>
        <v>BRLP0464</v>
      </c>
      <c r="Z849" s="209" t="str">
        <f t="shared" si="248"/>
        <v>04640014</v>
      </c>
      <c r="AA849" s="209" t="str">
        <f t="shared" si="249"/>
        <v>BRLP0014</v>
      </c>
      <c r="AB849" s="222" t="e">
        <f>VLOOKUP(Y849,#REF!,2,0)</f>
        <v>#REF!</v>
      </c>
      <c r="AC849" s="222" t="e">
        <f>VLOOKUP(Z849,#REF!,2,0)</f>
        <v>#REF!</v>
      </c>
      <c r="AD849" s="222" t="e">
        <f>VLOOKUP(AA849,#REF!,2,0)</f>
        <v>#REF!</v>
      </c>
      <c r="AE849" s="227" t="e">
        <f t="shared" si="250"/>
        <v>#REF!</v>
      </c>
      <c r="AF849" s="230" t="e">
        <f t="shared" si="251"/>
        <v>#REF!</v>
      </c>
      <c r="AG849" s="230">
        <v>2</v>
      </c>
      <c r="AH849" s="230" t="e">
        <f t="shared" si="252"/>
        <v>#REF!</v>
      </c>
      <c r="AI849" s="228" t="e">
        <f t="shared" si="253"/>
        <v>#REF!</v>
      </c>
      <c r="AJ849" s="209">
        <f>Solicitacao_Prancha[[#This Row],[QUANT EQUIP]]</f>
        <v>1</v>
      </c>
      <c r="AK849" s="209"/>
      <c r="AL849" s="209"/>
      <c r="AM849" s="209"/>
      <c r="AN849" s="209"/>
      <c r="AO849" s="209"/>
      <c r="AP849" s="209"/>
      <c r="AQ849" s="209"/>
      <c r="AR849" s="209"/>
      <c r="AS849" s="209"/>
      <c r="AT849" s="209"/>
      <c r="AU849" s="209"/>
      <c r="AV849" s="209"/>
      <c r="AW849" s="209"/>
      <c r="AX849"/>
      <c r="AY849"/>
    </row>
    <row r="850" spans="1:51" ht="15" hidden="1" x14ac:dyDescent="0.25">
      <c r="A850" s="209">
        <v>3615</v>
      </c>
      <c r="B850" s="209" t="s">
        <v>743</v>
      </c>
      <c r="C850" s="210">
        <v>45660.926388888889</v>
      </c>
      <c r="D850" s="209" t="s">
        <v>527</v>
      </c>
      <c r="E850" s="209" t="s">
        <v>503</v>
      </c>
      <c r="F850" s="209">
        <v>1</v>
      </c>
      <c r="G850" s="209" t="s">
        <v>4</v>
      </c>
      <c r="H850" s="209" t="s">
        <v>620</v>
      </c>
      <c r="I850" s="209" t="s">
        <v>621</v>
      </c>
      <c r="J850" s="209" t="s">
        <v>1</v>
      </c>
      <c r="K850" s="209" t="s">
        <v>1767</v>
      </c>
      <c r="L850" s="209" t="s">
        <v>604</v>
      </c>
      <c r="M850" s="209" t="s">
        <v>1001</v>
      </c>
      <c r="N850" s="209" t="s">
        <v>1580</v>
      </c>
      <c r="O850" s="209"/>
      <c r="P850" s="209"/>
      <c r="Q850" s="209" t="s">
        <v>688</v>
      </c>
      <c r="R850" s="209" t="e">
        <f>VLOOKUP(LEFT(Solicitacao_Prancha[[#This Row],[ORIGEM]],4),#REF!,2,0)</f>
        <v>#REF!</v>
      </c>
      <c r="S850" s="209" t="e">
        <f>VLOOKUP(LEFT(Solicitacao_Prancha[[#This Row],[DESTINO]],4),#REF!,2,0)</f>
        <v>#REF!</v>
      </c>
      <c r="T850" s="218" t="str">
        <f t="shared" si="246"/>
        <v>Aderente</v>
      </c>
      <c r="U850" s="222">
        <f>((CONCATENATE(Solicitacao_Prancha[[#This Row],[DATA MOVIMENTAÇÃO]]," ",Solicitacao_Prancha[[#This Row],[HORA MOVIMENTAÇÃO]])-Solicitacao_Prancha[[#This Row],[DATA SOLICITAÇÃO]])*24)+3</f>
        <v>59.766666666604578</v>
      </c>
      <c r="V850" s="224" t="s">
        <v>410</v>
      </c>
      <c r="W850" s="209" t="str">
        <f>LEFT(Solicitacao_Prancha[[#This Row],[ORIGEM]],4)</f>
        <v>0464</v>
      </c>
      <c r="X850" s="209" t="str">
        <f>LEFT(Solicitacao_Prancha[[#This Row],[DESTINO]],4)</f>
        <v>0014</v>
      </c>
      <c r="Y850" s="209" t="str">
        <f t="shared" si="247"/>
        <v>BRLP0464</v>
      </c>
      <c r="Z850" s="209" t="str">
        <f t="shared" si="248"/>
        <v>04640014</v>
      </c>
      <c r="AA850" s="209" t="str">
        <f t="shared" si="249"/>
        <v>BRLP0014</v>
      </c>
      <c r="AB850" s="222" t="e">
        <f>VLOOKUP(Y850,#REF!,2,0)</f>
        <v>#REF!</v>
      </c>
      <c r="AC850" s="222" t="e">
        <f>VLOOKUP(Z850,#REF!,2,0)</f>
        <v>#REF!</v>
      </c>
      <c r="AD850" s="222" t="e">
        <f>VLOOKUP(AA850,#REF!,2,0)</f>
        <v>#REF!</v>
      </c>
      <c r="AE850" s="227" t="e">
        <f t="shared" si="250"/>
        <v>#REF!</v>
      </c>
      <c r="AF850" s="230" t="e">
        <f t="shared" si="251"/>
        <v>#REF!</v>
      </c>
      <c r="AG850" s="230">
        <v>2</v>
      </c>
      <c r="AH850" s="230" t="e">
        <f t="shared" si="252"/>
        <v>#REF!</v>
      </c>
      <c r="AI850" s="228" t="e">
        <f t="shared" si="253"/>
        <v>#REF!</v>
      </c>
      <c r="AJ850" s="209">
        <f>Solicitacao_Prancha[[#This Row],[QUANT EQUIP]]</f>
        <v>1</v>
      </c>
      <c r="AK850" s="209"/>
      <c r="AL850" s="209"/>
      <c r="AM850" s="209"/>
      <c r="AN850" s="209"/>
      <c r="AO850" s="209"/>
      <c r="AP850" s="209"/>
      <c r="AQ850" s="209"/>
      <c r="AR850" s="209"/>
      <c r="AS850" s="209"/>
      <c r="AT850" s="209"/>
      <c r="AU850" s="209"/>
      <c r="AV850" s="209"/>
      <c r="AW850" s="209"/>
      <c r="AX850"/>
      <c r="AY850"/>
    </row>
    <row r="851" spans="1:51" ht="15" hidden="1" x14ac:dyDescent="0.25">
      <c r="A851" s="209">
        <v>3619</v>
      </c>
      <c r="B851" s="209" t="s">
        <v>743</v>
      </c>
      <c r="C851" s="210">
        <v>45660.926388888889</v>
      </c>
      <c r="D851" s="209" t="s">
        <v>527</v>
      </c>
      <c r="E851" s="209" t="s">
        <v>493</v>
      </c>
      <c r="F851" s="209">
        <v>1</v>
      </c>
      <c r="G851" s="209" t="s">
        <v>4</v>
      </c>
      <c r="H851" s="209" t="s">
        <v>620</v>
      </c>
      <c r="I851" s="209" t="s">
        <v>621</v>
      </c>
      <c r="J851" s="209" t="s">
        <v>1</v>
      </c>
      <c r="K851" s="209" t="s">
        <v>1767</v>
      </c>
      <c r="L851" s="209" t="s">
        <v>604</v>
      </c>
      <c r="M851" s="209" t="s">
        <v>1001</v>
      </c>
      <c r="N851" s="209" t="s">
        <v>567</v>
      </c>
      <c r="O851" s="209" t="s">
        <v>1834</v>
      </c>
      <c r="P851" s="209"/>
      <c r="Q851" s="209" t="s">
        <v>688</v>
      </c>
      <c r="R851" s="209" t="e">
        <f>VLOOKUP(LEFT(Solicitacao_Prancha[[#This Row],[ORIGEM]],4),#REF!,2,0)</f>
        <v>#REF!</v>
      </c>
      <c r="S851" s="209" t="e">
        <f>VLOOKUP(LEFT(Solicitacao_Prancha[[#This Row],[DESTINO]],4),#REF!,2,0)</f>
        <v>#REF!</v>
      </c>
      <c r="T851" s="218" t="str">
        <f t="shared" si="246"/>
        <v>Aderente</v>
      </c>
      <c r="U851" s="222">
        <f>((CONCATENATE(Solicitacao_Prancha[[#This Row],[DATA MOVIMENTAÇÃO]]," ",Solicitacao_Prancha[[#This Row],[HORA MOVIMENTAÇÃO]])-Solicitacao_Prancha[[#This Row],[DATA SOLICITAÇÃO]])*24)+3</f>
        <v>59.766666666604578</v>
      </c>
      <c r="V851" s="224" t="s">
        <v>410</v>
      </c>
      <c r="W851" s="209" t="str">
        <f>LEFT(Solicitacao_Prancha[[#This Row],[ORIGEM]],4)</f>
        <v>0464</v>
      </c>
      <c r="X851" s="209" t="str">
        <f>LEFT(Solicitacao_Prancha[[#This Row],[DESTINO]],4)</f>
        <v>0452</v>
      </c>
      <c r="Y851" s="209" t="str">
        <f t="shared" si="247"/>
        <v>BRLP0464</v>
      </c>
      <c r="Z851" s="209" t="str">
        <f t="shared" si="248"/>
        <v>04640452</v>
      </c>
      <c r="AA851" s="209" t="str">
        <f t="shared" si="249"/>
        <v>BRLP0452</v>
      </c>
      <c r="AB851" s="222" t="e">
        <f>VLOOKUP(Y851,#REF!,2,0)</f>
        <v>#REF!</v>
      </c>
      <c r="AC851" s="222" t="e">
        <f>VLOOKUP(Z851,#REF!,2,0)</f>
        <v>#REF!</v>
      </c>
      <c r="AD851" s="222" t="e">
        <f>VLOOKUP(AA851,#REF!,2,0)</f>
        <v>#REF!</v>
      </c>
      <c r="AE851" s="227" t="e">
        <f t="shared" si="250"/>
        <v>#REF!</v>
      </c>
      <c r="AF851" s="230" t="e">
        <f t="shared" si="251"/>
        <v>#REF!</v>
      </c>
      <c r="AG851" s="230">
        <v>2</v>
      </c>
      <c r="AH851" s="230" t="e">
        <f t="shared" si="252"/>
        <v>#REF!</v>
      </c>
      <c r="AI851" s="228" t="e">
        <f t="shared" si="253"/>
        <v>#REF!</v>
      </c>
      <c r="AJ851" s="209">
        <f>Solicitacao_Prancha[[#This Row],[QUANT EQUIP]]</f>
        <v>1</v>
      </c>
      <c r="AK851" s="209"/>
      <c r="AL851" s="209"/>
      <c r="AM851" s="209"/>
      <c r="AN851" s="209"/>
      <c r="AO851" s="209"/>
      <c r="AP851" s="209"/>
      <c r="AQ851" s="209"/>
      <c r="AR851" s="209"/>
      <c r="AS851" s="209"/>
      <c r="AT851" s="209"/>
      <c r="AU851" s="209"/>
      <c r="AV851" s="209"/>
      <c r="AW851" s="209"/>
      <c r="AX851"/>
      <c r="AY851"/>
    </row>
    <row r="852" spans="1:51" ht="15" hidden="1" x14ac:dyDescent="0.25">
      <c r="A852" s="209">
        <v>3618</v>
      </c>
      <c r="B852" s="209" t="s">
        <v>717</v>
      </c>
      <c r="C852" s="210">
        <v>45660.959027777775</v>
      </c>
      <c r="D852" s="209" t="s">
        <v>569</v>
      </c>
      <c r="E852" s="209" t="s">
        <v>491</v>
      </c>
      <c r="F852" s="209">
        <v>1</v>
      </c>
      <c r="G852" s="209" t="s">
        <v>6</v>
      </c>
      <c r="H852" s="209" t="s">
        <v>620</v>
      </c>
      <c r="I852" s="209" t="s">
        <v>624</v>
      </c>
      <c r="J852" s="209" t="s">
        <v>1</v>
      </c>
      <c r="K852" s="209" t="s">
        <v>1794</v>
      </c>
      <c r="L852" s="209" t="s">
        <v>609</v>
      </c>
      <c r="M852" s="209" t="s">
        <v>1001</v>
      </c>
      <c r="N852" s="209" t="s">
        <v>619</v>
      </c>
      <c r="O852" s="209"/>
      <c r="P852" s="209"/>
      <c r="Q852" s="209" t="s">
        <v>688</v>
      </c>
      <c r="R852" s="209" t="e">
        <f>VLOOKUP(LEFT(Solicitacao_Prancha[[#This Row],[ORIGEM]],4),#REF!,2,0)</f>
        <v>#REF!</v>
      </c>
      <c r="S852" s="209" t="e">
        <f>VLOOKUP(LEFT(Solicitacao_Prancha[[#This Row],[DESTINO]],4),#REF!,2,0)</f>
        <v>#REF!</v>
      </c>
      <c r="T852" s="218" t="str">
        <f t="shared" si="246"/>
        <v>Não Aderente</v>
      </c>
      <c r="U852" s="222">
        <f>((CONCATENATE(Solicitacao_Prancha[[#This Row],[DATA MOVIMENTAÇÃO]]," ",Solicitacao_Prancha[[#This Row],[HORA MOVIMENTAÇÃO]])-Solicitacao_Prancha[[#This Row],[DATA SOLICITAÇÃO]])*24)+3</f>
        <v>46.983333333337214</v>
      </c>
      <c r="V852" s="224" t="s">
        <v>410</v>
      </c>
      <c r="W852" s="209" t="str">
        <f>LEFT(Solicitacao_Prancha[[#This Row],[ORIGEM]],4)</f>
        <v>0464</v>
      </c>
      <c r="X852" s="209" t="str">
        <f>LEFT(Solicitacao_Prancha[[#This Row],[DESTINO]],4)</f>
        <v>0394</v>
      </c>
      <c r="Y852" s="209" t="str">
        <f t="shared" si="247"/>
        <v>BRLP0464</v>
      </c>
      <c r="Z852" s="209" t="str">
        <f t="shared" si="248"/>
        <v>04640394</v>
      </c>
      <c r="AA852" s="209" t="str">
        <f t="shared" si="249"/>
        <v>BRLP0394</v>
      </c>
      <c r="AB852" s="222" t="e">
        <f>VLOOKUP(Y852,#REF!,2,0)</f>
        <v>#REF!</v>
      </c>
      <c r="AC852" s="222" t="e">
        <f>VLOOKUP(Z852,#REF!,2,0)</f>
        <v>#REF!</v>
      </c>
      <c r="AD852" s="222" t="e">
        <f>VLOOKUP(AA852,#REF!,2,0)</f>
        <v>#REF!</v>
      </c>
      <c r="AE852" s="227" t="e">
        <f t="shared" si="250"/>
        <v>#REF!</v>
      </c>
      <c r="AF852" s="230" t="e">
        <f t="shared" si="251"/>
        <v>#REF!</v>
      </c>
      <c r="AG852" s="230">
        <v>2</v>
      </c>
      <c r="AH852" s="230" t="e">
        <f t="shared" si="252"/>
        <v>#REF!</v>
      </c>
      <c r="AI852" s="228" t="e">
        <f t="shared" si="253"/>
        <v>#REF!</v>
      </c>
      <c r="AJ852" s="209">
        <f>Solicitacao_Prancha[[#This Row],[QUANT EQUIP]]</f>
        <v>1</v>
      </c>
      <c r="AK852" s="209"/>
      <c r="AL852" s="209"/>
      <c r="AM852" s="209"/>
      <c r="AN852" s="209"/>
      <c r="AO852" s="209"/>
      <c r="AP852" s="209"/>
      <c r="AQ852" s="209"/>
      <c r="AR852" s="209"/>
      <c r="AS852" s="209"/>
      <c r="AT852" s="209"/>
      <c r="AU852" s="209"/>
      <c r="AV852" s="209"/>
      <c r="AW852" s="209"/>
      <c r="AX852"/>
      <c r="AY852"/>
    </row>
    <row r="853" spans="1:51" ht="15" hidden="1" x14ac:dyDescent="0.25">
      <c r="A853" s="209">
        <v>3656</v>
      </c>
      <c r="B853" s="209" t="s">
        <v>743</v>
      </c>
      <c r="C853" s="210">
        <v>45661.29791666667</v>
      </c>
      <c r="D853" s="209" t="s">
        <v>661</v>
      </c>
      <c r="E853" s="209" t="s">
        <v>491</v>
      </c>
      <c r="F853" s="209">
        <v>1</v>
      </c>
      <c r="G853" s="209" t="s">
        <v>8</v>
      </c>
      <c r="H853" s="209" t="s">
        <v>621</v>
      </c>
      <c r="I853" s="209" t="s">
        <v>624</v>
      </c>
      <c r="J853" s="209" t="s">
        <v>1</v>
      </c>
      <c r="K853" s="209" t="s">
        <v>1767</v>
      </c>
      <c r="L853" s="209" t="s">
        <v>604</v>
      </c>
      <c r="M853" s="209" t="s">
        <v>696</v>
      </c>
      <c r="N853" s="209" t="s">
        <v>696</v>
      </c>
      <c r="O853" s="209" t="s">
        <v>1849</v>
      </c>
      <c r="P853" s="209"/>
      <c r="Q853" s="209" t="s">
        <v>688</v>
      </c>
      <c r="R853" s="209" t="e">
        <f>VLOOKUP(LEFT(Solicitacao_Prancha[[#This Row],[ORIGEM]],4),#REF!,2,0)</f>
        <v>#REF!</v>
      </c>
      <c r="S853" s="209" t="e">
        <f>VLOOKUP(LEFT(Solicitacao_Prancha[[#This Row],[DESTINO]],4),#REF!,2,0)</f>
        <v>#REF!</v>
      </c>
      <c r="T853" s="218" t="str">
        <f t="shared" si="246"/>
        <v>Aderente</v>
      </c>
      <c r="U853" s="222">
        <f>((CONCATENATE(Solicitacao_Prancha[[#This Row],[DATA MOVIMENTAÇÃO]]," ",Solicitacao_Prancha[[#This Row],[HORA MOVIMENTAÇÃO]])-Solicitacao_Prancha[[#This Row],[DATA SOLICITAÇÃO]])*24)+3</f>
        <v>50.849999999860302</v>
      </c>
      <c r="V853" s="224" t="s">
        <v>410</v>
      </c>
      <c r="W853" s="209" t="str">
        <f>LEFT(Solicitacao_Prancha[[#This Row],[ORIGEM]],4)</f>
        <v>0347</v>
      </c>
      <c r="X853" s="209" t="str">
        <f>LEFT(Solicitacao_Prancha[[#This Row],[DESTINO]],4)</f>
        <v>0347</v>
      </c>
      <c r="Y853" s="209" t="str">
        <f t="shared" si="247"/>
        <v>BRLP0347</v>
      </c>
      <c r="Z853" s="209" t="str">
        <f t="shared" si="248"/>
        <v>03470347</v>
      </c>
      <c r="AA853" s="209" t="str">
        <f t="shared" si="249"/>
        <v>BRLP0347</v>
      </c>
      <c r="AB853" s="222" t="e">
        <f>VLOOKUP(Y853,#REF!,2,0)</f>
        <v>#REF!</v>
      </c>
      <c r="AC853" s="222" t="e">
        <f>VLOOKUP(Z853,#REF!,2,0)</f>
        <v>#REF!</v>
      </c>
      <c r="AD853" s="222" t="e">
        <f>VLOOKUP(AA853,#REF!,2,0)</f>
        <v>#REF!</v>
      </c>
      <c r="AE853" s="227" t="e">
        <f t="shared" si="250"/>
        <v>#REF!</v>
      </c>
      <c r="AF853" s="230" t="e">
        <f t="shared" si="251"/>
        <v>#REF!</v>
      </c>
      <c r="AG853" s="230">
        <v>2</v>
      </c>
      <c r="AH853" s="230" t="e">
        <f t="shared" si="252"/>
        <v>#REF!</v>
      </c>
      <c r="AI853" s="228" t="e">
        <f t="shared" si="253"/>
        <v>#REF!</v>
      </c>
      <c r="AJ853" s="209">
        <f>Solicitacao_Prancha[[#This Row],[QUANT EQUIP]]</f>
        <v>1</v>
      </c>
      <c r="AK853" s="209"/>
      <c r="AL853" s="209"/>
      <c r="AM853" s="209"/>
      <c r="AN853" s="209"/>
      <c r="AO853" s="209"/>
      <c r="AP853" s="209"/>
      <c r="AQ853" s="209"/>
      <c r="AR853" s="209"/>
      <c r="AS853" s="209"/>
      <c r="AT853" s="209"/>
      <c r="AU853" s="209"/>
      <c r="AV853" s="209"/>
      <c r="AW853" s="209"/>
      <c r="AX853"/>
      <c r="AY853"/>
    </row>
    <row r="854" spans="1:51" ht="15" hidden="1" x14ac:dyDescent="0.25">
      <c r="A854" s="209">
        <v>3623</v>
      </c>
      <c r="B854" s="209" t="s">
        <v>717</v>
      </c>
      <c r="C854" s="210">
        <v>45661.387499999997</v>
      </c>
      <c r="D854" s="209" t="s">
        <v>1467</v>
      </c>
      <c r="E854" s="209" t="s">
        <v>500</v>
      </c>
      <c r="F854" s="209">
        <v>3</v>
      </c>
      <c r="G854" s="209" t="s">
        <v>6</v>
      </c>
      <c r="H854" s="209" t="s">
        <v>624</v>
      </c>
      <c r="I854" s="209" t="s">
        <v>624</v>
      </c>
      <c r="J854" s="209" t="s">
        <v>1</v>
      </c>
      <c r="K854" s="209" t="s">
        <v>1794</v>
      </c>
      <c r="L854" s="209" t="s">
        <v>604</v>
      </c>
      <c r="M854" s="209" t="s">
        <v>565</v>
      </c>
      <c r="N854" s="209" t="s">
        <v>517</v>
      </c>
      <c r="O854" s="209"/>
      <c r="P854" s="209"/>
      <c r="Q854" s="209" t="s">
        <v>688</v>
      </c>
      <c r="R854" s="209" t="e">
        <f>VLOOKUP(LEFT(Solicitacao_Prancha[[#This Row],[ORIGEM]],4),#REF!,2,0)</f>
        <v>#REF!</v>
      </c>
      <c r="S854" s="209" t="e">
        <f>VLOOKUP(LEFT(Solicitacao_Prancha[[#This Row],[DESTINO]],4),#REF!,2,0)</f>
        <v>#REF!</v>
      </c>
      <c r="T854" s="218" t="str">
        <f t="shared" si="246"/>
        <v>Não Aderente</v>
      </c>
      <c r="U854" s="222">
        <f>((CONCATENATE(Solicitacao_Prancha[[#This Row],[DATA MOVIMENTAÇÃO]]," ",Solicitacao_Prancha[[#This Row],[HORA MOVIMENTAÇÃO]])-Solicitacao_Prancha[[#This Row],[DATA SOLICITAÇÃO]])*24)+3</f>
        <v>24.700000000011642</v>
      </c>
      <c r="V854" s="224" t="s">
        <v>410</v>
      </c>
      <c r="W854" s="209" t="str">
        <f>LEFT(Solicitacao_Prancha[[#This Row],[ORIGEM]],4)</f>
        <v>0374</v>
      </c>
      <c r="X854" s="209" t="str">
        <f>LEFT(Solicitacao_Prancha[[#This Row],[DESTINO]],4)</f>
        <v>0342</v>
      </c>
      <c r="Y854" s="209" t="str">
        <f t="shared" si="247"/>
        <v>BRLP0374</v>
      </c>
      <c r="Z854" s="209" t="str">
        <f t="shared" si="248"/>
        <v>03740342</v>
      </c>
      <c r="AA854" s="209" t="str">
        <f t="shared" si="249"/>
        <v>BRLP0342</v>
      </c>
      <c r="AB854" s="222" t="e">
        <f>VLOOKUP(Y854,#REF!,2,0)</f>
        <v>#REF!</v>
      </c>
      <c r="AC854" s="222" t="e">
        <f>VLOOKUP(Z854,#REF!,2,0)</f>
        <v>#REF!</v>
      </c>
      <c r="AD854" s="222" t="e">
        <f>VLOOKUP(AA854,#REF!,2,0)</f>
        <v>#REF!</v>
      </c>
      <c r="AE854" s="227" t="e">
        <f t="shared" si="250"/>
        <v>#REF!</v>
      </c>
      <c r="AF854" s="230" t="e">
        <f t="shared" si="251"/>
        <v>#REF!</v>
      </c>
      <c r="AG854" s="230">
        <v>2</v>
      </c>
      <c r="AH854" s="230" t="e">
        <f t="shared" si="252"/>
        <v>#REF!</v>
      </c>
      <c r="AI854" s="228" t="e">
        <f t="shared" si="253"/>
        <v>#REF!</v>
      </c>
      <c r="AJ854" s="209">
        <f>Solicitacao_Prancha[[#This Row],[QUANT EQUIP]]</f>
        <v>3</v>
      </c>
      <c r="AK854" s="209"/>
      <c r="AL854" s="209"/>
      <c r="AM854" s="209"/>
      <c r="AN854" s="209"/>
      <c r="AO854" s="209"/>
      <c r="AP854" s="209"/>
      <c r="AQ854" s="209"/>
      <c r="AR854" s="209"/>
      <c r="AS854" s="209"/>
      <c r="AT854" s="209"/>
      <c r="AU854" s="209"/>
      <c r="AV854" s="209"/>
      <c r="AW854" s="209"/>
      <c r="AX854"/>
      <c r="AY854"/>
    </row>
    <row r="855" spans="1:51" ht="15" hidden="1" x14ac:dyDescent="0.25">
      <c r="A855" s="209">
        <v>3624</v>
      </c>
      <c r="B855" s="209" t="s">
        <v>717</v>
      </c>
      <c r="C855" s="210">
        <v>45661.388888888891</v>
      </c>
      <c r="D855" s="209" t="s">
        <v>569</v>
      </c>
      <c r="E855" s="209" t="s">
        <v>491</v>
      </c>
      <c r="F855" s="209">
        <v>1</v>
      </c>
      <c r="G855" s="209" t="s">
        <v>6</v>
      </c>
      <c r="H855" s="209" t="s">
        <v>620</v>
      </c>
      <c r="I855" s="209" t="s">
        <v>624</v>
      </c>
      <c r="J855" s="209" t="s">
        <v>1</v>
      </c>
      <c r="K855" s="209" t="s">
        <v>1794</v>
      </c>
      <c r="L855" s="209" t="s">
        <v>604</v>
      </c>
      <c r="M855" s="209" t="s">
        <v>565</v>
      </c>
      <c r="N855" s="209" t="s">
        <v>517</v>
      </c>
      <c r="O855" s="209"/>
      <c r="P855" s="209"/>
      <c r="Q855" s="209" t="s">
        <v>688</v>
      </c>
      <c r="R855" s="209" t="e">
        <f>VLOOKUP(LEFT(Solicitacao_Prancha[[#This Row],[ORIGEM]],4),#REF!,2,0)</f>
        <v>#REF!</v>
      </c>
      <c r="S855" s="209" t="e">
        <f>VLOOKUP(LEFT(Solicitacao_Prancha[[#This Row],[DESTINO]],4),#REF!,2,0)</f>
        <v>#REF!</v>
      </c>
      <c r="T855" s="218" t="str">
        <f t="shared" si="246"/>
        <v>Não Aderente</v>
      </c>
      <c r="U855" s="222">
        <f>((CONCATENATE(Solicitacao_Prancha[[#This Row],[DATA MOVIMENTAÇÃO]]," ",Solicitacao_Prancha[[#This Row],[HORA MOVIMENTAÇÃO]])-Solicitacao_Prancha[[#This Row],[DATA SOLICITAÇÃO]])*24)+3</f>
        <v>24.666666666569654</v>
      </c>
      <c r="V855" s="224" t="s">
        <v>410</v>
      </c>
      <c r="W855" s="209" t="str">
        <f>LEFT(Solicitacao_Prancha[[#This Row],[ORIGEM]],4)</f>
        <v>0374</v>
      </c>
      <c r="X855" s="209" t="str">
        <f>LEFT(Solicitacao_Prancha[[#This Row],[DESTINO]],4)</f>
        <v>0342</v>
      </c>
      <c r="Y855" s="209" t="str">
        <f t="shared" si="247"/>
        <v>BRLP0374</v>
      </c>
      <c r="Z855" s="209" t="str">
        <f t="shared" si="248"/>
        <v>03740342</v>
      </c>
      <c r="AA855" s="209" t="str">
        <f t="shared" si="249"/>
        <v>BRLP0342</v>
      </c>
      <c r="AB855" s="222" t="e">
        <f>VLOOKUP(Y855,#REF!,2,0)</f>
        <v>#REF!</v>
      </c>
      <c r="AC855" s="222" t="e">
        <f>VLOOKUP(Z855,#REF!,2,0)</f>
        <v>#REF!</v>
      </c>
      <c r="AD855" s="222" t="e">
        <f>VLOOKUP(AA855,#REF!,2,0)</f>
        <v>#REF!</v>
      </c>
      <c r="AE855" s="227" t="e">
        <f t="shared" si="250"/>
        <v>#REF!</v>
      </c>
      <c r="AF855" s="230" t="e">
        <f t="shared" si="251"/>
        <v>#REF!</v>
      </c>
      <c r="AG855" s="230">
        <v>2</v>
      </c>
      <c r="AH855" s="230" t="e">
        <f t="shared" si="252"/>
        <v>#REF!</v>
      </c>
      <c r="AI855" s="228" t="e">
        <f t="shared" si="253"/>
        <v>#REF!</v>
      </c>
      <c r="AJ855" s="209">
        <f>Solicitacao_Prancha[[#This Row],[QUANT EQUIP]]</f>
        <v>1</v>
      </c>
      <c r="AK855" s="209"/>
      <c r="AL855" s="209"/>
      <c r="AM855" s="209"/>
      <c r="AN855" s="209"/>
      <c r="AO855" s="209"/>
      <c r="AP855" s="209"/>
      <c r="AQ855" s="209"/>
      <c r="AR855" s="209"/>
      <c r="AS855" s="209"/>
      <c r="AT855" s="209"/>
      <c r="AU855" s="209"/>
      <c r="AV855" s="209"/>
      <c r="AW855" s="209"/>
      <c r="AX855"/>
      <c r="AY855"/>
    </row>
    <row r="856" spans="1:51" ht="15" hidden="1" x14ac:dyDescent="0.25">
      <c r="A856" s="209">
        <v>3625</v>
      </c>
      <c r="B856" s="209" t="s">
        <v>717</v>
      </c>
      <c r="C856" s="210">
        <v>45661.394444444442</v>
      </c>
      <c r="D856" s="209" t="s">
        <v>558</v>
      </c>
      <c r="E856" s="209" t="s">
        <v>500</v>
      </c>
      <c r="F856" s="209">
        <v>1</v>
      </c>
      <c r="G856" s="209" t="s">
        <v>492</v>
      </c>
      <c r="H856" s="209" t="s">
        <v>620</v>
      </c>
      <c r="I856" s="209" t="s">
        <v>621</v>
      </c>
      <c r="J856" s="209" t="s">
        <v>531</v>
      </c>
      <c r="K856" s="209" t="s">
        <v>1794</v>
      </c>
      <c r="L856" s="209" t="s">
        <v>598</v>
      </c>
      <c r="M856" s="209" t="s">
        <v>659</v>
      </c>
      <c r="N856" s="209" t="s">
        <v>769</v>
      </c>
      <c r="O856" s="209"/>
      <c r="P856" s="209" t="s">
        <v>514</v>
      </c>
      <c r="Q856" s="209" t="s">
        <v>688</v>
      </c>
      <c r="R856" s="209" t="e">
        <f>VLOOKUP(LEFT(Solicitacao_Prancha[[#This Row],[ORIGEM]],4),#REF!,2,0)</f>
        <v>#REF!</v>
      </c>
      <c r="S856" s="209" t="e">
        <f>VLOOKUP(LEFT(Solicitacao_Prancha[[#This Row],[DESTINO]],4),#REF!,2,0)</f>
        <v>#REF!</v>
      </c>
      <c r="T856" s="218" t="str">
        <f t="shared" si="246"/>
        <v>Não Aderente</v>
      </c>
      <c r="U856" s="222">
        <f>((CONCATENATE(Solicitacao_Prancha[[#This Row],[DATA MOVIMENTAÇÃO]]," ",Solicitacao_Prancha[[#This Row],[HORA MOVIMENTAÇÃO]])-Solicitacao_Prancha[[#This Row],[DATA SOLICITAÇÃO]])*24)+3</f>
        <v>31.533333333441988</v>
      </c>
      <c r="V856" s="224" t="s">
        <v>410</v>
      </c>
      <c r="W856" s="209" t="str">
        <f>LEFT(Solicitacao_Prancha[[#This Row],[ORIGEM]],4)</f>
        <v>0395</v>
      </c>
      <c r="X856" s="209" t="str">
        <f>LEFT(Solicitacao_Prancha[[#This Row],[DESTINO]],4)</f>
        <v>0332</v>
      </c>
      <c r="Y856" s="209" t="str">
        <f t="shared" si="247"/>
        <v>BRLP0395</v>
      </c>
      <c r="Z856" s="209" t="str">
        <f t="shared" si="248"/>
        <v>03950332</v>
      </c>
      <c r="AA856" s="209" t="str">
        <f t="shared" si="249"/>
        <v>BRLP0332</v>
      </c>
      <c r="AB856" s="222" t="e">
        <f>VLOOKUP(Y856,#REF!,2,0)</f>
        <v>#REF!</v>
      </c>
      <c r="AC856" s="222" t="e">
        <f>VLOOKUP(Z856,#REF!,2,0)</f>
        <v>#REF!</v>
      </c>
      <c r="AD856" s="222" t="e">
        <f>VLOOKUP(AA856,#REF!,2,0)</f>
        <v>#REF!</v>
      </c>
      <c r="AE856" s="227" t="e">
        <f t="shared" si="250"/>
        <v>#REF!</v>
      </c>
      <c r="AF856" s="230" t="e">
        <f t="shared" si="251"/>
        <v>#REF!</v>
      </c>
      <c r="AG856" s="230">
        <v>2</v>
      </c>
      <c r="AH856" s="230" t="e">
        <f t="shared" si="252"/>
        <v>#REF!</v>
      </c>
      <c r="AI856" s="228" t="e">
        <f t="shared" si="253"/>
        <v>#REF!</v>
      </c>
      <c r="AJ856" s="209">
        <f>Solicitacao_Prancha[[#This Row],[QUANT EQUIP]]</f>
        <v>1</v>
      </c>
      <c r="AK856" s="209"/>
      <c r="AL856" s="209"/>
      <c r="AM856" s="209"/>
      <c r="AN856" s="209"/>
      <c r="AO856" s="209"/>
      <c r="AP856" s="209"/>
      <c r="AQ856" s="209"/>
      <c r="AR856" s="209"/>
      <c r="AS856" s="209"/>
      <c r="AT856" s="209"/>
      <c r="AU856" s="209"/>
      <c r="AV856" s="209"/>
      <c r="AW856" s="209"/>
      <c r="AX856"/>
      <c r="AY856"/>
    </row>
    <row r="857" spans="1:51" ht="15" hidden="1" x14ac:dyDescent="0.25">
      <c r="A857" s="209">
        <v>3722</v>
      </c>
      <c r="B857" s="209" t="s">
        <v>717</v>
      </c>
      <c r="C857" s="210">
        <v>45661.400694444441</v>
      </c>
      <c r="D857" s="209" t="s">
        <v>558</v>
      </c>
      <c r="E857" s="209" t="s">
        <v>500</v>
      </c>
      <c r="F857" s="209">
        <v>3</v>
      </c>
      <c r="G857" s="209" t="s">
        <v>492</v>
      </c>
      <c r="H857" s="209" t="s">
        <v>624</v>
      </c>
      <c r="I857" s="209" t="s">
        <v>621</v>
      </c>
      <c r="J857" s="209" t="s">
        <v>1</v>
      </c>
      <c r="K857" s="209" t="s">
        <v>1767</v>
      </c>
      <c r="L857" s="209" t="s">
        <v>604</v>
      </c>
      <c r="M857" s="209" t="s">
        <v>659</v>
      </c>
      <c r="N857" s="209" t="s">
        <v>769</v>
      </c>
      <c r="O857" s="209"/>
      <c r="P857" s="209"/>
      <c r="Q857" s="209" t="s">
        <v>688</v>
      </c>
      <c r="R857" s="209" t="e">
        <f>VLOOKUP(LEFT(Solicitacao_Prancha[[#This Row],[ORIGEM]],4),#REF!,2,0)</f>
        <v>#REF!</v>
      </c>
      <c r="S857" s="209" t="e">
        <f>VLOOKUP(LEFT(Solicitacao_Prancha[[#This Row],[DESTINO]],4),#REF!,2,0)</f>
        <v>#REF!</v>
      </c>
      <c r="T857" s="218" t="str">
        <f t="shared" si="246"/>
        <v>Aderente</v>
      </c>
      <c r="U857" s="222">
        <f>((CONCATENATE(Solicitacao_Prancha[[#This Row],[DATA MOVIMENTAÇÃO]]," ",Solicitacao_Prancha[[#This Row],[HORA MOVIMENTAÇÃO]])-Solicitacao_Prancha[[#This Row],[DATA SOLICITAÇÃO]])*24)+3</f>
        <v>48.383333333360497</v>
      </c>
      <c r="V857" s="224" t="s">
        <v>410</v>
      </c>
      <c r="W857" s="209" t="str">
        <f>LEFT(Solicitacao_Prancha[[#This Row],[ORIGEM]],4)</f>
        <v>0395</v>
      </c>
      <c r="X857" s="209" t="str">
        <f>LEFT(Solicitacao_Prancha[[#This Row],[DESTINO]],4)</f>
        <v>0332</v>
      </c>
      <c r="Y857" s="209" t="str">
        <f t="shared" si="247"/>
        <v>BRLP0395</v>
      </c>
      <c r="Z857" s="209" t="str">
        <f t="shared" si="248"/>
        <v>03950332</v>
      </c>
      <c r="AA857" s="209" t="str">
        <f t="shared" si="249"/>
        <v>BRLP0332</v>
      </c>
      <c r="AB857" s="222" t="e">
        <f>VLOOKUP(Y857,#REF!,2,0)</f>
        <v>#REF!</v>
      </c>
      <c r="AC857" s="222" t="e">
        <f>VLOOKUP(Z857,#REF!,2,0)</f>
        <v>#REF!</v>
      </c>
      <c r="AD857" s="222" t="e">
        <f>VLOOKUP(AA857,#REF!,2,0)</f>
        <v>#REF!</v>
      </c>
      <c r="AE857" s="227" t="e">
        <f t="shared" si="250"/>
        <v>#REF!</v>
      </c>
      <c r="AF857" s="230" t="e">
        <f t="shared" si="251"/>
        <v>#REF!</v>
      </c>
      <c r="AG857" s="230">
        <v>2</v>
      </c>
      <c r="AH857" s="230" t="e">
        <f t="shared" si="252"/>
        <v>#REF!</v>
      </c>
      <c r="AI857" s="228" t="e">
        <f t="shared" si="253"/>
        <v>#REF!</v>
      </c>
      <c r="AJ857" s="209">
        <f>Solicitacao_Prancha[[#This Row],[QUANT EQUIP]]</f>
        <v>3</v>
      </c>
      <c r="AK857" s="209"/>
      <c r="AL857" s="209"/>
      <c r="AM857" s="209"/>
      <c r="AN857" s="209"/>
      <c r="AO857" s="209"/>
      <c r="AP857" s="209"/>
      <c r="AQ857" s="209"/>
      <c r="AR857" s="209"/>
      <c r="AS857" s="209"/>
      <c r="AT857" s="209"/>
      <c r="AU857" s="209"/>
      <c r="AV857" s="209"/>
      <c r="AW857" s="209"/>
      <c r="AX857"/>
      <c r="AY857"/>
    </row>
    <row r="858" spans="1:51" ht="15" hidden="1" x14ac:dyDescent="0.25">
      <c r="A858" s="209">
        <v>3626</v>
      </c>
      <c r="B858" s="209" t="s">
        <v>483</v>
      </c>
      <c r="C858" s="210">
        <v>45661.434027777781</v>
      </c>
      <c r="D858" s="209" t="s">
        <v>484</v>
      </c>
      <c r="E858" s="209" t="s">
        <v>524</v>
      </c>
      <c r="F858" s="209">
        <v>1</v>
      </c>
      <c r="G858" s="209" t="s">
        <v>525</v>
      </c>
      <c r="H858" s="209" t="s">
        <v>620</v>
      </c>
      <c r="I858" s="209" t="s">
        <v>621</v>
      </c>
      <c r="J858" s="209" t="s">
        <v>1</v>
      </c>
      <c r="K858" s="209" t="s">
        <v>1767</v>
      </c>
      <c r="L858" s="209" t="s">
        <v>1837</v>
      </c>
      <c r="M858" s="209" t="s">
        <v>663</v>
      </c>
      <c r="N858" s="209" t="s">
        <v>556</v>
      </c>
      <c r="O858" s="209"/>
      <c r="P858" s="209"/>
      <c r="Q858" s="209"/>
      <c r="R858" s="209" t="e">
        <f>VLOOKUP(LEFT(Solicitacao_Prancha[[#This Row],[ORIGEM]],4),#REF!,2,0)</f>
        <v>#REF!</v>
      </c>
      <c r="S858" s="209" t="e">
        <f>VLOOKUP(LEFT(Solicitacao_Prancha[[#This Row],[DESTINO]],4),#REF!,2,0)</f>
        <v>#REF!</v>
      </c>
      <c r="T858" s="218" t="str">
        <f t="shared" si="246"/>
        <v>Não Aderente</v>
      </c>
      <c r="U858" s="222">
        <f>((CONCATENATE(Solicitacao_Prancha[[#This Row],[DATA MOVIMENTAÇÃO]]," ",Solicitacao_Prancha[[#This Row],[HORA MOVIMENTAÇÃO]])-Solicitacao_Prancha[[#This Row],[DATA SOLICITAÇÃO]])*24)+3</f>
        <v>47.699999999895226</v>
      </c>
      <c r="V858" s="224" t="s">
        <v>410</v>
      </c>
      <c r="W858" s="209" t="str">
        <f>LEFT(Solicitacao_Prancha[[#This Row],[ORIGEM]],4)</f>
        <v>0508</v>
      </c>
      <c r="X858" s="209" t="str">
        <f>LEFT(Solicitacao_Prancha[[#This Row],[DESTINO]],4)</f>
        <v>0308</v>
      </c>
      <c r="Y858" s="209" t="str">
        <f t="shared" si="247"/>
        <v>BRLP0508</v>
      </c>
      <c r="Z858" s="209" t="str">
        <f t="shared" si="248"/>
        <v>05080308</v>
      </c>
      <c r="AA858" s="209" t="str">
        <f t="shared" si="249"/>
        <v>BRLP0308</v>
      </c>
      <c r="AB858" s="222" t="e">
        <f>VLOOKUP(Y858,#REF!,2,0)</f>
        <v>#REF!</v>
      </c>
      <c r="AC858" s="222" t="e">
        <f>VLOOKUP(Z858,#REF!,2,0)</f>
        <v>#REF!</v>
      </c>
      <c r="AD858" s="222" t="e">
        <f>VLOOKUP(AA858,#REF!,2,0)</f>
        <v>#REF!</v>
      </c>
      <c r="AE858" s="227" t="e">
        <f t="shared" si="250"/>
        <v>#REF!</v>
      </c>
      <c r="AF858" s="230" t="e">
        <f t="shared" si="251"/>
        <v>#REF!</v>
      </c>
      <c r="AG858" s="230">
        <v>2</v>
      </c>
      <c r="AH858" s="230" t="e">
        <f t="shared" si="252"/>
        <v>#REF!</v>
      </c>
      <c r="AI858" s="228" t="e">
        <f t="shared" si="253"/>
        <v>#REF!</v>
      </c>
      <c r="AJ858" s="209">
        <f>Solicitacao_Prancha[[#This Row],[QUANT EQUIP]]</f>
        <v>1</v>
      </c>
      <c r="AK858" s="209"/>
      <c r="AL858" s="209"/>
      <c r="AM858" s="209"/>
      <c r="AN858" s="209"/>
      <c r="AO858" s="209"/>
      <c r="AP858" s="209"/>
      <c r="AQ858" s="209"/>
      <c r="AR858" s="209"/>
      <c r="AS858" s="209"/>
      <c r="AT858" s="209"/>
      <c r="AU858" s="209"/>
      <c r="AV858" s="209"/>
      <c r="AW858" s="209"/>
      <c r="AX858"/>
      <c r="AY858"/>
    </row>
    <row r="859" spans="1:51" ht="15" hidden="1" x14ac:dyDescent="0.25">
      <c r="A859" s="209">
        <v>3627</v>
      </c>
      <c r="B859" s="209" t="s">
        <v>717</v>
      </c>
      <c r="C859" s="210">
        <v>45661.490972222222</v>
      </c>
      <c r="D859" s="209" t="s">
        <v>631</v>
      </c>
      <c r="E859" s="209" t="s">
        <v>500</v>
      </c>
      <c r="F859" s="209">
        <v>2</v>
      </c>
      <c r="G859" s="209" t="s">
        <v>543</v>
      </c>
      <c r="H859" s="209" t="s">
        <v>620</v>
      </c>
      <c r="I859" s="209" t="s">
        <v>621</v>
      </c>
      <c r="J859" s="209" t="s">
        <v>1</v>
      </c>
      <c r="K859" s="209" t="s">
        <v>1767</v>
      </c>
      <c r="L859" s="209" t="s">
        <v>604</v>
      </c>
      <c r="M859" s="209" t="s">
        <v>636</v>
      </c>
      <c r="N859" s="209" t="s">
        <v>636</v>
      </c>
      <c r="O859" s="209" t="s">
        <v>1838</v>
      </c>
      <c r="P859" s="209"/>
      <c r="Q859" s="209" t="s">
        <v>687</v>
      </c>
      <c r="R859" s="209" t="e">
        <f>VLOOKUP(LEFT(Solicitacao_Prancha[[#This Row],[ORIGEM]],4),#REF!,2,0)</f>
        <v>#REF!</v>
      </c>
      <c r="S859" s="209" t="e">
        <f>VLOOKUP(LEFT(Solicitacao_Prancha[[#This Row],[DESTINO]],4),#REF!,2,0)</f>
        <v>#REF!</v>
      </c>
      <c r="T859" s="218" t="str">
        <f t="shared" si="246"/>
        <v>Não Aderente</v>
      </c>
      <c r="U859" s="222">
        <f>((CONCATENATE(Solicitacao_Prancha[[#This Row],[DATA MOVIMENTAÇÃO]]," ",Solicitacao_Prancha[[#This Row],[HORA MOVIMENTAÇÃO]])-Solicitacao_Prancha[[#This Row],[DATA SOLICITAÇÃO]])*24)+3</f>
        <v>46.21666666661622</v>
      </c>
      <c r="V859" s="224" t="s">
        <v>410</v>
      </c>
      <c r="W859" s="209" t="str">
        <f>LEFT(Solicitacao_Prancha[[#This Row],[ORIGEM]],4)</f>
        <v>5002</v>
      </c>
      <c r="X859" s="209" t="str">
        <f>LEFT(Solicitacao_Prancha[[#This Row],[DESTINO]],4)</f>
        <v>5002</v>
      </c>
      <c r="Y859" s="209" t="str">
        <f t="shared" si="247"/>
        <v>BRLP5002</v>
      </c>
      <c r="Z859" s="209" t="str">
        <f t="shared" si="248"/>
        <v>50025002</v>
      </c>
      <c r="AA859" s="209" t="str">
        <f t="shared" si="249"/>
        <v>BRLP5002</v>
      </c>
      <c r="AB859" s="222" t="e">
        <f>VLOOKUP(Y859,#REF!,2,0)</f>
        <v>#REF!</v>
      </c>
      <c r="AC859" s="222" t="e">
        <f>VLOOKUP(Z859,#REF!,2,0)</f>
        <v>#REF!</v>
      </c>
      <c r="AD859" s="222" t="e">
        <f>VLOOKUP(AA859,#REF!,2,0)</f>
        <v>#REF!</v>
      </c>
      <c r="AE859" s="227" t="e">
        <f t="shared" si="250"/>
        <v>#REF!</v>
      </c>
      <c r="AF859" s="230" t="e">
        <f t="shared" si="251"/>
        <v>#REF!</v>
      </c>
      <c r="AG859" s="230">
        <v>2</v>
      </c>
      <c r="AH859" s="230" t="e">
        <f t="shared" si="252"/>
        <v>#REF!</v>
      </c>
      <c r="AI859" s="228" t="e">
        <f t="shared" si="253"/>
        <v>#REF!</v>
      </c>
      <c r="AJ859" s="209">
        <f>Solicitacao_Prancha[[#This Row],[QUANT EQUIP]]</f>
        <v>2</v>
      </c>
      <c r="AK859" s="209"/>
      <c r="AL859" s="209"/>
      <c r="AM859" s="209"/>
      <c r="AN859" s="209"/>
      <c r="AO859" s="209"/>
      <c r="AP859" s="209"/>
      <c r="AQ859" s="209"/>
      <c r="AR859" s="209"/>
      <c r="AS859" s="209"/>
      <c r="AT859" s="209"/>
      <c r="AU859" s="209"/>
      <c r="AV859" s="209"/>
      <c r="AW859" s="209"/>
      <c r="AX859"/>
      <c r="AY859"/>
    </row>
    <row r="860" spans="1:51" ht="15" hidden="1" x14ac:dyDescent="0.25">
      <c r="A860" s="209">
        <v>3628</v>
      </c>
      <c r="B860" s="209" t="s">
        <v>743</v>
      </c>
      <c r="C860" s="210">
        <v>45661.491666666669</v>
      </c>
      <c r="D860" s="209" t="s">
        <v>759</v>
      </c>
      <c r="E860" s="209" t="s">
        <v>491</v>
      </c>
      <c r="F860" s="209">
        <v>1</v>
      </c>
      <c r="G860" s="209" t="s">
        <v>487</v>
      </c>
      <c r="H860" s="209" t="s">
        <v>620</v>
      </c>
      <c r="I860" s="209" t="s">
        <v>624</v>
      </c>
      <c r="J860" s="209" t="s">
        <v>1</v>
      </c>
      <c r="K860" s="209" t="s">
        <v>1767</v>
      </c>
      <c r="L860" s="209" t="s">
        <v>594</v>
      </c>
      <c r="M860" s="209" t="s">
        <v>716</v>
      </c>
      <c r="N860" s="209" t="s">
        <v>1765</v>
      </c>
      <c r="O860" s="209"/>
      <c r="P860" s="209"/>
      <c r="Q860" s="209" t="s">
        <v>688</v>
      </c>
      <c r="R860" s="209" t="e">
        <f>VLOOKUP(LEFT(Solicitacao_Prancha[[#This Row],[ORIGEM]],4),#REF!,2,0)</f>
        <v>#REF!</v>
      </c>
      <c r="S860" s="209" t="e">
        <f>VLOOKUP(LEFT(Solicitacao_Prancha[[#This Row],[DESTINO]],4),#REF!,2,0)</f>
        <v>#REF!</v>
      </c>
      <c r="T860" s="218" t="str">
        <f t="shared" si="246"/>
        <v>Aderente</v>
      </c>
      <c r="U860" s="222">
        <f>((CONCATENATE(Solicitacao_Prancha[[#This Row],[DATA MOVIMENTAÇÃO]]," ",Solicitacao_Prancha[[#This Row],[HORA MOVIMENTAÇÃO]])-Solicitacao_Prancha[[#This Row],[DATA SOLICITAÇÃO]])*24)+3</f>
        <v>52.199999999895226</v>
      </c>
      <c r="V860" s="224" t="s">
        <v>410</v>
      </c>
      <c r="W860" s="209" t="str">
        <f>LEFT(Solicitacao_Prancha[[#This Row],[ORIGEM]],4)</f>
        <v>0458</v>
      </c>
      <c r="X860" s="209" t="str">
        <f>LEFT(Solicitacao_Prancha[[#This Row],[DESTINO]],4)</f>
        <v>0398</v>
      </c>
      <c r="Y860" s="209" t="str">
        <f t="shared" si="247"/>
        <v>BRLP0458</v>
      </c>
      <c r="Z860" s="209" t="str">
        <f t="shared" si="248"/>
        <v>04580398</v>
      </c>
      <c r="AA860" s="209" t="str">
        <f t="shared" si="249"/>
        <v>BRLP0398</v>
      </c>
      <c r="AB860" s="222" t="e">
        <f>VLOOKUP(Y860,#REF!,2,0)</f>
        <v>#REF!</v>
      </c>
      <c r="AC860" s="222" t="e">
        <f>VLOOKUP(Z860,#REF!,2,0)</f>
        <v>#REF!</v>
      </c>
      <c r="AD860" s="222" t="e">
        <f>VLOOKUP(AA860,#REF!,2,0)</f>
        <v>#REF!</v>
      </c>
      <c r="AE860" s="227" t="e">
        <f t="shared" si="250"/>
        <v>#REF!</v>
      </c>
      <c r="AF860" s="230" t="e">
        <f t="shared" si="251"/>
        <v>#REF!</v>
      </c>
      <c r="AG860" s="230">
        <v>2</v>
      </c>
      <c r="AH860" s="230" t="e">
        <f t="shared" si="252"/>
        <v>#REF!</v>
      </c>
      <c r="AI860" s="228" t="e">
        <f t="shared" si="253"/>
        <v>#REF!</v>
      </c>
      <c r="AJ860" s="209">
        <f>Solicitacao_Prancha[[#This Row],[QUANT EQUIP]]</f>
        <v>1</v>
      </c>
      <c r="AK860" s="209"/>
      <c r="AL860" s="209"/>
      <c r="AM860" s="209"/>
      <c r="AN860" s="209"/>
      <c r="AO860" s="209"/>
      <c r="AP860" s="209"/>
      <c r="AQ860" s="209"/>
      <c r="AR860" s="209"/>
      <c r="AS860" s="209"/>
      <c r="AT860" s="209"/>
      <c r="AU860" s="209"/>
      <c r="AV860" s="209"/>
      <c r="AW860" s="209"/>
      <c r="AX860"/>
      <c r="AY860"/>
    </row>
    <row r="861" spans="1:51" ht="15" hidden="1" x14ac:dyDescent="0.25">
      <c r="A861" s="209">
        <v>3629</v>
      </c>
      <c r="B861" s="209" t="s">
        <v>743</v>
      </c>
      <c r="C861" s="210">
        <v>45661.494444444441</v>
      </c>
      <c r="D861" s="209" t="s">
        <v>759</v>
      </c>
      <c r="E861" s="209" t="s">
        <v>507</v>
      </c>
      <c r="F861" s="209">
        <v>1</v>
      </c>
      <c r="G861" s="209" t="s">
        <v>487</v>
      </c>
      <c r="H861" s="209" t="s">
        <v>620</v>
      </c>
      <c r="I861" s="209" t="s">
        <v>624</v>
      </c>
      <c r="J861" s="209" t="s">
        <v>1</v>
      </c>
      <c r="K861" s="209" t="s">
        <v>1767</v>
      </c>
      <c r="L861" s="209" t="s">
        <v>594</v>
      </c>
      <c r="M861" s="209" t="s">
        <v>716</v>
      </c>
      <c r="N861" s="209" t="s">
        <v>1765</v>
      </c>
      <c r="O861" s="209" t="s">
        <v>1839</v>
      </c>
      <c r="P861" s="209"/>
      <c r="Q861" s="209" t="s">
        <v>688</v>
      </c>
      <c r="R861" s="209" t="e">
        <f>VLOOKUP(LEFT(Solicitacao_Prancha[[#This Row],[ORIGEM]],4),#REF!,2,0)</f>
        <v>#REF!</v>
      </c>
      <c r="S861" s="209" t="e">
        <f>VLOOKUP(LEFT(Solicitacao_Prancha[[#This Row],[DESTINO]],4),#REF!,2,0)</f>
        <v>#REF!</v>
      </c>
      <c r="T861" s="218" t="str">
        <f t="shared" si="246"/>
        <v>Aderente</v>
      </c>
      <c r="U861" s="222">
        <f>((CONCATENATE(Solicitacao_Prancha[[#This Row],[DATA MOVIMENTAÇÃO]]," ",Solicitacao_Prancha[[#This Row],[HORA MOVIMENTAÇÃO]])-Solicitacao_Prancha[[#This Row],[DATA SOLICITAÇÃO]])*24)+3</f>
        <v>52.133333333360497</v>
      </c>
      <c r="V861" s="224" t="s">
        <v>410</v>
      </c>
      <c r="W861" s="209" t="str">
        <f>LEFT(Solicitacao_Prancha[[#This Row],[ORIGEM]],4)</f>
        <v>0458</v>
      </c>
      <c r="X861" s="209" t="str">
        <f>LEFT(Solicitacao_Prancha[[#This Row],[DESTINO]],4)</f>
        <v>0398</v>
      </c>
      <c r="Y861" s="209" t="str">
        <f t="shared" si="247"/>
        <v>BRLP0458</v>
      </c>
      <c r="Z861" s="209" t="str">
        <f t="shared" si="248"/>
        <v>04580398</v>
      </c>
      <c r="AA861" s="209" t="str">
        <f t="shared" si="249"/>
        <v>BRLP0398</v>
      </c>
      <c r="AB861" s="222" t="e">
        <f>VLOOKUP(Y861,#REF!,2,0)</f>
        <v>#REF!</v>
      </c>
      <c r="AC861" s="222" t="e">
        <f>VLOOKUP(Z861,#REF!,2,0)</f>
        <v>#REF!</v>
      </c>
      <c r="AD861" s="222" t="e">
        <f>VLOOKUP(AA861,#REF!,2,0)</f>
        <v>#REF!</v>
      </c>
      <c r="AE861" s="227" t="e">
        <f t="shared" si="250"/>
        <v>#REF!</v>
      </c>
      <c r="AF861" s="230" t="e">
        <f t="shared" si="251"/>
        <v>#REF!</v>
      </c>
      <c r="AG861" s="230">
        <v>2</v>
      </c>
      <c r="AH861" s="230" t="e">
        <f t="shared" si="252"/>
        <v>#REF!</v>
      </c>
      <c r="AI861" s="228" t="e">
        <f t="shared" si="253"/>
        <v>#REF!</v>
      </c>
      <c r="AJ861" s="209">
        <f>Solicitacao_Prancha[[#This Row],[QUANT EQUIP]]</f>
        <v>1</v>
      </c>
      <c r="AK861" s="209"/>
      <c r="AL861" s="209"/>
      <c r="AM861" s="209"/>
      <c r="AN861" s="209"/>
      <c r="AO861" s="209"/>
      <c r="AP861" s="209"/>
      <c r="AQ861" s="209"/>
      <c r="AR861" s="209"/>
      <c r="AS861" s="209"/>
      <c r="AT861" s="209"/>
      <c r="AU861" s="209"/>
      <c r="AV861" s="209"/>
      <c r="AW861" s="209"/>
      <c r="AX861"/>
      <c r="AY861"/>
    </row>
    <row r="862" spans="1:51" ht="15" hidden="1" x14ac:dyDescent="0.25">
      <c r="A862" s="209">
        <v>3630</v>
      </c>
      <c r="B862" s="209" t="s">
        <v>743</v>
      </c>
      <c r="C862" s="210">
        <v>45661.495833333334</v>
      </c>
      <c r="D862" s="209" t="s">
        <v>759</v>
      </c>
      <c r="E862" s="209" t="s">
        <v>493</v>
      </c>
      <c r="F862" s="209">
        <v>1</v>
      </c>
      <c r="G862" s="209" t="s">
        <v>487</v>
      </c>
      <c r="H862" s="209" t="s">
        <v>620</v>
      </c>
      <c r="I862" s="209" t="s">
        <v>624</v>
      </c>
      <c r="J862" s="209" t="s">
        <v>1</v>
      </c>
      <c r="K862" s="209" t="s">
        <v>1767</v>
      </c>
      <c r="L862" s="209" t="s">
        <v>594</v>
      </c>
      <c r="M862" s="209" t="s">
        <v>716</v>
      </c>
      <c r="N862" s="209" t="s">
        <v>1765</v>
      </c>
      <c r="O862" s="209"/>
      <c r="P862" s="209"/>
      <c r="Q862" s="209" t="s">
        <v>688</v>
      </c>
      <c r="R862" s="209" t="e">
        <f>VLOOKUP(LEFT(Solicitacao_Prancha[[#This Row],[ORIGEM]],4),#REF!,2,0)</f>
        <v>#REF!</v>
      </c>
      <c r="S862" s="209" t="e">
        <f>VLOOKUP(LEFT(Solicitacao_Prancha[[#This Row],[DESTINO]],4),#REF!,2,0)</f>
        <v>#REF!</v>
      </c>
      <c r="T862" s="218" t="str">
        <f t="shared" si="246"/>
        <v>Aderente</v>
      </c>
      <c r="U862" s="222">
        <f>((CONCATENATE(Solicitacao_Prancha[[#This Row],[DATA MOVIMENTAÇÃO]]," ",Solicitacao_Prancha[[#This Row],[HORA MOVIMENTAÇÃO]])-Solicitacao_Prancha[[#This Row],[DATA SOLICITAÇÃO]])*24)+3</f>
        <v>52.099999999918509</v>
      </c>
      <c r="V862" s="224" t="s">
        <v>410</v>
      </c>
      <c r="W862" s="209" t="str">
        <f>LEFT(Solicitacao_Prancha[[#This Row],[ORIGEM]],4)</f>
        <v>0458</v>
      </c>
      <c r="X862" s="209" t="str">
        <f>LEFT(Solicitacao_Prancha[[#This Row],[DESTINO]],4)</f>
        <v>0398</v>
      </c>
      <c r="Y862" s="209" t="str">
        <f t="shared" si="247"/>
        <v>BRLP0458</v>
      </c>
      <c r="Z862" s="209" t="str">
        <f t="shared" si="248"/>
        <v>04580398</v>
      </c>
      <c r="AA862" s="209" t="str">
        <f t="shared" si="249"/>
        <v>BRLP0398</v>
      </c>
      <c r="AB862" s="222" t="e">
        <f>VLOOKUP(Y862,#REF!,2,0)</f>
        <v>#REF!</v>
      </c>
      <c r="AC862" s="222" t="e">
        <f>VLOOKUP(Z862,#REF!,2,0)</f>
        <v>#REF!</v>
      </c>
      <c r="AD862" s="222" t="e">
        <f>VLOOKUP(AA862,#REF!,2,0)</f>
        <v>#REF!</v>
      </c>
      <c r="AE862" s="227" t="e">
        <f t="shared" si="250"/>
        <v>#REF!</v>
      </c>
      <c r="AF862" s="230" t="e">
        <f t="shared" si="251"/>
        <v>#REF!</v>
      </c>
      <c r="AG862" s="230">
        <v>2</v>
      </c>
      <c r="AH862" s="230" t="e">
        <f t="shared" si="252"/>
        <v>#REF!</v>
      </c>
      <c r="AI862" s="228" t="e">
        <f t="shared" si="253"/>
        <v>#REF!</v>
      </c>
      <c r="AJ862" s="209">
        <f>Solicitacao_Prancha[[#This Row],[QUANT EQUIP]]</f>
        <v>1</v>
      </c>
      <c r="AK862" s="209"/>
      <c r="AL862" s="209"/>
      <c r="AM862" s="209"/>
      <c r="AN862" s="209"/>
      <c r="AO862" s="209"/>
      <c r="AP862" s="209"/>
      <c r="AQ862" s="209"/>
      <c r="AR862" s="209"/>
      <c r="AS862" s="209"/>
      <c r="AT862" s="209"/>
      <c r="AU862" s="209"/>
      <c r="AV862" s="209"/>
      <c r="AW862" s="209"/>
      <c r="AX862"/>
      <c r="AY862"/>
    </row>
    <row r="863" spans="1:51" ht="15" hidden="1" x14ac:dyDescent="0.25">
      <c r="A863" s="209">
        <v>3632</v>
      </c>
      <c r="B863" s="209" t="s">
        <v>717</v>
      </c>
      <c r="C863" s="210">
        <v>45661.496527777781</v>
      </c>
      <c r="D863" s="209" t="s">
        <v>631</v>
      </c>
      <c r="E863" s="209" t="s">
        <v>491</v>
      </c>
      <c r="F863" s="209">
        <v>1</v>
      </c>
      <c r="G863" s="209" t="s">
        <v>543</v>
      </c>
      <c r="H863" s="209" t="s">
        <v>620</v>
      </c>
      <c r="I863" s="209" t="s">
        <v>621</v>
      </c>
      <c r="J863" s="209" t="s">
        <v>1</v>
      </c>
      <c r="K863" s="209" t="s">
        <v>1767</v>
      </c>
      <c r="L863" s="209" t="s">
        <v>597</v>
      </c>
      <c r="M863" s="209" t="s">
        <v>636</v>
      </c>
      <c r="N863" s="209" t="s">
        <v>636</v>
      </c>
      <c r="O863" s="209" t="s">
        <v>1840</v>
      </c>
      <c r="P863" s="209"/>
      <c r="Q863" s="209" t="s">
        <v>687</v>
      </c>
      <c r="R863" s="209" t="e">
        <f>VLOOKUP(LEFT(Solicitacao_Prancha[[#This Row],[ORIGEM]],4),#REF!,2,0)</f>
        <v>#REF!</v>
      </c>
      <c r="S863" s="209" t="e">
        <f>VLOOKUP(LEFT(Solicitacao_Prancha[[#This Row],[DESTINO]],4),#REF!,2,0)</f>
        <v>#REF!</v>
      </c>
      <c r="T863" s="218" t="str">
        <f t="shared" si="246"/>
        <v>Aderente</v>
      </c>
      <c r="U863" s="222">
        <f>((CONCATENATE(Solicitacao_Prancha[[#This Row],[DATA MOVIMENTAÇÃO]]," ",Solicitacao_Prancha[[#This Row],[HORA MOVIMENTAÇÃO]])-Solicitacao_Prancha[[#This Row],[DATA SOLICITAÇÃO]])*24)+3</f>
        <v>48.083333333255723</v>
      </c>
      <c r="V863" s="224" t="s">
        <v>410</v>
      </c>
      <c r="W863" s="209" t="str">
        <f>LEFT(Solicitacao_Prancha[[#This Row],[ORIGEM]],4)</f>
        <v>5002</v>
      </c>
      <c r="X863" s="209" t="str">
        <f>LEFT(Solicitacao_Prancha[[#This Row],[DESTINO]],4)</f>
        <v>5002</v>
      </c>
      <c r="Y863" s="209" t="str">
        <f t="shared" si="247"/>
        <v>BRLP5002</v>
      </c>
      <c r="Z863" s="209" t="str">
        <f t="shared" si="248"/>
        <v>50025002</v>
      </c>
      <c r="AA863" s="209" t="str">
        <f t="shared" si="249"/>
        <v>BRLP5002</v>
      </c>
      <c r="AB863" s="222" t="e">
        <f>VLOOKUP(Y863,#REF!,2,0)</f>
        <v>#REF!</v>
      </c>
      <c r="AC863" s="222" t="e">
        <f>VLOOKUP(Z863,#REF!,2,0)</f>
        <v>#REF!</v>
      </c>
      <c r="AD863" s="222" t="e">
        <f>VLOOKUP(AA863,#REF!,2,0)</f>
        <v>#REF!</v>
      </c>
      <c r="AE863" s="227" t="e">
        <f t="shared" si="250"/>
        <v>#REF!</v>
      </c>
      <c r="AF863" s="230" t="e">
        <f t="shared" si="251"/>
        <v>#REF!</v>
      </c>
      <c r="AG863" s="230">
        <v>2</v>
      </c>
      <c r="AH863" s="230" t="e">
        <f t="shared" si="252"/>
        <v>#REF!</v>
      </c>
      <c r="AI863" s="228" t="e">
        <f t="shared" si="253"/>
        <v>#REF!</v>
      </c>
      <c r="AJ863" s="209">
        <f>Solicitacao_Prancha[[#This Row],[QUANT EQUIP]]</f>
        <v>1</v>
      </c>
      <c r="AK863" s="209"/>
      <c r="AL863" s="209"/>
      <c r="AM863" s="209"/>
      <c r="AN863" s="209"/>
      <c r="AO863" s="209"/>
      <c r="AP863" s="209"/>
      <c r="AQ863" s="209"/>
      <c r="AR863" s="209"/>
      <c r="AS863" s="209"/>
      <c r="AT863" s="209"/>
      <c r="AU863" s="209"/>
      <c r="AV863" s="209"/>
      <c r="AW863" s="209"/>
      <c r="AX863"/>
      <c r="AY863"/>
    </row>
    <row r="864" spans="1:51" ht="15" hidden="1" x14ac:dyDescent="0.25">
      <c r="A864" s="209">
        <v>3631</v>
      </c>
      <c r="B864" s="209" t="s">
        <v>743</v>
      </c>
      <c r="C864" s="210">
        <v>45661.49722222222</v>
      </c>
      <c r="D864" s="209" t="s">
        <v>759</v>
      </c>
      <c r="E864" s="209" t="s">
        <v>503</v>
      </c>
      <c r="F864" s="209">
        <v>1</v>
      </c>
      <c r="G864" s="209" t="s">
        <v>487</v>
      </c>
      <c r="H864" s="209" t="s">
        <v>620</v>
      </c>
      <c r="I864" s="209" t="s">
        <v>624</v>
      </c>
      <c r="J864" s="209" t="s">
        <v>1</v>
      </c>
      <c r="K864" s="209" t="s">
        <v>1841</v>
      </c>
      <c r="L864" s="209" t="s">
        <v>604</v>
      </c>
      <c r="M864" s="209" t="s">
        <v>716</v>
      </c>
      <c r="N864" s="209" t="s">
        <v>1765</v>
      </c>
      <c r="O864" s="209"/>
      <c r="P864" s="209"/>
      <c r="Q864" s="209" t="s">
        <v>688</v>
      </c>
      <c r="R864" s="209" t="e">
        <f>VLOOKUP(LEFT(Solicitacao_Prancha[[#This Row],[ORIGEM]],4),#REF!,2,0)</f>
        <v>#REF!</v>
      </c>
      <c r="S864" s="209" t="e">
        <f>VLOOKUP(LEFT(Solicitacao_Prancha[[#This Row],[DESTINO]],4),#REF!,2,0)</f>
        <v>#REF!</v>
      </c>
      <c r="T864" s="218" t="str">
        <f t="shared" si="246"/>
        <v>Aderente</v>
      </c>
      <c r="U864" s="222">
        <f>((CONCATENATE(Solicitacao_Prancha[[#This Row],[DATA MOVIMENTAÇÃO]]," ",Solicitacao_Prancha[[#This Row],[HORA MOVIMENTAÇÃO]])-Solicitacao_Prancha[[#This Row],[DATA SOLICITAÇÃO]])*24)+3</f>
        <v>94.066666666651145</v>
      </c>
      <c r="V864" s="224" t="s">
        <v>410</v>
      </c>
      <c r="W864" s="209" t="str">
        <f>LEFT(Solicitacao_Prancha[[#This Row],[ORIGEM]],4)</f>
        <v>0458</v>
      </c>
      <c r="X864" s="209" t="str">
        <f>LEFT(Solicitacao_Prancha[[#This Row],[DESTINO]],4)</f>
        <v>0398</v>
      </c>
      <c r="Y864" s="209" t="str">
        <f t="shared" si="247"/>
        <v>BRLP0458</v>
      </c>
      <c r="Z864" s="209" t="str">
        <f t="shared" si="248"/>
        <v>04580398</v>
      </c>
      <c r="AA864" s="209" t="str">
        <f t="shared" si="249"/>
        <v>BRLP0398</v>
      </c>
      <c r="AB864" s="222" t="e">
        <f>VLOOKUP(Y864,#REF!,2,0)</f>
        <v>#REF!</v>
      </c>
      <c r="AC864" s="222" t="e">
        <f>VLOOKUP(Z864,#REF!,2,0)</f>
        <v>#REF!</v>
      </c>
      <c r="AD864" s="222" t="e">
        <f>VLOOKUP(AA864,#REF!,2,0)</f>
        <v>#REF!</v>
      </c>
      <c r="AE864" s="227" t="e">
        <f t="shared" si="250"/>
        <v>#REF!</v>
      </c>
      <c r="AF864" s="230" t="e">
        <f t="shared" si="251"/>
        <v>#REF!</v>
      </c>
      <c r="AG864" s="230">
        <v>2</v>
      </c>
      <c r="AH864" s="230" t="e">
        <f t="shared" si="252"/>
        <v>#REF!</v>
      </c>
      <c r="AI864" s="228" t="e">
        <f t="shared" si="253"/>
        <v>#REF!</v>
      </c>
      <c r="AJ864" s="209">
        <f>Solicitacao_Prancha[[#This Row],[QUANT EQUIP]]</f>
        <v>1</v>
      </c>
      <c r="AK864" s="209"/>
      <c r="AL864" s="209"/>
      <c r="AM864" s="209"/>
      <c r="AN864" s="209"/>
      <c r="AO864" s="209"/>
      <c r="AP864" s="209"/>
      <c r="AQ864" s="209"/>
      <c r="AR864" s="209"/>
      <c r="AS864" s="209"/>
      <c r="AT864" s="209"/>
      <c r="AU864" s="209"/>
      <c r="AV864" s="209"/>
      <c r="AW864" s="209"/>
      <c r="AX864"/>
      <c r="AY864"/>
    </row>
    <row r="865" spans="1:51" ht="15" hidden="1" x14ac:dyDescent="0.25">
      <c r="A865" s="209">
        <v>3633</v>
      </c>
      <c r="B865" s="209" t="s">
        <v>742</v>
      </c>
      <c r="C865" s="210">
        <v>45661.502083333333</v>
      </c>
      <c r="D865" s="209" t="s">
        <v>529</v>
      </c>
      <c r="E865" s="209" t="s">
        <v>493</v>
      </c>
      <c r="F865" s="209">
        <v>1</v>
      </c>
      <c r="G865" s="209" t="s">
        <v>545</v>
      </c>
      <c r="H865" s="209" t="s">
        <v>620</v>
      </c>
      <c r="I865" s="209" t="s">
        <v>621</v>
      </c>
      <c r="J865" s="209" t="s">
        <v>1</v>
      </c>
      <c r="K865" s="209" t="s">
        <v>1767</v>
      </c>
      <c r="L865" s="209" t="s">
        <v>604</v>
      </c>
      <c r="M865" s="209" t="s">
        <v>974</v>
      </c>
      <c r="N865" s="209" t="s">
        <v>1768</v>
      </c>
      <c r="O865" s="209"/>
      <c r="P865" s="209"/>
      <c r="Q865" s="209" t="s">
        <v>688</v>
      </c>
      <c r="R865" s="209" t="e">
        <f>VLOOKUP(LEFT(Solicitacao_Prancha[[#This Row],[ORIGEM]],4),#REF!,2,0)</f>
        <v>#REF!</v>
      </c>
      <c r="S865" s="209" t="e">
        <f>VLOOKUP(LEFT(Solicitacao_Prancha[[#This Row],[DESTINO]],4),#REF!,2,0)</f>
        <v>#REF!</v>
      </c>
      <c r="T865" s="218" t="str">
        <f t="shared" si="246"/>
        <v>Não Aderente</v>
      </c>
      <c r="U865" s="222">
        <f>((CONCATENATE(Solicitacao_Prancha[[#This Row],[DATA MOVIMENTAÇÃO]]," ",Solicitacao_Prancha[[#This Row],[HORA MOVIMENTAÇÃO]])-Solicitacao_Prancha[[#This Row],[DATA SOLICITAÇÃO]])*24)+3</f>
        <v>45.949999999953434</v>
      </c>
      <c r="V865" s="224" t="s">
        <v>410</v>
      </c>
      <c r="W865" s="209" t="str">
        <f>LEFT(Solicitacao_Prancha[[#This Row],[ORIGEM]],4)</f>
        <v>0517</v>
      </c>
      <c r="X865" s="209" t="str">
        <f>LEFT(Solicitacao_Prancha[[#This Row],[DESTINO]],4)</f>
        <v>5009</v>
      </c>
      <c r="Y865" s="209" t="str">
        <f t="shared" si="247"/>
        <v>BRLP0517</v>
      </c>
      <c r="Z865" s="209" t="str">
        <f t="shared" si="248"/>
        <v>05175009</v>
      </c>
      <c r="AA865" s="209" t="str">
        <f t="shared" si="249"/>
        <v>BRLP5009</v>
      </c>
      <c r="AB865" s="222" t="e">
        <f>VLOOKUP(Y865,#REF!,2,0)</f>
        <v>#REF!</v>
      </c>
      <c r="AC865" s="222" t="e">
        <f>VLOOKUP(Z865,#REF!,2,0)</f>
        <v>#REF!</v>
      </c>
      <c r="AD865" s="222" t="e">
        <f>VLOOKUP(AA865,#REF!,2,0)</f>
        <v>#REF!</v>
      </c>
      <c r="AE865" s="227" t="e">
        <f t="shared" si="250"/>
        <v>#REF!</v>
      </c>
      <c r="AF865" s="230" t="e">
        <f t="shared" si="251"/>
        <v>#REF!</v>
      </c>
      <c r="AG865" s="230">
        <v>2</v>
      </c>
      <c r="AH865" s="230" t="e">
        <f t="shared" si="252"/>
        <v>#REF!</v>
      </c>
      <c r="AI865" s="228" t="e">
        <f t="shared" si="253"/>
        <v>#REF!</v>
      </c>
      <c r="AJ865" s="209">
        <f>Solicitacao_Prancha[[#This Row],[QUANT EQUIP]]</f>
        <v>1</v>
      </c>
      <c r="AK865" s="209"/>
      <c r="AL865" s="209"/>
      <c r="AM865" s="209"/>
      <c r="AN865" s="209"/>
      <c r="AO865" s="209"/>
      <c r="AP865" s="209"/>
      <c r="AQ865" s="209"/>
      <c r="AR865" s="209"/>
      <c r="AS865" s="209"/>
      <c r="AT865" s="209"/>
      <c r="AU865" s="209"/>
      <c r="AV865" s="209"/>
      <c r="AW865" s="209"/>
      <c r="AX865"/>
      <c r="AY865"/>
    </row>
    <row r="866" spans="1:51" ht="15" hidden="1" x14ac:dyDescent="0.25">
      <c r="A866" s="209">
        <v>3634</v>
      </c>
      <c r="B866" s="209" t="s">
        <v>742</v>
      </c>
      <c r="C866" s="210">
        <v>45661.504166666666</v>
      </c>
      <c r="D866" s="209" t="s">
        <v>529</v>
      </c>
      <c r="E866" s="209" t="s">
        <v>491</v>
      </c>
      <c r="F866" s="209">
        <v>1</v>
      </c>
      <c r="G866" s="209" t="s">
        <v>545</v>
      </c>
      <c r="H866" s="209" t="s">
        <v>620</v>
      </c>
      <c r="I866" s="209" t="s">
        <v>621</v>
      </c>
      <c r="J866" s="209" t="s">
        <v>1</v>
      </c>
      <c r="K866" s="209" t="s">
        <v>1767</v>
      </c>
      <c r="L866" s="209" t="s">
        <v>604</v>
      </c>
      <c r="M866" s="209" t="s">
        <v>974</v>
      </c>
      <c r="N866" s="209" t="s">
        <v>1768</v>
      </c>
      <c r="O866" s="209"/>
      <c r="P866" s="209"/>
      <c r="Q866" s="209" t="s">
        <v>688</v>
      </c>
      <c r="R866" s="209" t="e">
        <f>VLOOKUP(LEFT(Solicitacao_Prancha[[#This Row],[ORIGEM]],4),#REF!,2,0)</f>
        <v>#REF!</v>
      </c>
      <c r="S866" s="209" t="e">
        <f>VLOOKUP(LEFT(Solicitacao_Prancha[[#This Row],[DESTINO]],4),#REF!,2,0)</f>
        <v>#REF!</v>
      </c>
      <c r="T866" s="218" t="str">
        <f t="shared" si="246"/>
        <v>Não Aderente</v>
      </c>
      <c r="U866" s="222">
        <f>((CONCATENATE(Solicitacao_Prancha[[#This Row],[DATA MOVIMENTAÇÃO]]," ",Solicitacao_Prancha[[#This Row],[HORA MOVIMENTAÇÃO]])-Solicitacao_Prancha[[#This Row],[DATA SOLICITAÇÃO]])*24)+3</f>
        <v>45.899999999965075</v>
      </c>
      <c r="V866" s="224" t="s">
        <v>410</v>
      </c>
      <c r="W866" s="209" t="str">
        <f>LEFT(Solicitacao_Prancha[[#This Row],[ORIGEM]],4)</f>
        <v>0517</v>
      </c>
      <c r="X866" s="209" t="str">
        <f>LEFT(Solicitacao_Prancha[[#This Row],[DESTINO]],4)</f>
        <v>5009</v>
      </c>
      <c r="Y866" s="209" t="str">
        <f t="shared" si="247"/>
        <v>BRLP0517</v>
      </c>
      <c r="Z866" s="209" t="str">
        <f t="shared" si="248"/>
        <v>05175009</v>
      </c>
      <c r="AA866" s="209" t="str">
        <f t="shared" si="249"/>
        <v>BRLP5009</v>
      </c>
      <c r="AB866" s="222" t="e">
        <f>VLOOKUP(Y866,#REF!,2,0)</f>
        <v>#REF!</v>
      </c>
      <c r="AC866" s="222" t="e">
        <f>VLOOKUP(Z866,#REF!,2,0)</f>
        <v>#REF!</v>
      </c>
      <c r="AD866" s="222" t="e">
        <f>VLOOKUP(AA866,#REF!,2,0)</f>
        <v>#REF!</v>
      </c>
      <c r="AE866" s="227" t="e">
        <f t="shared" si="250"/>
        <v>#REF!</v>
      </c>
      <c r="AF866" s="230" t="e">
        <f t="shared" si="251"/>
        <v>#REF!</v>
      </c>
      <c r="AG866" s="230">
        <v>2</v>
      </c>
      <c r="AH866" s="230" t="e">
        <f t="shared" si="252"/>
        <v>#REF!</v>
      </c>
      <c r="AI866" s="228" t="e">
        <f t="shared" si="253"/>
        <v>#REF!</v>
      </c>
      <c r="AJ866" s="209">
        <f>Solicitacao_Prancha[[#This Row],[QUANT EQUIP]]</f>
        <v>1</v>
      </c>
      <c r="AK866" s="209"/>
      <c r="AL866" s="209"/>
      <c r="AM866" s="209"/>
      <c r="AN866" s="209"/>
      <c r="AO866" s="209"/>
      <c r="AP866" s="209"/>
      <c r="AQ866" s="209"/>
      <c r="AR866" s="209"/>
      <c r="AS866" s="209"/>
      <c r="AT866" s="209"/>
      <c r="AU866" s="209"/>
      <c r="AV866" s="209"/>
      <c r="AW866" s="209"/>
      <c r="AX866"/>
      <c r="AY866"/>
    </row>
    <row r="867" spans="1:51" ht="15" hidden="1" x14ac:dyDescent="0.25">
      <c r="A867" s="209">
        <v>3636</v>
      </c>
      <c r="B867" s="209" t="s">
        <v>718</v>
      </c>
      <c r="C867" s="210">
        <v>45661.547222222223</v>
      </c>
      <c r="D867" s="209" t="s">
        <v>1842</v>
      </c>
      <c r="E867" s="209" t="s">
        <v>719</v>
      </c>
      <c r="F867" s="209">
        <v>1</v>
      </c>
      <c r="G867" s="209" t="s">
        <v>7</v>
      </c>
      <c r="H867" s="209" t="s">
        <v>620</v>
      </c>
      <c r="I867" s="209" t="s">
        <v>621</v>
      </c>
      <c r="J867" s="209" t="s">
        <v>531</v>
      </c>
      <c r="K867" s="209" t="s">
        <v>1794</v>
      </c>
      <c r="L867" s="209" t="s">
        <v>595</v>
      </c>
      <c r="M867" s="209" t="s">
        <v>1513</v>
      </c>
      <c r="N867" s="209" t="s">
        <v>652</v>
      </c>
      <c r="O867" s="209"/>
      <c r="P867" s="209" t="s">
        <v>514</v>
      </c>
      <c r="Q867" s="209" t="s">
        <v>688</v>
      </c>
      <c r="R867" s="209" t="e">
        <f>VLOOKUP(LEFT(Solicitacao_Prancha[[#This Row],[ORIGEM]],4),#REF!,2,0)</f>
        <v>#REF!</v>
      </c>
      <c r="S867" s="209" t="e">
        <f>VLOOKUP(LEFT(Solicitacao_Prancha[[#This Row],[DESTINO]],4),#REF!,2,0)</f>
        <v>#REF!</v>
      </c>
      <c r="T867" s="218" t="str">
        <f t="shared" si="246"/>
        <v>Não Aderente</v>
      </c>
      <c r="U867" s="222">
        <f>((CONCATENATE(Solicitacao_Prancha[[#This Row],[DATA MOVIMENTAÇÃO]]," ",Solicitacao_Prancha[[#This Row],[HORA MOVIMENTAÇÃO]])-Solicitacao_Prancha[[#This Row],[DATA SOLICITAÇÃO]])*24)+3</f>
        <v>23.866666666581295</v>
      </c>
      <c r="V867" s="224" t="s">
        <v>410</v>
      </c>
      <c r="W867" s="209" t="str">
        <f>LEFT(Solicitacao_Prancha[[#This Row],[ORIGEM]],4)</f>
        <v>0460</v>
      </c>
      <c r="X867" s="209" t="str">
        <f>LEFT(Solicitacao_Prancha[[#This Row],[DESTINO]],4)</f>
        <v>0390</v>
      </c>
      <c r="Y867" s="209" t="str">
        <f t="shared" si="247"/>
        <v>BRLP0460</v>
      </c>
      <c r="Z867" s="209" t="str">
        <f t="shared" si="248"/>
        <v>04600390</v>
      </c>
      <c r="AA867" s="209" t="str">
        <f t="shared" si="249"/>
        <v>BRLP0390</v>
      </c>
      <c r="AB867" s="222" t="e">
        <f>VLOOKUP(Y867,#REF!,2,0)</f>
        <v>#REF!</v>
      </c>
      <c r="AC867" s="222" t="e">
        <f>VLOOKUP(Z867,#REF!,2,0)</f>
        <v>#REF!</v>
      </c>
      <c r="AD867" s="222" t="e">
        <f>VLOOKUP(AA867,#REF!,2,0)</f>
        <v>#REF!</v>
      </c>
      <c r="AE867" s="227" t="e">
        <f t="shared" si="250"/>
        <v>#REF!</v>
      </c>
      <c r="AF867" s="230" t="e">
        <f t="shared" si="251"/>
        <v>#REF!</v>
      </c>
      <c r="AG867" s="230">
        <v>2</v>
      </c>
      <c r="AH867" s="230" t="e">
        <f t="shared" si="252"/>
        <v>#REF!</v>
      </c>
      <c r="AI867" s="228" t="e">
        <f t="shared" si="253"/>
        <v>#REF!</v>
      </c>
      <c r="AJ867" s="209">
        <f>Solicitacao_Prancha[[#This Row],[QUANT EQUIP]]</f>
        <v>1</v>
      </c>
      <c r="AK867" s="209"/>
      <c r="AL867" s="209"/>
      <c r="AM867" s="209"/>
      <c r="AN867" s="209"/>
      <c r="AO867" s="209"/>
      <c r="AP867" s="209"/>
      <c r="AQ867" s="209"/>
      <c r="AR867" s="209"/>
      <c r="AS867" s="209"/>
      <c r="AT867" s="209"/>
      <c r="AU867" s="209"/>
      <c r="AV867" s="209"/>
      <c r="AW867" s="209"/>
      <c r="AX867"/>
      <c r="AY867"/>
    </row>
    <row r="868" spans="1:51" ht="15" hidden="1" x14ac:dyDescent="0.25">
      <c r="A868" s="209">
        <v>3637</v>
      </c>
      <c r="B868" s="209" t="s">
        <v>717</v>
      </c>
      <c r="C868" s="210">
        <v>45661.567361111112</v>
      </c>
      <c r="D868" s="209" t="s">
        <v>1350</v>
      </c>
      <c r="E868" s="209" t="s">
        <v>500</v>
      </c>
      <c r="F868" s="209">
        <v>3</v>
      </c>
      <c r="G868" s="209" t="s">
        <v>4</v>
      </c>
      <c r="H868" s="209" t="s">
        <v>624</v>
      </c>
      <c r="I868" s="209" t="s">
        <v>624</v>
      </c>
      <c r="J868" s="209" t="s">
        <v>1</v>
      </c>
      <c r="K868" s="209" t="s">
        <v>1794</v>
      </c>
      <c r="L868" s="209" t="s">
        <v>600</v>
      </c>
      <c r="M868" s="209" t="s">
        <v>580</v>
      </c>
      <c r="N868" s="209" t="s">
        <v>567</v>
      </c>
      <c r="O868" s="209"/>
      <c r="P868" s="209"/>
      <c r="Q868" s="209" t="s">
        <v>688</v>
      </c>
      <c r="R868" s="209" t="e">
        <f>VLOOKUP(LEFT(Solicitacao_Prancha[[#This Row],[ORIGEM]],4),#REF!,2,0)</f>
        <v>#REF!</v>
      </c>
      <c r="S868" s="209" t="e">
        <f>VLOOKUP(LEFT(Solicitacao_Prancha[[#This Row],[DESTINO]],4),#REF!,2,0)</f>
        <v>#REF!</v>
      </c>
      <c r="T868" s="218" t="str">
        <f t="shared" si="246"/>
        <v>Não Aderente</v>
      </c>
      <c r="U868" s="222">
        <f>((CONCATENATE(Solicitacao_Prancha[[#This Row],[DATA MOVIMENTAÇÃO]]," ",Solicitacao_Prancha[[#This Row],[HORA MOVIMENTAÇÃO]])-Solicitacao_Prancha[[#This Row],[DATA SOLICITAÇÃO]])*24)+3</f>
        <v>19.383333333302289</v>
      </c>
      <c r="V868" s="224" t="s">
        <v>410</v>
      </c>
      <c r="W868" s="209" t="str">
        <f>LEFT(Solicitacao_Prancha[[#This Row],[ORIGEM]],4)</f>
        <v>0262</v>
      </c>
      <c r="X868" s="209" t="str">
        <f>LEFT(Solicitacao_Prancha[[#This Row],[DESTINO]],4)</f>
        <v>0452</v>
      </c>
      <c r="Y868" s="209" t="str">
        <f t="shared" si="247"/>
        <v>BRLP0262</v>
      </c>
      <c r="Z868" s="209" t="str">
        <f t="shared" si="248"/>
        <v>02620452</v>
      </c>
      <c r="AA868" s="209" t="str">
        <f t="shared" si="249"/>
        <v>BRLP0452</v>
      </c>
      <c r="AB868" s="222" t="e">
        <f>VLOOKUP(Y868,#REF!,2,0)</f>
        <v>#REF!</v>
      </c>
      <c r="AC868" s="222" t="e">
        <f>VLOOKUP(Z868,#REF!,2,0)</f>
        <v>#REF!</v>
      </c>
      <c r="AD868" s="222" t="e">
        <f>VLOOKUP(AA868,#REF!,2,0)</f>
        <v>#REF!</v>
      </c>
      <c r="AE868" s="227" t="e">
        <f t="shared" si="250"/>
        <v>#REF!</v>
      </c>
      <c r="AF868" s="230" t="e">
        <f t="shared" si="251"/>
        <v>#REF!</v>
      </c>
      <c r="AG868" s="230">
        <v>2</v>
      </c>
      <c r="AH868" s="230" t="e">
        <f t="shared" si="252"/>
        <v>#REF!</v>
      </c>
      <c r="AI868" s="228" t="e">
        <f t="shared" si="253"/>
        <v>#REF!</v>
      </c>
      <c r="AJ868" s="209">
        <f>Solicitacao_Prancha[[#This Row],[QUANT EQUIP]]</f>
        <v>3</v>
      </c>
      <c r="AK868" s="209"/>
      <c r="AL868" s="209"/>
      <c r="AM868" s="209"/>
      <c r="AN868" s="209"/>
      <c r="AO868" s="209"/>
      <c r="AP868" s="209"/>
      <c r="AQ868" s="209"/>
      <c r="AR868" s="209"/>
      <c r="AS868" s="209"/>
      <c r="AT868" s="209"/>
      <c r="AU868" s="209"/>
      <c r="AV868" s="209"/>
      <c r="AW868" s="209"/>
      <c r="AX868"/>
      <c r="AY868"/>
    </row>
    <row r="869" spans="1:51" ht="15" hidden="1" x14ac:dyDescent="0.25">
      <c r="A869" s="209">
        <v>3638</v>
      </c>
      <c r="B869" s="209" t="s">
        <v>717</v>
      </c>
      <c r="C869" s="210">
        <v>45661.568055555559</v>
      </c>
      <c r="D869" s="209" t="s">
        <v>1350</v>
      </c>
      <c r="E869" s="209" t="s">
        <v>500</v>
      </c>
      <c r="F869" s="209">
        <v>1</v>
      </c>
      <c r="G869" s="209" t="s">
        <v>4</v>
      </c>
      <c r="H869" s="209" t="s">
        <v>620</v>
      </c>
      <c r="I869" s="209" t="s">
        <v>624</v>
      </c>
      <c r="J869" s="209" t="s">
        <v>1</v>
      </c>
      <c r="K869" s="209" t="s">
        <v>1794</v>
      </c>
      <c r="L869" s="209" t="s">
        <v>600</v>
      </c>
      <c r="M869" s="209" t="s">
        <v>580</v>
      </c>
      <c r="N869" s="209" t="s">
        <v>546</v>
      </c>
      <c r="O869" s="209"/>
      <c r="P869" s="209"/>
      <c r="Q869" s="209" t="s">
        <v>688</v>
      </c>
      <c r="R869" s="209" t="e">
        <f>VLOOKUP(LEFT(Solicitacao_Prancha[[#This Row],[ORIGEM]],4),#REF!,2,0)</f>
        <v>#REF!</v>
      </c>
      <c r="S869" s="209" t="e">
        <f>VLOOKUP(LEFT(Solicitacao_Prancha[[#This Row],[DESTINO]],4),#REF!,2,0)</f>
        <v>#REF!</v>
      </c>
      <c r="T869" s="218" t="str">
        <f t="shared" si="246"/>
        <v>Não Aderente</v>
      </c>
      <c r="U869" s="222">
        <f>((CONCATENATE(Solicitacao_Prancha[[#This Row],[DATA MOVIMENTAÇÃO]]," ",Solicitacao_Prancha[[#This Row],[HORA MOVIMENTAÇÃO]])-Solicitacao_Prancha[[#This Row],[DATA SOLICITAÇÃO]])*24)+3</f>
        <v>19.366666666581295</v>
      </c>
      <c r="V869" s="224" t="s">
        <v>410</v>
      </c>
      <c r="W869" s="209" t="str">
        <f>LEFT(Solicitacao_Prancha[[#This Row],[ORIGEM]],4)</f>
        <v>0262</v>
      </c>
      <c r="X869" s="209" t="str">
        <f>LEFT(Solicitacao_Prancha[[#This Row],[DESTINO]],4)</f>
        <v>0325</v>
      </c>
      <c r="Y869" s="209" t="str">
        <f t="shared" si="247"/>
        <v>BRLP0262</v>
      </c>
      <c r="Z869" s="209" t="str">
        <f t="shared" si="248"/>
        <v>02620325</v>
      </c>
      <c r="AA869" s="209" t="str">
        <f t="shared" si="249"/>
        <v>BRLP0325</v>
      </c>
      <c r="AB869" s="222" t="e">
        <f>VLOOKUP(Y869,#REF!,2,0)</f>
        <v>#REF!</v>
      </c>
      <c r="AC869" s="222" t="e">
        <f>VLOOKUP(Z869,#REF!,2,0)</f>
        <v>#REF!</v>
      </c>
      <c r="AD869" s="222" t="e">
        <f>VLOOKUP(AA869,#REF!,2,0)</f>
        <v>#REF!</v>
      </c>
      <c r="AE869" s="227" t="e">
        <f t="shared" si="250"/>
        <v>#REF!</v>
      </c>
      <c r="AF869" s="230" t="e">
        <f t="shared" si="251"/>
        <v>#REF!</v>
      </c>
      <c r="AG869" s="230">
        <v>2</v>
      </c>
      <c r="AH869" s="230" t="e">
        <f t="shared" si="252"/>
        <v>#REF!</v>
      </c>
      <c r="AI869" s="228" t="e">
        <f t="shared" si="253"/>
        <v>#REF!</v>
      </c>
      <c r="AJ869" s="209">
        <f>Solicitacao_Prancha[[#This Row],[QUANT EQUIP]]</f>
        <v>1</v>
      </c>
      <c r="AK869" s="209"/>
      <c r="AL869" s="209"/>
      <c r="AM869" s="209"/>
      <c r="AN869" s="209"/>
      <c r="AO869" s="209"/>
      <c r="AP869" s="209"/>
      <c r="AQ869" s="209"/>
      <c r="AR869" s="209"/>
      <c r="AS869" s="209"/>
      <c r="AT869" s="209"/>
      <c r="AU869" s="209"/>
      <c r="AV869" s="209"/>
      <c r="AW869" s="209"/>
      <c r="AX869"/>
      <c r="AY869"/>
    </row>
    <row r="870" spans="1:51" ht="15" hidden="1" x14ac:dyDescent="0.25">
      <c r="A870" s="209">
        <v>3639</v>
      </c>
      <c r="B870" s="209" t="s">
        <v>718</v>
      </c>
      <c r="C870" s="210">
        <v>45661.584027777775</v>
      </c>
      <c r="D870" s="209" t="s">
        <v>570</v>
      </c>
      <c r="E870" s="209" t="s">
        <v>744</v>
      </c>
      <c r="F870" s="209">
        <v>3</v>
      </c>
      <c r="G870" s="209" t="s">
        <v>8</v>
      </c>
      <c r="H870" s="209" t="s">
        <v>624</v>
      </c>
      <c r="I870" s="209" t="s">
        <v>621</v>
      </c>
      <c r="J870" s="209" t="s">
        <v>1</v>
      </c>
      <c r="K870" s="209" t="s">
        <v>1794</v>
      </c>
      <c r="L870" s="209" t="s">
        <v>1843</v>
      </c>
      <c r="M870" s="209" t="s">
        <v>827</v>
      </c>
      <c r="N870" s="209" t="s">
        <v>1717</v>
      </c>
      <c r="O870" s="209"/>
      <c r="P870" s="209"/>
      <c r="Q870" s="209" t="s">
        <v>688</v>
      </c>
      <c r="R870" s="209" t="e">
        <f>VLOOKUP(LEFT(Solicitacao_Prancha[[#This Row],[ORIGEM]],4),#REF!,2,0)</f>
        <v>#REF!</v>
      </c>
      <c r="S870" s="209" t="e">
        <f>VLOOKUP(LEFT(Solicitacao_Prancha[[#This Row],[DESTINO]],4),#REF!,2,0)</f>
        <v>#REF!</v>
      </c>
      <c r="T870" s="218" t="str">
        <f t="shared" si="246"/>
        <v>Não Aderente</v>
      </c>
      <c r="U870" s="222">
        <f>((CONCATENATE(Solicitacao_Prancha[[#This Row],[DATA MOVIMENTAÇÃO]]," ",Solicitacao_Prancha[[#This Row],[HORA MOVIMENTAÇÃO]])-Solicitacao_Prancha[[#This Row],[DATA SOLICITAÇÃO]])*24)+3</f>
        <v>24.150000000139698</v>
      </c>
      <c r="V870" s="224" t="s">
        <v>410</v>
      </c>
      <c r="W870" s="209" t="str">
        <f>LEFT(Solicitacao_Prancha[[#This Row],[ORIGEM]],4)</f>
        <v>1106</v>
      </c>
      <c r="X870" s="209" t="str">
        <f>LEFT(Solicitacao_Prancha[[#This Row],[DESTINO]],4)</f>
        <v>1123</v>
      </c>
      <c r="Y870" s="209" t="str">
        <f t="shared" si="247"/>
        <v>BRLP1106</v>
      </c>
      <c r="Z870" s="209" t="str">
        <f t="shared" si="248"/>
        <v>11061123</v>
      </c>
      <c r="AA870" s="209" t="str">
        <f t="shared" si="249"/>
        <v>BRLP1123</v>
      </c>
      <c r="AB870" s="222" t="e">
        <f>VLOOKUP(Y870,#REF!,2,0)</f>
        <v>#REF!</v>
      </c>
      <c r="AC870" s="222" t="e">
        <f>VLOOKUP(Z870,#REF!,2,0)</f>
        <v>#REF!</v>
      </c>
      <c r="AD870" s="222" t="e">
        <f>VLOOKUP(AA870,#REF!,2,0)</f>
        <v>#REF!</v>
      </c>
      <c r="AE870" s="227" t="e">
        <f t="shared" si="250"/>
        <v>#REF!</v>
      </c>
      <c r="AF870" s="230" t="e">
        <f t="shared" si="251"/>
        <v>#REF!</v>
      </c>
      <c r="AG870" s="230">
        <v>2</v>
      </c>
      <c r="AH870" s="230" t="e">
        <f t="shared" si="252"/>
        <v>#REF!</v>
      </c>
      <c r="AI870" s="228" t="e">
        <f t="shared" si="253"/>
        <v>#REF!</v>
      </c>
      <c r="AJ870" s="209">
        <f>Solicitacao_Prancha[[#This Row],[QUANT EQUIP]]</f>
        <v>3</v>
      </c>
      <c r="AK870" s="209"/>
      <c r="AL870" s="209"/>
      <c r="AM870" s="209"/>
      <c r="AN870" s="209"/>
      <c r="AO870" s="209"/>
      <c r="AP870" s="209"/>
      <c r="AQ870" s="209"/>
      <c r="AR870" s="209"/>
      <c r="AS870" s="209"/>
      <c r="AT870" s="209"/>
      <c r="AU870" s="209"/>
      <c r="AV870" s="209"/>
      <c r="AW870" s="209"/>
      <c r="AX870"/>
      <c r="AY870"/>
    </row>
    <row r="871" spans="1:51" ht="15" hidden="1" x14ac:dyDescent="0.25">
      <c r="A871" s="209">
        <v>3640</v>
      </c>
      <c r="B871" s="209" t="s">
        <v>483</v>
      </c>
      <c r="C871" s="210">
        <v>45661.597916666666</v>
      </c>
      <c r="D871" s="209" t="s">
        <v>484</v>
      </c>
      <c r="E871" s="209" t="s">
        <v>497</v>
      </c>
      <c r="F871" s="209">
        <v>4</v>
      </c>
      <c r="G871" s="209" t="s">
        <v>486</v>
      </c>
      <c r="H871" s="209" t="s">
        <v>622</v>
      </c>
      <c r="I871" s="209" t="s">
        <v>622</v>
      </c>
      <c r="J871" s="209" t="s">
        <v>1</v>
      </c>
      <c r="K871" s="209" t="s">
        <v>1767</v>
      </c>
      <c r="L871" s="209" t="s">
        <v>1844</v>
      </c>
      <c r="M871" s="209" t="s">
        <v>1781</v>
      </c>
      <c r="N871" s="209" t="s">
        <v>769</v>
      </c>
      <c r="O871" s="209"/>
      <c r="P871" s="209"/>
      <c r="Q871" s="209"/>
      <c r="R871" s="209" t="e">
        <f>VLOOKUP(LEFT(Solicitacao_Prancha[[#This Row],[ORIGEM]],4),#REF!,2,0)</f>
        <v>#REF!</v>
      </c>
      <c r="S871" s="209" t="e">
        <f>VLOOKUP(LEFT(Solicitacao_Prancha[[#This Row],[DESTINO]],4),#REF!,2,0)</f>
        <v>#REF!</v>
      </c>
      <c r="T871" s="218" t="str">
        <f t="shared" si="246"/>
        <v>Não Aderente</v>
      </c>
      <c r="U871" s="222">
        <f>((CONCATENATE(Solicitacao_Prancha[[#This Row],[DATA MOVIMENTAÇÃO]]," ",Solicitacao_Prancha[[#This Row],[HORA MOVIMENTAÇÃO]])-Solicitacao_Prancha[[#This Row],[DATA SOLICITAÇÃO]])*24)+3</f>
        <v>47.750000000058208</v>
      </c>
      <c r="V871" s="224" t="s">
        <v>410</v>
      </c>
      <c r="W871" s="209" t="str">
        <f>LEFT(Solicitacao_Prancha[[#This Row],[ORIGEM]],4)</f>
        <v>0310</v>
      </c>
      <c r="X871" s="209" t="str">
        <f>LEFT(Solicitacao_Prancha[[#This Row],[DESTINO]],4)</f>
        <v>0332</v>
      </c>
      <c r="Y871" s="209" t="str">
        <f t="shared" si="247"/>
        <v>BRLP0310</v>
      </c>
      <c r="Z871" s="209" t="str">
        <f t="shared" si="248"/>
        <v>03100332</v>
      </c>
      <c r="AA871" s="209" t="str">
        <f t="shared" si="249"/>
        <v>BRLP0332</v>
      </c>
      <c r="AB871" s="222" t="e">
        <f>VLOOKUP(Y871,#REF!,2,0)</f>
        <v>#REF!</v>
      </c>
      <c r="AC871" s="222" t="e">
        <f>VLOOKUP(Z871,#REF!,2,0)</f>
        <v>#REF!</v>
      </c>
      <c r="AD871" s="222" t="e">
        <f>VLOOKUP(AA871,#REF!,2,0)</f>
        <v>#REF!</v>
      </c>
      <c r="AE871" s="227" t="e">
        <f t="shared" si="250"/>
        <v>#REF!</v>
      </c>
      <c r="AF871" s="230" t="e">
        <f t="shared" si="251"/>
        <v>#REF!</v>
      </c>
      <c r="AG871" s="230">
        <v>2</v>
      </c>
      <c r="AH871" s="230" t="e">
        <f t="shared" si="252"/>
        <v>#REF!</v>
      </c>
      <c r="AI871" s="228" t="e">
        <f t="shared" si="253"/>
        <v>#REF!</v>
      </c>
      <c r="AJ871" s="209">
        <f>Solicitacao_Prancha[[#This Row],[QUANT EQUIP]]</f>
        <v>4</v>
      </c>
      <c r="AK871" s="209"/>
      <c r="AL871" s="209"/>
      <c r="AM871" s="209"/>
      <c r="AN871" s="209"/>
      <c r="AO871" s="209"/>
      <c r="AP871" s="209"/>
      <c r="AQ871" s="209"/>
      <c r="AR871" s="209"/>
      <c r="AS871" s="209"/>
      <c r="AT871" s="209"/>
      <c r="AU871" s="209"/>
      <c r="AV871" s="209"/>
      <c r="AW871" s="209"/>
      <c r="AX871"/>
      <c r="AY871"/>
    </row>
    <row r="872" spans="1:51" ht="15" hidden="1" x14ac:dyDescent="0.25">
      <c r="A872" s="209">
        <v>3641</v>
      </c>
      <c r="B872" s="209" t="s">
        <v>718</v>
      </c>
      <c r="C872" s="210">
        <v>45661.643750000003</v>
      </c>
      <c r="D872" s="209" t="s">
        <v>1679</v>
      </c>
      <c r="E872" s="209" t="s">
        <v>744</v>
      </c>
      <c r="F872" s="209">
        <v>2</v>
      </c>
      <c r="G872" s="209" t="s">
        <v>6</v>
      </c>
      <c r="H872" s="209" t="s">
        <v>620</v>
      </c>
      <c r="I872" s="209" t="s">
        <v>624</v>
      </c>
      <c r="J872" s="209" t="s">
        <v>531</v>
      </c>
      <c r="K872" s="209" t="s">
        <v>1794</v>
      </c>
      <c r="L872" s="209" t="s">
        <v>612</v>
      </c>
      <c r="M872" s="209" t="s">
        <v>1495</v>
      </c>
      <c r="N872" s="209" t="s">
        <v>1804</v>
      </c>
      <c r="O872" s="209"/>
      <c r="P872" s="209" t="s">
        <v>514</v>
      </c>
      <c r="Q872" s="209" t="s">
        <v>688</v>
      </c>
      <c r="R872" s="209" t="e">
        <f>VLOOKUP(LEFT(Solicitacao_Prancha[[#This Row],[ORIGEM]],4),#REF!,2,0)</f>
        <v>#REF!</v>
      </c>
      <c r="S872" s="209" t="e">
        <f>VLOOKUP(LEFT(Solicitacao_Prancha[[#This Row],[DESTINO]],4),#REF!,2,0)</f>
        <v>#REF!</v>
      </c>
      <c r="T872" s="218" t="str">
        <f t="shared" si="246"/>
        <v>Não Aderente</v>
      </c>
      <c r="U872" s="222">
        <f>((CONCATENATE(Solicitacao_Prancha[[#This Row],[DATA MOVIMENTAÇÃO]]," ",Solicitacao_Prancha[[#This Row],[HORA MOVIMENTAÇÃO]])-Solicitacao_Prancha[[#This Row],[DATA SOLICITAÇÃO]])*24)+3</f>
        <v>18.049999999988358</v>
      </c>
      <c r="V872" s="224" t="s">
        <v>410</v>
      </c>
      <c r="W872" s="209" t="str">
        <f>LEFT(Solicitacao_Prancha[[#This Row],[ORIGEM]],4)</f>
        <v>0366</v>
      </c>
      <c r="X872" s="209" t="str">
        <f>LEFT(Solicitacao_Prancha[[#This Row],[DESTINO]],4)</f>
        <v>0391</v>
      </c>
      <c r="Y872" s="209" t="str">
        <f t="shared" si="247"/>
        <v>BRLP0366</v>
      </c>
      <c r="Z872" s="209" t="str">
        <f t="shared" si="248"/>
        <v>03660391</v>
      </c>
      <c r="AA872" s="209" t="str">
        <f t="shared" si="249"/>
        <v>BRLP0391</v>
      </c>
      <c r="AB872" s="222" t="e">
        <f>VLOOKUP(Y872,#REF!,2,0)</f>
        <v>#REF!</v>
      </c>
      <c r="AC872" s="222" t="e">
        <f>VLOOKUP(Z872,#REF!,2,0)</f>
        <v>#REF!</v>
      </c>
      <c r="AD872" s="222" t="e">
        <f>VLOOKUP(AA872,#REF!,2,0)</f>
        <v>#REF!</v>
      </c>
      <c r="AE872" s="227" t="e">
        <f t="shared" si="250"/>
        <v>#REF!</v>
      </c>
      <c r="AF872" s="230" t="e">
        <f t="shared" si="251"/>
        <v>#REF!</v>
      </c>
      <c r="AG872" s="230">
        <v>2</v>
      </c>
      <c r="AH872" s="230" t="e">
        <f t="shared" si="252"/>
        <v>#REF!</v>
      </c>
      <c r="AI872" s="228" t="e">
        <f t="shared" si="253"/>
        <v>#REF!</v>
      </c>
      <c r="AJ872" s="209">
        <f>Solicitacao_Prancha[[#This Row],[QUANT EQUIP]]</f>
        <v>2</v>
      </c>
      <c r="AK872" s="209"/>
      <c r="AL872" s="209"/>
      <c r="AM872" s="209"/>
      <c r="AN872" s="209"/>
      <c r="AO872" s="209"/>
      <c r="AP872" s="209"/>
      <c r="AQ872" s="209"/>
      <c r="AR872" s="209"/>
      <c r="AS872" s="209"/>
      <c r="AT872" s="209"/>
      <c r="AU872" s="209"/>
      <c r="AV872" s="209"/>
      <c r="AW872" s="209"/>
      <c r="AX872"/>
      <c r="AY872"/>
    </row>
    <row r="873" spans="1:51" ht="15" hidden="1" x14ac:dyDescent="0.25">
      <c r="A873" s="209">
        <v>3642</v>
      </c>
      <c r="B873" s="209" t="s">
        <v>718</v>
      </c>
      <c r="C873" s="210">
        <v>45661.679166666669</v>
      </c>
      <c r="D873" s="209" t="s">
        <v>1845</v>
      </c>
      <c r="E873" s="209" t="s">
        <v>744</v>
      </c>
      <c r="F873" s="209">
        <v>9</v>
      </c>
      <c r="G873" s="209" t="s">
        <v>492</v>
      </c>
      <c r="H873" s="209" t="s">
        <v>626</v>
      </c>
      <c r="I873" s="209" t="s">
        <v>621</v>
      </c>
      <c r="J873" s="209" t="s">
        <v>1</v>
      </c>
      <c r="K873" s="209" t="s">
        <v>1767</v>
      </c>
      <c r="L873" s="209" t="s">
        <v>601</v>
      </c>
      <c r="M873" s="209" t="s">
        <v>696</v>
      </c>
      <c r="N873" s="209" t="s">
        <v>1765</v>
      </c>
      <c r="O873" s="209" t="s">
        <v>1846</v>
      </c>
      <c r="P873" s="209"/>
      <c r="Q873" s="209" t="s">
        <v>688</v>
      </c>
      <c r="R873" s="209" t="e">
        <f>VLOOKUP(LEFT(Solicitacao_Prancha[[#This Row],[ORIGEM]],4),#REF!,2,0)</f>
        <v>#REF!</v>
      </c>
      <c r="S873" s="209" t="e">
        <f>VLOOKUP(LEFT(Solicitacao_Prancha[[#This Row],[DESTINO]],4),#REF!,2,0)</f>
        <v>#REF!</v>
      </c>
      <c r="T873" s="218" t="str">
        <f t="shared" si="246"/>
        <v>Não Aderente</v>
      </c>
      <c r="U873" s="222">
        <f>((CONCATENATE(Solicitacao_Prancha[[#This Row],[DATA MOVIMENTAÇÃO]]," ",Solicitacao_Prancha[[#This Row],[HORA MOVIMENTAÇÃO]])-Solicitacao_Prancha[[#This Row],[DATA SOLICITAÇÃO]])*24)+3</f>
        <v>36.700000000011642</v>
      </c>
      <c r="V873" s="224" t="s">
        <v>410</v>
      </c>
      <c r="W873" s="209" t="str">
        <f>LEFT(Solicitacao_Prancha[[#This Row],[ORIGEM]],4)</f>
        <v>0347</v>
      </c>
      <c r="X873" s="209" t="str">
        <f>LEFT(Solicitacao_Prancha[[#This Row],[DESTINO]],4)</f>
        <v>0398</v>
      </c>
      <c r="Y873" s="209" t="str">
        <f t="shared" si="247"/>
        <v>BRLP0347</v>
      </c>
      <c r="Z873" s="209" t="str">
        <f t="shared" si="248"/>
        <v>03470398</v>
      </c>
      <c r="AA873" s="209" t="str">
        <f t="shared" si="249"/>
        <v>BRLP0398</v>
      </c>
      <c r="AB873" s="222" t="e">
        <f>VLOOKUP(Y873,#REF!,2,0)</f>
        <v>#REF!</v>
      </c>
      <c r="AC873" s="222" t="e">
        <f>VLOOKUP(Z873,#REF!,2,0)</f>
        <v>#REF!</v>
      </c>
      <c r="AD873" s="222" t="e">
        <f>VLOOKUP(AA873,#REF!,2,0)</f>
        <v>#REF!</v>
      </c>
      <c r="AE873" s="227" t="e">
        <f t="shared" si="250"/>
        <v>#REF!</v>
      </c>
      <c r="AF873" s="230" t="e">
        <f t="shared" si="251"/>
        <v>#REF!</v>
      </c>
      <c r="AG873" s="230">
        <v>2</v>
      </c>
      <c r="AH873" s="230" t="e">
        <f t="shared" si="252"/>
        <v>#REF!</v>
      </c>
      <c r="AI873" s="228" t="e">
        <f t="shared" si="253"/>
        <v>#REF!</v>
      </c>
      <c r="AJ873" s="209">
        <f>Solicitacao_Prancha[[#This Row],[QUANT EQUIP]]</f>
        <v>9</v>
      </c>
      <c r="AK873" s="209"/>
      <c r="AL873" s="209"/>
      <c r="AM873" s="209"/>
      <c r="AN873" s="209"/>
      <c r="AO873" s="209"/>
      <c r="AP873" s="209"/>
      <c r="AQ873" s="209"/>
      <c r="AR873" s="209"/>
      <c r="AS873" s="209"/>
      <c r="AT873" s="209"/>
      <c r="AU873" s="209"/>
      <c r="AV873" s="209"/>
      <c r="AW873" s="209"/>
      <c r="AX873"/>
      <c r="AY873"/>
    </row>
    <row r="874" spans="1:51" ht="15" hidden="1" x14ac:dyDescent="0.25">
      <c r="A874" s="209">
        <v>3643</v>
      </c>
      <c r="B874" s="209" t="s">
        <v>718</v>
      </c>
      <c r="C874" s="210">
        <v>45661.686805555553</v>
      </c>
      <c r="D874" s="209" t="s">
        <v>1842</v>
      </c>
      <c r="E874" s="209" t="s">
        <v>719</v>
      </c>
      <c r="F874" s="209">
        <v>1</v>
      </c>
      <c r="G874" s="209" t="s">
        <v>7</v>
      </c>
      <c r="H874" s="209" t="s">
        <v>620</v>
      </c>
      <c r="I874" s="209" t="s">
        <v>621</v>
      </c>
      <c r="J874" s="209" t="s">
        <v>502</v>
      </c>
      <c r="K874" s="209" t="s">
        <v>1794</v>
      </c>
      <c r="L874" s="209" t="s">
        <v>595</v>
      </c>
      <c r="M874" s="209" t="s">
        <v>1513</v>
      </c>
      <c r="N874" s="209" t="s">
        <v>652</v>
      </c>
      <c r="O874" s="209"/>
      <c r="P874" s="209"/>
      <c r="Q874" s="209" t="s">
        <v>688</v>
      </c>
      <c r="R874" s="209" t="e">
        <f>VLOOKUP(LEFT(Solicitacao_Prancha[[#This Row],[ORIGEM]],4),#REF!,2,0)</f>
        <v>#REF!</v>
      </c>
      <c r="S874" s="209" t="e">
        <f>VLOOKUP(LEFT(Solicitacao_Prancha[[#This Row],[DESTINO]],4),#REF!,2,0)</f>
        <v>#REF!</v>
      </c>
      <c r="T874" s="218" t="str">
        <f t="shared" si="246"/>
        <v>Não Aderente</v>
      </c>
      <c r="U874" s="222">
        <f>((CONCATENATE(Solicitacao_Prancha[[#This Row],[DATA MOVIMENTAÇÃO]]," ",Solicitacao_Prancha[[#This Row],[HORA MOVIMENTAÇÃO]])-Solicitacao_Prancha[[#This Row],[DATA SOLICITAÇÃO]])*24)+3</f>
        <v>20.516666666662786</v>
      </c>
      <c r="V874" s="224" t="s">
        <v>410</v>
      </c>
      <c r="W874" s="209" t="str">
        <f>LEFT(Solicitacao_Prancha[[#This Row],[ORIGEM]],4)</f>
        <v>0460</v>
      </c>
      <c r="X874" s="209" t="str">
        <f>LEFT(Solicitacao_Prancha[[#This Row],[DESTINO]],4)</f>
        <v>0390</v>
      </c>
      <c r="Y874" s="209" t="str">
        <f t="shared" si="247"/>
        <v>BRLP0460</v>
      </c>
      <c r="Z874" s="209" t="str">
        <f t="shared" si="248"/>
        <v>04600390</v>
      </c>
      <c r="AA874" s="209" t="str">
        <f t="shared" si="249"/>
        <v>BRLP0390</v>
      </c>
      <c r="AB874" s="222" t="e">
        <f>VLOOKUP(Y874,#REF!,2,0)</f>
        <v>#REF!</v>
      </c>
      <c r="AC874" s="222" t="e">
        <f>VLOOKUP(Z874,#REF!,2,0)</f>
        <v>#REF!</v>
      </c>
      <c r="AD874" s="222" t="e">
        <f>VLOOKUP(AA874,#REF!,2,0)</f>
        <v>#REF!</v>
      </c>
      <c r="AE874" s="227" t="e">
        <f t="shared" si="250"/>
        <v>#REF!</v>
      </c>
      <c r="AF874" s="230" t="e">
        <f t="shared" si="251"/>
        <v>#REF!</v>
      </c>
      <c r="AG874" s="230">
        <v>2</v>
      </c>
      <c r="AH874" s="230" t="e">
        <f t="shared" si="252"/>
        <v>#REF!</v>
      </c>
      <c r="AI874" s="228" t="e">
        <f t="shared" si="253"/>
        <v>#REF!</v>
      </c>
      <c r="AJ874" s="209">
        <f>Solicitacao_Prancha[[#This Row],[QUANT EQUIP]]</f>
        <v>1</v>
      </c>
      <c r="AK874" s="209"/>
      <c r="AL874" s="209"/>
      <c r="AM874" s="209"/>
      <c r="AN874" s="209"/>
      <c r="AO874" s="209"/>
      <c r="AP874" s="209"/>
      <c r="AQ874" s="209"/>
      <c r="AR874" s="209"/>
      <c r="AS874" s="209"/>
      <c r="AT874" s="209"/>
      <c r="AU874" s="209"/>
      <c r="AV874" s="209"/>
      <c r="AW874" s="209"/>
      <c r="AX874"/>
      <c r="AY874"/>
    </row>
    <row r="875" spans="1:51" ht="15" hidden="1" x14ac:dyDescent="0.25">
      <c r="A875" s="209">
        <v>3646</v>
      </c>
      <c r="B875" s="209" t="s">
        <v>742</v>
      </c>
      <c r="C875" s="210">
        <v>45661.747916666667</v>
      </c>
      <c r="D875" s="209" t="s">
        <v>585</v>
      </c>
      <c r="E875" s="209" t="s">
        <v>491</v>
      </c>
      <c r="F875" s="209">
        <v>1</v>
      </c>
      <c r="G875" s="209" t="s">
        <v>532</v>
      </c>
      <c r="H875" s="209" t="s">
        <v>620</v>
      </c>
      <c r="I875" s="209" t="s">
        <v>624</v>
      </c>
      <c r="J875" s="209" t="s">
        <v>1</v>
      </c>
      <c r="K875" s="209" t="s">
        <v>1841</v>
      </c>
      <c r="L875" s="209" t="s">
        <v>600</v>
      </c>
      <c r="M875" s="209" t="s">
        <v>578</v>
      </c>
      <c r="N875" s="209" t="s">
        <v>1847</v>
      </c>
      <c r="O875" s="209"/>
      <c r="P875" s="209"/>
      <c r="Q875" s="209" t="s">
        <v>687</v>
      </c>
      <c r="R875" s="209" t="e">
        <f>VLOOKUP(LEFT(Solicitacao_Prancha[[#This Row],[ORIGEM]],4),#REF!,2,0)</f>
        <v>#REF!</v>
      </c>
      <c r="S875" s="209" t="e">
        <f>VLOOKUP(LEFT(Solicitacao_Prancha[[#This Row],[DESTINO]],4),#REF!,2,0)</f>
        <v>#REF!</v>
      </c>
      <c r="T875" s="218" t="str">
        <f t="shared" si="246"/>
        <v>Aderente</v>
      </c>
      <c r="U875" s="222">
        <f>((CONCATENATE(Solicitacao_Prancha[[#This Row],[DATA MOVIMENTAÇÃO]]," ",Solicitacao_Prancha[[#This Row],[HORA MOVIMENTAÇÃO]])-Solicitacao_Prancha[[#This Row],[DATA SOLICITAÇÃO]])*24)+3</f>
        <v>87.049999999988358</v>
      </c>
      <c r="V875" s="224" t="s">
        <v>410</v>
      </c>
      <c r="W875" s="209" t="str">
        <f>LEFT(Solicitacao_Prancha[[#This Row],[ORIGEM]],4)</f>
        <v>0367</v>
      </c>
      <c r="X875" s="209" t="str">
        <f>LEFT(Solicitacao_Prancha[[#This Row],[DESTINO]],4)</f>
        <v>0284</v>
      </c>
      <c r="Y875" s="209" t="str">
        <f t="shared" si="247"/>
        <v>BRLP0367</v>
      </c>
      <c r="Z875" s="209" t="str">
        <f t="shared" si="248"/>
        <v>03670284</v>
      </c>
      <c r="AA875" s="209" t="str">
        <f t="shared" si="249"/>
        <v>BRLP0284</v>
      </c>
      <c r="AB875" s="222" t="e">
        <f>VLOOKUP(Y875,#REF!,2,0)</f>
        <v>#REF!</v>
      </c>
      <c r="AC875" s="222" t="e">
        <f>VLOOKUP(Z875,#REF!,2,0)</f>
        <v>#REF!</v>
      </c>
      <c r="AD875" s="222" t="e">
        <f>VLOOKUP(AA875,#REF!,2,0)</f>
        <v>#REF!</v>
      </c>
      <c r="AE875" s="227" t="e">
        <f t="shared" si="250"/>
        <v>#REF!</v>
      </c>
      <c r="AF875" s="230" t="e">
        <f t="shared" si="251"/>
        <v>#REF!</v>
      </c>
      <c r="AG875" s="230">
        <v>2</v>
      </c>
      <c r="AH875" s="230" t="e">
        <f t="shared" si="252"/>
        <v>#REF!</v>
      </c>
      <c r="AI875" s="228" t="e">
        <f t="shared" si="253"/>
        <v>#REF!</v>
      </c>
      <c r="AJ875" s="209">
        <f>Solicitacao_Prancha[[#This Row],[QUANT EQUIP]]</f>
        <v>1</v>
      </c>
      <c r="AK875" s="209"/>
      <c r="AL875" s="209"/>
      <c r="AM875" s="209"/>
      <c r="AN875" s="209"/>
      <c r="AO875" s="209"/>
      <c r="AP875" s="209"/>
      <c r="AQ875" s="209"/>
      <c r="AR875" s="209"/>
      <c r="AS875" s="209"/>
      <c r="AT875" s="209"/>
      <c r="AU875" s="209"/>
      <c r="AV875" s="209"/>
      <c r="AW875" s="209"/>
      <c r="AX875"/>
      <c r="AY875"/>
    </row>
    <row r="876" spans="1:51" ht="15" hidden="1" x14ac:dyDescent="0.25">
      <c r="A876" s="209">
        <v>3644</v>
      </c>
      <c r="B876" s="209" t="s">
        <v>718</v>
      </c>
      <c r="C876" s="210">
        <v>45661.75</v>
      </c>
      <c r="D876" s="209" t="s">
        <v>528</v>
      </c>
      <c r="E876" s="209" t="s">
        <v>719</v>
      </c>
      <c r="F876" s="209">
        <v>4</v>
      </c>
      <c r="G876" s="209" t="s">
        <v>487</v>
      </c>
      <c r="H876" s="209" t="s">
        <v>622</v>
      </c>
      <c r="I876" s="209" t="s">
        <v>621</v>
      </c>
      <c r="J876" s="209" t="s">
        <v>531</v>
      </c>
      <c r="K876" s="209" t="s">
        <v>1794</v>
      </c>
      <c r="L876" s="209" t="s">
        <v>604</v>
      </c>
      <c r="M876" s="209" t="s">
        <v>696</v>
      </c>
      <c r="N876" s="209" t="s">
        <v>683</v>
      </c>
      <c r="O876" s="209"/>
      <c r="P876" s="209" t="s">
        <v>514</v>
      </c>
      <c r="Q876" s="209" t="s">
        <v>688</v>
      </c>
      <c r="R876" s="209" t="e">
        <f>VLOOKUP(LEFT(Solicitacao_Prancha[[#This Row],[ORIGEM]],4),#REF!,2,0)</f>
        <v>#REF!</v>
      </c>
      <c r="S876" s="209" t="e">
        <f>VLOOKUP(LEFT(Solicitacao_Prancha[[#This Row],[DESTINO]],4),#REF!,2,0)</f>
        <v>#REF!</v>
      </c>
      <c r="T876" s="218" t="str">
        <f t="shared" si="246"/>
        <v>Não Aderente</v>
      </c>
      <c r="U876" s="222">
        <f>((CONCATENATE(Solicitacao_Prancha[[#This Row],[DATA MOVIMENTAÇÃO]]," ",Solicitacao_Prancha[[#This Row],[HORA MOVIMENTAÇÃO]])-Solicitacao_Prancha[[#This Row],[DATA SOLICITAÇÃO]])*24)+3</f>
        <v>15.999999999941792</v>
      </c>
      <c r="V876" s="224" t="s">
        <v>410</v>
      </c>
      <c r="W876" s="209" t="str">
        <f>LEFT(Solicitacao_Prancha[[#This Row],[ORIGEM]],4)</f>
        <v>0347</v>
      </c>
      <c r="X876" s="209" t="str">
        <f>LEFT(Solicitacao_Prancha[[#This Row],[DESTINO]],4)</f>
        <v>0438</v>
      </c>
      <c r="Y876" s="209" t="str">
        <f t="shared" si="247"/>
        <v>BRLP0347</v>
      </c>
      <c r="Z876" s="209" t="str">
        <f t="shared" si="248"/>
        <v>03470438</v>
      </c>
      <c r="AA876" s="209" t="str">
        <f t="shared" si="249"/>
        <v>BRLP0438</v>
      </c>
      <c r="AB876" s="222" t="e">
        <f>VLOOKUP(Y876,#REF!,2,0)</f>
        <v>#REF!</v>
      </c>
      <c r="AC876" s="222" t="e">
        <f>VLOOKUP(Z876,#REF!,2,0)</f>
        <v>#REF!</v>
      </c>
      <c r="AD876" s="222" t="e">
        <f>VLOOKUP(AA876,#REF!,2,0)</f>
        <v>#REF!</v>
      </c>
      <c r="AE876" s="227" t="e">
        <f t="shared" si="250"/>
        <v>#REF!</v>
      </c>
      <c r="AF876" s="230" t="e">
        <f t="shared" si="251"/>
        <v>#REF!</v>
      </c>
      <c r="AG876" s="230">
        <v>2</v>
      </c>
      <c r="AH876" s="230" t="e">
        <f t="shared" si="252"/>
        <v>#REF!</v>
      </c>
      <c r="AI876" s="228" t="e">
        <f t="shared" si="253"/>
        <v>#REF!</v>
      </c>
      <c r="AJ876" s="209">
        <f>Solicitacao_Prancha[[#This Row],[QUANT EQUIP]]</f>
        <v>4</v>
      </c>
      <c r="AK876" s="209"/>
      <c r="AL876" s="209"/>
      <c r="AM876" s="209"/>
      <c r="AN876" s="209"/>
      <c r="AO876" s="209"/>
      <c r="AP876" s="209"/>
      <c r="AQ876" s="209"/>
      <c r="AR876" s="209"/>
      <c r="AS876" s="209"/>
      <c r="AT876" s="209"/>
      <c r="AU876" s="209"/>
      <c r="AV876" s="209"/>
      <c r="AW876" s="209"/>
      <c r="AX876"/>
      <c r="AY876"/>
    </row>
    <row r="877" spans="1:51" ht="15" hidden="1" x14ac:dyDescent="0.25">
      <c r="A877" s="209">
        <v>3645</v>
      </c>
      <c r="B877" s="209" t="s">
        <v>718</v>
      </c>
      <c r="C877" s="210">
        <v>45661.754861111112</v>
      </c>
      <c r="D877" s="209" t="s">
        <v>555</v>
      </c>
      <c r="E877" s="209" t="s">
        <v>5</v>
      </c>
      <c r="F877" s="209">
        <v>1</v>
      </c>
      <c r="G877" s="209" t="s">
        <v>523</v>
      </c>
      <c r="H877" s="209" t="s">
        <v>620</v>
      </c>
      <c r="I877" s="209" t="s">
        <v>621</v>
      </c>
      <c r="J877" s="209" t="s">
        <v>1</v>
      </c>
      <c r="K877" s="209" t="s">
        <v>1767</v>
      </c>
      <c r="L877" s="209" t="s">
        <v>604</v>
      </c>
      <c r="M877" s="209" t="s">
        <v>1477</v>
      </c>
      <c r="N877" s="209" t="s">
        <v>1848</v>
      </c>
      <c r="O877" s="209"/>
      <c r="P877" s="209"/>
      <c r="Q877" s="209" t="s">
        <v>687</v>
      </c>
      <c r="R877" s="209" t="e">
        <f>VLOOKUP(LEFT(Solicitacao_Prancha[[#This Row],[ORIGEM]],4),#REF!,2,0)</f>
        <v>#REF!</v>
      </c>
      <c r="S877" s="209" t="e">
        <f>VLOOKUP(LEFT(Solicitacao_Prancha[[#This Row],[DESTINO]],4),#REF!,2,0)</f>
        <v>#REF!</v>
      </c>
      <c r="T877" s="218" t="str">
        <f t="shared" si="246"/>
        <v>Não Aderente</v>
      </c>
      <c r="U877" s="222">
        <f>((CONCATENATE(Solicitacao_Prancha[[#This Row],[DATA MOVIMENTAÇÃO]]," ",Solicitacao_Prancha[[#This Row],[HORA MOVIMENTAÇÃO]])-Solicitacao_Prancha[[#This Row],[DATA SOLICITAÇÃO]])*24)+3</f>
        <v>39.883333333244082</v>
      </c>
      <c r="V877" s="224" t="s">
        <v>410</v>
      </c>
      <c r="W877" s="209" t="str">
        <f>LEFT(Solicitacao_Prancha[[#This Row],[ORIGEM]],4)</f>
        <v>0520</v>
      </c>
      <c r="X877" s="209" t="str">
        <f>LEFT(Solicitacao_Prancha[[#This Row],[DESTINO]],4)</f>
        <v>0519</v>
      </c>
      <c r="Y877" s="209" t="str">
        <f t="shared" si="247"/>
        <v>BRLP0520</v>
      </c>
      <c r="Z877" s="209" t="str">
        <f t="shared" si="248"/>
        <v>05200519</v>
      </c>
      <c r="AA877" s="209" t="str">
        <f t="shared" si="249"/>
        <v>BRLP0519</v>
      </c>
      <c r="AB877" s="222" t="e">
        <f>VLOOKUP(Y877,#REF!,2,0)</f>
        <v>#REF!</v>
      </c>
      <c r="AC877" s="222" t="e">
        <f>VLOOKUP(Z877,#REF!,2,0)</f>
        <v>#REF!</v>
      </c>
      <c r="AD877" s="222" t="e">
        <f>VLOOKUP(AA877,#REF!,2,0)</f>
        <v>#REF!</v>
      </c>
      <c r="AE877" s="227" t="e">
        <f t="shared" si="250"/>
        <v>#REF!</v>
      </c>
      <c r="AF877" s="230" t="e">
        <f t="shared" si="251"/>
        <v>#REF!</v>
      </c>
      <c r="AG877" s="230">
        <v>2</v>
      </c>
      <c r="AH877" s="230" t="e">
        <f t="shared" si="252"/>
        <v>#REF!</v>
      </c>
      <c r="AI877" s="228" t="e">
        <f t="shared" si="253"/>
        <v>#REF!</v>
      </c>
      <c r="AJ877" s="209">
        <f>Solicitacao_Prancha[[#This Row],[QUANT EQUIP]]</f>
        <v>1</v>
      </c>
      <c r="AK877" s="209"/>
      <c r="AL877" s="209"/>
      <c r="AM877" s="209"/>
      <c r="AN877" s="209"/>
      <c r="AO877" s="209"/>
      <c r="AP877" s="209"/>
      <c r="AQ877" s="209"/>
      <c r="AR877" s="209"/>
      <c r="AS877" s="209"/>
      <c r="AT877" s="209"/>
      <c r="AU877" s="209"/>
      <c r="AV877" s="209"/>
      <c r="AW877" s="209"/>
      <c r="AX877"/>
      <c r="AY877"/>
    </row>
    <row r="878" spans="1:51" ht="15" hidden="1" x14ac:dyDescent="0.25">
      <c r="A878" s="209">
        <v>3647</v>
      </c>
      <c r="B878" s="209" t="s">
        <v>743</v>
      </c>
      <c r="C878" s="210">
        <v>45661.796527777777</v>
      </c>
      <c r="D878" s="209" t="s">
        <v>753</v>
      </c>
      <c r="E878" s="209" t="s">
        <v>489</v>
      </c>
      <c r="F878" s="209">
        <v>1</v>
      </c>
      <c r="G878" s="209" t="s">
        <v>508</v>
      </c>
      <c r="H878" s="209" t="s">
        <v>620</v>
      </c>
      <c r="I878" s="209" t="s">
        <v>621</v>
      </c>
      <c r="J878" s="209" t="s">
        <v>531</v>
      </c>
      <c r="K878" s="209" t="s">
        <v>1794</v>
      </c>
      <c r="L878" s="209" t="s">
        <v>604</v>
      </c>
      <c r="M878" s="209" t="s">
        <v>590</v>
      </c>
      <c r="N878" s="209" t="s">
        <v>1747</v>
      </c>
      <c r="O878" s="209"/>
      <c r="P878" s="209" t="s">
        <v>848</v>
      </c>
      <c r="Q878" s="209" t="s">
        <v>688</v>
      </c>
      <c r="R878" s="209" t="e">
        <f>VLOOKUP(LEFT(Solicitacao_Prancha[[#This Row],[ORIGEM]],4),#REF!,2,0)</f>
        <v>#REF!</v>
      </c>
      <c r="S878" s="209" t="e">
        <f>VLOOKUP(LEFT(Solicitacao_Prancha[[#This Row],[DESTINO]],4),#REF!,2,0)</f>
        <v>#REF!</v>
      </c>
      <c r="T878" s="218" t="str">
        <f t="shared" si="246"/>
        <v>Não Aderente</v>
      </c>
      <c r="U878" s="222">
        <f>((CONCATENATE(Solicitacao_Prancha[[#This Row],[DATA MOVIMENTAÇÃO]]," ",Solicitacao_Prancha[[#This Row],[HORA MOVIMENTAÇÃO]])-Solicitacao_Prancha[[#This Row],[DATA SOLICITAÇÃO]])*24)+3</f>
        <v>14.883333333302289</v>
      </c>
      <c r="V878" s="224" t="s">
        <v>410</v>
      </c>
      <c r="W878" s="209" t="str">
        <f>LEFT(Solicitacao_Prancha[[#This Row],[ORIGEM]],4)</f>
        <v>0351</v>
      </c>
      <c r="X878" s="209" t="str">
        <f>LEFT(Solicitacao_Prancha[[#This Row],[DESTINO]],4)</f>
        <v>0443</v>
      </c>
      <c r="Y878" s="209" t="str">
        <f t="shared" si="247"/>
        <v>BRLP0351</v>
      </c>
      <c r="Z878" s="209" t="str">
        <f t="shared" si="248"/>
        <v>03510443</v>
      </c>
      <c r="AA878" s="209" t="str">
        <f t="shared" si="249"/>
        <v>BRLP0443</v>
      </c>
      <c r="AB878" s="222" t="e">
        <f>VLOOKUP(Y878,#REF!,2,0)</f>
        <v>#REF!</v>
      </c>
      <c r="AC878" s="222" t="e">
        <f>VLOOKUP(Z878,#REF!,2,0)</f>
        <v>#REF!</v>
      </c>
      <c r="AD878" s="222" t="e">
        <f>VLOOKUP(AA878,#REF!,2,0)</f>
        <v>#REF!</v>
      </c>
      <c r="AE878" s="227" t="e">
        <f t="shared" si="250"/>
        <v>#REF!</v>
      </c>
      <c r="AF878" s="230" t="e">
        <f t="shared" si="251"/>
        <v>#REF!</v>
      </c>
      <c r="AG878" s="230">
        <v>2</v>
      </c>
      <c r="AH878" s="230" t="e">
        <f t="shared" si="252"/>
        <v>#REF!</v>
      </c>
      <c r="AI878" s="228" t="e">
        <f t="shared" si="253"/>
        <v>#REF!</v>
      </c>
      <c r="AJ878" s="209">
        <f>Solicitacao_Prancha[[#This Row],[QUANT EQUIP]]</f>
        <v>1</v>
      </c>
      <c r="AK878" s="209"/>
      <c r="AL878" s="209"/>
      <c r="AM878" s="209"/>
      <c r="AN878" s="209"/>
      <c r="AO878" s="209"/>
      <c r="AP878" s="209"/>
      <c r="AQ878" s="209"/>
      <c r="AR878" s="209"/>
      <c r="AS878" s="209"/>
      <c r="AT878" s="209"/>
      <c r="AU878" s="209"/>
      <c r="AV878" s="209"/>
      <c r="AW878" s="209"/>
      <c r="AX878"/>
      <c r="AY878"/>
    </row>
    <row r="879" spans="1:51" ht="15" hidden="1" x14ac:dyDescent="0.25">
      <c r="A879" s="209">
        <v>3648</v>
      </c>
      <c r="B879" s="209" t="s">
        <v>718</v>
      </c>
      <c r="C879" s="210">
        <v>45661.854861111111</v>
      </c>
      <c r="D879" s="209" t="s">
        <v>673</v>
      </c>
      <c r="E879" s="209" t="s">
        <v>744</v>
      </c>
      <c r="F879" s="209">
        <v>6</v>
      </c>
      <c r="G879" s="209" t="s">
        <v>506</v>
      </c>
      <c r="H879" s="209" t="s">
        <v>621</v>
      </c>
      <c r="I879" s="209" t="s">
        <v>624</v>
      </c>
      <c r="J879" s="209" t="s">
        <v>531</v>
      </c>
      <c r="K879" s="209" t="s">
        <v>1794</v>
      </c>
      <c r="L879" s="209" t="s">
        <v>604</v>
      </c>
      <c r="M879" s="209" t="s">
        <v>1161</v>
      </c>
      <c r="N879" s="209" t="s">
        <v>1831</v>
      </c>
      <c r="O879" s="209"/>
      <c r="P879" s="209" t="s">
        <v>848</v>
      </c>
      <c r="Q879" s="209" t="s">
        <v>688</v>
      </c>
      <c r="R879" s="209" t="e">
        <f>VLOOKUP(LEFT(Solicitacao_Prancha[[#This Row],[ORIGEM]],4),#REF!,2,0)</f>
        <v>#REF!</v>
      </c>
      <c r="S879" s="209" t="e">
        <f>VLOOKUP(LEFT(Solicitacao_Prancha[[#This Row],[DESTINO]],4),#REF!,2,0)</f>
        <v>#REF!</v>
      </c>
      <c r="T879" s="218" t="str">
        <f t="shared" si="246"/>
        <v>Não Aderente</v>
      </c>
      <c r="U879" s="222">
        <f>((CONCATENATE(Solicitacao_Prancha[[#This Row],[DATA MOVIMENTAÇÃO]]," ",Solicitacao_Prancha[[#This Row],[HORA MOVIMENTAÇÃO]])-Solicitacao_Prancha[[#This Row],[DATA SOLICITAÇÃO]])*24)+3</f>
        <v>13.483333333279006</v>
      </c>
      <c r="V879" s="224" t="s">
        <v>410</v>
      </c>
      <c r="W879" s="209" t="str">
        <f>LEFT(Solicitacao_Prancha[[#This Row],[ORIGEM]],4)</f>
        <v>0549</v>
      </c>
      <c r="X879" s="209" t="str">
        <f>LEFT(Solicitacao_Prancha[[#This Row],[DESTINO]],4)</f>
        <v>0444</v>
      </c>
      <c r="Y879" s="209" t="str">
        <f t="shared" si="247"/>
        <v>BRLP0549</v>
      </c>
      <c r="Z879" s="209" t="str">
        <f t="shared" si="248"/>
        <v>05490444</v>
      </c>
      <c r="AA879" s="209" t="str">
        <f t="shared" si="249"/>
        <v>BRLP0444</v>
      </c>
      <c r="AB879" s="222" t="e">
        <f>VLOOKUP(Y879,#REF!,2,0)</f>
        <v>#REF!</v>
      </c>
      <c r="AC879" s="222" t="e">
        <f>VLOOKUP(Z879,#REF!,2,0)</f>
        <v>#REF!</v>
      </c>
      <c r="AD879" s="222" t="e">
        <f>VLOOKUP(AA879,#REF!,2,0)</f>
        <v>#REF!</v>
      </c>
      <c r="AE879" s="227" t="e">
        <f t="shared" si="250"/>
        <v>#REF!</v>
      </c>
      <c r="AF879" s="230" t="e">
        <f t="shared" si="251"/>
        <v>#REF!</v>
      </c>
      <c r="AG879" s="230">
        <v>2</v>
      </c>
      <c r="AH879" s="230" t="e">
        <f t="shared" si="252"/>
        <v>#REF!</v>
      </c>
      <c r="AI879" s="228" t="e">
        <f t="shared" si="253"/>
        <v>#REF!</v>
      </c>
      <c r="AJ879" s="209">
        <f>Solicitacao_Prancha[[#This Row],[QUANT EQUIP]]</f>
        <v>6</v>
      </c>
      <c r="AK879" s="209"/>
      <c r="AL879" s="209"/>
      <c r="AM879" s="209"/>
      <c r="AN879" s="209"/>
      <c r="AO879" s="209"/>
      <c r="AP879" s="209"/>
      <c r="AQ879" s="209"/>
      <c r="AR879" s="209"/>
      <c r="AS879" s="209"/>
      <c r="AT879" s="209"/>
      <c r="AU879" s="209"/>
      <c r="AV879" s="209"/>
      <c r="AW879" s="209"/>
      <c r="AX879"/>
      <c r="AY879"/>
    </row>
    <row r="880" spans="1:51" ht="15" hidden="1" x14ac:dyDescent="0.25">
      <c r="A880" s="209">
        <v>3649</v>
      </c>
      <c r="B880" s="209" t="s">
        <v>718</v>
      </c>
      <c r="C880" s="210">
        <v>45661.936111111114</v>
      </c>
      <c r="D880" s="209" t="s">
        <v>528</v>
      </c>
      <c r="E880" s="209" t="s">
        <v>719</v>
      </c>
      <c r="F880" s="209">
        <v>4</v>
      </c>
      <c r="G880" s="209" t="s">
        <v>487</v>
      </c>
      <c r="H880" s="209" t="s">
        <v>622</v>
      </c>
      <c r="I880" s="209" t="s">
        <v>621</v>
      </c>
      <c r="J880" s="209" t="s">
        <v>531</v>
      </c>
      <c r="K880" s="209" t="s">
        <v>1794</v>
      </c>
      <c r="L880" s="209" t="s">
        <v>604</v>
      </c>
      <c r="M880" s="209" t="s">
        <v>696</v>
      </c>
      <c r="N880" s="209" t="s">
        <v>683</v>
      </c>
      <c r="O880" s="209"/>
      <c r="P880" s="209" t="s">
        <v>514</v>
      </c>
      <c r="Q880" s="209" t="s">
        <v>688</v>
      </c>
      <c r="R880" s="209" t="e">
        <f>VLOOKUP(LEFT(Solicitacao_Prancha[[#This Row],[ORIGEM]],4),#REF!,2,0)</f>
        <v>#REF!</v>
      </c>
      <c r="S880" s="209" t="e">
        <f>VLOOKUP(LEFT(Solicitacao_Prancha[[#This Row],[DESTINO]],4),#REF!,2,0)</f>
        <v>#REF!</v>
      </c>
      <c r="T880" s="218" t="str">
        <f t="shared" si="246"/>
        <v>Não Aderente</v>
      </c>
      <c r="U880" s="222">
        <f>((CONCATENATE(Solicitacao_Prancha[[#This Row],[DATA MOVIMENTAÇÃO]]," ",Solicitacao_Prancha[[#This Row],[HORA MOVIMENTAÇÃO]])-Solicitacao_Prancha[[#This Row],[DATA SOLICITAÇÃO]])*24)+3</f>
        <v>11.533333333209157</v>
      </c>
      <c r="V880" s="224" t="s">
        <v>410</v>
      </c>
      <c r="W880" s="209" t="str">
        <f>LEFT(Solicitacao_Prancha[[#This Row],[ORIGEM]],4)</f>
        <v>0347</v>
      </c>
      <c r="X880" s="209" t="str">
        <f>LEFT(Solicitacao_Prancha[[#This Row],[DESTINO]],4)</f>
        <v>0438</v>
      </c>
      <c r="Y880" s="209" t="str">
        <f t="shared" si="247"/>
        <v>BRLP0347</v>
      </c>
      <c r="Z880" s="209" t="str">
        <f t="shared" si="248"/>
        <v>03470438</v>
      </c>
      <c r="AA880" s="209" t="str">
        <f t="shared" si="249"/>
        <v>BRLP0438</v>
      </c>
      <c r="AB880" s="222" t="e">
        <f>VLOOKUP(Y880,#REF!,2,0)</f>
        <v>#REF!</v>
      </c>
      <c r="AC880" s="222" t="e">
        <f>VLOOKUP(Z880,#REF!,2,0)</f>
        <v>#REF!</v>
      </c>
      <c r="AD880" s="222" t="e">
        <f>VLOOKUP(AA880,#REF!,2,0)</f>
        <v>#REF!</v>
      </c>
      <c r="AE880" s="227" t="e">
        <f t="shared" si="250"/>
        <v>#REF!</v>
      </c>
      <c r="AF880" s="230" t="e">
        <f t="shared" si="251"/>
        <v>#REF!</v>
      </c>
      <c r="AG880" s="230">
        <v>2</v>
      </c>
      <c r="AH880" s="230" t="e">
        <f t="shared" si="252"/>
        <v>#REF!</v>
      </c>
      <c r="AI880" s="228" t="e">
        <f t="shared" si="253"/>
        <v>#REF!</v>
      </c>
      <c r="AJ880" s="209">
        <f>Solicitacao_Prancha[[#This Row],[QUANT EQUIP]]</f>
        <v>4</v>
      </c>
      <c r="AK880" s="209"/>
      <c r="AL880" s="209"/>
      <c r="AM880" s="209"/>
      <c r="AN880" s="209"/>
      <c r="AO880" s="209"/>
      <c r="AP880" s="209"/>
      <c r="AQ880" s="209"/>
      <c r="AR880" s="209"/>
      <c r="AS880" s="209"/>
      <c r="AT880" s="209"/>
      <c r="AU880" s="209"/>
      <c r="AV880" s="209"/>
      <c r="AW880" s="209"/>
      <c r="AX880"/>
      <c r="AY880"/>
    </row>
    <row r="881" spans="1:51" ht="15" hidden="1" x14ac:dyDescent="0.25">
      <c r="A881" s="209">
        <v>3650</v>
      </c>
      <c r="B881" s="209" t="s">
        <v>745</v>
      </c>
      <c r="C881" s="210">
        <v>45661.986111111109</v>
      </c>
      <c r="D881" s="209" t="s">
        <v>844</v>
      </c>
      <c r="E881" s="209" t="s">
        <v>485</v>
      </c>
      <c r="F881" s="209">
        <v>1</v>
      </c>
      <c r="G881" s="209" t="s">
        <v>845</v>
      </c>
      <c r="H881" s="209" t="s">
        <v>620</v>
      </c>
      <c r="I881" s="209" t="s">
        <v>624</v>
      </c>
      <c r="J881" s="209" t="s">
        <v>1</v>
      </c>
      <c r="K881" s="209" t="s">
        <v>1767</v>
      </c>
      <c r="L881" s="209" t="s">
        <v>597</v>
      </c>
      <c r="M881" s="209" t="s">
        <v>546</v>
      </c>
      <c r="N881" s="209" t="s">
        <v>490</v>
      </c>
      <c r="O881" s="209"/>
      <c r="P881" s="209"/>
      <c r="Q881" s="209" t="s">
        <v>687</v>
      </c>
      <c r="R881" s="209" t="e">
        <f>VLOOKUP(LEFT(Solicitacao_Prancha[[#This Row],[ORIGEM]],4),#REF!,2,0)</f>
        <v>#REF!</v>
      </c>
      <c r="S881" s="209" t="e">
        <f>VLOOKUP(LEFT(Solicitacao_Prancha[[#This Row],[DESTINO]],4),#REF!,2,0)</f>
        <v>#REF!</v>
      </c>
      <c r="T881" s="218" t="str">
        <f t="shared" si="246"/>
        <v>Não Aderente</v>
      </c>
      <c r="U881" s="222">
        <f>((CONCATENATE(Solicitacao_Prancha[[#This Row],[DATA MOVIMENTAÇÃO]]," ",Solicitacao_Prancha[[#This Row],[HORA MOVIMENTAÇÃO]])-Solicitacao_Prancha[[#This Row],[DATA SOLICITAÇÃO]])*24)+3</f>
        <v>36.333333333372138</v>
      </c>
      <c r="V881" s="224" t="s">
        <v>410</v>
      </c>
      <c r="W881" s="209" t="str">
        <f>LEFT(Solicitacao_Prancha[[#This Row],[ORIGEM]],4)</f>
        <v>0325</v>
      </c>
      <c r="X881" s="209" t="str">
        <f>LEFT(Solicitacao_Prancha[[#This Row],[DESTINO]],4)</f>
        <v>0425</v>
      </c>
      <c r="Y881" s="209" t="str">
        <f t="shared" si="247"/>
        <v>BRLP0325</v>
      </c>
      <c r="Z881" s="209" t="str">
        <f t="shared" si="248"/>
        <v>03250425</v>
      </c>
      <c r="AA881" s="209" t="str">
        <f t="shared" si="249"/>
        <v>BRLP0425</v>
      </c>
      <c r="AB881" s="222" t="e">
        <f>VLOOKUP(Y881,#REF!,2,0)</f>
        <v>#REF!</v>
      </c>
      <c r="AC881" s="222" t="e">
        <f>VLOOKUP(Z881,#REF!,2,0)</f>
        <v>#REF!</v>
      </c>
      <c r="AD881" s="222" t="e">
        <f>VLOOKUP(AA881,#REF!,2,0)</f>
        <v>#REF!</v>
      </c>
      <c r="AE881" s="227" t="e">
        <f t="shared" si="250"/>
        <v>#REF!</v>
      </c>
      <c r="AF881" s="230" t="e">
        <f t="shared" si="251"/>
        <v>#REF!</v>
      </c>
      <c r="AG881" s="230">
        <v>2</v>
      </c>
      <c r="AH881" s="230" t="e">
        <f t="shared" si="252"/>
        <v>#REF!</v>
      </c>
      <c r="AI881" s="228" t="e">
        <f t="shared" si="253"/>
        <v>#REF!</v>
      </c>
      <c r="AJ881" s="209">
        <f>Solicitacao_Prancha[[#This Row],[QUANT EQUIP]]</f>
        <v>1</v>
      </c>
      <c r="AK881" s="209"/>
      <c r="AL881" s="209"/>
      <c r="AM881" s="209"/>
      <c r="AN881" s="209"/>
      <c r="AO881" s="209"/>
      <c r="AP881" s="209"/>
      <c r="AQ881" s="209"/>
      <c r="AR881" s="209"/>
      <c r="AS881" s="209"/>
      <c r="AT881" s="209"/>
      <c r="AU881" s="209"/>
      <c r="AV881" s="209"/>
      <c r="AW881" s="209"/>
      <c r="AX881"/>
      <c r="AY881"/>
    </row>
    <row r="882" spans="1:51" ht="15" hidden="1" x14ac:dyDescent="0.25">
      <c r="A882" s="209">
        <v>3651</v>
      </c>
      <c r="B882" s="209" t="s">
        <v>745</v>
      </c>
      <c r="C882" s="210">
        <v>45661.990277777775</v>
      </c>
      <c r="D882" s="209" t="s">
        <v>844</v>
      </c>
      <c r="E882" s="209" t="s">
        <v>485</v>
      </c>
      <c r="F882" s="209">
        <v>1</v>
      </c>
      <c r="G882" s="209" t="s">
        <v>845</v>
      </c>
      <c r="H882" s="209" t="s">
        <v>620</v>
      </c>
      <c r="I882" s="209" t="s">
        <v>624</v>
      </c>
      <c r="J882" s="209" t="s">
        <v>1</v>
      </c>
      <c r="K882" s="209" t="s">
        <v>1767</v>
      </c>
      <c r="L882" s="209" t="s">
        <v>598</v>
      </c>
      <c r="M882" s="209" t="s">
        <v>546</v>
      </c>
      <c r="N882" s="209" t="s">
        <v>490</v>
      </c>
      <c r="O882" s="209"/>
      <c r="P882" s="209"/>
      <c r="Q882" s="209" t="s">
        <v>687</v>
      </c>
      <c r="R882" s="209" t="e">
        <f>VLOOKUP(LEFT(Solicitacao_Prancha[[#This Row],[ORIGEM]],4),#REF!,2,0)</f>
        <v>#REF!</v>
      </c>
      <c r="S882" s="209" t="e">
        <f>VLOOKUP(LEFT(Solicitacao_Prancha[[#This Row],[DESTINO]],4),#REF!,2,0)</f>
        <v>#REF!</v>
      </c>
      <c r="T882" s="218" t="str">
        <f t="shared" si="246"/>
        <v>Não Aderente</v>
      </c>
      <c r="U882" s="222">
        <f>((CONCATENATE(Solicitacao_Prancha[[#This Row],[DATA MOVIMENTAÇÃO]]," ",Solicitacao_Prancha[[#This Row],[HORA MOVIMENTAÇÃO]])-Solicitacao_Prancha[[#This Row],[DATA SOLICITAÇÃO]])*24)+3</f>
        <v>41.233333333453629</v>
      </c>
      <c r="V882" s="224" t="s">
        <v>410</v>
      </c>
      <c r="W882" s="209" t="str">
        <f>LEFT(Solicitacao_Prancha[[#This Row],[ORIGEM]],4)</f>
        <v>0325</v>
      </c>
      <c r="X882" s="209" t="str">
        <f>LEFT(Solicitacao_Prancha[[#This Row],[DESTINO]],4)</f>
        <v>0425</v>
      </c>
      <c r="Y882" s="209" t="str">
        <f t="shared" si="247"/>
        <v>BRLP0325</v>
      </c>
      <c r="Z882" s="209" t="str">
        <f t="shared" si="248"/>
        <v>03250425</v>
      </c>
      <c r="AA882" s="209" t="str">
        <f t="shared" si="249"/>
        <v>BRLP0425</v>
      </c>
      <c r="AB882" s="222" t="e">
        <f>VLOOKUP(Y882,#REF!,2,0)</f>
        <v>#REF!</v>
      </c>
      <c r="AC882" s="222" t="e">
        <f>VLOOKUP(Z882,#REF!,2,0)</f>
        <v>#REF!</v>
      </c>
      <c r="AD882" s="222" t="e">
        <f>VLOOKUP(AA882,#REF!,2,0)</f>
        <v>#REF!</v>
      </c>
      <c r="AE882" s="227" t="e">
        <f t="shared" si="250"/>
        <v>#REF!</v>
      </c>
      <c r="AF882" s="230" t="e">
        <f t="shared" si="251"/>
        <v>#REF!</v>
      </c>
      <c r="AG882" s="230">
        <v>2</v>
      </c>
      <c r="AH882" s="230" t="e">
        <f t="shared" si="252"/>
        <v>#REF!</v>
      </c>
      <c r="AI882" s="228" t="e">
        <f t="shared" si="253"/>
        <v>#REF!</v>
      </c>
      <c r="AJ882" s="209">
        <f>Solicitacao_Prancha[[#This Row],[QUANT EQUIP]]</f>
        <v>1</v>
      </c>
      <c r="AK882" s="209"/>
      <c r="AL882" s="209"/>
      <c r="AM882" s="209"/>
      <c r="AN882" s="209"/>
      <c r="AO882" s="209"/>
      <c r="AP882" s="209"/>
      <c r="AQ882" s="209"/>
      <c r="AR882" s="209"/>
      <c r="AS882" s="209"/>
      <c r="AT882" s="209"/>
      <c r="AU882" s="209"/>
      <c r="AV882" s="209"/>
      <c r="AW882" s="209"/>
      <c r="AX882"/>
      <c r="AY882"/>
    </row>
    <row r="883" spans="1:51" ht="15" hidden="1" x14ac:dyDescent="0.25">
      <c r="A883" s="209">
        <v>3652</v>
      </c>
      <c r="B883" s="209" t="s">
        <v>742</v>
      </c>
      <c r="C883" s="210">
        <v>45662.042361111111</v>
      </c>
      <c r="D883" s="209" t="s">
        <v>1766</v>
      </c>
      <c r="E883" s="209" t="s">
        <v>489</v>
      </c>
      <c r="F883" s="209">
        <v>3</v>
      </c>
      <c r="G883" s="209" t="s">
        <v>534</v>
      </c>
      <c r="H883" s="209" t="s">
        <v>621</v>
      </c>
      <c r="I883" s="209" t="s">
        <v>622</v>
      </c>
      <c r="J883" s="209" t="s">
        <v>502</v>
      </c>
      <c r="K883" s="209" t="s">
        <v>1767</v>
      </c>
      <c r="L883" s="209" t="s">
        <v>1850</v>
      </c>
      <c r="M883" s="209" t="s">
        <v>580</v>
      </c>
      <c r="N883" s="209" t="s">
        <v>1768</v>
      </c>
      <c r="O883" s="209" t="s">
        <v>1851</v>
      </c>
      <c r="P883" s="209"/>
      <c r="Q883" s="209" t="s">
        <v>688</v>
      </c>
      <c r="R883" s="209" t="e">
        <f>VLOOKUP(LEFT(Solicitacao_Prancha[[#This Row],[ORIGEM]],4),#REF!,2,0)</f>
        <v>#REF!</v>
      </c>
      <c r="S883" s="209" t="e">
        <f>VLOOKUP(LEFT(Solicitacao_Prancha[[#This Row],[DESTINO]],4),#REF!,2,0)</f>
        <v>#REF!</v>
      </c>
      <c r="T883" s="218" t="str">
        <f t="shared" si="246"/>
        <v>Não Aderente</v>
      </c>
      <c r="U883" s="222">
        <f>((CONCATENATE(Solicitacao_Prancha[[#This Row],[DATA MOVIMENTAÇÃO]]," ",Solicitacao_Prancha[[#This Row],[HORA MOVIMENTAÇÃO]])-Solicitacao_Prancha[[#This Row],[DATA SOLICITAÇÃO]])*24)+3</f>
        <v>42.083333333255723</v>
      </c>
      <c r="V883" s="224" t="s">
        <v>410</v>
      </c>
      <c r="W883" s="209" t="str">
        <f>LEFT(Solicitacao_Prancha[[#This Row],[ORIGEM]],4)</f>
        <v>0262</v>
      </c>
      <c r="X883" s="209" t="str">
        <f>LEFT(Solicitacao_Prancha[[#This Row],[DESTINO]],4)</f>
        <v>5009</v>
      </c>
      <c r="Y883" s="209" t="str">
        <f t="shared" si="247"/>
        <v>BRLP0262</v>
      </c>
      <c r="Z883" s="209" t="str">
        <f t="shared" si="248"/>
        <v>02625009</v>
      </c>
      <c r="AA883" s="209" t="str">
        <f t="shared" si="249"/>
        <v>BRLP5009</v>
      </c>
      <c r="AB883" s="222" t="e">
        <f>VLOOKUP(Y883,#REF!,2,0)</f>
        <v>#REF!</v>
      </c>
      <c r="AC883" s="222" t="e">
        <f>VLOOKUP(Z883,#REF!,2,0)</f>
        <v>#REF!</v>
      </c>
      <c r="AD883" s="222" t="e">
        <f>VLOOKUP(AA883,#REF!,2,0)</f>
        <v>#REF!</v>
      </c>
      <c r="AE883" s="227" t="e">
        <f t="shared" si="250"/>
        <v>#REF!</v>
      </c>
      <c r="AF883" s="230" t="e">
        <f t="shared" si="251"/>
        <v>#REF!</v>
      </c>
      <c r="AG883" s="230">
        <v>2</v>
      </c>
      <c r="AH883" s="230" t="e">
        <f t="shared" si="252"/>
        <v>#REF!</v>
      </c>
      <c r="AI883" s="228" t="e">
        <f t="shared" si="253"/>
        <v>#REF!</v>
      </c>
      <c r="AJ883" s="209">
        <f>Solicitacao_Prancha[[#This Row],[QUANT EQUIP]]</f>
        <v>3</v>
      </c>
      <c r="AK883" s="209"/>
      <c r="AL883" s="209"/>
      <c r="AM883" s="209"/>
      <c r="AN883" s="209"/>
      <c r="AO883" s="209"/>
      <c r="AP883" s="209"/>
      <c r="AQ883" s="209"/>
      <c r="AR883" s="209"/>
      <c r="AS883" s="209"/>
      <c r="AT883" s="209"/>
      <c r="AU883" s="209"/>
      <c r="AV883" s="209"/>
      <c r="AW883" s="209"/>
      <c r="AX883"/>
      <c r="AY883"/>
    </row>
    <row r="884" spans="1:51" ht="15" hidden="1" x14ac:dyDescent="0.25">
      <c r="A884" s="209">
        <v>3653</v>
      </c>
      <c r="B884" s="209" t="s">
        <v>742</v>
      </c>
      <c r="C884" s="210">
        <v>45662.046527777777</v>
      </c>
      <c r="D884" s="209" t="s">
        <v>1766</v>
      </c>
      <c r="E884" s="209" t="s">
        <v>489</v>
      </c>
      <c r="F884" s="209">
        <v>2</v>
      </c>
      <c r="G884" s="209" t="s">
        <v>534</v>
      </c>
      <c r="H884" s="209" t="s">
        <v>620</v>
      </c>
      <c r="I884" s="209" t="s">
        <v>622</v>
      </c>
      <c r="J884" s="209" t="s">
        <v>1</v>
      </c>
      <c r="K884" s="209" t="s">
        <v>1767</v>
      </c>
      <c r="L884" s="209" t="s">
        <v>604</v>
      </c>
      <c r="M884" s="209" t="s">
        <v>974</v>
      </c>
      <c r="N884" s="209" t="s">
        <v>1768</v>
      </c>
      <c r="O884" s="209"/>
      <c r="P884" s="209"/>
      <c r="Q884" s="209" t="s">
        <v>688</v>
      </c>
      <c r="R884" s="209" t="e">
        <f>VLOOKUP(LEFT(Solicitacao_Prancha[[#This Row],[ORIGEM]],4),#REF!,2,0)</f>
        <v>#REF!</v>
      </c>
      <c r="S884" s="209" t="e">
        <f>VLOOKUP(LEFT(Solicitacao_Prancha[[#This Row],[DESTINO]],4),#REF!,2,0)</f>
        <v>#REF!</v>
      </c>
      <c r="T884" s="218" t="str">
        <f t="shared" si="246"/>
        <v>Não Aderente</v>
      </c>
      <c r="U884" s="222">
        <f>((CONCATENATE(Solicitacao_Prancha[[#This Row],[DATA MOVIMENTAÇÃO]]," ",Solicitacao_Prancha[[#This Row],[HORA MOVIMENTAÇÃO]])-Solicitacao_Prancha[[#This Row],[DATA SOLICITAÇÃO]])*24)+3</f>
        <v>32.883333333302289</v>
      </c>
      <c r="V884" s="224" t="s">
        <v>410</v>
      </c>
      <c r="W884" s="209" t="str">
        <f>LEFT(Solicitacao_Prancha[[#This Row],[ORIGEM]],4)</f>
        <v>0517</v>
      </c>
      <c r="X884" s="209" t="str">
        <f>LEFT(Solicitacao_Prancha[[#This Row],[DESTINO]],4)</f>
        <v>5009</v>
      </c>
      <c r="Y884" s="209" t="str">
        <f t="shared" si="247"/>
        <v>BRLP0517</v>
      </c>
      <c r="Z884" s="209" t="str">
        <f t="shared" si="248"/>
        <v>05175009</v>
      </c>
      <c r="AA884" s="209" t="str">
        <f t="shared" si="249"/>
        <v>BRLP5009</v>
      </c>
      <c r="AB884" s="222" t="e">
        <f>VLOOKUP(Y884,#REF!,2,0)</f>
        <v>#REF!</v>
      </c>
      <c r="AC884" s="222" t="e">
        <f>VLOOKUP(Z884,#REF!,2,0)</f>
        <v>#REF!</v>
      </c>
      <c r="AD884" s="222" t="e">
        <f>VLOOKUP(AA884,#REF!,2,0)</f>
        <v>#REF!</v>
      </c>
      <c r="AE884" s="227" t="e">
        <f t="shared" si="250"/>
        <v>#REF!</v>
      </c>
      <c r="AF884" s="230" t="e">
        <f t="shared" si="251"/>
        <v>#REF!</v>
      </c>
      <c r="AG884" s="230">
        <v>2</v>
      </c>
      <c r="AH884" s="230" t="e">
        <f t="shared" si="252"/>
        <v>#REF!</v>
      </c>
      <c r="AI884" s="228" t="e">
        <f t="shared" si="253"/>
        <v>#REF!</v>
      </c>
      <c r="AJ884" s="209">
        <f>Solicitacao_Prancha[[#This Row],[QUANT EQUIP]]</f>
        <v>2</v>
      </c>
      <c r="AK884" s="209"/>
      <c r="AL884" s="209"/>
      <c r="AM884" s="209"/>
      <c r="AN884" s="209"/>
      <c r="AO884" s="209"/>
      <c r="AP884" s="209"/>
      <c r="AQ884" s="209"/>
      <c r="AR884" s="209"/>
      <c r="AS884" s="209"/>
      <c r="AT884" s="209"/>
      <c r="AU884" s="209"/>
      <c r="AV884" s="209"/>
      <c r="AW884" s="209"/>
      <c r="AX884"/>
      <c r="AY884"/>
    </row>
    <row r="885" spans="1:51" ht="15" hidden="1" x14ac:dyDescent="0.25">
      <c r="A885" s="209">
        <v>3654</v>
      </c>
      <c r="B885" s="209" t="s">
        <v>742</v>
      </c>
      <c r="C885" s="210">
        <v>45662.04791666667</v>
      </c>
      <c r="D885" s="209" t="s">
        <v>1766</v>
      </c>
      <c r="E885" s="209" t="s">
        <v>496</v>
      </c>
      <c r="F885" s="209">
        <v>1</v>
      </c>
      <c r="G885" s="209" t="s">
        <v>534</v>
      </c>
      <c r="H885" s="209" t="s">
        <v>620</v>
      </c>
      <c r="I885" s="209" t="s">
        <v>620</v>
      </c>
      <c r="J885" s="209" t="s">
        <v>1</v>
      </c>
      <c r="K885" s="209" t="s">
        <v>1767</v>
      </c>
      <c r="L885" s="209" t="s">
        <v>604</v>
      </c>
      <c r="M885" s="209" t="s">
        <v>974</v>
      </c>
      <c r="N885" s="209" t="s">
        <v>1768</v>
      </c>
      <c r="O885" s="209"/>
      <c r="P885" s="209"/>
      <c r="Q885" s="209" t="s">
        <v>688</v>
      </c>
      <c r="R885" s="209" t="e">
        <f>VLOOKUP(LEFT(Solicitacao_Prancha[[#This Row],[ORIGEM]],4),#REF!,2,0)</f>
        <v>#REF!</v>
      </c>
      <c r="S885" s="209" t="e">
        <f>VLOOKUP(LEFT(Solicitacao_Prancha[[#This Row],[DESTINO]],4),#REF!,2,0)</f>
        <v>#REF!</v>
      </c>
      <c r="T885" s="218" t="str">
        <f t="shared" si="246"/>
        <v>Não Aderente</v>
      </c>
      <c r="U885" s="222">
        <f>((CONCATENATE(Solicitacao_Prancha[[#This Row],[DATA MOVIMENTAÇÃO]]," ",Solicitacao_Prancha[[#This Row],[HORA MOVIMENTAÇÃO]])-Solicitacao_Prancha[[#This Row],[DATA SOLICITAÇÃO]])*24)+3</f>
        <v>32.849999999860302</v>
      </c>
      <c r="V885" s="224" t="s">
        <v>410</v>
      </c>
      <c r="W885" s="209" t="str">
        <f>LEFT(Solicitacao_Prancha[[#This Row],[ORIGEM]],4)</f>
        <v>0517</v>
      </c>
      <c r="X885" s="209" t="str">
        <f>LEFT(Solicitacao_Prancha[[#This Row],[DESTINO]],4)</f>
        <v>5009</v>
      </c>
      <c r="Y885" s="209" t="str">
        <f t="shared" si="247"/>
        <v>BRLP0517</v>
      </c>
      <c r="Z885" s="209" t="str">
        <f t="shared" si="248"/>
        <v>05175009</v>
      </c>
      <c r="AA885" s="209" t="str">
        <f t="shared" si="249"/>
        <v>BRLP5009</v>
      </c>
      <c r="AB885" s="222" t="e">
        <f>VLOOKUP(Y885,#REF!,2,0)</f>
        <v>#REF!</v>
      </c>
      <c r="AC885" s="222" t="e">
        <f>VLOOKUP(Z885,#REF!,2,0)</f>
        <v>#REF!</v>
      </c>
      <c r="AD885" s="222" t="e">
        <f>VLOOKUP(AA885,#REF!,2,0)</f>
        <v>#REF!</v>
      </c>
      <c r="AE885" s="227" t="e">
        <f t="shared" si="250"/>
        <v>#REF!</v>
      </c>
      <c r="AF885" s="230" t="e">
        <f t="shared" si="251"/>
        <v>#REF!</v>
      </c>
      <c r="AG885" s="230">
        <v>2</v>
      </c>
      <c r="AH885" s="230" t="e">
        <f t="shared" si="252"/>
        <v>#REF!</v>
      </c>
      <c r="AI885" s="228" t="e">
        <f t="shared" si="253"/>
        <v>#REF!</v>
      </c>
      <c r="AJ885" s="209">
        <f>Solicitacao_Prancha[[#This Row],[QUANT EQUIP]]</f>
        <v>1</v>
      </c>
      <c r="AK885" s="209"/>
      <c r="AL885" s="209"/>
      <c r="AM885" s="209"/>
      <c r="AN885" s="209"/>
      <c r="AO885" s="209"/>
      <c r="AP885" s="209"/>
      <c r="AQ885" s="209"/>
      <c r="AR885" s="209"/>
      <c r="AS885" s="209"/>
      <c r="AT885" s="209"/>
      <c r="AU885" s="209"/>
      <c r="AV885" s="209"/>
      <c r="AW885" s="209"/>
      <c r="AX885"/>
      <c r="AY885"/>
    </row>
    <row r="886" spans="1:51" ht="15" hidden="1" x14ac:dyDescent="0.25">
      <c r="A886" s="209">
        <v>3655</v>
      </c>
      <c r="B886" s="209" t="s">
        <v>743</v>
      </c>
      <c r="C886" s="210">
        <v>45662.061805555553</v>
      </c>
      <c r="D886" s="209" t="s">
        <v>1419</v>
      </c>
      <c r="E886" s="209" t="s">
        <v>489</v>
      </c>
      <c r="F886" s="209">
        <v>1</v>
      </c>
      <c r="G886" s="209" t="s">
        <v>501</v>
      </c>
      <c r="H886" s="209" t="s">
        <v>620</v>
      </c>
      <c r="I886" s="209" t="s">
        <v>624</v>
      </c>
      <c r="J886" s="209" t="s">
        <v>1</v>
      </c>
      <c r="K886" s="209" t="s">
        <v>1767</v>
      </c>
      <c r="L886" s="209" t="s">
        <v>604</v>
      </c>
      <c r="M886" s="209" t="s">
        <v>974</v>
      </c>
      <c r="N886" s="209" t="s">
        <v>1852</v>
      </c>
      <c r="O886" s="209"/>
      <c r="P886" s="209"/>
      <c r="Q886" s="209" t="s">
        <v>688</v>
      </c>
      <c r="R886" s="209" t="e">
        <f>VLOOKUP(LEFT(Solicitacao_Prancha[[#This Row],[ORIGEM]],4),#REF!,2,0)</f>
        <v>#REF!</v>
      </c>
      <c r="S886" s="209" t="e">
        <f>VLOOKUP(LEFT(Solicitacao_Prancha[[#This Row],[DESTINO]],4),#REF!,2,0)</f>
        <v>#REF!</v>
      </c>
      <c r="T886" s="218" t="str">
        <f t="shared" si="246"/>
        <v>Não Aderente</v>
      </c>
      <c r="U886" s="222">
        <f>((CONCATENATE(Solicitacao_Prancha[[#This Row],[DATA MOVIMENTAÇÃO]]," ",Solicitacao_Prancha[[#This Row],[HORA MOVIMENTAÇÃO]])-Solicitacao_Prancha[[#This Row],[DATA SOLICITAÇÃO]])*24)+3</f>
        <v>32.516666666662786</v>
      </c>
      <c r="V886" s="224" t="s">
        <v>410</v>
      </c>
      <c r="W886" s="209" t="str">
        <f>LEFT(Solicitacao_Prancha[[#This Row],[ORIGEM]],4)</f>
        <v>0517</v>
      </c>
      <c r="X886" s="209" t="str">
        <f>LEFT(Solicitacao_Prancha[[#This Row],[DESTINO]],4)</f>
        <v>0326</v>
      </c>
      <c r="Y886" s="209" t="str">
        <f t="shared" si="247"/>
        <v>BRLP0517</v>
      </c>
      <c r="Z886" s="209" t="str">
        <f t="shared" si="248"/>
        <v>05170326</v>
      </c>
      <c r="AA886" s="209" t="str">
        <f t="shared" si="249"/>
        <v>BRLP0326</v>
      </c>
      <c r="AB886" s="222" t="e">
        <f>VLOOKUP(Y886,#REF!,2,0)</f>
        <v>#REF!</v>
      </c>
      <c r="AC886" s="222" t="e">
        <f>VLOOKUP(Z886,#REF!,2,0)</f>
        <v>#REF!</v>
      </c>
      <c r="AD886" s="222" t="e">
        <f>VLOOKUP(AA886,#REF!,2,0)</f>
        <v>#REF!</v>
      </c>
      <c r="AE886" s="227" t="e">
        <f t="shared" si="250"/>
        <v>#REF!</v>
      </c>
      <c r="AF886" s="230" t="e">
        <f t="shared" si="251"/>
        <v>#REF!</v>
      </c>
      <c r="AG886" s="230">
        <v>2</v>
      </c>
      <c r="AH886" s="230" t="e">
        <f t="shared" si="252"/>
        <v>#REF!</v>
      </c>
      <c r="AI886" s="228" t="e">
        <f t="shared" si="253"/>
        <v>#REF!</v>
      </c>
      <c r="AJ886" s="209">
        <f>Solicitacao_Prancha[[#This Row],[QUANT EQUIP]]</f>
        <v>1</v>
      </c>
      <c r="AK886" s="209"/>
      <c r="AL886" s="209"/>
      <c r="AM886" s="209"/>
      <c r="AN886" s="209"/>
      <c r="AO886" s="209"/>
      <c r="AP886" s="209"/>
      <c r="AQ886" s="209"/>
      <c r="AR886" s="209"/>
      <c r="AS886" s="209"/>
      <c r="AT886" s="209"/>
      <c r="AU886" s="209"/>
      <c r="AV886" s="209"/>
      <c r="AW886" s="209"/>
      <c r="AX886"/>
      <c r="AY886"/>
    </row>
    <row r="887" spans="1:51" ht="15" hidden="1" x14ac:dyDescent="0.25">
      <c r="A887" s="209">
        <v>3657</v>
      </c>
      <c r="B887" s="209" t="s">
        <v>743</v>
      </c>
      <c r="C887" s="210">
        <v>45662.546527777777</v>
      </c>
      <c r="D887" s="209" t="s">
        <v>767</v>
      </c>
      <c r="E887" s="209" t="s">
        <v>481</v>
      </c>
      <c r="F887" s="209">
        <v>1</v>
      </c>
      <c r="G887" s="209" t="s">
        <v>487</v>
      </c>
      <c r="H887" s="209" t="s">
        <v>620</v>
      </c>
      <c r="I887" s="209" t="s">
        <v>624</v>
      </c>
      <c r="J887" s="209" t="s">
        <v>531</v>
      </c>
      <c r="K887" s="209" t="s">
        <v>1794</v>
      </c>
      <c r="L887" s="209" t="s">
        <v>595</v>
      </c>
      <c r="M887" s="209" t="s">
        <v>1853</v>
      </c>
      <c r="N887" s="209" t="s">
        <v>1854</v>
      </c>
      <c r="O887" s="209"/>
      <c r="P887" s="209" t="s">
        <v>848</v>
      </c>
      <c r="Q887" s="209" t="s">
        <v>688</v>
      </c>
      <c r="R887" s="209" t="e">
        <f>VLOOKUP(LEFT(Solicitacao_Prancha[[#This Row],[ORIGEM]],4),#REF!,2,0)</f>
        <v>#REF!</v>
      </c>
      <c r="S887" s="209" t="e">
        <f>VLOOKUP(LEFT(Solicitacao_Prancha[[#This Row],[DESTINO]],4),#REF!,2,0)</f>
        <v>#REF!</v>
      </c>
      <c r="T887" s="218" t="str">
        <f t="shared" si="246"/>
        <v>Não Aderente</v>
      </c>
      <c r="U887" s="222">
        <f>((CONCATENATE(Solicitacao_Prancha[[#This Row],[DATA MOVIMENTAÇÃO]]," ",Solicitacao_Prancha[[#This Row],[HORA MOVIMENTAÇÃO]])-Solicitacao_Prancha[[#This Row],[DATA SOLICITAÇÃO]])*24)+3</f>
        <v>-0.11666666669771075</v>
      </c>
      <c r="V887" s="224" t="s">
        <v>410</v>
      </c>
      <c r="W887" s="209" t="str">
        <f>LEFT(Solicitacao_Prancha[[#This Row],[ORIGEM]],4)</f>
        <v>0195</v>
      </c>
      <c r="X887" s="209" t="str">
        <f>LEFT(Solicitacao_Prancha[[#This Row],[DESTINO]],4)</f>
        <v>0122</v>
      </c>
      <c r="Y887" s="209" t="str">
        <f t="shared" si="247"/>
        <v>BRLP0195</v>
      </c>
      <c r="Z887" s="209" t="str">
        <f t="shared" si="248"/>
        <v>01950122</v>
      </c>
      <c r="AA887" s="209" t="str">
        <f t="shared" si="249"/>
        <v>BRLP0122</v>
      </c>
      <c r="AB887" s="222" t="e">
        <f>VLOOKUP(Y887,#REF!,2,0)</f>
        <v>#REF!</v>
      </c>
      <c r="AC887" s="222" t="e">
        <f>VLOOKUP(Z887,#REF!,2,0)</f>
        <v>#REF!</v>
      </c>
      <c r="AD887" s="222" t="e">
        <f>VLOOKUP(AA887,#REF!,2,0)</f>
        <v>#REF!</v>
      </c>
      <c r="AE887" s="227" t="e">
        <f t="shared" si="250"/>
        <v>#REF!</v>
      </c>
      <c r="AF887" s="230" t="e">
        <f t="shared" si="251"/>
        <v>#REF!</v>
      </c>
      <c r="AG887" s="230">
        <v>2</v>
      </c>
      <c r="AH887" s="230" t="e">
        <f t="shared" si="252"/>
        <v>#REF!</v>
      </c>
      <c r="AI887" s="228" t="e">
        <f t="shared" si="253"/>
        <v>#REF!</v>
      </c>
      <c r="AJ887" s="209">
        <f>Solicitacao_Prancha[[#This Row],[QUANT EQUIP]]</f>
        <v>1</v>
      </c>
      <c r="AK887" s="209"/>
      <c r="AL887" s="209"/>
      <c r="AM887" s="209"/>
      <c r="AN887" s="209"/>
      <c r="AO887" s="209"/>
      <c r="AP887" s="209"/>
      <c r="AQ887" s="209"/>
      <c r="AR887" s="209"/>
      <c r="AS887" s="209"/>
      <c r="AT887" s="209"/>
      <c r="AU887" s="209"/>
      <c r="AV887" s="209"/>
      <c r="AW887" s="209"/>
      <c r="AX887"/>
      <c r="AY887"/>
    </row>
    <row r="888" spans="1:51" ht="15" hidden="1" x14ac:dyDescent="0.25">
      <c r="A888" s="209">
        <v>3658</v>
      </c>
      <c r="B888" s="209" t="s">
        <v>717</v>
      </c>
      <c r="C888" s="210">
        <v>45662.553472222222</v>
      </c>
      <c r="D888" s="209" t="s">
        <v>1350</v>
      </c>
      <c r="E888" s="209" t="s">
        <v>500</v>
      </c>
      <c r="F888" s="209">
        <v>3</v>
      </c>
      <c r="G888" s="209" t="s">
        <v>4</v>
      </c>
      <c r="H888" s="209" t="s">
        <v>624</v>
      </c>
      <c r="I888" s="209" t="s">
        <v>624</v>
      </c>
      <c r="J888" s="209" t="s">
        <v>1</v>
      </c>
      <c r="K888" s="209" t="s">
        <v>1767</v>
      </c>
      <c r="L888" s="209" t="s">
        <v>1764</v>
      </c>
      <c r="M888" s="209" t="s">
        <v>567</v>
      </c>
      <c r="N888" s="209" t="s">
        <v>546</v>
      </c>
      <c r="O888" s="209"/>
      <c r="P888" s="209"/>
      <c r="Q888" s="209" t="s">
        <v>688</v>
      </c>
      <c r="R888" s="209" t="e">
        <f>VLOOKUP(LEFT(Solicitacao_Prancha[[#This Row],[ORIGEM]],4),#REF!,2,0)</f>
        <v>#REF!</v>
      </c>
      <c r="S888" s="209" t="e">
        <f>VLOOKUP(LEFT(Solicitacao_Prancha[[#This Row],[DESTINO]],4),#REF!,2,0)</f>
        <v>#REF!</v>
      </c>
      <c r="T888" s="218" t="str">
        <f t="shared" ref="T888:T951" si="254">IF(U888&gt;=48,"Aderente","Não Aderente")</f>
        <v>Não Aderente</v>
      </c>
      <c r="U888" s="222">
        <f>((CONCATENATE(Solicitacao_Prancha[[#This Row],[DATA MOVIMENTAÇÃO]]," ",Solicitacao_Prancha[[#This Row],[HORA MOVIMENTAÇÃO]])-Solicitacao_Prancha[[#This Row],[DATA SOLICITAÇÃO]])*24)+3</f>
        <v>18.716666666732635</v>
      </c>
      <c r="V888" s="224" t="s">
        <v>410</v>
      </c>
      <c r="W888" s="209" t="str">
        <f>LEFT(Solicitacao_Prancha[[#This Row],[ORIGEM]],4)</f>
        <v>0452</v>
      </c>
      <c r="X888" s="209" t="str">
        <f>LEFT(Solicitacao_Prancha[[#This Row],[DESTINO]],4)</f>
        <v>0325</v>
      </c>
      <c r="Y888" s="209" t="str">
        <f t="shared" ref="Y888:Y951" si="255">CONCATENATE(V888,W888)</f>
        <v>BRLP0452</v>
      </c>
      <c r="Z888" s="209" t="str">
        <f t="shared" ref="Z888:Z951" si="256">CONCATENATE(W888,X888)</f>
        <v>04520325</v>
      </c>
      <c r="AA888" s="209" t="str">
        <f t="shared" ref="AA888:AA951" si="257">CONCATENATE(V888,X888)</f>
        <v>BRLP0325</v>
      </c>
      <c r="AB888" s="222" t="e">
        <f>VLOOKUP(Y888,#REF!,2,0)</f>
        <v>#REF!</v>
      </c>
      <c r="AC888" s="222" t="e">
        <f>VLOOKUP(Z888,#REF!,2,0)</f>
        <v>#REF!</v>
      </c>
      <c r="AD888" s="222" t="e">
        <f>VLOOKUP(AA888,#REF!,2,0)</f>
        <v>#REF!</v>
      </c>
      <c r="AE888" s="227" t="e">
        <f t="shared" ref="AE888:AE951" si="258">SUM(AB888:AD888)</f>
        <v>#REF!</v>
      </c>
      <c r="AF888" s="230" t="e">
        <f t="shared" ref="AF888:AF951" si="259">(AB888/65)+(AC888/42.5)+(AD888/65)</f>
        <v>#REF!</v>
      </c>
      <c r="AG888" s="230">
        <v>2</v>
      </c>
      <c r="AH888" s="230" t="e">
        <f t="shared" ref="AH888:AH951" si="260">(AF888+AG888)</f>
        <v>#REF!</v>
      </c>
      <c r="AI888" s="228" t="e">
        <f t="shared" ref="AI888:AI951" si="261">11/AH888</f>
        <v>#REF!</v>
      </c>
      <c r="AJ888" s="209">
        <f>Solicitacao_Prancha[[#This Row],[QUANT EQUIP]]</f>
        <v>3</v>
      </c>
      <c r="AK888" s="209"/>
      <c r="AL888" s="209"/>
      <c r="AM888" s="209"/>
      <c r="AN888" s="209"/>
      <c r="AO888" s="209"/>
      <c r="AP888" s="209"/>
      <c r="AQ888" s="209"/>
      <c r="AR888" s="209"/>
      <c r="AS888" s="209"/>
      <c r="AT888" s="209"/>
      <c r="AU888" s="209"/>
      <c r="AV888" s="209"/>
      <c r="AW888" s="209"/>
      <c r="AX888"/>
      <c r="AY888"/>
    </row>
    <row r="889" spans="1:51" ht="15" hidden="1" x14ac:dyDescent="0.25">
      <c r="A889" s="209">
        <v>3659</v>
      </c>
      <c r="B889" s="209" t="s">
        <v>717</v>
      </c>
      <c r="C889" s="210">
        <v>45662.67083333333</v>
      </c>
      <c r="D889" s="209" t="s">
        <v>1350</v>
      </c>
      <c r="E889" s="209" t="s">
        <v>500</v>
      </c>
      <c r="F889" s="209">
        <v>3</v>
      </c>
      <c r="G889" s="209" t="s">
        <v>4</v>
      </c>
      <c r="H889" s="209" t="s">
        <v>624</v>
      </c>
      <c r="I889" s="209" t="s">
        <v>624</v>
      </c>
      <c r="J889" s="209" t="s">
        <v>1</v>
      </c>
      <c r="K889" s="209" t="s">
        <v>1767</v>
      </c>
      <c r="L889" s="209" t="s">
        <v>600</v>
      </c>
      <c r="M889" s="209" t="s">
        <v>757</v>
      </c>
      <c r="N889" s="209" t="s">
        <v>646</v>
      </c>
      <c r="O889" s="209"/>
      <c r="P889" s="209"/>
      <c r="Q889" s="209" t="s">
        <v>688</v>
      </c>
      <c r="R889" s="209" t="e">
        <f>VLOOKUP(LEFT(Solicitacao_Prancha[[#This Row],[ORIGEM]],4),#REF!,2,0)</f>
        <v>#REF!</v>
      </c>
      <c r="S889" s="209" t="e">
        <f>VLOOKUP(LEFT(Solicitacao_Prancha[[#This Row],[DESTINO]],4),#REF!,2,0)</f>
        <v>#REF!</v>
      </c>
      <c r="T889" s="218" t="str">
        <f t="shared" si="254"/>
        <v>Não Aderente</v>
      </c>
      <c r="U889" s="222">
        <f>((CONCATENATE(Solicitacao_Prancha[[#This Row],[DATA MOVIMENTAÇÃO]]," ",Solicitacao_Prancha[[#This Row],[HORA MOVIMENTAÇÃO]])-Solicitacao_Prancha[[#This Row],[DATA SOLICITAÇÃO]])*24)+3</f>
        <v>16.900000000081491</v>
      </c>
      <c r="V889" s="224" t="s">
        <v>410</v>
      </c>
      <c r="W889" s="209" t="str">
        <f>LEFT(Solicitacao_Prancha[[#This Row],[ORIGEM]],4)</f>
        <v>0479</v>
      </c>
      <c r="X889" s="209" t="str">
        <f>LEFT(Solicitacao_Prancha[[#This Row],[DESTINO]],4)</f>
        <v>0137</v>
      </c>
      <c r="Y889" s="209" t="str">
        <f t="shared" si="255"/>
        <v>BRLP0479</v>
      </c>
      <c r="Z889" s="209" t="str">
        <f t="shared" si="256"/>
        <v>04790137</v>
      </c>
      <c r="AA889" s="209" t="str">
        <f t="shared" si="257"/>
        <v>BRLP0137</v>
      </c>
      <c r="AB889" s="222" t="e">
        <f>VLOOKUP(Y889,#REF!,2,0)</f>
        <v>#REF!</v>
      </c>
      <c r="AC889" s="222" t="e">
        <f>VLOOKUP(Z889,#REF!,2,0)</f>
        <v>#REF!</v>
      </c>
      <c r="AD889" s="222" t="e">
        <f>VLOOKUP(AA889,#REF!,2,0)</f>
        <v>#REF!</v>
      </c>
      <c r="AE889" s="227" t="e">
        <f t="shared" si="258"/>
        <v>#REF!</v>
      </c>
      <c r="AF889" s="230" t="e">
        <f t="shared" si="259"/>
        <v>#REF!</v>
      </c>
      <c r="AG889" s="230">
        <v>2</v>
      </c>
      <c r="AH889" s="230" t="e">
        <f t="shared" si="260"/>
        <v>#REF!</v>
      </c>
      <c r="AI889" s="228" t="e">
        <f t="shared" si="261"/>
        <v>#REF!</v>
      </c>
      <c r="AJ889" s="209">
        <f>Solicitacao_Prancha[[#This Row],[QUANT EQUIP]]</f>
        <v>3</v>
      </c>
      <c r="AK889" s="209"/>
      <c r="AL889" s="209"/>
      <c r="AM889" s="209"/>
      <c r="AN889" s="209"/>
      <c r="AO889" s="209"/>
      <c r="AP889" s="209"/>
      <c r="AQ889" s="209"/>
      <c r="AR889" s="209"/>
      <c r="AS889" s="209"/>
      <c r="AT889" s="209"/>
      <c r="AU889" s="209"/>
      <c r="AV889" s="209"/>
      <c r="AW889" s="209"/>
      <c r="AX889"/>
      <c r="AY889"/>
    </row>
    <row r="890" spans="1:51" ht="15" hidden="1" x14ac:dyDescent="0.25">
      <c r="A890" s="209">
        <v>3660</v>
      </c>
      <c r="B890" s="209" t="s">
        <v>718</v>
      </c>
      <c r="C890" s="210">
        <v>45662.674305555556</v>
      </c>
      <c r="D890" s="209" t="s">
        <v>1845</v>
      </c>
      <c r="E890" s="209" t="s">
        <v>744</v>
      </c>
      <c r="F890" s="209">
        <v>4</v>
      </c>
      <c r="G890" s="209" t="s">
        <v>492</v>
      </c>
      <c r="H890" s="209" t="s">
        <v>621</v>
      </c>
      <c r="I890" s="209" t="s">
        <v>621</v>
      </c>
      <c r="J890" s="209" t="s">
        <v>1</v>
      </c>
      <c r="K890" s="209" t="s">
        <v>1855</v>
      </c>
      <c r="L890" s="209" t="s">
        <v>601</v>
      </c>
      <c r="M890" s="209" t="s">
        <v>696</v>
      </c>
      <c r="N890" s="209" t="s">
        <v>1765</v>
      </c>
      <c r="O890" s="209" t="s">
        <v>1846</v>
      </c>
      <c r="P890" s="209"/>
      <c r="Q890" s="209" t="s">
        <v>688</v>
      </c>
      <c r="R890" s="209" t="e">
        <f>VLOOKUP(LEFT(Solicitacao_Prancha[[#This Row],[ORIGEM]],4),#REF!,2,0)</f>
        <v>#REF!</v>
      </c>
      <c r="S890" s="209" t="e">
        <f>VLOOKUP(LEFT(Solicitacao_Prancha[[#This Row],[DESTINO]],4),#REF!,2,0)</f>
        <v>#REF!</v>
      </c>
      <c r="T890" s="218" t="str">
        <f t="shared" si="254"/>
        <v>Não Aderente</v>
      </c>
      <c r="U890" s="222">
        <f>((CONCATENATE(Solicitacao_Prancha[[#This Row],[DATA MOVIMENTAÇÃO]]," ",Solicitacao_Prancha[[#This Row],[HORA MOVIMENTAÇÃO]])-Solicitacao_Prancha[[#This Row],[DATA SOLICITAÇÃO]])*24)+3</f>
        <v>36.816666666709352</v>
      </c>
      <c r="V890" s="224" t="s">
        <v>410</v>
      </c>
      <c r="W890" s="209" t="str">
        <f>LEFT(Solicitacao_Prancha[[#This Row],[ORIGEM]],4)</f>
        <v>0347</v>
      </c>
      <c r="X890" s="209" t="str">
        <f>LEFT(Solicitacao_Prancha[[#This Row],[DESTINO]],4)</f>
        <v>0398</v>
      </c>
      <c r="Y890" s="209" t="str">
        <f t="shared" si="255"/>
        <v>BRLP0347</v>
      </c>
      <c r="Z890" s="209" t="str">
        <f t="shared" si="256"/>
        <v>03470398</v>
      </c>
      <c r="AA890" s="209" t="str">
        <f t="shared" si="257"/>
        <v>BRLP0398</v>
      </c>
      <c r="AB890" s="222" t="e">
        <f>VLOOKUP(Y890,#REF!,2,0)</f>
        <v>#REF!</v>
      </c>
      <c r="AC890" s="222" t="e">
        <f>VLOOKUP(Z890,#REF!,2,0)</f>
        <v>#REF!</v>
      </c>
      <c r="AD890" s="222" t="e">
        <f>VLOOKUP(AA890,#REF!,2,0)</f>
        <v>#REF!</v>
      </c>
      <c r="AE890" s="227" t="e">
        <f t="shared" si="258"/>
        <v>#REF!</v>
      </c>
      <c r="AF890" s="230" t="e">
        <f t="shared" si="259"/>
        <v>#REF!</v>
      </c>
      <c r="AG890" s="230">
        <v>2</v>
      </c>
      <c r="AH890" s="230" t="e">
        <f t="shared" si="260"/>
        <v>#REF!</v>
      </c>
      <c r="AI890" s="228" t="e">
        <f t="shared" si="261"/>
        <v>#REF!</v>
      </c>
      <c r="AJ890" s="209">
        <f>Solicitacao_Prancha[[#This Row],[QUANT EQUIP]]</f>
        <v>4</v>
      </c>
      <c r="AK890" s="209"/>
      <c r="AL890" s="209"/>
      <c r="AM890" s="209"/>
      <c r="AN890" s="209"/>
      <c r="AO890" s="209"/>
      <c r="AP890" s="209"/>
      <c r="AQ890" s="209"/>
      <c r="AR890" s="209"/>
      <c r="AS890" s="209"/>
      <c r="AT890" s="209"/>
      <c r="AU890" s="209"/>
      <c r="AV890" s="209"/>
      <c r="AW890" s="209"/>
      <c r="AX890"/>
      <c r="AY890"/>
    </row>
    <row r="891" spans="1:51" ht="15" hidden="1" x14ac:dyDescent="0.25">
      <c r="A891" s="209">
        <v>3661</v>
      </c>
      <c r="B891" s="209" t="s">
        <v>718</v>
      </c>
      <c r="C891" s="210">
        <v>45662.676388888889</v>
      </c>
      <c r="D891" s="209" t="s">
        <v>1845</v>
      </c>
      <c r="E891" s="209" t="s">
        <v>5</v>
      </c>
      <c r="F891" s="209">
        <v>1</v>
      </c>
      <c r="G891" s="209" t="s">
        <v>492</v>
      </c>
      <c r="H891" s="209" t="s">
        <v>620</v>
      </c>
      <c r="I891" s="209" t="s">
        <v>620</v>
      </c>
      <c r="J891" s="209" t="s">
        <v>1</v>
      </c>
      <c r="K891" s="209" t="s">
        <v>1855</v>
      </c>
      <c r="L891" s="209" t="s">
        <v>604</v>
      </c>
      <c r="M891" s="209" t="s">
        <v>696</v>
      </c>
      <c r="N891" s="209" t="s">
        <v>1765</v>
      </c>
      <c r="O891" s="209" t="s">
        <v>1856</v>
      </c>
      <c r="P891" s="209"/>
      <c r="Q891" s="209" t="s">
        <v>688</v>
      </c>
      <c r="R891" s="209" t="e">
        <f>VLOOKUP(LEFT(Solicitacao_Prancha[[#This Row],[ORIGEM]],4),#REF!,2,0)</f>
        <v>#REF!</v>
      </c>
      <c r="S891" s="209" t="e">
        <f>VLOOKUP(LEFT(Solicitacao_Prancha[[#This Row],[DESTINO]],4),#REF!,2,0)</f>
        <v>#REF!</v>
      </c>
      <c r="T891" s="218" t="str">
        <f t="shared" si="254"/>
        <v>Não Aderente</v>
      </c>
      <c r="U891" s="222">
        <f>((CONCATENATE(Solicitacao_Prancha[[#This Row],[DATA MOVIMENTAÇÃO]]," ",Solicitacao_Prancha[[#This Row],[HORA MOVIMENTAÇÃO]])-Solicitacao_Prancha[[#This Row],[DATA SOLICITAÇÃO]])*24)+3</f>
        <v>41.766666666604578</v>
      </c>
      <c r="V891" s="224" t="s">
        <v>410</v>
      </c>
      <c r="W891" s="209" t="str">
        <f>LEFT(Solicitacao_Prancha[[#This Row],[ORIGEM]],4)</f>
        <v>0347</v>
      </c>
      <c r="X891" s="209" t="str">
        <f>LEFT(Solicitacao_Prancha[[#This Row],[DESTINO]],4)</f>
        <v>0398</v>
      </c>
      <c r="Y891" s="209" t="str">
        <f t="shared" si="255"/>
        <v>BRLP0347</v>
      </c>
      <c r="Z891" s="209" t="str">
        <f t="shared" si="256"/>
        <v>03470398</v>
      </c>
      <c r="AA891" s="209" t="str">
        <f t="shared" si="257"/>
        <v>BRLP0398</v>
      </c>
      <c r="AB891" s="222" t="e">
        <f>VLOOKUP(Y891,#REF!,2,0)</f>
        <v>#REF!</v>
      </c>
      <c r="AC891" s="222" t="e">
        <f>VLOOKUP(Z891,#REF!,2,0)</f>
        <v>#REF!</v>
      </c>
      <c r="AD891" s="222" t="e">
        <f>VLOOKUP(AA891,#REF!,2,0)</f>
        <v>#REF!</v>
      </c>
      <c r="AE891" s="227" t="e">
        <f t="shared" si="258"/>
        <v>#REF!</v>
      </c>
      <c r="AF891" s="230" t="e">
        <f t="shared" si="259"/>
        <v>#REF!</v>
      </c>
      <c r="AG891" s="230">
        <v>2</v>
      </c>
      <c r="AH891" s="230" t="e">
        <f t="shared" si="260"/>
        <v>#REF!</v>
      </c>
      <c r="AI891" s="228" t="e">
        <f t="shared" si="261"/>
        <v>#REF!</v>
      </c>
      <c r="AJ891" s="209">
        <f>Solicitacao_Prancha[[#This Row],[QUANT EQUIP]]</f>
        <v>1</v>
      </c>
      <c r="AK891" s="209"/>
      <c r="AL891" s="209"/>
      <c r="AM891" s="209"/>
      <c r="AN891" s="209"/>
      <c r="AO891" s="209"/>
      <c r="AP891" s="209"/>
      <c r="AQ891" s="209"/>
      <c r="AR891" s="209"/>
      <c r="AS891" s="209"/>
      <c r="AT891" s="209"/>
      <c r="AU891" s="209"/>
      <c r="AV891" s="209"/>
      <c r="AW891" s="209"/>
      <c r="AX891"/>
      <c r="AY891"/>
    </row>
    <row r="892" spans="1:51" ht="15" hidden="1" x14ac:dyDescent="0.25">
      <c r="A892" s="209">
        <v>3662</v>
      </c>
      <c r="B892" s="209" t="s">
        <v>718</v>
      </c>
      <c r="C892" s="210">
        <v>45662.698611111111</v>
      </c>
      <c r="D892" s="209" t="s">
        <v>555</v>
      </c>
      <c r="E892" s="209" t="s">
        <v>5</v>
      </c>
      <c r="F892" s="209">
        <v>1</v>
      </c>
      <c r="G892" s="209" t="s">
        <v>523</v>
      </c>
      <c r="H892" s="209" t="s">
        <v>620</v>
      </c>
      <c r="I892" s="209" t="s">
        <v>621</v>
      </c>
      <c r="J892" s="209" t="s">
        <v>1</v>
      </c>
      <c r="K892" s="209" t="s">
        <v>1855</v>
      </c>
      <c r="L892" s="209" t="s">
        <v>604</v>
      </c>
      <c r="M892" s="209" t="s">
        <v>1477</v>
      </c>
      <c r="N892" s="209" t="s">
        <v>1848</v>
      </c>
      <c r="O892" s="209"/>
      <c r="P892" s="209"/>
      <c r="Q892" s="209" t="s">
        <v>687</v>
      </c>
      <c r="R892" s="209" t="e">
        <f>VLOOKUP(LEFT(Solicitacao_Prancha[[#This Row],[ORIGEM]],4),#REF!,2,0)</f>
        <v>#REF!</v>
      </c>
      <c r="S892" s="209" t="e">
        <f>VLOOKUP(LEFT(Solicitacao_Prancha[[#This Row],[DESTINO]],4),#REF!,2,0)</f>
        <v>#REF!</v>
      </c>
      <c r="T892" s="218" t="str">
        <f t="shared" si="254"/>
        <v>Não Aderente</v>
      </c>
      <c r="U892" s="222">
        <f>((CONCATENATE(Solicitacao_Prancha[[#This Row],[DATA MOVIMENTAÇÃO]]," ",Solicitacao_Prancha[[#This Row],[HORA MOVIMENTAÇÃO]])-Solicitacao_Prancha[[#This Row],[DATA SOLICITAÇÃO]])*24)+3</f>
        <v>41.233333333279006</v>
      </c>
      <c r="V892" s="224" t="s">
        <v>410</v>
      </c>
      <c r="W892" s="209" t="str">
        <f>LEFT(Solicitacao_Prancha[[#This Row],[ORIGEM]],4)</f>
        <v>0520</v>
      </c>
      <c r="X892" s="209" t="str">
        <f>LEFT(Solicitacao_Prancha[[#This Row],[DESTINO]],4)</f>
        <v>0519</v>
      </c>
      <c r="Y892" s="209" t="str">
        <f t="shared" si="255"/>
        <v>BRLP0520</v>
      </c>
      <c r="Z892" s="209" t="str">
        <f t="shared" si="256"/>
        <v>05200519</v>
      </c>
      <c r="AA892" s="209" t="str">
        <f t="shared" si="257"/>
        <v>BRLP0519</v>
      </c>
      <c r="AB892" s="222" t="e">
        <f>VLOOKUP(Y892,#REF!,2,0)</f>
        <v>#REF!</v>
      </c>
      <c r="AC892" s="222" t="e">
        <f>VLOOKUP(Z892,#REF!,2,0)</f>
        <v>#REF!</v>
      </c>
      <c r="AD892" s="222" t="e">
        <f>VLOOKUP(AA892,#REF!,2,0)</f>
        <v>#REF!</v>
      </c>
      <c r="AE892" s="227" t="e">
        <f t="shared" si="258"/>
        <v>#REF!</v>
      </c>
      <c r="AF892" s="230" t="e">
        <f t="shared" si="259"/>
        <v>#REF!</v>
      </c>
      <c r="AG892" s="230">
        <v>2</v>
      </c>
      <c r="AH892" s="230" t="e">
        <f t="shared" si="260"/>
        <v>#REF!</v>
      </c>
      <c r="AI892" s="228" t="e">
        <f t="shared" si="261"/>
        <v>#REF!</v>
      </c>
      <c r="AJ892" s="209">
        <f>Solicitacao_Prancha[[#This Row],[QUANT EQUIP]]</f>
        <v>1</v>
      </c>
      <c r="AK892" s="209"/>
      <c r="AL892" s="209"/>
      <c r="AM892" s="209"/>
      <c r="AN892" s="209"/>
      <c r="AO892" s="209"/>
      <c r="AP892" s="209"/>
      <c r="AQ892" s="209"/>
      <c r="AR892" s="209"/>
      <c r="AS892" s="209"/>
      <c r="AT892" s="209"/>
      <c r="AU892" s="209"/>
      <c r="AV892" s="209"/>
      <c r="AW892" s="209"/>
      <c r="AX892"/>
      <c r="AY892"/>
    </row>
    <row r="893" spans="1:51" ht="15" hidden="1" x14ac:dyDescent="0.25">
      <c r="A893" s="209">
        <v>3663</v>
      </c>
      <c r="B893" s="209" t="s">
        <v>718</v>
      </c>
      <c r="C893" s="210">
        <v>45662.793055555558</v>
      </c>
      <c r="D893" s="209" t="s">
        <v>1842</v>
      </c>
      <c r="E893" s="209" t="s">
        <v>719</v>
      </c>
      <c r="F893" s="209">
        <v>5</v>
      </c>
      <c r="G893" s="209" t="s">
        <v>7</v>
      </c>
      <c r="H893" s="209" t="s">
        <v>626</v>
      </c>
      <c r="I893" s="209" t="s">
        <v>621</v>
      </c>
      <c r="J893" s="209" t="s">
        <v>1</v>
      </c>
      <c r="K893" s="209" t="s">
        <v>1855</v>
      </c>
      <c r="L893" s="209" t="s">
        <v>604</v>
      </c>
      <c r="M893" s="209" t="s">
        <v>1463</v>
      </c>
      <c r="N893" s="209" t="s">
        <v>1857</v>
      </c>
      <c r="O893" s="209"/>
      <c r="P893" s="209"/>
      <c r="Q893" s="209" t="s">
        <v>688</v>
      </c>
      <c r="R893" s="209" t="e">
        <f>VLOOKUP(LEFT(Solicitacao_Prancha[[#This Row],[ORIGEM]],4),#REF!,2,0)</f>
        <v>#REF!</v>
      </c>
      <c r="S893" s="209" t="e">
        <f>VLOOKUP(LEFT(Solicitacao_Prancha[[#This Row],[DESTINO]],4),#REF!,2,0)</f>
        <v>#REF!</v>
      </c>
      <c r="T893" s="218" t="str">
        <f t="shared" si="254"/>
        <v>Não Aderente</v>
      </c>
      <c r="U893" s="222">
        <f>((CONCATENATE(Solicitacao_Prancha[[#This Row],[DATA MOVIMENTAÇÃO]]," ",Solicitacao_Prancha[[#This Row],[HORA MOVIMENTAÇÃO]])-Solicitacao_Prancha[[#This Row],[DATA SOLICITAÇÃO]])*24)+3</f>
        <v>38.966666666558012</v>
      </c>
      <c r="V893" s="224" t="s">
        <v>410</v>
      </c>
      <c r="W893" s="209" t="str">
        <f>LEFT(Solicitacao_Prancha[[#This Row],[ORIGEM]],4)</f>
        <v>0521</v>
      </c>
      <c r="X893" s="209" t="str">
        <f>LEFT(Solicitacao_Prancha[[#This Row],[DESTINO]],4)</f>
        <v>0384</v>
      </c>
      <c r="Y893" s="209" t="str">
        <f t="shared" si="255"/>
        <v>BRLP0521</v>
      </c>
      <c r="Z893" s="209" t="str">
        <f t="shared" si="256"/>
        <v>05210384</v>
      </c>
      <c r="AA893" s="209" t="str">
        <f t="shared" si="257"/>
        <v>BRLP0384</v>
      </c>
      <c r="AB893" s="222" t="e">
        <f>VLOOKUP(Y893,#REF!,2,0)</f>
        <v>#REF!</v>
      </c>
      <c r="AC893" s="222" t="e">
        <f>VLOOKUP(Z893,#REF!,2,0)</f>
        <v>#REF!</v>
      </c>
      <c r="AD893" s="222" t="e">
        <f>VLOOKUP(AA893,#REF!,2,0)</f>
        <v>#REF!</v>
      </c>
      <c r="AE893" s="227" t="e">
        <f t="shared" si="258"/>
        <v>#REF!</v>
      </c>
      <c r="AF893" s="230" t="e">
        <f t="shared" si="259"/>
        <v>#REF!</v>
      </c>
      <c r="AG893" s="230">
        <v>2</v>
      </c>
      <c r="AH893" s="230" t="e">
        <f t="shared" si="260"/>
        <v>#REF!</v>
      </c>
      <c r="AI893" s="228" t="e">
        <f t="shared" si="261"/>
        <v>#REF!</v>
      </c>
      <c r="AJ893" s="209">
        <f>Solicitacao_Prancha[[#This Row],[QUANT EQUIP]]</f>
        <v>5</v>
      </c>
      <c r="AK893" s="209"/>
      <c r="AL893" s="209"/>
      <c r="AM893" s="209"/>
      <c r="AN893" s="209"/>
      <c r="AO893" s="209"/>
      <c r="AP893" s="209"/>
      <c r="AQ893" s="209"/>
      <c r="AR893" s="209"/>
      <c r="AS893" s="209"/>
      <c r="AT893" s="209"/>
      <c r="AU893" s="209"/>
      <c r="AV893" s="209"/>
      <c r="AW893" s="209"/>
      <c r="AX893"/>
      <c r="AY893"/>
    </row>
    <row r="894" spans="1:51" ht="15" hidden="1" x14ac:dyDescent="0.25">
      <c r="A894" s="209">
        <v>3664</v>
      </c>
      <c r="B894" s="209" t="s">
        <v>717</v>
      </c>
      <c r="C894" s="210">
        <v>45662.820833333331</v>
      </c>
      <c r="D894" s="209" t="s">
        <v>1350</v>
      </c>
      <c r="E894" s="209" t="s">
        <v>500</v>
      </c>
      <c r="F894" s="209">
        <v>3</v>
      </c>
      <c r="G894" s="209" t="s">
        <v>506</v>
      </c>
      <c r="H894" s="209" t="s">
        <v>624</v>
      </c>
      <c r="I894" s="209" t="s">
        <v>624</v>
      </c>
      <c r="J894" s="209" t="s">
        <v>1</v>
      </c>
      <c r="K894" s="209" t="s">
        <v>1767</v>
      </c>
      <c r="L894" s="209" t="s">
        <v>600</v>
      </c>
      <c r="M894" s="209" t="s">
        <v>757</v>
      </c>
      <c r="N894" s="209" t="s">
        <v>646</v>
      </c>
      <c r="O894" s="209"/>
      <c r="P894" s="209"/>
      <c r="Q894" s="209" t="s">
        <v>688</v>
      </c>
      <c r="R894" s="209" t="e">
        <f>VLOOKUP(LEFT(Solicitacao_Prancha[[#This Row],[ORIGEM]],4),#REF!,2,0)</f>
        <v>#REF!</v>
      </c>
      <c r="S894" s="209" t="e">
        <f>VLOOKUP(LEFT(Solicitacao_Prancha[[#This Row],[DESTINO]],4),#REF!,2,0)</f>
        <v>#REF!</v>
      </c>
      <c r="T894" s="218" t="str">
        <f t="shared" si="254"/>
        <v>Não Aderente</v>
      </c>
      <c r="U894" s="222">
        <f>((CONCATENATE(Solicitacao_Prancha[[#This Row],[DATA MOVIMENTAÇÃO]]," ",Solicitacao_Prancha[[#This Row],[HORA MOVIMENTAÇÃO]])-Solicitacao_Prancha[[#This Row],[DATA SOLICITAÇÃO]])*24)+3</f>
        <v>13.300000000046566</v>
      </c>
      <c r="V894" s="224" t="s">
        <v>410</v>
      </c>
      <c r="W894" s="209" t="str">
        <f>LEFT(Solicitacao_Prancha[[#This Row],[ORIGEM]],4)</f>
        <v>0479</v>
      </c>
      <c r="X894" s="209" t="str">
        <f>LEFT(Solicitacao_Prancha[[#This Row],[DESTINO]],4)</f>
        <v>0137</v>
      </c>
      <c r="Y894" s="209" t="str">
        <f t="shared" si="255"/>
        <v>BRLP0479</v>
      </c>
      <c r="Z894" s="209" t="str">
        <f t="shared" si="256"/>
        <v>04790137</v>
      </c>
      <c r="AA894" s="209" t="str">
        <f t="shared" si="257"/>
        <v>BRLP0137</v>
      </c>
      <c r="AB894" s="222" t="e">
        <f>VLOOKUP(Y894,#REF!,2,0)</f>
        <v>#REF!</v>
      </c>
      <c r="AC894" s="222" t="e">
        <f>VLOOKUP(Z894,#REF!,2,0)</f>
        <v>#REF!</v>
      </c>
      <c r="AD894" s="222" t="e">
        <f>VLOOKUP(AA894,#REF!,2,0)</f>
        <v>#REF!</v>
      </c>
      <c r="AE894" s="227" t="e">
        <f t="shared" si="258"/>
        <v>#REF!</v>
      </c>
      <c r="AF894" s="230" t="e">
        <f t="shared" si="259"/>
        <v>#REF!</v>
      </c>
      <c r="AG894" s="230">
        <v>2</v>
      </c>
      <c r="AH894" s="230" t="e">
        <f t="shared" si="260"/>
        <v>#REF!</v>
      </c>
      <c r="AI894" s="228" t="e">
        <f t="shared" si="261"/>
        <v>#REF!</v>
      </c>
      <c r="AJ894" s="209">
        <f>Solicitacao_Prancha[[#This Row],[QUANT EQUIP]]</f>
        <v>3</v>
      </c>
      <c r="AK894" s="209"/>
      <c r="AL894" s="209"/>
      <c r="AM894" s="209"/>
      <c r="AN894" s="209"/>
      <c r="AO894" s="209"/>
      <c r="AP894" s="209"/>
      <c r="AQ894" s="209"/>
      <c r="AR894" s="209"/>
      <c r="AS894" s="209"/>
      <c r="AT894" s="209"/>
      <c r="AU894" s="209"/>
      <c r="AV894" s="209"/>
      <c r="AW894" s="209"/>
      <c r="AX894"/>
      <c r="AY894"/>
    </row>
    <row r="895" spans="1:51" ht="15" hidden="1" x14ac:dyDescent="0.25">
      <c r="A895" s="209">
        <v>3665</v>
      </c>
      <c r="B895" s="209" t="s">
        <v>718</v>
      </c>
      <c r="C895" s="210">
        <v>45662.893750000003</v>
      </c>
      <c r="D895" s="209" t="s">
        <v>1858</v>
      </c>
      <c r="E895" s="209" t="s">
        <v>744</v>
      </c>
      <c r="F895" s="209">
        <v>1</v>
      </c>
      <c r="G895" s="209" t="s">
        <v>8</v>
      </c>
      <c r="H895" s="209" t="s">
        <v>620</v>
      </c>
      <c r="I895" s="209" t="s">
        <v>621</v>
      </c>
      <c r="J895" s="209" t="s">
        <v>531</v>
      </c>
      <c r="K895" s="209" t="s">
        <v>1767</v>
      </c>
      <c r="L895" s="209" t="s">
        <v>604</v>
      </c>
      <c r="M895" s="209" t="s">
        <v>827</v>
      </c>
      <c r="N895" s="209" t="s">
        <v>1717</v>
      </c>
      <c r="O895" s="209"/>
      <c r="P895" s="209" t="s">
        <v>514</v>
      </c>
      <c r="Q895" s="209" t="s">
        <v>688</v>
      </c>
      <c r="R895" s="209" t="e">
        <f>VLOOKUP(LEFT(Solicitacao_Prancha[[#This Row],[ORIGEM]],4),#REF!,2,0)</f>
        <v>#REF!</v>
      </c>
      <c r="S895" s="209" t="e">
        <f>VLOOKUP(LEFT(Solicitacao_Prancha[[#This Row],[DESTINO]],4),#REF!,2,0)</f>
        <v>#REF!</v>
      </c>
      <c r="T895" s="218" t="str">
        <f t="shared" si="254"/>
        <v>Não Aderente</v>
      </c>
      <c r="U895" s="222">
        <f>((CONCATENATE(Solicitacao_Prancha[[#This Row],[DATA MOVIMENTAÇÃO]]," ",Solicitacao_Prancha[[#This Row],[HORA MOVIMENTAÇÃO]])-Solicitacao_Prancha[[#This Row],[DATA SOLICITAÇÃO]])*24)+3</f>
        <v>12.549999999871943</v>
      </c>
      <c r="V895" s="224" t="s">
        <v>410</v>
      </c>
      <c r="W895" s="209" t="str">
        <f>LEFT(Solicitacao_Prancha[[#This Row],[ORIGEM]],4)</f>
        <v>1106</v>
      </c>
      <c r="X895" s="209" t="str">
        <f>LEFT(Solicitacao_Prancha[[#This Row],[DESTINO]],4)</f>
        <v>1123</v>
      </c>
      <c r="Y895" s="209" t="str">
        <f t="shared" si="255"/>
        <v>BRLP1106</v>
      </c>
      <c r="Z895" s="209" t="str">
        <f t="shared" si="256"/>
        <v>11061123</v>
      </c>
      <c r="AA895" s="209" t="str">
        <f t="shared" si="257"/>
        <v>BRLP1123</v>
      </c>
      <c r="AB895" s="222" t="e">
        <f>VLOOKUP(Y895,#REF!,2,0)</f>
        <v>#REF!</v>
      </c>
      <c r="AC895" s="222" t="e">
        <f>VLOOKUP(Z895,#REF!,2,0)</f>
        <v>#REF!</v>
      </c>
      <c r="AD895" s="222" t="e">
        <f>VLOOKUP(AA895,#REF!,2,0)</f>
        <v>#REF!</v>
      </c>
      <c r="AE895" s="227" t="e">
        <f t="shared" si="258"/>
        <v>#REF!</v>
      </c>
      <c r="AF895" s="230" t="e">
        <f t="shared" si="259"/>
        <v>#REF!</v>
      </c>
      <c r="AG895" s="230">
        <v>2</v>
      </c>
      <c r="AH895" s="230" t="e">
        <f t="shared" si="260"/>
        <v>#REF!</v>
      </c>
      <c r="AI895" s="228" t="e">
        <f t="shared" si="261"/>
        <v>#REF!</v>
      </c>
      <c r="AJ895" s="209">
        <f>Solicitacao_Prancha[[#This Row],[QUANT EQUIP]]</f>
        <v>1</v>
      </c>
      <c r="AK895" s="209"/>
      <c r="AL895" s="209"/>
      <c r="AM895" s="209"/>
      <c r="AN895" s="209"/>
      <c r="AO895" s="209"/>
      <c r="AP895" s="209"/>
      <c r="AQ895" s="209"/>
      <c r="AR895" s="209"/>
      <c r="AS895" s="209"/>
      <c r="AT895" s="209"/>
      <c r="AU895" s="209"/>
      <c r="AV895" s="209"/>
      <c r="AW895" s="209"/>
      <c r="AX895"/>
      <c r="AY895"/>
    </row>
    <row r="896" spans="1:51" ht="15" hidden="1" x14ac:dyDescent="0.25">
      <c r="A896" s="209">
        <v>3666</v>
      </c>
      <c r="B896" s="209" t="s">
        <v>718</v>
      </c>
      <c r="C896" s="210">
        <v>45662.895833333336</v>
      </c>
      <c r="D896" s="209" t="s">
        <v>1858</v>
      </c>
      <c r="E896" s="209" t="s">
        <v>744</v>
      </c>
      <c r="F896" s="209">
        <v>1</v>
      </c>
      <c r="G896" s="209" t="s">
        <v>8</v>
      </c>
      <c r="H896" s="209" t="s">
        <v>620</v>
      </c>
      <c r="I896" s="209" t="s">
        <v>621</v>
      </c>
      <c r="J896" s="209" t="s">
        <v>1</v>
      </c>
      <c r="K896" s="209" t="s">
        <v>1767</v>
      </c>
      <c r="L896" s="209" t="s">
        <v>1859</v>
      </c>
      <c r="M896" s="209" t="s">
        <v>827</v>
      </c>
      <c r="N896" s="209" t="s">
        <v>410</v>
      </c>
      <c r="O896" s="209" t="s">
        <v>1860</v>
      </c>
      <c r="P896" s="209"/>
      <c r="Q896" s="209" t="s">
        <v>688</v>
      </c>
      <c r="R896" s="209" t="e">
        <f>VLOOKUP(LEFT(Solicitacao_Prancha[[#This Row],[ORIGEM]],4),#REF!,2,0)</f>
        <v>#REF!</v>
      </c>
      <c r="S896" s="209" t="e">
        <f>VLOOKUP(LEFT(Solicitacao_Prancha[[#This Row],[DESTINO]],4),#REF!,2,0)</f>
        <v>#REF!</v>
      </c>
      <c r="T896" s="218" t="str">
        <f t="shared" si="254"/>
        <v>Não Aderente</v>
      </c>
      <c r="U896" s="222">
        <f>((CONCATENATE(Solicitacao_Prancha[[#This Row],[DATA MOVIMENTAÇÃO]]," ",Solicitacao_Prancha[[#This Row],[HORA MOVIMENTAÇÃO]])-Solicitacao_Prancha[[#This Row],[DATA SOLICITAÇÃO]])*24)+3</f>
        <v>24.249999999941792</v>
      </c>
      <c r="V896" s="224" t="s">
        <v>410</v>
      </c>
      <c r="W896" s="209" t="str">
        <f>LEFT(Solicitacao_Prancha[[#This Row],[ORIGEM]],4)</f>
        <v>1106</v>
      </c>
      <c r="X896" s="209" t="str">
        <f>LEFT(Solicitacao_Prancha[[#This Row],[DESTINO]],4)</f>
        <v>BRLP</v>
      </c>
      <c r="Y896" s="209" t="str">
        <f t="shared" si="255"/>
        <v>BRLP1106</v>
      </c>
      <c r="Z896" s="209" t="str">
        <f t="shared" si="256"/>
        <v>1106BRLP</v>
      </c>
      <c r="AA896" s="209" t="str">
        <f t="shared" si="257"/>
        <v>BRLPBRLP</v>
      </c>
      <c r="AB896" s="222" t="e">
        <f>VLOOKUP(Y896,#REF!,2,0)</f>
        <v>#REF!</v>
      </c>
      <c r="AC896" s="222" t="e">
        <f>VLOOKUP(Z896,#REF!,2,0)</f>
        <v>#REF!</v>
      </c>
      <c r="AD896" s="222" t="e">
        <f>VLOOKUP(AA896,#REF!,2,0)</f>
        <v>#REF!</v>
      </c>
      <c r="AE896" s="227" t="e">
        <f t="shared" si="258"/>
        <v>#REF!</v>
      </c>
      <c r="AF896" s="230" t="e">
        <f t="shared" si="259"/>
        <v>#REF!</v>
      </c>
      <c r="AG896" s="230">
        <v>2</v>
      </c>
      <c r="AH896" s="230" t="e">
        <f t="shared" si="260"/>
        <v>#REF!</v>
      </c>
      <c r="AI896" s="228" t="e">
        <f t="shared" si="261"/>
        <v>#REF!</v>
      </c>
      <c r="AJ896" s="209">
        <f>Solicitacao_Prancha[[#This Row],[QUANT EQUIP]]</f>
        <v>1</v>
      </c>
      <c r="AK896" s="209"/>
      <c r="AL896" s="209"/>
      <c r="AM896" s="209"/>
      <c r="AN896" s="209"/>
      <c r="AO896" s="209"/>
      <c r="AP896" s="209"/>
      <c r="AQ896" s="209"/>
      <c r="AR896" s="209"/>
      <c r="AS896" s="209"/>
      <c r="AT896" s="209"/>
      <c r="AU896" s="209"/>
      <c r="AV896" s="209"/>
      <c r="AW896" s="209"/>
      <c r="AX896"/>
      <c r="AY896"/>
    </row>
    <row r="897" spans="1:51" ht="15" hidden="1" x14ac:dyDescent="0.25">
      <c r="A897" s="209">
        <v>3667</v>
      </c>
      <c r="B897" s="209" t="s">
        <v>717</v>
      </c>
      <c r="C897" s="210">
        <v>45662.966666666667</v>
      </c>
      <c r="D897" s="209" t="s">
        <v>511</v>
      </c>
      <c r="E897" s="209" t="s">
        <v>500</v>
      </c>
      <c r="F897" s="209">
        <v>4</v>
      </c>
      <c r="G897" s="209" t="s">
        <v>487</v>
      </c>
      <c r="H897" s="209" t="s">
        <v>621</v>
      </c>
      <c r="I897" s="209" t="s">
        <v>624</v>
      </c>
      <c r="J897" s="209" t="s">
        <v>531</v>
      </c>
      <c r="K897" s="209" t="s">
        <v>1767</v>
      </c>
      <c r="L897" s="209" t="s">
        <v>697</v>
      </c>
      <c r="M897" s="209" t="s">
        <v>547</v>
      </c>
      <c r="N897" s="209" t="s">
        <v>686</v>
      </c>
      <c r="O897" s="209"/>
      <c r="P897" s="209" t="s">
        <v>633</v>
      </c>
      <c r="Q897" s="209" t="s">
        <v>688</v>
      </c>
      <c r="R897" s="209" t="e">
        <f>VLOOKUP(LEFT(Solicitacao_Prancha[[#This Row],[ORIGEM]],4),#REF!,2,0)</f>
        <v>#REF!</v>
      </c>
      <c r="S897" s="209" t="e">
        <f>VLOOKUP(LEFT(Solicitacao_Prancha[[#This Row],[DESTINO]],4),#REF!,2,0)</f>
        <v>#REF!</v>
      </c>
      <c r="T897" s="218" t="str">
        <f t="shared" si="254"/>
        <v>Não Aderente</v>
      </c>
      <c r="U897" s="222">
        <f>((CONCATENATE(Solicitacao_Prancha[[#This Row],[DATA MOVIMENTAÇÃO]]," ",Solicitacao_Prancha[[#This Row],[HORA MOVIMENTAÇÃO]])-Solicitacao_Prancha[[#This Row],[DATA SOLICITAÇÃO]])*24)+3</f>
        <v>12.016666666720994</v>
      </c>
      <c r="V897" s="224" t="s">
        <v>410</v>
      </c>
      <c r="W897" s="209" t="str">
        <f>LEFT(Solicitacao_Prancha[[#This Row],[ORIGEM]],4)</f>
        <v>0484</v>
      </c>
      <c r="X897" s="209" t="str">
        <f>LEFT(Solicitacao_Prancha[[#This Row],[DESTINO]],4)</f>
        <v>0819</v>
      </c>
      <c r="Y897" s="209" t="str">
        <f t="shared" si="255"/>
        <v>BRLP0484</v>
      </c>
      <c r="Z897" s="209" t="str">
        <f t="shared" si="256"/>
        <v>04840819</v>
      </c>
      <c r="AA897" s="209" t="str">
        <f t="shared" si="257"/>
        <v>BRLP0819</v>
      </c>
      <c r="AB897" s="222" t="e">
        <f>VLOOKUP(Y897,#REF!,2,0)</f>
        <v>#REF!</v>
      </c>
      <c r="AC897" s="222" t="e">
        <f>VLOOKUP(Z897,#REF!,2,0)</f>
        <v>#REF!</v>
      </c>
      <c r="AD897" s="222" t="e">
        <f>VLOOKUP(AA897,#REF!,2,0)</f>
        <v>#REF!</v>
      </c>
      <c r="AE897" s="227" t="e">
        <f t="shared" si="258"/>
        <v>#REF!</v>
      </c>
      <c r="AF897" s="230" t="e">
        <f t="shared" si="259"/>
        <v>#REF!</v>
      </c>
      <c r="AG897" s="230">
        <v>2</v>
      </c>
      <c r="AH897" s="230" t="e">
        <f t="shared" si="260"/>
        <v>#REF!</v>
      </c>
      <c r="AI897" s="228" t="e">
        <f t="shared" si="261"/>
        <v>#REF!</v>
      </c>
      <c r="AJ897" s="209">
        <f>Solicitacao_Prancha[[#This Row],[QUANT EQUIP]]</f>
        <v>4</v>
      </c>
      <c r="AK897" s="209"/>
      <c r="AL897" s="209"/>
      <c r="AM897" s="209"/>
      <c r="AN897" s="209"/>
      <c r="AO897" s="209"/>
      <c r="AP897" s="209"/>
      <c r="AQ897" s="209"/>
      <c r="AR897" s="209"/>
      <c r="AS897" s="209"/>
      <c r="AT897" s="209"/>
      <c r="AU897" s="209"/>
      <c r="AV897" s="209"/>
      <c r="AW897" s="209"/>
      <c r="AX897"/>
      <c r="AY897"/>
    </row>
    <row r="898" spans="1:51" ht="15" hidden="1" x14ac:dyDescent="0.25">
      <c r="A898" s="209">
        <v>3668</v>
      </c>
      <c r="B898" s="209" t="s">
        <v>717</v>
      </c>
      <c r="C898" s="210">
        <v>45663.003472222219</v>
      </c>
      <c r="D898" s="209" t="s">
        <v>1861</v>
      </c>
      <c r="E898" s="209" t="s">
        <v>500</v>
      </c>
      <c r="F898" s="209">
        <v>3</v>
      </c>
      <c r="G898" s="209" t="s">
        <v>492</v>
      </c>
      <c r="H898" s="209" t="s">
        <v>627</v>
      </c>
      <c r="I898" s="209" t="s">
        <v>624</v>
      </c>
      <c r="J898" s="209" t="s">
        <v>531</v>
      </c>
      <c r="K898" s="209" t="s">
        <v>1767</v>
      </c>
      <c r="L898" s="209" t="s">
        <v>600</v>
      </c>
      <c r="M898" s="209" t="s">
        <v>659</v>
      </c>
      <c r="N898" s="209" t="s">
        <v>769</v>
      </c>
      <c r="O898" s="209"/>
      <c r="P898" s="209" t="s">
        <v>633</v>
      </c>
      <c r="Q898" s="209" t="s">
        <v>688</v>
      </c>
      <c r="R898" s="209" t="e">
        <f>VLOOKUP(LEFT(Solicitacao_Prancha[[#This Row],[ORIGEM]],4),#REF!,2,0)</f>
        <v>#REF!</v>
      </c>
      <c r="S898" s="209" t="e">
        <f>VLOOKUP(LEFT(Solicitacao_Prancha[[#This Row],[DESTINO]],4),#REF!,2,0)</f>
        <v>#REF!</v>
      </c>
      <c r="T898" s="218" t="str">
        <f t="shared" si="254"/>
        <v>Não Aderente</v>
      </c>
      <c r="U898" s="222">
        <f>((CONCATENATE(Solicitacao_Prancha[[#This Row],[DATA MOVIMENTAÇÃO]]," ",Solicitacao_Prancha[[#This Row],[HORA MOVIMENTAÇÃO]])-Solicitacao_Prancha[[#This Row],[DATA SOLICITAÇÃO]])*24)+3</f>
        <v>8.9166666667442769</v>
      </c>
      <c r="V898" s="224" t="s">
        <v>410</v>
      </c>
      <c r="W898" s="209" t="str">
        <f>LEFT(Solicitacao_Prancha[[#This Row],[ORIGEM]],4)</f>
        <v>0395</v>
      </c>
      <c r="X898" s="209" t="str">
        <f>LEFT(Solicitacao_Prancha[[#This Row],[DESTINO]],4)</f>
        <v>0332</v>
      </c>
      <c r="Y898" s="209" t="str">
        <f t="shared" si="255"/>
        <v>BRLP0395</v>
      </c>
      <c r="Z898" s="209" t="str">
        <f t="shared" si="256"/>
        <v>03950332</v>
      </c>
      <c r="AA898" s="209" t="str">
        <f t="shared" si="257"/>
        <v>BRLP0332</v>
      </c>
      <c r="AB898" s="222" t="e">
        <f>VLOOKUP(Y898,#REF!,2,0)</f>
        <v>#REF!</v>
      </c>
      <c r="AC898" s="222" t="e">
        <f>VLOOKUP(Z898,#REF!,2,0)</f>
        <v>#REF!</v>
      </c>
      <c r="AD898" s="222" t="e">
        <f>VLOOKUP(AA898,#REF!,2,0)</f>
        <v>#REF!</v>
      </c>
      <c r="AE898" s="227" t="e">
        <f t="shared" si="258"/>
        <v>#REF!</v>
      </c>
      <c r="AF898" s="230" t="e">
        <f t="shared" si="259"/>
        <v>#REF!</v>
      </c>
      <c r="AG898" s="230">
        <v>2</v>
      </c>
      <c r="AH898" s="230" t="e">
        <f t="shared" si="260"/>
        <v>#REF!</v>
      </c>
      <c r="AI898" s="228" t="e">
        <f t="shared" si="261"/>
        <v>#REF!</v>
      </c>
      <c r="AJ898" s="209">
        <f>Solicitacao_Prancha[[#This Row],[QUANT EQUIP]]</f>
        <v>3</v>
      </c>
      <c r="AK898" s="209"/>
      <c r="AL898" s="209"/>
      <c r="AM898" s="209"/>
      <c r="AN898" s="209"/>
      <c r="AO898" s="209"/>
      <c r="AP898" s="209"/>
      <c r="AQ898" s="209"/>
      <c r="AR898" s="209"/>
      <c r="AS898" s="209"/>
      <c r="AT898" s="209"/>
      <c r="AU898" s="209"/>
      <c r="AV898" s="209"/>
      <c r="AW898" s="209"/>
      <c r="AX898"/>
      <c r="AY898"/>
    </row>
    <row r="899" spans="1:51" ht="15" hidden="1" x14ac:dyDescent="0.25">
      <c r="A899" s="209">
        <v>3669</v>
      </c>
      <c r="B899" s="209" t="s">
        <v>718</v>
      </c>
      <c r="C899" s="210">
        <v>45663.474305555559</v>
      </c>
      <c r="D899" s="209" t="s">
        <v>822</v>
      </c>
      <c r="E899" s="209" t="s">
        <v>719</v>
      </c>
      <c r="F899" s="209">
        <v>8</v>
      </c>
      <c r="G899" s="209" t="s">
        <v>7</v>
      </c>
      <c r="H899" s="209" t="s">
        <v>622</v>
      </c>
      <c r="I899" s="209" t="s">
        <v>621</v>
      </c>
      <c r="J899" s="209" t="s">
        <v>1</v>
      </c>
      <c r="K899" s="209" t="s">
        <v>1841</v>
      </c>
      <c r="L899" s="209" t="s">
        <v>1764</v>
      </c>
      <c r="M899" s="209" t="s">
        <v>652</v>
      </c>
      <c r="N899" s="209" t="s">
        <v>1857</v>
      </c>
      <c r="O899" s="209"/>
      <c r="P899" s="209"/>
      <c r="Q899" s="209" t="s">
        <v>688</v>
      </c>
      <c r="R899" s="209" t="e">
        <f>VLOOKUP(LEFT(Solicitacao_Prancha[[#This Row],[ORIGEM]],4),#REF!,2,0)</f>
        <v>#REF!</v>
      </c>
      <c r="S899" s="209" t="e">
        <f>VLOOKUP(LEFT(Solicitacao_Prancha[[#This Row],[DESTINO]],4),#REF!,2,0)</f>
        <v>#REF!</v>
      </c>
      <c r="T899" s="218" t="str">
        <f t="shared" si="254"/>
        <v>Não Aderente</v>
      </c>
      <c r="U899" s="222">
        <f>((CONCATENATE(Solicitacao_Prancha[[#This Row],[DATA MOVIMENTAÇÃO]]," ",Solicitacao_Prancha[[#This Row],[HORA MOVIMENTAÇÃO]])-Solicitacao_Prancha[[#This Row],[DATA SOLICITAÇÃO]])*24)+3</f>
        <v>44.616666666639503</v>
      </c>
      <c r="V899" s="224" t="s">
        <v>410</v>
      </c>
      <c r="W899" s="209" t="str">
        <f>LEFT(Solicitacao_Prancha[[#This Row],[ORIGEM]],4)</f>
        <v>0390</v>
      </c>
      <c r="X899" s="209" t="str">
        <f>LEFT(Solicitacao_Prancha[[#This Row],[DESTINO]],4)</f>
        <v>0384</v>
      </c>
      <c r="Y899" s="209" t="str">
        <f t="shared" si="255"/>
        <v>BRLP0390</v>
      </c>
      <c r="Z899" s="209" t="str">
        <f t="shared" si="256"/>
        <v>03900384</v>
      </c>
      <c r="AA899" s="209" t="str">
        <f t="shared" si="257"/>
        <v>BRLP0384</v>
      </c>
      <c r="AB899" s="222" t="e">
        <f>VLOOKUP(Y899,#REF!,2,0)</f>
        <v>#REF!</v>
      </c>
      <c r="AC899" s="222" t="e">
        <f>VLOOKUP(Z899,#REF!,2,0)</f>
        <v>#REF!</v>
      </c>
      <c r="AD899" s="222" t="e">
        <f>VLOOKUP(AA899,#REF!,2,0)</f>
        <v>#REF!</v>
      </c>
      <c r="AE899" s="227" t="e">
        <f t="shared" si="258"/>
        <v>#REF!</v>
      </c>
      <c r="AF899" s="230" t="e">
        <f t="shared" si="259"/>
        <v>#REF!</v>
      </c>
      <c r="AG899" s="230">
        <v>2</v>
      </c>
      <c r="AH899" s="230" t="e">
        <f t="shared" si="260"/>
        <v>#REF!</v>
      </c>
      <c r="AI899" s="228" t="e">
        <f t="shared" si="261"/>
        <v>#REF!</v>
      </c>
      <c r="AJ899" s="209">
        <f>Solicitacao_Prancha[[#This Row],[QUANT EQUIP]]</f>
        <v>8</v>
      </c>
      <c r="AK899" s="209"/>
      <c r="AL899" s="209"/>
      <c r="AM899" s="209"/>
      <c r="AN899" s="209"/>
      <c r="AO899" s="209"/>
      <c r="AP899" s="209"/>
      <c r="AQ899" s="209"/>
      <c r="AR899" s="209"/>
      <c r="AS899" s="209"/>
      <c r="AT899" s="209"/>
      <c r="AU899" s="209"/>
      <c r="AV899" s="209"/>
      <c r="AW899" s="209"/>
      <c r="AX899"/>
      <c r="AY899"/>
    </row>
    <row r="900" spans="1:51" ht="15" hidden="1" x14ac:dyDescent="0.25">
      <c r="A900" s="209">
        <v>3670</v>
      </c>
      <c r="B900" s="209" t="s">
        <v>718</v>
      </c>
      <c r="C900" s="210">
        <v>45663.476388888892</v>
      </c>
      <c r="D900" s="209" t="s">
        <v>822</v>
      </c>
      <c r="E900" s="209" t="s">
        <v>5</v>
      </c>
      <c r="F900" s="209">
        <v>1</v>
      </c>
      <c r="G900" s="209" t="s">
        <v>7</v>
      </c>
      <c r="H900" s="209" t="s">
        <v>620</v>
      </c>
      <c r="I900" s="209" t="s">
        <v>621</v>
      </c>
      <c r="J900" s="209" t="s">
        <v>1</v>
      </c>
      <c r="K900" s="209" t="s">
        <v>1841</v>
      </c>
      <c r="L900" s="209" t="s">
        <v>604</v>
      </c>
      <c r="M900" s="209" t="s">
        <v>652</v>
      </c>
      <c r="N900" s="209" t="s">
        <v>1857</v>
      </c>
      <c r="O900" s="209"/>
      <c r="P900" s="209"/>
      <c r="Q900" s="209" t="s">
        <v>688</v>
      </c>
      <c r="R900" s="209" t="e">
        <f>VLOOKUP(LEFT(Solicitacao_Prancha[[#This Row],[ORIGEM]],4),#REF!,2,0)</f>
        <v>#REF!</v>
      </c>
      <c r="S900" s="209" t="e">
        <f>VLOOKUP(LEFT(Solicitacao_Prancha[[#This Row],[DESTINO]],4),#REF!,2,0)</f>
        <v>#REF!</v>
      </c>
      <c r="T900" s="218" t="str">
        <f t="shared" si="254"/>
        <v>Não Aderente</v>
      </c>
      <c r="U900" s="222">
        <f>((CONCATENATE(Solicitacao_Prancha[[#This Row],[DATA MOVIMENTAÇÃO]]," ",Solicitacao_Prancha[[#This Row],[HORA MOVIMENTAÇÃO]])-Solicitacao_Prancha[[#This Row],[DATA SOLICITAÇÃO]])*24)+3</f>
        <v>46.566666666534729</v>
      </c>
      <c r="V900" s="224" t="s">
        <v>410</v>
      </c>
      <c r="W900" s="209" t="str">
        <f>LEFT(Solicitacao_Prancha[[#This Row],[ORIGEM]],4)</f>
        <v>0390</v>
      </c>
      <c r="X900" s="209" t="str">
        <f>LEFT(Solicitacao_Prancha[[#This Row],[DESTINO]],4)</f>
        <v>0384</v>
      </c>
      <c r="Y900" s="209" t="str">
        <f t="shared" si="255"/>
        <v>BRLP0390</v>
      </c>
      <c r="Z900" s="209" t="str">
        <f t="shared" si="256"/>
        <v>03900384</v>
      </c>
      <c r="AA900" s="209" t="str">
        <f t="shared" si="257"/>
        <v>BRLP0384</v>
      </c>
      <c r="AB900" s="222" t="e">
        <f>VLOOKUP(Y900,#REF!,2,0)</f>
        <v>#REF!</v>
      </c>
      <c r="AC900" s="222" t="e">
        <f>VLOOKUP(Z900,#REF!,2,0)</f>
        <v>#REF!</v>
      </c>
      <c r="AD900" s="222" t="e">
        <f>VLOOKUP(AA900,#REF!,2,0)</f>
        <v>#REF!</v>
      </c>
      <c r="AE900" s="227" t="e">
        <f t="shared" si="258"/>
        <v>#REF!</v>
      </c>
      <c r="AF900" s="230" t="e">
        <f t="shared" si="259"/>
        <v>#REF!</v>
      </c>
      <c r="AG900" s="230">
        <v>2</v>
      </c>
      <c r="AH900" s="230" t="e">
        <f t="shared" si="260"/>
        <v>#REF!</v>
      </c>
      <c r="AI900" s="228" t="e">
        <f t="shared" si="261"/>
        <v>#REF!</v>
      </c>
      <c r="AJ900" s="209">
        <f>Solicitacao_Prancha[[#This Row],[QUANT EQUIP]]</f>
        <v>1</v>
      </c>
      <c r="AK900" s="209"/>
      <c r="AL900" s="209"/>
      <c r="AM900" s="209"/>
      <c r="AN900" s="209"/>
      <c r="AO900" s="209"/>
      <c r="AP900" s="209"/>
      <c r="AQ900" s="209"/>
      <c r="AR900" s="209"/>
      <c r="AS900" s="209"/>
      <c r="AT900" s="209"/>
      <c r="AU900" s="209"/>
      <c r="AV900" s="209"/>
      <c r="AW900" s="209"/>
      <c r="AX900"/>
      <c r="AY900"/>
    </row>
    <row r="901" spans="1:51" ht="15" hidden="1" x14ac:dyDescent="0.25">
      <c r="A901" s="209">
        <v>3672</v>
      </c>
      <c r="B901" s="209" t="s">
        <v>718</v>
      </c>
      <c r="C901" s="210">
        <v>45663.477083333331</v>
      </c>
      <c r="D901" s="209" t="s">
        <v>822</v>
      </c>
      <c r="E901" s="209" t="s">
        <v>719</v>
      </c>
      <c r="F901" s="209">
        <v>2</v>
      </c>
      <c r="G901" s="209" t="s">
        <v>7</v>
      </c>
      <c r="H901" s="209" t="s">
        <v>621</v>
      </c>
      <c r="I901" s="209" t="s">
        <v>621</v>
      </c>
      <c r="J901" s="209" t="s">
        <v>1</v>
      </c>
      <c r="K901" s="209" t="s">
        <v>1862</v>
      </c>
      <c r="L901" s="209" t="s">
        <v>1863</v>
      </c>
      <c r="M901" s="209" t="s">
        <v>652</v>
      </c>
      <c r="N901" s="209" t="s">
        <v>590</v>
      </c>
      <c r="O901" s="209"/>
      <c r="P901" s="209"/>
      <c r="Q901" s="209" t="s">
        <v>688</v>
      </c>
      <c r="R901" s="209" t="e">
        <f>VLOOKUP(LEFT(Solicitacao_Prancha[[#This Row],[ORIGEM]],4),#REF!,2,0)</f>
        <v>#REF!</v>
      </c>
      <c r="S901" s="209" t="e">
        <f>VLOOKUP(LEFT(Solicitacao_Prancha[[#This Row],[DESTINO]],4),#REF!,2,0)</f>
        <v>#REF!</v>
      </c>
      <c r="T901" s="218" t="str">
        <f t="shared" si="254"/>
        <v>Aderente</v>
      </c>
      <c r="U901" s="222">
        <f>((CONCATENATE(Solicitacao_Prancha[[#This Row],[DATA MOVIMENTAÇÃO]]," ",Solicitacao_Prancha[[#This Row],[HORA MOVIMENTAÇÃO]])-Solicitacao_Prancha[[#This Row],[DATA SOLICITAÇÃO]])*24)+3</f>
        <v>72.016666666720994</v>
      </c>
      <c r="V901" s="224" t="s">
        <v>410</v>
      </c>
      <c r="W901" s="209" t="str">
        <f>LEFT(Solicitacao_Prancha[[#This Row],[ORIGEM]],4)</f>
        <v>0390</v>
      </c>
      <c r="X901" s="209" t="str">
        <f>LEFT(Solicitacao_Prancha[[#This Row],[DESTINO]],4)</f>
        <v>0351</v>
      </c>
      <c r="Y901" s="209" t="str">
        <f t="shared" si="255"/>
        <v>BRLP0390</v>
      </c>
      <c r="Z901" s="209" t="str">
        <f t="shared" si="256"/>
        <v>03900351</v>
      </c>
      <c r="AA901" s="209" t="str">
        <f t="shared" si="257"/>
        <v>BRLP0351</v>
      </c>
      <c r="AB901" s="222" t="e">
        <f>VLOOKUP(Y901,#REF!,2,0)</f>
        <v>#REF!</v>
      </c>
      <c r="AC901" s="222" t="e">
        <f>VLOOKUP(Z901,#REF!,2,0)</f>
        <v>#REF!</v>
      </c>
      <c r="AD901" s="222" t="e">
        <f>VLOOKUP(AA901,#REF!,2,0)</f>
        <v>#REF!</v>
      </c>
      <c r="AE901" s="227" t="e">
        <f t="shared" si="258"/>
        <v>#REF!</v>
      </c>
      <c r="AF901" s="230" t="e">
        <f t="shared" si="259"/>
        <v>#REF!</v>
      </c>
      <c r="AG901" s="230">
        <v>2</v>
      </c>
      <c r="AH901" s="230" t="e">
        <f t="shared" si="260"/>
        <v>#REF!</v>
      </c>
      <c r="AI901" s="228" t="e">
        <f t="shared" si="261"/>
        <v>#REF!</v>
      </c>
      <c r="AJ901" s="209">
        <f>Solicitacao_Prancha[[#This Row],[QUANT EQUIP]]</f>
        <v>2</v>
      </c>
      <c r="AK901" s="209"/>
      <c r="AL901" s="209"/>
      <c r="AM901" s="209"/>
      <c r="AN901" s="209"/>
      <c r="AO901" s="209"/>
      <c r="AP901" s="209"/>
      <c r="AQ901" s="209"/>
      <c r="AR901" s="209"/>
      <c r="AS901" s="209"/>
      <c r="AT901" s="209"/>
      <c r="AU901" s="209"/>
      <c r="AV901" s="209"/>
      <c r="AW901" s="209"/>
      <c r="AX901"/>
      <c r="AY901"/>
    </row>
    <row r="902" spans="1:51" ht="15" hidden="1" x14ac:dyDescent="0.25">
      <c r="A902" s="209">
        <v>3671</v>
      </c>
      <c r="B902" s="209" t="s">
        <v>717</v>
      </c>
      <c r="C902" s="210">
        <v>45663.477083333331</v>
      </c>
      <c r="D902" s="209" t="s">
        <v>1864</v>
      </c>
      <c r="E902" s="209" t="s">
        <v>491</v>
      </c>
      <c r="F902" s="209">
        <v>1</v>
      </c>
      <c r="G902" s="209" t="s">
        <v>492</v>
      </c>
      <c r="H902" s="209" t="s">
        <v>620</v>
      </c>
      <c r="I902" s="209" t="s">
        <v>624</v>
      </c>
      <c r="J902" s="209" t="s">
        <v>531</v>
      </c>
      <c r="K902" s="209" t="s">
        <v>1767</v>
      </c>
      <c r="L902" s="209" t="s">
        <v>606</v>
      </c>
      <c r="M902" s="209" t="s">
        <v>659</v>
      </c>
      <c r="N902" s="209" t="s">
        <v>769</v>
      </c>
      <c r="O902" s="209"/>
      <c r="P902" s="209" t="s">
        <v>633</v>
      </c>
      <c r="Q902" s="209" t="s">
        <v>688</v>
      </c>
      <c r="R902" s="209" t="e">
        <f>VLOOKUP(LEFT(Solicitacao_Prancha[[#This Row],[ORIGEM]],4),#REF!,2,0)</f>
        <v>#REF!</v>
      </c>
      <c r="S902" s="209" t="e">
        <f>VLOOKUP(LEFT(Solicitacao_Prancha[[#This Row],[DESTINO]],4),#REF!,2,0)</f>
        <v>#REF!</v>
      </c>
      <c r="T902" s="218" t="str">
        <f t="shared" si="254"/>
        <v>Não Aderente</v>
      </c>
      <c r="U902" s="222">
        <f>((CONCATENATE(Solicitacao_Prancha[[#This Row],[DATA MOVIMENTAÇÃO]]," ",Solicitacao_Prancha[[#This Row],[HORA MOVIMENTAÇÃO]])-Solicitacao_Prancha[[#This Row],[DATA SOLICITAÇÃO]])*24)+3</f>
        <v>3.5500000000465661</v>
      </c>
      <c r="V902" s="224" t="s">
        <v>410</v>
      </c>
      <c r="W902" s="209" t="str">
        <f>LEFT(Solicitacao_Prancha[[#This Row],[ORIGEM]],4)</f>
        <v>0395</v>
      </c>
      <c r="X902" s="209" t="str">
        <f>LEFT(Solicitacao_Prancha[[#This Row],[DESTINO]],4)</f>
        <v>0332</v>
      </c>
      <c r="Y902" s="209" t="str">
        <f t="shared" si="255"/>
        <v>BRLP0395</v>
      </c>
      <c r="Z902" s="209" t="str">
        <f t="shared" si="256"/>
        <v>03950332</v>
      </c>
      <c r="AA902" s="209" t="str">
        <f t="shared" si="257"/>
        <v>BRLP0332</v>
      </c>
      <c r="AB902" s="222" t="e">
        <f>VLOOKUP(Y902,#REF!,2,0)</f>
        <v>#REF!</v>
      </c>
      <c r="AC902" s="222" t="e">
        <f>VLOOKUP(Z902,#REF!,2,0)</f>
        <v>#REF!</v>
      </c>
      <c r="AD902" s="222" t="e">
        <f>VLOOKUP(AA902,#REF!,2,0)</f>
        <v>#REF!</v>
      </c>
      <c r="AE902" s="227" t="e">
        <f t="shared" si="258"/>
        <v>#REF!</v>
      </c>
      <c r="AF902" s="230" t="e">
        <f t="shared" si="259"/>
        <v>#REF!</v>
      </c>
      <c r="AG902" s="230">
        <v>2</v>
      </c>
      <c r="AH902" s="230" t="e">
        <f t="shared" si="260"/>
        <v>#REF!</v>
      </c>
      <c r="AI902" s="228" t="e">
        <f t="shared" si="261"/>
        <v>#REF!</v>
      </c>
      <c r="AJ902" s="209">
        <f>Solicitacao_Prancha[[#This Row],[QUANT EQUIP]]</f>
        <v>1</v>
      </c>
      <c r="AK902" s="209"/>
      <c r="AL902" s="209"/>
      <c r="AM902" s="209"/>
      <c r="AN902" s="209"/>
      <c r="AO902" s="209"/>
      <c r="AP902" s="209"/>
      <c r="AQ902" s="209"/>
      <c r="AR902" s="209"/>
      <c r="AS902" s="209"/>
      <c r="AT902" s="209"/>
      <c r="AU902" s="209"/>
      <c r="AV902" s="209"/>
      <c r="AW902" s="209"/>
      <c r="AX902"/>
      <c r="AY902"/>
    </row>
    <row r="903" spans="1:51" ht="15" hidden="1" x14ac:dyDescent="0.25">
      <c r="A903" s="209">
        <v>3673</v>
      </c>
      <c r="B903" s="209" t="s">
        <v>803</v>
      </c>
      <c r="C903" s="210">
        <v>45663.486111111109</v>
      </c>
      <c r="D903" s="209" t="s">
        <v>1865</v>
      </c>
      <c r="E903" s="209" t="s">
        <v>485</v>
      </c>
      <c r="F903" s="209">
        <v>1</v>
      </c>
      <c r="G903" s="209" t="s">
        <v>589</v>
      </c>
      <c r="H903" s="209" t="s">
        <v>620</v>
      </c>
      <c r="I903" s="209" t="s">
        <v>621</v>
      </c>
      <c r="J903" s="209" t="s">
        <v>531</v>
      </c>
      <c r="K903" s="209" t="s">
        <v>1767</v>
      </c>
      <c r="L903" s="209" t="s">
        <v>595</v>
      </c>
      <c r="M903" s="209" t="s">
        <v>560</v>
      </c>
      <c r="N903" s="209" t="s">
        <v>410</v>
      </c>
      <c r="O903" s="209" t="s">
        <v>1866</v>
      </c>
      <c r="P903" s="209" t="s">
        <v>651</v>
      </c>
      <c r="Q903" s="209" t="s">
        <v>688</v>
      </c>
      <c r="R903" s="209" t="e">
        <f>VLOOKUP(LEFT(Solicitacao_Prancha[[#This Row],[ORIGEM]],4),#REF!,2,0)</f>
        <v>#REF!</v>
      </c>
      <c r="S903" s="209" t="e">
        <f>VLOOKUP(LEFT(Solicitacao_Prancha[[#This Row],[DESTINO]],4),#REF!,2,0)</f>
        <v>#REF!</v>
      </c>
      <c r="T903" s="218" t="str">
        <f t="shared" si="254"/>
        <v>Não Aderente</v>
      </c>
      <c r="U903" s="222">
        <f>((CONCATENATE(Solicitacao_Prancha[[#This Row],[DATA MOVIMENTAÇÃO]]," ",Solicitacao_Prancha[[#This Row],[HORA MOVIMENTAÇÃO]])-Solicitacao_Prancha[[#This Row],[DATA SOLICITAÇÃO]])*24)+3</f>
        <v>1.3333333333139308</v>
      </c>
      <c r="V903" s="224" t="s">
        <v>410</v>
      </c>
      <c r="W903" s="209" t="str">
        <f>LEFT(Solicitacao_Prancha[[#This Row],[ORIGEM]],4)</f>
        <v>0480</v>
      </c>
      <c r="X903" s="209" t="str">
        <f>LEFT(Solicitacao_Prancha[[#This Row],[DESTINO]],4)</f>
        <v>BRLP</v>
      </c>
      <c r="Y903" s="209" t="str">
        <f t="shared" si="255"/>
        <v>BRLP0480</v>
      </c>
      <c r="Z903" s="209" t="str">
        <f t="shared" si="256"/>
        <v>0480BRLP</v>
      </c>
      <c r="AA903" s="209" t="str">
        <f t="shared" si="257"/>
        <v>BRLPBRLP</v>
      </c>
      <c r="AB903" s="222" t="e">
        <f>VLOOKUP(Y903,#REF!,2,0)</f>
        <v>#REF!</v>
      </c>
      <c r="AC903" s="222" t="e">
        <f>VLOOKUP(Z903,#REF!,2,0)</f>
        <v>#REF!</v>
      </c>
      <c r="AD903" s="222" t="e">
        <f>VLOOKUP(AA903,#REF!,2,0)</f>
        <v>#REF!</v>
      </c>
      <c r="AE903" s="227" t="e">
        <f t="shared" si="258"/>
        <v>#REF!</v>
      </c>
      <c r="AF903" s="230" t="e">
        <f t="shared" si="259"/>
        <v>#REF!</v>
      </c>
      <c r="AG903" s="230">
        <v>2</v>
      </c>
      <c r="AH903" s="230" t="e">
        <f t="shared" si="260"/>
        <v>#REF!</v>
      </c>
      <c r="AI903" s="228" t="e">
        <f t="shared" si="261"/>
        <v>#REF!</v>
      </c>
      <c r="AJ903" s="209">
        <f>Solicitacao_Prancha[[#This Row],[QUANT EQUIP]]</f>
        <v>1</v>
      </c>
      <c r="AK903" s="209"/>
      <c r="AL903" s="209"/>
      <c r="AM903" s="209"/>
      <c r="AN903" s="209"/>
      <c r="AO903" s="209"/>
      <c r="AP903" s="209"/>
      <c r="AQ903" s="209"/>
      <c r="AR903" s="209"/>
      <c r="AS903" s="209"/>
      <c r="AT903" s="209"/>
      <c r="AU903" s="209"/>
      <c r="AV903" s="209"/>
      <c r="AW903" s="209"/>
      <c r="AX903"/>
      <c r="AY903"/>
    </row>
    <row r="904" spans="1:51" ht="15" hidden="1" x14ac:dyDescent="0.25">
      <c r="A904" s="209">
        <v>3674</v>
      </c>
      <c r="B904" s="209" t="s">
        <v>718</v>
      </c>
      <c r="C904" s="210">
        <v>45663.513194444444</v>
      </c>
      <c r="D904" s="209" t="s">
        <v>775</v>
      </c>
      <c r="E904" s="209" t="s">
        <v>5</v>
      </c>
      <c r="F904" s="209">
        <v>1</v>
      </c>
      <c r="G904" s="209" t="s">
        <v>487</v>
      </c>
      <c r="H904" s="209" t="s">
        <v>620</v>
      </c>
      <c r="I904" s="209" t="s">
        <v>620</v>
      </c>
      <c r="J904" s="209" t="s">
        <v>531</v>
      </c>
      <c r="K904" s="209" t="s">
        <v>1855</v>
      </c>
      <c r="L904" s="209" t="s">
        <v>604</v>
      </c>
      <c r="M904" s="209" t="s">
        <v>696</v>
      </c>
      <c r="N904" s="209" t="s">
        <v>1477</v>
      </c>
      <c r="O904" s="209"/>
      <c r="P904" s="209" t="s">
        <v>514</v>
      </c>
      <c r="Q904" s="209" t="s">
        <v>688</v>
      </c>
      <c r="R904" s="209" t="e">
        <f>VLOOKUP(LEFT(Solicitacao_Prancha[[#This Row],[ORIGEM]],4),#REF!,2,0)</f>
        <v>#REF!</v>
      </c>
      <c r="S904" s="209" t="e">
        <f>VLOOKUP(LEFT(Solicitacao_Prancha[[#This Row],[DESTINO]],4),#REF!,2,0)</f>
        <v>#REF!</v>
      </c>
      <c r="T904" s="218" t="str">
        <f t="shared" si="254"/>
        <v>Não Aderente</v>
      </c>
      <c r="U904" s="222">
        <f>((CONCATENATE(Solicitacao_Prancha[[#This Row],[DATA MOVIMENTAÇÃO]]," ",Solicitacao_Prancha[[#This Row],[HORA MOVIMENTAÇÃO]])-Solicitacao_Prancha[[#This Row],[DATA SOLICITAÇÃO]])*24)+3</f>
        <v>21.683333333290648</v>
      </c>
      <c r="V904" s="224" t="s">
        <v>410</v>
      </c>
      <c r="W904" s="209" t="str">
        <f>LEFT(Solicitacao_Prancha[[#This Row],[ORIGEM]],4)</f>
        <v>0347</v>
      </c>
      <c r="X904" s="209" t="str">
        <f>LEFT(Solicitacao_Prancha[[#This Row],[DESTINO]],4)</f>
        <v>0520</v>
      </c>
      <c r="Y904" s="209" t="str">
        <f t="shared" si="255"/>
        <v>BRLP0347</v>
      </c>
      <c r="Z904" s="209" t="str">
        <f t="shared" si="256"/>
        <v>03470520</v>
      </c>
      <c r="AA904" s="209" t="str">
        <f t="shared" si="257"/>
        <v>BRLP0520</v>
      </c>
      <c r="AB904" s="222" t="e">
        <f>VLOOKUP(Y904,#REF!,2,0)</f>
        <v>#REF!</v>
      </c>
      <c r="AC904" s="222" t="e">
        <f>VLOOKUP(Z904,#REF!,2,0)</f>
        <v>#REF!</v>
      </c>
      <c r="AD904" s="222" t="e">
        <f>VLOOKUP(AA904,#REF!,2,0)</f>
        <v>#REF!</v>
      </c>
      <c r="AE904" s="227" t="e">
        <f t="shared" si="258"/>
        <v>#REF!</v>
      </c>
      <c r="AF904" s="230" t="e">
        <f t="shared" si="259"/>
        <v>#REF!</v>
      </c>
      <c r="AG904" s="230">
        <v>2</v>
      </c>
      <c r="AH904" s="230" t="e">
        <f t="shared" si="260"/>
        <v>#REF!</v>
      </c>
      <c r="AI904" s="228" t="e">
        <f t="shared" si="261"/>
        <v>#REF!</v>
      </c>
      <c r="AJ904" s="209">
        <f>Solicitacao_Prancha[[#This Row],[QUANT EQUIP]]</f>
        <v>1</v>
      </c>
      <c r="AK904" s="209"/>
      <c r="AL904" s="209"/>
      <c r="AM904" s="209"/>
      <c r="AN904" s="209"/>
      <c r="AO904" s="209"/>
      <c r="AP904" s="209"/>
      <c r="AQ904" s="209"/>
      <c r="AR904" s="209"/>
      <c r="AS904" s="209"/>
      <c r="AT904" s="209"/>
      <c r="AU904" s="209"/>
      <c r="AV904" s="209"/>
      <c r="AW904" s="209"/>
      <c r="AX904"/>
      <c r="AY904"/>
    </row>
    <row r="905" spans="1:51" ht="15" hidden="1" x14ac:dyDescent="0.25">
      <c r="A905" s="209">
        <v>3675</v>
      </c>
      <c r="B905" s="209" t="s">
        <v>742</v>
      </c>
      <c r="C905" s="210">
        <v>45663.53125</v>
      </c>
      <c r="D905" s="209" t="s">
        <v>1867</v>
      </c>
      <c r="E905" s="209" t="s">
        <v>491</v>
      </c>
      <c r="F905" s="209">
        <v>1</v>
      </c>
      <c r="G905" s="209" t="s">
        <v>532</v>
      </c>
      <c r="H905" s="209" t="s">
        <v>620</v>
      </c>
      <c r="I905" s="209" t="s">
        <v>624</v>
      </c>
      <c r="J905" s="209" t="s">
        <v>531</v>
      </c>
      <c r="K905" s="209" t="s">
        <v>1855</v>
      </c>
      <c r="L905" s="209" t="s">
        <v>600</v>
      </c>
      <c r="M905" s="209" t="s">
        <v>578</v>
      </c>
      <c r="N905" s="209" t="s">
        <v>769</v>
      </c>
      <c r="O905" s="209" t="s">
        <v>1868</v>
      </c>
      <c r="P905" s="209" t="s">
        <v>633</v>
      </c>
      <c r="Q905" s="209" t="s">
        <v>687</v>
      </c>
      <c r="R905" s="209" t="e">
        <f>VLOOKUP(LEFT(Solicitacao_Prancha[[#This Row],[ORIGEM]],4),#REF!,2,0)</f>
        <v>#REF!</v>
      </c>
      <c r="S905" s="209" t="e">
        <f>VLOOKUP(LEFT(Solicitacao_Prancha[[#This Row],[DESTINO]],4),#REF!,2,0)</f>
        <v>#REF!</v>
      </c>
      <c r="T905" s="218" t="str">
        <f t="shared" si="254"/>
        <v>Não Aderente</v>
      </c>
      <c r="U905" s="222">
        <f>((CONCATENATE(Solicitacao_Prancha[[#This Row],[DATA MOVIMENTAÇÃO]]," ",Solicitacao_Prancha[[#This Row],[HORA MOVIMENTAÇÃO]])-Solicitacao_Prancha[[#This Row],[DATA SOLICITAÇÃO]])*24)+3</f>
        <v>20.25</v>
      </c>
      <c r="V905" s="224" t="s">
        <v>410</v>
      </c>
      <c r="W905" s="209" t="str">
        <f>LEFT(Solicitacao_Prancha[[#This Row],[ORIGEM]],4)</f>
        <v>0367</v>
      </c>
      <c r="X905" s="209" t="str">
        <f>LEFT(Solicitacao_Prancha[[#This Row],[DESTINO]],4)</f>
        <v>0332</v>
      </c>
      <c r="Y905" s="209" t="str">
        <f t="shared" si="255"/>
        <v>BRLP0367</v>
      </c>
      <c r="Z905" s="209" t="str">
        <f t="shared" si="256"/>
        <v>03670332</v>
      </c>
      <c r="AA905" s="209" t="str">
        <f t="shared" si="257"/>
        <v>BRLP0332</v>
      </c>
      <c r="AB905" s="222" t="e">
        <f>VLOOKUP(Y905,#REF!,2,0)</f>
        <v>#REF!</v>
      </c>
      <c r="AC905" s="222" t="e">
        <f>VLOOKUP(Z905,#REF!,2,0)</f>
        <v>#REF!</v>
      </c>
      <c r="AD905" s="222" t="e">
        <f>VLOOKUP(AA905,#REF!,2,0)</f>
        <v>#REF!</v>
      </c>
      <c r="AE905" s="227" t="e">
        <f t="shared" si="258"/>
        <v>#REF!</v>
      </c>
      <c r="AF905" s="230" t="e">
        <f t="shared" si="259"/>
        <v>#REF!</v>
      </c>
      <c r="AG905" s="230">
        <v>2</v>
      </c>
      <c r="AH905" s="230" t="e">
        <f t="shared" si="260"/>
        <v>#REF!</v>
      </c>
      <c r="AI905" s="228" t="e">
        <f t="shared" si="261"/>
        <v>#REF!</v>
      </c>
      <c r="AJ905" s="209">
        <f>Solicitacao_Prancha[[#This Row],[QUANT EQUIP]]</f>
        <v>1</v>
      </c>
      <c r="AK905" s="209"/>
      <c r="AL905" s="209"/>
      <c r="AM905" s="209"/>
      <c r="AN905" s="209"/>
      <c r="AO905" s="209"/>
      <c r="AP905" s="209"/>
      <c r="AQ905" s="209"/>
      <c r="AR905" s="209"/>
      <c r="AS905" s="209"/>
      <c r="AT905" s="209"/>
      <c r="AU905" s="209"/>
      <c r="AV905" s="209"/>
      <c r="AW905" s="209"/>
      <c r="AX905"/>
      <c r="AY905"/>
    </row>
    <row r="906" spans="1:51" ht="15" hidden="1" x14ac:dyDescent="0.25">
      <c r="A906" s="209">
        <v>3677</v>
      </c>
      <c r="B906" s="209" t="s">
        <v>745</v>
      </c>
      <c r="C906" s="210">
        <v>45663.532638888886</v>
      </c>
      <c r="D906" s="209" t="s">
        <v>1869</v>
      </c>
      <c r="E906" s="209" t="s">
        <v>553</v>
      </c>
      <c r="F906" s="209">
        <v>2</v>
      </c>
      <c r="G906" s="209" t="s">
        <v>583</v>
      </c>
      <c r="H906" s="209" t="s">
        <v>621</v>
      </c>
      <c r="I906" s="209" t="s">
        <v>624</v>
      </c>
      <c r="J906" s="209" t="s">
        <v>1</v>
      </c>
      <c r="K906" s="209" t="s">
        <v>1855</v>
      </c>
      <c r="L906" s="209" t="s">
        <v>595</v>
      </c>
      <c r="M906" s="209" t="s">
        <v>783</v>
      </c>
      <c r="N906" s="209" t="s">
        <v>781</v>
      </c>
      <c r="O906" s="209"/>
      <c r="P906" s="209"/>
      <c r="Q906" s="209" t="s">
        <v>688</v>
      </c>
      <c r="R906" s="209" t="e">
        <f>VLOOKUP(LEFT(Solicitacao_Prancha[[#This Row],[ORIGEM]],4),#REF!,2,0)</f>
        <v>#REF!</v>
      </c>
      <c r="S906" s="209" t="e">
        <f>VLOOKUP(LEFT(Solicitacao_Prancha[[#This Row],[DESTINO]],4),#REF!,2,0)</f>
        <v>#REF!</v>
      </c>
      <c r="T906" s="218" t="str">
        <f t="shared" si="254"/>
        <v>Não Aderente</v>
      </c>
      <c r="U906" s="222">
        <f>((CONCATENATE(Solicitacao_Prancha[[#This Row],[DATA MOVIMENTAÇÃO]]," ",Solicitacao_Prancha[[#This Row],[HORA MOVIMENTAÇÃO]])-Solicitacao_Prancha[[#This Row],[DATA SOLICITAÇÃO]])*24)+3</f>
        <v>24.216666666674428</v>
      </c>
      <c r="V906" s="224" t="s">
        <v>410</v>
      </c>
      <c r="W906" s="209" t="str">
        <f>LEFT(Solicitacao_Prancha[[#This Row],[ORIGEM]],4)</f>
        <v>1080</v>
      </c>
      <c r="X906" s="209" t="str">
        <f>LEFT(Solicitacao_Prancha[[#This Row],[DESTINO]],4)</f>
        <v>0263</v>
      </c>
      <c r="Y906" s="209" t="str">
        <f t="shared" si="255"/>
        <v>BRLP1080</v>
      </c>
      <c r="Z906" s="209" t="str">
        <f t="shared" si="256"/>
        <v>10800263</v>
      </c>
      <c r="AA906" s="209" t="str">
        <f t="shared" si="257"/>
        <v>BRLP0263</v>
      </c>
      <c r="AB906" s="222" t="e">
        <f>VLOOKUP(Y906,#REF!,2,0)</f>
        <v>#REF!</v>
      </c>
      <c r="AC906" s="222" t="e">
        <f>VLOOKUP(Z906,#REF!,2,0)</f>
        <v>#REF!</v>
      </c>
      <c r="AD906" s="222" t="e">
        <f>VLOOKUP(AA906,#REF!,2,0)</f>
        <v>#REF!</v>
      </c>
      <c r="AE906" s="227" t="e">
        <f t="shared" si="258"/>
        <v>#REF!</v>
      </c>
      <c r="AF906" s="230" t="e">
        <f t="shared" si="259"/>
        <v>#REF!</v>
      </c>
      <c r="AG906" s="230">
        <v>2</v>
      </c>
      <c r="AH906" s="230" t="e">
        <f t="shared" si="260"/>
        <v>#REF!</v>
      </c>
      <c r="AI906" s="228" t="e">
        <f t="shared" si="261"/>
        <v>#REF!</v>
      </c>
      <c r="AJ906" s="209">
        <f>Solicitacao_Prancha[[#This Row],[QUANT EQUIP]]</f>
        <v>2</v>
      </c>
      <c r="AK906" s="209"/>
      <c r="AL906" s="209"/>
      <c r="AM906" s="209"/>
      <c r="AN906" s="209"/>
      <c r="AO906" s="209"/>
      <c r="AP906" s="209"/>
      <c r="AQ906" s="209"/>
      <c r="AR906" s="209"/>
      <c r="AS906" s="209"/>
      <c r="AT906" s="209"/>
      <c r="AU906" s="209"/>
      <c r="AV906" s="209"/>
      <c r="AW906" s="209"/>
      <c r="AX906"/>
      <c r="AY906"/>
    </row>
    <row r="907" spans="1:51" ht="15" hidden="1" x14ac:dyDescent="0.25">
      <c r="A907" s="209">
        <v>3676</v>
      </c>
      <c r="B907" s="209" t="s">
        <v>742</v>
      </c>
      <c r="C907" s="210">
        <v>45663.537499999999</v>
      </c>
      <c r="D907" s="209" t="s">
        <v>585</v>
      </c>
      <c r="E907" s="209" t="s">
        <v>491</v>
      </c>
      <c r="F907" s="209">
        <v>1</v>
      </c>
      <c r="G907" s="209" t="s">
        <v>532</v>
      </c>
      <c r="H907" s="209" t="s">
        <v>620</v>
      </c>
      <c r="I907" s="209" t="s">
        <v>624</v>
      </c>
      <c r="J907" s="209" t="s">
        <v>502</v>
      </c>
      <c r="K907" s="209" t="s">
        <v>1841</v>
      </c>
      <c r="L907" s="209" t="s">
        <v>600</v>
      </c>
      <c r="M907" s="209" t="s">
        <v>578</v>
      </c>
      <c r="N907" s="209" t="s">
        <v>1847</v>
      </c>
      <c r="O907" s="209"/>
      <c r="P907" s="209"/>
      <c r="Q907" s="209" t="s">
        <v>687</v>
      </c>
      <c r="R907" s="209" t="e">
        <f>VLOOKUP(LEFT(Solicitacao_Prancha[[#This Row],[ORIGEM]],4),#REF!,2,0)</f>
        <v>#REF!</v>
      </c>
      <c r="S907" s="209" t="e">
        <f>VLOOKUP(LEFT(Solicitacao_Prancha[[#This Row],[DESTINO]],4),#REF!,2,0)</f>
        <v>#REF!</v>
      </c>
      <c r="T907" s="218" t="str">
        <f t="shared" si="254"/>
        <v>Não Aderente</v>
      </c>
      <c r="U907" s="222">
        <f>((CONCATENATE(Solicitacao_Prancha[[#This Row],[DATA MOVIMENTAÇÃO]]," ",Solicitacao_Prancha[[#This Row],[HORA MOVIMENTAÇÃO]])-Solicitacao_Prancha[[#This Row],[DATA SOLICITAÇÃO]])*24)+3</f>
        <v>44.100000000034925</v>
      </c>
      <c r="V907" s="224" t="s">
        <v>410</v>
      </c>
      <c r="W907" s="209" t="str">
        <f>LEFT(Solicitacao_Prancha[[#This Row],[ORIGEM]],4)</f>
        <v>0367</v>
      </c>
      <c r="X907" s="209" t="str">
        <f>LEFT(Solicitacao_Prancha[[#This Row],[DESTINO]],4)</f>
        <v>0284</v>
      </c>
      <c r="Y907" s="209" t="str">
        <f t="shared" si="255"/>
        <v>BRLP0367</v>
      </c>
      <c r="Z907" s="209" t="str">
        <f t="shared" si="256"/>
        <v>03670284</v>
      </c>
      <c r="AA907" s="209" t="str">
        <f t="shared" si="257"/>
        <v>BRLP0284</v>
      </c>
      <c r="AB907" s="222" t="e">
        <f>VLOOKUP(Y907,#REF!,2,0)</f>
        <v>#REF!</v>
      </c>
      <c r="AC907" s="222" t="e">
        <f>VLOOKUP(Z907,#REF!,2,0)</f>
        <v>#REF!</v>
      </c>
      <c r="AD907" s="222" t="e">
        <f>VLOOKUP(AA907,#REF!,2,0)</f>
        <v>#REF!</v>
      </c>
      <c r="AE907" s="227" t="e">
        <f t="shared" si="258"/>
        <v>#REF!</v>
      </c>
      <c r="AF907" s="230" t="e">
        <f t="shared" si="259"/>
        <v>#REF!</v>
      </c>
      <c r="AG907" s="230">
        <v>2</v>
      </c>
      <c r="AH907" s="230" t="e">
        <f t="shared" si="260"/>
        <v>#REF!</v>
      </c>
      <c r="AI907" s="228" t="e">
        <f t="shared" si="261"/>
        <v>#REF!</v>
      </c>
      <c r="AJ907" s="209">
        <f>Solicitacao_Prancha[[#This Row],[QUANT EQUIP]]</f>
        <v>1</v>
      </c>
      <c r="AK907" s="209"/>
      <c r="AL907" s="209"/>
      <c r="AM907" s="209"/>
      <c r="AN907" s="209"/>
      <c r="AO907" s="209"/>
      <c r="AP907" s="209"/>
      <c r="AQ907" s="209"/>
      <c r="AR907" s="209"/>
      <c r="AS907" s="209"/>
      <c r="AT907" s="209"/>
      <c r="AU907" s="209"/>
      <c r="AV907" s="209"/>
      <c r="AW907" s="209"/>
      <c r="AX907"/>
      <c r="AY907"/>
    </row>
    <row r="908" spans="1:51" ht="15" hidden="1" x14ac:dyDescent="0.25">
      <c r="A908" s="209">
        <v>3678</v>
      </c>
      <c r="B908" s="209" t="s">
        <v>483</v>
      </c>
      <c r="C908" s="210">
        <v>45663.552777777775</v>
      </c>
      <c r="D908" s="209" t="s">
        <v>484</v>
      </c>
      <c r="E908" s="209" t="s">
        <v>497</v>
      </c>
      <c r="F908" s="209">
        <v>1</v>
      </c>
      <c r="G908" s="209" t="s">
        <v>486</v>
      </c>
      <c r="H908" s="209" t="s">
        <v>620</v>
      </c>
      <c r="I908" s="209" t="s">
        <v>622</v>
      </c>
      <c r="J908" s="209" t="s">
        <v>531</v>
      </c>
      <c r="K908" s="209" t="s">
        <v>1855</v>
      </c>
      <c r="L908" s="209" t="s">
        <v>604</v>
      </c>
      <c r="M908" s="209" t="s">
        <v>2</v>
      </c>
      <c r="N908" s="209" t="s">
        <v>769</v>
      </c>
      <c r="O908" s="209"/>
      <c r="P908" s="209"/>
      <c r="Q908" s="209"/>
      <c r="R908" s="209" t="e">
        <f>VLOOKUP(LEFT(Solicitacao_Prancha[[#This Row],[ORIGEM]],4),#REF!,2,0)</f>
        <v>#REF!</v>
      </c>
      <c r="S908" s="209" t="e">
        <f>VLOOKUP(LEFT(Solicitacao_Prancha[[#This Row],[DESTINO]],4),#REF!,2,0)</f>
        <v>#REF!</v>
      </c>
      <c r="T908" s="218" t="str">
        <f t="shared" si="254"/>
        <v>Não Aderente</v>
      </c>
      <c r="U908" s="222">
        <f>((CONCATENATE(Solicitacao_Prancha[[#This Row],[DATA MOVIMENTAÇÃO]]," ",Solicitacao_Prancha[[#This Row],[HORA MOVIMENTAÇÃO]])-Solicitacao_Prancha[[#This Row],[DATA SOLICITAÇÃO]])*24)+3</f>
        <v>20.733333333337214</v>
      </c>
      <c r="V908" s="224" t="s">
        <v>410</v>
      </c>
      <c r="W908" s="209" t="str">
        <f>LEFT(Solicitacao_Prancha[[#This Row],[ORIGEM]],4)</f>
        <v>0001</v>
      </c>
      <c r="X908" s="209" t="str">
        <f>LEFT(Solicitacao_Prancha[[#This Row],[DESTINO]],4)</f>
        <v>0332</v>
      </c>
      <c r="Y908" s="209" t="str">
        <f t="shared" si="255"/>
        <v>BRLP0001</v>
      </c>
      <c r="Z908" s="209" t="str">
        <f t="shared" si="256"/>
        <v>00010332</v>
      </c>
      <c r="AA908" s="209" t="str">
        <f t="shared" si="257"/>
        <v>BRLP0332</v>
      </c>
      <c r="AB908" s="222" t="e">
        <f>VLOOKUP(Y908,#REF!,2,0)</f>
        <v>#REF!</v>
      </c>
      <c r="AC908" s="222" t="e">
        <f>VLOOKUP(Z908,#REF!,2,0)</f>
        <v>#REF!</v>
      </c>
      <c r="AD908" s="222" t="e">
        <f>VLOOKUP(AA908,#REF!,2,0)</f>
        <v>#REF!</v>
      </c>
      <c r="AE908" s="227" t="e">
        <f t="shared" si="258"/>
        <v>#REF!</v>
      </c>
      <c r="AF908" s="230" t="e">
        <f t="shared" si="259"/>
        <v>#REF!</v>
      </c>
      <c r="AG908" s="230">
        <v>2</v>
      </c>
      <c r="AH908" s="230" t="e">
        <f t="shared" si="260"/>
        <v>#REF!</v>
      </c>
      <c r="AI908" s="228" t="e">
        <f t="shared" si="261"/>
        <v>#REF!</v>
      </c>
      <c r="AJ908" s="209">
        <f>Solicitacao_Prancha[[#This Row],[QUANT EQUIP]]</f>
        <v>1</v>
      </c>
      <c r="AK908" s="209"/>
      <c r="AL908" s="209"/>
      <c r="AM908" s="209"/>
      <c r="AN908" s="209"/>
      <c r="AO908" s="209"/>
      <c r="AP908" s="209"/>
      <c r="AQ908" s="209"/>
      <c r="AR908" s="209"/>
      <c r="AS908" s="209"/>
      <c r="AT908" s="209"/>
      <c r="AU908" s="209"/>
      <c r="AV908" s="209"/>
      <c r="AW908" s="209"/>
      <c r="AX908"/>
      <c r="AY908"/>
    </row>
    <row r="909" spans="1:51" ht="15" hidden="1" x14ac:dyDescent="0.25">
      <c r="A909" s="209">
        <v>3679</v>
      </c>
      <c r="B909" s="209" t="s">
        <v>717</v>
      </c>
      <c r="C909" s="210">
        <v>45663.577777777777</v>
      </c>
      <c r="D909" s="209" t="s">
        <v>1725</v>
      </c>
      <c r="E909" s="209" t="s">
        <v>491</v>
      </c>
      <c r="F909" s="209">
        <v>1</v>
      </c>
      <c r="G909" s="209" t="s">
        <v>492</v>
      </c>
      <c r="H909" s="209" t="s">
        <v>620</v>
      </c>
      <c r="I909" s="209" t="s">
        <v>624</v>
      </c>
      <c r="J909" s="209" t="s">
        <v>531</v>
      </c>
      <c r="K909" s="209" t="s">
        <v>1767</v>
      </c>
      <c r="L909" s="209" t="s">
        <v>598</v>
      </c>
      <c r="M909" s="209" t="s">
        <v>659</v>
      </c>
      <c r="N909" s="209" t="s">
        <v>517</v>
      </c>
      <c r="O909" s="209"/>
      <c r="P909" s="209" t="s">
        <v>633</v>
      </c>
      <c r="Q909" s="209" t="s">
        <v>688</v>
      </c>
      <c r="R909" s="209" t="e">
        <f>VLOOKUP(LEFT(Solicitacao_Prancha[[#This Row],[ORIGEM]],4),#REF!,2,0)</f>
        <v>#REF!</v>
      </c>
      <c r="S909" s="209" t="e">
        <f>VLOOKUP(LEFT(Solicitacao_Prancha[[#This Row],[DESTINO]],4),#REF!,2,0)</f>
        <v>#REF!</v>
      </c>
      <c r="T909" s="218" t="str">
        <f t="shared" si="254"/>
        <v>Não Aderente</v>
      </c>
      <c r="U909" s="222">
        <f>((CONCATENATE(Solicitacao_Prancha[[#This Row],[DATA MOVIMENTAÇÃO]]," ",Solicitacao_Prancha[[#This Row],[HORA MOVIMENTAÇÃO]])-Solicitacao_Prancha[[#This Row],[DATA SOLICITAÇÃO]])*24)+3</f>
        <v>3.1333333334187046</v>
      </c>
      <c r="V909" s="224" t="s">
        <v>410</v>
      </c>
      <c r="W909" s="209" t="str">
        <f>LEFT(Solicitacao_Prancha[[#This Row],[ORIGEM]],4)</f>
        <v>0395</v>
      </c>
      <c r="X909" s="209" t="str">
        <f>LEFT(Solicitacao_Prancha[[#This Row],[DESTINO]],4)</f>
        <v>0342</v>
      </c>
      <c r="Y909" s="209" t="str">
        <f t="shared" si="255"/>
        <v>BRLP0395</v>
      </c>
      <c r="Z909" s="209" t="str">
        <f t="shared" si="256"/>
        <v>03950342</v>
      </c>
      <c r="AA909" s="209" t="str">
        <f t="shared" si="257"/>
        <v>BRLP0342</v>
      </c>
      <c r="AB909" s="222" t="e">
        <f>VLOOKUP(Y909,#REF!,2,0)</f>
        <v>#REF!</v>
      </c>
      <c r="AC909" s="222" t="e">
        <f>VLOOKUP(Z909,#REF!,2,0)</f>
        <v>#REF!</v>
      </c>
      <c r="AD909" s="222" t="e">
        <f>VLOOKUP(AA909,#REF!,2,0)</f>
        <v>#REF!</v>
      </c>
      <c r="AE909" s="227" t="e">
        <f t="shared" si="258"/>
        <v>#REF!</v>
      </c>
      <c r="AF909" s="230" t="e">
        <f t="shared" si="259"/>
        <v>#REF!</v>
      </c>
      <c r="AG909" s="230">
        <v>2</v>
      </c>
      <c r="AH909" s="230" t="e">
        <f t="shared" si="260"/>
        <v>#REF!</v>
      </c>
      <c r="AI909" s="228" t="e">
        <f t="shared" si="261"/>
        <v>#REF!</v>
      </c>
      <c r="AJ909" s="209">
        <f>Solicitacao_Prancha[[#This Row],[QUANT EQUIP]]</f>
        <v>1</v>
      </c>
      <c r="AK909" s="209"/>
      <c r="AL909" s="209"/>
      <c r="AM909" s="209"/>
      <c r="AN909" s="209"/>
      <c r="AO909" s="209"/>
      <c r="AP909" s="209"/>
      <c r="AQ909" s="209"/>
      <c r="AR909" s="209"/>
      <c r="AS909" s="209"/>
      <c r="AT909" s="209"/>
      <c r="AU909" s="209"/>
      <c r="AV909" s="209"/>
      <c r="AW909" s="209"/>
      <c r="AX909"/>
      <c r="AY909"/>
    </row>
    <row r="910" spans="1:51" ht="15" hidden="1" x14ac:dyDescent="0.25">
      <c r="A910" s="209">
        <v>3680</v>
      </c>
      <c r="B910" s="209" t="s">
        <v>743</v>
      </c>
      <c r="C910" s="210">
        <v>45663.581944444442</v>
      </c>
      <c r="D910" s="209" t="s">
        <v>840</v>
      </c>
      <c r="E910" s="209" t="s">
        <v>507</v>
      </c>
      <c r="F910" s="209">
        <v>1</v>
      </c>
      <c r="G910" s="209" t="s">
        <v>501</v>
      </c>
      <c r="H910" s="209" t="s">
        <v>620</v>
      </c>
      <c r="I910" s="209" t="s">
        <v>621</v>
      </c>
      <c r="J910" s="209" t="s">
        <v>1</v>
      </c>
      <c r="K910" s="209" t="s">
        <v>1877</v>
      </c>
      <c r="L910" s="209" t="s">
        <v>593</v>
      </c>
      <c r="M910" s="209" t="s">
        <v>513</v>
      </c>
      <c r="N910" s="209" t="s">
        <v>974</v>
      </c>
      <c r="O910" s="209" t="s">
        <v>1878</v>
      </c>
      <c r="P910" s="209"/>
      <c r="Q910" s="209" t="s">
        <v>688</v>
      </c>
      <c r="R910" s="209" t="e">
        <f>VLOOKUP(LEFT(Solicitacao_Prancha[[#This Row],[ORIGEM]],4),#REF!,2,0)</f>
        <v>#REF!</v>
      </c>
      <c r="S910" s="209" t="e">
        <f>VLOOKUP(LEFT(Solicitacao_Prancha[[#This Row],[DESTINO]],4),#REF!,2,0)</f>
        <v>#REF!</v>
      </c>
      <c r="T910" s="218" t="str">
        <f t="shared" si="254"/>
        <v>Aderente</v>
      </c>
      <c r="U910" s="222">
        <f>((CONCATENATE(Solicitacao_Prancha[[#This Row],[DATA MOVIMENTAÇÃO]]," ",Solicitacao_Prancha[[#This Row],[HORA MOVIMENTAÇÃO]])-Solicitacao_Prancha[[#This Row],[DATA SOLICITAÇÃO]])*24)+3</f>
        <v>237.03333333344199</v>
      </c>
      <c r="V910" s="224" t="s">
        <v>410</v>
      </c>
      <c r="W910" s="209" t="str">
        <f>LEFT(Solicitacao_Prancha[[#This Row],[ORIGEM]],4)</f>
        <v>0009</v>
      </c>
      <c r="X910" s="209" t="str">
        <f>LEFT(Solicitacao_Prancha[[#This Row],[DESTINO]],4)</f>
        <v>0517</v>
      </c>
      <c r="Y910" s="209" t="str">
        <f t="shared" si="255"/>
        <v>BRLP0009</v>
      </c>
      <c r="Z910" s="209" t="str">
        <f t="shared" si="256"/>
        <v>00090517</v>
      </c>
      <c r="AA910" s="209" t="str">
        <f t="shared" si="257"/>
        <v>BRLP0517</v>
      </c>
      <c r="AB910" s="222" t="e">
        <f>VLOOKUP(Y910,#REF!,2,0)</f>
        <v>#REF!</v>
      </c>
      <c r="AC910" s="222" t="e">
        <f>VLOOKUP(Z910,#REF!,2,0)</f>
        <v>#REF!</v>
      </c>
      <c r="AD910" s="222" t="e">
        <f>VLOOKUP(AA910,#REF!,2,0)</f>
        <v>#REF!</v>
      </c>
      <c r="AE910" s="227" t="e">
        <f t="shared" si="258"/>
        <v>#REF!</v>
      </c>
      <c r="AF910" s="230" t="e">
        <f t="shared" si="259"/>
        <v>#REF!</v>
      </c>
      <c r="AG910" s="230">
        <v>2</v>
      </c>
      <c r="AH910" s="230" t="e">
        <f t="shared" si="260"/>
        <v>#REF!</v>
      </c>
      <c r="AI910" s="228" t="e">
        <f t="shared" si="261"/>
        <v>#REF!</v>
      </c>
      <c r="AJ910" s="209">
        <f>Solicitacao_Prancha[[#This Row],[QUANT EQUIP]]</f>
        <v>1</v>
      </c>
      <c r="AK910" s="209"/>
      <c r="AL910" s="209"/>
      <c r="AM910" s="209"/>
      <c r="AN910" s="209"/>
      <c r="AO910" s="209"/>
      <c r="AP910" s="209"/>
      <c r="AQ910" s="209"/>
      <c r="AR910" s="209"/>
      <c r="AS910" s="209"/>
      <c r="AT910" s="209"/>
      <c r="AU910" s="209"/>
      <c r="AV910" s="209"/>
      <c r="AW910" s="209"/>
      <c r="AX910"/>
      <c r="AY910"/>
    </row>
    <row r="911" spans="1:51" ht="15" hidden="1" x14ac:dyDescent="0.25">
      <c r="A911" s="209">
        <v>3681</v>
      </c>
      <c r="B911" s="209" t="s">
        <v>745</v>
      </c>
      <c r="C911" s="210">
        <v>45663.585416666669</v>
      </c>
      <c r="D911" s="209" t="s">
        <v>1879</v>
      </c>
      <c r="E911" s="209" t="s">
        <v>485</v>
      </c>
      <c r="F911" s="209">
        <v>2</v>
      </c>
      <c r="G911" s="209" t="s">
        <v>655</v>
      </c>
      <c r="H911" s="209" t="s">
        <v>621</v>
      </c>
      <c r="I911" s="209" t="s">
        <v>624</v>
      </c>
      <c r="J911" s="209" t="s">
        <v>1</v>
      </c>
      <c r="K911" s="209" t="s">
        <v>1841</v>
      </c>
      <c r="L911" s="209" t="s">
        <v>604</v>
      </c>
      <c r="M911" s="209" t="s">
        <v>757</v>
      </c>
      <c r="N911" s="209" t="s">
        <v>547</v>
      </c>
      <c r="O911" s="209"/>
      <c r="P911" s="209"/>
      <c r="Q911" s="209" t="s">
        <v>687</v>
      </c>
      <c r="R911" s="209" t="e">
        <f>VLOOKUP(LEFT(Solicitacao_Prancha[[#This Row],[ORIGEM]],4),#REF!,2,0)</f>
        <v>#REF!</v>
      </c>
      <c r="S911" s="209" t="e">
        <f>VLOOKUP(LEFT(Solicitacao_Prancha[[#This Row],[DESTINO]],4),#REF!,2,0)</f>
        <v>#REF!</v>
      </c>
      <c r="T911" s="218" t="str">
        <f t="shared" si="254"/>
        <v>Não Aderente</v>
      </c>
      <c r="U911" s="222">
        <f>((CONCATENATE(Solicitacao_Prancha[[#This Row],[DATA MOVIMENTAÇÃO]]," ",Solicitacao_Prancha[[#This Row],[HORA MOVIMENTAÇÃO]])-Solicitacao_Prancha[[#This Row],[DATA SOLICITAÇÃO]])*24)+3</f>
        <v>43.949999999895226</v>
      </c>
      <c r="V911" s="224" t="s">
        <v>410</v>
      </c>
      <c r="W911" s="209" t="str">
        <f>LEFT(Solicitacao_Prancha[[#This Row],[ORIGEM]],4)</f>
        <v>0479</v>
      </c>
      <c r="X911" s="209" t="str">
        <f>LEFT(Solicitacao_Prancha[[#This Row],[DESTINO]],4)</f>
        <v>0484</v>
      </c>
      <c r="Y911" s="209" t="str">
        <f t="shared" si="255"/>
        <v>BRLP0479</v>
      </c>
      <c r="Z911" s="209" t="str">
        <f t="shared" si="256"/>
        <v>04790484</v>
      </c>
      <c r="AA911" s="209" t="str">
        <f t="shared" si="257"/>
        <v>BRLP0484</v>
      </c>
      <c r="AB911" s="222" t="e">
        <f>VLOOKUP(Y911,#REF!,2,0)</f>
        <v>#REF!</v>
      </c>
      <c r="AC911" s="222" t="e">
        <f>VLOOKUP(Z911,#REF!,2,0)</f>
        <v>#REF!</v>
      </c>
      <c r="AD911" s="222" t="e">
        <f>VLOOKUP(AA911,#REF!,2,0)</f>
        <v>#REF!</v>
      </c>
      <c r="AE911" s="227" t="e">
        <f t="shared" si="258"/>
        <v>#REF!</v>
      </c>
      <c r="AF911" s="230" t="e">
        <f t="shared" si="259"/>
        <v>#REF!</v>
      </c>
      <c r="AG911" s="230">
        <v>2</v>
      </c>
      <c r="AH911" s="230" t="e">
        <f t="shared" si="260"/>
        <v>#REF!</v>
      </c>
      <c r="AI911" s="228" t="e">
        <f t="shared" si="261"/>
        <v>#REF!</v>
      </c>
      <c r="AJ911" s="209">
        <f>Solicitacao_Prancha[[#This Row],[QUANT EQUIP]]</f>
        <v>2</v>
      </c>
      <c r="AK911" s="209"/>
      <c r="AL911" s="209"/>
      <c r="AM911" s="209"/>
      <c r="AN911" s="209"/>
      <c r="AO911" s="209"/>
      <c r="AP911" s="209"/>
      <c r="AQ911" s="209"/>
      <c r="AR911" s="209"/>
      <c r="AS911" s="209"/>
      <c r="AT911" s="209"/>
      <c r="AU911" s="209"/>
      <c r="AV911" s="209"/>
      <c r="AW911" s="209"/>
      <c r="AX911"/>
      <c r="AY911"/>
    </row>
    <row r="912" spans="1:51" ht="15" hidden="1" x14ac:dyDescent="0.25">
      <c r="A912" s="209">
        <v>3682</v>
      </c>
      <c r="B912" s="209" t="s">
        <v>745</v>
      </c>
      <c r="C912" s="210">
        <v>45663.611805555556</v>
      </c>
      <c r="D912" s="209" t="s">
        <v>1869</v>
      </c>
      <c r="E912" s="209" t="s">
        <v>553</v>
      </c>
      <c r="F912" s="209">
        <v>2</v>
      </c>
      <c r="G912" s="209" t="s">
        <v>583</v>
      </c>
      <c r="H912" s="209" t="s">
        <v>621</v>
      </c>
      <c r="I912" s="209" t="s">
        <v>624</v>
      </c>
      <c r="J912" s="209" t="s">
        <v>502</v>
      </c>
      <c r="K912" s="209" t="s">
        <v>1855</v>
      </c>
      <c r="L912" s="209" t="s">
        <v>595</v>
      </c>
      <c r="M912" s="209" t="s">
        <v>783</v>
      </c>
      <c r="N912" s="209" t="s">
        <v>781</v>
      </c>
      <c r="O912" s="209"/>
      <c r="P912" s="209"/>
      <c r="Q912" s="209" t="s">
        <v>688</v>
      </c>
      <c r="R912" s="209" t="e">
        <f>VLOOKUP(LEFT(Solicitacao_Prancha[[#This Row],[ORIGEM]],4),#REF!,2,0)</f>
        <v>#REF!</v>
      </c>
      <c r="S912" s="209" t="e">
        <f>VLOOKUP(LEFT(Solicitacao_Prancha[[#This Row],[DESTINO]],4),#REF!,2,0)</f>
        <v>#REF!</v>
      </c>
      <c r="T912" s="218" t="str">
        <f t="shared" si="254"/>
        <v>Não Aderente</v>
      </c>
      <c r="U912" s="222">
        <f>((CONCATENATE(Solicitacao_Prancha[[#This Row],[DATA MOVIMENTAÇÃO]]," ",Solicitacao_Prancha[[#This Row],[HORA MOVIMENTAÇÃO]])-Solicitacao_Prancha[[#This Row],[DATA SOLICITAÇÃO]])*24)+3</f>
        <v>22.316666666592937</v>
      </c>
      <c r="V912" s="224" t="s">
        <v>410</v>
      </c>
      <c r="W912" s="209" t="str">
        <f>LEFT(Solicitacao_Prancha[[#This Row],[ORIGEM]],4)</f>
        <v>1080</v>
      </c>
      <c r="X912" s="209" t="str">
        <f>LEFT(Solicitacao_Prancha[[#This Row],[DESTINO]],4)</f>
        <v>0263</v>
      </c>
      <c r="Y912" s="209" t="str">
        <f t="shared" si="255"/>
        <v>BRLP1080</v>
      </c>
      <c r="Z912" s="209" t="str">
        <f t="shared" si="256"/>
        <v>10800263</v>
      </c>
      <c r="AA912" s="209" t="str">
        <f t="shared" si="257"/>
        <v>BRLP0263</v>
      </c>
      <c r="AB912" s="222" t="e">
        <f>VLOOKUP(Y912,#REF!,2,0)</f>
        <v>#REF!</v>
      </c>
      <c r="AC912" s="222" t="e">
        <f>VLOOKUP(Z912,#REF!,2,0)</f>
        <v>#REF!</v>
      </c>
      <c r="AD912" s="222" t="e">
        <f>VLOOKUP(AA912,#REF!,2,0)</f>
        <v>#REF!</v>
      </c>
      <c r="AE912" s="227" t="e">
        <f t="shared" si="258"/>
        <v>#REF!</v>
      </c>
      <c r="AF912" s="230" t="e">
        <f t="shared" si="259"/>
        <v>#REF!</v>
      </c>
      <c r="AG912" s="230">
        <v>2</v>
      </c>
      <c r="AH912" s="230" t="e">
        <f t="shared" si="260"/>
        <v>#REF!</v>
      </c>
      <c r="AI912" s="228" t="e">
        <f t="shared" si="261"/>
        <v>#REF!</v>
      </c>
      <c r="AJ912" s="209">
        <f>Solicitacao_Prancha[[#This Row],[QUANT EQUIP]]</f>
        <v>2</v>
      </c>
      <c r="AK912" s="209"/>
      <c r="AL912" s="209"/>
      <c r="AM912" s="209"/>
      <c r="AN912" s="209"/>
      <c r="AO912" s="209"/>
      <c r="AP912" s="209"/>
      <c r="AQ912" s="209"/>
      <c r="AR912" s="209"/>
      <c r="AS912" s="209"/>
      <c r="AT912" s="209"/>
      <c r="AU912" s="209"/>
      <c r="AV912" s="209"/>
      <c r="AW912" s="209"/>
      <c r="AX912"/>
      <c r="AY912"/>
    </row>
    <row r="913" spans="1:51" ht="15" hidden="1" x14ac:dyDescent="0.25">
      <c r="A913" s="209">
        <v>3683</v>
      </c>
      <c r="B913" s="209" t="s">
        <v>718</v>
      </c>
      <c r="C913" s="210">
        <v>45663.649305555555</v>
      </c>
      <c r="D913" s="209" t="s">
        <v>775</v>
      </c>
      <c r="E913" s="209" t="s">
        <v>719</v>
      </c>
      <c r="F913" s="209">
        <v>2</v>
      </c>
      <c r="G913" s="209" t="s">
        <v>487</v>
      </c>
      <c r="H913" s="209" t="s">
        <v>621</v>
      </c>
      <c r="I913" s="209" t="s">
        <v>621</v>
      </c>
      <c r="J913" s="209" t="s">
        <v>1</v>
      </c>
      <c r="K913" s="209" t="s">
        <v>1841</v>
      </c>
      <c r="L913" s="209" t="s">
        <v>604</v>
      </c>
      <c r="M913" s="209" t="s">
        <v>696</v>
      </c>
      <c r="N913" s="209" t="s">
        <v>1477</v>
      </c>
      <c r="O913" s="209"/>
      <c r="P913" s="209"/>
      <c r="Q913" s="209" t="s">
        <v>688</v>
      </c>
      <c r="R913" s="209" t="e">
        <f>VLOOKUP(LEFT(Solicitacao_Prancha[[#This Row],[ORIGEM]],4),#REF!,2,0)</f>
        <v>#REF!</v>
      </c>
      <c r="S913" s="209" t="e">
        <f>VLOOKUP(LEFT(Solicitacao_Prancha[[#This Row],[DESTINO]],4),#REF!,2,0)</f>
        <v>#REF!</v>
      </c>
      <c r="T913" s="218" t="str">
        <f t="shared" si="254"/>
        <v>Não Aderente</v>
      </c>
      <c r="U913" s="222">
        <f>((CONCATENATE(Solicitacao_Prancha[[#This Row],[DATA MOVIMENTAÇÃO]]," ",Solicitacao_Prancha[[#This Row],[HORA MOVIMENTAÇÃO]])-Solicitacao_Prancha[[#This Row],[DATA SOLICITAÇÃO]])*24)+3</f>
        <v>42.416666666627862</v>
      </c>
      <c r="V913" s="224" t="s">
        <v>410</v>
      </c>
      <c r="W913" s="209" t="str">
        <f>LEFT(Solicitacao_Prancha[[#This Row],[ORIGEM]],4)</f>
        <v>0347</v>
      </c>
      <c r="X913" s="209" t="str">
        <f>LEFT(Solicitacao_Prancha[[#This Row],[DESTINO]],4)</f>
        <v>0520</v>
      </c>
      <c r="Y913" s="209" t="str">
        <f t="shared" si="255"/>
        <v>BRLP0347</v>
      </c>
      <c r="Z913" s="209" t="str">
        <f t="shared" si="256"/>
        <v>03470520</v>
      </c>
      <c r="AA913" s="209" t="str">
        <f t="shared" si="257"/>
        <v>BRLP0520</v>
      </c>
      <c r="AB913" s="222" t="e">
        <f>VLOOKUP(Y913,#REF!,2,0)</f>
        <v>#REF!</v>
      </c>
      <c r="AC913" s="222" t="e">
        <f>VLOOKUP(Z913,#REF!,2,0)</f>
        <v>#REF!</v>
      </c>
      <c r="AD913" s="222" t="e">
        <f>VLOOKUP(AA913,#REF!,2,0)</f>
        <v>#REF!</v>
      </c>
      <c r="AE913" s="227" t="e">
        <f t="shared" si="258"/>
        <v>#REF!</v>
      </c>
      <c r="AF913" s="230" t="e">
        <f t="shared" si="259"/>
        <v>#REF!</v>
      </c>
      <c r="AG913" s="230">
        <v>2</v>
      </c>
      <c r="AH913" s="230" t="e">
        <f t="shared" si="260"/>
        <v>#REF!</v>
      </c>
      <c r="AI913" s="228" t="e">
        <f t="shared" si="261"/>
        <v>#REF!</v>
      </c>
      <c r="AJ913" s="209">
        <f>Solicitacao_Prancha[[#This Row],[QUANT EQUIP]]</f>
        <v>2</v>
      </c>
      <c r="AK913" s="209"/>
      <c r="AL913" s="209"/>
      <c r="AM913" s="209"/>
      <c r="AN913" s="209"/>
      <c r="AO913" s="209"/>
      <c r="AP913" s="209"/>
      <c r="AQ913" s="209"/>
      <c r="AR913" s="209"/>
      <c r="AS913" s="209"/>
      <c r="AT913" s="209"/>
      <c r="AU913" s="209"/>
      <c r="AV913" s="209"/>
      <c r="AW913" s="209"/>
      <c r="AX913"/>
      <c r="AY913"/>
    </row>
    <row r="914" spans="1:51" ht="15" hidden="1" x14ac:dyDescent="0.25">
      <c r="A914" s="209">
        <v>3684</v>
      </c>
      <c r="B914" s="209" t="s">
        <v>718</v>
      </c>
      <c r="C914" s="210">
        <v>45663.659722222219</v>
      </c>
      <c r="D914" s="209" t="s">
        <v>822</v>
      </c>
      <c r="E914" s="209" t="s">
        <v>719</v>
      </c>
      <c r="F914" s="209">
        <v>1</v>
      </c>
      <c r="G914" s="209" t="s">
        <v>7</v>
      </c>
      <c r="H914" s="209" t="s">
        <v>620</v>
      </c>
      <c r="I914" s="209" t="s">
        <v>621</v>
      </c>
      <c r="J914" s="209" t="s">
        <v>531</v>
      </c>
      <c r="K914" s="209" t="s">
        <v>1855</v>
      </c>
      <c r="L914" s="209" t="s">
        <v>604</v>
      </c>
      <c r="M914" s="209" t="s">
        <v>716</v>
      </c>
      <c r="N914" s="209" t="s">
        <v>1774</v>
      </c>
      <c r="O914" s="209"/>
      <c r="P914" s="209" t="s">
        <v>848</v>
      </c>
      <c r="Q914" s="209" t="s">
        <v>688</v>
      </c>
      <c r="R914" s="209" t="e">
        <f>VLOOKUP(LEFT(Solicitacao_Prancha[[#This Row],[ORIGEM]],4),#REF!,2,0)</f>
        <v>#REF!</v>
      </c>
      <c r="S914" s="209" t="e">
        <f>VLOOKUP(LEFT(Solicitacao_Prancha[[#This Row],[DESTINO]],4),#REF!,2,0)</f>
        <v>#REF!</v>
      </c>
      <c r="T914" s="218" t="str">
        <f t="shared" si="254"/>
        <v>Não Aderente</v>
      </c>
      <c r="U914" s="222">
        <f>((CONCATENATE(Solicitacao_Prancha[[#This Row],[DATA MOVIMENTAÇÃO]]," ",Solicitacao_Prancha[[#This Row],[HORA MOVIMENTAÇÃO]])-Solicitacao_Prancha[[#This Row],[DATA SOLICITAÇÃO]])*24)+3</f>
        <v>18.166666666686069</v>
      </c>
      <c r="V914" s="224" t="s">
        <v>410</v>
      </c>
      <c r="W914" s="209" t="str">
        <f>LEFT(Solicitacao_Prancha[[#This Row],[ORIGEM]],4)</f>
        <v>0458</v>
      </c>
      <c r="X914" s="209" t="str">
        <f>LEFT(Solicitacao_Prancha[[#This Row],[DESTINO]],4)</f>
        <v>0068</v>
      </c>
      <c r="Y914" s="209" t="str">
        <f t="shared" si="255"/>
        <v>BRLP0458</v>
      </c>
      <c r="Z914" s="209" t="str">
        <f t="shared" si="256"/>
        <v>04580068</v>
      </c>
      <c r="AA914" s="209" t="str">
        <f t="shared" si="257"/>
        <v>BRLP0068</v>
      </c>
      <c r="AB914" s="222" t="e">
        <f>VLOOKUP(Y914,#REF!,2,0)</f>
        <v>#REF!</v>
      </c>
      <c r="AC914" s="222" t="e">
        <f>VLOOKUP(Z914,#REF!,2,0)</f>
        <v>#REF!</v>
      </c>
      <c r="AD914" s="222" t="e">
        <f>VLOOKUP(AA914,#REF!,2,0)</f>
        <v>#REF!</v>
      </c>
      <c r="AE914" s="227" t="e">
        <f t="shared" si="258"/>
        <v>#REF!</v>
      </c>
      <c r="AF914" s="230" t="e">
        <f t="shared" si="259"/>
        <v>#REF!</v>
      </c>
      <c r="AG914" s="230">
        <v>2</v>
      </c>
      <c r="AH914" s="230" t="e">
        <f t="shared" si="260"/>
        <v>#REF!</v>
      </c>
      <c r="AI914" s="228" t="e">
        <f t="shared" si="261"/>
        <v>#REF!</v>
      </c>
      <c r="AJ914" s="209">
        <f>Solicitacao_Prancha[[#This Row],[QUANT EQUIP]]</f>
        <v>1</v>
      </c>
      <c r="AK914" s="209"/>
      <c r="AL914" s="209"/>
      <c r="AM914" s="209"/>
      <c r="AN914" s="209"/>
      <c r="AO914" s="209"/>
      <c r="AP914" s="209"/>
      <c r="AQ914" s="209"/>
      <c r="AR914" s="209"/>
      <c r="AS914" s="209"/>
      <c r="AT914" s="209"/>
      <c r="AU914" s="209"/>
      <c r="AV914" s="209"/>
      <c r="AW914" s="209"/>
      <c r="AX914"/>
      <c r="AY914"/>
    </row>
    <row r="915" spans="1:51" ht="15" hidden="1" x14ac:dyDescent="0.25">
      <c r="A915" s="209">
        <v>3685</v>
      </c>
      <c r="B915" s="209" t="s">
        <v>718</v>
      </c>
      <c r="C915" s="210">
        <v>45663.666666666664</v>
      </c>
      <c r="D915" s="209" t="s">
        <v>1705</v>
      </c>
      <c r="E915" s="209" t="s">
        <v>744</v>
      </c>
      <c r="F915" s="209">
        <v>4</v>
      </c>
      <c r="G915" s="209" t="s">
        <v>492</v>
      </c>
      <c r="H915" s="209" t="s">
        <v>621</v>
      </c>
      <c r="I915" s="209" t="s">
        <v>621</v>
      </c>
      <c r="J915" s="209" t="s">
        <v>502</v>
      </c>
      <c r="K915" s="209" t="s">
        <v>1767</v>
      </c>
      <c r="L915" s="209" t="s">
        <v>601</v>
      </c>
      <c r="M915" s="209" t="s">
        <v>696</v>
      </c>
      <c r="N915" s="209" t="s">
        <v>1765</v>
      </c>
      <c r="O915" s="209" t="s">
        <v>1880</v>
      </c>
      <c r="P915" s="209"/>
      <c r="Q915" s="209" t="s">
        <v>688</v>
      </c>
      <c r="R915" s="209" t="e">
        <f>VLOOKUP(LEFT(Solicitacao_Prancha[[#This Row],[ORIGEM]],4),#REF!,2,0)</f>
        <v>#REF!</v>
      </c>
      <c r="S915" s="209" t="e">
        <f>VLOOKUP(LEFT(Solicitacao_Prancha[[#This Row],[DESTINO]],4),#REF!,2,0)</f>
        <v>#REF!</v>
      </c>
      <c r="T915" s="218" t="str">
        <f t="shared" si="254"/>
        <v>Não Aderente</v>
      </c>
      <c r="U915" s="222">
        <f>((CONCATENATE(Solicitacao_Prancha[[#This Row],[DATA MOVIMENTAÇÃO]]," ",Solicitacao_Prancha[[#This Row],[HORA MOVIMENTAÇÃO]])-Solicitacao_Prancha[[#This Row],[DATA SOLICITAÇÃO]])*24)+3</f>
        <v>-10.999999999883585</v>
      </c>
      <c r="V915" s="224" t="s">
        <v>410</v>
      </c>
      <c r="W915" s="209" t="str">
        <f>LEFT(Solicitacao_Prancha[[#This Row],[ORIGEM]],4)</f>
        <v>0347</v>
      </c>
      <c r="X915" s="209" t="str">
        <f>LEFT(Solicitacao_Prancha[[#This Row],[DESTINO]],4)</f>
        <v>0398</v>
      </c>
      <c r="Y915" s="209" t="str">
        <f t="shared" si="255"/>
        <v>BRLP0347</v>
      </c>
      <c r="Z915" s="209" t="str">
        <f t="shared" si="256"/>
        <v>03470398</v>
      </c>
      <c r="AA915" s="209" t="str">
        <f t="shared" si="257"/>
        <v>BRLP0398</v>
      </c>
      <c r="AB915" s="222" t="e">
        <f>VLOOKUP(Y915,#REF!,2,0)</f>
        <v>#REF!</v>
      </c>
      <c r="AC915" s="222" t="e">
        <f>VLOOKUP(Z915,#REF!,2,0)</f>
        <v>#REF!</v>
      </c>
      <c r="AD915" s="222" t="e">
        <f>VLOOKUP(AA915,#REF!,2,0)</f>
        <v>#REF!</v>
      </c>
      <c r="AE915" s="227" t="e">
        <f t="shared" si="258"/>
        <v>#REF!</v>
      </c>
      <c r="AF915" s="230" t="e">
        <f t="shared" si="259"/>
        <v>#REF!</v>
      </c>
      <c r="AG915" s="230">
        <v>2</v>
      </c>
      <c r="AH915" s="230" t="e">
        <f t="shared" si="260"/>
        <v>#REF!</v>
      </c>
      <c r="AI915" s="228" t="e">
        <f t="shared" si="261"/>
        <v>#REF!</v>
      </c>
      <c r="AJ915" s="209">
        <f>Solicitacao_Prancha[[#This Row],[QUANT EQUIP]]</f>
        <v>4</v>
      </c>
      <c r="AK915" s="209"/>
      <c r="AL915" s="209"/>
      <c r="AM915" s="209"/>
      <c r="AN915" s="209"/>
      <c r="AO915" s="209"/>
      <c r="AP915" s="209"/>
      <c r="AQ915" s="209"/>
      <c r="AR915" s="209"/>
      <c r="AS915" s="209"/>
      <c r="AT915" s="209"/>
      <c r="AU915" s="209"/>
      <c r="AV915" s="209"/>
      <c r="AW915" s="209"/>
      <c r="AX915"/>
      <c r="AY915"/>
    </row>
    <row r="916" spans="1:51" ht="15" hidden="1" x14ac:dyDescent="0.25">
      <c r="A916" s="209">
        <v>3686</v>
      </c>
      <c r="B916" s="209" t="s">
        <v>718</v>
      </c>
      <c r="C916" s="210">
        <v>45663.668749999997</v>
      </c>
      <c r="D916" s="209" t="s">
        <v>775</v>
      </c>
      <c r="E916" s="209" t="s">
        <v>719</v>
      </c>
      <c r="F916" s="209">
        <v>1</v>
      </c>
      <c r="G916" s="209" t="s">
        <v>487</v>
      </c>
      <c r="H916" s="209" t="s">
        <v>620</v>
      </c>
      <c r="I916" s="209" t="s">
        <v>621</v>
      </c>
      <c r="J916" s="209" t="s">
        <v>531</v>
      </c>
      <c r="K916" s="209" t="s">
        <v>1855</v>
      </c>
      <c r="L916" s="209" t="s">
        <v>604</v>
      </c>
      <c r="M916" s="209" t="s">
        <v>696</v>
      </c>
      <c r="N916" s="209" t="s">
        <v>683</v>
      </c>
      <c r="O916" s="209"/>
      <c r="P916" s="209" t="s">
        <v>514</v>
      </c>
      <c r="Q916" s="209" t="s">
        <v>688</v>
      </c>
      <c r="R916" s="209" t="e">
        <f>VLOOKUP(LEFT(Solicitacao_Prancha[[#This Row],[ORIGEM]],4),#REF!,2,0)</f>
        <v>#REF!</v>
      </c>
      <c r="S916" s="209" t="e">
        <f>VLOOKUP(LEFT(Solicitacao_Prancha[[#This Row],[DESTINO]],4),#REF!,2,0)</f>
        <v>#REF!</v>
      </c>
      <c r="T916" s="218" t="str">
        <f t="shared" si="254"/>
        <v>Não Aderente</v>
      </c>
      <c r="U916" s="222">
        <f>((CONCATENATE(Solicitacao_Prancha[[#This Row],[DATA MOVIMENTAÇÃO]]," ",Solicitacao_Prancha[[#This Row],[HORA MOVIMENTAÇÃO]])-Solicitacao_Prancha[[#This Row],[DATA SOLICITAÇÃO]])*24)+3</f>
        <v>17.950000000011642</v>
      </c>
      <c r="V916" s="224" t="s">
        <v>410</v>
      </c>
      <c r="W916" s="209" t="str">
        <f>LEFT(Solicitacao_Prancha[[#This Row],[ORIGEM]],4)</f>
        <v>0347</v>
      </c>
      <c r="X916" s="209" t="str">
        <f>LEFT(Solicitacao_Prancha[[#This Row],[DESTINO]],4)</f>
        <v>0438</v>
      </c>
      <c r="Y916" s="209" t="str">
        <f t="shared" si="255"/>
        <v>BRLP0347</v>
      </c>
      <c r="Z916" s="209" t="str">
        <f t="shared" si="256"/>
        <v>03470438</v>
      </c>
      <c r="AA916" s="209" t="str">
        <f t="shared" si="257"/>
        <v>BRLP0438</v>
      </c>
      <c r="AB916" s="222" t="e">
        <f>VLOOKUP(Y916,#REF!,2,0)</f>
        <v>#REF!</v>
      </c>
      <c r="AC916" s="222" t="e">
        <f>VLOOKUP(Z916,#REF!,2,0)</f>
        <v>#REF!</v>
      </c>
      <c r="AD916" s="222" t="e">
        <f>VLOOKUP(AA916,#REF!,2,0)</f>
        <v>#REF!</v>
      </c>
      <c r="AE916" s="227" t="e">
        <f t="shared" si="258"/>
        <v>#REF!</v>
      </c>
      <c r="AF916" s="230" t="e">
        <f t="shared" si="259"/>
        <v>#REF!</v>
      </c>
      <c r="AG916" s="230">
        <v>2</v>
      </c>
      <c r="AH916" s="230" t="e">
        <f t="shared" si="260"/>
        <v>#REF!</v>
      </c>
      <c r="AI916" s="228" t="e">
        <f t="shared" si="261"/>
        <v>#REF!</v>
      </c>
      <c r="AJ916" s="209">
        <f>Solicitacao_Prancha[[#This Row],[QUANT EQUIP]]</f>
        <v>1</v>
      </c>
      <c r="AK916" s="209"/>
      <c r="AL916" s="209"/>
      <c r="AM916" s="209"/>
      <c r="AN916" s="209"/>
      <c r="AO916" s="209"/>
      <c r="AP916" s="209"/>
      <c r="AQ916" s="209"/>
      <c r="AR916" s="209"/>
      <c r="AS916" s="209"/>
      <c r="AT916" s="209"/>
      <c r="AU916" s="209"/>
      <c r="AV916" s="209"/>
      <c r="AW916" s="209"/>
      <c r="AX916"/>
      <c r="AY916"/>
    </row>
    <row r="917" spans="1:51" ht="15" hidden="1" x14ac:dyDescent="0.25">
      <c r="A917" s="209">
        <v>3687</v>
      </c>
      <c r="B917" s="209" t="s">
        <v>718</v>
      </c>
      <c r="C917" s="210">
        <v>45663.672222222223</v>
      </c>
      <c r="D917" s="209" t="s">
        <v>1845</v>
      </c>
      <c r="E917" s="209" t="s">
        <v>744</v>
      </c>
      <c r="F917" s="209">
        <v>9</v>
      </c>
      <c r="G917" s="209" t="s">
        <v>492</v>
      </c>
      <c r="H917" s="209" t="s">
        <v>622</v>
      </c>
      <c r="I917" s="209" t="s">
        <v>621</v>
      </c>
      <c r="J917" s="209" t="s">
        <v>1</v>
      </c>
      <c r="K917" s="209" t="s">
        <v>1841</v>
      </c>
      <c r="L917" s="209" t="s">
        <v>601</v>
      </c>
      <c r="M917" s="209" t="s">
        <v>696</v>
      </c>
      <c r="N917" s="209" t="s">
        <v>1765</v>
      </c>
      <c r="O917" s="209"/>
      <c r="P917" s="209"/>
      <c r="Q917" s="209" t="s">
        <v>688</v>
      </c>
      <c r="R917" s="209" t="e">
        <f>VLOOKUP(LEFT(Solicitacao_Prancha[[#This Row],[ORIGEM]],4),#REF!,2,0)</f>
        <v>#REF!</v>
      </c>
      <c r="S917" s="209" t="e">
        <f>VLOOKUP(LEFT(Solicitacao_Prancha[[#This Row],[DESTINO]],4),#REF!,2,0)</f>
        <v>#REF!</v>
      </c>
      <c r="T917" s="218" t="str">
        <f t="shared" si="254"/>
        <v>Não Aderente</v>
      </c>
      <c r="U917" s="222">
        <f>((CONCATENATE(Solicitacao_Prancha[[#This Row],[DATA MOVIMENTAÇÃO]]," ",Solicitacao_Prancha[[#This Row],[HORA MOVIMENTAÇÃO]])-Solicitacao_Prancha[[#This Row],[DATA SOLICITAÇÃO]])*24)+3</f>
        <v>36.866666666697711</v>
      </c>
      <c r="V917" s="224" t="s">
        <v>410</v>
      </c>
      <c r="W917" s="209" t="str">
        <f>LEFT(Solicitacao_Prancha[[#This Row],[ORIGEM]],4)</f>
        <v>0347</v>
      </c>
      <c r="X917" s="209" t="str">
        <f>LEFT(Solicitacao_Prancha[[#This Row],[DESTINO]],4)</f>
        <v>0398</v>
      </c>
      <c r="Y917" s="209" t="str">
        <f t="shared" si="255"/>
        <v>BRLP0347</v>
      </c>
      <c r="Z917" s="209" t="str">
        <f t="shared" si="256"/>
        <v>03470398</v>
      </c>
      <c r="AA917" s="209" t="str">
        <f t="shared" si="257"/>
        <v>BRLP0398</v>
      </c>
      <c r="AB917" s="222" t="e">
        <f>VLOOKUP(Y917,#REF!,2,0)</f>
        <v>#REF!</v>
      </c>
      <c r="AC917" s="222" t="e">
        <f>VLOOKUP(Z917,#REF!,2,0)</f>
        <v>#REF!</v>
      </c>
      <c r="AD917" s="222" t="e">
        <f>VLOOKUP(AA917,#REF!,2,0)</f>
        <v>#REF!</v>
      </c>
      <c r="AE917" s="227" t="e">
        <f t="shared" si="258"/>
        <v>#REF!</v>
      </c>
      <c r="AF917" s="230" t="e">
        <f t="shared" si="259"/>
        <v>#REF!</v>
      </c>
      <c r="AG917" s="230">
        <v>2</v>
      </c>
      <c r="AH917" s="230" t="e">
        <f t="shared" si="260"/>
        <v>#REF!</v>
      </c>
      <c r="AI917" s="228" t="e">
        <f t="shared" si="261"/>
        <v>#REF!</v>
      </c>
      <c r="AJ917" s="209">
        <f>Solicitacao_Prancha[[#This Row],[QUANT EQUIP]]</f>
        <v>9</v>
      </c>
      <c r="AK917" s="209"/>
      <c r="AL917" s="209"/>
      <c r="AM917" s="209"/>
      <c r="AN917" s="209"/>
      <c r="AO917" s="209"/>
      <c r="AP917" s="209"/>
      <c r="AQ917" s="209"/>
      <c r="AR917" s="209"/>
      <c r="AS917" s="209"/>
      <c r="AT917" s="209"/>
      <c r="AU917" s="209"/>
      <c r="AV917" s="209"/>
      <c r="AW917" s="209"/>
      <c r="AX917"/>
      <c r="AY917"/>
    </row>
    <row r="918" spans="1:51" ht="15" hidden="1" x14ac:dyDescent="0.25">
      <c r="A918" s="209">
        <v>3688</v>
      </c>
      <c r="B918" s="209" t="s">
        <v>718</v>
      </c>
      <c r="C918" s="210">
        <v>45663.679861111108</v>
      </c>
      <c r="D918" s="209" t="s">
        <v>1842</v>
      </c>
      <c r="E918" s="209" t="s">
        <v>719</v>
      </c>
      <c r="F918" s="209">
        <v>5</v>
      </c>
      <c r="G918" s="209" t="s">
        <v>7</v>
      </c>
      <c r="H918" s="209" t="s">
        <v>626</v>
      </c>
      <c r="I918" s="209" t="s">
        <v>621</v>
      </c>
      <c r="J918" s="209" t="s">
        <v>502</v>
      </c>
      <c r="K918" s="209" t="s">
        <v>1855</v>
      </c>
      <c r="L918" s="209" t="s">
        <v>604</v>
      </c>
      <c r="M918" s="209" t="s">
        <v>1463</v>
      </c>
      <c r="N918" s="209" t="s">
        <v>1857</v>
      </c>
      <c r="O918" s="209"/>
      <c r="P918" s="209"/>
      <c r="Q918" s="209" t="s">
        <v>688</v>
      </c>
      <c r="R918" s="209" t="e">
        <f>VLOOKUP(LEFT(Solicitacao_Prancha[[#This Row],[ORIGEM]],4),#REF!,2,0)</f>
        <v>#REF!</v>
      </c>
      <c r="S918" s="209" t="e">
        <f>VLOOKUP(LEFT(Solicitacao_Prancha[[#This Row],[DESTINO]],4),#REF!,2,0)</f>
        <v>#REF!</v>
      </c>
      <c r="T918" s="218" t="str">
        <f t="shared" si="254"/>
        <v>Não Aderente</v>
      </c>
      <c r="U918" s="222">
        <f>((CONCATENATE(Solicitacao_Prancha[[#This Row],[DATA MOVIMENTAÇÃO]]," ",Solicitacao_Prancha[[#This Row],[HORA MOVIMENTAÇÃO]])-Solicitacao_Prancha[[#This Row],[DATA SOLICITAÇÃO]])*24)+3</f>
        <v>17.683333333348855</v>
      </c>
      <c r="V918" s="224" t="s">
        <v>410</v>
      </c>
      <c r="W918" s="209" t="str">
        <f>LEFT(Solicitacao_Prancha[[#This Row],[ORIGEM]],4)</f>
        <v>0521</v>
      </c>
      <c r="X918" s="209" t="str">
        <f>LEFT(Solicitacao_Prancha[[#This Row],[DESTINO]],4)</f>
        <v>0384</v>
      </c>
      <c r="Y918" s="209" t="str">
        <f t="shared" si="255"/>
        <v>BRLP0521</v>
      </c>
      <c r="Z918" s="209" t="str">
        <f t="shared" si="256"/>
        <v>05210384</v>
      </c>
      <c r="AA918" s="209" t="str">
        <f t="shared" si="257"/>
        <v>BRLP0384</v>
      </c>
      <c r="AB918" s="222" t="e">
        <f>VLOOKUP(Y918,#REF!,2,0)</f>
        <v>#REF!</v>
      </c>
      <c r="AC918" s="222" t="e">
        <f>VLOOKUP(Z918,#REF!,2,0)</f>
        <v>#REF!</v>
      </c>
      <c r="AD918" s="222" t="e">
        <f>VLOOKUP(AA918,#REF!,2,0)</f>
        <v>#REF!</v>
      </c>
      <c r="AE918" s="227" t="e">
        <f t="shared" si="258"/>
        <v>#REF!</v>
      </c>
      <c r="AF918" s="230" t="e">
        <f t="shared" si="259"/>
        <v>#REF!</v>
      </c>
      <c r="AG918" s="230">
        <v>2</v>
      </c>
      <c r="AH918" s="230" t="e">
        <f t="shared" si="260"/>
        <v>#REF!</v>
      </c>
      <c r="AI918" s="228" t="e">
        <f t="shared" si="261"/>
        <v>#REF!</v>
      </c>
      <c r="AJ918" s="209">
        <f>Solicitacao_Prancha[[#This Row],[QUANT EQUIP]]</f>
        <v>5</v>
      </c>
      <c r="AK918" s="209"/>
      <c r="AL918" s="209"/>
      <c r="AM918" s="209"/>
      <c r="AN918" s="209"/>
      <c r="AO918" s="209"/>
      <c r="AP918" s="209"/>
      <c r="AQ918" s="209"/>
      <c r="AR918" s="209"/>
      <c r="AS918" s="209"/>
      <c r="AT918" s="209"/>
      <c r="AU918" s="209"/>
      <c r="AV918" s="209"/>
      <c r="AW918" s="209"/>
      <c r="AX918"/>
      <c r="AY918"/>
    </row>
    <row r="919" spans="1:51" ht="15" hidden="1" x14ac:dyDescent="0.25">
      <c r="A919" s="209">
        <v>3689</v>
      </c>
      <c r="B919" s="209" t="s">
        <v>745</v>
      </c>
      <c r="C919" s="210">
        <v>45663.696527777778</v>
      </c>
      <c r="D919" s="209" t="s">
        <v>645</v>
      </c>
      <c r="E919" s="209" t="s">
        <v>485</v>
      </c>
      <c r="F919" s="209">
        <v>2</v>
      </c>
      <c r="G919" s="209" t="s">
        <v>787</v>
      </c>
      <c r="H919" s="209" t="s">
        <v>621</v>
      </c>
      <c r="I919" s="209" t="s">
        <v>621</v>
      </c>
      <c r="J919" s="209" t="s">
        <v>1</v>
      </c>
      <c r="K919" s="209" t="s">
        <v>1841</v>
      </c>
      <c r="L919" s="209" t="s">
        <v>606</v>
      </c>
      <c r="M919" s="209" t="s">
        <v>568</v>
      </c>
      <c r="N919" s="209" t="s">
        <v>1881</v>
      </c>
      <c r="O919" s="209"/>
      <c r="P919" s="209"/>
      <c r="Q919" s="209" t="s">
        <v>688</v>
      </c>
      <c r="R919" s="209" t="e">
        <f>VLOOKUP(LEFT(Solicitacao_Prancha[[#This Row],[ORIGEM]],4),#REF!,2,0)</f>
        <v>#REF!</v>
      </c>
      <c r="S919" s="209" t="e">
        <f>VLOOKUP(LEFT(Solicitacao_Prancha[[#This Row],[DESTINO]],4),#REF!,2,0)</f>
        <v>#REF!</v>
      </c>
      <c r="T919" s="218" t="str">
        <f t="shared" si="254"/>
        <v>Não Aderente</v>
      </c>
      <c r="U919" s="222">
        <f>((CONCATENATE(Solicitacao_Prancha[[#This Row],[DATA MOVIMENTAÇÃO]]," ",Solicitacao_Prancha[[#This Row],[HORA MOVIMENTAÇÃO]])-Solicitacao_Prancha[[#This Row],[DATA SOLICITAÇÃO]])*24)+3</f>
        <v>46.283333333325572</v>
      </c>
      <c r="V919" s="224" t="s">
        <v>410</v>
      </c>
      <c r="W919" s="209" t="str">
        <f>LEFT(Solicitacao_Prancha[[#This Row],[ORIGEM]],4)</f>
        <v>2075</v>
      </c>
      <c r="X919" s="209" t="str">
        <f>LEFT(Solicitacao_Prancha[[#This Row],[DESTINO]],4)</f>
        <v>0010</v>
      </c>
      <c r="Y919" s="209" t="str">
        <f t="shared" si="255"/>
        <v>BRLP2075</v>
      </c>
      <c r="Z919" s="209" t="str">
        <f t="shared" si="256"/>
        <v>20750010</v>
      </c>
      <c r="AA919" s="209" t="str">
        <f t="shared" si="257"/>
        <v>BRLP0010</v>
      </c>
      <c r="AB919" s="222" t="e">
        <f>VLOOKUP(Y919,#REF!,2,0)</f>
        <v>#REF!</v>
      </c>
      <c r="AC919" s="222" t="e">
        <f>VLOOKUP(Z919,#REF!,2,0)</f>
        <v>#REF!</v>
      </c>
      <c r="AD919" s="222" t="e">
        <f>VLOOKUP(AA919,#REF!,2,0)</f>
        <v>#REF!</v>
      </c>
      <c r="AE919" s="227" t="e">
        <f t="shared" si="258"/>
        <v>#REF!</v>
      </c>
      <c r="AF919" s="230" t="e">
        <f t="shared" si="259"/>
        <v>#REF!</v>
      </c>
      <c r="AG919" s="230">
        <v>2</v>
      </c>
      <c r="AH919" s="230" t="e">
        <f t="shared" si="260"/>
        <v>#REF!</v>
      </c>
      <c r="AI919" s="228" t="e">
        <f t="shared" si="261"/>
        <v>#REF!</v>
      </c>
      <c r="AJ919" s="209">
        <f>Solicitacao_Prancha[[#This Row],[QUANT EQUIP]]</f>
        <v>2</v>
      </c>
      <c r="AK919" s="209"/>
      <c r="AL919" s="209"/>
      <c r="AM919" s="209"/>
      <c r="AN919" s="209"/>
      <c r="AO919" s="209"/>
      <c r="AP919" s="209"/>
      <c r="AQ919" s="209"/>
      <c r="AR919" s="209"/>
      <c r="AS919" s="209"/>
      <c r="AT919" s="209"/>
      <c r="AU919" s="209"/>
      <c r="AV919" s="209"/>
      <c r="AW919" s="209"/>
      <c r="AX919"/>
      <c r="AY919"/>
    </row>
    <row r="920" spans="1:51" ht="15" hidden="1" x14ac:dyDescent="0.25">
      <c r="A920" s="209">
        <v>3690</v>
      </c>
      <c r="B920" s="209" t="s">
        <v>742</v>
      </c>
      <c r="C920" s="210">
        <v>45663.762499999997</v>
      </c>
      <c r="D920" s="209" t="s">
        <v>1867</v>
      </c>
      <c r="E920" s="209" t="s">
        <v>491</v>
      </c>
      <c r="F920" s="209">
        <v>1</v>
      </c>
      <c r="G920" s="209" t="s">
        <v>532</v>
      </c>
      <c r="H920" s="209" t="s">
        <v>620</v>
      </c>
      <c r="I920" s="209" t="s">
        <v>624</v>
      </c>
      <c r="J920" s="209" t="s">
        <v>1</v>
      </c>
      <c r="K920" s="209" t="s">
        <v>1841</v>
      </c>
      <c r="L920" s="209" t="s">
        <v>594</v>
      </c>
      <c r="M920" s="209" t="s">
        <v>769</v>
      </c>
      <c r="N920" s="209" t="s">
        <v>1847</v>
      </c>
      <c r="O920" s="209"/>
      <c r="P920" s="209"/>
      <c r="Q920" s="209" t="s">
        <v>687</v>
      </c>
      <c r="R920" s="209" t="e">
        <f>VLOOKUP(LEFT(Solicitacao_Prancha[[#This Row],[ORIGEM]],4),#REF!,2,0)</f>
        <v>#REF!</v>
      </c>
      <c r="S920" s="209" t="e">
        <f>VLOOKUP(LEFT(Solicitacao_Prancha[[#This Row],[DESTINO]],4),#REF!,2,0)</f>
        <v>#REF!</v>
      </c>
      <c r="T920" s="218" t="str">
        <f t="shared" si="254"/>
        <v>Não Aderente</v>
      </c>
      <c r="U920" s="222">
        <f>((CONCATENATE(Solicitacao_Prancha[[#This Row],[DATA MOVIMENTAÇÃO]]," ",Solicitacao_Prancha[[#This Row],[HORA MOVIMENTAÇÃO]])-Solicitacao_Prancha[[#This Row],[DATA SOLICITAÇÃO]])*24)+3</f>
        <v>45.700000000011642</v>
      </c>
      <c r="V920" s="224" t="s">
        <v>410</v>
      </c>
      <c r="W920" s="209" t="str">
        <f>LEFT(Solicitacao_Prancha[[#This Row],[ORIGEM]],4)</f>
        <v>0332</v>
      </c>
      <c r="X920" s="209" t="str">
        <f>LEFT(Solicitacao_Prancha[[#This Row],[DESTINO]],4)</f>
        <v>0284</v>
      </c>
      <c r="Y920" s="209" t="str">
        <f t="shared" si="255"/>
        <v>BRLP0332</v>
      </c>
      <c r="Z920" s="209" t="str">
        <f t="shared" si="256"/>
        <v>03320284</v>
      </c>
      <c r="AA920" s="209" t="str">
        <f t="shared" si="257"/>
        <v>BRLP0284</v>
      </c>
      <c r="AB920" s="222" t="e">
        <f>VLOOKUP(Y920,#REF!,2,0)</f>
        <v>#REF!</v>
      </c>
      <c r="AC920" s="222" t="e">
        <f>VLOOKUP(Z920,#REF!,2,0)</f>
        <v>#REF!</v>
      </c>
      <c r="AD920" s="222" t="e">
        <f>VLOOKUP(AA920,#REF!,2,0)</f>
        <v>#REF!</v>
      </c>
      <c r="AE920" s="227" t="e">
        <f t="shared" si="258"/>
        <v>#REF!</v>
      </c>
      <c r="AF920" s="230" t="e">
        <f t="shared" si="259"/>
        <v>#REF!</v>
      </c>
      <c r="AG920" s="230">
        <v>2</v>
      </c>
      <c r="AH920" s="230" t="e">
        <f t="shared" si="260"/>
        <v>#REF!</v>
      </c>
      <c r="AI920" s="228" t="e">
        <f t="shared" si="261"/>
        <v>#REF!</v>
      </c>
      <c r="AJ920" s="209">
        <f>Solicitacao_Prancha[[#This Row],[QUANT EQUIP]]</f>
        <v>1</v>
      </c>
      <c r="AK920" s="209"/>
      <c r="AL920" s="209"/>
      <c r="AM920" s="209"/>
      <c r="AN920" s="209"/>
      <c r="AO920" s="209"/>
      <c r="AP920" s="209"/>
      <c r="AQ920" s="209"/>
      <c r="AR920" s="209"/>
      <c r="AS920" s="209"/>
      <c r="AT920" s="209"/>
      <c r="AU920" s="209"/>
      <c r="AV920" s="209"/>
      <c r="AW920" s="209"/>
      <c r="AX920"/>
      <c r="AY920"/>
    </row>
    <row r="921" spans="1:51" ht="15" hidden="1" x14ac:dyDescent="0.25">
      <c r="A921" s="209">
        <v>3691</v>
      </c>
      <c r="B921" s="209" t="s">
        <v>742</v>
      </c>
      <c r="C921" s="210">
        <v>45663.765972222223</v>
      </c>
      <c r="D921" s="209" t="s">
        <v>1867</v>
      </c>
      <c r="E921" s="209" t="s">
        <v>493</v>
      </c>
      <c r="F921" s="209">
        <v>1</v>
      </c>
      <c r="G921" s="209" t="s">
        <v>532</v>
      </c>
      <c r="H921" s="209" t="s">
        <v>620</v>
      </c>
      <c r="I921" s="209" t="s">
        <v>624</v>
      </c>
      <c r="J921" s="209" t="s">
        <v>1</v>
      </c>
      <c r="K921" s="209" t="s">
        <v>1862</v>
      </c>
      <c r="L921" s="209" t="s">
        <v>600</v>
      </c>
      <c r="M921" s="209" t="s">
        <v>578</v>
      </c>
      <c r="N921" s="209" t="s">
        <v>1889</v>
      </c>
      <c r="O921" s="209"/>
      <c r="P921" s="209"/>
      <c r="Q921" s="209" t="s">
        <v>687</v>
      </c>
      <c r="R921" s="209" t="e">
        <f>VLOOKUP(LEFT(Solicitacao_Prancha[[#This Row],[ORIGEM]],4),#REF!,2,0)</f>
        <v>#REF!</v>
      </c>
      <c r="S921" s="209" t="e">
        <f>VLOOKUP(LEFT(Solicitacao_Prancha[[#This Row],[DESTINO]],4),#REF!,2,0)</f>
        <v>#REF!</v>
      </c>
      <c r="T921" s="218" t="str">
        <f t="shared" si="254"/>
        <v>Aderente</v>
      </c>
      <c r="U921" s="222">
        <f>((CONCATENATE(Solicitacao_Prancha[[#This Row],[DATA MOVIMENTAÇÃO]]," ",Solicitacao_Prancha[[#This Row],[HORA MOVIMENTAÇÃO]])-Solicitacao_Prancha[[#This Row],[DATA SOLICITAÇÃO]])*24)+3</f>
        <v>62.616666666639503</v>
      </c>
      <c r="V921" s="224" t="s">
        <v>410</v>
      </c>
      <c r="W921" s="209" t="str">
        <f>LEFT(Solicitacao_Prancha[[#This Row],[ORIGEM]],4)</f>
        <v>0367</v>
      </c>
      <c r="X921" s="209" t="str">
        <f>LEFT(Solicitacao_Prancha[[#This Row],[DESTINO]],4)</f>
        <v>0553</v>
      </c>
      <c r="Y921" s="209" t="str">
        <f t="shared" si="255"/>
        <v>BRLP0367</v>
      </c>
      <c r="Z921" s="209" t="str">
        <f t="shared" si="256"/>
        <v>03670553</v>
      </c>
      <c r="AA921" s="209" t="str">
        <f t="shared" si="257"/>
        <v>BRLP0553</v>
      </c>
      <c r="AB921" s="222" t="e">
        <f>VLOOKUP(Y921,#REF!,2,0)</f>
        <v>#REF!</v>
      </c>
      <c r="AC921" s="222" t="e">
        <f>VLOOKUP(Z921,#REF!,2,0)</f>
        <v>#REF!</v>
      </c>
      <c r="AD921" s="222" t="e">
        <f>VLOOKUP(AA921,#REF!,2,0)</f>
        <v>#REF!</v>
      </c>
      <c r="AE921" s="227" t="e">
        <f t="shared" si="258"/>
        <v>#REF!</v>
      </c>
      <c r="AF921" s="230" t="e">
        <f t="shared" si="259"/>
        <v>#REF!</v>
      </c>
      <c r="AG921" s="230">
        <v>2</v>
      </c>
      <c r="AH921" s="230" t="e">
        <f t="shared" si="260"/>
        <v>#REF!</v>
      </c>
      <c r="AI921" s="228" t="e">
        <f t="shared" si="261"/>
        <v>#REF!</v>
      </c>
      <c r="AJ921" s="209">
        <f>Solicitacao_Prancha[[#This Row],[QUANT EQUIP]]</f>
        <v>1</v>
      </c>
      <c r="AK921" s="209"/>
      <c r="AL921" s="209"/>
      <c r="AM921" s="209"/>
      <c r="AN921" s="209"/>
      <c r="AO921" s="209"/>
      <c r="AP921" s="209"/>
      <c r="AQ921" s="209"/>
      <c r="AR921" s="209"/>
      <c r="AS921" s="209"/>
      <c r="AT921" s="209"/>
      <c r="AU921" s="209"/>
      <c r="AV921" s="209"/>
      <c r="AW921" s="209"/>
      <c r="AX921"/>
      <c r="AY921"/>
    </row>
    <row r="922" spans="1:51" ht="15" hidden="1" x14ac:dyDescent="0.25">
      <c r="A922" s="209">
        <v>3693</v>
      </c>
      <c r="B922" s="209" t="s">
        <v>803</v>
      </c>
      <c r="C922" s="210">
        <v>45663.792361111111</v>
      </c>
      <c r="D922" s="209" t="s">
        <v>1890</v>
      </c>
      <c r="E922" s="209" t="s">
        <v>489</v>
      </c>
      <c r="F922" s="209">
        <v>1</v>
      </c>
      <c r="G922" s="209" t="s">
        <v>589</v>
      </c>
      <c r="H922" s="209" t="s">
        <v>620</v>
      </c>
      <c r="I922" s="209" t="s">
        <v>621</v>
      </c>
      <c r="J922" s="209" t="s">
        <v>531</v>
      </c>
      <c r="K922" s="209" t="s">
        <v>1855</v>
      </c>
      <c r="L922" s="209" t="s">
        <v>593</v>
      </c>
      <c r="M922" s="209" t="s">
        <v>410</v>
      </c>
      <c r="N922" s="209" t="s">
        <v>410</v>
      </c>
      <c r="O922" s="209" t="s">
        <v>1891</v>
      </c>
      <c r="P922" s="209" t="s">
        <v>651</v>
      </c>
      <c r="Q922" s="209" t="s">
        <v>688</v>
      </c>
      <c r="R922" s="209" t="e">
        <f>VLOOKUP(LEFT(Solicitacao_Prancha[[#This Row],[ORIGEM]],4),#REF!,2,0)</f>
        <v>#REF!</v>
      </c>
      <c r="S922" s="209" t="e">
        <f>VLOOKUP(LEFT(Solicitacao_Prancha[[#This Row],[DESTINO]],4),#REF!,2,0)</f>
        <v>#REF!</v>
      </c>
      <c r="T922" s="218" t="str">
        <f t="shared" si="254"/>
        <v>Não Aderente</v>
      </c>
      <c r="U922" s="222">
        <f>((CONCATENATE(Solicitacao_Prancha[[#This Row],[DATA MOVIMENTAÇÃO]]," ",Solicitacao_Prancha[[#This Row],[HORA MOVIMENTAÇÃO]])-Solicitacao_Prancha[[#This Row],[DATA SOLICITAÇÃO]])*24)+3</f>
        <v>15.983333333395422</v>
      </c>
      <c r="V922" s="224" t="s">
        <v>410</v>
      </c>
      <c r="W922" s="209" t="str">
        <f>LEFT(Solicitacao_Prancha[[#This Row],[ORIGEM]],4)</f>
        <v>BRLP</v>
      </c>
      <c r="X922" s="209" t="str">
        <f>LEFT(Solicitacao_Prancha[[#This Row],[DESTINO]],4)</f>
        <v>BRLP</v>
      </c>
      <c r="Y922" s="209" t="str">
        <f t="shared" si="255"/>
        <v>BRLPBRLP</v>
      </c>
      <c r="Z922" s="209" t="str">
        <f t="shared" si="256"/>
        <v>BRLPBRLP</v>
      </c>
      <c r="AA922" s="209" t="str">
        <f t="shared" si="257"/>
        <v>BRLPBRLP</v>
      </c>
      <c r="AB922" s="222" t="e">
        <f>VLOOKUP(Y922,#REF!,2,0)</f>
        <v>#REF!</v>
      </c>
      <c r="AC922" s="222" t="e">
        <f>VLOOKUP(Z922,#REF!,2,0)</f>
        <v>#REF!</v>
      </c>
      <c r="AD922" s="222" t="e">
        <f>VLOOKUP(AA922,#REF!,2,0)</f>
        <v>#REF!</v>
      </c>
      <c r="AE922" s="227" t="e">
        <f t="shared" si="258"/>
        <v>#REF!</v>
      </c>
      <c r="AF922" s="230" t="e">
        <f t="shared" si="259"/>
        <v>#REF!</v>
      </c>
      <c r="AG922" s="230">
        <v>2</v>
      </c>
      <c r="AH922" s="230" t="e">
        <f t="shared" si="260"/>
        <v>#REF!</v>
      </c>
      <c r="AI922" s="228" t="e">
        <f t="shared" si="261"/>
        <v>#REF!</v>
      </c>
      <c r="AJ922" s="209">
        <f>Solicitacao_Prancha[[#This Row],[QUANT EQUIP]]</f>
        <v>1</v>
      </c>
      <c r="AK922" s="209"/>
      <c r="AL922" s="209"/>
      <c r="AM922" s="209"/>
      <c r="AN922" s="209"/>
      <c r="AO922" s="209"/>
      <c r="AP922" s="209"/>
      <c r="AQ922" s="209"/>
      <c r="AR922" s="209"/>
      <c r="AS922" s="209"/>
      <c r="AT922" s="209"/>
      <c r="AU922" s="209"/>
      <c r="AV922" s="209"/>
      <c r="AW922" s="209"/>
      <c r="AX922"/>
      <c r="AY922"/>
    </row>
    <row r="923" spans="1:51" ht="15" hidden="1" x14ac:dyDescent="0.25">
      <c r="A923" s="209">
        <v>3694</v>
      </c>
      <c r="B923" s="209" t="s">
        <v>742</v>
      </c>
      <c r="C923" s="210">
        <v>45663.834722222222</v>
      </c>
      <c r="D923" s="209" t="s">
        <v>585</v>
      </c>
      <c r="E923" s="209" t="s">
        <v>489</v>
      </c>
      <c r="F923" s="209">
        <v>1</v>
      </c>
      <c r="G923" s="209" t="s">
        <v>532</v>
      </c>
      <c r="H923" s="209" t="s">
        <v>620</v>
      </c>
      <c r="I923" s="209" t="s">
        <v>624</v>
      </c>
      <c r="J923" s="209" t="s">
        <v>531</v>
      </c>
      <c r="K923" s="209" t="s">
        <v>1855</v>
      </c>
      <c r="L923" s="209" t="s">
        <v>600</v>
      </c>
      <c r="M923" s="209" t="s">
        <v>578</v>
      </c>
      <c r="N923" s="209" t="s">
        <v>769</v>
      </c>
      <c r="O923" s="209"/>
      <c r="P923" s="209" t="s">
        <v>633</v>
      </c>
      <c r="Q923" s="209" t="s">
        <v>687</v>
      </c>
      <c r="R923" s="209" t="e">
        <f>VLOOKUP(LEFT(Solicitacao_Prancha[[#This Row],[ORIGEM]],4),#REF!,2,0)</f>
        <v>#REF!</v>
      </c>
      <c r="S923" s="209" t="e">
        <f>VLOOKUP(LEFT(Solicitacao_Prancha[[#This Row],[DESTINO]],4),#REF!,2,0)</f>
        <v>#REF!</v>
      </c>
      <c r="T923" s="218" t="str">
        <f t="shared" si="254"/>
        <v>Não Aderente</v>
      </c>
      <c r="U923" s="222">
        <f>((CONCATENATE(Solicitacao_Prancha[[#This Row],[DATA MOVIMENTAÇÃO]]," ",Solicitacao_Prancha[[#This Row],[HORA MOVIMENTAÇÃO]])-Solicitacao_Prancha[[#This Row],[DATA SOLICITAÇÃO]])*24)+3</f>
        <v>12.966666666674428</v>
      </c>
      <c r="V923" s="224" t="s">
        <v>410</v>
      </c>
      <c r="W923" s="209" t="str">
        <f>LEFT(Solicitacao_Prancha[[#This Row],[ORIGEM]],4)</f>
        <v>0367</v>
      </c>
      <c r="X923" s="209" t="str">
        <f>LEFT(Solicitacao_Prancha[[#This Row],[DESTINO]],4)</f>
        <v>0332</v>
      </c>
      <c r="Y923" s="209" t="str">
        <f t="shared" si="255"/>
        <v>BRLP0367</v>
      </c>
      <c r="Z923" s="209" t="str">
        <f t="shared" si="256"/>
        <v>03670332</v>
      </c>
      <c r="AA923" s="209" t="str">
        <f t="shared" si="257"/>
        <v>BRLP0332</v>
      </c>
      <c r="AB923" s="222" t="e">
        <f>VLOOKUP(Y923,#REF!,2,0)</f>
        <v>#REF!</v>
      </c>
      <c r="AC923" s="222" t="e">
        <f>VLOOKUP(Z923,#REF!,2,0)</f>
        <v>#REF!</v>
      </c>
      <c r="AD923" s="222" t="e">
        <f>VLOOKUP(AA923,#REF!,2,0)</f>
        <v>#REF!</v>
      </c>
      <c r="AE923" s="227" t="e">
        <f t="shared" si="258"/>
        <v>#REF!</v>
      </c>
      <c r="AF923" s="230" t="e">
        <f t="shared" si="259"/>
        <v>#REF!</v>
      </c>
      <c r="AG923" s="230">
        <v>2</v>
      </c>
      <c r="AH923" s="230" t="e">
        <f t="shared" si="260"/>
        <v>#REF!</v>
      </c>
      <c r="AI923" s="228" t="e">
        <f t="shared" si="261"/>
        <v>#REF!</v>
      </c>
      <c r="AJ923" s="209">
        <f>Solicitacao_Prancha[[#This Row],[QUANT EQUIP]]</f>
        <v>1</v>
      </c>
      <c r="AK923" s="209"/>
      <c r="AL923" s="209"/>
      <c r="AM923" s="209"/>
      <c r="AN923" s="209"/>
      <c r="AO923" s="209"/>
      <c r="AP923" s="209"/>
      <c r="AQ923" s="209"/>
      <c r="AR923" s="209"/>
      <c r="AS923" s="209"/>
      <c r="AT923" s="209"/>
      <c r="AU923" s="209"/>
      <c r="AV923" s="209"/>
      <c r="AW923" s="209"/>
      <c r="AX923"/>
      <c r="AY923"/>
    </row>
    <row r="924" spans="1:51" ht="15" hidden="1" x14ac:dyDescent="0.25">
      <c r="A924" s="209">
        <v>3695</v>
      </c>
      <c r="B924" s="209" t="s">
        <v>718</v>
      </c>
      <c r="C924" s="210">
        <v>45663.986111111109</v>
      </c>
      <c r="D924" s="209" t="s">
        <v>1845</v>
      </c>
      <c r="E924" s="209" t="s">
        <v>744</v>
      </c>
      <c r="F924" s="209">
        <v>5</v>
      </c>
      <c r="G924" s="209" t="s">
        <v>492</v>
      </c>
      <c r="H924" s="209" t="s">
        <v>620</v>
      </c>
      <c r="I924" s="209" t="s">
        <v>621</v>
      </c>
      <c r="J924" s="209" t="s">
        <v>531</v>
      </c>
      <c r="K924" s="209" t="s">
        <v>1855</v>
      </c>
      <c r="L924" s="209" t="s">
        <v>604</v>
      </c>
      <c r="M924" s="209" t="s">
        <v>1635</v>
      </c>
      <c r="N924" s="209" t="s">
        <v>696</v>
      </c>
      <c r="O924" s="209" t="s">
        <v>1846</v>
      </c>
      <c r="P924" s="209" t="s">
        <v>514</v>
      </c>
      <c r="Q924" s="209" t="s">
        <v>687</v>
      </c>
      <c r="R924" s="209" t="e">
        <f>VLOOKUP(LEFT(Solicitacao_Prancha[[#This Row],[ORIGEM]],4),#REF!,2,0)</f>
        <v>#REF!</v>
      </c>
      <c r="S924" s="209" t="e">
        <f>VLOOKUP(LEFT(Solicitacao_Prancha[[#This Row],[DESTINO]],4),#REF!,2,0)</f>
        <v>#REF!</v>
      </c>
      <c r="T924" s="218" t="str">
        <f t="shared" si="254"/>
        <v>Não Aderente</v>
      </c>
      <c r="U924" s="222">
        <f>((CONCATENATE(Solicitacao_Prancha[[#This Row],[DATA MOVIMENTAÇÃO]]," ",Solicitacao_Prancha[[#This Row],[HORA MOVIMENTAÇÃO]])-Solicitacao_Prancha[[#This Row],[DATA SOLICITAÇÃO]])*24)+3</f>
        <v>10.333333333313931</v>
      </c>
      <c r="V924" s="224" t="s">
        <v>410</v>
      </c>
      <c r="W924" s="209" t="str">
        <f>LEFT(Solicitacao_Prancha[[#This Row],[ORIGEM]],4)</f>
        <v>0453</v>
      </c>
      <c r="X924" s="209" t="str">
        <f>LEFT(Solicitacao_Prancha[[#This Row],[DESTINO]],4)</f>
        <v>0347</v>
      </c>
      <c r="Y924" s="209" t="str">
        <f t="shared" si="255"/>
        <v>BRLP0453</v>
      </c>
      <c r="Z924" s="209" t="str">
        <f t="shared" si="256"/>
        <v>04530347</v>
      </c>
      <c r="AA924" s="209" t="str">
        <f t="shared" si="257"/>
        <v>BRLP0347</v>
      </c>
      <c r="AB924" s="222" t="e">
        <f>VLOOKUP(Y924,#REF!,2,0)</f>
        <v>#REF!</v>
      </c>
      <c r="AC924" s="222" t="e">
        <f>VLOOKUP(Z924,#REF!,2,0)</f>
        <v>#REF!</v>
      </c>
      <c r="AD924" s="222" t="e">
        <f>VLOOKUP(AA924,#REF!,2,0)</f>
        <v>#REF!</v>
      </c>
      <c r="AE924" s="227" t="e">
        <f t="shared" si="258"/>
        <v>#REF!</v>
      </c>
      <c r="AF924" s="230" t="e">
        <f t="shared" si="259"/>
        <v>#REF!</v>
      </c>
      <c r="AG924" s="230">
        <v>2</v>
      </c>
      <c r="AH924" s="230" t="e">
        <f t="shared" si="260"/>
        <v>#REF!</v>
      </c>
      <c r="AI924" s="228" t="e">
        <f t="shared" si="261"/>
        <v>#REF!</v>
      </c>
      <c r="AJ924" s="209">
        <f>Solicitacao_Prancha[[#This Row],[QUANT EQUIP]]</f>
        <v>5</v>
      </c>
      <c r="AK924" s="209"/>
      <c r="AL924" s="209"/>
      <c r="AM924" s="209"/>
      <c r="AN924" s="209"/>
      <c r="AO924" s="209"/>
      <c r="AP924" s="209"/>
      <c r="AQ924" s="209"/>
      <c r="AR924" s="209"/>
      <c r="AS924" s="209"/>
      <c r="AT924" s="209"/>
      <c r="AU924" s="209"/>
      <c r="AV924" s="209"/>
      <c r="AW924" s="209"/>
      <c r="AX924"/>
      <c r="AY924"/>
    </row>
    <row r="925" spans="1:51" ht="15" hidden="1" x14ac:dyDescent="0.25">
      <c r="A925" s="209">
        <v>3696</v>
      </c>
      <c r="B925" s="209" t="s">
        <v>718</v>
      </c>
      <c r="C925" s="210">
        <v>45663.988888888889</v>
      </c>
      <c r="D925" s="209" t="s">
        <v>1845</v>
      </c>
      <c r="E925" s="209" t="s">
        <v>5</v>
      </c>
      <c r="F925" s="209">
        <v>1</v>
      </c>
      <c r="G925" s="209" t="s">
        <v>492</v>
      </c>
      <c r="H925" s="209" t="s">
        <v>620</v>
      </c>
      <c r="I925" s="209" t="s">
        <v>621</v>
      </c>
      <c r="J925" s="209" t="s">
        <v>1</v>
      </c>
      <c r="K925" s="209" t="s">
        <v>1841</v>
      </c>
      <c r="L925" s="209" t="s">
        <v>604</v>
      </c>
      <c r="M925" s="209" t="s">
        <v>696</v>
      </c>
      <c r="N925" s="209" t="s">
        <v>1765</v>
      </c>
      <c r="O925" s="209"/>
      <c r="P925" s="209"/>
      <c r="Q925" s="209" t="s">
        <v>688</v>
      </c>
      <c r="R925" s="209" t="e">
        <f>VLOOKUP(LEFT(Solicitacao_Prancha[[#This Row],[ORIGEM]],4),#REF!,2,0)</f>
        <v>#REF!</v>
      </c>
      <c r="S925" s="209" t="e">
        <f>VLOOKUP(LEFT(Solicitacao_Prancha[[#This Row],[DESTINO]],4),#REF!,2,0)</f>
        <v>#REF!</v>
      </c>
      <c r="T925" s="218" t="str">
        <f t="shared" si="254"/>
        <v>Não Aderente</v>
      </c>
      <c r="U925" s="222">
        <f>((CONCATENATE(Solicitacao_Prancha[[#This Row],[DATA MOVIMENTAÇÃO]]," ",Solicitacao_Prancha[[#This Row],[HORA MOVIMENTAÇÃO]])-Solicitacao_Prancha[[#This Row],[DATA SOLICITAÇÃO]])*24)+3</f>
        <v>34.266666666604578</v>
      </c>
      <c r="V925" s="224" t="s">
        <v>410</v>
      </c>
      <c r="W925" s="209" t="str">
        <f>LEFT(Solicitacao_Prancha[[#This Row],[ORIGEM]],4)</f>
        <v>0347</v>
      </c>
      <c r="X925" s="209" t="str">
        <f>LEFT(Solicitacao_Prancha[[#This Row],[DESTINO]],4)</f>
        <v>0398</v>
      </c>
      <c r="Y925" s="209" t="str">
        <f t="shared" si="255"/>
        <v>BRLP0347</v>
      </c>
      <c r="Z925" s="209" t="str">
        <f t="shared" si="256"/>
        <v>03470398</v>
      </c>
      <c r="AA925" s="209" t="str">
        <f t="shared" si="257"/>
        <v>BRLP0398</v>
      </c>
      <c r="AB925" s="222" t="e">
        <f>VLOOKUP(Y925,#REF!,2,0)</f>
        <v>#REF!</v>
      </c>
      <c r="AC925" s="222" t="e">
        <f>VLOOKUP(Z925,#REF!,2,0)</f>
        <v>#REF!</v>
      </c>
      <c r="AD925" s="222" t="e">
        <f>VLOOKUP(AA925,#REF!,2,0)</f>
        <v>#REF!</v>
      </c>
      <c r="AE925" s="227" t="e">
        <f t="shared" si="258"/>
        <v>#REF!</v>
      </c>
      <c r="AF925" s="230" t="e">
        <f t="shared" si="259"/>
        <v>#REF!</v>
      </c>
      <c r="AG925" s="230">
        <v>2</v>
      </c>
      <c r="AH925" s="230" t="e">
        <f t="shared" si="260"/>
        <v>#REF!</v>
      </c>
      <c r="AI925" s="228" t="e">
        <f t="shared" si="261"/>
        <v>#REF!</v>
      </c>
      <c r="AJ925" s="209">
        <f>Solicitacao_Prancha[[#This Row],[QUANT EQUIP]]</f>
        <v>1</v>
      </c>
      <c r="AK925" s="209"/>
      <c r="AL925" s="209"/>
      <c r="AM925" s="209"/>
      <c r="AN925" s="209"/>
      <c r="AO925" s="209"/>
      <c r="AP925" s="209"/>
      <c r="AQ925" s="209"/>
      <c r="AR925" s="209"/>
      <c r="AS925" s="209"/>
      <c r="AT925" s="209"/>
      <c r="AU925" s="209"/>
      <c r="AV925" s="209"/>
      <c r="AW925" s="209"/>
      <c r="AX925"/>
      <c r="AY925"/>
    </row>
    <row r="926" spans="1:51" ht="15" hidden="1" x14ac:dyDescent="0.25">
      <c r="A926" s="209">
        <v>3697</v>
      </c>
      <c r="B926" s="209" t="s">
        <v>742</v>
      </c>
      <c r="C926" s="210">
        <v>45663.993055555555</v>
      </c>
      <c r="D926" s="209" t="s">
        <v>1892</v>
      </c>
      <c r="E926" s="209" t="s">
        <v>489</v>
      </c>
      <c r="F926" s="209">
        <v>1</v>
      </c>
      <c r="G926" s="209" t="s">
        <v>532</v>
      </c>
      <c r="H926" s="209" t="s">
        <v>620</v>
      </c>
      <c r="I926" s="209" t="s">
        <v>624</v>
      </c>
      <c r="J926" s="209" t="s">
        <v>1</v>
      </c>
      <c r="K926" s="209" t="s">
        <v>1841</v>
      </c>
      <c r="L926" s="209" t="s">
        <v>606</v>
      </c>
      <c r="M926" s="209" t="s">
        <v>769</v>
      </c>
      <c r="N926" s="209" t="s">
        <v>578</v>
      </c>
      <c r="O926" s="209"/>
      <c r="P926" s="209"/>
      <c r="Q926" s="209" t="s">
        <v>687</v>
      </c>
      <c r="R926" s="209" t="e">
        <f>VLOOKUP(LEFT(Solicitacao_Prancha[[#This Row],[ORIGEM]],4),#REF!,2,0)</f>
        <v>#REF!</v>
      </c>
      <c r="S926" s="209" t="e">
        <f>VLOOKUP(LEFT(Solicitacao_Prancha[[#This Row],[DESTINO]],4),#REF!,2,0)</f>
        <v>#REF!</v>
      </c>
      <c r="T926" s="218" t="str">
        <f t="shared" si="254"/>
        <v>Não Aderente</v>
      </c>
      <c r="U926" s="222">
        <f>((CONCATENATE(Solicitacao_Prancha[[#This Row],[DATA MOVIMENTAÇÃO]]," ",Solicitacao_Prancha[[#This Row],[HORA MOVIMENTAÇÃO]])-Solicitacao_Prancha[[#This Row],[DATA SOLICITAÇÃO]])*24)+3</f>
        <v>39.166666666686069</v>
      </c>
      <c r="V926" s="224" t="s">
        <v>410</v>
      </c>
      <c r="W926" s="209" t="str">
        <f>LEFT(Solicitacao_Prancha[[#This Row],[ORIGEM]],4)</f>
        <v>0332</v>
      </c>
      <c r="X926" s="209" t="str">
        <f>LEFT(Solicitacao_Prancha[[#This Row],[DESTINO]],4)</f>
        <v>0367</v>
      </c>
      <c r="Y926" s="209" t="str">
        <f t="shared" si="255"/>
        <v>BRLP0332</v>
      </c>
      <c r="Z926" s="209" t="str">
        <f t="shared" si="256"/>
        <v>03320367</v>
      </c>
      <c r="AA926" s="209" t="str">
        <f t="shared" si="257"/>
        <v>BRLP0367</v>
      </c>
      <c r="AB926" s="222" t="e">
        <f>VLOOKUP(Y926,#REF!,2,0)</f>
        <v>#REF!</v>
      </c>
      <c r="AC926" s="222" t="e">
        <f>VLOOKUP(Z926,#REF!,2,0)</f>
        <v>#REF!</v>
      </c>
      <c r="AD926" s="222" t="e">
        <f>VLOOKUP(AA926,#REF!,2,0)</f>
        <v>#REF!</v>
      </c>
      <c r="AE926" s="227" t="e">
        <f t="shared" si="258"/>
        <v>#REF!</v>
      </c>
      <c r="AF926" s="230" t="e">
        <f t="shared" si="259"/>
        <v>#REF!</v>
      </c>
      <c r="AG926" s="230">
        <v>2</v>
      </c>
      <c r="AH926" s="230" t="e">
        <f t="shared" si="260"/>
        <v>#REF!</v>
      </c>
      <c r="AI926" s="228" t="e">
        <f t="shared" si="261"/>
        <v>#REF!</v>
      </c>
      <c r="AJ926" s="209">
        <f>Solicitacao_Prancha[[#This Row],[QUANT EQUIP]]</f>
        <v>1</v>
      </c>
      <c r="AK926" s="209"/>
      <c r="AL926" s="209"/>
      <c r="AM926" s="209"/>
      <c r="AN926" s="209"/>
      <c r="AO926" s="209"/>
      <c r="AP926" s="209"/>
      <c r="AQ926" s="209"/>
      <c r="AR926" s="209"/>
      <c r="AS926" s="209"/>
      <c r="AT926" s="209"/>
      <c r="AU926" s="209"/>
      <c r="AV926" s="209"/>
      <c r="AW926" s="209"/>
      <c r="AX926"/>
      <c r="AY926"/>
    </row>
    <row r="927" spans="1:51" ht="15" hidden="1" x14ac:dyDescent="0.25">
      <c r="A927" s="209">
        <v>3698</v>
      </c>
      <c r="B927" s="209" t="s">
        <v>718</v>
      </c>
      <c r="C927" s="210">
        <v>45664.050694444442</v>
      </c>
      <c r="D927" s="209" t="s">
        <v>570</v>
      </c>
      <c r="E927" s="209" t="s">
        <v>744</v>
      </c>
      <c r="F927" s="209">
        <v>1</v>
      </c>
      <c r="G927" s="209" t="s">
        <v>8</v>
      </c>
      <c r="H927" s="209" t="s">
        <v>620</v>
      </c>
      <c r="I927" s="209" t="s">
        <v>621</v>
      </c>
      <c r="J927" s="209" t="s">
        <v>502</v>
      </c>
      <c r="K927" s="209" t="s">
        <v>1767</v>
      </c>
      <c r="L927" s="209" t="s">
        <v>599</v>
      </c>
      <c r="M927" s="209" t="s">
        <v>827</v>
      </c>
      <c r="N927" s="209" t="s">
        <v>1717</v>
      </c>
      <c r="O927" s="209" t="s">
        <v>1893</v>
      </c>
      <c r="P927" s="209"/>
      <c r="Q927" s="209" t="s">
        <v>688</v>
      </c>
      <c r="R927" s="209" t="e">
        <f>VLOOKUP(LEFT(Solicitacao_Prancha[[#This Row],[ORIGEM]],4),#REF!,2,0)</f>
        <v>#REF!</v>
      </c>
      <c r="S927" s="209" t="e">
        <f>VLOOKUP(LEFT(Solicitacao_Prancha[[#This Row],[DESTINO]],4),#REF!,2,0)</f>
        <v>#REF!</v>
      </c>
      <c r="T927" s="218" t="str">
        <f t="shared" si="254"/>
        <v>Não Aderente</v>
      </c>
      <c r="U927" s="222">
        <f>((CONCATENATE(Solicitacao_Prancha[[#This Row],[DATA MOVIMENTAÇÃO]]," ",Solicitacao_Prancha[[#This Row],[HORA MOVIMENTAÇÃO]])-Solicitacao_Prancha[[#This Row],[DATA SOLICITAÇÃO]])*24)+3</f>
        <v>-11.216666666558012</v>
      </c>
      <c r="V927" s="224" t="s">
        <v>410</v>
      </c>
      <c r="W927" s="209" t="str">
        <f>LEFT(Solicitacao_Prancha[[#This Row],[ORIGEM]],4)</f>
        <v>1106</v>
      </c>
      <c r="X927" s="209" t="str">
        <f>LEFT(Solicitacao_Prancha[[#This Row],[DESTINO]],4)</f>
        <v>1123</v>
      </c>
      <c r="Y927" s="209" t="str">
        <f t="shared" si="255"/>
        <v>BRLP1106</v>
      </c>
      <c r="Z927" s="209" t="str">
        <f t="shared" si="256"/>
        <v>11061123</v>
      </c>
      <c r="AA927" s="209" t="str">
        <f t="shared" si="257"/>
        <v>BRLP1123</v>
      </c>
      <c r="AB927" s="222" t="e">
        <f>VLOOKUP(Y927,#REF!,2,0)</f>
        <v>#REF!</v>
      </c>
      <c r="AC927" s="222" t="e">
        <f>VLOOKUP(Z927,#REF!,2,0)</f>
        <v>#REF!</v>
      </c>
      <c r="AD927" s="222" t="e">
        <f>VLOOKUP(AA927,#REF!,2,0)</f>
        <v>#REF!</v>
      </c>
      <c r="AE927" s="227" t="e">
        <f t="shared" si="258"/>
        <v>#REF!</v>
      </c>
      <c r="AF927" s="230" t="e">
        <f t="shared" si="259"/>
        <v>#REF!</v>
      </c>
      <c r="AG927" s="230">
        <v>2</v>
      </c>
      <c r="AH927" s="230" t="e">
        <f t="shared" si="260"/>
        <v>#REF!</v>
      </c>
      <c r="AI927" s="228" t="e">
        <f t="shared" si="261"/>
        <v>#REF!</v>
      </c>
      <c r="AJ927" s="209">
        <f>Solicitacao_Prancha[[#This Row],[QUANT EQUIP]]</f>
        <v>1</v>
      </c>
      <c r="AK927" s="209"/>
      <c r="AL927" s="209"/>
      <c r="AM927" s="209"/>
      <c r="AN927" s="209"/>
      <c r="AO927" s="209"/>
      <c r="AP927" s="209"/>
      <c r="AQ927" s="209"/>
      <c r="AR927" s="209"/>
      <c r="AS927" s="209"/>
      <c r="AT927" s="209"/>
      <c r="AU927" s="209"/>
      <c r="AV927" s="209"/>
      <c r="AW927" s="209"/>
      <c r="AX927"/>
      <c r="AY927"/>
    </row>
    <row r="928" spans="1:51" ht="15" hidden="1" x14ac:dyDescent="0.25">
      <c r="A928" s="209">
        <v>3699</v>
      </c>
      <c r="B928" s="209" t="s">
        <v>745</v>
      </c>
      <c r="C928" s="210">
        <v>45664.076388888891</v>
      </c>
      <c r="D928" s="209" t="s">
        <v>844</v>
      </c>
      <c r="E928" s="209" t="s">
        <v>485</v>
      </c>
      <c r="F928" s="209">
        <v>2</v>
      </c>
      <c r="G928" s="209" t="s">
        <v>845</v>
      </c>
      <c r="H928" s="209" t="s">
        <v>621</v>
      </c>
      <c r="I928" s="209" t="s">
        <v>624</v>
      </c>
      <c r="J928" s="209" t="s">
        <v>1</v>
      </c>
      <c r="K928" s="209" t="s">
        <v>1841</v>
      </c>
      <c r="L928" s="209" t="s">
        <v>604</v>
      </c>
      <c r="M928" s="209" t="s">
        <v>546</v>
      </c>
      <c r="N928" s="209" t="s">
        <v>490</v>
      </c>
      <c r="O928" s="209"/>
      <c r="P928" s="209"/>
      <c r="Q928" s="209" t="s">
        <v>687</v>
      </c>
      <c r="R928" s="209" t="e">
        <f>VLOOKUP(LEFT(Solicitacao_Prancha[[#This Row],[ORIGEM]],4),#REF!,2,0)</f>
        <v>#REF!</v>
      </c>
      <c r="S928" s="209" t="e">
        <f>VLOOKUP(LEFT(Solicitacao_Prancha[[#This Row],[DESTINO]],4),#REF!,2,0)</f>
        <v>#REF!</v>
      </c>
      <c r="T928" s="218" t="str">
        <f t="shared" si="254"/>
        <v>Não Aderente</v>
      </c>
      <c r="U928" s="222">
        <f>((CONCATENATE(Solicitacao_Prancha[[#This Row],[DATA MOVIMENTAÇÃO]]," ",Solicitacao_Prancha[[#This Row],[HORA MOVIMENTAÇÃO]])-Solicitacao_Prancha[[#This Row],[DATA SOLICITAÇÃO]])*24)+3</f>
        <v>32.166666666569654</v>
      </c>
      <c r="V928" s="224" t="s">
        <v>410</v>
      </c>
      <c r="W928" s="209" t="str">
        <f>LEFT(Solicitacao_Prancha[[#This Row],[ORIGEM]],4)</f>
        <v>0325</v>
      </c>
      <c r="X928" s="209" t="str">
        <f>LEFT(Solicitacao_Prancha[[#This Row],[DESTINO]],4)</f>
        <v>0425</v>
      </c>
      <c r="Y928" s="209" t="str">
        <f t="shared" si="255"/>
        <v>BRLP0325</v>
      </c>
      <c r="Z928" s="209" t="str">
        <f t="shared" si="256"/>
        <v>03250425</v>
      </c>
      <c r="AA928" s="209" t="str">
        <f t="shared" si="257"/>
        <v>BRLP0425</v>
      </c>
      <c r="AB928" s="222" t="e">
        <f>VLOOKUP(Y928,#REF!,2,0)</f>
        <v>#REF!</v>
      </c>
      <c r="AC928" s="222" t="e">
        <f>VLOOKUP(Z928,#REF!,2,0)</f>
        <v>#REF!</v>
      </c>
      <c r="AD928" s="222" t="e">
        <f>VLOOKUP(AA928,#REF!,2,0)</f>
        <v>#REF!</v>
      </c>
      <c r="AE928" s="227" t="e">
        <f t="shared" si="258"/>
        <v>#REF!</v>
      </c>
      <c r="AF928" s="230" t="e">
        <f t="shared" si="259"/>
        <v>#REF!</v>
      </c>
      <c r="AG928" s="230">
        <v>2</v>
      </c>
      <c r="AH928" s="230" t="e">
        <f t="shared" si="260"/>
        <v>#REF!</v>
      </c>
      <c r="AI928" s="228" t="e">
        <f t="shared" si="261"/>
        <v>#REF!</v>
      </c>
      <c r="AJ928" s="209">
        <f>Solicitacao_Prancha[[#This Row],[QUANT EQUIP]]</f>
        <v>2</v>
      </c>
      <c r="AK928" s="209"/>
      <c r="AL928" s="209"/>
      <c r="AM928" s="209"/>
      <c r="AN928" s="209"/>
      <c r="AO928" s="209"/>
      <c r="AP928" s="209"/>
      <c r="AQ928" s="209"/>
      <c r="AR928" s="209"/>
      <c r="AS928" s="209"/>
      <c r="AT928" s="209"/>
      <c r="AU928" s="209"/>
      <c r="AV928" s="209"/>
      <c r="AW928" s="209"/>
      <c r="AX928"/>
      <c r="AY928"/>
    </row>
    <row r="929" spans="1:51" ht="15" hidden="1" x14ac:dyDescent="0.25">
      <c r="A929" s="209">
        <v>3700</v>
      </c>
      <c r="B929" s="209" t="s">
        <v>718</v>
      </c>
      <c r="C929" s="210">
        <v>45664.349305555559</v>
      </c>
      <c r="D929" s="209" t="s">
        <v>775</v>
      </c>
      <c r="E929" s="209" t="s">
        <v>719</v>
      </c>
      <c r="F929" s="209">
        <v>1</v>
      </c>
      <c r="G929" s="209" t="s">
        <v>487</v>
      </c>
      <c r="H929" s="209" t="s">
        <v>620</v>
      </c>
      <c r="I929" s="209" t="s">
        <v>621</v>
      </c>
      <c r="J929" s="209" t="s">
        <v>1</v>
      </c>
      <c r="K929" s="209" t="s">
        <v>1841</v>
      </c>
      <c r="L929" s="209" t="s">
        <v>593</v>
      </c>
      <c r="M929" s="209" t="s">
        <v>696</v>
      </c>
      <c r="N929" s="209" t="s">
        <v>1477</v>
      </c>
      <c r="O929" s="209"/>
      <c r="P929" s="209"/>
      <c r="Q929" s="209" t="s">
        <v>688</v>
      </c>
      <c r="R929" s="209" t="e">
        <f>VLOOKUP(LEFT(Solicitacao_Prancha[[#This Row],[ORIGEM]],4),#REF!,2,0)</f>
        <v>#REF!</v>
      </c>
      <c r="S929" s="209" t="e">
        <f>VLOOKUP(LEFT(Solicitacao_Prancha[[#This Row],[DESTINO]],4),#REF!,2,0)</f>
        <v>#REF!</v>
      </c>
      <c r="T929" s="218" t="str">
        <f t="shared" si="254"/>
        <v>Não Aderente</v>
      </c>
      <c r="U929" s="222">
        <f>((CONCATENATE(Solicitacao_Prancha[[#This Row],[DATA MOVIMENTAÇÃO]]," ",Solicitacao_Prancha[[#This Row],[HORA MOVIMENTAÇÃO]])-Solicitacao_Prancha[[#This Row],[DATA SOLICITAÇÃO]])*24)+3</f>
        <v>26.616666666639503</v>
      </c>
      <c r="V929" s="224" t="s">
        <v>410</v>
      </c>
      <c r="W929" s="209" t="str">
        <f>LEFT(Solicitacao_Prancha[[#This Row],[ORIGEM]],4)</f>
        <v>0347</v>
      </c>
      <c r="X929" s="209" t="str">
        <f>LEFT(Solicitacao_Prancha[[#This Row],[DESTINO]],4)</f>
        <v>0520</v>
      </c>
      <c r="Y929" s="209" t="str">
        <f t="shared" si="255"/>
        <v>BRLP0347</v>
      </c>
      <c r="Z929" s="209" t="str">
        <f t="shared" si="256"/>
        <v>03470520</v>
      </c>
      <c r="AA929" s="209" t="str">
        <f t="shared" si="257"/>
        <v>BRLP0520</v>
      </c>
      <c r="AB929" s="222" t="e">
        <f>VLOOKUP(Y929,#REF!,2,0)</f>
        <v>#REF!</v>
      </c>
      <c r="AC929" s="222" t="e">
        <f>VLOOKUP(Z929,#REF!,2,0)</f>
        <v>#REF!</v>
      </c>
      <c r="AD929" s="222" t="e">
        <f>VLOOKUP(AA929,#REF!,2,0)</f>
        <v>#REF!</v>
      </c>
      <c r="AE929" s="227" t="e">
        <f t="shared" si="258"/>
        <v>#REF!</v>
      </c>
      <c r="AF929" s="230" t="e">
        <f t="shared" si="259"/>
        <v>#REF!</v>
      </c>
      <c r="AG929" s="230">
        <v>2</v>
      </c>
      <c r="AH929" s="230" t="e">
        <f t="shared" si="260"/>
        <v>#REF!</v>
      </c>
      <c r="AI929" s="228" t="e">
        <f t="shared" si="261"/>
        <v>#REF!</v>
      </c>
      <c r="AJ929" s="209">
        <f>Solicitacao_Prancha[[#This Row],[QUANT EQUIP]]</f>
        <v>1</v>
      </c>
      <c r="AK929" s="209"/>
      <c r="AL929" s="209"/>
      <c r="AM929" s="209"/>
      <c r="AN929" s="209"/>
      <c r="AO929" s="209"/>
      <c r="AP929" s="209"/>
      <c r="AQ929" s="209"/>
      <c r="AR929" s="209"/>
      <c r="AS929" s="209"/>
      <c r="AT929" s="209"/>
      <c r="AU929" s="209"/>
      <c r="AV929" s="209"/>
      <c r="AW929" s="209"/>
      <c r="AX929"/>
      <c r="AY929"/>
    </row>
    <row r="930" spans="1:51" ht="15" hidden="1" x14ac:dyDescent="0.25">
      <c r="A930" s="209">
        <v>3701</v>
      </c>
      <c r="B930" s="209" t="s">
        <v>718</v>
      </c>
      <c r="C930" s="210">
        <v>45664.380555555559</v>
      </c>
      <c r="D930" s="209" t="s">
        <v>822</v>
      </c>
      <c r="E930" s="209" t="s">
        <v>719</v>
      </c>
      <c r="F930" s="209">
        <v>2</v>
      </c>
      <c r="G930" s="209" t="s">
        <v>7</v>
      </c>
      <c r="H930" s="209" t="s">
        <v>620</v>
      </c>
      <c r="I930" s="209" t="s">
        <v>621</v>
      </c>
      <c r="J930" s="209" t="s">
        <v>1</v>
      </c>
      <c r="K930" s="209" t="s">
        <v>1894</v>
      </c>
      <c r="L930" s="209" t="s">
        <v>604</v>
      </c>
      <c r="M930" s="209" t="s">
        <v>652</v>
      </c>
      <c r="N930" s="209" t="s">
        <v>640</v>
      </c>
      <c r="O930" s="209"/>
      <c r="P930" s="209"/>
      <c r="Q930" s="209" t="s">
        <v>688</v>
      </c>
      <c r="R930" s="209" t="e">
        <f>VLOOKUP(LEFT(Solicitacao_Prancha[[#This Row],[ORIGEM]],4),#REF!,2,0)</f>
        <v>#REF!</v>
      </c>
      <c r="S930" s="209" t="e">
        <f>VLOOKUP(LEFT(Solicitacao_Prancha[[#This Row],[DESTINO]],4),#REF!,2,0)</f>
        <v>#REF!</v>
      </c>
      <c r="T930" s="218" t="str">
        <f t="shared" si="254"/>
        <v>Aderente</v>
      </c>
      <c r="U930" s="222">
        <f>((CONCATENATE(Solicitacao_Prancha[[#This Row],[DATA MOVIMENTAÇÃO]]," ",Solicitacao_Prancha[[#This Row],[HORA MOVIMENTAÇÃO]])-Solicitacao_Prancha[[#This Row],[DATA SOLICITAÇÃO]])*24)+3</f>
        <v>72.866666666523088</v>
      </c>
      <c r="V930" s="224" t="s">
        <v>410</v>
      </c>
      <c r="W930" s="209" t="str">
        <f>LEFT(Solicitacao_Prancha[[#This Row],[ORIGEM]],4)</f>
        <v>0390</v>
      </c>
      <c r="X930" s="209" t="str">
        <f>LEFT(Solicitacao_Prancha[[#This Row],[DESTINO]],4)</f>
        <v>0422</v>
      </c>
      <c r="Y930" s="209" t="str">
        <f t="shared" si="255"/>
        <v>BRLP0390</v>
      </c>
      <c r="Z930" s="209" t="str">
        <f t="shared" si="256"/>
        <v>03900422</v>
      </c>
      <c r="AA930" s="209" t="str">
        <f t="shared" si="257"/>
        <v>BRLP0422</v>
      </c>
      <c r="AB930" s="222" t="e">
        <f>VLOOKUP(Y930,#REF!,2,0)</f>
        <v>#REF!</v>
      </c>
      <c r="AC930" s="222" t="e">
        <f>VLOOKUP(Z930,#REF!,2,0)</f>
        <v>#REF!</v>
      </c>
      <c r="AD930" s="222" t="e">
        <f>VLOOKUP(AA930,#REF!,2,0)</f>
        <v>#REF!</v>
      </c>
      <c r="AE930" s="227" t="e">
        <f t="shared" si="258"/>
        <v>#REF!</v>
      </c>
      <c r="AF930" s="230" t="e">
        <f t="shared" si="259"/>
        <v>#REF!</v>
      </c>
      <c r="AG930" s="230">
        <v>2</v>
      </c>
      <c r="AH930" s="230" t="e">
        <f t="shared" si="260"/>
        <v>#REF!</v>
      </c>
      <c r="AI930" s="228" t="e">
        <f t="shared" si="261"/>
        <v>#REF!</v>
      </c>
      <c r="AJ930" s="209">
        <f>Solicitacao_Prancha[[#This Row],[QUANT EQUIP]]</f>
        <v>2</v>
      </c>
      <c r="AK930" s="209"/>
      <c r="AL930" s="209"/>
      <c r="AM930" s="209"/>
      <c r="AN930" s="209"/>
      <c r="AO930" s="209"/>
      <c r="AP930" s="209"/>
      <c r="AQ930" s="209"/>
      <c r="AR930" s="209"/>
      <c r="AS930" s="209"/>
      <c r="AT930" s="209"/>
      <c r="AU930" s="209"/>
      <c r="AV930" s="209"/>
      <c r="AW930" s="209"/>
      <c r="AX930"/>
      <c r="AY930"/>
    </row>
    <row r="931" spans="1:51" ht="15" hidden="1" x14ac:dyDescent="0.25">
      <c r="A931" s="209">
        <v>3702</v>
      </c>
      <c r="B931" s="209" t="s">
        <v>718</v>
      </c>
      <c r="C931" s="210">
        <v>45664.440972222219</v>
      </c>
      <c r="D931" s="209" t="s">
        <v>575</v>
      </c>
      <c r="E931" s="209" t="s">
        <v>719</v>
      </c>
      <c r="F931" s="209">
        <v>5</v>
      </c>
      <c r="G931" s="209" t="s">
        <v>4</v>
      </c>
      <c r="H931" s="209" t="s">
        <v>626</v>
      </c>
      <c r="I931" s="209" t="s">
        <v>621</v>
      </c>
      <c r="J931" s="209" t="s">
        <v>1</v>
      </c>
      <c r="K931" s="209" t="s">
        <v>1862</v>
      </c>
      <c r="L931" s="209" t="s">
        <v>604</v>
      </c>
      <c r="M931" s="209" t="s">
        <v>716</v>
      </c>
      <c r="N931" s="209" t="s">
        <v>638</v>
      </c>
      <c r="O931" s="209"/>
      <c r="P931" s="209"/>
      <c r="Q931" s="209" t="s">
        <v>688</v>
      </c>
      <c r="R931" s="209" t="e">
        <f>VLOOKUP(LEFT(Solicitacao_Prancha[[#This Row],[ORIGEM]],4),#REF!,2,0)</f>
        <v>#REF!</v>
      </c>
      <c r="S931" s="209" t="e">
        <f>VLOOKUP(LEFT(Solicitacao_Prancha[[#This Row],[DESTINO]],4),#REF!,2,0)</f>
        <v>#REF!</v>
      </c>
      <c r="T931" s="218" t="str">
        <f t="shared" si="254"/>
        <v>Não Aderente</v>
      </c>
      <c r="U931" s="222">
        <f>((CONCATENATE(Solicitacao_Prancha[[#This Row],[DATA MOVIMENTAÇÃO]]," ",Solicitacao_Prancha[[#This Row],[HORA MOVIMENTAÇÃO]])-Solicitacao_Prancha[[#This Row],[DATA SOLICITAÇÃO]])*24)+3</f>
        <v>47.416666666686069</v>
      </c>
      <c r="V931" s="224" t="s">
        <v>410</v>
      </c>
      <c r="W931" s="209" t="str">
        <f>LEFT(Solicitacao_Prancha[[#This Row],[ORIGEM]],4)</f>
        <v>0458</v>
      </c>
      <c r="X931" s="209" t="str">
        <f>LEFT(Solicitacao_Prancha[[#This Row],[DESTINO]],4)</f>
        <v>0011</v>
      </c>
      <c r="Y931" s="209" t="str">
        <f t="shared" si="255"/>
        <v>BRLP0458</v>
      </c>
      <c r="Z931" s="209" t="str">
        <f t="shared" si="256"/>
        <v>04580011</v>
      </c>
      <c r="AA931" s="209" t="str">
        <f t="shared" si="257"/>
        <v>BRLP0011</v>
      </c>
      <c r="AB931" s="222" t="e">
        <f>VLOOKUP(Y931,#REF!,2,0)</f>
        <v>#REF!</v>
      </c>
      <c r="AC931" s="222" t="e">
        <f>VLOOKUP(Z931,#REF!,2,0)</f>
        <v>#REF!</v>
      </c>
      <c r="AD931" s="222" t="e">
        <f>VLOOKUP(AA931,#REF!,2,0)</f>
        <v>#REF!</v>
      </c>
      <c r="AE931" s="227" t="e">
        <f t="shared" si="258"/>
        <v>#REF!</v>
      </c>
      <c r="AF931" s="230" t="e">
        <f t="shared" si="259"/>
        <v>#REF!</v>
      </c>
      <c r="AG931" s="230">
        <v>2</v>
      </c>
      <c r="AH931" s="230" t="e">
        <f t="shared" si="260"/>
        <v>#REF!</v>
      </c>
      <c r="AI931" s="228" t="e">
        <f t="shared" si="261"/>
        <v>#REF!</v>
      </c>
      <c r="AJ931" s="209">
        <f>Solicitacao_Prancha[[#This Row],[QUANT EQUIP]]</f>
        <v>5</v>
      </c>
      <c r="AK931" s="209"/>
      <c r="AL931" s="209"/>
      <c r="AM931" s="209"/>
      <c r="AN931" s="209"/>
      <c r="AO931" s="209"/>
      <c r="AP931" s="209"/>
      <c r="AQ931" s="209"/>
      <c r="AR931" s="209"/>
      <c r="AS931" s="209"/>
      <c r="AT931" s="209"/>
      <c r="AU931" s="209"/>
      <c r="AV931" s="209"/>
      <c r="AW931" s="209"/>
      <c r="AX931"/>
      <c r="AY931"/>
    </row>
    <row r="932" spans="1:51" ht="15" hidden="1" x14ac:dyDescent="0.25">
      <c r="A932" s="209">
        <v>3711</v>
      </c>
      <c r="B932" s="209" t="s">
        <v>718</v>
      </c>
      <c r="C932" s="210">
        <v>45664.440972222219</v>
      </c>
      <c r="D932" s="209" t="s">
        <v>575</v>
      </c>
      <c r="E932" s="209" t="s">
        <v>719</v>
      </c>
      <c r="F932" s="209">
        <v>5</v>
      </c>
      <c r="G932" s="209" t="s">
        <v>4</v>
      </c>
      <c r="H932" s="209" t="s">
        <v>626</v>
      </c>
      <c r="I932" s="209" t="s">
        <v>621</v>
      </c>
      <c r="J932" s="209" t="s">
        <v>502</v>
      </c>
      <c r="K932" s="209" t="s">
        <v>1862</v>
      </c>
      <c r="L932" s="209" t="s">
        <v>604</v>
      </c>
      <c r="M932" s="209" t="s">
        <v>716</v>
      </c>
      <c r="N932" s="209" t="s">
        <v>638</v>
      </c>
      <c r="O932" s="209" t="s">
        <v>1900</v>
      </c>
      <c r="P932" s="209"/>
      <c r="Q932" s="209" t="s">
        <v>688</v>
      </c>
      <c r="R932" s="209" t="e">
        <f>VLOOKUP(LEFT(Solicitacao_Prancha[[#This Row],[ORIGEM]],4),#REF!,2,0)</f>
        <v>#REF!</v>
      </c>
      <c r="S932" s="209" t="e">
        <f>VLOOKUP(LEFT(Solicitacao_Prancha[[#This Row],[DESTINO]],4),#REF!,2,0)</f>
        <v>#REF!</v>
      </c>
      <c r="T932" s="218" t="str">
        <f t="shared" si="254"/>
        <v>Não Aderente</v>
      </c>
      <c r="U932" s="222">
        <f>((CONCATENATE(Solicitacao_Prancha[[#This Row],[DATA MOVIMENTAÇÃO]]," ",Solicitacao_Prancha[[#This Row],[HORA MOVIMENTAÇÃO]])-Solicitacao_Prancha[[#This Row],[DATA SOLICITAÇÃO]])*24)+3</f>
        <v>47.416666666686069</v>
      </c>
      <c r="V932" s="224" t="s">
        <v>410</v>
      </c>
      <c r="W932" s="209" t="str">
        <f>LEFT(Solicitacao_Prancha[[#This Row],[ORIGEM]],4)</f>
        <v>0458</v>
      </c>
      <c r="X932" s="209" t="str">
        <f>LEFT(Solicitacao_Prancha[[#This Row],[DESTINO]],4)</f>
        <v>0011</v>
      </c>
      <c r="Y932" s="209" t="str">
        <f t="shared" si="255"/>
        <v>BRLP0458</v>
      </c>
      <c r="Z932" s="209" t="str">
        <f t="shared" si="256"/>
        <v>04580011</v>
      </c>
      <c r="AA932" s="209" t="str">
        <f t="shared" si="257"/>
        <v>BRLP0011</v>
      </c>
      <c r="AB932" s="222" t="e">
        <f>VLOOKUP(Y932,#REF!,2,0)</f>
        <v>#REF!</v>
      </c>
      <c r="AC932" s="222" t="e">
        <f>VLOOKUP(Z932,#REF!,2,0)</f>
        <v>#REF!</v>
      </c>
      <c r="AD932" s="222" t="e">
        <f>VLOOKUP(AA932,#REF!,2,0)</f>
        <v>#REF!</v>
      </c>
      <c r="AE932" s="227" t="e">
        <f t="shared" si="258"/>
        <v>#REF!</v>
      </c>
      <c r="AF932" s="230" t="e">
        <f t="shared" si="259"/>
        <v>#REF!</v>
      </c>
      <c r="AG932" s="230">
        <v>2</v>
      </c>
      <c r="AH932" s="230" t="e">
        <f t="shared" si="260"/>
        <v>#REF!</v>
      </c>
      <c r="AI932" s="228" t="e">
        <f t="shared" si="261"/>
        <v>#REF!</v>
      </c>
      <c r="AJ932" s="209">
        <f>Solicitacao_Prancha[[#This Row],[QUANT EQUIP]]</f>
        <v>5</v>
      </c>
      <c r="AK932" s="209"/>
      <c r="AL932" s="209"/>
      <c r="AM932" s="209"/>
      <c r="AN932" s="209"/>
      <c r="AO932" s="209"/>
      <c r="AP932" s="209"/>
      <c r="AQ932" s="209"/>
      <c r="AR932" s="209"/>
      <c r="AS932" s="209"/>
      <c r="AT932" s="209"/>
      <c r="AU932" s="209"/>
      <c r="AV932" s="209"/>
      <c r="AW932" s="209"/>
      <c r="AX932"/>
      <c r="AY932"/>
    </row>
    <row r="933" spans="1:51" ht="15" hidden="1" x14ac:dyDescent="0.25">
      <c r="A933" s="209">
        <v>3703</v>
      </c>
      <c r="B933" s="209" t="s">
        <v>718</v>
      </c>
      <c r="C933" s="210">
        <v>45664.447222222225</v>
      </c>
      <c r="D933" s="209" t="s">
        <v>575</v>
      </c>
      <c r="E933" s="209" t="s">
        <v>719</v>
      </c>
      <c r="F933" s="209">
        <v>5</v>
      </c>
      <c r="G933" s="209" t="s">
        <v>4</v>
      </c>
      <c r="H933" s="209" t="s">
        <v>626</v>
      </c>
      <c r="I933" s="209" t="s">
        <v>621</v>
      </c>
      <c r="J933" s="209" t="s">
        <v>1</v>
      </c>
      <c r="K933" s="209" t="s">
        <v>1894</v>
      </c>
      <c r="L933" s="209" t="s">
        <v>593</v>
      </c>
      <c r="M933" s="209" t="s">
        <v>716</v>
      </c>
      <c r="N933" s="209" t="s">
        <v>658</v>
      </c>
      <c r="O933" s="209"/>
      <c r="P933" s="209"/>
      <c r="Q933" s="209" t="s">
        <v>688</v>
      </c>
      <c r="R933" s="209" t="e">
        <f>VLOOKUP(LEFT(Solicitacao_Prancha[[#This Row],[ORIGEM]],4),#REF!,2,0)</f>
        <v>#REF!</v>
      </c>
      <c r="S933" s="209" t="e">
        <f>VLOOKUP(LEFT(Solicitacao_Prancha[[#This Row],[DESTINO]],4),#REF!,2,0)</f>
        <v>#REF!</v>
      </c>
      <c r="T933" s="218" t="str">
        <f t="shared" si="254"/>
        <v>Aderente</v>
      </c>
      <c r="U933" s="222">
        <f>((CONCATENATE(Solicitacao_Prancha[[#This Row],[DATA MOVIMENTAÇÃO]]," ",Solicitacao_Prancha[[#This Row],[HORA MOVIMENTAÇÃO]])-Solicitacao_Prancha[[#This Row],[DATA SOLICITAÇÃO]])*24)+3</f>
        <v>72.266666666662786</v>
      </c>
      <c r="V933" s="224" t="s">
        <v>410</v>
      </c>
      <c r="W933" s="209" t="str">
        <f>LEFT(Solicitacao_Prancha[[#This Row],[ORIGEM]],4)</f>
        <v>0458</v>
      </c>
      <c r="X933" s="209" t="str">
        <f>LEFT(Solicitacao_Prancha[[#This Row],[DESTINO]],4)</f>
        <v>0459</v>
      </c>
      <c r="Y933" s="209" t="str">
        <f t="shared" si="255"/>
        <v>BRLP0458</v>
      </c>
      <c r="Z933" s="209" t="str">
        <f t="shared" si="256"/>
        <v>04580459</v>
      </c>
      <c r="AA933" s="209" t="str">
        <f t="shared" si="257"/>
        <v>BRLP0459</v>
      </c>
      <c r="AB933" s="222" t="e">
        <f>VLOOKUP(Y933,#REF!,2,0)</f>
        <v>#REF!</v>
      </c>
      <c r="AC933" s="222" t="e">
        <f>VLOOKUP(Z933,#REF!,2,0)</f>
        <v>#REF!</v>
      </c>
      <c r="AD933" s="222" t="e">
        <f>VLOOKUP(AA933,#REF!,2,0)</f>
        <v>#REF!</v>
      </c>
      <c r="AE933" s="227" t="e">
        <f t="shared" si="258"/>
        <v>#REF!</v>
      </c>
      <c r="AF933" s="230" t="e">
        <f t="shared" si="259"/>
        <v>#REF!</v>
      </c>
      <c r="AG933" s="230">
        <v>2</v>
      </c>
      <c r="AH933" s="230" t="e">
        <f t="shared" si="260"/>
        <v>#REF!</v>
      </c>
      <c r="AI933" s="228" t="e">
        <f t="shared" si="261"/>
        <v>#REF!</v>
      </c>
      <c r="AJ933" s="209">
        <f>Solicitacao_Prancha[[#This Row],[QUANT EQUIP]]</f>
        <v>5</v>
      </c>
      <c r="AK933" s="209"/>
      <c r="AL933" s="209"/>
      <c r="AM933" s="209"/>
      <c r="AN933" s="209"/>
      <c r="AO933" s="209"/>
      <c r="AP933" s="209"/>
      <c r="AQ933" s="209"/>
      <c r="AR933" s="209"/>
      <c r="AS933" s="209"/>
      <c r="AT933" s="209"/>
      <c r="AU933" s="209"/>
      <c r="AV933" s="209"/>
      <c r="AW933" s="209"/>
      <c r="AX933"/>
      <c r="AY933"/>
    </row>
    <row r="934" spans="1:51" ht="15" hidden="1" x14ac:dyDescent="0.25">
      <c r="A934" s="209">
        <v>3704</v>
      </c>
      <c r="B934" s="209" t="s">
        <v>718</v>
      </c>
      <c r="C934" s="210">
        <v>45664.450694444444</v>
      </c>
      <c r="D934" s="209" t="s">
        <v>575</v>
      </c>
      <c r="E934" s="209" t="s">
        <v>719</v>
      </c>
      <c r="F934" s="209">
        <v>1</v>
      </c>
      <c r="G934" s="209" t="s">
        <v>4</v>
      </c>
      <c r="H934" s="209" t="s">
        <v>620</v>
      </c>
      <c r="I934" s="209" t="s">
        <v>621</v>
      </c>
      <c r="J934" s="209" t="s">
        <v>1</v>
      </c>
      <c r="K934" s="209" t="s">
        <v>1894</v>
      </c>
      <c r="L934" s="209" t="s">
        <v>604</v>
      </c>
      <c r="M934" s="209" t="s">
        <v>716</v>
      </c>
      <c r="N934" s="209" t="s">
        <v>638</v>
      </c>
      <c r="O934" s="209"/>
      <c r="P934" s="209"/>
      <c r="Q934" s="209" t="s">
        <v>688</v>
      </c>
      <c r="R934" s="209" t="e">
        <f>VLOOKUP(LEFT(Solicitacao_Prancha[[#This Row],[ORIGEM]],4),#REF!,2,0)</f>
        <v>#REF!</v>
      </c>
      <c r="S934" s="209" t="e">
        <f>VLOOKUP(LEFT(Solicitacao_Prancha[[#This Row],[DESTINO]],4),#REF!,2,0)</f>
        <v>#REF!</v>
      </c>
      <c r="T934" s="218" t="str">
        <f t="shared" si="254"/>
        <v>Aderente</v>
      </c>
      <c r="U934" s="222">
        <f>((CONCATENATE(Solicitacao_Prancha[[#This Row],[DATA MOVIMENTAÇÃO]]," ",Solicitacao_Prancha[[#This Row],[HORA MOVIMENTAÇÃO]])-Solicitacao_Prancha[[#This Row],[DATA SOLICITAÇÃO]])*24)+3</f>
        <v>71.183333333290648</v>
      </c>
      <c r="V934" s="224" t="s">
        <v>410</v>
      </c>
      <c r="W934" s="209" t="str">
        <f>LEFT(Solicitacao_Prancha[[#This Row],[ORIGEM]],4)</f>
        <v>0458</v>
      </c>
      <c r="X934" s="209" t="str">
        <f>LEFT(Solicitacao_Prancha[[#This Row],[DESTINO]],4)</f>
        <v>0011</v>
      </c>
      <c r="Y934" s="209" t="str">
        <f t="shared" si="255"/>
        <v>BRLP0458</v>
      </c>
      <c r="Z934" s="209" t="str">
        <f t="shared" si="256"/>
        <v>04580011</v>
      </c>
      <c r="AA934" s="209" t="str">
        <f t="shared" si="257"/>
        <v>BRLP0011</v>
      </c>
      <c r="AB934" s="222" t="e">
        <f>VLOOKUP(Y934,#REF!,2,0)</f>
        <v>#REF!</v>
      </c>
      <c r="AC934" s="222" t="e">
        <f>VLOOKUP(Z934,#REF!,2,0)</f>
        <v>#REF!</v>
      </c>
      <c r="AD934" s="222" t="e">
        <f>VLOOKUP(AA934,#REF!,2,0)</f>
        <v>#REF!</v>
      </c>
      <c r="AE934" s="227" t="e">
        <f t="shared" si="258"/>
        <v>#REF!</v>
      </c>
      <c r="AF934" s="230" t="e">
        <f t="shared" si="259"/>
        <v>#REF!</v>
      </c>
      <c r="AG934" s="230">
        <v>2</v>
      </c>
      <c r="AH934" s="230" t="e">
        <f t="shared" si="260"/>
        <v>#REF!</v>
      </c>
      <c r="AI934" s="228" t="e">
        <f t="shared" si="261"/>
        <v>#REF!</v>
      </c>
      <c r="AJ934" s="209">
        <f>Solicitacao_Prancha[[#This Row],[QUANT EQUIP]]</f>
        <v>1</v>
      </c>
      <c r="AK934" s="209"/>
      <c r="AL934" s="209"/>
      <c r="AM934" s="209"/>
      <c r="AN934" s="209"/>
      <c r="AO934" s="209"/>
      <c r="AP934" s="209"/>
      <c r="AQ934" s="209"/>
      <c r="AR934" s="209"/>
      <c r="AS934" s="209"/>
      <c r="AT934" s="209"/>
      <c r="AU934" s="209"/>
      <c r="AV934" s="209"/>
      <c r="AW934" s="209"/>
      <c r="AX934"/>
      <c r="AY934"/>
    </row>
    <row r="935" spans="1:51" ht="15" hidden="1" x14ac:dyDescent="0.25">
      <c r="A935" s="209">
        <v>3792</v>
      </c>
      <c r="B935" s="209" t="s">
        <v>718</v>
      </c>
      <c r="C935" s="210">
        <v>45664.450694444444</v>
      </c>
      <c r="D935" s="209" t="s">
        <v>575</v>
      </c>
      <c r="E935" s="209" t="s">
        <v>719</v>
      </c>
      <c r="F935" s="209">
        <v>1</v>
      </c>
      <c r="G935" s="209" t="s">
        <v>4</v>
      </c>
      <c r="H935" s="209" t="s">
        <v>620</v>
      </c>
      <c r="I935" s="209" t="s">
        <v>621</v>
      </c>
      <c r="J935" s="209" t="s">
        <v>502</v>
      </c>
      <c r="K935" s="209" t="s">
        <v>1894</v>
      </c>
      <c r="L935" s="209" t="s">
        <v>604</v>
      </c>
      <c r="M935" s="209" t="s">
        <v>716</v>
      </c>
      <c r="N935" s="209" t="s">
        <v>638</v>
      </c>
      <c r="O935" s="209" t="s">
        <v>1900</v>
      </c>
      <c r="P935" s="209"/>
      <c r="Q935" s="209" t="s">
        <v>688</v>
      </c>
      <c r="R935" s="209" t="e">
        <f>VLOOKUP(LEFT(Solicitacao_Prancha[[#This Row],[ORIGEM]],4),#REF!,2,0)</f>
        <v>#REF!</v>
      </c>
      <c r="S935" s="209" t="e">
        <f>VLOOKUP(LEFT(Solicitacao_Prancha[[#This Row],[DESTINO]],4),#REF!,2,0)</f>
        <v>#REF!</v>
      </c>
      <c r="T935" s="218" t="str">
        <f t="shared" si="254"/>
        <v>Aderente</v>
      </c>
      <c r="U935" s="222">
        <f>((CONCATENATE(Solicitacao_Prancha[[#This Row],[DATA MOVIMENTAÇÃO]]," ",Solicitacao_Prancha[[#This Row],[HORA MOVIMENTAÇÃO]])-Solicitacao_Prancha[[#This Row],[DATA SOLICITAÇÃO]])*24)+3</f>
        <v>71.183333333290648</v>
      </c>
      <c r="V935" s="224" t="s">
        <v>410</v>
      </c>
      <c r="W935" s="209" t="str">
        <f>LEFT(Solicitacao_Prancha[[#This Row],[ORIGEM]],4)</f>
        <v>0458</v>
      </c>
      <c r="X935" s="209" t="str">
        <f>LEFT(Solicitacao_Prancha[[#This Row],[DESTINO]],4)</f>
        <v>0011</v>
      </c>
      <c r="Y935" s="209" t="str">
        <f t="shared" si="255"/>
        <v>BRLP0458</v>
      </c>
      <c r="Z935" s="209" t="str">
        <f t="shared" si="256"/>
        <v>04580011</v>
      </c>
      <c r="AA935" s="209" t="str">
        <f t="shared" si="257"/>
        <v>BRLP0011</v>
      </c>
      <c r="AB935" s="222" t="e">
        <f>VLOOKUP(Y935,#REF!,2,0)</f>
        <v>#REF!</v>
      </c>
      <c r="AC935" s="222" t="e">
        <f>VLOOKUP(Z935,#REF!,2,0)</f>
        <v>#REF!</v>
      </c>
      <c r="AD935" s="222" t="e">
        <f>VLOOKUP(AA935,#REF!,2,0)</f>
        <v>#REF!</v>
      </c>
      <c r="AE935" s="227" t="e">
        <f t="shared" si="258"/>
        <v>#REF!</v>
      </c>
      <c r="AF935" s="230" t="e">
        <f t="shared" si="259"/>
        <v>#REF!</v>
      </c>
      <c r="AG935" s="230">
        <v>2</v>
      </c>
      <c r="AH935" s="230" t="e">
        <f t="shared" si="260"/>
        <v>#REF!</v>
      </c>
      <c r="AI935" s="228" t="e">
        <f t="shared" si="261"/>
        <v>#REF!</v>
      </c>
      <c r="AJ935" s="209">
        <f>Solicitacao_Prancha[[#This Row],[QUANT EQUIP]]</f>
        <v>1</v>
      </c>
      <c r="AK935" s="209"/>
      <c r="AL935" s="209"/>
      <c r="AM935" s="209"/>
      <c r="AN935" s="209"/>
      <c r="AO935" s="209"/>
      <c r="AP935" s="209"/>
      <c r="AQ935" s="209"/>
      <c r="AR935" s="209"/>
      <c r="AS935" s="209"/>
      <c r="AT935" s="209"/>
      <c r="AU935" s="209"/>
      <c r="AV935" s="209"/>
      <c r="AW935" s="209"/>
      <c r="AX935"/>
      <c r="AY935"/>
    </row>
    <row r="936" spans="1:51" ht="15" hidden="1" x14ac:dyDescent="0.25">
      <c r="A936" s="209">
        <v>3705</v>
      </c>
      <c r="B936" s="209" t="s">
        <v>718</v>
      </c>
      <c r="C936" s="210">
        <v>45664.451388888891</v>
      </c>
      <c r="D936" s="209" t="s">
        <v>575</v>
      </c>
      <c r="E936" s="209" t="s">
        <v>5</v>
      </c>
      <c r="F936" s="209">
        <v>1</v>
      </c>
      <c r="G936" s="209" t="s">
        <v>4</v>
      </c>
      <c r="H936" s="209" t="s">
        <v>620</v>
      </c>
      <c r="I936" s="209" t="s">
        <v>621</v>
      </c>
      <c r="J936" s="209" t="s">
        <v>1</v>
      </c>
      <c r="K936" s="209" t="s">
        <v>1894</v>
      </c>
      <c r="L936" s="209" t="s">
        <v>604</v>
      </c>
      <c r="M936" s="209" t="s">
        <v>716</v>
      </c>
      <c r="N936" s="209" t="s">
        <v>658</v>
      </c>
      <c r="O936" s="209"/>
      <c r="P936" s="209"/>
      <c r="Q936" s="209" t="s">
        <v>688</v>
      </c>
      <c r="R936" s="209" t="e">
        <f>VLOOKUP(LEFT(Solicitacao_Prancha[[#This Row],[ORIGEM]],4),#REF!,2,0)</f>
        <v>#REF!</v>
      </c>
      <c r="S936" s="209" t="e">
        <f>VLOOKUP(LEFT(Solicitacao_Prancha[[#This Row],[DESTINO]],4),#REF!,2,0)</f>
        <v>#REF!</v>
      </c>
      <c r="T936" s="218" t="str">
        <f t="shared" si="254"/>
        <v>Aderente</v>
      </c>
      <c r="U936" s="222">
        <f>((CONCATENATE(Solicitacao_Prancha[[#This Row],[DATA MOVIMENTAÇÃO]]," ",Solicitacao_Prancha[[#This Row],[HORA MOVIMENTAÇÃO]])-Solicitacao_Prancha[[#This Row],[DATA SOLICITAÇÃO]])*24)+3</f>
        <v>71.166666666569654</v>
      </c>
      <c r="V936" s="224" t="s">
        <v>410</v>
      </c>
      <c r="W936" s="209" t="str">
        <f>LEFT(Solicitacao_Prancha[[#This Row],[ORIGEM]],4)</f>
        <v>0458</v>
      </c>
      <c r="X936" s="209" t="str">
        <f>LEFT(Solicitacao_Prancha[[#This Row],[DESTINO]],4)</f>
        <v>0459</v>
      </c>
      <c r="Y936" s="209" t="str">
        <f t="shared" si="255"/>
        <v>BRLP0458</v>
      </c>
      <c r="Z936" s="209" t="str">
        <f t="shared" si="256"/>
        <v>04580459</v>
      </c>
      <c r="AA936" s="209" t="str">
        <f t="shared" si="257"/>
        <v>BRLP0459</v>
      </c>
      <c r="AB936" s="222" t="e">
        <f>VLOOKUP(Y936,#REF!,2,0)</f>
        <v>#REF!</v>
      </c>
      <c r="AC936" s="222" t="e">
        <f>VLOOKUP(Z936,#REF!,2,0)</f>
        <v>#REF!</v>
      </c>
      <c r="AD936" s="222" t="e">
        <f>VLOOKUP(AA936,#REF!,2,0)</f>
        <v>#REF!</v>
      </c>
      <c r="AE936" s="227" t="e">
        <f t="shared" si="258"/>
        <v>#REF!</v>
      </c>
      <c r="AF936" s="230" t="e">
        <f t="shared" si="259"/>
        <v>#REF!</v>
      </c>
      <c r="AG936" s="230">
        <v>2</v>
      </c>
      <c r="AH936" s="230" t="e">
        <f t="shared" si="260"/>
        <v>#REF!</v>
      </c>
      <c r="AI936" s="228" t="e">
        <f t="shared" si="261"/>
        <v>#REF!</v>
      </c>
      <c r="AJ936" s="209">
        <f>Solicitacao_Prancha[[#This Row],[QUANT EQUIP]]</f>
        <v>1</v>
      </c>
      <c r="AK936" s="209"/>
      <c r="AL936" s="209"/>
      <c r="AM936" s="209"/>
      <c r="AN936" s="209"/>
      <c r="AO936" s="209"/>
      <c r="AP936" s="209"/>
      <c r="AQ936" s="209"/>
      <c r="AR936" s="209"/>
      <c r="AS936" s="209"/>
      <c r="AT936" s="209"/>
      <c r="AU936" s="209"/>
      <c r="AV936" s="209"/>
      <c r="AW936" s="209"/>
      <c r="AX936"/>
      <c r="AY936"/>
    </row>
    <row r="937" spans="1:51" ht="15" hidden="1" x14ac:dyDescent="0.25">
      <c r="A937" s="209">
        <v>3706</v>
      </c>
      <c r="B937" s="209" t="s">
        <v>745</v>
      </c>
      <c r="C937" s="210">
        <v>45664.484722222223</v>
      </c>
      <c r="D937" s="209" t="s">
        <v>539</v>
      </c>
      <c r="E937" s="209" t="s">
        <v>497</v>
      </c>
      <c r="F937" s="209">
        <v>4</v>
      </c>
      <c r="G937" s="209" t="s">
        <v>520</v>
      </c>
      <c r="H937" s="209" t="s">
        <v>622</v>
      </c>
      <c r="I937" s="209" t="s">
        <v>622</v>
      </c>
      <c r="J937" s="209" t="s">
        <v>1</v>
      </c>
      <c r="K937" s="209" t="s">
        <v>1862</v>
      </c>
      <c r="L937" s="209" t="s">
        <v>600</v>
      </c>
      <c r="M937" s="209" t="s">
        <v>663</v>
      </c>
      <c r="N937" s="209" t="s">
        <v>490</v>
      </c>
      <c r="O937" s="209" t="s">
        <v>1895</v>
      </c>
      <c r="P937" s="209"/>
      <c r="Q937" s="209" t="s">
        <v>688</v>
      </c>
      <c r="R937" s="209" t="e">
        <f>VLOOKUP(LEFT(Solicitacao_Prancha[[#This Row],[ORIGEM]],4),#REF!,2,0)</f>
        <v>#REF!</v>
      </c>
      <c r="S937" s="209" t="e">
        <f>VLOOKUP(LEFT(Solicitacao_Prancha[[#This Row],[DESTINO]],4),#REF!,2,0)</f>
        <v>#REF!</v>
      </c>
      <c r="T937" s="218" t="str">
        <f t="shared" si="254"/>
        <v>Não Aderente</v>
      </c>
      <c r="U937" s="222">
        <f>((CONCATENATE(Solicitacao_Prancha[[#This Row],[DATA MOVIMENTAÇÃO]]," ",Solicitacao_Prancha[[#This Row],[HORA MOVIMENTAÇÃO]])-Solicitacao_Prancha[[#This Row],[DATA SOLICITAÇÃO]])*24)+3</f>
        <v>45.366666666639503</v>
      </c>
      <c r="V937" s="224" t="s">
        <v>410</v>
      </c>
      <c r="W937" s="209" t="str">
        <f>LEFT(Solicitacao_Prancha[[#This Row],[ORIGEM]],4)</f>
        <v>0508</v>
      </c>
      <c r="X937" s="209" t="str">
        <f>LEFT(Solicitacao_Prancha[[#This Row],[DESTINO]],4)</f>
        <v>0425</v>
      </c>
      <c r="Y937" s="209" t="str">
        <f t="shared" si="255"/>
        <v>BRLP0508</v>
      </c>
      <c r="Z937" s="209" t="str">
        <f t="shared" si="256"/>
        <v>05080425</v>
      </c>
      <c r="AA937" s="209" t="str">
        <f t="shared" si="257"/>
        <v>BRLP0425</v>
      </c>
      <c r="AB937" s="222" t="e">
        <f>VLOOKUP(Y937,#REF!,2,0)</f>
        <v>#REF!</v>
      </c>
      <c r="AC937" s="222" t="e">
        <f>VLOOKUP(Z937,#REF!,2,0)</f>
        <v>#REF!</v>
      </c>
      <c r="AD937" s="222" t="e">
        <f>VLOOKUP(AA937,#REF!,2,0)</f>
        <v>#REF!</v>
      </c>
      <c r="AE937" s="227" t="e">
        <f t="shared" si="258"/>
        <v>#REF!</v>
      </c>
      <c r="AF937" s="230" t="e">
        <f t="shared" si="259"/>
        <v>#REF!</v>
      </c>
      <c r="AG937" s="230">
        <v>2</v>
      </c>
      <c r="AH937" s="230" t="e">
        <f t="shared" si="260"/>
        <v>#REF!</v>
      </c>
      <c r="AI937" s="228" t="e">
        <f t="shared" si="261"/>
        <v>#REF!</v>
      </c>
      <c r="AJ937" s="209">
        <f>Solicitacao_Prancha[[#This Row],[QUANT EQUIP]]</f>
        <v>4</v>
      </c>
      <c r="AK937" s="209"/>
      <c r="AL937" s="209"/>
      <c r="AM937" s="209"/>
      <c r="AN937" s="209"/>
      <c r="AO937" s="209"/>
      <c r="AP937" s="209"/>
      <c r="AQ937" s="209"/>
      <c r="AR937" s="209"/>
      <c r="AS937" s="209"/>
      <c r="AT937" s="209"/>
      <c r="AU937" s="209"/>
      <c r="AV937" s="209"/>
      <c r="AW937" s="209"/>
      <c r="AX937"/>
      <c r="AY937"/>
    </row>
    <row r="938" spans="1:51" ht="15" hidden="1" x14ac:dyDescent="0.25">
      <c r="A938" s="209">
        <v>3707</v>
      </c>
      <c r="B938" s="209" t="s">
        <v>743</v>
      </c>
      <c r="C938" s="210">
        <v>45664.490972222222</v>
      </c>
      <c r="D938" s="209" t="s">
        <v>753</v>
      </c>
      <c r="E938" s="209" t="s">
        <v>489</v>
      </c>
      <c r="F938" s="209">
        <v>1</v>
      </c>
      <c r="G938" s="209" t="s">
        <v>508</v>
      </c>
      <c r="H938" s="209" t="s">
        <v>620</v>
      </c>
      <c r="I938" s="209" t="s">
        <v>621</v>
      </c>
      <c r="J938" s="209" t="s">
        <v>531</v>
      </c>
      <c r="K938" s="209" t="s">
        <v>1841</v>
      </c>
      <c r="L938" s="209" t="s">
        <v>593</v>
      </c>
      <c r="M938" s="209" t="s">
        <v>1747</v>
      </c>
      <c r="N938" s="209" t="s">
        <v>590</v>
      </c>
      <c r="O938" s="209"/>
      <c r="P938" s="209" t="s">
        <v>848</v>
      </c>
      <c r="Q938" s="209" t="s">
        <v>688</v>
      </c>
      <c r="R938" s="209" t="e">
        <f>VLOOKUP(LEFT(Solicitacao_Prancha[[#This Row],[ORIGEM]],4),#REF!,2,0)</f>
        <v>#REF!</v>
      </c>
      <c r="S938" s="209" t="e">
        <f>VLOOKUP(LEFT(Solicitacao_Prancha[[#This Row],[DESTINO]],4),#REF!,2,0)</f>
        <v>#REF!</v>
      </c>
      <c r="T938" s="218" t="str">
        <f t="shared" si="254"/>
        <v>Não Aderente</v>
      </c>
      <c r="U938" s="222">
        <f>((CONCATENATE(Solicitacao_Prancha[[#This Row],[DATA MOVIMENTAÇÃO]]," ",Solicitacao_Prancha[[#This Row],[HORA MOVIMENTAÇÃO]])-Solicitacao_Prancha[[#This Row],[DATA SOLICITAÇÃO]])*24)+3</f>
        <v>23.216666666732635</v>
      </c>
      <c r="V938" s="224" t="s">
        <v>410</v>
      </c>
      <c r="W938" s="209" t="str">
        <f>LEFT(Solicitacao_Prancha[[#This Row],[ORIGEM]],4)</f>
        <v>0443</v>
      </c>
      <c r="X938" s="209" t="str">
        <f>LEFT(Solicitacao_Prancha[[#This Row],[DESTINO]],4)</f>
        <v>0351</v>
      </c>
      <c r="Y938" s="209" t="str">
        <f t="shared" si="255"/>
        <v>BRLP0443</v>
      </c>
      <c r="Z938" s="209" t="str">
        <f t="shared" si="256"/>
        <v>04430351</v>
      </c>
      <c r="AA938" s="209" t="str">
        <f t="shared" si="257"/>
        <v>BRLP0351</v>
      </c>
      <c r="AB938" s="222" t="e">
        <f>VLOOKUP(Y938,#REF!,2,0)</f>
        <v>#REF!</v>
      </c>
      <c r="AC938" s="222" t="e">
        <f>VLOOKUP(Z938,#REF!,2,0)</f>
        <v>#REF!</v>
      </c>
      <c r="AD938" s="222" t="e">
        <f>VLOOKUP(AA938,#REF!,2,0)</f>
        <v>#REF!</v>
      </c>
      <c r="AE938" s="227" t="e">
        <f t="shared" si="258"/>
        <v>#REF!</v>
      </c>
      <c r="AF938" s="230" t="e">
        <f t="shared" si="259"/>
        <v>#REF!</v>
      </c>
      <c r="AG938" s="230">
        <v>2</v>
      </c>
      <c r="AH938" s="230" t="e">
        <f t="shared" si="260"/>
        <v>#REF!</v>
      </c>
      <c r="AI938" s="228" t="e">
        <f t="shared" si="261"/>
        <v>#REF!</v>
      </c>
      <c r="AJ938" s="209">
        <f>Solicitacao_Prancha[[#This Row],[QUANT EQUIP]]</f>
        <v>1</v>
      </c>
      <c r="AK938" s="209"/>
      <c r="AL938" s="209"/>
      <c r="AM938" s="209"/>
      <c r="AN938" s="209"/>
      <c r="AO938" s="209"/>
      <c r="AP938" s="209"/>
      <c r="AQ938" s="209"/>
      <c r="AR938" s="209"/>
      <c r="AS938" s="209"/>
      <c r="AT938" s="209"/>
      <c r="AU938" s="209"/>
      <c r="AV938" s="209"/>
      <c r="AW938" s="209"/>
      <c r="AX938"/>
      <c r="AY938"/>
    </row>
    <row r="939" spans="1:51" ht="15" hidden="1" x14ac:dyDescent="0.25">
      <c r="A939" s="209">
        <v>3708</v>
      </c>
      <c r="B939" s="209" t="s">
        <v>745</v>
      </c>
      <c r="C939" s="210">
        <v>45664.494444444441</v>
      </c>
      <c r="D939" s="209" t="s">
        <v>1896</v>
      </c>
      <c r="E939" s="209" t="s">
        <v>537</v>
      </c>
      <c r="F939" s="209">
        <v>3</v>
      </c>
      <c r="G939" s="209" t="s">
        <v>1897</v>
      </c>
      <c r="H939" s="209" t="s">
        <v>621</v>
      </c>
      <c r="I939" s="209" t="s">
        <v>622</v>
      </c>
      <c r="J939" s="209" t="s">
        <v>1</v>
      </c>
      <c r="K939" s="209" t="s">
        <v>1862</v>
      </c>
      <c r="L939" s="209" t="s">
        <v>604</v>
      </c>
      <c r="M939" s="209" t="s">
        <v>825</v>
      </c>
      <c r="N939" s="209" t="s">
        <v>1667</v>
      </c>
      <c r="O939" s="209" t="s">
        <v>1898</v>
      </c>
      <c r="P939" s="209"/>
      <c r="Q939" s="209" t="s">
        <v>687</v>
      </c>
      <c r="R939" s="209" t="e">
        <f>VLOOKUP(LEFT(Solicitacao_Prancha[[#This Row],[ORIGEM]],4),#REF!,2,0)</f>
        <v>#REF!</v>
      </c>
      <c r="S939" s="209" t="e">
        <f>VLOOKUP(LEFT(Solicitacao_Prancha[[#This Row],[DESTINO]],4),#REF!,2,0)</f>
        <v>#REF!</v>
      </c>
      <c r="T939" s="218" t="str">
        <f t="shared" si="254"/>
        <v>Não Aderente</v>
      </c>
      <c r="U939" s="222">
        <f>((CONCATENATE(Solicitacao_Prancha[[#This Row],[DATA MOVIMENTAÇÃO]]," ",Solicitacao_Prancha[[#This Row],[HORA MOVIMENTAÇÃO]])-Solicitacao_Prancha[[#This Row],[DATA SOLICITAÇÃO]])*24)+3</f>
        <v>46.133333333360497</v>
      </c>
      <c r="V939" s="224" t="s">
        <v>410</v>
      </c>
      <c r="W939" s="209" t="str">
        <f>LEFT(Solicitacao_Prancha[[#This Row],[ORIGEM]],4)</f>
        <v>0067</v>
      </c>
      <c r="X939" s="209" t="str">
        <f>LEFT(Solicitacao_Prancha[[#This Row],[DESTINO]],4)</f>
        <v>0546</v>
      </c>
      <c r="Y939" s="209" t="str">
        <f t="shared" si="255"/>
        <v>BRLP0067</v>
      </c>
      <c r="Z939" s="209" t="str">
        <f t="shared" si="256"/>
        <v>00670546</v>
      </c>
      <c r="AA939" s="209" t="str">
        <f t="shared" si="257"/>
        <v>BRLP0546</v>
      </c>
      <c r="AB939" s="222" t="e">
        <f>VLOOKUP(Y939,#REF!,2,0)</f>
        <v>#REF!</v>
      </c>
      <c r="AC939" s="222" t="e">
        <f>VLOOKUP(Z939,#REF!,2,0)</f>
        <v>#REF!</v>
      </c>
      <c r="AD939" s="222" t="e">
        <f>VLOOKUP(AA939,#REF!,2,0)</f>
        <v>#REF!</v>
      </c>
      <c r="AE939" s="227" t="e">
        <f t="shared" si="258"/>
        <v>#REF!</v>
      </c>
      <c r="AF939" s="230" t="e">
        <f t="shared" si="259"/>
        <v>#REF!</v>
      </c>
      <c r="AG939" s="230">
        <v>2</v>
      </c>
      <c r="AH939" s="230" t="e">
        <f t="shared" si="260"/>
        <v>#REF!</v>
      </c>
      <c r="AI939" s="228" t="e">
        <f t="shared" si="261"/>
        <v>#REF!</v>
      </c>
      <c r="AJ939" s="209">
        <f>Solicitacao_Prancha[[#This Row],[QUANT EQUIP]]</f>
        <v>3</v>
      </c>
      <c r="AK939" s="209"/>
      <c r="AL939" s="209"/>
      <c r="AM939" s="209"/>
      <c r="AN939" s="209"/>
      <c r="AO939" s="209"/>
      <c r="AP939" s="209"/>
      <c r="AQ939" s="209"/>
      <c r="AR939" s="209"/>
      <c r="AS939" s="209"/>
      <c r="AT939" s="209"/>
      <c r="AU939" s="209"/>
      <c r="AV939" s="209"/>
      <c r="AW939" s="209"/>
      <c r="AX939"/>
      <c r="AY939"/>
    </row>
    <row r="940" spans="1:51" ht="15" hidden="1" x14ac:dyDescent="0.25">
      <c r="A940" s="209">
        <v>3709</v>
      </c>
      <c r="B940" s="209" t="s">
        <v>718</v>
      </c>
      <c r="C940" s="210">
        <v>45664.508333333331</v>
      </c>
      <c r="D940" s="209" t="s">
        <v>577</v>
      </c>
      <c r="E940" s="209" t="s">
        <v>744</v>
      </c>
      <c r="F940" s="209">
        <v>4</v>
      </c>
      <c r="G940" s="209" t="s">
        <v>501</v>
      </c>
      <c r="H940" s="209" t="s">
        <v>620</v>
      </c>
      <c r="I940" s="209" t="s">
        <v>624</v>
      </c>
      <c r="J940" s="209" t="s">
        <v>1</v>
      </c>
      <c r="K940" s="209" t="s">
        <v>1855</v>
      </c>
      <c r="L940" s="209" t="s">
        <v>595</v>
      </c>
      <c r="M940" s="209" t="s">
        <v>410</v>
      </c>
      <c r="N940" s="209" t="s">
        <v>410</v>
      </c>
      <c r="O940" s="209" t="s">
        <v>1899</v>
      </c>
      <c r="P940" s="209"/>
      <c r="Q940" s="209" t="s">
        <v>687</v>
      </c>
      <c r="R940" s="209" t="e">
        <f>VLOOKUP(LEFT(Solicitacao_Prancha[[#This Row],[ORIGEM]],4),#REF!,2,0)</f>
        <v>#REF!</v>
      </c>
      <c r="S940" s="209" t="e">
        <f>VLOOKUP(LEFT(Solicitacao_Prancha[[#This Row],[DESTINO]],4),#REF!,2,0)</f>
        <v>#REF!</v>
      </c>
      <c r="T940" s="218" t="str">
        <f t="shared" si="254"/>
        <v>Não Aderente</v>
      </c>
      <c r="U940" s="222">
        <f>((CONCATENATE(Solicitacao_Prancha[[#This Row],[DATA MOVIMENTAÇÃO]]," ",Solicitacao_Prancha[[#This Row],[HORA MOVIMENTAÇÃO]])-Solicitacao_Prancha[[#This Row],[DATA SOLICITAÇÃO]])*24)+3</f>
        <v>0.79999999998835847</v>
      </c>
      <c r="V940" s="224" t="s">
        <v>410</v>
      </c>
      <c r="W940" s="209" t="str">
        <f>LEFT(Solicitacao_Prancha[[#This Row],[ORIGEM]],4)</f>
        <v>BRLP</v>
      </c>
      <c r="X940" s="209" t="str">
        <f>LEFT(Solicitacao_Prancha[[#This Row],[DESTINO]],4)</f>
        <v>BRLP</v>
      </c>
      <c r="Y940" s="209" t="str">
        <f t="shared" si="255"/>
        <v>BRLPBRLP</v>
      </c>
      <c r="Z940" s="209" t="str">
        <f t="shared" si="256"/>
        <v>BRLPBRLP</v>
      </c>
      <c r="AA940" s="209" t="str">
        <f t="shared" si="257"/>
        <v>BRLPBRLP</v>
      </c>
      <c r="AB940" s="222" t="e">
        <f>VLOOKUP(Y940,#REF!,2,0)</f>
        <v>#REF!</v>
      </c>
      <c r="AC940" s="222" t="e">
        <f>VLOOKUP(Z940,#REF!,2,0)</f>
        <v>#REF!</v>
      </c>
      <c r="AD940" s="222" t="e">
        <f>VLOOKUP(AA940,#REF!,2,0)</f>
        <v>#REF!</v>
      </c>
      <c r="AE940" s="227" t="e">
        <f t="shared" si="258"/>
        <v>#REF!</v>
      </c>
      <c r="AF940" s="230" t="e">
        <f t="shared" si="259"/>
        <v>#REF!</v>
      </c>
      <c r="AG940" s="230">
        <v>2</v>
      </c>
      <c r="AH940" s="230" t="e">
        <f t="shared" si="260"/>
        <v>#REF!</v>
      </c>
      <c r="AI940" s="228" t="e">
        <f t="shared" si="261"/>
        <v>#REF!</v>
      </c>
      <c r="AJ940" s="209">
        <f>Solicitacao_Prancha[[#This Row],[QUANT EQUIP]]</f>
        <v>4</v>
      </c>
      <c r="AK940" s="209"/>
      <c r="AL940" s="209"/>
      <c r="AM940" s="209"/>
      <c r="AN940" s="209"/>
      <c r="AO940" s="209"/>
      <c r="AP940" s="209"/>
      <c r="AQ940" s="209"/>
      <c r="AR940" s="209"/>
      <c r="AS940" s="209"/>
      <c r="AT940" s="209"/>
      <c r="AU940" s="209"/>
      <c r="AV940" s="209"/>
      <c r="AW940" s="209"/>
      <c r="AX940"/>
      <c r="AY940"/>
    </row>
    <row r="941" spans="1:51" ht="15" hidden="1" x14ac:dyDescent="0.25">
      <c r="A941" s="209">
        <v>3710</v>
      </c>
      <c r="B941" s="209" t="s">
        <v>745</v>
      </c>
      <c r="C941" s="210">
        <v>45664.550694444442</v>
      </c>
      <c r="D941" s="209" t="s">
        <v>1901</v>
      </c>
      <c r="E941" s="209" t="s">
        <v>553</v>
      </c>
      <c r="F941" s="209">
        <v>3</v>
      </c>
      <c r="G941" s="209" t="s">
        <v>583</v>
      </c>
      <c r="H941" s="209" t="s">
        <v>624</v>
      </c>
      <c r="I941" s="209" t="s">
        <v>622</v>
      </c>
      <c r="J941" s="209" t="s">
        <v>1</v>
      </c>
      <c r="K941" s="209" t="s">
        <v>1841</v>
      </c>
      <c r="L941" s="209" t="s">
        <v>600</v>
      </c>
      <c r="M941" s="209" t="s">
        <v>781</v>
      </c>
      <c r="N941" s="209" t="s">
        <v>556</v>
      </c>
      <c r="O941" s="209"/>
      <c r="P941" s="209"/>
      <c r="Q941" s="209" t="s">
        <v>687</v>
      </c>
      <c r="R941" s="209" t="e">
        <f>VLOOKUP(LEFT(Solicitacao_Prancha[[#This Row],[ORIGEM]],4),#REF!,2,0)</f>
        <v>#REF!</v>
      </c>
      <c r="S941" s="209" t="e">
        <f>VLOOKUP(LEFT(Solicitacao_Prancha[[#This Row],[DESTINO]],4),#REF!,2,0)</f>
        <v>#REF!</v>
      </c>
      <c r="T941" s="218" t="str">
        <f t="shared" si="254"/>
        <v>Não Aderente</v>
      </c>
      <c r="U941" s="222">
        <f>((CONCATENATE(Solicitacao_Prancha[[#This Row],[DATA MOVIMENTAÇÃO]]," ",Solicitacao_Prancha[[#This Row],[HORA MOVIMENTAÇÃO]])-Solicitacao_Prancha[[#This Row],[DATA SOLICITAÇÃO]])*24)+3</f>
        <v>19.78333333338378</v>
      </c>
      <c r="V941" s="224" t="s">
        <v>410</v>
      </c>
      <c r="W941" s="209" t="str">
        <f>LEFT(Solicitacao_Prancha[[#This Row],[ORIGEM]],4)</f>
        <v>0263</v>
      </c>
      <c r="X941" s="209" t="str">
        <f>LEFT(Solicitacao_Prancha[[#This Row],[DESTINO]],4)</f>
        <v>0308</v>
      </c>
      <c r="Y941" s="209" t="str">
        <f t="shared" si="255"/>
        <v>BRLP0263</v>
      </c>
      <c r="Z941" s="209" t="str">
        <f t="shared" si="256"/>
        <v>02630308</v>
      </c>
      <c r="AA941" s="209" t="str">
        <f t="shared" si="257"/>
        <v>BRLP0308</v>
      </c>
      <c r="AB941" s="222" t="e">
        <f>VLOOKUP(Y941,#REF!,2,0)</f>
        <v>#REF!</v>
      </c>
      <c r="AC941" s="222" t="e">
        <f>VLOOKUP(Z941,#REF!,2,0)</f>
        <v>#REF!</v>
      </c>
      <c r="AD941" s="222" t="e">
        <f>VLOOKUP(AA941,#REF!,2,0)</f>
        <v>#REF!</v>
      </c>
      <c r="AE941" s="227" t="e">
        <f t="shared" si="258"/>
        <v>#REF!</v>
      </c>
      <c r="AF941" s="230" t="e">
        <f t="shared" si="259"/>
        <v>#REF!</v>
      </c>
      <c r="AG941" s="230">
        <v>2</v>
      </c>
      <c r="AH941" s="230" t="e">
        <f t="shared" si="260"/>
        <v>#REF!</v>
      </c>
      <c r="AI941" s="228" t="e">
        <f t="shared" si="261"/>
        <v>#REF!</v>
      </c>
      <c r="AJ941" s="209">
        <f>Solicitacao_Prancha[[#This Row],[QUANT EQUIP]]</f>
        <v>3</v>
      </c>
      <c r="AK941" s="209"/>
      <c r="AL941" s="209"/>
      <c r="AM941" s="209"/>
      <c r="AN941" s="209"/>
      <c r="AO941" s="209"/>
      <c r="AP941" s="209"/>
      <c r="AQ941" s="209"/>
      <c r="AR941" s="209"/>
      <c r="AS941" s="209"/>
      <c r="AT941" s="209"/>
      <c r="AU941" s="209"/>
      <c r="AV941" s="209"/>
      <c r="AW941" s="209"/>
      <c r="AX941"/>
      <c r="AY941"/>
    </row>
    <row r="942" spans="1:51" ht="15" hidden="1" x14ac:dyDescent="0.25">
      <c r="A942" s="209">
        <v>3712</v>
      </c>
      <c r="B942" s="209" t="s">
        <v>718</v>
      </c>
      <c r="C942" s="210">
        <v>45664.557638888888</v>
      </c>
      <c r="D942" s="209" t="s">
        <v>575</v>
      </c>
      <c r="E942" s="209" t="s">
        <v>719</v>
      </c>
      <c r="F942" s="209">
        <v>5</v>
      </c>
      <c r="G942" s="209" t="s">
        <v>4</v>
      </c>
      <c r="H942" s="209" t="s">
        <v>626</v>
      </c>
      <c r="I942" s="209" t="s">
        <v>621</v>
      </c>
      <c r="J942" s="209" t="s">
        <v>1</v>
      </c>
      <c r="K942" s="209" t="s">
        <v>1862</v>
      </c>
      <c r="L942" s="209" t="s">
        <v>604</v>
      </c>
      <c r="M942" s="209" t="s">
        <v>716</v>
      </c>
      <c r="N942" s="209" t="s">
        <v>658</v>
      </c>
      <c r="O942" s="209"/>
      <c r="P942" s="209"/>
      <c r="Q942" s="209" t="s">
        <v>688</v>
      </c>
      <c r="R942" s="209" t="e">
        <f>VLOOKUP(LEFT(Solicitacao_Prancha[[#This Row],[ORIGEM]],4),#REF!,2,0)</f>
        <v>#REF!</v>
      </c>
      <c r="S942" s="209" t="e">
        <f>VLOOKUP(LEFT(Solicitacao_Prancha[[#This Row],[DESTINO]],4),#REF!,2,0)</f>
        <v>#REF!</v>
      </c>
      <c r="T942" s="218" t="str">
        <f t="shared" si="254"/>
        <v>Não Aderente</v>
      </c>
      <c r="U942" s="222">
        <f>((CONCATENATE(Solicitacao_Prancha[[#This Row],[DATA MOVIMENTAÇÃO]]," ",Solicitacao_Prancha[[#This Row],[HORA MOVIMENTAÇÃO]])-Solicitacao_Prancha[[#This Row],[DATA SOLICITAÇÃO]])*24)+3</f>
        <v>44.616666666639503</v>
      </c>
      <c r="V942" s="224" t="s">
        <v>410</v>
      </c>
      <c r="W942" s="209" t="str">
        <f>LEFT(Solicitacao_Prancha[[#This Row],[ORIGEM]],4)</f>
        <v>0458</v>
      </c>
      <c r="X942" s="209" t="str">
        <f>LEFT(Solicitacao_Prancha[[#This Row],[DESTINO]],4)</f>
        <v>0459</v>
      </c>
      <c r="Y942" s="209" t="str">
        <f t="shared" si="255"/>
        <v>BRLP0458</v>
      </c>
      <c r="Z942" s="209" t="str">
        <f t="shared" si="256"/>
        <v>04580459</v>
      </c>
      <c r="AA942" s="209" t="str">
        <f t="shared" si="257"/>
        <v>BRLP0459</v>
      </c>
      <c r="AB942" s="222" t="e">
        <f>VLOOKUP(Y942,#REF!,2,0)</f>
        <v>#REF!</v>
      </c>
      <c r="AC942" s="222" t="e">
        <f>VLOOKUP(Z942,#REF!,2,0)</f>
        <v>#REF!</v>
      </c>
      <c r="AD942" s="222" t="e">
        <f>VLOOKUP(AA942,#REF!,2,0)</f>
        <v>#REF!</v>
      </c>
      <c r="AE942" s="227" t="e">
        <f t="shared" si="258"/>
        <v>#REF!</v>
      </c>
      <c r="AF942" s="230" t="e">
        <f t="shared" si="259"/>
        <v>#REF!</v>
      </c>
      <c r="AG942" s="230">
        <v>2</v>
      </c>
      <c r="AH942" s="230" t="e">
        <f t="shared" si="260"/>
        <v>#REF!</v>
      </c>
      <c r="AI942" s="228" t="e">
        <f t="shared" si="261"/>
        <v>#REF!</v>
      </c>
      <c r="AJ942" s="209">
        <f>Solicitacao_Prancha[[#This Row],[QUANT EQUIP]]</f>
        <v>5</v>
      </c>
      <c r="AK942" s="209"/>
      <c r="AL942" s="209"/>
      <c r="AM942" s="209"/>
      <c r="AN942" s="209"/>
      <c r="AO942" s="209"/>
      <c r="AP942" s="209"/>
      <c r="AQ942" s="209"/>
      <c r="AR942" s="209"/>
      <c r="AS942" s="209"/>
      <c r="AT942" s="209"/>
      <c r="AU942" s="209"/>
      <c r="AV942" s="209"/>
      <c r="AW942" s="209"/>
      <c r="AX942"/>
      <c r="AY942"/>
    </row>
    <row r="943" spans="1:51" ht="15" hidden="1" x14ac:dyDescent="0.25">
      <c r="A943" s="209">
        <v>3713</v>
      </c>
      <c r="B943" s="209" t="s">
        <v>718</v>
      </c>
      <c r="C943" s="210">
        <v>45664.561805555553</v>
      </c>
      <c r="D943" s="209" t="s">
        <v>649</v>
      </c>
      <c r="E943" s="209" t="s">
        <v>744</v>
      </c>
      <c r="F943" s="209">
        <v>14</v>
      </c>
      <c r="G943" s="209" t="s">
        <v>6</v>
      </c>
      <c r="H943" s="209" t="s">
        <v>637</v>
      </c>
      <c r="I943" s="209" t="s">
        <v>620</v>
      </c>
      <c r="J943" s="209" t="s">
        <v>1</v>
      </c>
      <c r="K943" s="209" t="s">
        <v>1862</v>
      </c>
      <c r="L943" s="209" t="s">
        <v>604</v>
      </c>
      <c r="M943" s="209" t="s">
        <v>1902</v>
      </c>
      <c r="N943" s="209" t="s">
        <v>1887</v>
      </c>
      <c r="O943" s="209"/>
      <c r="P943" s="209"/>
      <c r="Q943" s="209" t="s">
        <v>688</v>
      </c>
      <c r="R943" s="209" t="e">
        <f>VLOOKUP(LEFT(Solicitacao_Prancha[[#This Row],[ORIGEM]],4),#REF!,2,0)</f>
        <v>#REF!</v>
      </c>
      <c r="S943" s="209" t="e">
        <f>VLOOKUP(LEFT(Solicitacao_Prancha[[#This Row],[DESTINO]],4),#REF!,2,0)</f>
        <v>#REF!</v>
      </c>
      <c r="T943" s="218" t="str">
        <f t="shared" si="254"/>
        <v>Não Aderente</v>
      </c>
      <c r="U943" s="222">
        <f>((CONCATENATE(Solicitacao_Prancha[[#This Row],[DATA MOVIMENTAÇÃO]]," ",Solicitacao_Prancha[[#This Row],[HORA MOVIMENTAÇÃO]])-Solicitacao_Prancha[[#This Row],[DATA SOLICITAÇÃO]])*24)+3</f>
        <v>44.516666666662786</v>
      </c>
      <c r="V943" s="224" t="s">
        <v>410</v>
      </c>
      <c r="W943" s="209" t="str">
        <f>LEFT(Solicitacao_Prancha[[#This Row],[ORIGEM]],4)</f>
        <v>0558</v>
      </c>
      <c r="X943" s="209" t="str">
        <f>LEFT(Solicitacao_Prancha[[#This Row],[DESTINO]],4)</f>
        <v>0516</v>
      </c>
      <c r="Y943" s="209" t="str">
        <f t="shared" si="255"/>
        <v>BRLP0558</v>
      </c>
      <c r="Z943" s="209" t="str">
        <f t="shared" si="256"/>
        <v>05580516</v>
      </c>
      <c r="AA943" s="209" t="str">
        <f t="shared" si="257"/>
        <v>BRLP0516</v>
      </c>
      <c r="AB943" s="222" t="e">
        <f>VLOOKUP(Y943,#REF!,2,0)</f>
        <v>#REF!</v>
      </c>
      <c r="AC943" s="222" t="e">
        <f>VLOOKUP(Z943,#REF!,2,0)</f>
        <v>#REF!</v>
      </c>
      <c r="AD943" s="222" t="e">
        <f>VLOOKUP(AA943,#REF!,2,0)</f>
        <v>#REF!</v>
      </c>
      <c r="AE943" s="227" t="e">
        <f t="shared" si="258"/>
        <v>#REF!</v>
      </c>
      <c r="AF943" s="230" t="e">
        <f t="shared" si="259"/>
        <v>#REF!</v>
      </c>
      <c r="AG943" s="230">
        <v>2</v>
      </c>
      <c r="AH943" s="230" t="e">
        <f t="shared" si="260"/>
        <v>#REF!</v>
      </c>
      <c r="AI943" s="228" t="e">
        <f t="shared" si="261"/>
        <v>#REF!</v>
      </c>
      <c r="AJ943" s="209">
        <f>Solicitacao_Prancha[[#This Row],[QUANT EQUIP]]</f>
        <v>14</v>
      </c>
      <c r="AK943" s="209"/>
      <c r="AL943" s="209"/>
      <c r="AM943" s="209"/>
      <c r="AN943" s="209"/>
      <c r="AO943" s="209"/>
      <c r="AP943" s="209"/>
      <c r="AQ943" s="209"/>
      <c r="AR943" s="209"/>
      <c r="AS943" s="209"/>
      <c r="AT943" s="209"/>
      <c r="AU943" s="209"/>
      <c r="AV943" s="209"/>
      <c r="AW943" s="209"/>
      <c r="AX943"/>
      <c r="AY943"/>
    </row>
    <row r="944" spans="1:51" ht="15" hidden="1" x14ac:dyDescent="0.25">
      <c r="A944" s="209">
        <v>3714</v>
      </c>
      <c r="B944" s="209" t="s">
        <v>743</v>
      </c>
      <c r="C944" s="210">
        <v>45664.572916666664</v>
      </c>
      <c r="D944" s="209" t="s">
        <v>1903</v>
      </c>
      <c r="E944" s="209" t="s">
        <v>481</v>
      </c>
      <c r="F944" s="209">
        <v>1</v>
      </c>
      <c r="G944" s="209" t="s">
        <v>4</v>
      </c>
      <c r="H944" s="209" t="s">
        <v>620</v>
      </c>
      <c r="I944" s="209" t="s">
        <v>624</v>
      </c>
      <c r="J944" s="209" t="s">
        <v>531</v>
      </c>
      <c r="K944" s="209" t="s">
        <v>1855</v>
      </c>
      <c r="L944" s="209" t="s">
        <v>1313</v>
      </c>
      <c r="M944" s="209" t="s">
        <v>1804</v>
      </c>
      <c r="N944" s="209" t="s">
        <v>1889</v>
      </c>
      <c r="O944" s="209" t="s">
        <v>1904</v>
      </c>
      <c r="P944" s="209" t="s">
        <v>630</v>
      </c>
      <c r="Q944" s="209" t="s">
        <v>687</v>
      </c>
      <c r="R944" s="209" t="e">
        <f>VLOOKUP(LEFT(Solicitacao_Prancha[[#This Row],[ORIGEM]],4),#REF!,2,0)</f>
        <v>#REF!</v>
      </c>
      <c r="S944" s="209" t="e">
        <f>VLOOKUP(LEFT(Solicitacao_Prancha[[#This Row],[DESTINO]],4),#REF!,2,0)</f>
        <v>#REF!</v>
      </c>
      <c r="T944" s="218" t="str">
        <f t="shared" si="254"/>
        <v>Não Aderente</v>
      </c>
      <c r="U944" s="222">
        <f>((CONCATENATE(Solicitacao_Prancha[[#This Row],[DATA MOVIMENTAÇÃO]]," ",Solicitacao_Prancha[[#This Row],[HORA MOVIMENTAÇÃO]])-Solicitacao_Prancha[[#This Row],[DATA SOLICITAÇÃO]])*24)+3</f>
        <v>1.6666666720993817E-2</v>
      </c>
      <c r="V944" s="224" t="s">
        <v>410</v>
      </c>
      <c r="W944" s="209" t="str">
        <f>LEFT(Solicitacao_Prancha[[#This Row],[ORIGEM]],4)</f>
        <v>0391</v>
      </c>
      <c r="X944" s="209" t="str">
        <f>LEFT(Solicitacao_Prancha[[#This Row],[DESTINO]],4)</f>
        <v>0553</v>
      </c>
      <c r="Y944" s="209" t="str">
        <f t="shared" si="255"/>
        <v>BRLP0391</v>
      </c>
      <c r="Z944" s="209" t="str">
        <f t="shared" si="256"/>
        <v>03910553</v>
      </c>
      <c r="AA944" s="209" t="str">
        <f t="shared" si="257"/>
        <v>BRLP0553</v>
      </c>
      <c r="AB944" s="222" t="e">
        <f>VLOOKUP(Y944,#REF!,2,0)</f>
        <v>#REF!</v>
      </c>
      <c r="AC944" s="222" t="e">
        <f>VLOOKUP(Z944,#REF!,2,0)</f>
        <v>#REF!</v>
      </c>
      <c r="AD944" s="222" t="e">
        <f>VLOOKUP(AA944,#REF!,2,0)</f>
        <v>#REF!</v>
      </c>
      <c r="AE944" s="227" t="e">
        <f t="shared" si="258"/>
        <v>#REF!</v>
      </c>
      <c r="AF944" s="230" t="e">
        <f t="shared" si="259"/>
        <v>#REF!</v>
      </c>
      <c r="AG944" s="230">
        <v>2</v>
      </c>
      <c r="AH944" s="230" t="e">
        <f t="shared" si="260"/>
        <v>#REF!</v>
      </c>
      <c r="AI944" s="228" t="e">
        <f t="shared" si="261"/>
        <v>#REF!</v>
      </c>
      <c r="AJ944" s="209">
        <f>Solicitacao_Prancha[[#This Row],[QUANT EQUIP]]</f>
        <v>1</v>
      </c>
      <c r="AK944" s="209"/>
      <c r="AL944" s="209"/>
      <c r="AM944" s="209"/>
      <c r="AN944" s="209"/>
      <c r="AO944" s="209"/>
      <c r="AP944" s="209"/>
      <c r="AQ944" s="209"/>
      <c r="AR944" s="209"/>
      <c r="AS944" s="209"/>
      <c r="AT944" s="209"/>
      <c r="AU944" s="209"/>
      <c r="AV944" s="209"/>
      <c r="AW944" s="209"/>
      <c r="AX944"/>
      <c r="AY944"/>
    </row>
    <row r="945" spans="1:51" ht="15" hidden="1" x14ac:dyDescent="0.25">
      <c r="A945" s="209">
        <v>3752</v>
      </c>
      <c r="B945" s="209" t="s">
        <v>718</v>
      </c>
      <c r="C945" s="210">
        <v>45664.57916666667</v>
      </c>
      <c r="D945" s="209" t="s">
        <v>649</v>
      </c>
      <c r="E945" s="209" t="s">
        <v>5</v>
      </c>
      <c r="F945" s="209">
        <v>1</v>
      </c>
      <c r="G945" s="209" t="s">
        <v>6</v>
      </c>
      <c r="H945" s="209" t="s">
        <v>620</v>
      </c>
      <c r="I945" s="209" t="s">
        <v>620</v>
      </c>
      <c r="J945" s="209" t="s">
        <v>1</v>
      </c>
      <c r="K945" s="209" t="s">
        <v>1894</v>
      </c>
      <c r="L945" s="209" t="s">
        <v>1909</v>
      </c>
      <c r="M945" s="209" t="s">
        <v>1804</v>
      </c>
      <c r="N945" s="209" t="s">
        <v>1887</v>
      </c>
      <c r="O945" s="209"/>
      <c r="P945" s="209"/>
      <c r="Q945" s="209" t="s">
        <v>688</v>
      </c>
      <c r="R945" s="209" t="e">
        <f>VLOOKUP(LEFT(Solicitacao_Prancha[[#This Row],[ORIGEM]],4),#REF!,2,0)</f>
        <v>#REF!</v>
      </c>
      <c r="S945" s="209" t="e">
        <f>VLOOKUP(LEFT(Solicitacao_Prancha[[#This Row],[DESTINO]],4),#REF!,2,0)</f>
        <v>#REF!</v>
      </c>
      <c r="T945" s="218" t="str">
        <f t="shared" si="254"/>
        <v>Aderente</v>
      </c>
      <c r="U945" s="222">
        <f>((CONCATENATE(Solicitacao_Prancha[[#This Row],[DATA MOVIMENTAÇÃO]]," ",Solicitacao_Prancha[[#This Row],[HORA MOVIMENTAÇÃO]])-Solicitacao_Prancha[[#This Row],[DATA SOLICITAÇÃO]])*24)+3</f>
        <v>72.049999999988358</v>
      </c>
      <c r="V945" s="224" t="s">
        <v>410</v>
      </c>
      <c r="W945" s="209" t="str">
        <f>LEFT(Solicitacao_Prancha[[#This Row],[ORIGEM]],4)</f>
        <v>0391</v>
      </c>
      <c r="X945" s="209" t="str">
        <f>LEFT(Solicitacao_Prancha[[#This Row],[DESTINO]],4)</f>
        <v>0516</v>
      </c>
      <c r="Y945" s="209" t="str">
        <f t="shared" si="255"/>
        <v>BRLP0391</v>
      </c>
      <c r="Z945" s="209" t="str">
        <f t="shared" si="256"/>
        <v>03910516</v>
      </c>
      <c r="AA945" s="209" t="str">
        <f t="shared" si="257"/>
        <v>BRLP0516</v>
      </c>
      <c r="AB945" s="222" t="e">
        <f>VLOOKUP(Y945,#REF!,2,0)</f>
        <v>#REF!</v>
      </c>
      <c r="AC945" s="222" t="e">
        <f>VLOOKUP(Z945,#REF!,2,0)</f>
        <v>#REF!</v>
      </c>
      <c r="AD945" s="222" t="e">
        <f>VLOOKUP(AA945,#REF!,2,0)</f>
        <v>#REF!</v>
      </c>
      <c r="AE945" s="227" t="e">
        <f t="shared" si="258"/>
        <v>#REF!</v>
      </c>
      <c r="AF945" s="230" t="e">
        <f t="shared" si="259"/>
        <v>#REF!</v>
      </c>
      <c r="AG945" s="230">
        <v>2</v>
      </c>
      <c r="AH945" s="230" t="e">
        <f t="shared" si="260"/>
        <v>#REF!</v>
      </c>
      <c r="AI945" s="228" t="e">
        <f t="shared" si="261"/>
        <v>#REF!</v>
      </c>
      <c r="AJ945" s="209">
        <f>Solicitacao_Prancha[[#This Row],[QUANT EQUIP]]</f>
        <v>1</v>
      </c>
      <c r="AK945" s="209"/>
      <c r="AL945" s="209"/>
      <c r="AM945" s="209"/>
      <c r="AN945" s="209"/>
      <c r="AO945" s="209"/>
      <c r="AP945" s="209"/>
      <c r="AQ945" s="209"/>
      <c r="AR945" s="209"/>
      <c r="AS945" s="209"/>
      <c r="AT945" s="209"/>
      <c r="AU945" s="209"/>
      <c r="AV945" s="209"/>
      <c r="AW945" s="209"/>
      <c r="AX945"/>
      <c r="AY945"/>
    </row>
    <row r="946" spans="1:51" ht="15" hidden="1" x14ac:dyDescent="0.25">
      <c r="A946" s="209">
        <v>3715</v>
      </c>
      <c r="B946" s="209" t="s">
        <v>718</v>
      </c>
      <c r="C946" s="210">
        <v>45664.57916666667</v>
      </c>
      <c r="D946" s="209" t="s">
        <v>649</v>
      </c>
      <c r="E946" s="209" t="s">
        <v>5</v>
      </c>
      <c r="F946" s="209">
        <v>1</v>
      </c>
      <c r="G946" s="209" t="s">
        <v>6</v>
      </c>
      <c r="H946" s="209" t="s">
        <v>620</v>
      </c>
      <c r="I946" s="209" t="s">
        <v>620</v>
      </c>
      <c r="J946" s="209" t="s">
        <v>1</v>
      </c>
      <c r="K946" s="209" t="s">
        <v>1862</v>
      </c>
      <c r="L946" s="209" t="s">
        <v>1909</v>
      </c>
      <c r="M946" s="209" t="s">
        <v>1804</v>
      </c>
      <c r="N946" s="209" t="s">
        <v>1887</v>
      </c>
      <c r="O946" s="209"/>
      <c r="P946" s="209"/>
      <c r="Q946" s="209" t="s">
        <v>688</v>
      </c>
      <c r="R946" s="209" t="e">
        <f>VLOOKUP(LEFT(Solicitacao_Prancha[[#This Row],[ORIGEM]],4),#REF!,2,0)</f>
        <v>#REF!</v>
      </c>
      <c r="S946" s="209" t="e">
        <f>VLOOKUP(LEFT(Solicitacao_Prancha[[#This Row],[DESTINO]],4),#REF!,2,0)</f>
        <v>#REF!</v>
      </c>
      <c r="T946" s="218" t="str">
        <f t="shared" si="254"/>
        <v>Aderente</v>
      </c>
      <c r="U946" s="222">
        <f>((CONCATENATE(Solicitacao_Prancha[[#This Row],[DATA MOVIMENTAÇÃO]]," ",Solicitacao_Prancha[[#This Row],[HORA MOVIMENTAÇÃO]])-Solicitacao_Prancha[[#This Row],[DATA SOLICITAÇÃO]])*24)+3</f>
        <v>48.049999999988358</v>
      </c>
      <c r="V946" s="224" t="s">
        <v>410</v>
      </c>
      <c r="W946" s="209" t="str">
        <f>LEFT(Solicitacao_Prancha[[#This Row],[ORIGEM]],4)</f>
        <v>0391</v>
      </c>
      <c r="X946" s="209" t="str">
        <f>LEFT(Solicitacao_Prancha[[#This Row],[DESTINO]],4)</f>
        <v>0516</v>
      </c>
      <c r="Y946" s="209" t="str">
        <f t="shared" si="255"/>
        <v>BRLP0391</v>
      </c>
      <c r="Z946" s="209" t="str">
        <f t="shared" si="256"/>
        <v>03910516</v>
      </c>
      <c r="AA946" s="209" t="str">
        <f t="shared" si="257"/>
        <v>BRLP0516</v>
      </c>
      <c r="AB946" s="222" t="e">
        <f>VLOOKUP(Y946,#REF!,2,0)</f>
        <v>#REF!</v>
      </c>
      <c r="AC946" s="222" t="e">
        <f>VLOOKUP(Z946,#REF!,2,0)</f>
        <v>#REF!</v>
      </c>
      <c r="AD946" s="222" t="e">
        <f>VLOOKUP(AA946,#REF!,2,0)</f>
        <v>#REF!</v>
      </c>
      <c r="AE946" s="227" t="e">
        <f t="shared" si="258"/>
        <v>#REF!</v>
      </c>
      <c r="AF946" s="230" t="e">
        <f t="shared" si="259"/>
        <v>#REF!</v>
      </c>
      <c r="AG946" s="230">
        <v>2</v>
      </c>
      <c r="AH946" s="230" t="e">
        <f t="shared" si="260"/>
        <v>#REF!</v>
      </c>
      <c r="AI946" s="228" t="e">
        <f t="shared" si="261"/>
        <v>#REF!</v>
      </c>
      <c r="AJ946" s="209">
        <f>Solicitacao_Prancha[[#This Row],[QUANT EQUIP]]</f>
        <v>1</v>
      </c>
      <c r="AK946" s="209"/>
      <c r="AL946" s="209"/>
      <c r="AM946" s="209"/>
      <c r="AN946" s="209"/>
      <c r="AO946" s="209"/>
      <c r="AP946" s="209"/>
      <c r="AQ946" s="209"/>
      <c r="AR946" s="209"/>
      <c r="AS946" s="209"/>
      <c r="AT946" s="209"/>
      <c r="AU946" s="209"/>
      <c r="AV946" s="209"/>
      <c r="AW946" s="209"/>
      <c r="AX946"/>
      <c r="AY946"/>
    </row>
    <row r="947" spans="1:51" ht="15" hidden="1" x14ac:dyDescent="0.25">
      <c r="A947" s="209">
        <v>3728</v>
      </c>
      <c r="B947" s="209" t="s">
        <v>743</v>
      </c>
      <c r="C947" s="210">
        <v>45664.602777777778</v>
      </c>
      <c r="D947" s="209" t="s">
        <v>1926</v>
      </c>
      <c r="E947" s="209" t="s">
        <v>481</v>
      </c>
      <c r="F947" s="209">
        <v>1</v>
      </c>
      <c r="G947" s="209" t="s">
        <v>4</v>
      </c>
      <c r="H947" s="209" t="s">
        <v>620</v>
      </c>
      <c r="I947" s="209" t="s">
        <v>624</v>
      </c>
      <c r="J947" s="209" t="s">
        <v>531</v>
      </c>
      <c r="K947" s="209" t="s">
        <v>1855</v>
      </c>
      <c r="L947" s="209" t="s">
        <v>830</v>
      </c>
      <c r="M947" s="209" t="s">
        <v>1889</v>
      </c>
      <c r="N947" s="209" t="s">
        <v>1608</v>
      </c>
      <c r="O947" s="209" t="s">
        <v>1927</v>
      </c>
      <c r="P947" s="209" t="s">
        <v>633</v>
      </c>
      <c r="Q947" s="209" t="s">
        <v>687</v>
      </c>
      <c r="R947" s="209" t="e">
        <f>VLOOKUP(LEFT(Solicitacao_Prancha[[#This Row],[ORIGEM]],4),#REF!,2,0)</f>
        <v>#REF!</v>
      </c>
      <c r="S947" s="209" t="e">
        <f>VLOOKUP(LEFT(Solicitacao_Prancha[[#This Row],[DESTINO]],4),#REF!,2,0)</f>
        <v>#REF!</v>
      </c>
      <c r="T947" s="218" t="str">
        <f t="shared" si="254"/>
        <v>Não Aderente</v>
      </c>
      <c r="U947" s="222">
        <f>((CONCATENATE(Solicitacao_Prancha[[#This Row],[DATA MOVIMENTAÇÃO]]," ",Solicitacao_Prancha[[#This Row],[HORA MOVIMENTAÇÃO]])-Solicitacao_Prancha[[#This Row],[DATA SOLICITAÇÃO]])*24)+3</f>
        <v>3.3333333267364651E-2</v>
      </c>
      <c r="V947" s="224" t="s">
        <v>410</v>
      </c>
      <c r="W947" s="209" t="str">
        <f>LEFT(Solicitacao_Prancha[[#This Row],[ORIGEM]],4)</f>
        <v>0553</v>
      </c>
      <c r="X947" s="209" t="str">
        <f>LEFT(Solicitacao_Prancha[[#This Row],[DESTINO]],4)</f>
        <v>0291</v>
      </c>
      <c r="Y947" s="209" t="str">
        <f t="shared" si="255"/>
        <v>BRLP0553</v>
      </c>
      <c r="Z947" s="209" t="str">
        <f t="shared" si="256"/>
        <v>05530291</v>
      </c>
      <c r="AA947" s="209" t="str">
        <f t="shared" si="257"/>
        <v>BRLP0291</v>
      </c>
      <c r="AB947" s="222" t="e">
        <f>VLOOKUP(Y947,#REF!,2,0)</f>
        <v>#REF!</v>
      </c>
      <c r="AC947" s="222" t="e">
        <f>VLOOKUP(Z947,#REF!,2,0)</f>
        <v>#REF!</v>
      </c>
      <c r="AD947" s="222" t="e">
        <f>VLOOKUP(AA947,#REF!,2,0)</f>
        <v>#REF!</v>
      </c>
      <c r="AE947" s="227" t="e">
        <f t="shared" si="258"/>
        <v>#REF!</v>
      </c>
      <c r="AF947" s="230" t="e">
        <f t="shared" si="259"/>
        <v>#REF!</v>
      </c>
      <c r="AG947" s="230">
        <v>2</v>
      </c>
      <c r="AH947" s="230" t="e">
        <f t="shared" si="260"/>
        <v>#REF!</v>
      </c>
      <c r="AI947" s="228" t="e">
        <f t="shared" si="261"/>
        <v>#REF!</v>
      </c>
      <c r="AJ947" s="209">
        <f>Solicitacao_Prancha[[#This Row],[QUANT EQUIP]]</f>
        <v>1</v>
      </c>
      <c r="AK947" s="209"/>
      <c r="AL947" s="209"/>
      <c r="AM947" s="209"/>
      <c r="AN947" s="209"/>
      <c r="AO947" s="209"/>
      <c r="AP947" s="209"/>
      <c r="AQ947" s="209"/>
      <c r="AR947" s="209"/>
      <c r="AS947" s="209"/>
      <c r="AT947" s="209"/>
      <c r="AU947" s="209"/>
      <c r="AV947" s="209"/>
      <c r="AW947" s="209"/>
      <c r="AX947"/>
      <c r="AY947"/>
    </row>
    <row r="948" spans="1:51" ht="15" hidden="1" x14ac:dyDescent="0.25">
      <c r="A948" s="209">
        <v>3717</v>
      </c>
      <c r="B948" s="209" t="s">
        <v>718</v>
      </c>
      <c r="C948" s="210">
        <v>45664.668055555558</v>
      </c>
      <c r="D948" s="209" t="s">
        <v>1845</v>
      </c>
      <c r="E948" s="209" t="s">
        <v>744</v>
      </c>
      <c r="F948" s="209">
        <v>9</v>
      </c>
      <c r="G948" s="209" t="s">
        <v>492</v>
      </c>
      <c r="H948" s="209" t="s">
        <v>637</v>
      </c>
      <c r="I948" s="209" t="s">
        <v>621</v>
      </c>
      <c r="J948" s="209" t="s">
        <v>502</v>
      </c>
      <c r="K948" s="209" t="s">
        <v>1841</v>
      </c>
      <c r="L948" s="209" t="s">
        <v>1910</v>
      </c>
      <c r="M948" s="209" t="s">
        <v>696</v>
      </c>
      <c r="N948" s="209" t="s">
        <v>1765</v>
      </c>
      <c r="O948" s="209" t="s">
        <v>1911</v>
      </c>
      <c r="P948" s="209"/>
      <c r="Q948" s="209" t="s">
        <v>688</v>
      </c>
      <c r="R948" s="209" t="e">
        <f>VLOOKUP(LEFT(Solicitacao_Prancha[[#This Row],[ORIGEM]],4),#REF!,2,0)</f>
        <v>#REF!</v>
      </c>
      <c r="S948" s="209" t="e">
        <f>VLOOKUP(LEFT(Solicitacao_Prancha[[#This Row],[DESTINO]],4),#REF!,2,0)</f>
        <v>#REF!</v>
      </c>
      <c r="T948" s="218" t="str">
        <f t="shared" si="254"/>
        <v>Não Aderente</v>
      </c>
      <c r="U948" s="222">
        <f>((CONCATENATE(Solicitacao_Prancha[[#This Row],[DATA MOVIMENTAÇÃO]]," ",Solicitacao_Prancha[[#This Row],[HORA MOVIMENTAÇÃO]])-Solicitacao_Prancha[[#This Row],[DATA SOLICITAÇÃO]])*24)+3</f>
        <v>12.999999999941792</v>
      </c>
      <c r="V948" s="224" t="s">
        <v>410</v>
      </c>
      <c r="W948" s="209" t="str">
        <f>LEFT(Solicitacao_Prancha[[#This Row],[ORIGEM]],4)</f>
        <v>0347</v>
      </c>
      <c r="X948" s="209" t="str">
        <f>LEFT(Solicitacao_Prancha[[#This Row],[DESTINO]],4)</f>
        <v>0398</v>
      </c>
      <c r="Y948" s="209" t="str">
        <f t="shared" si="255"/>
        <v>BRLP0347</v>
      </c>
      <c r="Z948" s="209" t="str">
        <f t="shared" si="256"/>
        <v>03470398</v>
      </c>
      <c r="AA948" s="209" t="str">
        <f t="shared" si="257"/>
        <v>BRLP0398</v>
      </c>
      <c r="AB948" s="222" t="e">
        <f>VLOOKUP(Y948,#REF!,2,0)</f>
        <v>#REF!</v>
      </c>
      <c r="AC948" s="222" t="e">
        <f>VLOOKUP(Z948,#REF!,2,0)</f>
        <v>#REF!</v>
      </c>
      <c r="AD948" s="222" t="e">
        <f>VLOOKUP(AA948,#REF!,2,0)</f>
        <v>#REF!</v>
      </c>
      <c r="AE948" s="227" t="e">
        <f t="shared" si="258"/>
        <v>#REF!</v>
      </c>
      <c r="AF948" s="230" t="e">
        <f t="shared" si="259"/>
        <v>#REF!</v>
      </c>
      <c r="AG948" s="230">
        <v>2</v>
      </c>
      <c r="AH948" s="230" t="e">
        <f t="shared" si="260"/>
        <v>#REF!</v>
      </c>
      <c r="AI948" s="228" t="e">
        <f t="shared" si="261"/>
        <v>#REF!</v>
      </c>
      <c r="AJ948" s="209">
        <f>Solicitacao_Prancha[[#This Row],[QUANT EQUIP]]</f>
        <v>9</v>
      </c>
      <c r="AK948" s="209"/>
      <c r="AL948" s="209"/>
      <c r="AM948" s="209"/>
      <c r="AN948" s="209"/>
      <c r="AO948" s="209"/>
      <c r="AP948" s="209"/>
      <c r="AQ948" s="209"/>
      <c r="AR948" s="209"/>
      <c r="AS948" s="209"/>
      <c r="AT948" s="209"/>
      <c r="AU948" s="209"/>
      <c r="AV948" s="209"/>
      <c r="AW948" s="209"/>
      <c r="AX948"/>
      <c r="AY948"/>
    </row>
    <row r="949" spans="1:51" ht="15" hidden="1" x14ac:dyDescent="0.25">
      <c r="A949" s="209">
        <v>3718</v>
      </c>
      <c r="B949" s="209" t="s">
        <v>717</v>
      </c>
      <c r="C949" s="210">
        <v>45664.724999999999</v>
      </c>
      <c r="D949" s="209" t="s">
        <v>511</v>
      </c>
      <c r="E949" s="209" t="s">
        <v>500</v>
      </c>
      <c r="F949" s="209">
        <v>1</v>
      </c>
      <c r="G949" s="209" t="s">
        <v>487</v>
      </c>
      <c r="H949" s="209" t="s">
        <v>620</v>
      </c>
      <c r="I949" s="209" t="s">
        <v>624</v>
      </c>
      <c r="J949" s="209" t="s">
        <v>1</v>
      </c>
      <c r="K949" s="209" t="s">
        <v>1894</v>
      </c>
      <c r="L949" s="209" t="s">
        <v>1004</v>
      </c>
      <c r="M949" s="209" t="s">
        <v>686</v>
      </c>
      <c r="N949" s="209" t="s">
        <v>686</v>
      </c>
      <c r="O949" s="209"/>
      <c r="P949" s="209"/>
      <c r="Q949" s="209" t="s">
        <v>688</v>
      </c>
      <c r="R949" s="209" t="e">
        <f>VLOOKUP(LEFT(Solicitacao_Prancha[[#This Row],[ORIGEM]],4),#REF!,2,0)</f>
        <v>#REF!</v>
      </c>
      <c r="S949" s="209" t="e">
        <f>VLOOKUP(LEFT(Solicitacao_Prancha[[#This Row],[DESTINO]],4),#REF!,2,0)</f>
        <v>#REF!</v>
      </c>
      <c r="T949" s="218" t="str">
        <f t="shared" si="254"/>
        <v>Aderente</v>
      </c>
      <c r="U949" s="222">
        <f>((CONCATENATE(Solicitacao_Prancha[[#This Row],[DATA MOVIMENTAÇÃO]]," ",Solicitacao_Prancha[[#This Row],[HORA MOVIMENTAÇÃO]])-Solicitacao_Prancha[[#This Row],[DATA SOLICITAÇÃO]])*24)+3</f>
        <v>66.016666666720994</v>
      </c>
      <c r="V949" s="224" t="s">
        <v>410</v>
      </c>
      <c r="W949" s="209" t="str">
        <f>LEFT(Solicitacao_Prancha[[#This Row],[ORIGEM]],4)</f>
        <v>0819</v>
      </c>
      <c r="X949" s="209" t="str">
        <f>LEFT(Solicitacao_Prancha[[#This Row],[DESTINO]],4)</f>
        <v>0819</v>
      </c>
      <c r="Y949" s="209" t="str">
        <f t="shared" si="255"/>
        <v>BRLP0819</v>
      </c>
      <c r="Z949" s="209" t="str">
        <f t="shared" si="256"/>
        <v>08190819</v>
      </c>
      <c r="AA949" s="209" t="str">
        <f t="shared" si="257"/>
        <v>BRLP0819</v>
      </c>
      <c r="AB949" s="222" t="e">
        <f>VLOOKUP(Y949,#REF!,2,0)</f>
        <v>#REF!</v>
      </c>
      <c r="AC949" s="222" t="e">
        <f>VLOOKUP(Z949,#REF!,2,0)</f>
        <v>#REF!</v>
      </c>
      <c r="AD949" s="222" t="e">
        <f>VLOOKUP(AA949,#REF!,2,0)</f>
        <v>#REF!</v>
      </c>
      <c r="AE949" s="227" t="e">
        <f t="shared" si="258"/>
        <v>#REF!</v>
      </c>
      <c r="AF949" s="230" t="e">
        <f t="shared" si="259"/>
        <v>#REF!</v>
      </c>
      <c r="AG949" s="230">
        <v>2</v>
      </c>
      <c r="AH949" s="230" t="e">
        <f t="shared" si="260"/>
        <v>#REF!</v>
      </c>
      <c r="AI949" s="228" t="e">
        <f t="shared" si="261"/>
        <v>#REF!</v>
      </c>
      <c r="AJ949" s="209">
        <f>Solicitacao_Prancha[[#This Row],[QUANT EQUIP]]</f>
        <v>1</v>
      </c>
      <c r="AK949" s="209"/>
      <c r="AL949" s="209"/>
      <c r="AM949" s="209"/>
      <c r="AN949" s="209"/>
      <c r="AO949" s="209"/>
      <c r="AP949" s="209"/>
      <c r="AQ949" s="209"/>
      <c r="AR949" s="209"/>
      <c r="AS949" s="209"/>
      <c r="AT949" s="209"/>
      <c r="AU949" s="209"/>
      <c r="AV949" s="209"/>
      <c r="AW949" s="209"/>
      <c r="AX949"/>
      <c r="AY949"/>
    </row>
    <row r="950" spans="1:51" ht="15" hidden="1" x14ac:dyDescent="0.25">
      <c r="A950" s="209">
        <v>3719</v>
      </c>
      <c r="B950" s="209" t="s">
        <v>717</v>
      </c>
      <c r="C950" s="210">
        <v>45664.726388888892</v>
      </c>
      <c r="D950" s="209" t="s">
        <v>511</v>
      </c>
      <c r="E950" s="209" t="s">
        <v>500</v>
      </c>
      <c r="F950" s="209">
        <v>4</v>
      </c>
      <c r="G950" s="209" t="s">
        <v>487</v>
      </c>
      <c r="H950" s="209" t="s">
        <v>621</v>
      </c>
      <c r="I950" s="209" t="s">
        <v>624</v>
      </c>
      <c r="J950" s="209" t="s">
        <v>1</v>
      </c>
      <c r="K950" s="209" t="s">
        <v>1912</v>
      </c>
      <c r="L950" s="209" t="s">
        <v>593</v>
      </c>
      <c r="M950" s="209" t="s">
        <v>686</v>
      </c>
      <c r="N950" s="209" t="s">
        <v>547</v>
      </c>
      <c r="O950" s="209"/>
      <c r="P950" s="209"/>
      <c r="Q950" s="209" t="s">
        <v>688</v>
      </c>
      <c r="R950" s="209" t="e">
        <f>VLOOKUP(LEFT(Solicitacao_Prancha[[#This Row],[ORIGEM]],4),#REF!,2,0)</f>
        <v>#REF!</v>
      </c>
      <c r="S950" s="209" t="e">
        <f>VLOOKUP(LEFT(Solicitacao_Prancha[[#This Row],[DESTINO]],4),#REF!,2,0)</f>
        <v>#REF!</v>
      </c>
      <c r="T950" s="218" t="str">
        <f t="shared" si="254"/>
        <v>Aderente</v>
      </c>
      <c r="U950" s="222">
        <f>((CONCATENATE(Solicitacao_Prancha[[#This Row],[DATA MOVIMENTAÇÃO]]," ",Solicitacao_Prancha[[#This Row],[HORA MOVIMENTAÇÃO]])-Solicitacao_Prancha[[#This Row],[DATA SOLICITAÇÃO]])*24)+3</f>
        <v>89.566666666651145</v>
      </c>
      <c r="V950" s="224" t="s">
        <v>410</v>
      </c>
      <c r="W950" s="209" t="str">
        <f>LEFT(Solicitacao_Prancha[[#This Row],[ORIGEM]],4)</f>
        <v>0819</v>
      </c>
      <c r="X950" s="209" t="str">
        <f>LEFT(Solicitacao_Prancha[[#This Row],[DESTINO]],4)</f>
        <v>0484</v>
      </c>
      <c r="Y950" s="209" t="str">
        <f t="shared" si="255"/>
        <v>BRLP0819</v>
      </c>
      <c r="Z950" s="209" t="str">
        <f t="shared" si="256"/>
        <v>08190484</v>
      </c>
      <c r="AA950" s="209" t="str">
        <f t="shared" si="257"/>
        <v>BRLP0484</v>
      </c>
      <c r="AB950" s="222" t="e">
        <f>VLOOKUP(Y950,#REF!,2,0)</f>
        <v>#REF!</v>
      </c>
      <c r="AC950" s="222" t="e">
        <f>VLOOKUP(Z950,#REF!,2,0)</f>
        <v>#REF!</v>
      </c>
      <c r="AD950" s="222" t="e">
        <f>VLOOKUP(AA950,#REF!,2,0)</f>
        <v>#REF!</v>
      </c>
      <c r="AE950" s="227" t="e">
        <f t="shared" si="258"/>
        <v>#REF!</v>
      </c>
      <c r="AF950" s="230" t="e">
        <f t="shared" si="259"/>
        <v>#REF!</v>
      </c>
      <c r="AG950" s="230">
        <v>2</v>
      </c>
      <c r="AH950" s="230" t="e">
        <f t="shared" si="260"/>
        <v>#REF!</v>
      </c>
      <c r="AI950" s="228" t="e">
        <f t="shared" si="261"/>
        <v>#REF!</v>
      </c>
      <c r="AJ950" s="209">
        <f>Solicitacao_Prancha[[#This Row],[QUANT EQUIP]]</f>
        <v>4</v>
      </c>
      <c r="AK950" s="209"/>
      <c r="AL950" s="209"/>
      <c r="AM950" s="209"/>
      <c r="AN950" s="209"/>
      <c r="AO950" s="209"/>
      <c r="AP950" s="209"/>
      <c r="AQ950" s="209"/>
      <c r="AR950" s="209"/>
      <c r="AS950" s="209"/>
      <c r="AT950" s="209"/>
      <c r="AU950" s="209"/>
      <c r="AV950" s="209"/>
      <c r="AW950" s="209"/>
      <c r="AX950"/>
      <c r="AY950"/>
    </row>
    <row r="951" spans="1:51" ht="15" hidden="1" x14ac:dyDescent="0.25">
      <c r="A951" s="209">
        <v>3720</v>
      </c>
      <c r="B951" s="209" t="s">
        <v>717</v>
      </c>
      <c r="C951" s="210">
        <v>45664.759027777778</v>
      </c>
      <c r="D951" s="209" t="s">
        <v>571</v>
      </c>
      <c r="E951" s="209" t="s">
        <v>491</v>
      </c>
      <c r="F951" s="209">
        <v>1</v>
      </c>
      <c r="G951" s="209" t="s">
        <v>501</v>
      </c>
      <c r="H951" s="209" t="s">
        <v>620</v>
      </c>
      <c r="I951" s="209" t="s">
        <v>621</v>
      </c>
      <c r="J951" s="209" t="s">
        <v>1</v>
      </c>
      <c r="K951" s="209" t="s">
        <v>1855</v>
      </c>
      <c r="L951" s="209" t="s">
        <v>593</v>
      </c>
      <c r="M951" s="209" t="s">
        <v>663</v>
      </c>
      <c r="N951" s="209" t="s">
        <v>592</v>
      </c>
      <c r="O951" s="209"/>
      <c r="P951" s="209"/>
      <c r="Q951" s="209" t="s">
        <v>688</v>
      </c>
      <c r="R951" s="209" t="e">
        <f>VLOOKUP(LEFT(Solicitacao_Prancha[[#This Row],[ORIGEM]],4),#REF!,2,0)</f>
        <v>#REF!</v>
      </c>
      <c r="S951" s="209" t="e">
        <f>VLOOKUP(LEFT(Solicitacao_Prancha[[#This Row],[DESTINO]],4),#REF!,2,0)</f>
        <v>#REF!</v>
      </c>
      <c r="T951" s="218" t="str">
        <f t="shared" si="254"/>
        <v>Não Aderente</v>
      </c>
      <c r="U951" s="222">
        <f>((CONCATENATE(Solicitacao_Prancha[[#This Row],[DATA MOVIMENTAÇÃO]]," ",Solicitacao_Prancha[[#This Row],[HORA MOVIMENTAÇÃO]])-Solicitacao_Prancha[[#This Row],[DATA SOLICITAÇÃO]])*24)+3</f>
        <v>-7.21666666661622</v>
      </c>
      <c r="V951" s="224" t="s">
        <v>410</v>
      </c>
      <c r="W951" s="209" t="str">
        <f>LEFT(Solicitacao_Prancha[[#This Row],[ORIGEM]],4)</f>
        <v>0508</v>
      </c>
      <c r="X951" s="209" t="str">
        <f>LEFT(Solicitacao_Prancha[[#This Row],[DESTINO]],4)</f>
        <v>0382</v>
      </c>
      <c r="Y951" s="209" t="str">
        <f t="shared" si="255"/>
        <v>BRLP0508</v>
      </c>
      <c r="Z951" s="209" t="str">
        <f t="shared" si="256"/>
        <v>05080382</v>
      </c>
      <c r="AA951" s="209" t="str">
        <f t="shared" si="257"/>
        <v>BRLP0382</v>
      </c>
      <c r="AB951" s="222" t="e">
        <f>VLOOKUP(Y951,#REF!,2,0)</f>
        <v>#REF!</v>
      </c>
      <c r="AC951" s="222" t="e">
        <f>VLOOKUP(Z951,#REF!,2,0)</f>
        <v>#REF!</v>
      </c>
      <c r="AD951" s="222" t="e">
        <f>VLOOKUP(AA951,#REF!,2,0)</f>
        <v>#REF!</v>
      </c>
      <c r="AE951" s="227" t="e">
        <f t="shared" si="258"/>
        <v>#REF!</v>
      </c>
      <c r="AF951" s="230" t="e">
        <f t="shared" si="259"/>
        <v>#REF!</v>
      </c>
      <c r="AG951" s="230">
        <v>2</v>
      </c>
      <c r="AH951" s="230" t="e">
        <f t="shared" si="260"/>
        <v>#REF!</v>
      </c>
      <c r="AI951" s="228" t="e">
        <f t="shared" si="261"/>
        <v>#REF!</v>
      </c>
      <c r="AJ951" s="209">
        <f>Solicitacao_Prancha[[#This Row],[QUANT EQUIP]]</f>
        <v>1</v>
      </c>
      <c r="AK951" s="209"/>
      <c r="AL951" s="209"/>
      <c r="AM951" s="209"/>
      <c r="AN951" s="209"/>
      <c r="AO951" s="209"/>
      <c r="AP951" s="209"/>
      <c r="AQ951" s="209"/>
      <c r="AR951" s="209"/>
      <c r="AS951" s="209"/>
      <c r="AT951" s="209"/>
      <c r="AU951" s="209"/>
      <c r="AV951" s="209"/>
      <c r="AW951" s="209"/>
      <c r="AX951"/>
      <c r="AY951"/>
    </row>
    <row r="952" spans="1:51" ht="15" hidden="1" x14ac:dyDescent="0.25">
      <c r="A952" s="209">
        <v>3721</v>
      </c>
      <c r="B952" s="209" t="s">
        <v>718</v>
      </c>
      <c r="C952" s="210">
        <v>45664.806250000001</v>
      </c>
      <c r="D952" s="209" t="s">
        <v>1845</v>
      </c>
      <c r="E952" s="209" t="s">
        <v>744</v>
      </c>
      <c r="F952" s="209">
        <v>10</v>
      </c>
      <c r="G952" s="209" t="s">
        <v>492</v>
      </c>
      <c r="H952" s="209" t="s">
        <v>621</v>
      </c>
      <c r="I952" s="209" t="s">
        <v>621</v>
      </c>
      <c r="J952" s="209" t="s">
        <v>1</v>
      </c>
      <c r="K952" s="209" t="s">
        <v>1862</v>
      </c>
      <c r="L952" s="209" t="s">
        <v>1923</v>
      </c>
      <c r="M952" s="209" t="s">
        <v>696</v>
      </c>
      <c r="N952" s="209" t="s">
        <v>1765</v>
      </c>
      <c r="O952" s="209" t="s">
        <v>1846</v>
      </c>
      <c r="P952" s="209"/>
      <c r="Q952" s="209" t="s">
        <v>688</v>
      </c>
      <c r="R952" s="209" t="e">
        <f>VLOOKUP(LEFT(Solicitacao_Prancha[[#This Row],[ORIGEM]],4),#REF!,2,0)</f>
        <v>#REF!</v>
      </c>
      <c r="S952" s="209" t="e">
        <f>VLOOKUP(LEFT(Solicitacao_Prancha[[#This Row],[DESTINO]],4),#REF!,2,0)</f>
        <v>#REF!</v>
      </c>
      <c r="T952" s="218" t="str">
        <f t="shared" ref="T952:T1015" si="262">IF(U952&gt;=48,"Aderente","Não Aderente")</f>
        <v>Não Aderente</v>
      </c>
      <c r="U952" s="222">
        <f>((CONCATENATE(Solicitacao_Prancha[[#This Row],[DATA MOVIMENTAÇÃO]]," ",Solicitacao_Prancha[[#This Row],[HORA MOVIMENTAÇÃO]])-Solicitacao_Prancha[[#This Row],[DATA SOLICITAÇÃO]])*24)+3</f>
        <v>33.316666666651145</v>
      </c>
      <c r="V952" s="224" t="s">
        <v>410</v>
      </c>
      <c r="W952" s="209" t="str">
        <f>LEFT(Solicitacao_Prancha[[#This Row],[ORIGEM]],4)</f>
        <v>0347</v>
      </c>
      <c r="X952" s="209" t="str">
        <f>LEFT(Solicitacao_Prancha[[#This Row],[DESTINO]],4)</f>
        <v>0398</v>
      </c>
      <c r="Y952" s="209" t="str">
        <f t="shared" ref="Y952:Y1015" si="263">CONCATENATE(V952,W952)</f>
        <v>BRLP0347</v>
      </c>
      <c r="Z952" s="209" t="str">
        <f t="shared" ref="Z952:Z1015" si="264">CONCATENATE(W952,X952)</f>
        <v>03470398</v>
      </c>
      <c r="AA952" s="209" t="str">
        <f t="shared" ref="AA952:AA1015" si="265">CONCATENATE(V952,X952)</f>
        <v>BRLP0398</v>
      </c>
      <c r="AB952" s="222" t="e">
        <f>VLOOKUP(Y952,#REF!,2,0)</f>
        <v>#REF!</v>
      </c>
      <c r="AC952" s="222" t="e">
        <f>VLOOKUP(Z952,#REF!,2,0)</f>
        <v>#REF!</v>
      </c>
      <c r="AD952" s="222" t="e">
        <f>VLOOKUP(AA952,#REF!,2,0)</f>
        <v>#REF!</v>
      </c>
      <c r="AE952" s="227" t="e">
        <f t="shared" ref="AE952:AE1015" si="266">SUM(AB952:AD952)</f>
        <v>#REF!</v>
      </c>
      <c r="AF952" s="230" t="e">
        <f t="shared" ref="AF952:AF1015" si="267">(AB952/65)+(AC952/42.5)+(AD952/65)</f>
        <v>#REF!</v>
      </c>
      <c r="AG952" s="230">
        <v>2</v>
      </c>
      <c r="AH952" s="230" t="e">
        <f t="shared" ref="AH952:AH1015" si="268">(AF952+AG952)</f>
        <v>#REF!</v>
      </c>
      <c r="AI952" s="228" t="e">
        <f t="shared" ref="AI952:AI1015" si="269">11/AH952</f>
        <v>#REF!</v>
      </c>
      <c r="AJ952" s="209">
        <f>Solicitacao_Prancha[[#This Row],[QUANT EQUIP]]</f>
        <v>10</v>
      </c>
      <c r="AK952" s="209"/>
      <c r="AL952" s="209"/>
      <c r="AM952" s="209"/>
      <c r="AN952" s="209"/>
      <c r="AO952" s="209"/>
      <c r="AP952" s="209"/>
      <c r="AQ952" s="209"/>
      <c r="AR952" s="209"/>
      <c r="AS952" s="209"/>
      <c r="AT952" s="209"/>
      <c r="AU952" s="209"/>
      <c r="AV952" s="209"/>
      <c r="AW952" s="209"/>
      <c r="AX952"/>
      <c r="AY952"/>
    </row>
    <row r="953" spans="1:51" ht="15" hidden="1" x14ac:dyDescent="0.25">
      <c r="A953" s="209">
        <v>3723</v>
      </c>
      <c r="B953" s="209" t="s">
        <v>717</v>
      </c>
      <c r="C953" s="210">
        <v>45664.831944444442</v>
      </c>
      <c r="D953" s="209" t="s">
        <v>1772</v>
      </c>
      <c r="E953" s="209" t="s">
        <v>491</v>
      </c>
      <c r="F953" s="209">
        <v>1</v>
      </c>
      <c r="G953" s="209" t="s">
        <v>6</v>
      </c>
      <c r="H953" s="209" t="s">
        <v>620</v>
      </c>
      <c r="I953" s="209" t="s">
        <v>624</v>
      </c>
      <c r="J953" s="209" t="s">
        <v>531</v>
      </c>
      <c r="K953" s="209" t="s">
        <v>1841</v>
      </c>
      <c r="L953" s="209" t="s">
        <v>604</v>
      </c>
      <c r="M953" s="209" t="s">
        <v>517</v>
      </c>
      <c r="N953" s="209" t="s">
        <v>769</v>
      </c>
      <c r="O953" s="209"/>
      <c r="P953" s="209" t="s">
        <v>1429</v>
      </c>
      <c r="Q953" s="209" t="s">
        <v>688</v>
      </c>
      <c r="R953" s="209" t="e">
        <f>VLOOKUP(LEFT(Solicitacao_Prancha[[#This Row],[ORIGEM]],4),#REF!,2,0)</f>
        <v>#REF!</v>
      </c>
      <c r="S953" s="209" t="e">
        <f>VLOOKUP(LEFT(Solicitacao_Prancha[[#This Row],[DESTINO]],4),#REF!,2,0)</f>
        <v>#REF!</v>
      </c>
      <c r="T953" s="218" t="str">
        <f t="shared" si="262"/>
        <v>Não Aderente</v>
      </c>
      <c r="U953" s="222">
        <f>((CONCATENATE(Solicitacao_Prancha[[#This Row],[DATA MOVIMENTAÇÃO]]," ",Solicitacao_Prancha[[#This Row],[HORA MOVIMENTAÇÃO]])-Solicitacao_Prancha[[#This Row],[DATA SOLICITAÇÃO]])*24)+3</f>
        <v>14.033333333325572</v>
      </c>
      <c r="V953" s="224" t="s">
        <v>410</v>
      </c>
      <c r="W953" s="209" t="str">
        <f>LEFT(Solicitacao_Prancha[[#This Row],[ORIGEM]],4)</f>
        <v>0342</v>
      </c>
      <c r="X953" s="209" t="str">
        <f>LEFT(Solicitacao_Prancha[[#This Row],[DESTINO]],4)</f>
        <v>0332</v>
      </c>
      <c r="Y953" s="209" t="str">
        <f t="shared" si="263"/>
        <v>BRLP0342</v>
      </c>
      <c r="Z953" s="209" t="str">
        <f t="shared" si="264"/>
        <v>03420332</v>
      </c>
      <c r="AA953" s="209" t="str">
        <f t="shared" si="265"/>
        <v>BRLP0332</v>
      </c>
      <c r="AB953" s="222" t="e">
        <f>VLOOKUP(Y953,#REF!,2,0)</f>
        <v>#REF!</v>
      </c>
      <c r="AC953" s="222" t="e">
        <f>VLOOKUP(Z953,#REF!,2,0)</f>
        <v>#REF!</v>
      </c>
      <c r="AD953" s="222" t="e">
        <f>VLOOKUP(AA953,#REF!,2,0)</f>
        <v>#REF!</v>
      </c>
      <c r="AE953" s="227" t="e">
        <f t="shared" si="266"/>
        <v>#REF!</v>
      </c>
      <c r="AF953" s="230" t="e">
        <f t="shared" si="267"/>
        <v>#REF!</v>
      </c>
      <c r="AG953" s="230">
        <v>2</v>
      </c>
      <c r="AH953" s="230" t="e">
        <f t="shared" si="268"/>
        <v>#REF!</v>
      </c>
      <c r="AI953" s="228" t="e">
        <f t="shared" si="269"/>
        <v>#REF!</v>
      </c>
      <c r="AJ953" s="209">
        <f>Solicitacao_Prancha[[#This Row],[QUANT EQUIP]]</f>
        <v>1</v>
      </c>
      <c r="AK953" s="209"/>
      <c r="AL953" s="209"/>
      <c r="AM953" s="209"/>
      <c r="AN953" s="209"/>
      <c r="AO953" s="209"/>
      <c r="AP953" s="209"/>
      <c r="AQ953" s="209"/>
      <c r="AR953" s="209"/>
      <c r="AS953" s="209"/>
      <c r="AT953" s="209"/>
      <c r="AU953" s="209"/>
      <c r="AV953" s="209"/>
      <c r="AW953" s="209"/>
      <c r="AX953"/>
      <c r="AY953"/>
    </row>
    <row r="954" spans="1:51" ht="15" hidden="1" x14ac:dyDescent="0.25">
      <c r="A954" s="209">
        <v>3724</v>
      </c>
      <c r="B954" s="209" t="s">
        <v>717</v>
      </c>
      <c r="C954" s="210">
        <v>45664.836111111108</v>
      </c>
      <c r="D954" s="209" t="s">
        <v>1928</v>
      </c>
      <c r="E954" s="209" t="s">
        <v>500</v>
      </c>
      <c r="F954" s="209">
        <v>1</v>
      </c>
      <c r="G954" s="209" t="s">
        <v>543</v>
      </c>
      <c r="H954" s="209" t="s">
        <v>620</v>
      </c>
      <c r="I954" s="209" t="s">
        <v>621</v>
      </c>
      <c r="J954" s="209" t="s">
        <v>1</v>
      </c>
      <c r="K954" s="209" t="s">
        <v>1862</v>
      </c>
      <c r="L954" s="209" t="s">
        <v>604</v>
      </c>
      <c r="M954" s="209" t="s">
        <v>636</v>
      </c>
      <c r="N954" s="209" t="s">
        <v>1509</v>
      </c>
      <c r="O954" s="209" t="s">
        <v>1929</v>
      </c>
      <c r="P954" s="209"/>
      <c r="Q954" s="209" t="s">
        <v>688</v>
      </c>
      <c r="R954" s="209" t="e">
        <f>VLOOKUP(LEFT(Solicitacao_Prancha[[#This Row],[ORIGEM]],4),#REF!,2,0)</f>
        <v>#REF!</v>
      </c>
      <c r="S954" s="209" t="e">
        <f>VLOOKUP(LEFT(Solicitacao_Prancha[[#This Row],[DESTINO]],4),#REF!,2,0)</f>
        <v>#REF!</v>
      </c>
      <c r="T954" s="218" t="str">
        <f t="shared" si="262"/>
        <v>Não Aderente</v>
      </c>
      <c r="U954" s="222">
        <f>((CONCATENATE(Solicitacao_Prancha[[#This Row],[DATA MOVIMENTAÇÃO]]," ",Solicitacao_Prancha[[#This Row],[HORA MOVIMENTAÇÃO]])-Solicitacao_Prancha[[#This Row],[DATA SOLICITAÇÃO]])*24)+3</f>
        <v>37.933333333348855</v>
      </c>
      <c r="V954" s="224" t="s">
        <v>410</v>
      </c>
      <c r="W954" s="209" t="str">
        <f>LEFT(Solicitacao_Prancha[[#This Row],[ORIGEM]],4)</f>
        <v>5002</v>
      </c>
      <c r="X954" s="209" t="str">
        <f>LEFT(Solicitacao_Prancha[[#This Row],[DESTINO]],4)</f>
        <v>5003</v>
      </c>
      <c r="Y954" s="209" t="str">
        <f t="shared" si="263"/>
        <v>BRLP5002</v>
      </c>
      <c r="Z954" s="209" t="str">
        <f t="shared" si="264"/>
        <v>50025003</v>
      </c>
      <c r="AA954" s="209" t="str">
        <f t="shared" si="265"/>
        <v>BRLP5003</v>
      </c>
      <c r="AB954" s="222" t="e">
        <f>VLOOKUP(Y954,#REF!,2,0)</f>
        <v>#REF!</v>
      </c>
      <c r="AC954" s="222" t="e">
        <f>VLOOKUP(Z954,#REF!,2,0)</f>
        <v>#REF!</v>
      </c>
      <c r="AD954" s="222" t="e">
        <f>VLOOKUP(AA954,#REF!,2,0)</f>
        <v>#REF!</v>
      </c>
      <c r="AE954" s="227" t="e">
        <f t="shared" si="266"/>
        <v>#REF!</v>
      </c>
      <c r="AF954" s="230" t="e">
        <f t="shared" si="267"/>
        <v>#REF!</v>
      </c>
      <c r="AG954" s="230">
        <v>2</v>
      </c>
      <c r="AH954" s="230" t="e">
        <f t="shared" si="268"/>
        <v>#REF!</v>
      </c>
      <c r="AI954" s="228" t="e">
        <f t="shared" si="269"/>
        <v>#REF!</v>
      </c>
      <c r="AJ954" s="209">
        <f>Solicitacao_Prancha[[#This Row],[QUANT EQUIP]]</f>
        <v>1</v>
      </c>
      <c r="AK954" s="209"/>
      <c r="AL954" s="209"/>
      <c r="AM954" s="209"/>
      <c r="AN954" s="209"/>
      <c r="AO954" s="209"/>
      <c r="AP954" s="209"/>
      <c r="AQ954" s="209"/>
      <c r="AR954" s="209"/>
      <c r="AS954" s="209"/>
      <c r="AT954" s="209"/>
      <c r="AU954" s="209"/>
      <c r="AV954" s="209"/>
      <c r="AW954" s="209"/>
      <c r="AX954"/>
      <c r="AY954"/>
    </row>
    <row r="955" spans="1:51" ht="15" hidden="1" x14ac:dyDescent="0.25">
      <c r="A955" s="209">
        <v>3725</v>
      </c>
      <c r="B955" s="209" t="s">
        <v>717</v>
      </c>
      <c r="C955" s="210">
        <v>45664.838888888888</v>
      </c>
      <c r="D955" s="209" t="s">
        <v>631</v>
      </c>
      <c r="E955" s="209" t="s">
        <v>500</v>
      </c>
      <c r="F955" s="209">
        <v>1</v>
      </c>
      <c r="G955" s="209" t="s">
        <v>543</v>
      </c>
      <c r="H955" s="209" t="s">
        <v>620</v>
      </c>
      <c r="I955" s="209" t="s">
        <v>620</v>
      </c>
      <c r="J955" s="209" t="s">
        <v>1</v>
      </c>
      <c r="K955" s="209" t="s">
        <v>1894</v>
      </c>
      <c r="L955" s="209" t="s">
        <v>604</v>
      </c>
      <c r="M955" s="209" t="s">
        <v>636</v>
      </c>
      <c r="N955" s="209" t="s">
        <v>1509</v>
      </c>
      <c r="O955" s="209" t="s">
        <v>1930</v>
      </c>
      <c r="P955" s="209"/>
      <c r="Q955" s="209" t="s">
        <v>688</v>
      </c>
      <c r="R955" s="209" t="e">
        <f>VLOOKUP(LEFT(Solicitacao_Prancha[[#This Row],[ORIGEM]],4),#REF!,2,0)</f>
        <v>#REF!</v>
      </c>
      <c r="S955" s="209" t="e">
        <f>VLOOKUP(LEFT(Solicitacao_Prancha[[#This Row],[DESTINO]],4),#REF!,2,0)</f>
        <v>#REF!</v>
      </c>
      <c r="T955" s="218" t="str">
        <f t="shared" si="262"/>
        <v>Aderente</v>
      </c>
      <c r="U955" s="222">
        <f>((CONCATENATE(Solicitacao_Prancha[[#This Row],[DATA MOVIMENTAÇÃO]]," ",Solicitacao_Prancha[[#This Row],[HORA MOVIMENTAÇÃO]])-Solicitacao_Prancha[[#This Row],[DATA SOLICITAÇÃO]])*24)+3</f>
        <v>61.866666666639503</v>
      </c>
      <c r="V955" s="224" t="s">
        <v>410</v>
      </c>
      <c r="W955" s="209" t="str">
        <f>LEFT(Solicitacao_Prancha[[#This Row],[ORIGEM]],4)</f>
        <v>5002</v>
      </c>
      <c r="X955" s="209" t="str">
        <f>LEFT(Solicitacao_Prancha[[#This Row],[DESTINO]],4)</f>
        <v>5003</v>
      </c>
      <c r="Y955" s="209" t="str">
        <f t="shared" si="263"/>
        <v>BRLP5002</v>
      </c>
      <c r="Z955" s="209" t="str">
        <f t="shared" si="264"/>
        <v>50025003</v>
      </c>
      <c r="AA955" s="209" t="str">
        <f t="shared" si="265"/>
        <v>BRLP5003</v>
      </c>
      <c r="AB955" s="222" t="e">
        <f>VLOOKUP(Y955,#REF!,2,0)</f>
        <v>#REF!</v>
      </c>
      <c r="AC955" s="222" t="e">
        <f>VLOOKUP(Z955,#REF!,2,0)</f>
        <v>#REF!</v>
      </c>
      <c r="AD955" s="222" t="e">
        <f>VLOOKUP(AA955,#REF!,2,0)</f>
        <v>#REF!</v>
      </c>
      <c r="AE955" s="227" t="e">
        <f t="shared" si="266"/>
        <v>#REF!</v>
      </c>
      <c r="AF955" s="230" t="e">
        <f t="shared" si="267"/>
        <v>#REF!</v>
      </c>
      <c r="AG955" s="230">
        <v>2</v>
      </c>
      <c r="AH955" s="230" t="e">
        <f t="shared" si="268"/>
        <v>#REF!</v>
      </c>
      <c r="AI955" s="228" t="e">
        <f t="shared" si="269"/>
        <v>#REF!</v>
      </c>
      <c r="AJ955" s="209">
        <f>Solicitacao_Prancha[[#This Row],[QUANT EQUIP]]</f>
        <v>1</v>
      </c>
      <c r="AK955" s="209"/>
      <c r="AL955" s="209"/>
      <c r="AM955" s="209"/>
      <c r="AN955" s="209"/>
      <c r="AO955" s="209"/>
      <c r="AP955" s="209"/>
      <c r="AQ955" s="209"/>
      <c r="AR955" s="209"/>
      <c r="AS955" s="209"/>
      <c r="AT955" s="209"/>
      <c r="AU955" s="209"/>
      <c r="AV955" s="209"/>
      <c r="AW955" s="209"/>
      <c r="AX955"/>
      <c r="AY955"/>
    </row>
    <row r="956" spans="1:51" ht="15" hidden="1" x14ac:dyDescent="0.25">
      <c r="A956" s="209">
        <v>3726</v>
      </c>
      <c r="B956" s="209" t="s">
        <v>717</v>
      </c>
      <c r="C956" s="210">
        <v>45664.842361111114</v>
      </c>
      <c r="D956" s="209" t="s">
        <v>631</v>
      </c>
      <c r="E956" s="209" t="s">
        <v>500</v>
      </c>
      <c r="F956" s="209">
        <v>1</v>
      </c>
      <c r="G956" s="209" t="s">
        <v>543</v>
      </c>
      <c r="H956" s="209" t="s">
        <v>620</v>
      </c>
      <c r="I956" s="209" t="s">
        <v>620</v>
      </c>
      <c r="J956" s="209" t="s">
        <v>1</v>
      </c>
      <c r="K956" s="209" t="s">
        <v>1894</v>
      </c>
      <c r="L956" s="209" t="s">
        <v>604</v>
      </c>
      <c r="M956" s="209" t="s">
        <v>636</v>
      </c>
      <c r="N956" s="209" t="s">
        <v>1509</v>
      </c>
      <c r="O956" s="209" t="s">
        <v>1931</v>
      </c>
      <c r="P956" s="209"/>
      <c r="Q956" s="209" t="s">
        <v>688</v>
      </c>
      <c r="R956" s="209" t="e">
        <f>VLOOKUP(LEFT(Solicitacao_Prancha[[#This Row],[ORIGEM]],4),#REF!,2,0)</f>
        <v>#REF!</v>
      </c>
      <c r="S956" s="209" t="e">
        <f>VLOOKUP(LEFT(Solicitacao_Prancha[[#This Row],[DESTINO]],4),#REF!,2,0)</f>
        <v>#REF!</v>
      </c>
      <c r="T956" s="218" t="str">
        <f t="shared" si="262"/>
        <v>Aderente</v>
      </c>
      <c r="U956" s="222">
        <f>((CONCATENATE(Solicitacao_Prancha[[#This Row],[DATA MOVIMENTAÇÃO]]," ",Solicitacao_Prancha[[#This Row],[HORA MOVIMENTAÇÃO]])-Solicitacao_Prancha[[#This Row],[DATA SOLICITAÇÃO]])*24)+3</f>
        <v>61.783333333209157</v>
      </c>
      <c r="V956" s="224" t="s">
        <v>410</v>
      </c>
      <c r="W956" s="209" t="str">
        <f>LEFT(Solicitacao_Prancha[[#This Row],[ORIGEM]],4)</f>
        <v>5002</v>
      </c>
      <c r="X956" s="209" t="str">
        <f>LEFT(Solicitacao_Prancha[[#This Row],[DESTINO]],4)</f>
        <v>5003</v>
      </c>
      <c r="Y956" s="209" t="str">
        <f t="shared" si="263"/>
        <v>BRLP5002</v>
      </c>
      <c r="Z956" s="209" t="str">
        <f t="shared" si="264"/>
        <v>50025003</v>
      </c>
      <c r="AA956" s="209" t="str">
        <f t="shared" si="265"/>
        <v>BRLP5003</v>
      </c>
      <c r="AB956" s="222" t="e">
        <f>VLOOKUP(Y956,#REF!,2,0)</f>
        <v>#REF!</v>
      </c>
      <c r="AC956" s="222" t="e">
        <f>VLOOKUP(Z956,#REF!,2,0)</f>
        <v>#REF!</v>
      </c>
      <c r="AD956" s="222" t="e">
        <f>VLOOKUP(AA956,#REF!,2,0)</f>
        <v>#REF!</v>
      </c>
      <c r="AE956" s="227" t="e">
        <f t="shared" si="266"/>
        <v>#REF!</v>
      </c>
      <c r="AF956" s="230" t="e">
        <f t="shared" si="267"/>
        <v>#REF!</v>
      </c>
      <c r="AG956" s="230">
        <v>2</v>
      </c>
      <c r="AH956" s="230" t="e">
        <f t="shared" si="268"/>
        <v>#REF!</v>
      </c>
      <c r="AI956" s="228" t="e">
        <f t="shared" si="269"/>
        <v>#REF!</v>
      </c>
      <c r="AJ956" s="209">
        <f>Solicitacao_Prancha[[#This Row],[QUANT EQUIP]]</f>
        <v>1</v>
      </c>
      <c r="AK956" s="209"/>
      <c r="AL956" s="209"/>
      <c r="AM956" s="209"/>
      <c r="AN956" s="209"/>
      <c r="AO956" s="209"/>
      <c r="AP956" s="209"/>
      <c r="AQ956" s="209"/>
      <c r="AR956" s="209"/>
      <c r="AS956" s="209"/>
      <c r="AT956" s="209"/>
      <c r="AU956" s="209"/>
      <c r="AV956" s="209"/>
      <c r="AW956" s="209"/>
      <c r="AX956"/>
      <c r="AY956"/>
    </row>
    <row r="957" spans="1:51" ht="15" hidden="1" x14ac:dyDescent="0.25">
      <c r="A957" s="209">
        <v>3727</v>
      </c>
      <c r="B957" s="209" t="s">
        <v>717</v>
      </c>
      <c r="C957" s="210">
        <v>45664.84375</v>
      </c>
      <c r="D957" s="209" t="s">
        <v>1432</v>
      </c>
      <c r="E957" s="209" t="s">
        <v>5</v>
      </c>
      <c r="F957" s="209">
        <v>1</v>
      </c>
      <c r="G957" s="209" t="s">
        <v>543</v>
      </c>
      <c r="H957" s="209" t="s">
        <v>620</v>
      </c>
      <c r="I957" s="209" t="s">
        <v>620</v>
      </c>
      <c r="J957" s="209" t="s">
        <v>1</v>
      </c>
      <c r="K957" s="209" t="s">
        <v>1894</v>
      </c>
      <c r="L957" s="209" t="s">
        <v>604</v>
      </c>
      <c r="M957" s="209" t="s">
        <v>636</v>
      </c>
      <c r="N957" s="209" t="s">
        <v>1509</v>
      </c>
      <c r="O957" s="209" t="s">
        <v>1932</v>
      </c>
      <c r="P957" s="209"/>
      <c r="Q957" s="209" t="s">
        <v>688</v>
      </c>
      <c r="R957" s="209" t="e">
        <f>VLOOKUP(LEFT(Solicitacao_Prancha[[#This Row],[ORIGEM]],4),#REF!,2,0)</f>
        <v>#REF!</v>
      </c>
      <c r="S957" s="209" t="e">
        <f>VLOOKUP(LEFT(Solicitacao_Prancha[[#This Row],[DESTINO]],4),#REF!,2,0)</f>
        <v>#REF!</v>
      </c>
      <c r="T957" s="218" t="str">
        <f t="shared" si="262"/>
        <v>Aderente</v>
      </c>
      <c r="U957" s="222">
        <f>((CONCATENATE(Solicitacao_Prancha[[#This Row],[DATA MOVIMENTAÇÃO]]," ",Solicitacao_Prancha[[#This Row],[HORA MOVIMENTAÇÃO]])-Solicitacao_Prancha[[#This Row],[DATA SOLICITAÇÃO]])*24)+3</f>
        <v>61.749999999941792</v>
      </c>
      <c r="V957" s="224" t="s">
        <v>410</v>
      </c>
      <c r="W957" s="209" t="str">
        <f>LEFT(Solicitacao_Prancha[[#This Row],[ORIGEM]],4)</f>
        <v>5002</v>
      </c>
      <c r="X957" s="209" t="str">
        <f>LEFT(Solicitacao_Prancha[[#This Row],[DESTINO]],4)</f>
        <v>5003</v>
      </c>
      <c r="Y957" s="209" t="str">
        <f t="shared" si="263"/>
        <v>BRLP5002</v>
      </c>
      <c r="Z957" s="209" t="str">
        <f t="shared" si="264"/>
        <v>50025003</v>
      </c>
      <c r="AA957" s="209" t="str">
        <f t="shared" si="265"/>
        <v>BRLP5003</v>
      </c>
      <c r="AB957" s="222" t="e">
        <f>VLOOKUP(Y957,#REF!,2,0)</f>
        <v>#REF!</v>
      </c>
      <c r="AC957" s="222" t="e">
        <f>VLOOKUP(Z957,#REF!,2,0)</f>
        <v>#REF!</v>
      </c>
      <c r="AD957" s="222" t="e">
        <f>VLOOKUP(AA957,#REF!,2,0)</f>
        <v>#REF!</v>
      </c>
      <c r="AE957" s="227" t="e">
        <f t="shared" si="266"/>
        <v>#REF!</v>
      </c>
      <c r="AF957" s="230" t="e">
        <f t="shared" si="267"/>
        <v>#REF!</v>
      </c>
      <c r="AG957" s="230">
        <v>2</v>
      </c>
      <c r="AH957" s="230" t="e">
        <f t="shared" si="268"/>
        <v>#REF!</v>
      </c>
      <c r="AI957" s="228" t="e">
        <f t="shared" si="269"/>
        <v>#REF!</v>
      </c>
      <c r="AJ957" s="209">
        <f>Solicitacao_Prancha[[#This Row],[QUANT EQUIP]]</f>
        <v>1</v>
      </c>
      <c r="AK957" s="209"/>
      <c r="AL957" s="209"/>
      <c r="AM957" s="209"/>
      <c r="AN957" s="209"/>
      <c r="AO957" s="209"/>
      <c r="AP957" s="209"/>
      <c r="AQ957" s="209"/>
      <c r="AR957" s="209"/>
      <c r="AS957" s="209"/>
      <c r="AT957" s="209"/>
      <c r="AU957" s="209"/>
      <c r="AV957" s="209"/>
      <c r="AW957" s="209"/>
      <c r="AX957"/>
      <c r="AY957"/>
    </row>
    <row r="958" spans="1:51" ht="15" hidden="1" x14ac:dyDescent="0.25">
      <c r="A958" s="209">
        <v>3729</v>
      </c>
      <c r="B958" s="209" t="s">
        <v>742</v>
      </c>
      <c r="C958" s="210">
        <v>45664.844444444447</v>
      </c>
      <c r="D958" s="209" t="s">
        <v>1124</v>
      </c>
      <c r="E958" s="209" t="s">
        <v>489</v>
      </c>
      <c r="F958" s="209">
        <v>1</v>
      </c>
      <c r="G958" s="209" t="s">
        <v>533</v>
      </c>
      <c r="H958" s="209" t="s">
        <v>620</v>
      </c>
      <c r="I958" s="209" t="s">
        <v>624</v>
      </c>
      <c r="J958" s="209" t="s">
        <v>531</v>
      </c>
      <c r="K958" s="209" t="s">
        <v>1862</v>
      </c>
      <c r="L958" s="209" t="s">
        <v>593</v>
      </c>
      <c r="M958" s="209" t="s">
        <v>1672</v>
      </c>
      <c r="N958" s="209" t="s">
        <v>590</v>
      </c>
      <c r="O958" s="209"/>
      <c r="P958" s="209" t="s">
        <v>630</v>
      </c>
      <c r="Q958" s="209" t="s">
        <v>688</v>
      </c>
      <c r="R958" s="209" t="e">
        <f>VLOOKUP(LEFT(Solicitacao_Prancha[[#This Row],[ORIGEM]],4),#REF!,2,0)</f>
        <v>#REF!</v>
      </c>
      <c r="S958" s="209" t="e">
        <f>VLOOKUP(LEFT(Solicitacao_Prancha[[#This Row],[DESTINO]],4),#REF!,2,0)</f>
        <v>#REF!</v>
      </c>
      <c r="T958" s="218" t="str">
        <f t="shared" si="262"/>
        <v>Não Aderente</v>
      </c>
      <c r="U958" s="222">
        <f>((CONCATENATE(Solicitacao_Prancha[[#This Row],[DATA MOVIMENTAÇÃO]]," ",Solicitacao_Prancha[[#This Row],[HORA MOVIMENTAÇÃO]])-Solicitacao_Prancha[[#This Row],[DATA SOLICITAÇÃO]])*24)+3</f>
        <v>38.733333333337214</v>
      </c>
      <c r="V958" s="224" t="s">
        <v>410</v>
      </c>
      <c r="W958" s="209" t="str">
        <f>LEFT(Solicitacao_Prancha[[#This Row],[ORIGEM]],4)</f>
        <v>0112</v>
      </c>
      <c r="X958" s="209" t="str">
        <f>LEFT(Solicitacao_Prancha[[#This Row],[DESTINO]],4)</f>
        <v>0351</v>
      </c>
      <c r="Y958" s="209" t="str">
        <f t="shared" si="263"/>
        <v>BRLP0112</v>
      </c>
      <c r="Z958" s="209" t="str">
        <f t="shared" si="264"/>
        <v>01120351</v>
      </c>
      <c r="AA958" s="209" t="str">
        <f t="shared" si="265"/>
        <v>BRLP0351</v>
      </c>
      <c r="AB958" s="222" t="e">
        <f>VLOOKUP(Y958,#REF!,2,0)</f>
        <v>#REF!</v>
      </c>
      <c r="AC958" s="222" t="e">
        <f>VLOOKUP(Z958,#REF!,2,0)</f>
        <v>#REF!</v>
      </c>
      <c r="AD958" s="222" t="e">
        <f>VLOOKUP(AA958,#REF!,2,0)</f>
        <v>#REF!</v>
      </c>
      <c r="AE958" s="227" t="e">
        <f t="shared" si="266"/>
        <v>#REF!</v>
      </c>
      <c r="AF958" s="230" t="e">
        <f t="shared" si="267"/>
        <v>#REF!</v>
      </c>
      <c r="AG958" s="230">
        <v>2</v>
      </c>
      <c r="AH958" s="230" t="e">
        <f t="shared" si="268"/>
        <v>#REF!</v>
      </c>
      <c r="AI958" s="228" t="e">
        <f t="shared" si="269"/>
        <v>#REF!</v>
      </c>
      <c r="AJ958" s="209">
        <f>Solicitacao_Prancha[[#This Row],[QUANT EQUIP]]</f>
        <v>1</v>
      </c>
      <c r="AK958" s="209"/>
      <c r="AL958" s="209"/>
      <c r="AM958" s="209"/>
      <c r="AN958" s="209"/>
      <c r="AO958" s="209"/>
      <c r="AP958" s="209"/>
      <c r="AQ958" s="209"/>
      <c r="AR958" s="209"/>
      <c r="AS958" s="209"/>
      <c r="AT958" s="209"/>
      <c r="AU958" s="209"/>
      <c r="AV958" s="209"/>
      <c r="AW958" s="209"/>
      <c r="AX958"/>
      <c r="AY958"/>
    </row>
    <row r="959" spans="1:51" ht="15" hidden="1" x14ac:dyDescent="0.25">
      <c r="A959" s="209">
        <v>3731</v>
      </c>
      <c r="B959" s="209" t="s">
        <v>742</v>
      </c>
      <c r="C959" s="210">
        <v>45664.84652777778</v>
      </c>
      <c r="D959" s="209" t="s">
        <v>1124</v>
      </c>
      <c r="E959" s="209" t="s">
        <v>493</v>
      </c>
      <c r="F959" s="209">
        <v>1</v>
      </c>
      <c r="G959" s="209" t="s">
        <v>533</v>
      </c>
      <c r="H959" s="209" t="s">
        <v>620</v>
      </c>
      <c r="I959" s="209" t="s">
        <v>624</v>
      </c>
      <c r="J959" s="209" t="s">
        <v>531</v>
      </c>
      <c r="K959" s="209" t="s">
        <v>1862</v>
      </c>
      <c r="L959" s="209" t="s">
        <v>593</v>
      </c>
      <c r="M959" s="209" t="s">
        <v>1933</v>
      </c>
      <c r="N959" s="209" t="s">
        <v>590</v>
      </c>
      <c r="O959" s="209"/>
      <c r="P959" s="209" t="s">
        <v>630</v>
      </c>
      <c r="Q959" s="209" t="s">
        <v>688</v>
      </c>
      <c r="R959" s="209" t="e">
        <f>VLOOKUP(LEFT(Solicitacao_Prancha[[#This Row],[ORIGEM]],4),#REF!,2,0)</f>
        <v>#REF!</v>
      </c>
      <c r="S959" s="209" t="e">
        <f>VLOOKUP(LEFT(Solicitacao_Prancha[[#This Row],[DESTINO]],4),#REF!,2,0)</f>
        <v>#REF!</v>
      </c>
      <c r="T959" s="218" t="str">
        <f t="shared" si="262"/>
        <v>Não Aderente</v>
      </c>
      <c r="U959" s="222">
        <f>((CONCATENATE(Solicitacao_Prancha[[#This Row],[DATA MOVIMENTAÇÃO]]," ",Solicitacao_Prancha[[#This Row],[HORA MOVIMENTAÇÃO]])-Solicitacao_Prancha[[#This Row],[DATA SOLICITAÇÃO]])*24)+3</f>
        <v>38.683333333348855</v>
      </c>
      <c r="V959" s="224" t="s">
        <v>410</v>
      </c>
      <c r="W959" s="209" t="str">
        <f>LEFT(Solicitacao_Prancha[[#This Row],[ORIGEM]],4)</f>
        <v>2098</v>
      </c>
      <c r="X959" s="209" t="str">
        <f>LEFT(Solicitacao_Prancha[[#This Row],[DESTINO]],4)</f>
        <v>0351</v>
      </c>
      <c r="Y959" s="209" t="str">
        <f t="shared" si="263"/>
        <v>BRLP2098</v>
      </c>
      <c r="Z959" s="209" t="str">
        <f t="shared" si="264"/>
        <v>20980351</v>
      </c>
      <c r="AA959" s="209" t="str">
        <f t="shared" si="265"/>
        <v>BRLP0351</v>
      </c>
      <c r="AB959" s="222" t="e">
        <f>VLOOKUP(Y959,#REF!,2,0)</f>
        <v>#REF!</v>
      </c>
      <c r="AC959" s="222" t="e">
        <f>VLOOKUP(Z959,#REF!,2,0)</f>
        <v>#REF!</v>
      </c>
      <c r="AD959" s="222" t="e">
        <f>VLOOKUP(AA959,#REF!,2,0)</f>
        <v>#REF!</v>
      </c>
      <c r="AE959" s="227" t="e">
        <f t="shared" si="266"/>
        <v>#REF!</v>
      </c>
      <c r="AF959" s="230" t="e">
        <f t="shared" si="267"/>
        <v>#REF!</v>
      </c>
      <c r="AG959" s="230">
        <v>2</v>
      </c>
      <c r="AH959" s="230" t="e">
        <f t="shared" si="268"/>
        <v>#REF!</v>
      </c>
      <c r="AI959" s="228" t="e">
        <f t="shared" si="269"/>
        <v>#REF!</v>
      </c>
      <c r="AJ959" s="209">
        <f>Solicitacao_Prancha[[#This Row],[QUANT EQUIP]]</f>
        <v>1</v>
      </c>
      <c r="AK959" s="209"/>
      <c r="AL959" s="209"/>
      <c r="AM959" s="209"/>
      <c r="AN959" s="209"/>
      <c r="AO959" s="209"/>
      <c r="AP959" s="209"/>
      <c r="AQ959" s="209"/>
      <c r="AR959" s="209"/>
      <c r="AS959" s="209"/>
      <c r="AT959" s="209"/>
      <c r="AU959" s="209"/>
      <c r="AV959" s="209"/>
      <c r="AW959" s="209"/>
      <c r="AX959"/>
      <c r="AY959"/>
    </row>
    <row r="960" spans="1:51" ht="15" hidden="1" x14ac:dyDescent="0.25">
      <c r="A960" s="209">
        <v>3730</v>
      </c>
      <c r="B960" s="209" t="s">
        <v>717</v>
      </c>
      <c r="C960" s="210">
        <v>45664.84652777778</v>
      </c>
      <c r="D960" s="209" t="s">
        <v>631</v>
      </c>
      <c r="E960" s="209" t="s">
        <v>500</v>
      </c>
      <c r="F960" s="209">
        <v>1</v>
      </c>
      <c r="G960" s="209" t="s">
        <v>543</v>
      </c>
      <c r="H960" s="209" t="s">
        <v>620</v>
      </c>
      <c r="I960" s="209" t="s">
        <v>621</v>
      </c>
      <c r="J960" s="209" t="s">
        <v>1</v>
      </c>
      <c r="K960" s="209" t="s">
        <v>1912</v>
      </c>
      <c r="L960" s="209" t="s">
        <v>604</v>
      </c>
      <c r="M960" s="209" t="s">
        <v>636</v>
      </c>
      <c r="N960" s="209" t="s">
        <v>1509</v>
      </c>
      <c r="O960" s="209" t="s">
        <v>1934</v>
      </c>
      <c r="P960" s="209"/>
      <c r="Q960" s="209" t="s">
        <v>688</v>
      </c>
      <c r="R960" s="209" t="e">
        <f>VLOOKUP(LEFT(Solicitacao_Prancha[[#This Row],[ORIGEM]],4),#REF!,2,0)</f>
        <v>#REF!</v>
      </c>
      <c r="S960" s="209" t="e">
        <f>VLOOKUP(LEFT(Solicitacao_Prancha[[#This Row],[DESTINO]],4),#REF!,2,0)</f>
        <v>#REF!</v>
      </c>
      <c r="T960" s="218" t="str">
        <f t="shared" si="262"/>
        <v>Aderente</v>
      </c>
      <c r="U960" s="222">
        <f>((CONCATENATE(Solicitacao_Prancha[[#This Row],[DATA MOVIMENTAÇÃO]]," ",Solicitacao_Prancha[[#This Row],[HORA MOVIMENTAÇÃO]])-Solicitacao_Prancha[[#This Row],[DATA SOLICITAÇÃO]])*24)+3</f>
        <v>85.68333333323244</v>
      </c>
      <c r="V960" s="224" t="s">
        <v>410</v>
      </c>
      <c r="W960" s="209" t="str">
        <f>LEFT(Solicitacao_Prancha[[#This Row],[ORIGEM]],4)</f>
        <v>5002</v>
      </c>
      <c r="X960" s="209" t="str">
        <f>LEFT(Solicitacao_Prancha[[#This Row],[DESTINO]],4)</f>
        <v>5003</v>
      </c>
      <c r="Y960" s="209" t="str">
        <f t="shared" si="263"/>
        <v>BRLP5002</v>
      </c>
      <c r="Z960" s="209" t="str">
        <f t="shared" si="264"/>
        <v>50025003</v>
      </c>
      <c r="AA960" s="209" t="str">
        <f t="shared" si="265"/>
        <v>BRLP5003</v>
      </c>
      <c r="AB960" s="222" t="e">
        <f>VLOOKUP(Y960,#REF!,2,0)</f>
        <v>#REF!</v>
      </c>
      <c r="AC960" s="222" t="e">
        <f>VLOOKUP(Z960,#REF!,2,0)</f>
        <v>#REF!</v>
      </c>
      <c r="AD960" s="222" t="e">
        <f>VLOOKUP(AA960,#REF!,2,0)</f>
        <v>#REF!</v>
      </c>
      <c r="AE960" s="227" t="e">
        <f t="shared" si="266"/>
        <v>#REF!</v>
      </c>
      <c r="AF960" s="230" t="e">
        <f t="shared" si="267"/>
        <v>#REF!</v>
      </c>
      <c r="AG960" s="230">
        <v>2</v>
      </c>
      <c r="AH960" s="230" t="e">
        <f t="shared" si="268"/>
        <v>#REF!</v>
      </c>
      <c r="AI960" s="228" t="e">
        <f t="shared" si="269"/>
        <v>#REF!</v>
      </c>
      <c r="AJ960" s="209">
        <f>Solicitacao_Prancha[[#This Row],[QUANT EQUIP]]</f>
        <v>1</v>
      </c>
      <c r="AK960" s="209"/>
      <c r="AL960" s="209"/>
      <c r="AM960" s="209"/>
      <c r="AN960" s="209"/>
      <c r="AO960" s="209"/>
      <c r="AP960" s="209"/>
      <c r="AQ960" s="209"/>
      <c r="AR960" s="209"/>
      <c r="AS960" s="209"/>
      <c r="AT960" s="209"/>
      <c r="AU960" s="209"/>
      <c r="AV960" s="209"/>
      <c r="AW960" s="209"/>
      <c r="AX960"/>
      <c r="AY960"/>
    </row>
    <row r="961" spans="1:51" ht="15" hidden="1" x14ac:dyDescent="0.25">
      <c r="A961" s="209">
        <v>3732</v>
      </c>
      <c r="B961" s="209" t="s">
        <v>717</v>
      </c>
      <c r="C961" s="210">
        <v>45664.84652777778</v>
      </c>
      <c r="D961" s="209" t="s">
        <v>1772</v>
      </c>
      <c r="E961" s="209" t="s">
        <v>491</v>
      </c>
      <c r="F961" s="209">
        <v>1</v>
      </c>
      <c r="G961" s="209" t="s">
        <v>6</v>
      </c>
      <c r="H961" s="209" t="s">
        <v>620</v>
      </c>
      <c r="I961" s="209" t="s">
        <v>624</v>
      </c>
      <c r="J961" s="209" t="s">
        <v>502</v>
      </c>
      <c r="K961" s="209" t="s">
        <v>1841</v>
      </c>
      <c r="L961" s="209" t="s">
        <v>604</v>
      </c>
      <c r="M961" s="209" t="s">
        <v>517</v>
      </c>
      <c r="N961" s="209" t="s">
        <v>769</v>
      </c>
      <c r="O961" s="209"/>
      <c r="P961" s="209"/>
      <c r="Q961" s="209" t="s">
        <v>688</v>
      </c>
      <c r="R961" s="209" t="e">
        <f>VLOOKUP(LEFT(Solicitacao_Prancha[[#This Row],[ORIGEM]],4),#REF!,2,0)</f>
        <v>#REF!</v>
      </c>
      <c r="S961" s="209" t="e">
        <f>VLOOKUP(LEFT(Solicitacao_Prancha[[#This Row],[DESTINO]],4),#REF!,2,0)</f>
        <v>#REF!</v>
      </c>
      <c r="T961" s="218" t="str">
        <f t="shared" si="262"/>
        <v>Não Aderente</v>
      </c>
      <c r="U961" s="222">
        <f>((CONCATENATE(Solicitacao_Prancha[[#This Row],[DATA MOVIMENTAÇÃO]]," ",Solicitacao_Prancha[[#This Row],[HORA MOVIMENTAÇÃO]])-Solicitacao_Prancha[[#This Row],[DATA SOLICITAÇÃO]])*24)+3</f>
        <v>13.68333333323244</v>
      </c>
      <c r="V961" s="224" t="s">
        <v>410</v>
      </c>
      <c r="W961" s="209" t="str">
        <f>LEFT(Solicitacao_Prancha[[#This Row],[ORIGEM]],4)</f>
        <v>0342</v>
      </c>
      <c r="X961" s="209" t="str">
        <f>LEFT(Solicitacao_Prancha[[#This Row],[DESTINO]],4)</f>
        <v>0332</v>
      </c>
      <c r="Y961" s="209" t="str">
        <f t="shared" si="263"/>
        <v>BRLP0342</v>
      </c>
      <c r="Z961" s="209" t="str">
        <f t="shared" si="264"/>
        <v>03420332</v>
      </c>
      <c r="AA961" s="209" t="str">
        <f t="shared" si="265"/>
        <v>BRLP0332</v>
      </c>
      <c r="AB961" s="222" t="e">
        <f>VLOOKUP(Y961,#REF!,2,0)</f>
        <v>#REF!</v>
      </c>
      <c r="AC961" s="222" t="e">
        <f>VLOOKUP(Z961,#REF!,2,0)</f>
        <v>#REF!</v>
      </c>
      <c r="AD961" s="222" t="e">
        <f>VLOOKUP(AA961,#REF!,2,0)</f>
        <v>#REF!</v>
      </c>
      <c r="AE961" s="227" t="e">
        <f t="shared" si="266"/>
        <v>#REF!</v>
      </c>
      <c r="AF961" s="230" t="e">
        <f t="shared" si="267"/>
        <v>#REF!</v>
      </c>
      <c r="AG961" s="230">
        <v>2</v>
      </c>
      <c r="AH961" s="230" t="e">
        <f t="shared" si="268"/>
        <v>#REF!</v>
      </c>
      <c r="AI961" s="228" t="e">
        <f t="shared" si="269"/>
        <v>#REF!</v>
      </c>
      <c r="AJ961" s="209">
        <f>Solicitacao_Prancha[[#This Row],[QUANT EQUIP]]</f>
        <v>1</v>
      </c>
      <c r="AK961" s="209"/>
      <c r="AL961" s="209"/>
      <c r="AM961" s="209"/>
      <c r="AN961" s="209"/>
      <c r="AO961" s="209"/>
      <c r="AP961" s="209"/>
      <c r="AQ961" s="209"/>
      <c r="AR961" s="209"/>
      <c r="AS961" s="209"/>
      <c r="AT961" s="209"/>
      <c r="AU961" s="209"/>
      <c r="AV961" s="209"/>
      <c r="AW961" s="209"/>
      <c r="AX961"/>
      <c r="AY961"/>
    </row>
    <row r="962" spans="1:51" ht="15" hidden="1" x14ac:dyDescent="0.25">
      <c r="A962" s="209">
        <v>3733</v>
      </c>
      <c r="B962" s="209" t="s">
        <v>745</v>
      </c>
      <c r="C962" s="210">
        <v>45664.856944444444</v>
      </c>
      <c r="D962" s="209" t="s">
        <v>1119</v>
      </c>
      <c r="E962" s="209" t="s">
        <v>485</v>
      </c>
      <c r="F962" s="209">
        <v>1</v>
      </c>
      <c r="G962" s="209" t="s">
        <v>845</v>
      </c>
      <c r="H962" s="209" t="s">
        <v>620</v>
      </c>
      <c r="I962" s="209" t="s">
        <v>624</v>
      </c>
      <c r="J962" s="209" t="s">
        <v>531</v>
      </c>
      <c r="K962" s="209" t="s">
        <v>1841</v>
      </c>
      <c r="L962" s="209" t="s">
        <v>600</v>
      </c>
      <c r="M962" s="209" t="s">
        <v>410</v>
      </c>
      <c r="N962" s="209" t="s">
        <v>490</v>
      </c>
      <c r="O962" s="209"/>
      <c r="P962" s="209" t="s">
        <v>1429</v>
      </c>
      <c r="Q962" s="209" t="s">
        <v>687</v>
      </c>
      <c r="R962" s="209" t="e">
        <f>VLOOKUP(LEFT(Solicitacao_Prancha[[#This Row],[ORIGEM]],4),#REF!,2,0)</f>
        <v>#REF!</v>
      </c>
      <c r="S962" s="209" t="e">
        <f>VLOOKUP(LEFT(Solicitacao_Prancha[[#This Row],[DESTINO]],4),#REF!,2,0)</f>
        <v>#REF!</v>
      </c>
      <c r="T962" s="218" t="str">
        <f t="shared" si="262"/>
        <v>Não Aderente</v>
      </c>
      <c r="U962" s="222">
        <f>((CONCATENATE(Solicitacao_Prancha[[#This Row],[DATA MOVIMENTAÇÃO]]," ",Solicitacao_Prancha[[#This Row],[HORA MOVIMENTAÇÃO]])-Solicitacao_Prancha[[#This Row],[DATA SOLICITAÇÃO]])*24)+3</f>
        <v>12.433333333348855</v>
      </c>
      <c r="V962" s="224" t="s">
        <v>410</v>
      </c>
      <c r="W962" s="209" t="str">
        <f>LEFT(Solicitacao_Prancha[[#This Row],[ORIGEM]],4)</f>
        <v>BRLP</v>
      </c>
      <c r="X962" s="209" t="str">
        <f>LEFT(Solicitacao_Prancha[[#This Row],[DESTINO]],4)</f>
        <v>0425</v>
      </c>
      <c r="Y962" s="209" t="str">
        <f t="shared" si="263"/>
        <v>BRLPBRLP</v>
      </c>
      <c r="Z962" s="209" t="str">
        <f t="shared" si="264"/>
        <v>BRLP0425</v>
      </c>
      <c r="AA962" s="209" t="str">
        <f t="shared" si="265"/>
        <v>BRLP0425</v>
      </c>
      <c r="AB962" s="222" t="e">
        <f>VLOOKUP(Y962,#REF!,2,0)</f>
        <v>#REF!</v>
      </c>
      <c r="AC962" s="222" t="e">
        <f>VLOOKUP(Z962,#REF!,2,0)</f>
        <v>#REF!</v>
      </c>
      <c r="AD962" s="222" t="e">
        <f>VLOOKUP(AA962,#REF!,2,0)</f>
        <v>#REF!</v>
      </c>
      <c r="AE962" s="227" t="e">
        <f t="shared" si="266"/>
        <v>#REF!</v>
      </c>
      <c r="AF962" s="230" t="e">
        <f t="shared" si="267"/>
        <v>#REF!</v>
      </c>
      <c r="AG962" s="230">
        <v>2</v>
      </c>
      <c r="AH962" s="230" t="e">
        <f t="shared" si="268"/>
        <v>#REF!</v>
      </c>
      <c r="AI962" s="228" t="e">
        <f t="shared" si="269"/>
        <v>#REF!</v>
      </c>
      <c r="AJ962" s="209">
        <f>Solicitacao_Prancha[[#This Row],[QUANT EQUIP]]</f>
        <v>1</v>
      </c>
      <c r="AK962" s="209"/>
      <c r="AL962" s="209"/>
      <c r="AM962" s="209"/>
      <c r="AN962" s="209"/>
      <c r="AO962" s="209"/>
      <c r="AP962" s="209"/>
      <c r="AQ962" s="209"/>
      <c r="AR962" s="209"/>
      <c r="AS962" s="209"/>
      <c r="AT962" s="209"/>
      <c r="AU962" s="209"/>
      <c r="AV962" s="209"/>
      <c r="AW962" s="209"/>
      <c r="AX962"/>
      <c r="AY962"/>
    </row>
    <row r="963" spans="1:51" ht="15" hidden="1" x14ac:dyDescent="0.25">
      <c r="A963" s="209">
        <v>3734</v>
      </c>
      <c r="B963" s="209" t="s">
        <v>717</v>
      </c>
      <c r="C963" s="210">
        <v>45664.882638888892</v>
      </c>
      <c r="D963" s="209" t="s">
        <v>1935</v>
      </c>
      <c r="E963" s="209" t="s">
        <v>500</v>
      </c>
      <c r="F963" s="209">
        <v>2</v>
      </c>
      <c r="G963" s="209" t="s">
        <v>506</v>
      </c>
      <c r="H963" s="209" t="s">
        <v>621</v>
      </c>
      <c r="I963" s="209" t="s">
        <v>622</v>
      </c>
      <c r="J963" s="209" t="s">
        <v>531</v>
      </c>
      <c r="K963" s="209" t="s">
        <v>1855</v>
      </c>
      <c r="L963" s="209" t="s">
        <v>1936</v>
      </c>
      <c r="M963" s="209" t="s">
        <v>646</v>
      </c>
      <c r="N963" s="209" t="s">
        <v>644</v>
      </c>
      <c r="O963" s="209"/>
      <c r="P963" s="209" t="s">
        <v>630</v>
      </c>
      <c r="Q963" s="209" t="s">
        <v>688</v>
      </c>
      <c r="R963" s="209" t="e">
        <f>VLOOKUP(LEFT(Solicitacao_Prancha[[#This Row],[ORIGEM]],4),#REF!,2,0)</f>
        <v>#REF!</v>
      </c>
      <c r="S963" s="209" t="e">
        <f>VLOOKUP(LEFT(Solicitacao_Prancha[[#This Row],[DESTINO]],4),#REF!,2,0)</f>
        <v>#REF!</v>
      </c>
      <c r="T963" s="218" t="str">
        <f t="shared" si="262"/>
        <v>Não Aderente</v>
      </c>
      <c r="U963" s="222">
        <f>((CONCATENATE(Solicitacao_Prancha[[#This Row],[DATA MOVIMENTAÇÃO]]," ",Solicitacao_Prancha[[#This Row],[HORA MOVIMENTAÇÃO]])-Solicitacao_Prancha[[#This Row],[DATA SOLICITAÇÃO]])*24)+3</f>
        <v>1.0166666666627862</v>
      </c>
      <c r="V963" s="224" t="s">
        <v>410</v>
      </c>
      <c r="W963" s="209" t="str">
        <f>LEFT(Solicitacao_Prancha[[#This Row],[ORIGEM]],4)</f>
        <v>0137</v>
      </c>
      <c r="X963" s="209" t="str">
        <f>LEFT(Solicitacao_Prancha[[#This Row],[DESTINO]],4)</f>
        <v>0073</v>
      </c>
      <c r="Y963" s="209" t="str">
        <f t="shared" si="263"/>
        <v>BRLP0137</v>
      </c>
      <c r="Z963" s="209" t="str">
        <f t="shared" si="264"/>
        <v>01370073</v>
      </c>
      <c r="AA963" s="209" t="str">
        <f t="shared" si="265"/>
        <v>BRLP0073</v>
      </c>
      <c r="AB963" s="222" t="e">
        <f>VLOOKUP(Y963,#REF!,2,0)</f>
        <v>#REF!</v>
      </c>
      <c r="AC963" s="222" t="e">
        <f>VLOOKUP(Z963,#REF!,2,0)</f>
        <v>#REF!</v>
      </c>
      <c r="AD963" s="222" t="e">
        <f>VLOOKUP(AA963,#REF!,2,0)</f>
        <v>#REF!</v>
      </c>
      <c r="AE963" s="227" t="e">
        <f t="shared" si="266"/>
        <v>#REF!</v>
      </c>
      <c r="AF963" s="230" t="e">
        <f t="shared" si="267"/>
        <v>#REF!</v>
      </c>
      <c r="AG963" s="230">
        <v>2</v>
      </c>
      <c r="AH963" s="230" t="e">
        <f t="shared" si="268"/>
        <v>#REF!</v>
      </c>
      <c r="AI963" s="228" t="e">
        <f t="shared" si="269"/>
        <v>#REF!</v>
      </c>
      <c r="AJ963" s="209">
        <f>Solicitacao_Prancha[[#This Row],[QUANT EQUIP]]</f>
        <v>2</v>
      </c>
      <c r="AK963" s="209"/>
      <c r="AL963" s="209"/>
      <c r="AM963" s="209"/>
      <c r="AN963" s="209"/>
      <c r="AO963" s="209"/>
      <c r="AP963" s="209"/>
      <c r="AQ963" s="209"/>
      <c r="AR963" s="209"/>
      <c r="AS963" s="209"/>
      <c r="AT963" s="209"/>
      <c r="AU963" s="209"/>
      <c r="AV963" s="209"/>
      <c r="AW963" s="209"/>
      <c r="AX963"/>
      <c r="AY963"/>
    </row>
    <row r="964" spans="1:51" ht="15" hidden="1" x14ac:dyDescent="0.25">
      <c r="A964" s="209">
        <v>3736</v>
      </c>
      <c r="B964" s="209" t="s">
        <v>718</v>
      </c>
      <c r="C964" s="210">
        <v>45664.925694444442</v>
      </c>
      <c r="D964" s="209" t="s">
        <v>555</v>
      </c>
      <c r="E964" s="209" t="s">
        <v>744</v>
      </c>
      <c r="F964" s="209">
        <v>10</v>
      </c>
      <c r="G964" s="209" t="s">
        <v>523</v>
      </c>
      <c r="H964" s="209" t="s">
        <v>672</v>
      </c>
      <c r="I964" s="209" t="s">
        <v>621</v>
      </c>
      <c r="J964" s="209" t="s">
        <v>1</v>
      </c>
      <c r="K964" s="209" t="s">
        <v>1862</v>
      </c>
      <c r="L964" s="209" t="s">
        <v>604</v>
      </c>
      <c r="M964" s="209" t="s">
        <v>1937</v>
      </c>
      <c r="N964" s="209" t="s">
        <v>755</v>
      </c>
      <c r="O964" s="209"/>
      <c r="P964" s="209"/>
      <c r="Q964" s="209" t="s">
        <v>688</v>
      </c>
      <c r="R964" s="209" t="e">
        <f>VLOOKUP(LEFT(Solicitacao_Prancha[[#This Row],[ORIGEM]],4),#REF!,2,0)</f>
        <v>#REF!</v>
      </c>
      <c r="S964" s="209" t="e">
        <f>VLOOKUP(LEFT(Solicitacao_Prancha[[#This Row],[DESTINO]],4),#REF!,2,0)</f>
        <v>#REF!</v>
      </c>
      <c r="T964" s="218" t="str">
        <f t="shared" si="262"/>
        <v>Não Aderente</v>
      </c>
      <c r="U964" s="222">
        <f>((CONCATENATE(Solicitacao_Prancha[[#This Row],[DATA MOVIMENTAÇÃO]]," ",Solicitacao_Prancha[[#This Row],[HORA MOVIMENTAÇÃO]])-Solicitacao_Prancha[[#This Row],[DATA SOLICITAÇÃO]])*24)+3</f>
        <v>35.783333333325572</v>
      </c>
      <c r="V964" s="224" t="s">
        <v>410</v>
      </c>
      <c r="W964" s="209" t="str">
        <f>LEFT(Solicitacao_Prancha[[#This Row],[ORIGEM]],4)</f>
        <v>0518</v>
      </c>
      <c r="X964" s="209" t="str">
        <f>LEFT(Solicitacao_Prancha[[#This Row],[DESTINO]],4)</f>
        <v>0057</v>
      </c>
      <c r="Y964" s="209" t="str">
        <f t="shared" si="263"/>
        <v>BRLP0518</v>
      </c>
      <c r="Z964" s="209" t="str">
        <f t="shared" si="264"/>
        <v>05180057</v>
      </c>
      <c r="AA964" s="209" t="str">
        <f t="shared" si="265"/>
        <v>BRLP0057</v>
      </c>
      <c r="AB964" s="222" t="e">
        <f>VLOOKUP(Y964,#REF!,2,0)</f>
        <v>#REF!</v>
      </c>
      <c r="AC964" s="222" t="e">
        <f>VLOOKUP(Z964,#REF!,2,0)</f>
        <v>#REF!</v>
      </c>
      <c r="AD964" s="222" t="e">
        <f>VLOOKUP(AA964,#REF!,2,0)</f>
        <v>#REF!</v>
      </c>
      <c r="AE964" s="227" t="e">
        <f t="shared" si="266"/>
        <v>#REF!</v>
      </c>
      <c r="AF964" s="230" t="e">
        <f t="shared" si="267"/>
        <v>#REF!</v>
      </c>
      <c r="AG964" s="230">
        <v>2</v>
      </c>
      <c r="AH964" s="230" t="e">
        <f t="shared" si="268"/>
        <v>#REF!</v>
      </c>
      <c r="AI964" s="228" t="e">
        <f t="shared" si="269"/>
        <v>#REF!</v>
      </c>
      <c r="AJ964" s="209">
        <f>Solicitacao_Prancha[[#This Row],[QUANT EQUIP]]</f>
        <v>10</v>
      </c>
      <c r="AK964" s="209"/>
      <c r="AL964" s="209"/>
      <c r="AM964" s="209"/>
      <c r="AN964" s="209"/>
      <c r="AO964" s="209"/>
      <c r="AP964" s="209"/>
      <c r="AQ964" s="209"/>
      <c r="AR964" s="209"/>
      <c r="AS964" s="209"/>
      <c r="AT964" s="209"/>
      <c r="AU964" s="209"/>
      <c r="AV964" s="209"/>
      <c r="AW964" s="209"/>
      <c r="AX964"/>
      <c r="AY964"/>
    </row>
    <row r="965" spans="1:51" ht="15" hidden="1" x14ac:dyDescent="0.25">
      <c r="A965" s="209">
        <v>3735</v>
      </c>
      <c r="B965" s="209" t="s">
        <v>718</v>
      </c>
      <c r="C965" s="210">
        <v>45664.928472222222</v>
      </c>
      <c r="D965" s="209" t="s">
        <v>566</v>
      </c>
      <c r="E965" s="209" t="s">
        <v>744</v>
      </c>
      <c r="F965" s="209">
        <v>3</v>
      </c>
      <c r="G965" s="209" t="s">
        <v>564</v>
      </c>
      <c r="H965" s="209" t="s">
        <v>621</v>
      </c>
      <c r="I965" s="209" t="s">
        <v>624</v>
      </c>
      <c r="J965" s="209" t="s">
        <v>1</v>
      </c>
      <c r="K965" s="209" t="s">
        <v>1862</v>
      </c>
      <c r="L965" s="209" t="s">
        <v>604</v>
      </c>
      <c r="M965" s="209" t="s">
        <v>855</v>
      </c>
      <c r="N965" s="209" t="s">
        <v>1938</v>
      </c>
      <c r="O965" s="209"/>
      <c r="P965" s="209"/>
      <c r="Q965" s="209" t="s">
        <v>688</v>
      </c>
      <c r="R965" s="209" t="e">
        <f>VLOOKUP(LEFT(Solicitacao_Prancha[[#This Row],[ORIGEM]],4),#REF!,2,0)</f>
        <v>#REF!</v>
      </c>
      <c r="S965" s="209" t="e">
        <f>VLOOKUP(LEFT(Solicitacao_Prancha[[#This Row],[DESTINO]],4),#REF!,2,0)</f>
        <v>#REF!</v>
      </c>
      <c r="T965" s="218" t="str">
        <f t="shared" si="262"/>
        <v>Não Aderente</v>
      </c>
      <c r="U965" s="222">
        <f>((CONCATENATE(Solicitacao_Prancha[[#This Row],[DATA MOVIMENTAÇÃO]]," ",Solicitacao_Prancha[[#This Row],[HORA MOVIMENTAÇÃO]])-Solicitacao_Prancha[[#This Row],[DATA SOLICITAÇÃO]])*24)+3</f>
        <v>35.71666666661622</v>
      </c>
      <c r="V965" s="224" t="s">
        <v>410</v>
      </c>
      <c r="W965" s="209" t="str">
        <f>LEFT(Solicitacao_Prancha[[#This Row],[ORIGEM]],4)</f>
        <v>5016</v>
      </c>
      <c r="X965" s="209" t="str">
        <f>LEFT(Solicitacao_Prancha[[#This Row],[DESTINO]],4)</f>
        <v>5018</v>
      </c>
      <c r="Y965" s="209" t="str">
        <f t="shared" si="263"/>
        <v>BRLP5016</v>
      </c>
      <c r="Z965" s="209" t="str">
        <f t="shared" si="264"/>
        <v>50165018</v>
      </c>
      <c r="AA965" s="209" t="str">
        <f t="shared" si="265"/>
        <v>BRLP5018</v>
      </c>
      <c r="AB965" s="222" t="e">
        <f>VLOOKUP(Y965,#REF!,2,0)</f>
        <v>#REF!</v>
      </c>
      <c r="AC965" s="222" t="e">
        <f>VLOOKUP(Z965,#REF!,2,0)</f>
        <v>#REF!</v>
      </c>
      <c r="AD965" s="222" t="e">
        <f>VLOOKUP(AA965,#REF!,2,0)</f>
        <v>#REF!</v>
      </c>
      <c r="AE965" s="227" t="e">
        <f t="shared" si="266"/>
        <v>#REF!</v>
      </c>
      <c r="AF965" s="230" t="e">
        <f t="shared" si="267"/>
        <v>#REF!</v>
      </c>
      <c r="AG965" s="230">
        <v>2</v>
      </c>
      <c r="AH965" s="230" t="e">
        <f t="shared" si="268"/>
        <v>#REF!</v>
      </c>
      <c r="AI965" s="228" t="e">
        <f t="shared" si="269"/>
        <v>#REF!</v>
      </c>
      <c r="AJ965" s="209">
        <f>Solicitacao_Prancha[[#This Row],[QUANT EQUIP]]</f>
        <v>3</v>
      </c>
      <c r="AK965" s="209"/>
      <c r="AL965" s="209"/>
      <c r="AM965" s="209"/>
      <c r="AN965" s="209"/>
      <c r="AO965" s="209"/>
      <c r="AP965" s="209"/>
      <c r="AQ965" s="209"/>
      <c r="AR965" s="209"/>
      <c r="AS965" s="209"/>
      <c r="AT965" s="209"/>
      <c r="AU965" s="209"/>
      <c r="AV965" s="209"/>
      <c r="AW965" s="209"/>
      <c r="AX965"/>
      <c r="AY965"/>
    </row>
    <row r="966" spans="1:51" ht="15" hidden="1" x14ac:dyDescent="0.25">
      <c r="A966" s="209">
        <v>3737</v>
      </c>
      <c r="B966" s="209" t="s">
        <v>743</v>
      </c>
      <c r="C966" s="210">
        <v>45665.057638888888</v>
      </c>
      <c r="D966" s="209" t="s">
        <v>521</v>
      </c>
      <c r="E966" s="209" t="s">
        <v>493</v>
      </c>
      <c r="F966" s="209">
        <v>1</v>
      </c>
      <c r="G966" s="209" t="s">
        <v>4</v>
      </c>
      <c r="H966" s="209" t="s">
        <v>620</v>
      </c>
      <c r="I966" s="209" t="s">
        <v>621</v>
      </c>
      <c r="J966" s="209" t="s">
        <v>1</v>
      </c>
      <c r="K966" s="209" t="s">
        <v>1862</v>
      </c>
      <c r="L966" s="209" t="s">
        <v>604</v>
      </c>
      <c r="M966" s="209" t="s">
        <v>410</v>
      </c>
      <c r="N966" s="209" t="s">
        <v>1513</v>
      </c>
      <c r="O966" s="209" t="s">
        <v>1939</v>
      </c>
      <c r="P966" s="209"/>
      <c r="Q966" s="209" t="s">
        <v>687</v>
      </c>
      <c r="R966" s="209" t="e">
        <f>VLOOKUP(LEFT(Solicitacao_Prancha[[#This Row],[ORIGEM]],4),#REF!,2,0)</f>
        <v>#REF!</v>
      </c>
      <c r="S966" s="209" t="e">
        <f>VLOOKUP(LEFT(Solicitacao_Prancha[[#This Row],[DESTINO]],4),#REF!,2,0)</f>
        <v>#REF!</v>
      </c>
      <c r="T966" s="218" t="str">
        <f t="shared" si="262"/>
        <v>Não Aderente</v>
      </c>
      <c r="U966" s="222">
        <f>((CONCATENATE(Solicitacao_Prancha[[#This Row],[DATA MOVIMENTAÇÃO]]," ",Solicitacao_Prancha[[#This Row],[HORA MOVIMENTAÇÃO]])-Solicitacao_Prancha[[#This Row],[DATA SOLICITAÇÃO]])*24)+3</f>
        <v>32.616666666639503</v>
      </c>
      <c r="V966" s="224" t="s">
        <v>410</v>
      </c>
      <c r="W966" s="209" t="str">
        <f>LEFT(Solicitacao_Prancha[[#This Row],[ORIGEM]],4)</f>
        <v>BRLP</v>
      </c>
      <c r="X966" s="209" t="str">
        <f>LEFT(Solicitacao_Prancha[[#This Row],[DESTINO]],4)</f>
        <v>0460</v>
      </c>
      <c r="Y966" s="209" t="str">
        <f t="shared" si="263"/>
        <v>BRLPBRLP</v>
      </c>
      <c r="Z966" s="209" t="str">
        <f t="shared" si="264"/>
        <v>BRLP0460</v>
      </c>
      <c r="AA966" s="209" t="str">
        <f t="shared" si="265"/>
        <v>BRLP0460</v>
      </c>
      <c r="AB966" s="222" t="e">
        <f>VLOOKUP(Y966,#REF!,2,0)</f>
        <v>#REF!</v>
      </c>
      <c r="AC966" s="222" t="e">
        <f>VLOOKUP(Z966,#REF!,2,0)</f>
        <v>#REF!</v>
      </c>
      <c r="AD966" s="222" t="e">
        <f>VLOOKUP(AA966,#REF!,2,0)</f>
        <v>#REF!</v>
      </c>
      <c r="AE966" s="227" t="e">
        <f t="shared" si="266"/>
        <v>#REF!</v>
      </c>
      <c r="AF966" s="230" t="e">
        <f t="shared" si="267"/>
        <v>#REF!</v>
      </c>
      <c r="AG966" s="230">
        <v>2</v>
      </c>
      <c r="AH966" s="230" t="e">
        <f t="shared" si="268"/>
        <v>#REF!</v>
      </c>
      <c r="AI966" s="228" t="e">
        <f t="shared" si="269"/>
        <v>#REF!</v>
      </c>
      <c r="AJ966" s="209">
        <f>Solicitacao_Prancha[[#This Row],[QUANT EQUIP]]</f>
        <v>1</v>
      </c>
      <c r="AK966" s="209"/>
      <c r="AL966" s="209"/>
      <c r="AM966" s="209"/>
      <c r="AN966" s="209"/>
      <c r="AO966" s="209"/>
      <c r="AP966" s="209"/>
      <c r="AQ966" s="209"/>
      <c r="AR966" s="209"/>
      <c r="AS966" s="209"/>
      <c r="AT966" s="209"/>
      <c r="AU966" s="209"/>
      <c r="AV966" s="209"/>
      <c r="AW966" s="209"/>
      <c r="AX966"/>
      <c r="AY966"/>
    </row>
    <row r="967" spans="1:51" ht="15" hidden="1" x14ac:dyDescent="0.25">
      <c r="A967" s="209">
        <v>3738</v>
      </c>
      <c r="B967" s="209" t="s">
        <v>718</v>
      </c>
      <c r="C967" s="210">
        <v>45665.364583333336</v>
      </c>
      <c r="D967" s="209" t="s">
        <v>1845</v>
      </c>
      <c r="E967" s="209" t="s">
        <v>5</v>
      </c>
      <c r="F967" s="209">
        <v>1</v>
      </c>
      <c r="G967" s="209" t="s">
        <v>492</v>
      </c>
      <c r="H967" s="209" t="s">
        <v>620</v>
      </c>
      <c r="I967" s="209" t="s">
        <v>620</v>
      </c>
      <c r="J967" s="209" t="s">
        <v>502</v>
      </c>
      <c r="K967" s="209" t="s">
        <v>1841</v>
      </c>
      <c r="L967" s="209" t="s">
        <v>604</v>
      </c>
      <c r="M967" s="209" t="s">
        <v>696</v>
      </c>
      <c r="N967" s="209" t="s">
        <v>1765</v>
      </c>
      <c r="O967" s="209" t="s">
        <v>1940</v>
      </c>
      <c r="P967" s="209"/>
      <c r="Q967" s="209" t="s">
        <v>688</v>
      </c>
      <c r="R967" s="209" t="e">
        <f>VLOOKUP(LEFT(Solicitacao_Prancha[[#This Row],[ORIGEM]],4),#REF!,2,0)</f>
        <v>#REF!</v>
      </c>
      <c r="S967" s="209" t="e">
        <f>VLOOKUP(LEFT(Solicitacao_Prancha[[#This Row],[DESTINO]],4),#REF!,2,0)</f>
        <v>#REF!</v>
      </c>
      <c r="T967" s="218" t="str">
        <f t="shared" si="262"/>
        <v>Não Aderente</v>
      </c>
      <c r="U967" s="222">
        <f>((CONCATENATE(Solicitacao_Prancha[[#This Row],[DATA MOVIMENTAÇÃO]]," ",Solicitacao_Prancha[[#This Row],[HORA MOVIMENTAÇÃO]])-Solicitacao_Prancha[[#This Row],[DATA SOLICITAÇÃO]])*24)+3</f>
        <v>1.2499999998835847</v>
      </c>
      <c r="V967" s="224" t="s">
        <v>410</v>
      </c>
      <c r="W967" s="209" t="str">
        <f>LEFT(Solicitacao_Prancha[[#This Row],[ORIGEM]],4)</f>
        <v>0347</v>
      </c>
      <c r="X967" s="209" t="str">
        <f>LEFT(Solicitacao_Prancha[[#This Row],[DESTINO]],4)</f>
        <v>0398</v>
      </c>
      <c r="Y967" s="209" t="str">
        <f t="shared" si="263"/>
        <v>BRLP0347</v>
      </c>
      <c r="Z967" s="209" t="str">
        <f t="shared" si="264"/>
        <v>03470398</v>
      </c>
      <c r="AA967" s="209" t="str">
        <f t="shared" si="265"/>
        <v>BRLP0398</v>
      </c>
      <c r="AB967" s="222" t="e">
        <f>VLOOKUP(Y967,#REF!,2,0)</f>
        <v>#REF!</v>
      </c>
      <c r="AC967" s="222" t="e">
        <f>VLOOKUP(Z967,#REF!,2,0)</f>
        <v>#REF!</v>
      </c>
      <c r="AD967" s="222" t="e">
        <f>VLOOKUP(AA967,#REF!,2,0)</f>
        <v>#REF!</v>
      </c>
      <c r="AE967" s="227" t="e">
        <f t="shared" si="266"/>
        <v>#REF!</v>
      </c>
      <c r="AF967" s="230" t="e">
        <f t="shared" si="267"/>
        <v>#REF!</v>
      </c>
      <c r="AG967" s="230">
        <v>2</v>
      </c>
      <c r="AH967" s="230" t="e">
        <f t="shared" si="268"/>
        <v>#REF!</v>
      </c>
      <c r="AI967" s="228" t="e">
        <f t="shared" si="269"/>
        <v>#REF!</v>
      </c>
      <c r="AJ967" s="209">
        <f>Solicitacao_Prancha[[#This Row],[QUANT EQUIP]]</f>
        <v>1</v>
      </c>
      <c r="AK967" s="209"/>
      <c r="AL967" s="209"/>
      <c r="AM967" s="209"/>
      <c r="AN967" s="209"/>
      <c r="AO967" s="209"/>
      <c r="AP967" s="209"/>
      <c r="AQ967" s="209"/>
      <c r="AR967" s="209"/>
      <c r="AS967" s="209"/>
      <c r="AT967" s="209"/>
      <c r="AU967" s="209"/>
      <c r="AV967" s="209"/>
      <c r="AW967" s="209"/>
      <c r="AX967"/>
      <c r="AY967"/>
    </row>
    <row r="968" spans="1:51" ht="15" hidden="1" x14ac:dyDescent="0.25">
      <c r="A968" s="209">
        <v>3739</v>
      </c>
      <c r="B968" s="209" t="s">
        <v>718</v>
      </c>
      <c r="C968" s="210">
        <v>45665.366666666669</v>
      </c>
      <c r="D968" s="209" t="s">
        <v>1845</v>
      </c>
      <c r="E968" s="209" t="s">
        <v>5</v>
      </c>
      <c r="F968" s="209">
        <v>1</v>
      </c>
      <c r="G968" s="209" t="s">
        <v>492</v>
      </c>
      <c r="H968" s="209" t="s">
        <v>620</v>
      </c>
      <c r="I968" s="209" t="s">
        <v>620</v>
      </c>
      <c r="J968" s="209" t="s">
        <v>1</v>
      </c>
      <c r="K968" s="209" t="s">
        <v>1862</v>
      </c>
      <c r="L968" s="209" t="s">
        <v>604</v>
      </c>
      <c r="M968" s="209" t="s">
        <v>696</v>
      </c>
      <c r="N968" s="209" t="s">
        <v>1765</v>
      </c>
      <c r="O968" s="209" t="s">
        <v>1846</v>
      </c>
      <c r="P968" s="209"/>
      <c r="Q968" s="209" t="s">
        <v>688</v>
      </c>
      <c r="R968" s="209" t="e">
        <f>VLOOKUP(LEFT(Solicitacao_Prancha[[#This Row],[ORIGEM]],4),#REF!,2,0)</f>
        <v>#REF!</v>
      </c>
      <c r="S968" s="209" t="e">
        <f>VLOOKUP(LEFT(Solicitacao_Prancha[[#This Row],[DESTINO]],4),#REF!,2,0)</f>
        <v>#REF!</v>
      </c>
      <c r="T968" s="218" t="str">
        <f t="shared" si="262"/>
        <v>Não Aderente</v>
      </c>
      <c r="U968" s="222">
        <f>((CONCATENATE(Solicitacao_Prancha[[#This Row],[DATA MOVIMENTAÇÃO]]," ",Solicitacao_Prancha[[#This Row],[HORA MOVIMENTAÇÃO]])-Solicitacao_Prancha[[#This Row],[DATA SOLICITAÇÃO]])*24)+3</f>
        <v>25.199999999895226</v>
      </c>
      <c r="V968" s="224" t="s">
        <v>410</v>
      </c>
      <c r="W968" s="209" t="str">
        <f>LEFT(Solicitacao_Prancha[[#This Row],[ORIGEM]],4)</f>
        <v>0347</v>
      </c>
      <c r="X968" s="209" t="str">
        <f>LEFT(Solicitacao_Prancha[[#This Row],[DESTINO]],4)</f>
        <v>0398</v>
      </c>
      <c r="Y968" s="209" t="str">
        <f t="shared" si="263"/>
        <v>BRLP0347</v>
      </c>
      <c r="Z968" s="209" t="str">
        <f t="shared" si="264"/>
        <v>03470398</v>
      </c>
      <c r="AA968" s="209" t="str">
        <f t="shared" si="265"/>
        <v>BRLP0398</v>
      </c>
      <c r="AB968" s="222" t="e">
        <f>VLOOKUP(Y968,#REF!,2,0)</f>
        <v>#REF!</v>
      </c>
      <c r="AC968" s="222" t="e">
        <f>VLOOKUP(Z968,#REF!,2,0)</f>
        <v>#REF!</v>
      </c>
      <c r="AD968" s="222" t="e">
        <f>VLOOKUP(AA968,#REF!,2,0)</f>
        <v>#REF!</v>
      </c>
      <c r="AE968" s="227" t="e">
        <f t="shared" si="266"/>
        <v>#REF!</v>
      </c>
      <c r="AF968" s="230" t="e">
        <f t="shared" si="267"/>
        <v>#REF!</v>
      </c>
      <c r="AG968" s="230">
        <v>2</v>
      </c>
      <c r="AH968" s="230" t="e">
        <f t="shared" si="268"/>
        <v>#REF!</v>
      </c>
      <c r="AI968" s="228" t="e">
        <f t="shared" si="269"/>
        <v>#REF!</v>
      </c>
      <c r="AJ968" s="209">
        <f>Solicitacao_Prancha[[#This Row],[QUANT EQUIP]]</f>
        <v>1</v>
      </c>
      <c r="AK968" s="209"/>
      <c r="AL968" s="209"/>
      <c r="AM968" s="209"/>
      <c r="AN968" s="209"/>
      <c r="AO968" s="209"/>
      <c r="AP968" s="209"/>
      <c r="AQ968" s="209"/>
      <c r="AR968" s="209"/>
      <c r="AS968" s="209"/>
      <c r="AT968" s="209"/>
      <c r="AU968" s="209"/>
      <c r="AV968" s="209"/>
      <c r="AW968" s="209"/>
      <c r="AX968"/>
      <c r="AY968"/>
    </row>
    <row r="969" spans="1:51" ht="15" hidden="1" x14ac:dyDescent="0.25">
      <c r="A969" s="209">
        <v>3740</v>
      </c>
      <c r="B969" s="209" t="s">
        <v>742</v>
      </c>
      <c r="C969" s="210">
        <v>45665.388888888891</v>
      </c>
      <c r="D969" s="209" t="s">
        <v>585</v>
      </c>
      <c r="E969" s="209" t="s">
        <v>493</v>
      </c>
      <c r="F969" s="209">
        <v>1</v>
      </c>
      <c r="G969" s="209" t="s">
        <v>532</v>
      </c>
      <c r="H969" s="209" t="s">
        <v>620</v>
      </c>
      <c r="I969" s="209" t="s">
        <v>624</v>
      </c>
      <c r="J969" s="209" t="s">
        <v>1</v>
      </c>
      <c r="K969" s="209" t="s">
        <v>1894</v>
      </c>
      <c r="L969" s="209" t="s">
        <v>612</v>
      </c>
      <c r="M969" s="209" t="s">
        <v>1889</v>
      </c>
      <c r="N969" s="209" t="s">
        <v>578</v>
      </c>
      <c r="O969" s="209"/>
      <c r="P969" s="209"/>
      <c r="Q969" s="209" t="s">
        <v>687</v>
      </c>
      <c r="R969" s="209" t="e">
        <f>VLOOKUP(LEFT(Solicitacao_Prancha[[#This Row],[ORIGEM]],4),#REF!,2,0)</f>
        <v>#REF!</v>
      </c>
      <c r="S969" s="209" t="e">
        <f>VLOOKUP(LEFT(Solicitacao_Prancha[[#This Row],[DESTINO]],4),#REF!,2,0)</f>
        <v>#REF!</v>
      </c>
      <c r="T969" s="218" t="str">
        <f t="shared" si="262"/>
        <v>Aderente</v>
      </c>
      <c r="U969" s="222">
        <f>((CONCATENATE(Solicitacao_Prancha[[#This Row],[DATA MOVIMENTAÇÃO]]," ",Solicitacao_Prancha[[#This Row],[HORA MOVIMENTAÇÃO]])-Solicitacao_Prancha[[#This Row],[DATA SOLICITAÇÃO]])*24)+3</f>
        <v>48.166666666686069</v>
      </c>
      <c r="V969" s="224" t="s">
        <v>410</v>
      </c>
      <c r="W969" s="209" t="str">
        <f>LEFT(Solicitacao_Prancha[[#This Row],[ORIGEM]],4)</f>
        <v>0553</v>
      </c>
      <c r="X969" s="209" t="str">
        <f>LEFT(Solicitacao_Prancha[[#This Row],[DESTINO]],4)</f>
        <v>0367</v>
      </c>
      <c r="Y969" s="209" t="str">
        <f t="shared" si="263"/>
        <v>BRLP0553</v>
      </c>
      <c r="Z969" s="209" t="str">
        <f t="shared" si="264"/>
        <v>05530367</v>
      </c>
      <c r="AA969" s="209" t="str">
        <f t="shared" si="265"/>
        <v>BRLP0367</v>
      </c>
      <c r="AB969" s="222" t="e">
        <f>VLOOKUP(Y969,#REF!,2,0)</f>
        <v>#REF!</v>
      </c>
      <c r="AC969" s="222" t="e">
        <f>VLOOKUP(Z969,#REF!,2,0)</f>
        <v>#REF!</v>
      </c>
      <c r="AD969" s="222" t="e">
        <f>VLOOKUP(AA969,#REF!,2,0)</f>
        <v>#REF!</v>
      </c>
      <c r="AE969" s="227" t="e">
        <f t="shared" si="266"/>
        <v>#REF!</v>
      </c>
      <c r="AF969" s="230" t="e">
        <f t="shared" si="267"/>
        <v>#REF!</v>
      </c>
      <c r="AG969" s="230">
        <v>2</v>
      </c>
      <c r="AH969" s="230" t="e">
        <f t="shared" si="268"/>
        <v>#REF!</v>
      </c>
      <c r="AI969" s="228" t="e">
        <f t="shared" si="269"/>
        <v>#REF!</v>
      </c>
      <c r="AJ969" s="209">
        <f>Solicitacao_Prancha[[#This Row],[QUANT EQUIP]]</f>
        <v>1</v>
      </c>
      <c r="AK969" s="209"/>
      <c r="AL969" s="209"/>
      <c r="AM969" s="209"/>
      <c r="AN969" s="209"/>
      <c r="AO969" s="209"/>
      <c r="AP969" s="209"/>
      <c r="AQ969" s="209"/>
      <c r="AR969" s="209"/>
      <c r="AS969" s="209"/>
      <c r="AT969" s="209"/>
      <c r="AU969" s="209"/>
      <c r="AV969" s="209"/>
      <c r="AW969" s="209"/>
      <c r="AX969"/>
      <c r="AY969"/>
    </row>
    <row r="970" spans="1:51" ht="15" hidden="1" x14ac:dyDescent="0.25">
      <c r="A970" s="209">
        <v>3741</v>
      </c>
      <c r="B970" s="209" t="s">
        <v>745</v>
      </c>
      <c r="C970" s="210">
        <v>45665.455555555556</v>
      </c>
      <c r="D970" s="209" t="s">
        <v>539</v>
      </c>
      <c r="E970" s="209" t="s">
        <v>497</v>
      </c>
      <c r="F970" s="209">
        <v>4</v>
      </c>
      <c r="G970" s="209" t="s">
        <v>520</v>
      </c>
      <c r="H970" s="209" t="s">
        <v>622</v>
      </c>
      <c r="I970" s="209" t="s">
        <v>622</v>
      </c>
      <c r="J970" s="209" t="s">
        <v>502</v>
      </c>
      <c r="K970" s="209" t="s">
        <v>1862</v>
      </c>
      <c r="L970" s="209" t="s">
        <v>600</v>
      </c>
      <c r="M970" s="209" t="s">
        <v>663</v>
      </c>
      <c r="N970" s="209" t="s">
        <v>490</v>
      </c>
      <c r="O970" s="209"/>
      <c r="P970" s="209"/>
      <c r="Q970" s="209" t="s">
        <v>688</v>
      </c>
      <c r="R970" s="209" t="e">
        <f>VLOOKUP(LEFT(Solicitacao_Prancha[[#This Row],[ORIGEM]],4),#REF!,2,0)</f>
        <v>#REF!</v>
      </c>
      <c r="S970" s="209" t="e">
        <f>VLOOKUP(LEFT(Solicitacao_Prancha[[#This Row],[DESTINO]],4),#REF!,2,0)</f>
        <v>#REF!</v>
      </c>
      <c r="T970" s="218" t="str">
        <f t="shared" si="262"/>
        <v>Não Aderente</v>
      </c>
      <c r="U970" s="222">
        <f>((CONCATENATE(Solicitacao_Prancha[[#This Row],[DATA MOVIMENTAÇÃO]]," ",Solicitacao_Prancha[[#This Row],[HORA MOVIMENTAÇÃO]])-Solicitacao_Prancha[[#This Row],[DATA SOLICITAÇÃO]])*24)+3</f>
        <v>22.066666666651145</v>
      </c>
      <c r="V970" s="224" t="s">
        <v>410</v>
      </c>
      <c r="W970" s="209" t="str">
        <f>LEFT(Solicitacao_Prancha[[#This Row],[ORIGEM]],4)</f>
        <v>0508</v>
      </c>
      <c r="X970" s="209" t="str">
        <f>LEFT(Solicitacao_Prancha[[#This Row],[DESTINO]],4)</f>
        <v>0425</v>
      </c>
      <c r="Y970" s="209" t="str">
        <f t="shared" si="263"/>
        <v>BRLP0508</v>
      </c>
      <c r="Z970" s="209" t="str">
        <f t="shared" si="264"/>
        <v>05080425</v>
      </c>
      <c r="AA970" s="209" t="str">
        <f t="shared" si="265"/>
        <v>BRLP0425</v>
      </c>
      <c r="AB970" s="222" t="e">
        <f>VLOOKUP(Y970,#REF!,2,0)</f>
        <v>#REF!</v>
      </c>
      <c r="AC970" s="222" t="e">
        <f>VLOOKUP(Z970,#REF!,2,0)</f>
        <v>#REF!</v>
      </c>
      <c r="AD970" s="222" t="e">
        <f>VLOOKUP(AA970,#REF!,2,0)</f>
        <v>#REF!</v>
      </c>
      <c r="AE970" s="227" t="e">
        <f t="shared" si="266"/>
        <v>#REF!</v>
      </c>
      <c r="AF970" s="230" t="e">
        <f t="shared" si="267"/>
        <v>#REF!</v>
      </c>
      <c r="AG970" s="230">
        <v>2</v>
      </c>
      <c r="AH970" s="230" t="e">
        <f t="shared" si="268"/>
        <v>#REF!</v>
      </c>
      <c r="AI970" s="228" t="e">
        <f t="shared" si="269"/>
        <v>#REF!</v>
      </c>
      <c r="AJ970" s="209">
        <f>Solicitacao_Prancha[[#This Row],[QUANT EQUIP]]</f>
        <v>4</v>
      </c>
      <c r="AK970" s="209"/>
      <c r="AL970" s="209"/>
      <c r="AM970" s="209"/>
      <c r="AN970" s="209"/>
      <c r="AO970" s="209"/>
      <c r="AP970" s="209"/>
      <c r="AQ970" s="209"/>
      <c r="AR970" s="209"/>
      <c r="AS970" s="209"/>
      <c r="AT970" s="209"/>
      <c r="AU970" s="209"/>
      <c r="AV970" s="209"/>
      <c r="AW970" s="209"/>
      <c r="AX970"/>
      <c r="AY970"/>
    </row>
    <row r="971" spans="1:51" ht="15" hidden="1" x14ac:dyDescent="0.25">
      <c r="A971" s="209">
        <v>3742</v>
      </c>
      <c r="B971" s="209" t="s">
        <v>745</v>
      </c>
      <c r="C971" s="210">
        <v>45665.457638888889</v>
      </c>
      <c r="D971" s="209" t="s">
        <v>539</v>
      </c>
      <c r="E971" s="209" t="s">
        <v>497</v>
      </c>
      <c r="F971" s="209">
        <v>4</v>
      </c>
      <c r="G971" s="209" t="s">
        <v>520</v>
      </c>
      <c r="H971" s="209" t="s">
        <v>622</v>
      </c>
      <c r="I971" s="209" t="s">
        <v>622</v>
      </c>
      <c r="J971" s="209" t="s">
        <v>1</v>
      </c>
      <c r="K971" s="209" t="s">
        <v>1894</v>
      </c>
      <c r="L971" s="209" t="s">
        <v>600</v>
      </c>
      <c r="M971" s="209" t="s">
        <v>663</v>
      </c>
      <c r="N971" s="209" t="s">
        <v>490</v>
      </c>
      <c r="O971" s="209" t="s">
        <v>1941</v>
      </c>
      <c r="P971" s="209"/>
      <c r="Q971" s="209" t="s">
        <v>688</v>
      </c>
      <c r="R971" s="209" t="e">
        <f>VLOOKUP(LEFT(Solicitacao_Prancha[[#This Row],[ORIGEM]],4),#REF!,2,0)</f>
        <v>#REF!</v>
      </c>
      <c r="S971" s="209" t="e">
        <f>VLOOKUP(LEFT(Solicitacao_Prancha[[#This Row],[DESTINO]],4),#REF!,2,0)</f>
        <v>#REF!</v>
      </c>
      <c r="T971" s="218" t="str">
        <f t="shared" si="262"/>
        <v>Não Aderente</v>
      </c>
      <c r="U971" s="222">
        <f>((CONCATENATE(Solicitacao_Prancha[[#This Row],[DATA MOVIMENTAÇÃO]]," ",Solicitacao_Prancha[[#This Row],[HORA MOVIMENTAÇÃO]])-Solicitacao_Prancha[[#This Row],[DATA SOLICITAÇÃO]])*24)+3</f>
        <v>46.016666666662786</v>
      </c>
      <c r="V971" s="224" t="s">
        <v>410</v>
      </c>
      <c r="W971" s="209" t="str">
        <f>LEFT(Solicitacao_Prancha[[#This Row],[ORIGEM]],4)</f>
        <v>0508</v>
      </c>
      <c r="X971" s="209" t="str">
        <f>LEFT(Solicitacao_Prancha[[#This Row],[DESTINO]],4)</f>
        <v>0425</v>
      </c>
      <c r="Y971" s="209" t="str">
        <f t="shared" si="263"/>
        <v>BRLP0508</v>
      </c>
      <c r="Z971" s="209" t="str">
        <f t="shared" si="264"/>
        <v>05080425</v>
      </c>
      <c r="AA971" s="209" t="str">
        <f t="shared" si="265"/>
        <v>BRLP0425</v>
      </c>
      <c r="AB971" s="222" t="e">
        <f>VLOOKUP(Y971,#REF!,2,0)</f>
        <v>#REF!</v>
      </c>
      <c r="AC971" s="222" t="e">
        <f>VLOOKUP(Z971,#REF!,2,0)</f>
        <v>#REF!</v>
      </c>
      <c r="AD971" s="222" t="e">
        <f>VLOOKUP(AA971,#REF!,2,0)</f>
        <v>#REF!</v>
      </c>
      <c r="AE971" s="227" t="e">
        <f t="shared" si="266"/>
        <v>#REF!</v>
      </c>
      <c r="AF971" s="230" t="e">
        <f t="shared" si="267"/>
        <v>#REF!</v>
      </c>
      <c r="AG971" s="230">
        <v>2</v>
      </c>
      <c r="AH971" s="230" t="e">
        <f t="shared" si="268"/>
        <v>#REF!</v>
      </c>
      <c r="AI971" s="228" t="e">
        <f t="shared" si="269"/>
        <v>#REF!</v>
      </c>
      <c r="AJ971" s="209">
        <f>Solicitacao_Prancha[[#This Row],[QUANT EQUIP]]</f>
        <v>4</v>
      </c>
      <c r="AK971" s="209"/>
      <c r="AL971" s="209"/>
      <c r="AM971" s="209"/>
      <c r="AN971" s="209"/>
      <c r="AO971" s="209"/>
      <c r="AP971" s="209"/>
      <c r="AQ971" s="209"/>
      <c r="AR971" s="209"/>
      <c r="AS971" s="209"/>
      <c r="AT971" s="209"/>
      <c r="AU971" s="209"/>
      <c r="AV971" s="209"/>
      <c r="AW971" s="209"/>
      <c r="AX971"/>
      <c r="AY971"/>
    </row>
    <row r="972" spans="1:51" ht="15" hidden="1" x14ac:dyDescent="0.25">
      <c r="A972" s="209">
        <v>3746</v>
      </c>
      <c r="B972" s="209" t="s">
        <v>743</v>
      </c>
      <c r="C972" s="210">
        <v>45665.525000000001</v>
      </c>
      <c r="D972" s="209" t="s">
        <v>1707</v>
      </c>
      <c r="E972" s="209" t="s">
        <v>493</v>
      </c>
      <c r="F972" s="209">
        <v>1</v>
      </c>
      <c r="G972" s="209" t="s">
        <v>492</v>
      </c>
      <c r="H972" s="209" t="s">
        <v>620</v>
      </c>
      <c r="I972" s="209" t="s">
        <v>624</v>
      </c>
      <c r="J972" s="209" t="s">
        <v>531</v>
      </c>
      <c r="K972" s="209" t="s">
        <v>1841</v>
      </c>
      <c r="L972" s="209" t="s">
        <v>598</v>
      </c>
      <c r="M972" s="209" t="s">
        <v>1495</v>
      </c>
      <c r="N972" s="209" t="s">
        <v>652</v>
      </c>
      <c r="O972" s="209"/>
      <c r="P972" s="209" t="s">
        <v>514</v>
      </c>
      <c r="Q972" s="209" t="s">
        <v>688</v>
      </c>
      <c r="R972" s="209" t="e">
        <f>VLOOKUP(LEFT(Solicitacao_Prancha[[#This Row],[ORIGEM]],4),#REF!,2,0)</f>
        <v>#REF!</v>
      </c>
      <c r="S972" s="209" t="e">
        <f>VLOOKUP(LEFT(Solicitacao_Prancha[[#This Row],[DESTINO]],4),#REF!,2,0)</f>
        <v>#REF!</v>
      </c>
      <c r="T972" s="218" t="str">
        <f t="shared" si="262"/>
        <v>Não Aderente</v>
      </c>
      <c r="U972" s="222">
        <f>((CONCATENATE(Solicitacao_Prancha[[#This Row],[DATA MOVIMENTAÇÃO]]," ",Solicitacao_Prancha[[#This Row],[HORA MOVIMENTAÇÃO]])-Solicitacao_Prancha[[#This Row],[DATA SOLICITAÇÃO]])*24)+3</f>
        <v>4.4000000000232831</v>
      </c>
      <c r="V972" s="224" t="s">
        <v>410</v>
      </c>
      <c r="W972" s="209" t="str">
        <f>LEFT(Solicitacao_Prancha[[#This Row],[ORIGEM]],4)</f>
        <v>0366</v>
      </c>
      <c r="X972" s="209" t="str">
        <f>LEFT(Solicitacao_Prancha[[#This Row],[DESTINO]],4)</f>
        <v>0390</v>
      </c>
      <c r="Y972" s="209" t="str">
        <f t="shared" si="263"/>
        <v>BRLP0366</v>
      </c>
      <c r="Z972" s="209" t="str">
        <f t="shared" si="264"/>
        <v>03660390</v>
      </c>
      <c r="AA972" s="209" t="str">
        <f t="shared" si="265"/>
        <v>BRLP0390</v>
      </c>
      <c r="AB972" s="222" t="e">
        <f>VLOOKUP(Y972,#REF!,2,0)</f>
        <v>#REF!</v>
      </c>
      <c r="AC972" s="222" t="e">
        <f>VLOOKUP(Z972,#REF!,2,0)</f>
        <v>#REF!</v>
      </c>
      <c r="AD972" s="222" t="e">
        <f>VLOOKUP(AA972,#REF!,2,0)</f>
        <v>#REF!</v>
      </c>
      <c r="AE972" s="227" t="e">
        <f t="shared" si="266"/>
        <v>#REF!</v>
      </c>
      <c r="AF972" s="230" t="e">
        <f t="shared" si="267"/>
        <v>#REF!</v>
      </c>
      <c r="AG972" s="230">
        <v>2</v>
      </c>
      <c r="AH972" s="230" t="e">
        <f t="shared" si="268"/>
        <v>#REF!</v>
      </c>
      <c r="AI972" s="228" t="e">
        <f t="shared" si="269"/>
        <v>#REF!</v>
      </c>
      <c r="AJ972" s="209">
        <f>Solicitacao_Prancha[[#This Row],[QUANT EQUIP]]</f>
        <v>1</v>
      </c>
      <c r="AK972" s="209"/>
      <c r="AL972" s="209"/>
      <c r="AM972" s="209"/>
      <c r="AN972" s="209"/>
      <c r="AO972" s="209"/>
      <c r="AP972" s="209"/>
      <c r="AQ972" s="209"/>
      <c r="AR972" s="209"/>
      <c r="AS972" s="209"/>
      <c r="AT972" s="209"/>
      <c r="AU972" s="209"/>
      <c r="AV972" s="209"/>
      <c r="AW972" s="209"/>
      <c r="AX972"/>
      <c r="AY972"/>
    </row>
    <row r="973" spans="1:51" ht="15" hidden="1" x14ac:dyDescent="0.25">
      <c r="A973" s="209">
        <v>3743</v>
      </c>
      <c r="B973" s="209" t="s">
        <v>743</v>
      </c>
      <c r="C973" s="210">
        <v>45665.525000000001</v>
      </c>
      <c r="D973" s="209" t="s">
        <v>1707</v>
      </c>
      <c r="E973" s="209" t="s">
        <v>503</v>
      </c>
      <c r="F973" s="209">
        <v>1</v>
      </c>
      <c r="G973" s="209" t="s">
        <v>492</v>
      </c>
      <c r="H973" s="209" t="s">
        <v>620</v>
      </c>
      <c r="I973" s="209" t="s">
        <v>624</v>
      </c>
      <c r="J973" s="209" t="s">
        <v>531</v>
      </c>
      <c r="K973" s="209" t="s">
        <v>1841</v>
      </c>
      <c r="L973" s="209" t="s">
        <v>598</v>
      </c>
      <c r="M973" s="209" t="s">
        <v>1495</v>
      </c>
      <c r="N973" s="209" t="s">
        <v>652</v>
      </c>
      <c r="O973" s="209"/>
      <c r="P973" s="209" t="s">
        <v>514</v>
      </c>
      <c r="Q973" s="209" t="s">
        <v>688</v>
      </c>
      <c r="R973" s="209" t="e">
        <f>VLOOKUP(LEFT(Solicitacao_Prancha[[#This Row],[ORIGEM]],4),#REF!,2,0)</f>
        <v>#REF!</v>
      </c>
      <c r="S973" s="209" t="e">
        <f>VLOOKUP(LEFT(Solicitacao_Prancha[[#This Row],[DESTINO]],4),#REF!,2,0)</f>
        <v>#REF!</v>
      </c>
      <c r="T973" s="218" t="str">
        <f t="shared" si="262"/>
        <v>Não Aderente</v>
      </c>
      <c r="U973" s="222">
        <f>((CONCATENATE(Solicitacao_Prancha[[#This Row],[DATA MOVIMENTAÇÃO]]," ",Solicitacao_Prancha[[#This Row],[HORA MOVIMENTAÇÃO]])-Solicitacao_Prancha[[#This Row],[DATA SOLICITAÇÃO]])*24)+3</f>
        <v>4.4000000000232831</v>
      </c>
      <c r="V973" s="224" t="s">
        <v>410</v>
      </c>
      <c r="W973" s="209" t="str">
        <f>LEFT(Solicitacao_Prancha[[#This Row],[ORIGEM]],4)</f>
        <v>0366</v>
      </c>
      <c r="X973" s="209" t="str">
        <f>LEFT(Solicitacao_Prancha[[#This Row],[DESTINO]],4)</f>
        <v>0390</v>
      </c>
      <c r="Y973" s="209" t="str">
        <f t="shared" si="263"/>
        <v>BRLP0366</v>
      </c>
      <c r="Z973" s="209" t="str">
        <f t="shared" si="264"/>
        <v>03660390</v>
      </c>
      <c r="AA973" s="209" t="str">
        <f t="shared" si="265"/>
        <v>BRLP0390</v>
      </c>
      <c r="AB973" s="222" t="e">
        <f>VLOOKUP(Y973,#REF!,2,0)</f>
        <v>#REF!</v>
      </c>
      <c r="AC973" s="222" t="e">
        <f>VLOOKUP(Z973,#REF!,2,0)</f>
        <v>#REF!</v>
      </c>
      <c r="AD973" s="222" t="e">
        <f>VLOOKUP(AA973,#REF!,2,0)</f>
        <v>#REF!</v>
      </c>
      <c r="AE973" s="227" t="e">
        <f t="shared" si="266"/>
        <v>#REF!</v>
      </c>
      <c r="AF973" s="230" t="e">
        <f t="shared" si="267"/>
        <v>#REF!</v>
      </c>
      <c r="AG973" s="230">
        <v>2</v>
      </c>
      <c r="AH973" s="230" t="e">
        <f t="shared" si="268"/>
        <v>#REF!</v>
      </c>
      <c r="AI973" s="228" t="e">
        <f t="shared" si="269"/>
        <v>#REF!</v>
      </c>
      <c r="AJ973" s="209">
        <f>Solicitacao_Prancha[[#This Row],[QUANT EQUIP]]</f>
        <v>1</v>
      </c>
      <c r="AK973" s="209"/>
      <c r="AL973" s="209"/>
      <c r="AM973" s="209"/>
      <c r="AN973" s="209"/>
      <c r="AO973" s="209"/>
      <c r="AP973" s="209"/>
      <c r="AQ973" s="209"/>
      <c r="AR973" s="209"/>
      <c r="AS973" s="209"/>
      <c r="AT973" s="209"/>
      <c r="AU973" s="209"/>
      <c r="AV973" s="209"/>
      <c r="AW973" s="209"/>
      <c r="AX973"/>
      <c r="AY973"/>
    </row>
    <row r="974" spans="1:51" ht="15" hidden="1" x14ac:dyDescent="0.25">
      <c r="A974" s="209">
        <v>3744</v>
      </c>
      <c r="B974" s="209" t="s">
        <v>743</v>
      </c>
      <c r="C974" s="210">
        <v>45665.525000000001</v>
      </c>
      <c r="D974" s="209" t="s">
        <v>1707</v>
      </c>
      <c r="E974" s="209" t="s">
        <v>489</v>
      </c>
      <c r="F974" s="209">
        <v>1</v>
      </c>
      <c r="G974" s="209" t="s">
        <v>492</v>
      </c>
      <c r="H974" s="209" t="s">
        <v>620</v>
      </c>
      <c r="I974" s="209" t="s">
        <v>624</v>
      </c>
      <c r="J974" s="209" t="s">
        <v>531</v>
      </c>
      <c r="K974" s="209" t="s">
        <v>1841</v>
      </c>
      <c r="L974" s="209" t="s">
        <v>598</v>
      </c>
      <c r="M974" s="209" t="s">
        <v>1495</v>
      </c>
      <c r="N974" s="209" t="s">
        <v>652</v>
      </c>
      <c r="O974" s="209"/>
      <c r="P974" s="209" t="s">
        <v>514</v>
      </c>
      <c r="Q974" s="209" t="s">
        <v>688</v>
      </c>
      <c r="R974" s="209" t="e">
        <f>VLOOKUP(LEFT(Solicitacao_Prancha[[#This Row],[ORIGEM]],4),#REF!,2,0)</f>
        <v>#REF!</v>
      </c>
      <c r="S974" s="209" t="e">
        <f>VLOOKUP(LEFT(Solicitacao_Prancha[[#This Row],[DESTINO]],4),#REF!,2,0)</f>
        <v>#REF!</v>
      </c>
      <c r="T974" s="218" t="str">
        <f t="shared" si="262"/>
        <v>Não Aderente</v>
      </c>
      <c r="U974" s="222">
        <f>((CONCATENATE(Solicitacao_Prancha[[#This Row],[DATA MOVIMENTAÇÃO]]," ",Solicitacao_Prancha[[#This Row],[HORA MOVIMENTAÇÃO]])-Solicitacao_Prancha[[#This Row],[DATA SOLICITAÇÃO]])*24)+3</f>
        <v>4.4000000000232831</v>
      </c>
      <c r="V974" s="224" t="s">
        <v>410</v>
      </c>
      <c r="W974" s="209" t="str">
        <f>LEFT(Solicitacao_Prancha[[#This Row],[ORIGEM]],4)</f>
        <v>0366</v>
      </c>
      <c r="X974" s="209" t="str">
        <f>LEFT(Solicitacao_Prancha[[#This Row],[DESTINO]],4)</f>
        <v>0390</v>
      </c>
      <c r="Y974" s="209" t="str">
        <f t="shared" si="263"/>
        <v>BRLP0366</v>
      </c>
      <c r="Z974" s="209" t="str">
        <f t="shared" si="264"/>
        <v>03660390</v>
      </c>
      <c r="AA974" s="209" t="str">
        <f t="shared" si="265"/>
        <v>BRLP0390</v>
      </c>
      <c r="AB974" s="222" t="e">
        <f>VLOOKUP(Y974,#REF!,2,0)</f>
        <v>#REF!</v>
      </c>
      <c r="AC974" s="222" t="e">
        <f>VLOOKUP(Z974,#REF!,2,0)</f>
        <v>#REF!</v>
      </c>
      <c r="AD974" s="222" t="e">
        <f>VLOOKUP(AA974,#REF!,2,0)</f>
        <v>#REF!</v>
      </c>
      <c r="AE974" s="227" t="e">
        <f t="shared" si="266"/>
        <v>#REF!</v>
      </c>
      <c r="AF974" s="230" t="e">
        <f t="shared" si="267"/>
        <v>#REF!</v>
      </c>
      <c r="AG974" s="230">
        <v>2</v>
      </c>
      <c r="AH974" s="230" t="e">
        <f t="shared" si="268"/>
        <v>#REF!</v>
      </c>
      <c r="AI974" s="228" t="e">
        <f t="shared" si="269"/>
        <v>#REF!</v>
      </c>
      <c r="AJ974" s="209">
        <f>Solicitacao_Prancha[[#This Row],[QUANT EQUIP]]</f>
        <v>1</v>
      </c>
      <c r="AK974" s="209"/>
      <c r="AL974" s="209"/>
      <c r="AM974" s="209"/>
      <c r="AN974" s="209"/>
      <c r="AO974" s="209"/>
      <c r="AP974" s="209"/>
      <c r="AQ974" s="209"/>
      <c r="AR974" s="209"/>
      <c r="AS974" s="209"/>
      <c r="AT974" s="209"/>
      <c r="AU974" s="209"/>
      <c r="AV974" s="209"/>
      <c r="AW974" s="209"/>
      <c r="AX974"/>
      <c r="AY974"/>
    </row>
    <row r="975" spans="1:51" ht="15" hidden="1" x14ac:dyDescent="0.25">
      <c r="A975" s="209">
        <v>3745</v>
      </c>
      <c r="B975" s="209" t="s">
        <v>743</v>
      </c>
      <c r="C975" s="210">
        <v>45665.525000000001</v>
      </c>
      <c r="D975" s="209" t="s">
        <v>1707</v>
      </c>
      <c r="E975" s="209" t="s">
        <v>491</v>
      </c>
      <c r="F975" s="209">
        <v>1</v>
      </c>
      <c r="G975" s="209" t="s">
        <v>492</v>
      </c>
      <c r="H975" s="209" t="s">
        <v>620</v>
      </c>
      <c r="I975" s="209" t="s">
        <v>624</v>
      </c>
      <c r="J975" s="209" t="s">
        <v>531</v>
      </c>
      <c r="K975" s="209" t="s">
        <v>1841</v>
      </c>
      <c r="L975" s="209" t="s">
        <v>598</v>
      </c>
      <c r="M975" s="209" t="s">
        <v>1495</v>
      </c>
      <c r="N975" s="209" t="s">
        <v>652</v>
      </c>
      <c r="O975" s="209"/>
      <c r="P975" s="209" t="s">
        <v>514</v>
      </c>
      <c r="Q975" s="209" t="s">
        <v>688</v>
      </c>
      <c r="R975" s="209" t="e">
        <f>VLOOKUP(LEFT(Solicitacao_Prancha[[#This Row],[ORIGEM]],4),#REF!,2,0)</f>
        <v>#REF!</v>
      </c>
      <c r="S975" s="209" t="e">
        <f>VLOOKUP(LEFT(Solicitacao_Prancha[[#This Row],[DESTINO]],4),#REF!,2,0)</f>
        <v>#REF!</v>
      </c>
      <c r="T975" s="218" t="str">
        <f t="shared" si="262"/>
        <v>Não Aderente</v>
      </c>
      <c r="U975" s="222">
        <f>((CONCATENATE(Solicitacao_Prancha[[#This Row],[DATA MOVIMENTAÇÃO]]," ",Solicitacao_Prancha[[#This Row],[HORA MOVIMENTAÇÃO]])-Solicitacao_Prancha[[#This Row],[DATA SOLICITAÇÃO]])*24)+3</f>
        <v>4.4000000000232831</v>
      </c>
      <c r="V975" s="224" t="s">
        <v>410</v>
      </c>
      <c r="W975" s="209" t="str">
        <f>LEFT(Solicitacao_Prancha[[#This Row],[ORIGEM]],4)</f>
        <v>0366</v>
      </c>
      <c r="X975" s="209" t="str">
        <f>LEFT(Solicitacao_Prancha[[#This Row],[DESTINO]],4)</f>
        <v>0390</v>
      </c>
      <c r="Y975" s="209" t="str">
        <f t="shared" si="263"/>
        <v>BRLP0366</v>
      </c>
      <c r="Z975" s="209" t="str">
        <f t="shared" si="264"/>
        <v>03660390</v>
      </c>
      <c r="AA975" s="209" t="str">
        <f t="shared" si="265"/>
        <v>BRLP0390</v>
      </c>
      <c r="AB975" s="222" t="e">
        <f>VLOOKUP(Y975,#REF!,2,0)</f>
        <v>#REF!</v>
      </c>
      <c r="AC975" s="222" t="e">
        <f>VLOOKUP(Z975,#REF!,2,0)</f>
        <v>#REF!</v>
      </c>
      <c r="AD975" s="222" t="e">
        <f>VLOOKUP(AA975,#REF!,2,0)</f>
        <v>#REF!</v>
      </c>
      <c r="AE975" s="227" t="e">
        <f t="shared" si="266"/>
        <v>#REF!</v>
      </c>
      <c r="AF975" s="230" t="e">
        <f t="shared" si="267"/>
        <v>#REF!</v>
      </c>
      <c r="AG975" s="230">
        <v>2</v>
      </c>
      <c r="AH975" s="230" t="e">
        <f t="shared" si="268"/>
        <v>#REF!</v>
      </c>
      <c r="AI975" s="228" t="e">
        <f t="shared" si="269"/>
        <v>#REF!</v>
      </c>
      <c r="AJ975" s="209">
        <f>Solicitacao_Prancha[[#This Row],[QUANT EQUIP]]</f>
        <v>1</v>
      </c>
      <c r="AK975" s="209"/>
      <c r="AL975" s="209"/>
      <c r="AM975" s="209"/>
      <c r="AN975" s="209"/>
      <c r="AO975" s="209"/>
      <c r="AP975" s="209"/>
      <c r="AQ975" s="209"/>
      <c r="AR975" s="209"/>
      <c r="AS975" s="209"/>
      <c r="AT975" s="209"/>
      <c r="AU975" s="209"/>
      <c r="AV975" s="209"/>
      <c r="AW975" s="209"/>
      <c r="AX975"/>
      <c r="AY975"/>
    </row>
    <row r="976" spans="1:51" ht="15" hidden="1" x14ac:dyDescent="0.25">
      <c r="A976" s="209">
        <v>3747</v>
      </c>
      <c r="B976" s="209" t="s">
        <v>803</v>
      </c>
      <c r="C976" s="210">
        <v>45665.539583333331</v>
      </c>
      <c r="D976" s="209" t="s">
        <v>1942</v>
      </c>
      <c r="E976" s="209" t="s">
        <v>485</v>
      </c>
      <c r="F976" s="209">
        <v>1</v>
      </c>
      <c r="G976" s="209" t="s">
        <v>589</v>
      </c>
      <c r="H976" s="209" t="s">
        <v>620</v>
      </c>
      <c r="I976" s="209" t="s">
        <v>621</v>
      </c>
      <c r="J976" s="209" t="s">
        <v>1</v>
      </c>
      <c r="K976" s="209" t="s">
        <v>1862</v>
      </c>
      <c r="L976" s="209" t="s">
        <v>593</v>
      </c>
      <c r="M976" s="209" t="s">
        <v>410</v>
      </c>
      <c r="N976" s="209" t="s">
        <v>410</v>
      </c>
      <c r="O976" s="209" t="s">
        <v>1943</v>
      </c>
      <c r="P976" s="209"/>
      <c r="Q976" s="209" t="s">
        <v>688</v>
      </c>
      <c r="R976" s="209" t="e">
        <f>VLOOKUP(LEFT(Solicitacao_Prancha[[#This Row],[ORIGEM]],4),#REF!,2,0)</f>
        <v>#REF!</v>
      </c>
      <c r="S976" s="209" t="e">
        <f>VLOOKUP(LEFT(Solicitacao_Prancha[[#This Row],[DESTINO]],4),#REF!,2,0)</f>
        <v>#REF!</v>
      </c>
      <c r="T976" s="218" t="str">
        <f t="shared" si="262"/>
        <v>Não Aderente</v>
      </c>
      <c r="U976" s="222">
        <f>((CONCATENATE(Solicitacao_Prancha[[#This Row],[DATA MOVIMENTAÇÃO]]," ",Solicitacao_Prancha[[#This Row],[HORA MOVIMENTAÇÃO]])-Solicitacao_Prancha[[#This Row],[DATA SOLICITAÇÃO]])*24)+3</f>
        <v>22.050000000104774</v>
      </c>
      <c r="V976" s="224" t="s">
        <v>410</v>
      </c>
      <c r="W976" s="209" t="str">
        <f>LEFT(Solicitacao_Prancha[[#This Row],[ORIGEM]],4)</f>
        <v>BRLP</v>
      </c>
      <c r="X976" s="209" t="str">
        <f>LEFT(Solicitacao_Prancha[[#This Row],[DESTINO]],4)</f>
        <v>BRLP</v>
      </c>
      <c r="Y976" s="209" t="str">
        <f t="shared" si="263"/>
        <v>BRLPBRLP</v>
      </c>
      <c r="Z976" s="209" t="str">
        <f t="shared" si="264"/>
        <v>BRLPBRLP</v>
      </c>
      <c r="AA976" s="209" t="str">
        <f t="shared" si="265"/>
        <v>BRLPBRLP</v>
      </c>
      <c r="AB976" s="222" t="e">
        <f>VLOOKUP(Y976,#REF!,2,0)</f>
        <v>#REF!</v>
      </c>
      <c r="AC976" s="222" t="e">
        <f>VLOOKUP(Z976,#REF!,2,0)</f>
        <v>#REF!</v>
      </c>
      <c r="AD976" s="222" t="e">
        <f>VLOOKUP(AA976,#REF!,2,0)</f>
        <v>#REF!</v>
      </c>
      <c r="AE976" s="227" t="e">
        <f t="shared" si="266"/>
        <v>#REF!</v>
      </c>
      <c r="AF976" s="230" t="e">
        <f t="shared" si="267"/>
        <v>#REF!</v>
      </c>
      <c r="AG976" s="230">
        <v>2</v>
      </c>
      <c r="AH976" s="230" t="e">
        <f t="shared" si="268"/>
        <v>#REF!</v>
      </c>
      <c r="AI976" s="228" t="e">
        <f t="shared" si="269"/>
        <v>#REF!</v>
      </c>
      <c r="AJ976" s="209">
        <f>Solicitacao_Prancha[[#This Row],[QUANT EQUIP]]</f>
        <v>1</v>
      </c>
      <c r="AK976" s="209"/>
      <c r="AL976" s="209"/>
      <c r="AM976" s="209"/>
      <c r="AN976" s="209"/>
      <c r="AO976" s="209"/>
      <c r="AP976" s="209"/>
      <c r="AQ976" s="209"/>
      <c r="AR976" s="209"/>
      <c r="AS976" s="209"/>
      <c r="AT976" s="209"/>
      <c r="AU976" s="209"/>
      <c r="AV976" s="209"/>
      <c r="AW976" s="209"/>
      <c r="AX976"/>
      <c r="AY976"/>
    </row>
    <row r="977" spans="1:51" ht="15" hidden="1" x14ac:dyDescent="0.25">
      <c r="A977" s="209">
        <v>3748</v>
      </c>
      <c r="B977" s="209" t="s">
        <v>803</v>
      </c>
      <c r="C977" s="210">
        <v>45665.541666666664</v>
      </c>
      <c r="D977" s="209" t="s">
        <v>1942</v>
      </c>
      <c r="E977" s="209" t="s">
        <v>485</v>
      </c>
      <c r="F977" s="209">
        <v>1</v>
      </c>
      <c r="G977" s="209" t="s">
        <v>589</v>
      </c>
      <c r="H977" s="209" t="s">
        <v>620</v>
      </c>
      <c r="I977" s="209" t="s">
        <v>621</v>
      </c>
      <c r="J977" s="209" t="s">
        <v>1</v>
      </c>
      <c r="K977" s="209" t="s">
        <v>1862</v>
      </c>
      <c r="L977" s="209" t="s">
        <v>594</v>
      </c>
      <c r="M977" s="209" t="s">
        <v>410</v>
      </c>
      <c r="N977" s="209" t="s">
        <v>410</v>
      </c>
      <c r="O977" s="209" t="s">
        <v>1944</v>
      </c>
      <c r="P977" s="209"/>
      <c r="Q977" s="209" t="s">
        <v>688</v>
      </c>
      <c r="R977" s="209" t="e">
        <f>VLOOKUP(LEFT(Solicitacao_Prancha[[#This Row],[ORIGEM]],4),#REF!,2,0)</f>
        <v>#REF!</v>
      </c>
      <c r="S977" s="209" t="e">
        <f>VLOOKUP(LEFT(Solicitacao_Prancha[[#This Row],[DESTINO]],4),#REF!,2,0)</f>
        <v>#REF!</v>
      </c>
      <c r="T977" s="218" t="str">
        <f t="shared" si="262"/>
        <v>Não Aderente</v>
      </c>
      <c r="U977" s="222">
        <f>((CONCATENATE(Solicitacao_Prancha[[#This Row],[DATA MOVIMENTAÇÃO]]," ",Solicitacao_Prancha[[#This Row],[HORA MOVIMENTAÇÃO]])-Solicitacao_Prancha[[#This Row],[DATA SOLICITAÇÃO]])*24)+3</f>
        <v>27</v>
      </c>
      <c r="V977" s="224" t="s">
        <v>410</v>
      </c>
      <c r="W977" s="209" t="str">
        <f>LEFT(Solicitacao_Prancha[[#This Row],[ORIGEM]],4)</f>
        <v>BRLP</v>
      </c>
      <c r="X977" s="209" t="str">
        <f>LEFT(Solicitacao_Prancha[[#This Row],[DESTINO]],4)</f>
        <v>BRLP</v>
      </c>
      <c r="Y977" s="209" t="str">
        <f t="shared" si="263"/>
        <v>BRLPBRLP</v>
      </c>
      <c r="Z977" s="209" t="str">
        <f t="shared" si="264"/>
        <v>BRLPBRLP</v>
      </c>
      <c r="AA977" s="209" t="str">
        <f t="shared" si="265"/>
        <v>BRLPBRLP</v>
      </c>
      <c r="AB977" s="222" t="e">
        <f>VLOOKUP(Y977,#REF!,2,0)</f>
        <v>#REF!</v>
      </c>
      <c r="AC977" s="222" t="e">
        <f>VLOOKUP(Z977,#REF!,2,0)</f>
        <v>#REF!</v>
      </c>
      <c r="AD977" s="222" t="e">
        <f>VLOOKUP(AA977,#REF!,2,0)</f>
        <v>#REF!</v>
      </c>
      <c r="AE977" s="227" t="e">
        <f t="shared" si="266"/>
        <v>#REF!</v>
      </c>
      <c r="AF977" s="230" t="e">
        <f t="shared" si="267"/>
        <v>#REF!</v>
      </c>
      <c r="AG977" s="230">
        <v>2</v>
      </c>
      <c r="AH977" s="230" t="e">
        <f t="shared" si="268"/>
        <v>#REF!</v>
      </c>
      <c r="AI977" s="228" t="e">
        <f t="shared" si="269"/>
        <v>#REF!</v>
      </c>
      <c r="AJ977" s="209">
        <f>Solicitacao_Prancha[[#This Row],[QUANT EQUIP]]</f>
        <v>1</v>
      </c>
      <c r="AK977" s="209"/>
      <c r="AL977" s="209"/>
      <c r="AM977" s="209"/>
      <c r="AN977" s="209"/>
      <c r="AO977" s="209"/>
      <c r="AP977" s="209"/>
      <c r="AQ977" s="209"/>
      <c r="AR977" s="209"/>
      <c r="AS977" s="209"/>
      <c r="AT977" s="209"/>
      <c r="AU977" s="209"/>
      <c r="AV977" s="209"/>
      <c r="AW977" s="209"/>
      <c r="AX977"/>
      <c r="AY977"/>
    </row>
    <row r="978" spans="1:51" ht="15" hidden="1" x14ac:dyDescent="0.25">
      <c r="A978" s="209">
        <v>3749</v>
      </c>
      <c r="B978" s="209" t="s">
        <v>718</v>
      </c>
      <c r="C978" s="210">
        <v>45665.563194444447</v>
      </c>
      <c r="D978" s="209" t="s">
        <v>1670</v>
      </c>
      <c r="E978" s="209" t="s">
        <v>719</v>
      </c>
      <c r="F978" s="209">
        <v>2</v>
      </c>
      <c r="G978" s="209" t="s">
        <v>487</v>
      </c>
      <c r="H978" s="209" t="s">
        <v>620</v>
      </c>
      <c r="I978" s="209" t="s">
        <v>624</v>
      </c>
      <c r="J978" s="209" t="s">
        <v>1</v>
      </c>
      <c r="K978" s="209" t="s">
        <v>1841</v>
      </c>
      <c r="L978" s="209" t="s">
        <v>1974</v>
      </c>
      <c r="M978" s="209" t="s">
        <v>410</v>
      </c>
      <c r="N978" s="209" t="s">
        <v>410</v>
      </c>
      <c r="O978" s="209"/>
      <c r="P978" s="209"/>
      <c r="Q978" s="209" t="s">
        <v>687</v>
      </c>
      <c r="R978" s="209" t="e">
        <f>VLOOKUP(LEFT(Solicitacao_Prancha[[#This Row],[ORIGEM]],4),#REF!,2,0)</f>
        <v>#REF!</v>
      </c>
      <c r="S978" s="209" t="e">
        <f>VLOOKUP(LEFT(Solicitacao_Prancha[[#This Row],[DESTINO]],4),#REF!,2,0)</f>
        <v>#REF!</v>
      </c>
      <c r="T978" s="218" t="str">
        <f t="shared" si="262"/>
        <v>Não Aderente</v>
      </c>
      <c r="U978" s="222">
        <f>((CONCATENATE(Solicitacao_Prancha[[#This Row],[DATA MOVIMENTAÇÃO]]," ",Solicitacao_Prancha[[#This Row],[HORA MOVIMENTAÇÃO]])-Solicitacao_Prancha[[#This Row],[DATA SOLICITAÇÃO]])*24)+3</f>
        <v>1.6666666546370834E-2</v>
      </c>
      <c r="V978" s="224" t="s">
        <v>410</v>
      </c>
      <c r="W978" s="209" t="str">
        <f>LEFT(Solicitacao_Prancha[[#This Row],[ORIGEM]],4)</f>
        <v>BRLP</v>
      </c>
      <c r="X978" s="209" t="str">
        <f>LEFT(Solicitacao_Prancha[[#This Row],[DESTINO]],4)</f>
        <v>BRLP</v>
      </c>
      <c r="Y978" s="209" t="str">
        <f t="shared" si="263"/>
        <v>BRLPBRLP</v>
      </c>
      <c r="Z978" s="209" t="str">
        <f t="shared" si="264"/>
        <v>BRLPBRLP</v>
      </c>
      <c r="AA978" s="209" t="str">
        <f t="shared" si="265"/>
        <v>BRLPBRLP</v>
      </c>
      <c r="AB978" s="222" t="e">
        <f>VLOOKUP(Y978,#REF!,2,0)</f>
        <v>#REF!</v>
      </c>
      <c r="AC978" s="222" t="e">
        <f>VLOOKUP(Z978,#REF!,2,0)</f>
        <v>#REF!</v>
      </c>
      <c r="AD978" s="222" t="e">
        <f>VLOOKUP(AA978,#REF!,2,0)</f>
        <v>#REF!</v>
      </c>
      <c r="AE978" s="227" t="e">
        <f t="shared" si="266"/>
        <v>#REF!</v>
      </c>
      <c r="AF978" s="230" t="e">
        <f t="shared" si="267"/>
        <v>#REF!</v>
      </c>
      <c r="AG978" s="230">
        <v>2</v>
      </c>
      <c r="AH978" s="230" t="e">
        <f t="shared" si="268"/>
        <v>#REF!</v>
      </c>
      <c r="AI978" s="228" t="e">
        <f t="shared" si="269"/>
        <v>#REF!</v>
      </c>
      <c r="AJ978" s="209">
        <f>Solicitacao_Prancha[[#This Row],[QUANT EQUIP]]</f>
        <v>2</v>
      </c>
      <c r="AK978" s="209"/>
      <c r="AL978" s="209"/>
      <c r="AM978" s="209"/>
      <c r="AN978" s="209"/>
      <c r="AO978" s="209"/>
      <c r="AP978" s="209"/>
      <c r="AQ978" s="209"/>
      <c r="AR978" s="209"/>
      <c r="AS978" s="209"/>
      <c r="AT978" s="209"/>
      <c r="AU978" s="209"/>
      <c r="AV978" s="209"/>
      <c r="AW978" s="209"/>
      <c r="AX978"/>
      <c r="AY978"/>
    </row>
    <row r="979" spans="1:51" ht="15" hidden="1" x14ac:dyDescent="0.25">
      <c r="A979" s="209">
        <v>3750</v>
      </c>
      <c r="B979" s="209" t="s">
        <v>718</v>
      </c>
      <c r="C979" s="210">
        <v>45665.564583333333</v>
      </c>
      <c r="D979" s="209" t="s">
        <v>577</v>
      </c>
      <c r="E979" s="209" t="s">
        <v>744</v>
      </c>
      <c r="F979" s="209">
        <v>5</v>
      </c>
      <c r="G979" s="209" t="s">
        <v>8</v>
      </c>
      <c r="H979" s="209" t="s">
        <v>620</v>
      </c>
      <c r="I979" s="209" t="s">
        <v>621</v>
      </c>
      <c r="J979" s="209" t="s">
        <v>1</v>
      </c>
      <c r="K979" s="209" t="s">
        <v>1841</v>
      </c>
      <c r="L979" s="209" t="s">
        <v>1975</v>
      </c>
      <c r="M979" s="209" t="s">
        <v>410</v>
      </c>
      <c r="N979" s="209" t="s">
        <v>410</v>
      </c>
      <c r="O979" s="209"/>
      <c r="P979" s="209"/>
      <c r="Q979" s="209" t="s">
        <v>687</v>
      </c>
      <c r="R979" s="209" t="e">
        <f>VLOOKUP(LEFT(Solicitacao_Prancha[[#This Row],[ORIGEM]],4),#REF!,2,0)</f>
        <v>#REF!</v>
      </c>
      <c r="S979" s="209" t="e">
        <f>VLOOKUP(LEFT(Solicitacao_Prancha[[#This Row],[DESTINO]],4),#REF!,2,0)</f>
        <v>#REF!</v>
      </c>
      <c r="T979" s="218" t="str">
        <f t="shared" si="262"/>
        <v>Não Aderente</v>
      </c>
      <c r="U979" s="222">
        <f>((CONCATENATE(Solicitacao_Prancha[[#This Row],[DATA MOVIMENTAÇÃO]]," ",Solicitacao_Prancha[[#This Row],[HORA MOVIMENTAÇÃO]])-Solicitacao_Prancha[[#This Row],[DATA SOLICITAÇÃO]])*24)+3</f>
        <v>1.6666666720993817E-2</v>
      </c>
      <c r="V979" s="224" t="s">
        <v>410</v>
      </c>
      <c r="W979" s="209" t="str">
        <f>LEFT(Solicitacao_Prancha[[#This Row],[ORIGEM]],4)</f>
        <v>BRLP</v>
      </c>
      <c r="X979" s="209" t="str">
        <f>LEFT(Solicitacao_Prancha[[#This Row],[DESTINO]],4)</f>
        <v>BRLP</v>
      </c>
      <c r="Y979" s="209" t="str">
        <f t="shared" si="263"/>
        <v>BRLPBRLP</v>
      </c>
      <c r="Z979" s="209" t="str">
        <f t="shared" si="264"/>
        <v>BRLPBRLP</v>
      </c>
      <c r="AA979" s="209" t="str">
        <f t="shared" si="265"/>
        <v>BRLPBRLP</v>
      </c>
      <c r="AB979" s="222" t="e">
        <f>VLOOKUP(Y979,#REF!,2,0)</f>
        <v>#REF!</v>
      </c>
      <c r="AC979" s="222" t="e">
        <f>VLOOKUP(Z979,#REF!,2,0)</f>
        <v>#REF!</v>
      </c>
      <c r="AD979" s="222" t="e">
        <f>VLOOKUP(AA979,#REF!,2,0)</f>
        <v>#REF!</v>
      </c>
      <c r="AE979" s="227" t="e">
        <f t="shared" si="266"/>
        <v>#REF!</v>
      </c>
      <c r="AF979" s="230" t="e">
        <f t="shared" si="267"/>
        <v>#REF!</v>
      </c>
      <c r="AG979" s="230">
        <v>2</v>
      </c>
      <c r="AH979" s="230" t="e">
        <f t="shared" si="268"/>
        <v>#REF!</v>
      </c>
      <c r="AI979" s="228" t="e">
        <f t="shared" si="269"/>
        <v>#REF!</v>
      </c>
      <c r="AJ979" s="209">
        <f>Solicitacao_Prancha[[#This Row],[QUANT EQUIP]]</f>
        <v>5</v>
      </c>
      <c r="AK979" s="209"/>
      <c r="AL979" s="209"/>
      <c r="AM979" s="209"/>
      <c r="AN979" s="209"/>
      <c r="AO979" s="209"/>
      <c r="AP979" s="209"/>
      <c r="AQ979" s="209"/>
      <c r="AR979" s="209"/>
      <c r="AS979" s="209"/>
      <c r="AT979" s="209"/>
      <c r="AU979" s="209"/>
      <c r="AV979" s="209"/>
      <c r="AW979" s="209"/>
      <c r="AX979"/>
      <c r="AY979"/>
    </row>
    <row r="980" spans="1:51" ht="15" hidden="1" x14ac:dyDescent="0.25">
      <c r="A980" s="209">
        <v>3751</v>
      </c>
      <c r="B980" s="209" t="s">
        <v>745</v>
      </c>
      <c r="C980" s="210">
        <v>45665.627083333333</v>
      </c>
      <c r="D980" s="209" t="s">
        <v>950</v>
      </c>
      <c r="E980" s="209" t="s">
        <v>485</v>
      </c>
      <c r="F980" s="209">
        <v>1</v>
      </c>
      <c r="G980" s="209" t="s">
        <v>655</v>
      </c>
      <c r="H980" s="209" t="s">
        <v>620</v>
      </c>
      <c r="I980" s="209" t="s">
        <v>624</v>
      </c>
      <c r="J980" s="209" t="s">
        <v>1</v>
      </c>
      <c r="K980" s="209" t="s">
        <v>1862</v>
      </c>
      <c r="L980" s="209" t="s">
        <v>604</v>
      </c>
      <c r="M980" s="209" t="s">
        <v>519</v>
      </c>
      <c r="N980" s="209" t="s">
        <v>547</v>
      </c>
      <c r="O980" s="209"/>
      <c r="P980" s="209"/>
      <c r="Q980" s="209" t="s">
        <v>687</v>
      </c>
      <c r="R980" s="209" t="e">
        <f>VLOOKUP(LEFT(Solicitacao_Prancha[[#This Row],[ORIGEM]],4),#REF!,2,0)</f>
        <v>#REF!</v>
      </c>
      <c r="S980" s="209" t="e">
        <f>VLOOKUP(LEFT(Solicitacao_Prancha[[#This Row],[DESTINO]],4),#REF!,2,0)</f>
        <v>#REF!</v>
      </c>
      <c r="T980" s="218" t="str">
        <f t="shared" si="262"/>
        <v>Não Aderente</v>
      </c>
      <c r="U980" s="222">
        <f>((CONCATENATE(Solicitacao_Prancha[[#This Row],[DATA MOVIMENTAÇÃO]]," ",Solicitacao_Prancha[[#This Row],[HORA MOVIMENTAÇÃO]])-Solicitacao_Prancha[[#This Row],[DATA SOLICITAÇÃO]])*24)+3</f>
        <v>18.949999999953434</v>
      </c>
      <c r="V980" s="224" t="s">
        <v>410</v>
      </c>
      <c r="W980" s="209" t="str">
        <f>LEFT(Solicitacao_Prancha[[#This Row],[ORIGEM]],4)</f>
        <v>2081</v>
      </c>
      <c r="X980" s="209" t="str">
        <f>LEFT(Solicitacao_Prancha[[#This Row],[DESTINO]],4)</f>
        <v>0484</v>
      </c>
      <c r="Y980" s="209" t="str">
        <f t="shared" si="263"/>
        <v>BRLP2081</v>
      </c>
      <c r="Z980" s="209" t="str">
        <f t="shared" si="264"/>
        <v>20810484</v>
      </c>
      <c r="AA980" s="209" t="str">
        <f t="shared" si="265"/>
        <v>BRLP0484</v>
      </c>
      <c r="AB980" s="222" t="e">
        <f>VLOOKUP(Y980,#REF!,2,0)</f>
        <v>#REF!</v>
      </c>
      <c r="AC980" s="222" t="e">
        <f>VLOOKUP(Z980,#REF!,2,0)</f>
        <v>#REF!</v>
      </c>
      <c r="AD980" s="222" t="e">
        <f>VLOOKUP(AA980,#REF!,2,0)</f>
        <v>#REF!</v>
      </c>
      <c r="AE980" s="227" t="e">
        <f t="shared" si="266"/>
        <v>#REF!</v>
      </c>
      <c r="AF980" s="230" t="e">
        <f t="shared" si="267"/>
        <v>#REF!</v>
      </c>
      <c r="AG980" s="230">
        <v>2</v>
      </c>
      <c r="AH980" s="230" t="e">
        <f t="shared" si="268"/>
        <v>#REF!</v>
      </c>
      <c r="AI980" s="228" t="e">
        <f t="shared" si="269"/>
        <v>#REF!</v>
      </c>
      <c r="AJ980" s="209">
        <f>Solicitacao_Prancha[[#This Row],[QUANT EQUIP]]</f>
        <v>1</v>
      </c>
      <c r="AK980" s="209"/>
      <c r="AL980" s="209"/>
      <c r="AM980" s="209"/>
      <c r="AN980" s="209"/>
      <c r="AO980" s="209"/>
      <c r="AP980" s="209"/>
      <c r="AQ980" s="209"/>
      <c r="AR980" s="209"/>
      <c r="AS980" s="209"/>
      <c r="AT980" s="209"/>
      <c r="AU980" s="209"/>
      <c r="AV980" s="209"/>
      <c r="AW980" s="209"/>
      <c r="AX980"/>
      <c r="AY980"/>
    </row>
    <row r="981" spans="1:51" ht="15" hidden="1" x14ac:dyDescent="0.25">
      <c r="A981" s="209">
        <v>3753</v>
      </c>
      <c r="B981" s="209" t="s">
        <v>718</v>
      </c>
      <c r="C981" s="210">
        <v>45665.72152777778</v>
      </c>
      <c r="D981" s="209" t="s">
        <v>528</v>
      </c>
      <c r="E981" s="209" t="s">
        <v>744</v>
      </c>
      <c r="F981" s="209">
        <v>6</v>
      </c>
      <c r="G981" s="209" t="s">
        <v>523</v>
      </c>
      <c r="H981" s="209" t="s">
        <v>624</v>
      </c>
      <c r="I981" s="209" t="s">
        <v>621</v>
      </c>
      <c r="J981" s="209" t="s">
        <v>1</v>
      </c>
      <c r="K981" s="209" t="s">
        <v>1894</v>
      </c>
      <c r="L981" s="209" t="s">
        <v>604</v>
      </c>
      <c r="M981" s="209" t="s">
        <v>1848</v>
      </c>
      <c r="N981" s="209" t="s">
        <v>755</v>
      </c>
      <c r="O981" s="209"/>
      <c r="P981" s="209"/>
      <c r="Q981" s="209" t="s">
        <v>688</v>
      </c>
      <c r="R981" s="209" t="e">
        <f>VLOOKUP(LEFT(Solicitacao_Prancha[[#This Row],[ORIGEM]],4),#REF!,2,0)</f>
        <v>#REF!</v>
      </c>
      <c r="S981" s="209" t="e">
        <f>VLOOKUP(LEFT(Solicitacao_Prancha[[#This Row],[DESTINO]],4),#REF!,2,0)</f>
        <v>#REF!</v>
      </c>
      <c r="T981" s="218" t="str">
        <f t="shared" si="262"/>
        <v>Não Aderente</v>
      </c>
      <c r="U981" s="222">
        <f>((CONCATENATE(Solicitacao_Prancha[[#This Row],[DATA MOVIMENTAÇÃO]]," ",Solicitacao_Prancha[[#This Row],[HORA MOVIMENTAÇÃO]])-Solicitacao_Prancha[[#This Row],[DATA SOLICITAÇÃO]])*24)+3</f>
        <v>40.68333333323244</v>
      </c>
      <c r="V981" s="224" t="s">
        <v>410</v>
      </c>
      <c r="W981" s="209" t="str">
        <f>LEFT(Solicitacao_Prancha[[#This Row],[ORIGEM]],4)</f>
        <v>0519</v>
      </c>
      <c r="X981" s="209" t="str">
        <f>LEFT(Solicitacao_Prancha[[#This Row],[DESTINO]],4)</f>
        <v>0057</v>
      </c>
      <c r="Y981" s="209" t="str">
        <f t="shared" si="263"/>
        <v>BRLP0519</v>
      </c>
      <c r="Z981" s="209" t="str">
        <f t="shared" si="264"/>
        <v>05190057</v>
      </c>
      <c r="AA981" s="209" t="str">
        <f t="shared" si="265"/>
        <v>BRLP0057</v>
      </c>
      <c r="AB981" s="222" t="e">
        <f>VLOOKUP(Y981,#REF!,2,0)</f>
        <v>#REF!</v>
      </c>
      <c r="AC981" s="222" t="e">
        <f>VLOOKUP(Z981,#REF!,2,0)</f>
        <v>#REF!</v>
      </c>
      <c r="AD981" s="222" t="e">
        <f>VLOOKUP(AA981,#REF!,2,0)</f>
        <v>#REF!</v>
      </c>
      <c r="AE981" s="227" t="e">
        <f t="shared" si="266"/>
        <v>#REF!</v>
      </c>
      <c r="AF981" s="230" t="e">
        <f t="shared" si="267"/>
        <v>#REF!</v>
      </c>
      <c r="AG981" s="230">
        <v>2</v>
      </c>
      <c r="AH981" s="230" t="e">
        <f t="shared" si="268"/>
        <v>#REF!</v>
      </c>
      <c r="AI981" s="228" t="e">
        <f t="shared" si="269"/>
        <v>#REF!</v>
      </c>
      <c r="AJ981" s="209">
        <f>Solicitacao_Prancha[[#This Row],[QUANT EQUIP]]</f>
        <v>6</v>
      </c>
      <c r="AK981" s="209"/>
      <c r="AL981" s="209"/>
      <c r="AM981" s="209"/>
      <c r="AN981" s="209"/>
      <c r="AO981" s="209"/>
      <c r="AP981" s="209"/>
      <c r="AQ981" s="209"/>
      <c r="AR981" s="209"/>
      <c r="AS981" s="209"/>
      <c r="AT981" s="209"/>
      <c r="AU981" s="209"/>
      <c r="AV981" s="209"/>
      <c r="AW981" s="209"/>
      <c r="AX981"/>
      <c r="AY981"/>
    </row>
    <row r="982" spans="1:51" ht="15" hidden="1" x14ac:dyDescent="0.25">
      <c r="A982" s="209">
        <v>3754</v>
      </c>
      <c r="B982" s="209" t="s">
        <v>718</v>
      </c>
      <c r="C982" s="210">
        <v>45665.722222222219</v>
      </c>
      <c r="D982" s="209" t="s">
        <v>822</v>
      </c>
      <c r="E982" s="209" t="s">
        <v>719</v>
      </c>
      <c r="F982" s="209">
        <v>1</v>
      </c>
      <c r="G982" s="209" t="s">
        <v>7</v>
      </c>
      <c r="H982" s="209" t="s">
        <v>620</v>
      </c>
      <c r="I982" s="209" t="s">
        <v>621</v>
      </c>
      <c r="J982" s="209" t="s">
        <v>1</v>
      </c>
      <c r="K982" s="209" t="s">
        <v>1894</v>
      </c>
      <c r="L982" s="209" t="s">
        <v>593</v>
      </c>
      <c r="M982" s="209" t="s">
        <v>1774</v>
      </c>
      <c r="N982" s="209" t="s">
        <v>658</v>
      </c>
      <c r="O982" s="209"/>
      <c r="P982" s="209"/>
      <c r="Q982" s="209" t="s">
        <v>688</v>
      </c>
      <c r="R982" s="209" t="e">
        <f>VLOOKUP(LEFT(Solicitacao_Prancha[[#This Row],[ORIGEM]],4),#REF!,2,0)</f>
        <v>#REF!</v>
      </c>
      <c r="S982" s="209" t="e">
        <f>VLOOKUP(LEFT(Solicitacao_Prancha[[#This Row],[DESTINO]],4),#REF!,2,0)</f>
        <v>#REF!</v>
      </c>
      <c r="T982" s="218" t="str">
        <f t="shared" si="262"/>
        <v>Não Aderente</v>
      </c>
      <c r="U982" s="222">
        <f>((CONCATENATE(Solicitacao_Prancha[[#This Row],[DATA MOVIMENTAÇÃO]]," ",Solicitacao_Prancha[[#This Row],[HORA MOVIMENTAÇÃO]])-Solicitacao_Prancha[[#This Row],[DATA SOLICITAÇÃO]])*24)+3</f>
        <v>41.666666666802485</v>
      </c>
      <c r="V982" s="224" t="s">
        <v>410</v>
      </c>
      <c r="W982" s="209" t="str">
        <f>LEFT(Solicitacao_Prancha[[#This Row],[ORIGEM]],4)</f>
        <v>0068</v>
      </c>
      <c r="X982" s="209" t="str">
        <f>LEFT(Solicitacao_Prancha[[#This Row],[DESTINO]],4)</f>
        <v>0459</v>
      </c>
      <c r="Y982" s="209" t="str">
        <f t="shared" si="263"/>
        <v>BRLP0068</v>
      </c>
      <c r="Z982" s="209" t="str">
        <f t="shared" si="264"/>
        <v>00680459</v>
      </c>
      <c r="AA982" s="209" t="str">
        <f t="shared" si="265"/>
        <v>BRLP0459</v>
      </c>
      <c r="AB982" s="222" t="e">
        <f>VLOOKUP(Y982,#REF!,2,0)</f>
        <v>#REF!</v>
      </c>
      <c r="AC982" s="222" t="e">
        <f>VLOOKUP(Z982,#REF!,2,0)</f>
        <v>#REF!</v>
      </c>
      <c r="AD982" s="222" t="e">
        <f>VLOOKUP(AA982,#REF!,2,0)</f>
        <v>#REF!</v>
      </c>
      <c r="AE982" s="227" t="e">
        <f t="shared" si="266"/>
        <v>#REF!</v>
      </c>
      <c r="AF982" s="230" t="e">
        <f t="shared" si="267"/>
        <v>#REF!</v>
      </c>
      <c r="AG982" s="230">
        <v>2</v>
      </c>
      <c r="AH982" s="230" t="e">
        <f t="shared" si="268"/>
        <v>#REF!</v>
      </c>
      <c r="AI982" s="228" t="e">
        <f t="shared" si="269"/>
        <v>#REF!</v>
      </c>
      <c r="AJ982" s="209">
        <f>Solicitacao_Prancha[[#This Row],[QUANT EQUIP]]</f>
        <v>1</v>
      </c>
      <c r="AK982" s="209"/>
      <c r="AL982" s="209"/>
      <c r="AM982" s="209"/>
      <c r="AN982" s="209"/>
      <c r="AO982" s="209"/>
      <c r="AP982" s="209"/>
      <c r="AQ982" s="209"/>
      <c r="AR982" s="209"/>
      <c r="AS982" s="209"/>
      <c r="AT982" s="209"/>
      <c r="AU982" s="209"/>
      <c r="AV982" s="209"/>
      <c r="AW982" s="209"/>
      <c r="AX982"/>
      <c r="AY982"/>
    </row>
    <row r="983" spans="1:51" ht="15" hidden="1" x14ac:dyDescent="0.25">
      <c r="A983" s="209">
        <v>3755</v>
      </c>
      <c r="B983" s="209" t="s">
        <v>718</v>
      </c>
      <c r="C983" s="210">
        <v>45665.74722222222</v>
      </c>
      <c r="D983" s="209" t="s">
        <v>528</v>
      </c>
      <c r="E983" s="209" t="s">
        <v>5</v>
      </c>
      <c r="F983" s="209">
        <v>1</v>
      </c>
      <c r="G983" s="209" t="s">
        <v>523</v>
      </c>
      <c r="H983" s="209" t="s">
        <v>620</v>
      </c>
      <c r="I983" s="209" t="s">
        <v>621</v>
      </c>
      <c r="J983" s="209" t="s">
        <v>1</v>
      </c>
      <c r="K983" s="209" t="s">
        <v>1894</v>
      </c>
      <c r="L983" s="209" t="s">
        <v>604</v>
      </c>
      <c r="M983" s="209" t="s">
        <v>1848</v>
      </c>
      <c r="N983" s="209" t="s">
        <v>755</v>
      </c>
      <c r="O983" s="209"/>
      <c r="P983" s="209"/>
      <c r="Q983" s="209" t="s">
        <v>688</v>
      </c>
      <c r="R983" s="209" t="e">
        <f>VLOOKUP(LEFT(Solicitacao_Prancha[[#This Row],[ORIGEM]],4),#REF!,2,0)</f>
        <v>#REF!</v>
      </c>
      <c r="S983" s="209" t="e">
        <f>VLOOKUP(LEFT(Solicitacao_Prancha[[#This Row],[DESTINO]],4),#REF!,2,0)</f>
        <v>#REF!</v>
      </c>
      <c r="T983" s="218" t="str">
        <f t="shared" si="262"/>
        <v>Não Aderente</v>
      </c>
      <c r="U983" s="222">
        <f>((CONCATENATE(Solicitacao_Prancha[[#This Row],[DATA MOVIMENTAÇÃO]]," ",Solicitacao_Prancha[[#This Row],[HORA MOVIMENTAÇÃO]])-Solicitacao_Prancha[[#This Row],[DATA SOLICITAÇÃO]])*24)+3</f>
        <v>40.066666666651145</v>
      </c>
      <c r="V983" s="224" t="s">
        <v>410</v>
      </c>
      <c r="W983" s="209" t="str">
        <f>LEFT(Solicitacao_Prancha[[#This Row],[ORIGEM]],4)</f>
        <v>0519</v>
      </c>
      <c r="X983" s="209" t="str">
        <f>LEFT(Solicitacao_Prancha[[#This Row],[DESTINO]],4)</f>
        <v>0057</v>
      </c>
      <c r="Y983" s="209" t="str">
        <f t="shared" si="263"/>
        <v>BRLP0519</v>
      </c>
      <c r="Z983" s="209" t="str">
        <f t="shared" si="264"/>
        <v>05190057</v>
      </c>
      <c r="AA983" s="209" t="str">
        <f t="shared" si="265"/>
        <v>BRLP0057</v>
      </c>
      <c r="AB983" s="222" t="e">
        <f>VLOOKUP(Y983,#REF!,2,0)</f>
        <v>#REF!</v>
      </c>
      <c r="AC983" s="222" t="e">
        <f>VLOOKUP(Z983,#REF!,2,0)</f>
        <v>#REF!</v>
      </c>
      <c r="AD983" s="222" t="e">
        <f>VLOOKUP(AA983,#REF!,2,0)</f>
        <v>#REF!</v>
      </c>
      <c r="AE983" s="227" t="e">
        <f t="shared" si="266"/>
        <v>#REF!</v>
      </c>
      <c r="AF983" s="230" t="e">
        <f t="shared" si="267"/>
        <v>#REF!</v>
      </c>
      <c r="AG983" s="230">
        <v>2</v>
      </c>
      <c r="AH983" s="230" t="e">
        <f t="shared" si="268"/>
        <v>#REF!</v>
      </c>
      <c r="AI983" s="228" t="e">
        <f t="shared" si="269"/>
        <v>#REF!</v>
      </c>
      <c r="AJ983" s="209">
        <f>Solicitacao_Prancha[[#This Row],[QUANT EQUIP]]</f>
        <v>1</v>
      </c>
      <c r="AK983" s="209"/>
      <c r="AL983" s="209"/>
      <c r="AM983" s="209"/>
      <c r="AN983" s="209"/>
      <c r="AO983" s="209"/>
      <c r="AP983" s="209"/>
      <c r="AQ983" s="209"/>
      <c r="AR983" s="209"/>
      <c r="AS983" s="209"/>
      <c r="AT983" s="209"/>
      <c r="AU983" s="209"/>
      <c r="AV983" s="209"/>
      <c r="AW983" s="209"/>
      <c r="AX983"/>
      <c r="AY983"/>
    </row>
    <row r="984" spans="1:51" ht="15" hidden="1" x14ac:dyDescent="0.25">
      <c r="A984" s="209">
        <v>3756</v>
      </c>
      <c r="B984" s="209" t="s">
        <v>717</v>
      </c>
      <c r="C984" s="210">
        <v>45665.74722222222</v>
      </c>
      <c r="D984" s="209" t="s">
        <v>1572</v>
      </c>
      <c r="E984" s="209" t="s">
        <v>491</v>
      </c>
      <c r="F984" s="209">
        <v>1</v>
      </c>
      <c r="G984" s="209" t="s">
        <v>543</v>
      </c>
      <c r="H984" s="209" t="s">
        <v>620</v>
      </c>
      <c r="I984" s="209" t="s">
        <v>621</v>
      </c>
      <c r="J984" s="209" t="s">
        <v>531</v>
      </c>
      <c r="K984" s="209" t="s">
        <v>1862</v>
      </c>
      <c r="L984" s="209" t="s">
        <v>604</v>
      </c>
      <c r="M984" s="209" t="s">
        <v>636</v>
      </c>
      <c r="N984" s="209" t="s">
        <v>636</v>
      </c>
      <c r="O984" s="209" t="s">
        <v>2052</v>
      </c>
      <c r="P984" s="209" t="s">
        <v>633</v>
      </c>
      <c r="Q984" s="209" t="s">
        <v>687</v>
      </c>
      <c r="R984" s="209" t="e">
        <f>VLOOKUP(LEFT(Solicitacao_Prancha[[#This Row],[ORIGEM]],4),#REF!,2,0)</f>
        <v>#REF!</v>
      </c>
      <c r="S984" s="209" t="e">
        <f>VLOOKUP(LEFT(Solicitacao_Prancha[[#This Row],[DESTINO]],4),#REF!,2,0)</f>
        <v>#REF!</v>
      </c>
      <c r="T984" s="218" t="str">
        <f t="shared" si="262"/>
        <v>Não Aderente</v>
      </c>
      <c r="U984" s="222">
        <f>((CONCATENATE(Solicitacao_Prancha[[#This Row],[DATA MOVIMENTAÇÃO]]," ",Solicitacao_Prancha[[#This Row],[HORA MOVIMENTAÇÃO]])-Solicitacao_Prancha[[#This Row],[DATA SOLICITAÇÃO]])*24)+3</f>
        <v>16.066666666651145</v>
      </c>
      <c r="V984" s="224" t="s">
        <v>410</v>
      </c>
      <c r="W984" s="209" t="str">
        <f>LEFT(Solicitacao_Prancha[[#This Row],[ORIGEM]],4)</f>
        <v>5002</v>
      </c>
      <c r="X984" s="209" t="str">
        <f>LEFT(Solicitacao_Prancha[[#This Row],[DESTINO]],4)</f>
        <v>5002</v>
      </c>
      <c r="Y984" s="209" t="str">
        <f t="shared" si="263"/>
        <v>BRLP5002</v>
      </c>
      <c r="Z984" s="209" t="str">
        <f t="shared" si="264"/>
        <v>50025002</v>
      </c>
      <c r="AA984" s="209" t="str">
        <f t="shared" si="265"/>
        <v>BRLP5002</v>
      </c>
      <c r="AB984" s="222" t="e">
        <f>VLOOKUP(Y984,#REF!,2,0)</f>
        <v>#REF!</v>
      </c>
      <c r="AC984" s="222" t="e">
        <f>VLOOKUP(Z984,#REF!,2,0)</f>
        <v>#REF!</v>
      </c>
      <c r="AD984" s="222" t="e">
        <f>VLOOKUP(AA984,#REF!,2,0)</f>
        <v>#REF!</v>
      </c>
      <c r="AE984" s="227" t="e">
        <f t="shared" si="266"/>
        <v>#REF!</v>
      </c>
      <c r="AF984" s="230" t="e">
        <f t="shared" si="267"/>
        <v>#REF!</v>
      </c>
      <c r="AG984" s="230">
        <v>2</v>
      </c>
      <c r="AH984" s="230" t="e">
        <f t="shared" si="268"/>
        <v>#REF!</v>
      </c>
      <c r="AI984" s="228" t="e">
        <f t="shared" si="269"/>
        <v>#REF!</v>
      </c>
      <c r="AJ984" s="209">
        <f>Solicitacao_Prancha[[#This Row],[QUANT EQUIP]]</f>
        <v>1</v>
      </c>
      <c r="AK984" s="209"/>
      <c r="AL984" s="209"/>
      <c r="AM984" s="209"/>
      <c r="AN984" s="209"/>
      <c r="AO984" s="209"/>
      <c r="AP984" s="209"/>
      <c r="AQ984" s="209"/>
      <c r="AR984" s="209"/>
      <c r="AS984" s="209"/>
      <c r="AT984" s="209"/>
      <c r="AU984" s="209"/>
      <c r="AV984" s="209"/>
      <c r="AW984" s="209"/>
      <c r="AX984"/>
      <c r="AY984"/>
    </row>
    <row r="985" spans="1:51" ht="15" hidden="1" x14ac:dyDescent="0.25">
      <c r="A985" s="209">
        <v>3757</v>
      </c>
      <c r="B985" s="209" t="s">
        <v>717</v>
      </c>
      <c r="C985" s="210">
        <v>45665.748611111114</v>
      </c>
      <c r="D985" s="209" t="s">
        <v>1432</v>
      </c>
      <c r="E985" s="209" t="s">
        <v>491</v>
      </c>
      <c r="F985" s="209">
        <v>1</v>
      </c>
      <c r="G985" s="209" t="s">
        <v>543</v>
      </c>
      <c r="H985" s="209" t="s">
        <v>620</v>
      </c>
      <c r="I985" s="209" t="s">
        <v>621</v>
      </c>
      <c r="J985" s="209" t="s">
        <v>1</v>
      </c>
      <c r="K985" s="209" t="s">
        <v>1894</v>
      </c>
      <c r="L985" s="209" t="s">
        <v>606</v>
      </c>
      <c r="M985" s="209" t="s">
        <v>636</v>
      </c>
      <c r="N985" s="209" t="s">
        <v>636</v>
      </c>
      <c r="O985" s="209"/>
      <c r="P985" s="209"/>
      <c r="Q985" s="209" t="s">
        <v>687</v>
      </c>
      <c r="R985" s="209" t="e">
        <f>VLOOKUP(LEFT(Solicitacao_Prancha[[#This Row],[ORIGEM]],4),#REF!,2,0)</f>
        <v>#REF!</v>
      </c>
      <c r="S985" s="209" t="e">
        <f>VLOOKUP(LEFT(Solicitacao_Prancha[[#This Row],[DESTINO]],4),#REF!,2,0)</f>
        <v>#REF!</v>
      </c>
      <c r="T985" s="218" t="str">
        <f t="shared" si="262"/>
        <v>Não Aderente</v>
      </c>
      <c r="U985" s="222">
        <f>((CONCATENATE(Solicitacao_Prancha[[#This Row],[DATA MOVIMENTAÇÃO]]," ",Solicitacao_Prancha[[#This Row],[HORA MOVIMENTAÇÃO]])-Solicitacao_Prancha[[#This Row],[DATA SOLICITAÇÃO]])*24)+3</f>
        <v>45.033333333267365</v>
      </c>
      <c r="V985" s="224" t="s">
        <v>410</v>
      </c>
      <c r="W985" s="209" t="str">
        <f>LEFT(Solicitacao_Prancha[[#This Row],[ORIGEM]],4)</f>
        <v>5002</v>
      </c>
      <c r="X985" s="209" t="str">
        <f>LEFT(Solicitacao_Prancha[[#This Row],[DESTINO]],4)</f>
        <v>5002</v>
      </c>
      <c r="Y985" s="209" t="str">
        <f t="shared" si="263"/>
        <v>BRLP5002</v>
      </c>
      <c r="Z985" s="209" t="str">
        <f t="shared" si="264"/>
        <v>50025002</v>
      </c>
      <c r="AA985" s="209" t="str">
        <f t="shared" si="265"/>
        <v>BRLP5002</v>
      </c>
      <c r="AB985" s="222" t="e">
        <f>VLOOKUP(Y985,#REF!,2,0)</f>
        <v>#REF!</v>
      </c>
      <c r="AC985" s="222" t="e">
        <f>VLOOKUP(Z985,#REF!,2,0)</f>
        <v>#REF!</v>
      </c>
      <c r="AD985" s="222" t="e">
        <f>VLOOKUP(AA985,#REF!,2,0)</f>
        <v>#REF!</v>
      </c>
      <c r="AE985" s="227" t="e">
        <f t="shared" si="266"/>
        <v>#REF!</v>
      </c>
      <c r="AF985" s="230" t="e">
        <f t="shared" si="267"/>
        <v>#REF!</v>
      </c>
      <c r="AG985" s="230">
        <v>2</v>
      </c>
      <c r="AH985" s="230" t="e">
        <f t="shared" si="268"/>
        <v>#REF!</v>
      </c>
      <c r="AI985" s="228" t="e">
        <f t="shared" si="269"/>
        <v>#REF!</v>
      </c>
      <c r="AJ985" s="209">
        <f>Solicitacao_Prancha[[#This Row],[QUANT EQUIP]]</f>
        <v>1</v>
      </c>
      <c r="AK985" s="209"/>
      <c r="AL985" s="209"/>
      <c r="AM985" s="209"/>
      <c r="AN985" s="209"/>
      <c r="AO985" s="209"/>
      <c r="AP985" s="209"/>
      <c r="AQ985" s="209"/>
      <c r="AR985" s="209"/>
      <c r="AS985" s="209"/>
      <c r="AT985" s="209"/>
      <c r="AU985" s="209"/>
      <c r="AV985" s="209"/>
      <c r="AW985" s="209"/>
      <c r="AX985"/>
      <c r="AY985"/>
    </row>
    <row r="986" spans="1:51" ht="15" hidden="1" x14ac:dyDescent="0.25">
      <c r="A986" s="209">
        <v>3758</v>
      </c>
      <c r="B986" s="209" t="s">
        <v>718</v>
      </c>
      <c r="C986" s="210">
        <v>45665.76458333333</v>
      </c>
      <c r="D986" s="209" t="s">
        <v>2053</v>
      </c>
      <c r="E986" s="209" t="s">
        <v>719</v>
      </c>
      <c r="F986" s="209">
        <v>1</v>
      </c>
      <c r="G986" s="209" t="s">
        <v>487</v>
      </c>
      <c r="H986" s="209" t="s">
        <v>620</v>
      </c>
      <c r="I986" s="209" t="s">
        <v>621</v>
      </c>
      <c r="J986" s="209" t="s">
        <v>531</v>
      </c>
      <c r="K986" s="209" t="s">
        <v>1841</v>
      </c>
      <c r="L986" s="209" t="s">
        <v>597</v>
      </c>
      <c r="M986" s="209" t="s">
        <v>683</v>
      </c>
      <c r="N986" s="209" t="s">
        <v>974</v>
      </c>
      <c r="O986" s="209"/>
      <c r="P986" s="209" t="s">
        <v>514</v>
      </c>
      <c r="Q986" s="209" t="s">
        <v>687</v>
      </c>
      <c r="R986" s="209" t="e">
        <f>VLOOKUP(LEFT(Solicitacao_Prancha[[#This Row],[ORIGEM]],4),#REF!,2,0)</f>
        <v>#REF!</v>
      </c>
      <c r="S986" s="209" t="e">
        <f>VLOOKUP(LEFT(Solicitacao_Prancha[[#This Row],[DESTINO]],4),#REF!,2,0)</f>
        <v>#REF!</v>
      </c>
      <c r="T986" s="218" t="str">
        <f t="shared" si="262"/>
        <v>Não Aderente</v>
      </c>
      <c r="U986" s="222">
        <f>((CONCATENATE(Solicitacao_Prancha[[#This Row],[DATA MOVIMENTAÇÃO]]," ",Solicitacao_Prancha[[#This Row],[HORA MOVIMENTAÇÃO]])-Solicitacao_Prancha[[#This Row],[DATA SOLICITAÇÃO]])*24)+3</f>
        <v>-6.3499999999185093</v>
      </c>
      <c r="V986" s="224" t="s">
        <v>410</v>
      </c>
      <c r="W986" s="209" t="str">
        <f>LEFT(Solicitacao_Prancha[[#This Row],[ORIGEM]],4)</f>
        <v>0438</v>
      </c>
      <c r="X986" s="209" t="str">
        <f>LEFT(Solicitacao_Prancha[[#This Row],[DESTINO]],4)</f>
        <v>0517</v>
      </c>
      <c r="Y986" s="209" t="str">
        <f t="shared" si="263"/>
        <v>BRLP0438</v>
      </c>
      <c r="Z986" s="209" t="str">
        <f t="shared" si="264"/>
        <v>04380517</v>
      </c>
      <c r="AA986" s="209" t="str">
        <f t="shared" si="265"/>
        <v>BRLP0517</v>
      </c>
      <c r="AB986" s="222" t="e">
        <f>VLOOKUP(Y986,#REF!,2,0)</f>
        <v>#REF!</v>
      </c>
      <c r="AC986" s="222" t="e">
        <f>VLOOKUP(Z986,#REF!,2,0)</f>
        <v>#REF!</v>
      </c>
      <c r="AD986" s="222" t="e">
        <f>VLOOKUP(AA986,#REF!,2,0)</f>
        <v>#REF!</v>
      </c>
      <c r="AE986" s="227" t="e">
        <f t="shared" si="266"/>
        <v>#REF!</v>
      </c>
      <c r="AF986" s="230" t="e">
        <f t="shared" si="267"/>
        <v>#REF!</v>
      </c>
      <c r="AG986" s="230">
        <v>2</v>
      </c>
      <c r="AH986" s="230" t="e">
        <f t="shared" si="268"/>
        <v>#REF!</v>
      </c>
      <c r="AI986" s="228" t="e">
        <f t="shared" si="269"/>
        <v>#REF!</v>
      </c>
      <c r="AJ986" s="209">
        <f>Solicitacao_Prancha[[#This Row],[QUANT EQUIP]]</f>
        <v>1</v>
      </c>
      <c r="AK986" s="209"/>
      <c r="AL986" s="209"/>
      <c r="AM986" s="209"/>
      <c r="AN986" s="209"/>
      <c r="AO986" s="209"/>
      <c r="AP986" s="209"/>
      <c r="AQ986" s="209"/>
      <c r="AR986" s="209"/>
      <c r="AS986" s="209"/>
      <c r="AT986" s="209"/>
      <c r="AU986" s="209"/>
      <c r="AV986" s="209"/>
      <c r="AW986" s="209"/>
      <c r="AX986"/>
      <c r="AY986"/>
    </row>
    <row r="987" spans="1:51" ht="15" hidden="1" x14ac:dyDescent="0.25">
      <c r="A987" s="209">
        <v>3761</v>
      </c>
      <c r="B987" s="209" t="s">
        <v>742</v>
      </c>
      <c r="C987" s="210">
        <v>45665.773611111108</v>
      </c>
      <c r="D987" s="209" t="s">
        <v>1892</v>
      </c>
      <c r="E987" s="209" t="s">
        <v>491</v>
      </c>
      <c r="F987" s="209">
        <v>1</v>
      </c>
      <c r="G987" s="209" t="s">
        <v>532</v>
      </c>
      <c r="H987" s="209" t="s">
        <v>620</v>
      </c>
      <c r="I987" s="209" t="s">
        <v>624</v>
      </c>
      <c r="J987" s="209" t="s">
        <v>1</v>
      </c>
      <c r="K987" s="209" t="s">
        <v>1894</v>
      </c>
      <c r="L987" s="209" t="s">
        <v>2054</v>
      </c>
      <c r="M987" s="209" t="s">
        <v>1847</v>
      </c>
      <c r="N987" s="209" t="s">
        <v>578</v>
      </c>
      <c r="O987" s="209"/>
      <c r="P987" s="209"/>
      <c r="Q987" s="209" t="s">
        <v>687</v>
      </c>
      <c r="R987" s="209" t="e">
        <f>VLOOKUP(LEFT(Solicitacao_Prancha[[#This Row],[ORIGEM]],4),#REF!,2,0)</f>
        <v>#REF!</v>
      </c>
      <c r="S987" s="209" t="e">
        <f>VLOOKUP(LEFT(Solicitacao_Prancha[[#This Row],[DESTINO]],4),#REF!,2,0)</f>
        <v>#REF!</v>
      </c>
      <c r="T987" s="218" t="str">
        <f t="shared" si="262"/>
        <v>Aderente</v>
      </c>
      <c r="U987" s="222">
        <f>((CONCATENATE(Solicitacao_Prancha[[#This Row],[DATA MOVIMENTAÇÃO]]," ",Solicitacao_Prancha[[#This Row],[HORA MOVIMENTAÇÃO]])-Solicitacao_Prancha[[#This Row],[DATA SOLICITAÇÃO]])*24)+3</f>
        <v>48.85000000015134</v>
      </c>
      <c r="V987" s="224" t="s">
        <v>410</v>
      </c>
      <c r="W987" s="209" t="str">
        <f>LEFT(Solicitacao_Prancha[[#This Row],[ORIGEM]],4)</f>
        <v>0284</v>
      </c>
      <c r="X987" s="209" t="str">
        <f>LEFT(Solicitacao_Prancha[[#This Row],[DESTINO]],4)</f>
        <v>0367</v>
      </c>
      <c r="Y987" s="209" t="str">
        <f t="shared" si="263"/>
        <v>BRLP0284</v>
      </c>
      <c r="Z987" s="209" t="str">
        <f t="shared" si="264"/>
        <v>02840367</v>
      </c>
      <c r="AA987" s="209" t="str">
        <f t="shared" si="265"/>
        <v>BRLP0367</v>
      </c>
      <c r="AB987" s="222" t="e">
        <f>VLOOKUP(Y987,#REF!,2,0)</f>
        <v>#REF!</v>
      </c>
      <c r="AC987" s="222" t="e">
        <f>VLOOKUP(Z987,#REF!,2,0)</f>
        <v>#REF!</v>
      </c>
      <c r="AD987" s="222" t="e">
        <f>VLOOKUP(AA987,#REF!,2,0)</f>
        <v>#REF!</v>
      </c>
      <c r="AE987" s="227" t="e">
        <f t="shared" si="266"/>
        <v>#REF!</v>
      </c>
      <c r="AF987" s="230" t="e">
        <f t="shared" si="267"/>
        <v>#REF!</v>
      </c>
      <c r="AG987" s="230">
        <v>2</v>
      </c>
      <c r="AH987" s="230" t="e">
        <f t="shared" si="268"/>
        <v>#REF!</v>
      </c>
      <c r="AI987" s="228" t="e">
        <f t="shared" si="269"/>
        <v>#REF!</v>
      </c>
      <c r="AJ987" s="209">
        <f>Solicitacao_Prancha[[#This Row],[QUANT EQUIP]]</f>
        <v>1</v>
      </c>
      <c r="AK987" s="209"/>
      <c r="AL987" s="209"/>
      <c r="AM987" s="209"/>
      <c r="AN987" s="209"/>
      <c r="AO987" s="209"/>
      <c r="AP987" s="209"/>
      <c r="AQ987" s="209"/>
      <c r="AR987" s="209"/>
      <c r="AS987" s="209"/>
      <c r="AT987" s="209"/>
      <c r="AU987" s="209"/>
      <c r="AV987" s="209"/>
      <c r="AW987" s="209"/>
      <c r="AX987"/>
      <c r="AY987"/>
    </row>
    <row r="988" spans="1:51" ht="15" hidden="1" x14ac:dyDescent="0.25">
      <c r="A988" s="209">
        <v>3759</v>
      </c>
      <c r="B988" s="209" t="s">
        <v>745</v>
      </c>
      <c r="C988" s="210">
        <v>45665.802083333336</v>
      </c>
      <c r="D988" s="209" t="s">
        <v>539</v>
      </c>
      <c r="E988" s="209" t="s">
        <v>497</v>
      </c>
      <c r="F988" s="209">
        <v>4</v>
      </c>
      <c r="G988" s="209" t="s">
        <v>520</v>
      </c>
      <c r="H988" s="209" t="s">
        <v>622</v>
      </c>
      <c r="I988" s="209" t="s">
        <v>622</v>
      </c>
      <c r="J988" s="209" t="s">
        <v>1</v>
      </c>
      <c r="K988" s="209" t="s">
        <v>1894</v>
      </c>
      <c r="L988" s="209" t="s">
        <v>600</v>
      </c>
      <c r="M988" s="209" t="s">
        <v>663</v>
      </c>
      <c r="N988" s="209" t="s">
        <v>592</v>
      </c>
      <c r="O988" s="209"/>
      <c r="P988" s="209"/>
      <c r="Q988" s="209" t="s">
        <v>688</v>
      </c>
      <c r="R988" s="209" t="e">
        <f>VLOOKUP(LEFT(Solicitacao_Prancha[[#This Row],[ORIGEM]],4),#REF!,2,0)</f>
        <v>#REF!</v>
      </c>
      <c r="S988" s="209" t="e">
        <f>VLOOKUP(LEFT(Solicitacao_Prancha[[#This Row],[DESTINO]],4),#REF!,2,0)</f>
        <v>#REF!</v>
      </c>
      <c r="T988" s="218" t="str">
        <f t="shared" si="262"/>
        <v>Não Aderente</v>
      </c>
      <c r="U988" s="222">
        <f>((CONCATENATE(Solicitacao_Prancha[[#This Row],[DATA MOVIMENTAÇÃO]]," ",Solicitacao_Prancha[[#This Row],[HORA MOVIMENTAÇÃO]])-Solicitacao_Prancha[[#This Row],[DATA SOLICITAÇÃO]])*24)+3</f>
        <v>37.749999999941792</v>
      </c>
      <c r="V988" s="224" t="s">
        <v>410</v>
      </c>
      <c r="W988" s="209" t="str">
        <f>LEFT(Solicitacao_Prancha[[#This Row],[ORIGEM]],4)</f>
        <v>0508</v>
      </c>
      <c r="X988" s="209" t="str">
        <f>LEFT(Solicitacao_Prancha[[#This Row],[DESTINO]],4)</f>
        <v>0382</v>
      </c>
      <c r="Y988" s="209" t="str">
        <f t="shared" si="263"/>
        <v>BRLP0508</v>
      </c>
      <c r="Z988" s="209" t="str">
        <f t="shared" si="264"/>
        <v>05080382</v>
      </c>
      <c r="AA988" s="209" t="str">
        <f t="shared" si="265"/>
        <v>BRLP0382</v>
      </c>
      <c r="AB988" s="222" t="e">
        <f>VLOOKUP(Y988,#REF!,2,0)</f>
        <v>#REF!</v>
      </c>
      <c r="AC988" s="222" t="e">
        <f>VLOOKUP(Z988,#REF!,2,0)</f>
        <v>#REF!</v>
      </c>
      <c r="AD988" s="222" t="e">
        <f>VLOOKUP(AA988,#REF!,2,0)</f>
        <v>#REF!</v>
      </c>
      <c r="AE988" s="227" t="e">
        <f t="shared" si="266"/>
        <v>#REF!</v>
      </c>
      <c r="AF988" s="230" t="e">
        <f t="shared" si="267"/>
        <v>#REF!</v>
      </c>
      <c r="AG988" s="230">
        <v>2</v>
      </c>
      <c r="AH988" s="230" t="e">
        <f t="shared" si="268"/>
        <v>#REF!</v>
      </c>
      <c r="AI988" s="228" t="e">
        <f t="shared" si="269"/>
        <v>#REF!</v>
      </c>
      <c r="AJ988" s="209">
        <f>Solicitacao_Prancha[[#This Row],[QUANT EQUIP]]</f>
        <v>4</v>
      </c>
      <c r="AK988" s="209"/>
      <c r="AL988" s="209"/>
      <c r="AM988" s="209"/>
      <c r="AN988" s="209"/>
      <c r="AO988" s="209"/>
      <c r="AP988" s="209"/>
      <c r="AQ988" s="209"/>
      <c r="AR988" s="209"/>
      <c r="AS988" s="209"/>
      <c r="AT988" s="209"/>
      <c r="AU988" s="209"/>
      <c r="AV988" s="209"/>
      <c r="AW988" s="209"/>
      <c r="AX988"/>
      <c r="AY988"/>
    </row>
    <row r="989" spans="1:51" ht="15" hidden="1" x14ac:dyDescent="0.25">
      <c r="A989" s="209">
        <v>3760</v>
      </c>
      <c r="B989" s="209" t="s">
        <v>745</v>
      </c>
      <c r="C989" s="210">
        <v>45665.802777777775</v>
      </c>
      <c r="D989" s="209" t="s">
        <v>539</v>
      </c>
      <c r="E989" s="209" t="s">
        <v>497</v>
      </c>
      <c r="F989" s="209">
        <v>4</v>
      </c>
      <c r="G989" s="209" t="s">
        <v>520</v>
      </c>
      <c r="H989" s="209" t="s">
        <v>622</v>
      </c>
      <c r="I989" s="209" t="s">
        <v>622</v>
      </c>
      <c r="J989" s="209" t="s">
        <v>502</v>
      </c>
      <c r="K989" s="209" t="s">
        <v>1894</v>
      </c>
      <c r="L989" s="209" t="s">
        <v>600</v>
      </c>
      <c r="M989" s="209" t="s">
        <v>663</v>
      </c>
      <c r="N989" s="209" t="s">
        <v>490</v>
      </c>
      <c r="O989" s="209"/>
      <c r="P989" s="209"/>
      <c r="Q989" s="209" t="s">
        <v>688</v>
      </c>
      <c r="R989" s="209" t="e">
        <f>VLOOKUP(LEFT(Solicitacao_Prancha[[#This Row],[ORIGEM]],4),#REF!,2,0)</f>
        <v>#REF!</v>
      </c>
      <c r="S989" s="209" t="e">
        <f>VLOOKUP(LEFT(Solicitacao_Prancha[[#This Row],[DESTINO]],4),#REF!,2,0)</f>
        <v>#REF!</v>
      </c>
      <c r="T989" s="218" t="str">
        <f t="shared" si="262"/>
        <v>Não Aderente</v>
      </c>
      <c r="U989" s="222">
        <f>((CONCATENATE(Solicitacao_Prancha[[#This Row],[DATA MOVIMENTAÇÃO]]," ",Solicitacao_Prancha[[#This Row],[HORA MOVIMENTAÇÃO]])-Solicitacao_Prancha[[#This Row],[DATA SOLICITAÇÃO]])*24)+3</f>
        <v>37.733333333395422</v>
      </c>
      <c r="V989" s="224" t="s">
        <v>410</v>
      </c>
      <c r="W989" s="209" t="str">
        <f>LEFT(Solicitacao_Prancha[[#This Row],[ORIGEM]],4)</f>
        <v>0508</v>
      </c>
      <c r="X989" s="209" t="str">
        <f>LEFT(Solicitacao_Prancha[[#This Row],[DESTINO]],4)</f>
        <v>0425</v>
      </c>
      <c r="Y989" s="209" t="str">
        <f t="shared" si="263"/>
        <v>BRLP0508</v>
      </c>
      <c r="Z989" s="209" t="str">
        <f t="shared" si="264"/>
        <v>05080425</v>
      </c>
      <c r="AA989" s="209" t="str">
        <f t="shared" si="265"/>
        <v>BRLP0425</v>
      </c>
      <c r="AB989" s="222" t="e">
        <f>VLOOKUP(Y989,#REF!,2,0)</f>
        <v>#REF!</v>
      </c>
      <c r="AC989" s="222" t="e">
        <f>VLOOKUP(Z989,#REF!,2,0)</f>
        <v>#REF!</v>
      </c>
      <c r="AD989" s="222" t="e">
        <f>VLOOKUP(AA989,#REF!,2,0)</f>
        <v>#REF!</v>
      </c>
      <c r="AE989" s="227" t="e">
        <f t="shared" si="266"/>
        <v>#REF!</v>
      </c>
      <c r="AF989" s="230" t="e">
        <f t="shared" si="267"/>
        <v>#REF!</v>
      </c>
      <c r="AG989" s="230">
        <v>2</v>
      </c>
      <c r="AH989" s="230" t="e">
        <f t="shared" si="268"/>
        <v>#REF!</v>
      </c>
      <c r="AI989" s="228" t="e">
        <f t="shared" si="269"/>
        <v>#REF!</v>
      </c>
      <c r="AJ989" s="209">
        <f>Solicitacao_Prancha[[#This Row],[QUANT EQUIP]]</f>
        <v>4</v>
      </c>
      <c r="AK989" s="209"/>
      <c r="AL989" s="209"/>
      <c r="AM989" s="209"/>
      <c r="AN989" s="209"/>
      <c r="AO989" s="209"/>
      <c r="AP989" s="209"/>
      <c r="AQ989" s="209"/>
      <c r="AR989" s="209"/>
      <c r="AS989" s="209"/>
      <c r="AT989" s="209"/>
      <c r="AU989" s="209"/>
      <c r="AV989" s="209"/>
      <c r="AW989" s="209"/>
      <c r="AX989"/>
      <c r="AY989"/>
    </row>
    <row r="990" spans="1:51" ht="15" hidden="1" x14ac:dyDescent="0.25">
      <c r="A990" s="209">
        <v>3762</v>
      </c>
      <c r="B990" s="209" t="s">
        <v>718</v>
      </c>
      <c r="C990" s="210">
        <v>45665.819444444445</v>
      </c>
      <c r="D990" s="209" t="s">
        <v>566</v>
      </c>
      <c r="E990" s="209" t="s">
        <v>744</v>
      </c>
      <c r="F990" s="209">
        <v>3</v>
      </c>
      <c r="G990" s="209" t="s">
        <v>564</v>
      </c>
      <c r="H990" s="209" t="s">
        <v>621</v>
      </c>
      <c r="I990" s="209" t="s">
        <v>624</v>
      </c>
      <c r="J990" s="209" t="s">
        <v>502</v>
      </c>
      <c r="K990" s="209" t="s">
        <v>1862</v>
      </c>
      <c r="L990" s="209" t="s">
        <v>604</v>
      </c>
      <c r="M990" s="209" t="s">
        <v>678</v>
      </c>
      <c r="N990" s="209" t="s">
        <v>1938</v>
      </c>
      <c r="O990" s="209" t="s">
        <v>2055</v>
      </c>
      <c r="P990" s="209"/>
      <c r="Q990" s="209" t="s">
        <v>688</v>
      </c>
      <c r="R990" s="209" t="e">
        <f>VLOOKUP(LEFT(Solicitacao_Prancha[[#This Row],[ORIGEM]],4),#REF!,2,0)</f>
        <v>#REF!</v>
      </c>
      <c r="S990" s="209" t="e">
        <f>VLOOKUP(LEFT(Solicitacao_Prancha[[#This Row],[DESTINO]],4),#REF!,2,0)</f>
        <v>#REF!</v>
      </c>
      <c r="T990" s="218" t="str">
        <f t="shared" si="262"/>
        <v>Não Aderente</v>
      </c>
      <c r="U990" s="222">
        <f>((CONCATENATE(Solicitacao_Prancha[[#This Row],[DATA MOVIMENTAÇÃO]]," ",Solicitacao_Prancha[[#This Row],[HORA MOVIMENTAÇÃO]])-Solicitacao_Prancha[[#This Row],[DATA SOLICITAÇÃO]])*24)+3</f>
        <v>14.333333333255723</v>
      </c>
      <c r="V990" s="224" t="s">
        <v>410</v>
      </c>
      <c r="W990" s="209" t="str">
        <f>LEFT(Solicitacao_Prancha[[#This Row],[ORIGEM]],4)</f>
        <v>5014</v>
      </c>
      <c r="X990" s="209" t="str">
        <f>LEFT(Solicitacao_Prancha[[#This Row],[DESTINO]],4)</f>
        <v>5018</v>
      </c>
      <c r="Y990" s="209" t="str">
        <f t="shared" si="263"/>
        <v>BRLP5014</v>
      </c>
      <c r="Z990" s="209" t="str">
        <f t="shared" si="264"/>
        <v>50145018</v>
      </c>
      <c r="AA990" s="209" t="str">
        <f t="shared" si="265"/>
        <v>BRLP5018</v>
      </c>
      <c r="AB990" s="222" t="e">
        <f>VLOOKUP(Y990,#REF!,2,0)</f>
        <v>#REF!</v>
      </c>
      <c r="AC990" s="222" t="e">
        <f>VLOOKUP(Z990,#REF!,2,0)</f>
        <v>#REF!</v>
      </c>
      <c r="AD990" s="222" t="e">
        <f>VLOOKUP(AA990,#REF!,2,0)</f>
        <v>#REF!</v>
      </c>
      <c r="AE990" s="227" t="e">
        <f t="shared" si="266"/>
        <v>#REF!</v>
      </c>
      <c r="AF990" s="230" t="e">
        <f t="shared" si="267"/>
        <v>#REF!</v>
      </c>
      <c r="AG990" s="230">
        <v>2</v>
      </c>
      <c r="AH990" s="230" t="e">
        <f t="shared" si="268"/>
        <v>#REF!</v>
      </c>
      <c r="AI990" s="228" t="e">
        <f t="shared" si="269"/>
        <v>#REF!</v>
      </c>
      <c r="AJ990" s="209">
        <f>Solicitacao_Prancha[[#This Row],[QUANT EQUIP]]</f>
        <v>3</v>
      </c>
      <c r="AK990" s="209"/>
      <c r="AL990" s="209"/>
      <c r="AM990" s="209"/>
      <c r="AN990" s="209"/>
      <c r="AO990" s="209"/>
      <c r="AP990" s="209"/>
      <c r="AQ990" s="209"/>
      <c r="AR990" s="209"/>
      <c r="AS990" s="209"/>
      <c r="AT990" s="209"/>
      <c r="AU990" s="209"/>
      <c r="AV990" s="209"/>
      <c r="AW990" s="209"/>
      <c r="AX990"/>
      <c r="AY990"/>
    </row>
    <row r="991" spans="1:51" ht="15" hidden="1" x14ac:dyDescent="0.25">
      <c r="A991" s="209">
        <v>3763</v>
      </c>
      <c r="B991" s="209" t="s">
        <v>718</v>
      </c>
      <c r="C991" s="210">
        <v>45665.824305555558</v>
      </c>
      <c r="D991" s="209" t="s">
        <v>566</v>
      </c>
      <c r="E991" s="209" t="s">
        <v>744</v>
      </c>
      <c r="F991" s="209">
        <v>3</v>
      </c>
      <c r="G991" s="209" t="s">
        <v>564</v>
      </c>
      <c r="H991" s="209" t="s">
        <v>620</v>
      </c>
      <c r="I991" s="209" t="s">
        <v>624</v>
      </c>
      <c r="J991" s="209" t="s">
        <v>531</v>
      </c>
      <c r="K991" s="209" t="s">
        <v>1862</v>
      </c>
      <c r="L991" s="209" t="s">
        <v>604</v>
      </c>
      <c r="M991" s="209" t="s">
        <v>855</v>
      </c>
      <c r="N991" s="209" t="s">
        <v>855</v>
      </c>
      <c r="O991" s="209"/>
      <c r="P991" s="209" t="s">
        <v>848</v>
      </c>
      <c r="Q991" s="209" t="s">
        <v>687</v>
      </c>
      <c r="R991" s="209" t="e">
        <f>VLOOKUP(LEFT(Solicitacao_Prancha[[#This Row],[ORIGEM]],4),#REF!,2,0)</f>
        <v>#REF!</v>
      </c>
      <c r="S991" s="209" t="e">
        <f>VLOOKUP(LEFT(Solicitacao_Prancha[[#This Row],[DESTINO]],4),#REF!,2,0)</f>
        <v>#REF!</v>
      </c>
      <c r="T991" s="218" t="str">
        <f t="shared" si="262"/>
        <v>Não Aderente</v>
      </c>
      <c r="U991" s="222">
        <f>((CONCATENATE(Solicitacao_Prancha[[#This Row],[DATA MOVIMENTAÇÃO]]," ",Solicitacao_Prancha[[#This Row],[HORA MOVIMENTAÇÃO]])-Solicitacao_Prancha[[#This Row],[DATA SOLICITAÇÃO]])*24)+3</f>
        <v>14.216666666558012</v>
      </c>
      <c r="V991" s="224" t="s">
        <v>410</v>
      </c>
      <c r="W991" s="209" t="str">
        <f>LEFT(Solicitacao_Prancha[[#This Row],[ORIGEM]],4)</f>
        <v>5016</v>
      </c>
      <c r="X991" s="209" t="str">
        <f>LEFT(Solicitacao_Prancha[[#This Row],[DESTINO]],4)</f>
        <v>5016</v>
      </c>
      <c r="Y991" s="209" t="str">
        <f t="shared" si="263"/>
        <v>BRLP5016</v>
      </c>
      <c r="Z991" s="209" t="str">
        <f t="shared" si="264"/>
        <v>50165016</v>
      </c>
      <c r="AA991" s="209" t="str">
        <f t="shared" si="265"/>
        <v>BRLP5016</v>
      </c>
      <c r="AB991" s="222" t="e">
        <f>VLOOKUP(Y991,#REF!,2,0)</f>
        <v>#REF!</v>
      </c>
      <c r="AC991" s="222" t="e">
        <f>VLOOKUP(Z991,#REF!,2,0)</f>
        <v>#REF!</v>
      </c>
      <c r="AD991" s="222" t="e">
        <f>VLOOKUP(AA991,#REF!,2,0)</f>
        <v>#REF!</v>
      </c>
      <c r="AE991" s="227" t="e">
        <f t="shared" si="266"/>
        <v>#REF!</v>
      </c>
      <c r="AF991" s="230" t="e">
        <f t="shared" si="267"/>
        <v>#REF!</v>
      </c>
      <c r="AG991" s="230">
        <v>2</v>
      </c>
      <c r="AH991" s="230" t="e">
        <f t="shared" si="268"/>
        <v>#REF!</v>
      </c>
      <c r="AI991" s="228" t="e">
        <f t="shared" si="269"/>
        <v>#REF!</v>
      </c>
      <c r="AJ991" s="209">
        <f>Solicitacao_Prancha[[#This Row],[QUANT EQUIP]]</f>
        <v>3</v>
      </c>
      <c r="AK991" s="209"/>
      <c r="AL991" s="209"/>
      <c r="AM991" s="209"/>
      <c r="AN991" s="209"/>
      <c r="AO991" s="209"/>
      <c r="AP991" s="209"/>
      <c r="AQ991" s="209"/>
      <c r="AR991" s="209"/>
      <c r="AS991" s="209"/>
      <c r="AT991" s="209"/>
      <c r="AU991" s="209"/>
      <c r="AV991" s="209"/>
      <c r="AW991" s="209"/>
      <c r="AX991"/>
      <c r="AY991"/>
    </row>
    <row r="992" spans="1:51" ht="15" hidden="1" x14ac:dyDescent="0.25">
      <c r="A992" s="209">
        <v>3764</v>
      </c>
      <c r="B992" s="209" t="s">
        <v>718</v>
      </c>
      <c r="C992" s="210">
        <v>45665.84097222222</v>
      </c>
      <c r="D992" s="209" t="s">
        <v>811</v>
      </c>
      <c r="E992" s="209" t="s">
        <v>744</v>
      </c>
      <c r="F992" s="209">
        <v>2</v>
      </c>
      <c r="G992" s="209" t="s">
        <v>6</v>
      </c>
      <c r="H992" s="209" t="s">
        <v>620</v>
      </c>
      <c r="I992" s="209" t="s">
        <v>620</v>
      </c>
      <c r="J992" s="209" t="s">
        <v>1</v>
      </c>
      <c r="K992" s="209" t="s">
        <v>1862</v>
      </c>
      <c r="L992" s="209" t="s">
        <v>2056</v>
      </c>
      <c r="M992" s="209" t="s">
        <v>1902</v>
      </c>
      <c r="N992" s="209" t="s">
        <v>1804</v>
      </c>
      <c r="O992" s="209"/>
      <c r="P992" s="209"/>
      <c r="Q992" s="209" t="s">
        <v>687</v>
      </c>
      <c r="R992" s="209" t="e">
        <f>VLOOKUP(LEFT(Solicitacao_Prancha[[#This Row],[ORIGEM]],4),#REF!,2,0)</f>
        <v>#REF!</v>
      </c>
      <c r="S992" s="209" t="e">
        <f>VLOOKUP(LEFT(Solicitacao_Prancha[[#This Row],[DESTINO]],4),#REF!,2,0)</f>
        <v>#REF!</v>
      </c>
      <c r="T992" s="218" t="str">
        <f t="shared" si="262"/>
        <v>Não Aderente</v>
      </c>
      <c r="U992" s="222">
        <f>((CONCATENATE(Solicitacao_Prancha[[#This Row],[DATA MOVIMENTAÇÃO]]," ",Solicitacao_Prancha[[#This Row],[HORA MOVIMENTAÇÃO]])-Solicitacao_Prancha[[#This Row],[DATA SOLICITAÇÃO]])*24)+3</f>
        <v>16.983333333337214</v>
      </c>
      <c r="V992" s="224" t="s">
        <v>410</v>
      </c>
      <c r="W992" s="209" t="str">
        <f>LEFT(Solicitacao_Prancha[[#This Row],[ORIGEM]],4)</f>
        <v>0558</v>
      </c>
      <c r="X992" s="209" t="str">
        <f>LEFT(Solicitacao_Prancha[[#This Row],[DESTINO]],4)</f>
        <v>0391</v>
      </c>
      <c r="Y992" s="209" t="str">
        <f t="shared" si="263"/>
        <v>BRLP0558</v>
      </c>
      <c r="Z992" s="209" t="str">
        <f t="shared" si="264"/>
        <v>05580391</v>
      </c>
      <c r="AA992" s="209" t="str">
        <f t="shared" si="265"/>
        <v>BRLP0391</v>
      </c>
      <c r="AB992" s="222" t="e">
        <f>VLOOKUP(Y992,#REF!,2,0)</f>
        <v>#REF!</v>
      </c>
      <c r="AC992" s="222" t="e">
        <f>VLOOKUP(Z992,#REF!,2,0)</f>
        <v>#REF!</v>
      </c>
      <c r="AD992" s="222" t="e">
        <f>VLOOKUP(AA992,#REF!,2,0)</f>
        <v>#REF!</v>
      </c>
      <c r="AE992" s="227" t="e">
        <f t="shared" si="266"/>
        <v>#REF!</v>
      </c>
      <c r="AF992" s="230" t="e">
        <f t="shared" si="267"/>
        <v>#REF!</v>
      </c>
      <c r="AG992" s="230">
        <v>2</v>
      </c>
      <c r="AH992" s="230" t="e">
        <f t="shared" si="268"/>
        <v>#REF!</v>
      </c>
      <c r="AI992" s="228" t="e">
        <f t="shared" si="269"/>
        <v>#REF!</v>
      </c>
      <c r="AJ992" s="209">
        <f>Solicitacao_Prancha[[#This Row],[QUANT EQUIP]]</f>
        <v>2</v>
      </c>
      <c r="AK992" s="209"/>
      <c r="AL992" s="209"/>
      <c r="AM992" s="209"/>
      <c r="AN992" s="209"/>
      <c r="AO992" s="209"/>
      <c r="AP992" s="209"/>
      <c r="AQ992" s="209"/>
      <c r="AR992" s="209"/>
      <c r="AS992" s="209"/>
      <c r="AT992" s="209"/>
      <c r="AU992" s="209"/>
      <c r="AV992" s="209"/>
      <c r="AW992" s="209"/>
      <c r="AX992"/>
      <c r="AY992"/>
    </row>
    <row r="993" spans="1:51" ht="15" hidden="1" x14ac:dyDescent="0.25">
      <c r="A993" s="209">
        <v>3765</v>
      </c>
      <c r="B993" s="209" t="s">
        <v>718</v>
      </c>
      <c r="C993" s="210">
        <v>45665.843055555553</v>
      </c>
      <c r="D993" s="209" t="s">
        <v>811</v>
      </c>
      <c r="E993" s="209" t="s">
        <v>744</v>
      </c>
      <c r="F993" s="209">
        <v>6</v>
      </c>
      <c r="G993" s="209" t="s">
        <v>6</v>
      </c>
      <c r="H993" s="209" t="s">
        <v>621</v>
      </c>
      <c r="I993" s="209" t="s">
        <v>620</v>
      </c>
      <c r="J993" s="209" t="s">
        <v>1</v>
      </c>
      <c r="K993" s="209" t="s">
        <v>1894</v>
      </c>
      <c r="L993" s="209" t="s">
        <v>604</v>
      </c>
      <c r="M993" s="209" t="s">
        <v>1804</v>
      </c>
      <c r="N993" s="209" t="s">
        <v>1887</v>
      </c>
      <c r="O993" s="209"/>
      <c r="P993" s="209"/>
      <c r="Q993" s="209" t="s">
        <v>688</v>
      </c>
      <c r="R993" s="209" t="e">
        <f>VLOOKUP(LEFT(Solicitacao_Prancha[[#This Row],[ORIGEM]],4),#REF!,2,0)</f>
        <v>#REF!</v>
      </c>
      <c r="S993" s="209" t="e">
        <f>VLOOKUP(LEFT(Solicitacao_Prancha[[#This Row],[DESTINO]],4),#REF!,2,0)</f>
        <v>#REF!</v>
      </c>
      <c r="T993" s="218" t="str">
        <f t="shared" si="262"/>
        <v>Não Aderente</v>
      </c>
      <c r="U993" s="222">
        <f>((CONCATENATE(Solicitacao_Prancha[[#This Row],[DATA MOVIMENTAÇÃO]]," ",Solicitacao_Prancha[[#This Row],[HORA MOVIMENTAÇÃO]])-Solicitacao_Prancha[[#This Row],[DATA SOLICITAÇÃO]])*24)+3</f>
        <v>37.766666666662786</v>
      </c>
      <c r="V993" s="224" t="s">
        <v>410</v>
      </c>
      <c r="W993" s="209" t="str">
        <f>LEFT(Solicitacao_Prancha[[#This Row],[ORIGEM]],4)</f>
        <v>0391</v>
      </c>
      <c r="X993" s="209" t="str">
        <f>LEFT(Solicitacao_Prancha[[#This Row],[DESTINO]],4)</f>
        <v>0516</v>
      </c>
      <c r="Y993" s="209" t="str">
        <f t="shared" si="263"/>
        <v>BRLP0391</v>
      </c>
      <c r="Z993" s="209" t="str">
        <f t="shared" si="264"/>
        <v>03910516</v>
      </c>
      <c r="AA993" s="209" t="str">
        <f t="shared" si="265"/>
        <v>BRLP0516</v>
      </c>
      <c r="AB993" s="222" t="e">
        <f>VLOOKUP(Y993,#REF!,2,0)</f>
        <v>#REF!</v>
      </c>
      <c r="AC993" s="222" t="e">
        <f>VLOOKUP(Z993,#REF!,2,0)</f>
        <v>#REF!</v>
      </c>
      <c r="AD993" s="222" t="e">
        <f>VLOOKUP(AA993,#REF!,2,0)</f>
        <v>#REF!</v>
      </c>
      <c r="AE993" s="227" t="e">
        <f t="shared" si="266"/>
        <v>#REF!</v>
      </c>
      <c r="AF993" s="230" t="e">
        <f t="shared" si="267"/>
        <v>#REF!</v>
      </c>
      <c r="AG993" s="230">
        <v>2</v>
      </c>
      <c r="AH993" s="230" t="e">
        <f t="shared" si="268"/>
        <v>#REF!</v>
      </c>
      <c r="AI993" s="228" t="e">
        <f t="shared" si="269"/>
        <v>#REF!</v>
      </c>
      <c r="AJ993" s="209">
        <f>Solicitacao_Prancha[[#This Row],[QUANT EQUIP]]</f>
        <v>6</v>
      </c>
      <c r="AK993" s="209"/>
      <c r="AL993" s="209"/>
      <c r="AM993" s="209"/>
      <c r="AN993" s="209"/>
      <c r="AO993" s="209"/>
      <c r="AP993" s="209"/>
      <c r="AQ993" s="209"/>
      <c r="AR993" s="209"/>
      <c r="AS993" s="209"/>
      <c r="AT993" s="209"/>
      <c r="AU993" s="209"/>
      <c r="AV993" s="209"/>
      <c r="AW993" s="209"/>
      <c r="AX993"/>
      <c r="AY993"/>
    </row>
    <row r="994" spans="1:51" ht="15" hidden="1" x14ac:dyDescent="0.25">
      <c r="A994" s="209">
        <v>3766</v>
      </c>
      <c r="B994" s="209" t="s">
        <v>718</v>
      </c>
      <c r="C994" s="210">
        <v>45665.845833333333</v>
      </c>
      <c r="D994" s="209" t="s">
        <v>822</v>
      </c>
      <c r="E994" s="209" t="s">
        <v>719</v>
      </c>
      <c r="F994" s="209">
        <v>2</v>
      </c>
      <c r="G994" s="209" t="s">
        <v>7</v>
      </c>
      <c r="H994" s="209" t="s">
        <v>620</v>
      </c>
      <c r="I994" s="209" t="s">
        <v>621</v>
      </c>
      <c r="J994" s="209" t="s">
        <v>1</v>
      </c>
      <c r="K994" s="209" t="s">
        <v>1862</v>
      </c>
      <c r="L994" s="209" t="s">
        <v>606</v>
      </c>
      <c r="M994" s="209" t="s">
        <v>652</v>
      </c>
      <c r="N994" s="209" t="s">
        <v>1857</v>
      </c>
      <c r="O994" s="209"/>
      <c r="P994" s="209"/>
      <c r="Q994" s="209" t="s">
        <v>688</v>
      </c>
      <c r="R994" s="209" t="e">
        <f>VLOOKUP(LEFT(Solicitacao_Prancha[[#This Row],[ORIGEM]],4),#REF!,2,0)</f>
        <v>#REF!</v>
      </c>
      <c r="S994" s="209" t="e">
        <f>VLOOKUP(LEFT(Solicitacao_Prancha[[#This Row],[DESTINO]],4),#REF!,2,0)</f>
        <v>#REF!</v>
      </c>
      <c r="T994" s="218" t="str">
        <f t="shared" si="262"/>
        <v>Não Aderente</v>
      </c>
      <c r="U994" s="222">
        <f>((CONCATENATE(Solicitacao_Prancha[[#This Row],[DATA MOVIMENTAÇÃO]]," ",Solicitacao_Prancha[[#This Row],[HORA MOVIMENTAÇÃO]])-Solicitacao_Prancha[[#This Row],[DATA SOLICITAÇÃO]])*24)+3</f>
        <v>18.700000000011642</v>
      </c>
      <c r="V994" s="224" t="s">
        <v>410</v>
      </c>
      <c r="W994" s="209" t="str">
        <f>LEFT(Solicitacao_Prancha[[#This Row],[ORIGEM]],4)</f>
        <v>0390</v>
      </c>
      <c r="X994" s="209" t="str">
        <f>LEFT(Solicitacao_Prancha[[#This Row],[DESTINO]],4)</f>
        <v>0384</v>
      </c>
      <c r="Y994" s="209" t="str">
        <f t="shared" si="263"/>
        <v>BRLP0390</v>
      </c>
      <c r="Z994" s="209" t="str">
        <f t="shared" si="264"/>
        <v>03900384</v>
      </c>
      <c r="AA994" s="209" t="str">
        <f t="shared" si="265"/>
        <v>BRLP0384</v>
      </c>
      <c r="AB994" s="222" t="e">
        <f>VLOOKUP(Y994,#REF!,2,0)</f>
        <v>#REF!</v>
      </c>
      <c r="AC994" s="222" t="e">
        <f>VLOOKUP(Z994,#REF!,2,0)</f>
        <v>#REF!</v>
      </c>
      <c r="AD994" s="222" t="e">
        <f>VLOOKUP(AA994,#REF!,2,0)</f>
        <v>#REF!</v>
      </c>
      <c r="AE994" s="227" t="e">
        <f t="shared" si="266"/>
        <v>#REF!</v>
      </c>
      <c r="AF994" s="230" t="e">
        <f t="shared" si="267"/>
        <v>#REF!</v>
      </c>
      <c r="AG994" s="230">
        <v>2</v>
      </c>
      <c r="AH994" s="230" t="e">
        <f t="shared" si="268"/>
        <v>#REF!</v>
      </c>
      <c r="AI994" s="228" t="e">
        <f t="shared" si="269"/>
        <v>#REF!</v>
      </c>
      <c r="AJ994" s="209">
        <f>Solicitacao_Prancha[[#This Row],[QUANT EQUIP]]</f>
        <v>2</v>
      </c>
      <c r="AK994" s="209"/>
      <c r="AL994" s="209"/>
      <c r="AM994" s="209"/>
      <c r="AN994" s="209"/>
      <c r="AO994" s="209"/>
      <c r="AP994" s="209"/>
      <c r="AQ994" s="209"/>
      <c r="AR994" s="209"/>
      <c r="AS994" s="209"/>
      <c r="AT994" s="209"/>
      <c r="AU994" s="209"/>
      <c r="AV994" s="209"/>
      <c r="AW994" s="209"/>
      <c r="AX994"/>
      <c r="AY994"/>
    </row>
    <row r="995" spans="1:51" ht="15" hidden="1" x14ac:dyDescent="0.25">
      <c r="A995" s="209">
        <v>3767</v>
      </c>
      <c r="B995" s="209" t="s">
        <v>718</v>
      </c>
      <c r="C995" s="210">
        <v>45665.855555555558</v>
      </c>
      <c r="D995" s="209" t="s">
        <v>822</v>
      </c>
      <c r="E995" s="209" t="s">
        <v>719</v>
      </c>
      <c r="F995" s="209">
        <v>4</v>
      </c>
      <c r="G995" s="209" t="s">
        <v>7</v>
      </c>
      <c r="H995" s="209" t="s">
        <v>620</v>
      </c>
      <c r="I995" s="209" t="s">
        <v>621</v>
      </c>
      <c r="J995" s="209" t="s">
        <v>1</v>
      </c>
      <c r="K995" s="209" t="s">
        <v>1894</v>
      </c>
      <c r="L995" s="209" t="s">
        <v>593</v>
      </c>
      <c r="M995" s="209" t="s">
        <v>1857</v>
      </c>
      <c r="N995" s="209" t="s">
        <v>640</v>
      </c>
      <c r="O995" s="209"/>
      <c r="P995" s="209"/>
      <c r="Q995" s="209" t="s">
        <v>688</v>
      </c>
      <c r="R995" s="209" t="e">
        <f>VLOOKUP(LEFT(Solicitacao_Prancha[[#This Row],[ORIGEM]],4),#REF!,2,0)</f>
        <v>#REF!</v>
      </c>
      <c r="S995" s="209" t="e">
        <f>VLOOKUP(LEFT(Solicitacao_Prancha[[#This Row],[DESTINO]],4),#REF!,2,0)</f>
        <v>#REF!</v>
      </c>
      <c r="T995" s="218" t="str">
        <f t="shared" si="262"/>
        <v>Não Aderente</v>
      </c>
      <c r="U995" s="222">
        <f>((CONCATENATE(Solicitacao_Prancha[[#This Row],[DATA MOVIMENTAÇÃO]]," ",Solicitacao_Prancha[[#This Row],[HORA MOVIMENTAÇÃO]])-Solicitacao_Prancha[[#This Row],[DATA SOLICITAÇÃO]])*24)+3</f>
        <v>38.466666666674428</v>
      </c>
      <c r="V995" s="224" t="s">
        <v>410</v>
      </c>
      <c r="W995" s="209" t="str">
        <f>LEFT(Solicitacao_Prancha[[#This Row],[ORIGEM]],4)</f>
        <v>0384</v>
      </c>
      <c r="X995" s="209" t="str">
        <f>LEFT(Solicitacao_Prancha[[#This Row],[DESTINO]],4)</f>
        <v>0422</v>
      </c>
      <c r="Y995" s="209" t="str">
        <f t="shared" si="263"/>
        <v>BRLP0384</v>
      </c>
      <c r="Z995" s="209" t="str">
        <f t="shared" si="264"/>
        <v>03840422</v>
      </c>
      <c r="AA995" s="209" t="str">
        <f t="shared" si="265"/>
        <v>BRLP0422</v>
      </c>
      <c r="AB995" s="222" t="e">
        <f>VLOOKUP(Y995,#REF!,2,0)</f>
        <v>#REF!</v>
      </c>
      <c r="AC995" s="222" t="e">
        <f>VLOOKUP(Z995,#REF!,2,0)</f>
        <v>#REF!</v>
      </c>
      <c r="AD995" s="222" t="e">
        <f>VLOOKUP(AA995,#REF!,2,0)</f>
        <v>#REF!</v>
      </c>
      <c r="AE995" s="227" t="e">
        <f t="shared" si="266"/>
        <v>#REF!</v>
      </c>
      <c r="AF995" s="230" t="e">
        <f t="shared" si="267"/>
        <v>#REF!</v>
      </c>
      <c r="AG995" s="230">
        <v>2</v>
      </c>
      <c r="AH995" s="230" t="e">
        <f t="shared" si="268"/>
        <v>#REF!</v>
      </c>
      <c r="AI995" s="228" t="e">
        <f t="shared" si="269"/>
        <v>#REF!</v>
      </c>
      <c r="AJ995" s="209">
        <f>Solicitacao_Prancha[[#This Row],[QUANT EQUIP]]</f>
        <v>4</v>
      </c>
      <c r="AK995" s="209"/>
      <c r="AL995" s="209"/>
      <c r="AM995" s="209"/>
      <c r="AN995" s="209"/>
      <c r="AO995" s="209"/>
      <c r="AP995" s="209"/>
      <c r="AQ995" s="209"/>
      <c r="AR995" s="209"/>
      <c r="AS995" s="209"/>
      <c r="AT995" s="209"/>
      <c r="AU995" s="209"/>
      <c r="AV995" s="209"/>
      <c r="AW995" s="209"/>
      <c r="AX995"/>
      <c r="AY995"/>
    </row>
    <row r="996" spans="1:51" ht="15" hidden="1" x14ac:dyDescent="0.25">
      <c r="A996" s="209">
        <v>3768</v>
      </c>
      <c r="B996" s="209" t="s">
        <v>718</v>
      </c>
      <c r="C996" s="210">
        <v>45665.861111111109</v>
      </c>
      <c r="D996" s="209" t="s">
        <v>822</v>
      </c>
      <c r="E996" s="209" t="s">
        <v>719</v>
      </c>
      <c r="F996" s="209">
        <v>5</v>
      </c>
      <c r="G996" s="209" t="s">
        <v>7</v>
      </c>
      <c r="H996" s="209" t="s">
        <v>626</v>
      </c>
      <c r="I996" s="209" t="s">
        <v>620</v>
      </c>
      <c r="J996" s="209" t="s">
        <v>1</v>
      </c>
      <c r="K996" s="209" t="s">
        <v>1912</v>
      </c>
      <c r="L996" s="209" t="s">
        <v>593</v>
      </c>
      <c r="M996" s="209" t="s">
        <v>1857</v>
      </c>
      <c r="N996" s="209" t="s">
        <v>825</v>
      </c>
      <c r="O996" s="209"/>
      <c r="P996" s="209"/>
      <c r="Q996" s="209" t="s">
        <v>688</v>
      </c>
      <c r="R996" s="209" t="e">
        <f>VLOOKUP(LEFT(Solicitacao_Prancha[[#This Row],[ORIGEM]],4),#REF!,2,0)</f>
        <v>#REF!</v>
      </c>
      <c r="S996" s="209" t="e">
        <f>VLOOKUP(LEFT(Solicitacao_Prancha[[#This Row],[DESTINO]],4),#REF!,2,0)</f>
        <v>#REF!</v>
      </c>
      <c r="T996" s="218" t="str">
        <f t="shared" si="262"/>
        <v>Aderente</v>
      </c>
      <c r="U996" s="222">
        <f>((CONCATENATE(Solicitacao_Prancha[[#This Row],[DATA MOVIMENTAÇÃO]]," ",Solicitacao_Prancha[[#This Row],[HORA MOVIMENTAÇÃO]])-Solicitacao_Prancha[[#This Row],[DATA SOLICITAÇÃO]])*24)+3</f>
        <v>62.333333333430346</v>
      </c>
      <c r="V996" s="224" t="s">
        <v>410</v>
      </c>
      <c r="W996" s="209" t="str">
        <f>LEFT(Solicitacao_Prancha[[#This Row],[ORIGEM]],4)</f>
        <v>0384</v>
      </c>
      <c r="X996" s="209" t="str">
        <f>LEFT(Solicitacao_Prancha[[#This Row],[DESTINO]],4)</f>
        <v>0067</v>
      </c>
      <c r="Y996" s="209" t="str">
        <f t="shared" si="263"/>
        <v>BRLP0384</v>
      </c>
      <c r="Z996" s="209" t="str">
        <f t="shared" si="264"/>
        <v>03840067</v>
      </c>
      <c r="AA996" s="209" t="str">
        <f t="shared" si="265"/>
        <v>BRLP0067</v>
      </c>
      <c r="AB996" s="222" t="e">
        <f>VLOOKUP(Y996,#REF!,2,0)</f>
        <v>#REF!</v>
      </c>
      <c r="AC996" s="222" t="e">
        <f>VLOOKUP(Z996,#REF!,2,0)</f>
        <v>#REF!</v>
      </c>
      <c r="AD996" s="222" t="e">
        <f>VLOOKUP(AA996,#REF!,2,0)</f>
        <v>#REF!</v>
      </c>
      <c r="AE996" s="227" t="e">
        <f t="shared" si="266"/>
        <v>#REF!</v>
      </c>
      <c r="AF996" s="230" t="e">
        <f t="shared" si="267"/>
        <v>#REF!</v>
      </c>
      <c r="AG996" s="230">
        <v>2</v>
      </c>
      <c r="AH996" s="230" t="e">
        <f t="shared" si="268"/>
        <v>#REF!</v>
      </c>
      <c r="AI996" s="228" t="e">
        <f t="shared" si="269"/>
        <v>#REF!</v>
      </c>
      <c r="AJ996" s="209">
        <f>Solicitacao_Prancha[[#This Row],[QUANT EQUIP]]</f>
        <v>5</v>
      </c>
      <c r="AK996" s="209"/>
      <c r="AL996" s="209"/>
      <c r="AM996" s="209"/>
      <c r="AN996" s="209"/>
      <c r="AO996" s="209"/>
      <c r="AP996" s="209"/>
      <c r="AQ996" s="209"/>
      <c r="AR996" s="209"/>
      <c r="AS996" s="209"/>
      <c r="AT996" s="209"/>
      <c r="AU996" s="209"/>
      <c r="AV996" s="209"/>
      <c r="AW996" s="209"/>
      <c r="AX996"/>
      <c r="AY996"/>
    </row>
    <row r="997" spans="1:51" ht="15" hidden="1" x14ac:dyDescent="0.25">
      <c r="A997" s="209">
        <v>3769</v>
      </c>
      <c r="B997" s="209" t="s">
        <v>718</v>
      </c>
      <c r="C997" s="210">
        <v>45665.879166666666</v>
      </c>
      <c r="D997" s="209" t="s">
        <v>574</v>
      </c>
      <c r="E997" s="209" t="s">
        <v>744</v>
      </c>
      <c r="F997" s="209">
        <v>1</v>
      </c>
      <c r="G997" s="209" t="s">
        <v>516</v>
      </c>
      <c r="H997" s="209" t="s">
        <v>620</v>
      </c>
      <c r="I997" s="209" t="s">
        <v>624</v>
      </c>
      <c r="J997" s="209" t="s">
        <v>1</v>
      </c>
      <c r="K997" s="209" t="s">
        <v>1894</v>
      </c>
      <c r="L997" s="209" t="s">
        <v>606</v>
      </c>
      <c r="M997" s="209" t="s">
        <v>1708</v>
      </c>
      <c r="N997" s="209" t="s">
        <v>2057</v>
      </c>
      <c r="O997" s="209"/>
      <c r="P997" s="209"/>
      <c r="Q997" s="209" t="s">
        <v>688</v>
      </c>
      <c r="R997" s="209" t="e">
        <f>VLOOKUP(LEFT(Solicitacao_Prancha[[#This Row],[ORIGEM]],4),#REF!,2,0)</f>
        <v>#REF!</v>
      </c>
      <c r="S997" s="209" t="e">
        <f>VLOOKUP(LEFT(Solicitacao_Prancha[[#This Row],[DESTINO]],4),#REF!,2,0)</f>
        <v>#REF!</v>
      </c>
      <c r="T997" s="218" t="str">
        <f t="shared" si="262"/>
        <v>Não Aderente</v>
      </c>
      <c r="U997" s="222">
        <f>((CONCATENATE(Solicitacao_Prancha[[#This Row],[DATA MOVIMENTAÇÃO]]," ",Solicitacao_Prancha[[#This Row],[HORA MOVIMENTAÇÃO]])-Solicitacao_Prancha[[#This Row],[DATA SOLICITAÇÃO]])*24)+3</f>
        <v>41.900000000023283</v>
      </c>
      <c r="V997" s="224" t="s">
        <v>410</v>
      </c>
      <c r="W997" s="209" t="str">
        <f>LEFT(Solicitacao_Prancha[[#This Row],[ORIGEM]],4)</f>
        <v>0537</v>
      </c>
      <c r="X997" s="209" t="str">
        <f>LEFT(Solicitacao_Prancha[[#This Row],[DESTINO]],4)</f>
        <v>0354</v>
      </c>
      <c r="Y997" s="209" t="str">
        <f t="shared" si="263"/>
        <v>BRLP0537</v>
      </c>
      <c r="Z997" s="209" t="str">
        <f t="shared" si="264"/>
        <v>05370354</v>
      </c>
      <c r="AA997" s="209" t="str">
        <f t="shared" si="265"/>
        <v>BRLP0354</v>
      </c>
      <c r="AB997" s="222" t="e">
        <f>VLOOKUP(Y997,#REF!,2,0)</f>
        <v>#REF!</v>
      </c>
      <c r="AC997" s="222" t="e">
        <f>VLOOKUP(Z997,#REF!,2,0)</f>
        <v>#REF!</v>
      </c>
      <c r="AD997" s="222" t="e">
        <f>VLOOKUP(AA997,#REF!,2,0)</f>
        <v>#REF!</v>
      </c>
      <c r="AE997" s="227" t="e">
        <f t="shared" si="266"/>
        <v>#REF!</v>
      </c>
      <c r="AF997" s="230" t="e">
        <f t="shared" si="267"/>
        <v>#REF!</v>
      </c>
      <c r="AG997" s="230">
        <v>2</v>
      </c>
      <c r="AH997" s="230" t="e">
        <f t="shared" si="268"/>
        <v>#REF!</v>
      </c>
      <c r="AI997" s="228" t="e">
        <f t="shared" si="269"/>
        <v>#REF!</v>
      </c>
      <c r="AJ997" s="209">
        <f>Solicitacao_Prancha[[#This Row],[QUANT EQUIP]]</f>
        <v>1</v>
      </c>
      <c r="AK997" s="209"/>
      <c r="AL997" s="209"/>
      <c r="AM997" s="209"/>
      <c r="AN997" s="209"/>
      <c r="AO997" s="209"/>
      <c r="AP997" s="209"/>
      <c r="AQ997" s="209"/>
      <c r="AR997" s="209"/>
      <c r="AS997" s="209"/>
      <c r="AT997" s="209"/>
      <c r="AU997" s="209"/>
      <c r="AV997" s="209"/>
      <c r="AW997" s="209"/>
      <c r="AX997"/>
      <c r="AY997"/>
    </row>
    <row r="998" spans="1:51" ht="15" hidden="1" x14ac:dyDescent="0.25">
      <c r="A998" s="209">
        <v>3770</v>
      </c>
      <c r="B998" s="209" t="s">
        <v>718</v>
      </c>
      <c r="C998" s="210">
        <v>45665.890277777777</v>
      </c>
      <c r="D998" s="209" t="s">
        <v>2058</v>
      </c>
      <c r="E998" s="209" t="s">
        <v>744</v>
      </c>
      <c r="F998" s="209">
        <v>5</v>
      </c>
      <c r="G998" s="209" t="s">
        <v>564</v>
      </c>
      <c r="H998" s="209" t="s">
        <v>624</v>
      </c>
      <c r="I998" s="209" t="s">
        <v>621</v>
      </c>
      <c r="J998" s="209" t="s">
        <v>1</v>
      </c>
      <c r="K998" s="209" t="s">
        <v>1894</v>
      </c>
      <c r="L998" s="209" t="s">
        <v>604</v>
      </c>
      <c r="M998" s="209" t="s">
        <v>855</v>
      </c>
      <c r="N998" s="209" t="s">
        <v>2059</v>
      </c>
      <c r="O998" s="209"/>
      <c r="P998" s="209"/>
      <c r="Q998" s="209" t="s">
        <v>688</v>
      </c>
      <c r="R998" s="209" t="e">
        <f>VLOOKUP(LEFT(Solicitacao_Prancha[[#This Row],[ORIGEM]],4),#REF!,2,0)</f>
        <v>#REF!</v>
      </c>
      <c r="S998" s="209" t="e">
        <f>VLOOKUP(LEFT(Solicitacao_Prancha[[#This Row],[DESTINO]],4),#REF!,2,0)</f>
        <v>#REF!</v>
      </c>
      <c r="T998" s="218" t="str">
        <f t="shared" si="262"/>
        <v>Não Aderente</v>
      </c>
      <c r="U998" s="222">
        <f>((CONCATENATE(Solicitacao_Prancha[[#This Row],[DATA MOVIMENTAÇÃO]]," ",Solicitacao_Prancha[[#This Row],[HORA MOVIMENTAÇÃO]])-Solicitacao_Prancha[[#This Row],[DATA SOLICITAÇÃO]])*24)+3</f>
        <v>36.633333333302289</v>
      </c>
      <c r="V998" s="224" t="s">
        <v>410</v>
      </c>
      <c r="W998" s="209" t="str">
        <f>LEFT(Solicitacao_Prancha[[#This Row],[ORIGEM]],4)</f>
        <v>5016</v>
      </c>
      <c r="X998" s="209" t="str">
        <f>LEFT(Solicitacao_Prancha[[#This Row],[DESTINO]],4)</f>
        <v>0235</v>
      </c>
      <c r="Y998" s="209" t="str">
        <f t="shared" si="263"/>
        <v>BRLP5016</v>
      </c>
      <c r="Z998" s="209" t="str">
        <f t="shared" si="264"/>
        <v>50160235</v>
      </c>
      <c r="AA998" s="209" t="str">
        <f t="shared" si="265"/>
        <v>BRLP0235</v>
      </c>
      <c r="AB998" s="222" t="e">
        <f>VLOOKUP(Y998,#REF!,2,0)</f>
        <v>#REF!</v>
      </c>
      <c r="AC998" s="222" t="e">
        <f>VLOOKUP(Z998,#REF!,2,0)</f>
        <v>#REF!</v>
      </c>
      <c r="AD998" s="222" t="e">
        <f>VLOOKUP(AA998,#REF!,2,0)</f>
        <v>#REF!</v>
      </c>
      <c r="AE998" s="227" t="e">
        <f t="shared" si="266"/>
        <v>#REF!</v>
      </c>
      <c r="AF998" s="230" t="e">
        <f t="shared" si="267"/>
        <v>#REF!</v>
      </c>
      <c r="AG998" s="230">
        <v>2</v>
      </c>
      <c r="AH998" s="230" t="e">
        <f t="shared" si="268"/>
        <v>#REF!</v>
      </c>
      <c r="AI998" s="228" t="e">
        <f t="shared" si="269"/>
        <v>#REF!</v>
      </c>
      <c r="AJ998" s="209">
        <f>Solicitacao_Prancha[[#This Row],[QUANT EQUIP]]</f>
        <v>5</v>
      </c>
      <c r="AK998" s="209"/>
      <c r="AL998" s="209"/>
      <c r="AM998" s="209"/>
      <c r="AN998" s="209"/>
      <c r="AO998" s="209"/>
      <c r="AP998" s="209"/>
      <c r="AQ998" s="209"/>
      <c r="AR998" s="209"/>
      <c r="AS998" s="209"/>
      <c r="AT998" s="209"/>
      <c r="AU998" s="209"/>
      <c r="AV998" s="209"/>
      <c r="AW998" s="209"/>
      <c r="AX998"/>
      <c r="AY998"/>
    </row>
    <row r="999" spans="1:51" ht="15" hidden="1" x14ac:dyDescent="0.25">
      <c r="A999" s="209">
        <v>3771</v>
      </c>
      <c r="B999" s="209" t="s">
        <v>718</v>
      </c>
      <c r="C999" s="210">
        <v>45665.892361111109</v>
      </c>
      <c r="D999" s="209" t="s">
        <v>1832</v>
      </c>
      <c r="E999" s="209" t="s">
        <v>5</v>
      </c>
      <c r="F999" s="209">
        <v>1</v>
      </c>
      <c r="G999" s="209" t="s">
        <v>564</v>
      </c>
      <c r="H999" s="209" t="s">
        <v>620</v>
      </c>
      <c r="I999" s="209" t="s">
        <v>621</v>
      </c>
      <c r="J999" s="209" t="s">
        <v>1</v>
      </c>
      <c r="K999" s="209" t="s">
        <v>1894</v>
      </c>
      <c r="L999" s="209" t="s">
        <v>617</v>
      </c>
      <c r="M999" s="209" t="s">
        <v>855</v>
      </c>
      <c r="N999" s="209" t="s">
        <v>1938</v>
      </c>
      <c r="O999" s="209"/>
      <c r="P999" s="209"/>
      <c r="Q999" s="209" t="s">
        <v>688</v>
      </c>
      <c r="R999" s="209" t="e">
        <f>VLOOKUP(LEFT(Solicitacao_Prancha[[#This Row],[ORIGEM]],4),#REF!,2,0)</f>
        <v>#REF!</v>
      </c>
      <c r="S999" s="209" t="e">
        <f>VLOOKUP(LEFT(Solicitacao_Prancha[[#This Row],[DESTINO]],4),#REF!,2,0)</f>
        <v>#REF!</v>
      </c>
      <c r="T999" s="218" t="str">
        <f t="shared" si="262"/>
        <v>Não Aderente</v>
      </c>
      <c r="U999" s="222">
        <f>((CONCATENATE(Solicitacao_Prancha[[#This Row],[DATA MOVIMENTAÇÃO]]," ",Solicitacao_Prancha[[#This Row],[HORA MOVIMENTAÇÃO]])-Solicitacao_Prancha[[#This Row],[DATA SOLICITAÇÃO]])*24)+3</f>
        <v>42.083333333430346</v>
      </c>
      <c r="V999" s="224" t="s">
        <v>410</v>
      </c>
      <c r="W999" s="209" t="str">
        <f>LEFT(Solicitacao_Prancha[[#This Row],[ORIGEM]],4)</f>
        <v>5016</v>
      </c>
      <c r="X999" s="209" t="str">
        <f>LEFT(Solicitacao_Prancha[[#This Row],[DESTINO]],4)</f>
        <v>5018</v>
      </c>
      <c r="Y999" s="209" t="str">
        <f t="shared" si="263"/>
        <v>BRLP5016</v>
      </c>
      <c r="Z999" s="209" t="str">
        <f t="shared" si="264"/>
        <v>50165018</v>
      </c>
      <c r="AA999" s="209" t="str">
        <f t="shared" si="265"/>
        <v>BRLP5018</v>
      </c>
      <c r="AB999" s="222" t="e">
        <f>VLOOKUP(Y999,#REF!,2,0)</f>
        <v>#REF!</v>
      </c>
      <c r="AC999" s="222" t="e">
        <f>VLOOKUP(Z999,#REF!,2,0)</f>
        <v>#REF!</v>
      </c>
      <c r="AD999" s="222" t="e">
        <f>VLOOKUP(AA999,#REF!,2,0)</f>
        <v>#REF!</v>
      </c>
      <c r="AE999" s="227" t="e">
        <f t="shared" si="266"/>
        <v>#REF!</v>
      </c>
      <c r="AF999" s="230" t="e">
        <f t="shared" si="267"/>
        <v>#REF!</v>
      </c>
      <c r="AG999" s="230">
        <v>2</v>
      </c>
      <c r="AH999" s="230" t="e">
        <f t="shared" si="268"/>
        <v>#REF!</v>
      </c>
      <c r="AI999" s="228" t="e">
        <f t="shared" si="269"/>
        <v>#REF!</v>
      </c>
      <c r="AJ999" s="209">
        <f>Solicitacao_Prancha[[#This Row],[QUANT EQUIP]]</f>
        <v>1</v>
      </c>
      <c r="AK999" s="209"/>
      <c r="AL999" s="209"/>
      <c r="AM999" s="209"/>
      <c r="AN999" s="209"/>
      <c r="AO999" s="209"/>
      <c r="AP999" s="209"/>
      <c r="AQ999" s="209"/>
      <c r="AR999" s="209"/>
      <c r="AS999" s="209"/>
      <c r="AT999" s="209"/>
      <c r="AU999" s="209"/>
      <c r="AV999" s="209"/>
      <c r="AW999" s="209"/>
      <c r="AX999"/>
      <c r="AY999"/>
    </row>
    <row r="1000" spans="1:51" ht="15" hidden="1" x14ac:dyDescent="0.25">
      <c r="A1000" s="209">
        <v>3772</v>
      </c>
      <c r="B1000" s="209" t="s">
        <v>718</v>
      </c>
      <c r="C1000" s="210">
        <v>45665.929861111108</v>
      </c>
      <c r="D1000" s="209" t="s">
        <v>1832</v>
      </c>
      <c r="E1000" s="209" t="s">
        <v>744</v>
      </c>
      <c r="F1000" s="209">
        <v>5</v>
      </c>
      <c r="G1000" s="209" t="s">
        <v>564</v>
      </c>
      <c r="H1000" s="209" t="s">
        <v>624</v>
      </c>
      <c r="I1000" s="209" t="s">
        <v>621</v>
      </c>
      <c r="J1000" s="209" t="s">
        <v>1</v>
      </c>
      <c r="K1000" s="209" t="s">
        <v>1894</v>
      </c>
      <c r="L1000" s="209" t="s">
        <v>604</v>
      </c>
      <c r="M1000" s="209" t="s">
        <v>855</v>
      </c>
      <c r="N1000" s="209" t="s">
        <v>1938</v>
      </c>
      <c r="O1000" s="209"/>
      <c r="P1000" s="209"/>
      <c r="Q1000" s="209" t="s">
        <v>688</v>
      </c>
      <c r="R1000" s="209" t="e">
        <f>VLOOKUP(LEFT(Solicitacao_Prancha[[#This Row],[ORIGEM]],4),#REF!,2,0)</f>
        <v>#REF!</v>
      </c>
      <c r="S1000" s="209" t="e">
        <f>VLOOKUP(LEFT(Solicitacao_Prancha[[#This Row],[DESTINO]],4),#REF!,2,0)</f>
        <v>#REF!</v>
      </c>
      <c r="T1000" s="218" t="str">
        <f t="shared" si="262"/>
        <v>Não Aderente</v>
      </c>
      <c r="U1000" s="222">
        <f>((CONCATENATE(Solicitacao_Prancha[[#This Row],[DATA MOVIMENTAÇÃO]]," ",Solicitacao_Prancha[[#This Row],[HORA MOVIMENTAÇÃO]])-Solicitacao_Prancha[[#This Row],[DATA SOLICITAÇÃO]])*24)+3</f>
        <v>35.683333333348855</v>
      </c>
      <c r="V1000" s="224" t="s">
        <v>410</v>
      </c>
      <c r="W1000" s="209" t="str">
        <f>LEFT(Solicitacao_Prancha[[#This Row],[ORIGEM]],4)</f>
        <v>5016</v>
      </c>
      <c r="X1000" s="209" t="str">
        <f>LEFT(Solicitacao_Prancha[[#This Row],[DESTINO]],4)</f>
        <v>5018</v>
      </c>
      <c r="Y1000" s="209" t="str">
        <f t="shared" si="263"/>
        <v>BRLP5016</v>
      </c>
      <c r="Z1000" s="209" t="str">
        <f t="shared" si="264"/>
        <v>50165018</v>
      </c>
      <c r="AA1000" s="209" t="str">
        <f t="shared" si="265"/>
        <v>BRLP5018</v>
      </c>
      <c r="AB1000" s="222" t="e">
        <f>VLOOKUP(Y1000,#REF!,2,0)</f>
        <v>#REF!</v>
      </c>
      <c r="AC1000" s="222" t="e">
        <f>VLOOKUP(Z1000,#REF!,2,0)</f>
        <v>#REF!</v>
      </c>
      <c r="AD1000" s="222" t="e">
        <f>VLOOKUP(AA1000,#REF!,2,0)</f>
        <v>#REF!</v>
      </c>
      <c r="AE1000" s="227" t="e">
        <f t="shared" si="266"/>
        <v>#REF!</v>
      </c>
      <c r="AF1000" s="230" t="e">
        <f t="shared" si="267"/>
        <v>#REF!</v>
      </c>
      <c r="AG1000" s="230">
        <v>2</v>
      </c>
      <c r="AH1000" s="230" t="e">
        <f t="shared" si="268"/>
        <v>#REF!</v>
      </c>
      <c r="AI1000" s="228" t="e">
        <f t="shared" si="269"/>
        <v>#REF!</v>
      </c>
      <c r="AJ1000" s="209">
        <f>Solicitacao_Prancha[[#This Row],[QUANT EQUIP]]</f>
        <v>5</v>
      </c>
      <c r="AK1000" s="209"/>
      <c r="AL1000" s="209"/>
      <c r="AM1000" s="209"/>
      <c r="AN1000" s="209"/>
      <c r="AO1000" s="209"/>
      <c r="AP1000" s="209"/>
      <c r="AQ1000" s="209"/>
      <c r="AR1000" s="209"/>
      <c r="AS1000" s="209"/>
      <c r="AT1000" s="209"/>
      <c r="AU1000" s="209"/>
      <c r="AV1000" s="209"/>
      <c r="AW1000" s="209"/>
      <c r="AX1000"/>
      <c r="AY1000"/>
    </row>
    <row r="1001" spans="1:51" ht="15" hidden="1" x14ac:dyDescent="0.25">
      <c r="A1001" s="209">
        <v>3773</v>
      </c>
      <c r="B1001" s="209" t="s">
        <v>717</v>
      </c>
      <c r="C1001" s="210">
        <v>45665.931944444441</v>
      </c>
      <c r="D1001" s="209" t="s">
        <v>2060</v>
      </c>
      <c r="E1001" s="209" t="s">
        <v>500</v>
      </c>
      <c r="F1001" s="209">
        <v>1</v>
      </c>
      <c r="G1001" s="209" t="s">
        <v>508</v>
      </c>
      <c r="H1001" s="209" t="s">
        <v>620</v>
      </c>
      <c r="I1001" s="209" t="s">
        <v>621</v>
      </c>
      <c r="J1001" s="209" t="s">
        <v>531</v>
      </c>
      <c r="K1001" s="209" t="s">
        <v>1841</v>
      </c>
      <c r="L1001" s="209" t="s">
        <v>616</v>
      </c>
      <c r="M1001" s="209" t="s">
        <v>663</v>
      </c>
      <c r="N1001" s="209" t="s">
        <v>552</v>
      </c>
      <c r="O1001" s="209"/>
      <c r="P1001" s="209" t="s">
        <v>633</v>
      </c>
      <c r="Q1001" s="209" t="s">
        <v>688</v>
      </c>
      <c r="R1001" s="209" t="e">
        <f>VLOOKUP(LEFT(Solicitacao_Prancha[[#This Row],[ORIGEM]],4),#REF!,2,0)</f>
        <v>#REF!</v>
      </c>
      <c r="S1001" s="209" t="e">
        <f>VLOOKUP(LEFT(Solicitacao_Prancha[[#This Row],[DESTINO]],4),#REF!,2,0)</f>
        <v>#REF!</v>
      </c>
      <c r="T1001" s="218" t="str">
        <f t="shared" si="262"/>
        <v>Não Aderente</v>
      </c>
      <c r="U1001" s="222">
        <f>((CONCATENATE(Solicitacao_Prancha[[#This Row],[DATA MOVIMENTAÇÃO]]," ",Solicitacao_Prancha[[#This Row],[HORA MOVIMENTAÇÃO]])-Solicitacao_Prancha[[#This Row],[DATA SOLICITAÇÃO]])*24)+3</f>
        <v>0.63333333347691223</v>
      </c>
      <c r="V1001" s="224" t="s">
        <v>410</v>
      </c>
      <c r="W1001" s="209" t="str">
        <f>LEFT(Solicitacao_Prancha[[#This Row],[ORIGEM]],4)</f>
        <v>0508</v>
      </c>
      <c r="X1001" s="209" t="str">
        <f>LEFT(Solicitacao_Prancha[[#This Row],[DESTINO]],4)</f>
        <v>0245</v>
      </c>
      <c r="Y1001" s="209" t="str">
        <f t="shared" si="263"/>
        <v>BRLP0508</v>
      </c>
      <c r="Z1001" s="209" t="str">
        <f t="shared" si="264"/>
        <v>05080245</v>
      </c>
      <c r="AA1001" s="209" t="str">
        <f t="shared" si="265"/>
        <v>BRLP0245</v>
      </c>
      <c r="AB1001" s="222" t="e">
        <f>VLOOKUP(Y1001,#REF!,2,0)</f>
        <v>#REF!</v>
      </c>
      <c r="AC1001" s="222" t="e">
        <f>VLOOKUP(Z1001,#REF!,2,0)</f>
        <v>#REF!</v>
      </c>
      <c r="AD1001" s="222" t="e">
        <f>VLOOKUP(AA1001,#REF!,2,0)</f>
        <v>#REF!</v>
      </c>
      <c r="AE1001" s="227" t="e">
        <f t="shared" si="266"/>
        <v>#REF!</v>
      </c>
      <c r="AF1001" s="230" t="e">
        <f t="shared" si="267"/>
        <v>#REF!</v>
      </c>
      <c r="AG1001" s="230">
        <v>2</v>
      </c>
      <c r="AH1001" s="230" t="e">
        <f t="shared" si="268"/>
        <v>#REF!</v>
      </c>
      <c r="AI1001" s="228" t="e">
        <f t="shared" si="269"/>
        <v>#REF!</v>
      </c>
      <c r="AJ1001" s="209">
        <f>Solicitacao_Prancha[[#This Row],[QUANT EQUIP]]</f>
        <v>1</v>
      </c>
      <c r="AK1001" s="209"/>
      <c r="AL1001" s="209"/>
      <c r="AM1001" s="209"/>
      <c r="AN1001" s="209"/>
      <c r="AO1001" s="209"/>
      <c r="AP1001" s="209"/>
      <c r="AQ1001" s="209"/>
      <c r="AR1001" s="209"/>
      <c r="AS1001" s="209"/>
      <c r="AT1001" s="209"/>
      <c r="AU1001" s="209"/>
      <c r="AV1001" s="209"/>
      <c r="AW1001" s="209"/>
      <c r="AX1001"/>
      <c r="AY1001"/>
    </row>
    <row r="1002" spans="1:51" ht="15" hidden="1" x14ac:dyDescent="0.25">
      <c r="A1002" s="209">
        <v>3774</v>
      </c>
      <c r="B1002" s="209" t="s">
        <v>742</v>
      </c>
      <c r="C1002" s="210">
        <v>45666.002083333333</v>
      </c>
      <c r="D1002" s="209" t="s">
        <v>2061</v>
      </c>
      <c r="E1002" s="209" t="s">
        <v>491</v>
      </c>
      <c r="F1002" s="209">
        <v>1</v>
      </c>
      <c r="G1002" s="209" t="s">
        <v>532</v>
      </c>
      <c r="H1002" s="209" t="s">
        <v>620</v>
      </c>
      <c r="I1002" s="209" t="s">
        <v>621</v>
      </c>
      <c r="J1002" s="209" t="s">
        <v>1</v>
      </c>
      <c r="K1002" s="209" t="s">
        <v>1894</v>
      </c>
      <c r="L1002" s="209" t="s">
        <v>598</v>
      </c>
      <c r="M1002" s="209" t="s">
        <v>1831</v>
      </c>
      <c r="N1002" s="209" t="s">
        <v>2062</v>
      </c>
      <c r="O1002" s="209"/>
      <c r="P1002" s="209"/>
      <c r="Q1002" s="209" t="s">
        <v>688</v>
      </c>
      <c r="R1002" s="209" t="e">
        <f>VLOOKUP(LEFT(Solicitacao_Prancha[[#This Row],[ORIGEM]],4),#REF!,2,0)</f>
        <v>#REF!</v>
      </c>
      <c r="S1002" s="209" t="e">
        <f>VLOOKUP(LEFT(Solicitacao_Prancha[[#This Row],[DESTINO]],4),#REF!,2,0)</f>
        <v>#REF!</v>
      </c>
      <c r="T1002" s="218" t="str">
        <f t="shared" si="262"/>
        <v>Não Aderente</v>
      </c>
      <c r="U1002" s="222">
        <f>((CONCATENATE(Solicitacao_Prancha[[#This Row],[DATA MOVIMENTAÇÃO]]," ",Solicitacao_Prancha[[#This Row],[HORA MOVIMENTAÇÃO]])-Solicitacao_Prancha[[#This Row],[DATA SOLICITAÇÃO]])*24)+3</f>
        <v>40.950000000069849</v>
      </c>
      <c r="V1002" s="224" t="s">
        <v>410</v>
      </c>
      <c r="W1002" s="209" t="str">
        <f>LEFT(Solicitacao_Prancha[[#This Row],[ORIGEM]],4)</f>
        <v>0444</v>
      </c>
      <c r="X1002" s="209" t="str">
        <f>LEFT(Solicitacao_Prancha[[#This Row],[DESTINO]],4)</f>
        <v>0319</v>
      </c>
      <c r="Y1002" s="209" t="str">
        <f t="shared" si="263"/>
        <v>BRLP0444</v>
      </c>
      <c r="Z1002" s="209" t="str">
        <f t="shared" si="264"/>
        <v>04440319</v>
      </c>
      <c r="AA1002" s="209" t="str">
        <f t="shared" si="265"/>
        <v>BRLP0319</v>
      </c>
      <c r="AB1002" s="222" t="e">
        <f>VLOOKUP(Y1002,#REF!,2,0)</f>
        <v>#REF!</v>
      </c>
      <c r="AC1002" s="222" t="e">
        <f>VLOOKUP(Z1002,#REF!,2,0)</f>
        <v>#REF!</v>
      </c>
      <c r="AD1002" s="222" t="e">
        <f>VLOOKUP(AA1002,#REF!,2,0)</f>
        <v>#REF!</v>
      </c>
      <c r="AE1002" s="227" t="e">
        <f t="shared" si="266"/>
        <v>#REF!</v>
      </c>
      <c r="AF1002" s="230" t="e">
        <f t="shared" si="267"/>
        <v>#REF!</v>
      </c>
      <c r="AG1002" s="230">
        <v>2</v>
      </c>
      <c r="AH1002" s="230" t="e">
        <f t="shared" si="268"/>
        <v>#REF!</v>
      </c>
      <c r="AI1002" s="228" t="e">
        <f t="shared" si="269"/>
        <v>#REF!</v>
      </c>
      <c r="AJ1002" s="209">
        <f>Solicitacao_Prancha[[#This Row],[QUANT EQUIP]]</f>
        <v>1</v>
      </c>
      <c r="AK1002" s="209"/>
      <c r="AL1002" s="209"/>
      <c r="AM1002" s="209"/>
      <c r="AN1002" s="209"/>
      <c r="AO1002" s="209"/>
      <c r="AP1002" s="209"/>
      <c r="AQ1002" s="209"/>
      <c r="AR1002" s="209"/>
      <c r="AS1002" s="209"/>
      <c r="AT1002" s="209"/>
      <c r="AU1002" s="209"/>
      <c r="AV1002" s="209"/>
      <c r="AW1002" s="209"/>
      <c r="AX1002"/>
      <c r="AY1002"/>
    </row>
    <row r="1003" spans="1:51" ht="15" hidden="1" x14ac:dyDescent="0.25">
      <c r="A1003" s="209">
        <v>3775</v>
      </c>
      <c r="B1003" s="209" t="s">
        <v>718</v>
      </c>
      <c r="C1003" s="210">
        <v>45666.368055555555</v>
      </c>
      <c r="D1003" s="209" t="s">
        <v>575</v>
      </c>
      <c r="E1003" s="209" t="s">
        <v>719</v>
      </c>
      <c r="F1003" s="209">
        <v>3</v>
      </c>
      <c r="G1003" s="209" t="s">
        <v>4</v>
      </c>
      <c r="H1003" s="209" t="s">
        <v>624</v>
      </c>
      <c r="I1003" s="209" t="s">
        <v>621</v>
      </c>
      <c r="J1003" s="209" t="s">
        <v>1</v>
      </c>
      <c r="K1003" s="209" t="s">
        <v>1912</v>
      </c>
      <c r="L1003" s="209" t="s">
        <v>604</v>
      </c>
      <c r="M1003" s="209" t="s">
        <v>716</v>
      </c>
      <c r="N1003" s="209" t="s">
        <v>658</v>
      </c>
      <c r="O1003" s="209"/>
      <c r="P1003" s="209"/>
      <c r="Q1003" s="209" t="s">
        <v>688</v>
      </c>
      <c r="R1003" s="209" t="e">
        <f>VLOOKUP(LEFT(Solicitacao_Prancha[[#This Row],[ORIGEM]],4),#REF!,2,0)</f>
        <v>#REF!</v>
      </c>
      <c r="S1003" s="209" t="e">
        <f>VLOOKUP(LEFT(Solicitacao_Prancha[[#This Row],[DESTINO]],4),#REF!,2,0)</f>
        <v>#REF!</v>
      </c>
      <c r="T1003" s="218" t="str">
        <f t="shared" si="262"/>
        <v>Aderente</v>
      </c>
      <c r="U1003" s="222">
        <f>((CONCATENATE(Solicitacao_Prancha[[#This Row],[DATA MOVIMENTAÇÃO]]," ",Solicitacao_Prancha[[#This Row],[HORA MOVIMENTAÇÃO]])-Solicitacao_Prancha[[#This Row],[DATA SOLICITAÇÃO]])*24)+3</f>
        <v>49.166666666627862</v>
      </c>
      <c r="V1003" s="224" t="s">
        <v>410</v>
      </c>
      <c r="W1003" s="209" t="str">
        <f>LEFT(Solicitacao_Prancha[[#This Row],[ORIGEM]],4)</f>
        <v>0458</v>
      </c>
      <c r="X1003" s="209" t="str">
        <f>LEFT(Solicitacao_Prancha[[#This Row],[DESTINO]],4)</f>
        <v>0459</v>
      </c>
      <c r="Y1003" s="209" t="str">
        <f t="shared" si="263"/>
        <v>BRLP0458</v>
      </c>
      <c r="Z1003" s="209" t="str">
        <f t="shared" si="264"/>
        <v>04580459</v>
      </c>
      <c r="AA1003" s="209" t="str">
        <f t="shared" si="265"/>
        <v>BRLP0459</v>
      </c>
      <c r="AB1003" s="222" t="e">
        <f>VLOOKUP(Y1003,#REF!,2,0)</f>
        <v>#REF!</v>
      </c>
      <c r="AC1003" s="222" t="e">
        <f>VLOOKUP(Z1003,#REF!,2,0)</f>
        <v>#REF!</v>
      </c>
      <c r="AD1003" s="222" t="e">
        <f>VLOOKUP(AA1003,#REF!,2,0)</f>
        <v>#REF!</v>
      </c>
      <c r="AE1003" s="227" t="e">
        <f t="shared" si="266"/>
        <v>#REF!</v>
      </c>
      <c r="AF1003" s="230" t="e">
        <f t="shared" si="267"/>
        <v>#REF!</v>
      </c>
      <c r="AG1003" s="230">
        <v>2</v>
      </c>
      <c r="AH1003" s="230" t="e">
        <f t="shared" si="268"/>
        <v>#REF!</v>
      </c>
      <c r="AI1003" s="228" t="e">
        <f t="shared" si="269"/>
        <v>#REF!</v>
      </c>
      <c r="AJ1003" s="209">
        <f>Solicitacao_Prancha[[#This Row],[QUANT EQUIP]]</f>
        <v>3</v>
      </c>
      <c r="AK1003" s="209"/>
      <c r="AL1003" s="209"/>
      <c r="AM1003" s="209"/>
      <c r="AN1003" s="209"/>
      <c r="AO1003" s="209"/>
      <c r="AP1003" s="209"/>
      <c r="AQ1003" s="209"/>
      <c r="AR1003" s="209"/>
      <c r="AS1003" s="209"/>
      <c r="AT1003" s="209"/>
      <c r="AU1003" s="209"/>
      <c r="AV1003" s="209"/>
      <c r="AW1003" s="209"/>
      <c r="AX1003"/>
      <c r="AY1003"/>
    </row>
    <row r="1004" spans="1:51" ht="15" hidden="1" x14ac:dyDescent="0.25">
      <c r="A1004" s="209">
        <v>3776</v>
      </c>
      <c r="B1004" s="209" t="s">
        <v>718</v>
      </c>
      <c r="C1004" s="210">
        <v>45666.384722222225</v>
      </c>
      <c r="D1004" s="209" t="s">
        <v>1845</v>
      </c>
      <c r="E1004" s="209" t="s">
        <v>744</v>
      </c>
      <c r="F1004" s="209">
        <v>2</v>
      </c>
      <c r="G1004" s="209" t="s">
        <v>492</v>
      </c>
      <c r="H1004" s="209" t="s">
        <v>621</v>
      </c>
      <c r="I1004" s="209" t="s">
        <v>621</v>
      </c>
      <c r="J1004" s="209" t="s">
        <v>1</v>
      </c>
      <c r="K1004" s="209" t="s">
        <v>1894</v>
      </c>
      <c r="L1004" s="209" t="s">
        <v>601</v>
      </c>
      <c r="M1004" s="209" t="s">
        <v>696</v>
      </c>
      <c r="N1004" s="209" t="s">
        <v>1765</v>
      </c>
      <c r="O1004" s="209"/>
      <c r="P1004" s="209"/>
      <c r="Q1004" s="209" t="s">
        <v>688</v>
      </c>
      <c r="R1004" s="209" t="e">
        <f>VLOOKUP(LEFT(Solicitacao_Prancha[[#This Row],[ORIGEM]],4),#REF!,2,0)</f>
        <v>#REF!</v>
      </c>
      <c r="S1004" s="209" t="e">
        <f>VLOOKUP(LEFT(Solicitacao_Prancha[[#This Row],[DESTINO]],4),#REF!,2,0)</f>
        <v>#REF!</v>
      </c>
      <c r="T1004" s="218" t="str">
        <f t="shared" si="262"/>
        <v>Não Aderente</v>
      </c>
      <c r="U1004" s="222">
        <f>((CONCATENATE(Solicitacao_Prancha[[#This Row],[DATA MOVIMENTAÇÃO]]," ",Solicitacao_Prancha[[#This Row],[HORA MOVIMENTAÇÃO]])-Solicitacao_Prancha[[#This Row],[DATA SOLICITAÇÃO]])*24)+3</f>
        <v>19.766666666662786</v>
      </c>
      <c r="V1004" s="224" t="s">
        <v>410</v>
      </c>
      <c r="W1004" s="209" t="str">
        <f>LEFT(Solicitacao_Prancha[[#This Row],[ORIGEM]],4)</f>
        <v>0347</v>
      </c>
      <c r="X1004" s="209" t="str">
        <f>LEFT(Solicitacao_Prancha[[#This Row],[DESTINO]],4)</f>
        <v>0398</v>
      </c>
      <c r="Y1004" s="209" t="str">
        <f t="shared" si="263"/>
        <v>BRLP0347</v>
      </c>
      <c r="Z1004" s="209" t="str">
        <f t="shared" si="264"/>
        <v>03470398</v>
      </c>
      <c r="AA1004" s="209" t="str">
        <f t="shared" si="265"/>
        <v>BRLP0398</v>
      </c>
      <c r="AB1004" s="222" t="e">
        <f>VLOOKUP(Y1004,#REF!,2,0)</f>
        <v>#REF!</v>
      </c>
      <c r="AC1004" s="222" t="e">
        <f>VLOOKUP(Z1004,#REF!,2,0)</f>
        <v>#REF!</v>
      </c>
      <c r="AD1004" s="222" t="e">
        <f>VLOOKUP(AA1004,#REF!,2,0)</f>
        <v>#REF!</v>
      </c>
      <c r="AE1004" s="227" t="e">
        <f t="shared" si="266"/>
        <v>#REF!</v>
      </c>
      <c r="AF1004" s="230" t="e">
        <f t="shared" si="267"/>
        <v>#REF!</v>
      </c>
      <c r="AG1004" s="230">
        <v>2</v>
      </c>
      <c r="AH1004" s="230" t="e">
        <f t="shared" si="268"/>
        <v>#REF!</v>
      </c>
      <c r="AI1004" s="228" t="e">
        <f t="shared" si="269"/>
        <v>#REF!</v>
      </c>
      <c r="AJ1004" s="209">
        <f>Solicitacao_Prancha[[#This Row],[QUANT EQUIP]]</f>
        <v>2</v>
      </c>
      <c r="AK1004" s="209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/>
      <c r="AY1004"/>
    </row>
    <row r="1005" spans="1:51" ht="15" hidden="1" x14ac:dyDescent="0.25">
      <c r="A1005" s="209">
        <v>3777</v>
      </c>
      <c r="B1005" s="209" t="s">
        <v>718</v>
      </c>
      <c r="C1005" s="210">
        <v>45666.38958333333</v>
      </c>
      <c r="D1005" s="209" t="s">
        <v>2063</v>
      </c>
      <c r="E1005" s="209" t="s">
        <v>719</v>
      </c>
      <c r="F1005" s="209">
        <v>1</v>
      </c>
      <c r="G1005" s="209" t="s">
        <v>8</v>
      </c>
      <c r="H1005" s="209" t="s">
        <v>620</v>
      </c>
      <c r="I1005" s="209" t="s">
        <v>621</v>
      </c>
      <c r="J1005" s="209" t="s">
        <v>1</v>
      </c>
      <c r="K1005" s="209" t="s">
        <v>1894</v>
      </c>
      <c r="L1005" s="209" t="s">
        <v>602</v>
      </c>
      <c r="M1005" s="209" t="s">
        <v>827</v>
      </c>
      <c r="N1005" s="209" t="s">
        <v>1717</v>
      </c>
      <c r="O1005" s="209" t="s">
        <v>2064</v>
      </c>
      <c r="P1005" s="209"/>
      <c r="Q1005" s="209" t="s">
        <v>688</v>
      </c>
      <c r="R1005" s="209" t="e">
        <f>VLOOKUP(LEFT(Solicitacao_Prancha[[#This Row],[ORIGEM]],4),#REF!,2,0)</f>
        <v>#REF!</v>
      </c>
      <c r="S1005" s="209" t="e">
        <f>VLOOKUP(LEFT(Solicitacao_Prancha[[#This Row],[DESTINO]],4),#REF!,2,0)</f>
        <v>#REF!</v>
      </c>
      <c r="T1005" s="218" t="str">
        <f t="shared" si="262"/>
        <v>Não Aderente</v>
      </c>
      <c r="U1005" s="222">
        <f>((CONCATENATE(Solicitacao_Prancha[[#This Row],[DATA MOVIMENTAÇÃO]]," ",Solicitacao_Prancha[[#This Row],[HORA MOVIMENTAÇÃO]])-Solicitacao_Prancha[[#This Row],[DATA SOLICITAÇÃO]])*24)+3</f>
        <v>32.650000000081491</v>
      </c>
      <c r="V1005" s="224" t="s">
        <v>410</v>
      </c>
      <c r="W1005" s="209" t="str">
        <f>LEFT(Solicitacao_Prancha[[#This Row],[ORIGEM]],4)</f>
        <v>1106</v>
      </c>
      <c r="X1005" s="209" t="str">
        <f>LEFT(Solicitacao_Prancha[[#This Row],[DESTINO]],4)</f>
        <v>1123</v>
      </c>
      <c r="Y1005" s="209" t="str">
        <f t="shared" si="263"/>
        <v>BRLP1106</v>
      </c>
      <c r="Z1005" s="209" t="str">
        <f t="shared" si="264"/>
        <v>11061123</v>
      </c>
      <c r="AA1005" s="209" t="str">
        <f t="shared" si="265"/>
        <v>BRLP1123</v>
      </c>
      <c r="AB1005" s="222" t="e">
        <f>VLOOKUP(Y1005,#REF!,2,0)</f>
        <v>#REF!</v>
      </c>
      <c r="AC1005" s="222" t="e">
        <f>VLOOKUP(Z1005,#REF!,2,0)</f>
        <v>#REF!</v>
      </c>
      <c r="AD1005" s="222" t="e">
        <f>VLOOKUP(AA1005,#REF!,2,0)</f>
        <v>#REF!</v>
      </c>
      <c r="AE1005" s="227" t="e">
        <f t="shared" si="266"/>
        <v>#REF!</v>
      </c>
      <c r="AF1005" s="230" t="e">
        <f t="shared" si="267"/>
        <v>#REF!</v>
      </c>
      <c r="AG1005" s="230">
        <v>2</v>
      </c>
      <c r="AH1005" s="230" t="e">
        <f t="shared" si="268"/>
        <v>#REF!</v>
      </c>
      <c r="AI1005" s="228" t="e">
        <f t="shared" si="269"/>
        <v>#REF!</v>
      </c>
      <c r="AJ1005" s="209">
        <f>Solicitacao_Prancha[[#This Row],[QUANT EQUIP]]</f>
        <v>1</v>
      </c>
      <c r="AK1005" s="209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/>
      <c r="AY1005"/>
    </row>
    <row r="1006" spans="1:51" ht="15" hidden="1" x14ac:dyDescent="0.25">
      <c r="A1006" s="209">
        <v>3778</v>
      </c>
      <c r="B1006" s="209" t="s">
        <v>717</v>
      </c>
      <c r="C1006" s="210">
        <v>45666.439583333333</v>
      </c>
      <c r="D1006" s="209" t="s">
        <v>571</v>
      </c>
      <c r="E1006" s="209" t="s">
        <v>500</v>
      </c>
      <c r="F1006" s="209">
        <v>1</v>
      </c>
      <c r="G1006" s="209" t="s">
        <v>508</v>
      </c>
      <c r="H1006" s="209" t="s">
        <v>620</v>
      </c>
      <c r="I1006" s="209" t="s">
        <v>621</v>
      </c>
      <c r="J1006" s="209" t="s">
        <v>531</v>
      </c>
      <c r="K1006" s="209" t="s">
        <v>1862</v>
      </c>
      <c r="L1006" s="209" t="s">
        <v>593</v>
      </c>
      <c r="M1006" s="209" t="s">
        <v>552</v>
      </c>
      <c r="N1006" s="209" t="s">
        <v>552</v>
      </c>
      <c r="O1006" s="209"/>
      <c r="P1006" s="209" t="s">
        <v>633</v>
      </c>
      <c r="Q1006" s="209" t="s">
        <v>688</v>
      </c>
      <c r="R1006" s="209" t="e">
        <f>VLOOKUP(LEFT(Solicitacao_Prancha[[#This Row],[ORIGEM]],4),#REF!,2,0)</f>
        <v>#REF!</v>
      </c>
      <c r="S1006" s="209" t="e">
        <f>VLOOKUP(LEFT(Solicitacao_Prancha[[#This Row],[DESTINO]],4),#REF!,2,0)</f>
        <v>#REF!</v>
      </c>
      <c r="T1006" s="218" t="str">
        <f t="shared" si="262"/>
        <v>Não Aderente</v>
      </c>
      <c r="U1006" s="222">
        <f>((CONCATENATE(Solicitacao_Prancha[[#This Row],[DATA MOVIMENTAÇÃO]]," ",Solicitacao_Prancha[[#This Row],[HORA MOVIMENTAÇÃO]])-Solicitacao_Prancha[[#This Row],[DATA SOLICITAÇÃO]])*24)+3</f>
        <v>0.45000000006984919</v>
      </c>
      <c r="V1006" s="224" t="s">
        <v>410</v>
      </c>
      <c r="W1006" s="209" t="str">
        <f>LEFT(Solicitacao_Prancha[[#This Row],[ORIGEM]],4)</f>
        <v>0245</v>
      </c>
      <c r="X1006" s="209" t="str">
        <f>LEFT(Solicitacao_Prancha[[#This Row],[DESTINO]],4)</f>
        <v>0245</v>
      </c>
      <c r="Y1006" s="209" t="str">
        <f t="shared" si="263"/>
        <v>BRLP0245</v>
      </c>
      <c r="Z1006" s="209" t="str">
        <f t="shared" si="264"/>
        <v>02450245</v>
      </c>
      <c r="AA1006" s="209" t="str">
        <f t="shared" si="265"/>
        <v>BRLP0245</v>
      </c>
      <c r="AB1006" s="222" t="e">
        <f>VLOOKUP(Y1006,#REF!,2,0)</f>
        <v>#REF!</v>
      </c>
      <c r="AC1006" s="222" t="e">
        <f>VLOOKUP(Z1006,#REF!,2,0)</f>
        <v>#REF!</v>
      </c>
      <c r="AD1006" s="222" t="e">
        <f>VLOOKUP(AA1006,#REF!,2,0)</f>
        <v>#REF!</v>
      </c>
      <c r="AE1006" s="227" t="e">
        <f t="shared" si="266"/>
        <v>#REF!</v>
      </c>
      <c r="AF1006" s="230" t="e">
        <f t="shared" si="267"/>
        <v>#REF!</v>
      </c>
      <c r="AG1006" s="230">
        <v>2</v>
      </c>
      <c r="AH1006" s="230" t="e">
        <f t="shared" si="268"/>
        <v>#REF!</v>
      </c>
      <c r="AI1006" s="228" t="e">
        <f t="shared" si="269"/>
        <v>#REF!</v>
      </c>
      <c r="AJ1006" s="209">
        <f>Solicitacao_Prancha[[#This Row],[QUANT EQUIP]]</f>
        <v>1</v>
      </c>
      <c r="AK1006" s="209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/>
      <c r="AY1006"/>
    </row>
    <row r="1007" spans="1:51" ht="15" hidden="1" x14ac:dyDescent="0.25">
      <c r="A1007" s="209">
        <v>3779</v>
      </c>
      <c r="B1007" s="209" t="s">
        <v>717</v>
      </c>
      <c r="C1007" s="210">
        <v>45666.440972222219</v>
      </c>
      <c r="D1007" s="209" t="s">
        <v>571</v>
      </c>
      <c r="E1007" s="209" t="s">
        <v>500</v>
      </c>
      <c r="F1007" s="209">
        <v>1</v>
      </c>
      <c r="G1007" s="209" t="s">
        <v>508</v>
      </c>
      <c r="H1007" s="209" t="s">
        <v>620</v>
      </c>
      <c r="I1007" s="209" t="s">
        <v>621</v>
      </c>
      <c r="J1007" s="209" t="s">
        <v>531</v>
      </c>
      <c r="K1007" s="209" t="s">
        <v>1862</v>
      </c>
      <c r="L1007" s="209" t="s">
        <v>593</v>
      </c>
      <c r="M1007" s="209" t="s">
        <v>552</v>
      </c>
      <c r="N1007" s="209" t="s">
        <v>552</v>
      </c>
      <c r="O1007" s="209"/>
      <c r="P1007" s="209" t="s">
        <v>633</v>
      </c>
      <c r="Q1007" s="209" t="s">
        <v>687</v>
      </c>
      <c r="R1007" s="209" t="e">
        <f>VLOOKUP(LEFT(Solicitacao_Prancha[[#This Row],[ORIGEM]],4),#REF!,2,0)</f>
        <v>#REF!</v>
      </c>
      <c r="S1007" s="209" t="e">
        <f>VLOOKUP(LEFT(Solicitacao_Prancha[[#This Row],[DESTINO]],4),#REF!,2,0)</f>
        <v>#REF!</v>
      </c>
      <c r="T1007" s="218" t="str">
        <f t="shared" si="262"/>
        <v>Não Aderente</v>
      </c>
      <c r="U1007" s="222">
        <f>((CONCATENATE(Solicitacao_Prancha[[#This Row],[DATA MOVIMENTAÇÃO]]," ",Solicitacao_Prancha[[#This Row],[HORA MOVIMENTAÇÃO]])-Solicitacao_Prancha[[#This Row],[DATA SOLICITAÇÃO]])*24)+3</f>
        <v>0.41666666680248454</v>
      </c>
      <c r="V1007" s="224" t="s">
        <v>410</v>
      </c>
      <c r="W1007" s="209" t="str">
        <f>LEFT(Solicitacao_Prancha[[#This Row],[ORIGEM]],4)</f>
        <v>0245</v>
      </c>
      <c r="X1007" s="209" t="str">
        <f>LEFT(Solicitacao_Prancha[[#This Row],[DESTINO]],4)</f>
        <v>0245</v>
      </c>
      <c r="Y1007" s="209" t="str">
        <f t="shared" si="263"/>
        <v>BRLP0245</v>
      </c>
      <c r="Z1007" s="209" t="str">
        <f t="shared" si="264"/>
        <v>02450245</v>
      </c>
      <c r="AA1007" s="209" t="str">
        <f t="shared" si="265"/>
        <v>BRLP0245</v>
      </c>
      <c r="AB1007" s="222" t="e">
        <f>VLOOKUP(Y1007,#REF!,2,0)</f>
        <v>#REF!</v>
      </c>
      <c r="AC1007" s="222" t="e">
        <f>VLOOKUP(Z1007,#REF!,2,0)</f>
        <v>#REF!</v>
      </c>
      <c r="AD1007" s="222" t="e">
        <f>VLOOKUP(AA1007,#REF!,2,0)</f>
        <v>#REF!</v>
      </c>
      <c r="AE1007" s="227" t="e">
        <f t="shared" si="266"/>
        <v>#REF!</v>
      </c>
      <c r="AF1007" s="230" t="e">
        <f t="shared" si="267"/>
        <v>#REF!</v>
      </c>
      <c r="AG1007" s="230">
        <v>2</v>
      </c>
      <c r="AH1007" s="230" t="e">
        <f t="shared" si="268"/>
        <v>#REF!</v>
      </c>
      <c r="AI1007" s="228" t="e">
        <f t="shared" si="269"/>
        <v>#REF!</v>
      </c>
      <c r="AJ1007" s="209">
        <f>Solicitacao_Prancha[[#This Row],[QUANT EQUIP]]</f>
        <v>1</v>
      </c>
      <c r="AK1007" s="209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/>
      <c r="AY1007"/>
    </row>
    <row r="1008" spans="1:51" ht="15" hidden="1" x14ac:dyDescent="0.25">
      <c r="A1008" s="209">
        <v>3780</v>
      </c>
      <c r="B1008" s="209" t="s">
        <v>717</v>
      </c>
      <c r="C1008" s="210">
        <v>45666.45</v>
      </c>
      <c r="D1008" s="209" t="s">
        <v>2065</v>
      </c>
      <c r="E1008" s="209" t="s">
        <v>500</v>
      </c>
      <c r="F1008" s="209">
        <v>1</v>
      </c>
      <c r="G1008" s="209" t="s">
        <v>506</v>
      </c>
      <c r="H1008" s="209" t="s">
        <v>620</v>
      </c>
      <c r="I1008" s="209" t="s">
        <v>621</v>
      </c>
      <c r="J1008" s="209" t="s">
        <v>531</v>
      </c>
      <c r="K1008" s="209" t="s">
        <v>1841</v>
      </c>
      <c r="L1008" s="209" t="s">
        <v>2066</v>
      </c>
      <c r="M1008" s="209" t="s">
        <v>646</v>
      </c>
      <c r="N1008" s="209" t="s">
        <v>644</v>
      </c>
      <c r="O1008" s="209"/>
      <c r="P1008" s="209" t="s">
        <v>630</v>
      </c>
      <c r="Q1008" s="209" t="s">
        <v>688</v>
      </c>
      <c r="R1008" s="209" t="e">
        <f>VLOOKUP(LEFT(Solicitacao_Prancha[[#This Row],[ORIGEM]],4),#REF!,2,0)</f>
        <v>#REF!</v>
      </c>
      <c r="S1008" s="209" t="e">
        <f>VLOOKUP(LEFT(Solicitacao_Prancha[[#This Row],[DESTINO]],4),#REF!,2,0)</f>
        <v>#REF!</v>
      </c>
      <c r="T1008" s="218" t="str">
        <f t="shared" si="262"/>
        <v>Não Aderente</v>
      </c>
      <c r="U1008" s="222">
        <f>((CONCATENATE(Solicitacao_Prancha[[#This Row],[DATA MOVIMENTAÇÃO]]," ",Solicitacao_Prancha[[#This Row],[HORA MOVIMENTAÇÃO]])-Solicitacao_Prancha[[#This Row],[DATA SOLICITAÇÃO]])*24)+3</f>
        <v>-10.983333333337214</v>
      </c>
      <c r="V1008" s="224" t="s">
        <v>410</v>
      </c>
      <c r="W1008" s="209" t="str">
        <f>LEFT(Solicitacao_Prancha[[#This Row],[ORIGEM]],4)</f>
        <v>0137</v>
      </c>
      <c r="X1008" s="209" t="str">
        <f>LEFT(Solicitacao_Prancha[[#This Row],[DESTINO]],4)</f>
        <v>0073</v>
      </c>
      <c r="Y1008" s="209" t="str">
        <f t="shared" si="263"/>
        <v>BRLP0137</v>
      </c>
      <c r="Z1008" s="209" t="str">
        <f t="shared" si="264"/>
        <v>01370073</v>
      </c>
      <c r="AA1008" s="209" t="str">
        <f t="shared" si="265"/>
        <v>BRLP0073</v>
      </c>
      <c r="AB1008" s="222" t="e">
        <f>VLOOKUP(Y1008,#REF!,2,0)</f>
        <v>#REF!</v>
      </c>
      <c r="AC1008" s="222" t="e">
        <f>VLOOKUP(Z1008,#REF!,2,0)</f>
        <v>#REF!</v>
      </c>
      <c r="AD1008" s="222" t="e">
        <f>VLOOKUP(AA1008,#REF!,2,0)</f>
        <v>#REF!</v>
      </c>
      <c r="AE1008" s="227" t="e">
        <f t="shared" si="266"/>
        <v>#REF!</v>
      </c>
      <c r="AF1008" s="230" t="e">
        <f t="shared" si="267"/>
        <v>#REF!</v>
      </c>
      <c r="AG1008" s="230">
        <v>2</v>
      </c>
      <c r="AH1008" s="230" t="e">
        <f t="shared" si="268"/>
        <v>#REF!</v>
      </c>
      <c r="AI1008" s="228" t="e">
        <f t="shared" si="269"/>
        <v>#REF!</v>
      </c>
      <c r="AJ1008" s="209">
        <f>Solicitacao_Prancha[[#This Row],[QUANT EQUIP]]</f>
        <v>1</v>
      </c>
      <c r="AK1008" s="209"/>
      <c r="AL1008" s="209"/>
      <c r="AM1008" s="209"/>
      <c r="AN1008" s="209"/>
      <c r="AO1008" s="209"/>
      <c r="AP1008" s="209"/>
      <c r="AQ1008" s="209"/>
      <c r="AR1008" s="209"/>
      <c r="AS1008" s="209"/>
      <c r="AT1008" s="209"/>
      <c r="AU1008" s="209"/>
      <c r="AV1008" s="209"/>
      <c r="AW1008" s="209"/>
      <c r="AX1008"/>
      <c r="AY1008"/>
    </row>
    <row r="1009" spans="1:51" ht="15" hidden="1" x14ac:dyDescent="0.25">
      <c r="A1009" s="209">
        <v>3781</v>
      </c>
      <c r="B1009" s="209" t="s">
        <v>717</v>
      </c>
      <c r="C1009" s="210">
        <v>45666.487500000003</v>
      </c>
      <c r="D1009" s="209" t="s">
        <v>1572</v>
      </c>
      <c r="E1009" s="209" t="s">
        <v>500</v>
      </c>
      <c r="F1009" s="209">
        <v>2</v>
      </c>
      <c r="G1009" s="209" t="s">
        <v>543</v>
      </c>
      <c r="H1009" s="209" t="s">
        <v>621</v>
      </c>
      <c r="I1009" s="209" t="s">
        <v>621</v>
      </c>
      <c r="J1009" s="209" t="s">
        <v>531</v>
      </c>
      <c r="K1009" s="209" t="s">
        <v>1862</v>
      </c>
      <c r="L1009" s="209" t="s">
        <v>599</v>
      </c>
      <c r="M1009" s="209" t="s">
        <v>636</v>
      </c>
      <c r="N1009" s="209" t="s">
        <v>1768</v>
      </c>
      <c r="O1009" s="209"/>
      <c r="P1009" s="209" t="s">
        <v>633</v>
      </c>
      <c r="Q1009" s="209" t="s">
        <v>688</v>
      </c>
      <c r="R1009" s="209" t="e">
        <f>VLOOKUP(LEFT(Solicitacao_Prancha[[#This Row],[ORIGEM]],4),#REF!,2,0)</f>
        <v>#REF!</v>
      </c>
      <c r="S1009" s="209" t="e">
        <f>VLOOKUP(LEFT(Solicitacao_Prancha[[#This Row],[DESTINO]],4),#REF!,2,0)</f>
        <v>#REF!</v>
      </c>
      <c r="T1009" s="218" t="str">
        <f t="shared" si="262"/>
        <v>Não Aderente</v>
      </c>
      <c r="U1009" s="222">
        <f>((CONCATENATE(Solicitacao_Prancha[[#This Row],[DATA MOVIMENTAÇÃO]]," ",Solicitacao_Prancha[[#This Row],[HORA MOVIMENTAÇÃO]])-Solicitacao_Prancha[[#This Row],[DATA SOLICITAÇÃO]])*24)+3</f>
        <v>2.2999999999883585</v>
      </c>
      <c r="V1009" s="224" t="s">
        <v>410</v>
      </c>
      <c r="W1009" s="209" t="str">
        <f>LEFT(Solicitacao_Prancha[[#This Row],[ORIGEM]],4)</f>
        <v>5002</v>
      </c>
      <c r="X1009" s="209" t="str">
        <f>LEFT(Solicitacao_Prancha[[#This Row],[DESTINO]],4)</f>
        <v>5009</v>
      </c>
      <c r="Y1009" s="209" t="str">
        <f t="shared" si="263"/>
        <v>BRLP5002</v>
      </c>
      <c r="Z1009" s="209" t="str">
        <f t="shared" si="264"/>
        <v>50025009</v>
      </c>
      <c r="AA1009" s="209" t="str">
        <f t="shared" si="265"/>
        <v>BRLP5009</v>
      </c>
      <c r="AB1009" s="222" t="e">
        <f>VLOOKUP(Y1009,#REF!,2,0)</f>
        <v>#REF!</v>
      </c>
      <c r="AC1009" s="222" t="e">
        <f>VLOOKUP(Z1009,#REF!,2,0)</f>
        <v>#REF!</v>
      </c>
      <c r="AD1009" s="222" t="e">
        <f>VLOOKUP(AA1009,#REF!,2,0)</f>
        <v>#REF!</v>
      </c>
      <c r="AE1009" s="227" t="e">
        <f t="shared" si="266"/>
        <v>#REF!</v>
      </c>
      <c r="AF1009" s="230" t="e">
        <f t="shared" si="267"/>
        <v>#REF!</v>
      </c>
      <c r="AG1009" s="230">
        <v>2</v>
      </c>
      <c r="AH1009" s="230" t="e">
        <f t="shared" si="268"/>
        <v>#REF!</v>
      </c>
      <c r="AI1009" s="228" t="e">
        <f t="shared" si="269"/>
        <v>#REF!</v>
      </c>
      <c r="AJ1009" s="209">
        <f>Solicitacao_Prancha[[#This Row],[QUANT EQUIP]]</f>
        <v>2</v>
      </c>
      <c r="AK1009" s="209"/>
      <c r="AL1009" s="209"/>
      <c r="AM1009" s="209"/>
      <c r="AN1009" s="209"/>
      <c r="AO1009" s="209"/>
      <c r="AP1009" s="209"/>
      <c r="AQ1009" s="209"/>
      <c r="AR1009" s="209"/>
      <c r="AS1009" s="209"/>
      <c r="AT1009" s="209"/>
      <c r="AU1009" s="209"/>
      <c r="AV1009" s="209"/>
      <c r="AW1009" s="209"/>
      <c r="AX1009"/>
      <c r="AY1009"/>
    </row>
    <row r="1010" spans="1:51" ht="15" hidden="1" x14ac:dyDescent="0.25">
      <c r="A1010" s="209">
        <v>3782</v>
      </c>
      <c r="B1010" s="209" t="s">
        <v>717</v>
      </c>
      <c r="C1010" s="210">
        <v>45666.488194444442</v>
      </c>
      <c r="D1010" s="209" t="s">
        <v>569</v>
      </c>
      <c r="E1010" s="209" t="s">
        <v>500</v>
      </c>
      <c r="F1010" s="209">
        <v>3</v>
      </c>
      <c r="G1010" s="209" t="s">
        <v>6</v>
      </c>
      <c r="H1010" s="209" t="s">
        <v>624</v>
      </c>
      <c r="I1010" s="209" t="s">
        <v>624</v>
      </c>
      <c r="J1010" s="209" t="s">
        <v>531</v>
      </c>
      <c r="K1010" s="209" t="s">
        <v>1862</v>
      </c>
      <c r="L1010" s="209" t="s">
        <v>593</v>
      </c>
      <c r="M1010" s="209" t="s">
        <v>517</v>
      </c>
      <c r="N1010" s="209" t="s">
        <v>578</v>
      </c>
      <c r="O1010" s="209"/>
      <c r="P1010" s="209" t="s">
        <v>514</v>
      </c>
      <c r="Q1010" s="209" t="s">
        <v>688</v>
      </c>
      <c r="R1010" s="209" t="e">
        <f>VLOOKUP(LEFT(Solicitacao_Prancha[[#This Row],[ORIGEM]],4),#REF!,2,0)</f>
        <v>#REF!</v>
      </c>
      <c r="S1010" s="209" t="e">
        <f>VLOOKUP(LEFT(Solicitacao_Prancha[[#This Row],[DESTINO]],4),#REF!,2,0)</f>
        <v>#REF!</v>
      </c>
      <c r="T1010" s="218" t="str">
        <f t="shared" si="262"/>
        <v>Não Aderente</v>
      </c>
      <c r="U1010" s="222">
        <f>((CONCATENATE(Solicitacao_Prancha[[#This Row],[DATA MOVIMENTAÇÃO]]," ",Solicitacao_Prancha[[#This Row],[HORA MOVIMENTAÇÃO]])-Solicitacao_Prancha[[#This Row],[DATA SOLICITAÇÃO]])*24)+3</f>
        <v>-0.71666666655801237</v>
      </c>
      <c r="V1010" s="224" t="s">
        <v>410</v>
      </c>
      <c r="W1010" s="209" t="str">
        <f>LEFT(Solicitacao_Prancha[[#This Row],[ORIGEM]],4)</f>
        <v>0342</v>
      </c>
      <c r="X1010" s="209" t="str">
        <f>LEFT(Solicitacao_Prancha[[#This Row],[DESTINO]],4)</f>
        <v>0367</v>
      </c>
      <c r="Y1010" s="209" t="str">
        <f t="shared" si="263"/>
        <v>BRLP0342</v>
      </c>
      <c r="Z1010" s="209" t="str">
        <f t="shared" si="264"/>
        <v>03420367</v>
      </c>
      <c r="AA1010" s="209" t="str">
        <f t="shared" si="265"/>
        <v>BRLP0367</v>
      </c>
      <c r="AB1010" s="222" t="e">
        <f>VLOOKUP(Y1010,#REF!,2,0)</f>
        <v>#REF!</v>
      </c>
      <c r="AC1010" s="222" t="e">
        <f>VLOOKUP(Z1010,#REF!,2,0)</f>
        <v>#REF!</v>
      </c>
      <c r="AD1010" s="222" t="e">
        <f>VLOOKUP(AA1010,#REF!,2,0)</f>
        <v>#REF!</v>
      </c>
      <c r="AE1010" s="227" t="e">
        <f t="shared" si="266"/>
        <v>#REF!</v>
      </c>
      <c r="AF1010" s="230" t="e">
        <f t="shared" si="267"/>
        <v>#REF!</v>
      </c>
      <c r="AG1010" s="230">
        <v>2</v>
      </c>
      <c r="AH1010" s="230" t="e">
        <f t="shared" si="268"/>
        <v>#REF!</v>
      </c>
      <c r="AI1010" s="228" t="e">
        <f t="shared" si="269"/>
        <v>#REF!</v>
      </c>
      <c r="AJ1010" s="209">
        <f>Solicitacao_Prancha[[#This Row],[QUANT EQUIP]]</f>
        <v>3</v>
      </c>
      <c r="AK1010" s="209"/>
      <c r="AL1010" s="209"/>
      <c r="AM1010" s="209"/>
      <c r="AN1010" s="209"/>
      <c r="AO1010" s="209"/>
      <c r="AP1010" s="209"/>
      <c r="AQ1010" s="209"/>
      <c r="AR1010" s="209"/>
      <c r="AS1010" s="209"/>
      <c r="AT1010" s="209"/>
      <c r="AU1010" s="209"/>
      <c r="AV1010" s="209"/>
      <c r="AW1010" s="209"/>
      <c r="AX1010"/>
      <c r="AY1010"/>
    </row>
    <row r="1011" spans="1:51" ht="15" hidden="1" x14ac:dyDescent="0.25">
      <c r="A1011" s="209">
        <v>3783</v>
      </c>
      <c r="B1011" s="209" t="s">
        <v>717</v>
      </c>
      <c r="C1011" s="210">
        <v>45666.489583333336</v>
      </c>
      <c r="D1011" s="209" t="s">
        <v>569</v>
      </c>
      <c r="E1011" s="209" t="s">
        <v>491</v>
      </c>
      <c r="F1011" s="209">
        <v>1</v>
      </c>
      <c r="G1011" s="209" t="s">
        <v>6</v>
      </c>
      <c r="H1011" s="209" t="s">
        <v>620</v>
      </c>
      <c r="I1011" s="209" t="s">
        <v>624</v>
      </c>
      <c r="J1011" s="209" t="s">
        <v>531</v>
      </c>
      <c r="K1011" s="209" t="s">
        <v>1894</v>
      </c>
      <c r="L1011" s="209" t="s">
        <v>593</v>
      </c>
      <c r="M1011" s="209" t="s">
        <v>517</v>
      </c>
      <c r="N1011" s="209" t="s">
        <v>578</v>
      </c>
      <c r="O1011" s="209"/>
      <c r="P1011" s="209" t="s">
        <v>514</v>
      </c>
      <c r="Q1011" s="209" t="s">
        <v>688</v>
      </c>
      <c r="R1011" s="209" t="e">
        <f>VLOOKUP(LEFT(Solicitacao_Prancha[[#This Row],[ORIGEM]],4),#REF!,2,0)</f>
        <v>#REF!</v>
      </c>
      <c r="S1011" s="209" t="e">
        <f>VLOOKUP(LEFT(Solicitacao_Prancha[[#This Row],[DESTINO]],4),#REF!,2,0)</f>
        <v>#REF!</v>
      </c>
      <c r="T1011" s="218" t="str">
        <f t="shared" si="262"/>
        <v>Não Aderente</v>
      </c>
      <c r="U1011" s="222">
        <f>((CONCATENATE(Solicitacao_Prancha[[#This Row],[DATA MOVIMENTAÇÃO]]," ",Solicitacao_Prancha[[#This Row],[HORA MOVIMENTAÇÃO]])-Solicitacao_Prancha[[#This Row],[DATA SOLICITAÇÃO]])*24)+3</f>
        <v>23.25</v>
      </c>
      <c r="V1011" s="224" t="s">
        <v>410</v>
      </c>
      <c r="W1011" s="209" t="str">
        <f>LEFT(Solicitacao_Prancha[[#This Row],[ORIGEM]],4)</f>
        <v>0342</v>
      </c>
      <c r="X1011" s="209" t="str">
        <f>LEFT(Solicitacao_Prancha[[#This Row],[DESTINO]],4)</f>
        <v>0367</v>
      </c>
      <c r="Y1011" s="209" t="str">
        <f t="shared" si="263"/>
        <v>BRLP0342</v>
      </c>
      <c r="Z1011" s="209" t="str">
        <f t="shared" si="264"/>
        <v>03420367</v>
      </c>
      <c r="AA1011" s="209" t="str">
        <f t="shared" si="265"/>
        <v>BRLP0367</v>
      </c>
      <c r="AB1011" s="222" t="e">
        <f>VLOOKUP(Y1011,#REF!,2,0)</f>
        <v>#REF!</v>
      </c>
      <c r="AC1011" s="222" t="e">
        <f>VLOOKUP(Z1011,#REF!,2,0)</f>
        <v>#REF!</v>
      </c>
      <c r="AD1011" s="222" t="e">
        <f>VLOOKUP(AA1011,#REF!,2,0)</f>
        <v>#REF!</v>
      </c>
      <c r="AE1011" s="227" t="e">
        <f t="shared" si="266"/>
        <v>#REF!</v>
      </c>
      <c r="AF1011" s="230" t="e">
        <f t="shared" si="267"/>
        <v>#REF!</v>
      </c>
      <c r="AG1011" s="230">
        <v>2</v>
      </c>
      <c r="AH1011" s="230" t="e">
        <f t="shared" si="268"/>
        <v>#REF!</v>
      </c>
      <c r="AI1011" s="228" t="e">
        <f t="shared" si="269"/>
        <v>#REF!</v>
      </c>
      <c r="AJ1011" s="209">
        <f>Solicitacao_Prancha[[#This Row],[QUANT EQUIP]]</f>
        <v>1</v>
      </c>
      <c r="AK1011" s="209"/>
      <c r="AL1011" s="209"/>
      <c r="AM1011" s="209"/>
      <c r="AN1011" s="209"/>
      <c r="AO1011" s="209"/>
      <c r="AP1011" s="209"/>
      <c r="AQ1011" s="209"/>
      <c r="AR1011" s="209"/>
      <c r="AS1011" s="209"/>
      <c r="AT1011" s="209"/>
      <c r="AU1011" s="209"/>
      <c r="AV1011" s="209"/>
      <c r="AW1011" s="209"/>
      <c r="AX1011"/>
      <c r="AY1011"/>
    </row>
    <row r="1012" spans="1:51" ht="15" hidden="1" x14ac:dyDescent="0.25">
      <c r="A1012" s="209">
        <v>3784</v>
      </c>
      <c r="B1012" s="209" t="s">
        <v>717</v>
      </c>
      <c r="C1012" s="210">
        <v>45666.490277777775</v>
      </c>
      <c r="D1012" s="209" t="s">
        <v>631</v>
      </c>
      <c r="E1012" s="209" t="s">
        <v>491</v>
      </c>
      <c r="F1012" s="209">
        <v>1</v>
      </c>
      <c r="G1012" s="209" t="s">
        <v>543</v>
      </c>
      <c r="H1012" s="209" t="s">
        <v>620</v>
      </c>
      <c r="I1012" s="209" t="s">
        <v>621</v>
      </c>
      <c r="J1012" s="209" t="s">
        <v>531</v>
      </c>
      <c r="K1012" s="209" t="s">
        <v>1862</v>
      </c>
      <c r="L1012" s="209" t="s">
        <v>599</v>
      </c>
      <c r="M1012" s="209" t="s">
        <v>636</v>
      </c>
      <c r="N1012" s="209" t="s">
        <v>1768</v>
      </c>
      <c r="O1012" s="209"/>
      <c r="P1012" s="209" t="s">
        <v>633</v>
      </c>
      <c r="Q1012" s="209" t="s">
        <v>688</v>
      </c>
      <c r="R1012" s="209" t="e">
        <f>VLOOKUP(LEFT(Solicitacao_Prancha[[#This Row],[ORIGEM]],4),#REF!,2,0)</f>
        <v>#REF!</v>
      </c>
      <c r="S1012" s="209" t="e">
        <f>VLOOKUP(LEFT(Solicitacao_Prancha[[#This Row],[DESTINO]],4),#REF!,2,0)</f>
        <v>#REF!</v>
      </c>
      <c r="T1012" s="218" t="str">
        <f t="shared" si="262"/>
        <v>Não Aderente</v>
      </c>
      <c r="U1012" s="222">
        <f>((CONCATENATE(Solicitacao_Prancha[[#This Row],[DATA MOVIMENTAÇÃO]]," ",Solicitacao_Prancha[[#This Row],[HORA MOVIMENTAÇÃO]])-Solicitacao_Prancha[[#This Row],[DATA SOLICITAÇÃO]])*24)+3</f>
        <v>2.2333333334536292</v>
      </c>
      <c r="V1012" s="224" t="s">
        <v>410</v>
      </c>
      <c r="W1012" s="209" t="str">
        <f>LEFT(Solicitacao_Prancha[[#This Row],[ORIGEM]],4)</f>
        <v>5002</v>
      </c>
      <c r="X1012" s="209" t="str">
        <f>LEFT(Solicitacao_Prancha[[#This Row],[DESTINO]],4)</f>
        <v>5009</v>
      </c>
      <c r="Y1012" s="209" t="str">
        <f t="shared" si="263"/>
        <v>BRLP5002</v>
      </c>
      <c r="Z1012" s="209" t="str">
        <f t="shared" si="264"/>
        <v>50025009</v>
      </c>
      <c r="AA1012" s="209" t="str">
        <f t="shared" si="265"/>
        <v>BRLP5009</v>
      </c>
      <c r="AB1012" s="222" t="e">
        <f>VLOOKUP(Y1012,#REF!,2,0)</f>
        <v>#REF!</v>
      </c>
      <c r="AC1012" s="222" t="e">
        <f>VLOOKUP(Z1012,#REF!,2,0)</f>
        <v>#REF!</v>
      </c>
      <c r="AD1012" s="222" t="e">
        <f>VLOOKUP(AA1012,#REF!,2,0)</f>
        <v>#REF!</v>
      </c>
      <c r="AE1012" s="227" t="e">
        <f t="shared" si="266"/>
        <v>#REF!</v>
      </c>
      <c r="AF1012" s="230" t="e">
        <f t="shared" si="267"/>
        <v>#REF!</v>
      </c>
      <c r="AG1012" s="230">
        <v>2</v>
      </c>
      <c r="AH1012" s="230" t="e">
        <f t="shared" si="268"/>
        <v>#REF!</v>
      </c>
      <c r="AI1012" s="228" t="e">
        <f t="shared" si="269"/>
        <v>#REF!</v>
      </c>
      <c r="AJ1012" s="209">
        <f>Solicitacao_Prancha[[#This Row],[QUANT EQUIP]]</f>
        <v>1</v>
      </c>
      <c r="AK1012" s="209"/>
      <c r="AL1012" s="209"/>
      <c r="AM1012" s="209"/>
      <c r="AN1012" s="209"/>
      <c r="AO1012" s="209"/>
      <c r="AP1012" s="209"/>
      <c r="AQ1012" s="209"/>
      <c r="AR1012" s="209"/>
      <c r="AS1012" s="209"/>
      <c r="AT1012" s="209"/>
      <c r="AU1012" s="209"/>
      <c r="AV1012" s="209"/>
      <c r="AW1012" s="209"/>
      <c r="AX1012"/>
      <c r="AY1012"/>
    </row>
    <row r="1013" spans="1:51" ht="15" hidden="1" x14ac:dyDescent="0.25">
      <c r="A1013" s="209">
        <v>3785</v>
      </c>
      <c r="B1013" s="209" t="s">
        <v>717</v>
      </c>
      <c r="C1013" s="210">
        <v>45666.491666666669</v>
      </c>
      <c r="D1013" s="209" t="s">
        <v>2067</v>
      </c>
      <c r="E1013" s="209" t="s">
        <v>5</v>
      </c>
      <c r="F1013" s="209">
        <v>1</v>
      </c>
      <c r="G1013" s="209" t="s">
        <v>543</v>
      </c>
      <c r="H1013" s="209" t="s">
        <v>620</v>
      </c>
      <c r="I1013" s="209" t="s">
        <v>620</v>
      </c>
      <c r="J1013" s="209" t="s">
        <v>531</v>
      </c>
      <c r="K1013" s="209" t="s">
        <v>1862</v>
      </c>
      <c r="L1013" s="209" t="s">
        <v>606</v>
      </c>
      <c r="M1013" s="209" t="s">
        <v>636</v>
      </c>
      <c r="N1013" s="209" t="s">
        <v>1768</v>
      </c>
      <c r="O1013" s="209"/>
      <c r="P1013" s="209" t="s">
        <v>633</v>
      </c>
      <c r="Q1013" s="209" t="s">
        <v>688</v>
      </c>
      <c r="R1013" s="209" t="e">
        <f>VLOOKUP(LEFT(Solicitacao_Prancha[[#This Row],[ORIGEM]],4),#REF!,2,0)</f>
        <v>#REF!</v>
      </c>
      <c r="S1013" s="209" t="e">
        <f>VLOOKUP(LEFT(Solicitacao_Prancha[[#This Row],[DESTINO]],4),#REF!,2,0)</f>
        <v>#REF!</v>
      </c>
      <c r="T1013" s="218" t="str">
        <f t="shared" si="262"/>
        <v>Não Aderente</v>
      </c>
      <c r="U1013" s="222">
        <f>((CONCATENATE(Solicitacao_Prancha[[#This Row],[DATA MOVIMENTAÇÃO]]," ",Solicitacao_Prancha[[#This Row],[HORA MOVIMENTAÇÃO]])-Solicitacao_Prancha[[#This Row],[DATA SOLICITAÇÃO]])*24)+3</f>
        <v>3.1999999999534339</v>
      </c>
      <c r="V1013" s="224" t="s">
        <v>410</v>
      </c>
      <c r="W1013" s="209" t="str">
        <f>LEFT(Solicitacao_Prancha[[#This Row],[ORIGEM]],4)</f>
        <v>5002</v>
      </c>
      <c r="X1013" s="209" t="str">
        <f>LEFT(Solicitacao_Prancha[[#This Row],[DESTINO]],4)</f>
        <v>5009</v>
      </c>
      <c r="Y1013" s="209" t="str">
        <f t="shared" si="263"/>
        <v>BRLP5002</v>
      </c>
      <c r="Z1013" s="209" t="str">
        <f t="shared" si="264"/>
        <v>50025009</v>
      </c>
      <c r="AA1013" s="209" t="str">
        <f t="shared" si="265"/>
        <v>BRLP5009</v>
      </c>
      <c r="AB1013" s="222" t="e">
        <f>VLOOKUP(Y1013,#REF!,2,0)</f>
        <v>#REF!</v>
      </c>
      <c r="AC1013" s="222" t="e">
        <f>VLOOKUP(Z1013,#REF!,2,0)</f>
        <v>#REF!</v>
      </c>
      <c r="AD1013" s="222" t="e">
        <f>VLOOKUP(AA1013,#REF!,2,0)</f>
        <v>#REF!</v>
      </c>
      <c r="AE1013" s="227" t="e">
        <f t="shared" si="266"/>
        <v>#REF!</v>
      </c>
      <c r="AF1013" s="230" t="e">
        <f t="shared" si="267"/>
        <v>#REF!</v>
      </c>
      <c r="AG1013" s="230">
        <v>2</v>
      </c>
      <c r="AH1013" s="230" t="e">
        <f t="shared" si="268"/>
        <v>#REF!</v>
      </c>
      <c r="AI1013" s="228" t="e">
        <f t="shared" si="269"/>
        <v>#REF!</v>
      </c>
      <c r="AJ1013" s="209">
        <f>Solicitacao_Prancha[[#This Row],[QUANT EQUIP]]</f>
        <v>1</v>
      </c>
      <c r="AK1013" s="209"/>
      <c r="AL1013" s="209"/>
      <c r="AM1013" s="209"/>
      <c r="AN1013" s="209"/>
      <c r="AO1013" s="209"/>
      <c r="AP1013" s="209"/>
      <c r="AQ1013" s="209"/>
      <c r="AR1013" s="209"/>
      <c r="AS1013" s="209"/>
      <c r="AT1013" s="209"/>
      <c r="AU1013" s="209"/>
      <c r="AV1013" s="209"/>
      <c r="AW1013" s="209"/>
      <c r="AX1013"/>
      <c r="AY1013"/>
    </row>
    <row r="1014" spans="1:51" ht="15" hidden="1" x14ac:dyDescent="0.25">
      <c r="A1014" s="209">
        <v>3786</v>
      </c>
      <c r="B1014" s="209" t="s">
        <v>717</v>
      </c>
      <c r="C1014" s="210">
        <v>45666.519444444442</v>
      </c>
      <c r="D1014" s="209" t="s">
        <v>569</v>
      </c>
      <c r="E1014" s="209" t="s">
        <v>500</v>
      </c>
      <c r="F1014" s="209">
        <v>3</v>
      </c>
      <c r="G1014" s="209" t="s">
        <v>6</v>
      </c>
      <c r="H1014" s="209" t="s">
        <v>624</v>
      </c>
      <c r="I1014" s="209" t="s">
        <v>624</v>
      </c>
      <c r="J1014" s="209" t="s">
        <v>531</v>
      </c>
      <c r="K1014" s="209" t="s">
        <v>1894</v>
      </c>
      <c r="L1014" s="209" t="s">
        <v>593</v>
      </c>
      <c r="M1014" s="209" t="s">
        <v>517</v>
      </c>
      <c r="N1014" s="209" t="s">
        <v>578</v>
      </c>
      <c r="O1014" s="209"/>
      <c r="P1014" s="209" t="s">
        <v>514</v>
      </c>
      <c r="Q1014" s="209" t="s">
        <v>688</v>
      </c>
      <c r="R1014" s="209" t="e">
        <f>VLOOKUP(LEFT(Solicitacao_Prancha[[#This Row],[ORIGEM]],4),#REF!,2,0)</f>
        <v>#REF!</v>
      </c>
      <c r="S1014" s="209" t="e">
        <f>VLOOKUP(LEFT(Solicitacao_Prancha[[#This Row],[DESTINO]],4),#REF!,2,0)</f>
        <v>#REF!</v>
      </c>
      <c r="T1014" s="218" t="str">
        <f t="shared" si="262"/>
        <v>Não Aderente</v>
      </c>
      <c r="U1014" s="222">
        <f>((CONCATENATE(Solicitacao_Prancha[[#This Row],[DATA MOVIMENTAÇÃO]]," ",Solicitacao_Prancha[[#This Row],[HORA MOVIMENTAÇÃO]])-Solicitacao_Prancha[[#This Row],[DATA SOLICITAÇÃO]])*24)+3</f>
        <v>22.533333333441988</v>
      </c>
      <c r="V1014" s="224" t="s">
        <v>410</v>
      </c>
      <c r="W1014" s="209" t="str">
        <f>LEFT(Solicitacao_Prancha[[#This Row],[ORIGEM]],4)</f>
        <v>0342</v>
      </c>
      <c r="X1014" s="209" t="str">
        <f>LEFT(Solicitacao_Prancha[[#This Row],[DESTINO]],4)</f>
        <v>0367</v>
      </c>
      <c r="Y1014" s="209" t="str">
        <f t="shared" si="263"/>
        <v>BRLP0342</v>
      </c>
      <c r="Z1014" s="209" t="str">
        <f t="shared" si="264"/>
        <v>03420367</v>
      </c>
      <c r="AA1014" s="209" t="str">
        <f t="shared" si="265"/>
        <v>BRLP0367</v>
      </c>
      <c r="AB1014" s="222" t="e">
        <f>VLOOKUP(Y1014,#REF!,2,0)</f>
        <v>#REF!</v>
      </c>
      <c r="AC1014" s="222" t="e">
        <f>VLOOKUP(Z1014,#REF!,2,0)</f>
        <v>#REF!</v>
      </c>
      <c r="AD1014" s="222" t="e">
        <f>VLOOKUP(AA1014,#REF!,2,0)</f>
        <v>#REF!</v>
      </c>
      <c r="AE1014" s="227" t="e">
        <f t="shared" si="266"/>
        <v>#REF!</v>
      </c>
      <c r="AF1014" s="230" t="e">
        <f t="shared" si="267"/>
        <v>#REF!</v>
      </c>
      <c r="AG1014" s="230">
        <v>2</v>
      </c>
      <c r="AH1014" s="230" t="e">
        <f t="shared" si="268"/>
        <v>#REF!</v>
      </c>
      <c r="AI1014" s="228" t="e">
        <f t="shared" si="269"/>
        <v>#REF!</v>
      </c>
      <c r="AJ1014" s="209">
        <f>Solicitacao_Prancha[[#This Row],[QUANT EQUIP]]</f>
        <v>3</v>
      </c>
      <c r="AK1014" s="209"/>
      <c r="AL1014" s="209"/>
      <c r="AM1014" s="209"/>
      <c r="AN1014" s="209"/>
      <c r="AO1014" s="209"/>
      <c r="AP1014" s="209"/>
      <c r="AQ1014" s="209"/>
      <c r="AR1014" s="209"/>
      <c r="AS1014" s="209"/>
      <c r="AT1014" s="209"/>
      <c r="AU1014" s="209"/>
      <c r="AV1014" s="209"/>
      <c r="AW1014" s="209"/>
      <c r="AX1014"/>
      <c r="AY1014"/>
    </row>
    <row r="1015" spans="1:51" ht="15" hidden="1" x14ac:dyDescent="0.25">
      <c r="A1015" s="209">
        <v>3787</v>
      </c>
      <c r="B1015" s="209" t="s">
        <v>742</v>
      </c>
      <c r="C1015" s="210">
        <v>45666.524305555555</v>
      </c>
      <c r="D1015" s="209" t="s">
        <v>770</v>
      </c>
      <c r="E1015" s="209" t="s">
        <v>489</v>
      </c>
      <c r="F1015" s="209">
        <v>1</v>
      </c>
      <c r="G1015" s="209" t="s">
        <v>771</v>
      </c>
      <c r="H1015" s="209" t="s">
        <v>620</v>
      </c>
      <c r="I1015" s="209" t="s">
        <v>624</v>
      </c>
      <c r="J1015" s="209" t="s">
        <v>1</v>
      </c>
      <c r="K1015" s="209" t="s">
        <v>1912</v>
      </c>
      <c r="L1015" s="209" t="s">
        <v>595</v>
      </c>
      <c r="M1015" s="209" t="s">
        <v>538</v>
      </c>
      <c r="N1015" s="209" t="s">
        <v>578</v>
      </c>
      <c r="O1015" s="209" t="s">
        <v>2076</v>
      </c>
      <c r="P1015" s="209"/>
      <c r="Q1015" s="209" t="s">
        <v>688</v>
      </c>
      <c r="R1015" s="209" t="e">
        <f>VLOOKUP(LEFT(Solicitacao_Prancha[[#This Row],[ORIGEM]],4),#REF!,2,0)</f>
        <v>#REF!</v>
      </c>
      <c r="S1015" s="209" t="e">
        <f>VLOOKUP(LEFT(Solicitacao_Prancha[[#This Row],[DESTINO]],4),#REF!,2,0)</f>
        <v>#REF!</v>
      </c>
      <c r="T1015" s="218" t="str">
        <f t="shared" si="262"/>
        <v>Aderente</v>
      </c>
      <c r="U1015" s="222">
        <f>((CONCATENATE(Solicitacao_Prancha[[#This Row],[DATA MOVIMENTAÇÃO]]," ",Solicitacao_Prancha[[#This Row],[HORA MOVIMENTAÇÃO]])-Solicitacao_Prancha[[#This Row],[DATA SOLICITAÇÃO]])*24)+3</f>
        <v>48.416666666627862</v>
      </c>
      <c r="V1015" s="224" t="s">
        <v>410</v>
      </c>
      <c r="W1015" s="209" t="str">
        <f>LEFT(Solicitacao_Prancha[[#This Row],[ORIGEM]],4)</f>
        <v>0371</v>
      </c>
      <c r="X1015" s="209" t="str">
        <f>LEFT(Solicitacao_Prancha[[#This Row],[DESTINO]],4)</f>
        <v>0367</v>
      </c>
      <c r="Y1015" s="209" t="str">
        <f t="shared" si="263"/>
        <v>BRLP0371</v>
      </c>
      <c r="Z1015" s="209" t="str">
        <f t="shared" si="264"/>
        <v>03710367</v>
      </c>
      <c r="AA1015" s="209" t="str">
        <f t="shared" si="265"/>
        <v>BRLP0367</v>
      </c>
      <c r="AB1015" s="222" t="e">
        <f>VLOOKUP(Y1015,#REF!,2,0)</f>
        <v>#REF!</v>
      </c>
      <c r="AC1015" s="222" t="e">
        <f>VLOOKUP(Z1015,#REF!,2,0)</f>
        <v>#REF!</v>
      </c>
      <c r="AD1015" s="222" t="e">
        <f>VLOOKUP(AA1015,#REF!,2,0)</f>
        <v>#REF!</v>
      </c>
      <c r="AE1015" s="227" t="e">
        <f t="shared" si="266"/>
        <v>#REF!</v>
      </c>
      <c r="AF1015" s="230" t="e">
        <f t="shared" si="267"/>
        <v>#REF!</v>
      </c>
      <c r="AG1015" s="230">
        <v>2</v>
      </c>
      <c r="AH1015" s="230" t="e">
        <f t="shared" si="268"/>
        <v>#REF!</v>
      </c>
      <c r="AI1015" s="228" t="e">
        <f t="shared" si="269"/>
        <v>#REF!</v>
      </c>
      <c r="AJ1015" s="209">
        <f>Solicitacao_Prancha[[#This Row],[QUANT EQUIP]]</f>
        <v>1</v>
      </c>
      <c r="AK1015" s="209"/>
      <c r="AL1015" s="209"/>
      <c r="AM1015" s="209"/>
      <c r="AN1015" s="209"/>
      <c r="AO1015" s="209"/>
      <c r="AP1015" s="209"/>
      <c r="AQ1015" s="209"/>
      <c r="AR1015" s="209"/>
      <c r="AS1015" s="209"/>
      <c r="AT1015" s="209"/>
      <c r="AU1015" s="209"/>
      <c r="AV1015" s="209"/>
      <c r="AW1015" s="209"/>
      <c r="AX1015"/>
      <c r="AY1015"/>
    </row>
    <row r="1016" spans="1:51" ht="15" hidden="1" x14ac:dyDescent="0.25">
      <c r="A1016" s="209">
        <v>3788</v>
      </c>
      <c r="B1016" s="209" t="s">
        <v>742</v>
      </c>
      <c r="C1016" s="210">
        <v>45666.526388888888</v>
      </c>
      <c r="D1016" s="209" t="s">
        <v>770</v>
      </c>
      <c r="E1016" s="209" t="s">
        <v>496</v>
      </c>
      <c r="F1016" s="209">
        <v>2</v>
      </c>
      <c r="G1016" s="209" t="s">
        <v>771</v>
      </c>
      <c r="H1016" s="209" t="s">
        <v>620</v>
      </c>
      <c r="I1016" s="209" t="s">
        <v>624</v>
      </c>
      <c r="J1016" s="209" t="s">
        <v>1</v>
      </c>
      <c r="K1016" s="209" t="s">
        <v>1912</v>
      </c>
      <c r="L1016" s="209" t="s">
        <v>595</v>
      </c>
      <c r="M1016" s="209" t="s">
        <v>538</v>
      </c>
      <c r="N1016" s="209" t="s">
        <v>578</v>
      </c>
      <c r="O1016" s="209" t="s">
        <v>2077</v>
      </c>
      <c r="P1016" s="209"/>
      <c r="Q1016" s="209" t="s">
        <v>688</v>
      </c>
      <c r="R1016" s="209" t="e">
        <f>VLOOKUP(LEFT(Solicitacao_Prancha[[#This Row],[ORIGEM]],4),#REF!,2,0)</f>
        <v>#REF!</v>
      </c>
      <c r="S1016" s="209" t="e">
        <f>VLOOKUP(LEFT(Solicitacao_Prancha[[#This Row],[DESTINO]],4),#REF!,2,0)</f>
        <v>#REF!</v>
      </c>
      <c r="T1016" s="218" t="str">
        <f t="shared" ref="T1016:T1079" si="270">IF(U1016&gt;=48,"Aderente","Não Aderente")</f>
        <v>Aderente</v>
      </c>
      <c r="U1016" s="222">
        <f>((CONCATENATE(Solicitacao_Prancha[[#This Row],[DATA MOVIMENTAÇÃO]]," ",Solicitacao_Prancha[[#This Row],[HORA MOVIMENTAÇÃO]])-Solicitacao_Prancha[[#This Row],[DATA SOLICITAÇÃO]])*24)+3</f>
        <v>48.366666666639503</v>
      </c>
      <c r="V1016" s="224" t="s">
        <v>410</v>
      </c>
      <c r="W1016" s="209" t="str">
        <f>LEFT(Solicitacao_Prancha[[#This Row],[ORIGEM]],4)</f>
        <v>0371</v>
      </c>
      <c r="X1016" s="209" t="str">
        <f>LEFT(Solicitacao_Prancha[[#This Row],[DESTINO]],4)</f>
        <v>0367</v>
      </c>
      <c r="Y1016" s="209" t="str">
        <f t="shared" ref="Y1016:Y1079" si="271">CONCATENATE(V1016,W1016)</f>
        <v>BRLP0371</v>
      </c>
      <c r="Z1016" s="209" t="str">
        <f t="shared" ref="Z1016:Z1079" si="272">CONCATENATE(W1016,X1016)</f>
        <v>03710367</v>
      </c>
      <c r="AA1016" s="209" t="str">
        <f t="shared" ref="AA1016:AA1079" si="273">CONCATENATE(V1016,X1016)</f>
        <v>BRLP0367</v>
      </c>
      <c r="AB1016" s="222" t="e">
        <f>VLOOKUP(Y1016,#REF!,2,0)</f>
        <v>#REF!</v>
      </c>
      <c r="AC1016" s="222" t="e">
        <f>VLOOKUP(Z1016,#REF!,2,0)</f>
        <v>#REF!</v>
      </c>
      <c r="AD1016" s="222" t="e">
        <f>VLOOKUP(AA1016,#REF!,2,0)</f>
        <v>#REF!</v>
      </c>
      <c r="AE1016" s="227" t="e">
        <f t="shared" ref="AE1016:AE1079" si="274">SUM(AB1016:AD1016)</f>
        <v>#REF!</v>
      </c>
      <c r="AF1016" s="230" t="e">
        <f t="shared" ref="AF1016:AF1079" si="275">(AB1016/65)+(AC1016/42.5)+(AD1016/65)</f>
        <v>#REF!</v>
      </c>
      <c r="AG1016" s="230">
        <v>2</v>
      </c>
      <c r="AH1016" s="230" t="e">
        <f t="shared" ref="AH1016:AH1079" si="276">(AF1016+AG1016)</f>
        <v>#REF!</v>
      </c>
      <c r="AI1016" s="228" t="e">
        <f t="shared" ref="AI1016:AI1079" si="277">11/AH1016</f>
        <v>#REF!</v>
      </c>
      <c r="AJ1016" s="209">
        <f>Solicitacao_Prancha[[#This Row],[QUANT EQUIP]]</f>
        <v>2</v>
      </c>
      <c r="AK1016" s="209"/>
      <c r="AL1016" s="209"/>
      <c r="AM1016" s="209"/>
      <c r="AN1016" s="209"/>
      <c r="AO1016" s="209"/>
      <c r="AP1016" s="209"/>
      <c r="AQ1016" s="209"/>
      <c r="AR1016" s="209"/>
      <c r="AS1016" s="209"/>
      <c r="AT1016" s="209"/>
      <c r="AU1016" s="209"/>
      <c r="AV1016" s="209"/>
      <c r="AW1016" s="209"/>
      <c r="AX1016"/>
      <c r="AY1016"/>
    </row>
    <row r="1017" spans="1:51" ht="15" hidden="1" x14ac:dyDescent="0.25">
      <c r="A1017" s="209">
        <v>3789</v>
      </c>
      <c r="B1017" s="209" t="s">
        <v>718</v>
      </c>
      <c r="C1017" s="210">
        <v>45666.535416666666</v>
      </c>
      <c r="D1017" s="209" t="s">
        <v>2053</v>
      </c>
      <c r="E1017" s="209" t="s">
        <v>719</v>
      </c>
      <c r="F1017" s="209">
        <v>2</v>
      </c>
      <c r="G1017" s="209" t="s">
        <v>487</v>
      </c>
      <c r="H1017" s="209" t="s">
        <v>621</v>
      </c>
      <c r="I1017" s="209" t="s">
        <v>621</v>
      </c>
      <c r="J1017" s="209" t="s">
        <v>1</v>
      </c>
      <c r="K1017" s="209" t="s">
        <v>1912</v>
      </c>
      <c r="L1017" s="209" t="s">
        <v>604</v>
      </c>
      <c r="M1017" s="209" t="s">
        <v>696</v>
      </c>
      <c r="N1017" s="209" t="s">
        <v>974</v>
      </c>
      <c r="O1017" s="209"/>
      <c r="P1017" s="209"/>
      <c r="Q1017" s="209" t="s">
        <v>688</v>
      </c>
      <c r="R1017" s="209" t="e">
        <f>VLOOKUP(LEFT(Solicitacao_Prancha[[#This Row],[ORIGEM]],4),#REF!,2,0)</f>
        <v>#REF!</v>
      </c>
      <c r="S1017" s="209" t="e">
        <f>VLOOKUP(LEFT(Solicitacao_Prancha[[#This Row],[DESTINO]],4),#REF!,2,0)</f>
        <v>#REF!</v>
      </c>
      <c r="T1017" s="218" t="str">
        <f t="shared" si="270"/>
        <v>Não Aderente</v>
      </c>
      <c r="U1017" s="222">
        <f>((CONCATENATE(Solicitacao_Prancha[[#This Row],[DATA MOVIMENTAÇÃO]]," ",Solicitacao_Prancha[[#This Row],[HORA MOVIMENTAÇÃO]])-Solicitacao_Prancha[[#This Row],[DATA SOLICITAÇÃO]])*24)+3</f>
        <v>45.149999999965075</v>
      </c>
      <c r="V1017" s="224" t="s">
        <v>410</v>
      </c>
      <c r="W1017" s="209" t="str">
        <f>LEFT(Solicitacao_Prancha[[#This Row],[ORIGEM]],4)</f>
        <v>0347</v>
      </c>
      <c r="X1017" s="209" t="str">
        <f>LEFT(Solicitacao_Prancha[[#This Row],[DESTINO]],4)</f>
        <v>0517</v>
      </c>
      <c r="Y1017" s="209" t="str">
        <f t="shared" si="271"/>
        <v>BRLP0347</v>
      </c>
      <c r="Z1017" s="209" t="str">
        <f t="shared" si="272"/>
        <v>03470517</v>
      </c>
      <c r="AA1017" s="209" t="str">
        <f t="shared" si="273"/>
        <v>BRLP0517</v>
      </c>
      <c r="AB1017" s="222" t="e">
        <f>VLOOKUP(Y1017,#REF!,2,0)</f>
        <v>#REF!</v>
      </c>
      <c r="AC1017" s="222" t="e">
        <f>VLOOKUP(Z1017,#REF!,2,0)</f>
        <v>#REF!</v>
      </c>
      <c r="AD1017" s="222" t="e">
        <f>VLOOKUP(AA1017,#REF!,2,0)</f>
        <v>#REF!</v>
      </c>
      <c r="AE1017" s="227" t="e">
        <f t="shared" si="274"/>
        <v>#REF!</v>
      </c>
      <c r="AF1017" s="230" t="e">
        <f t="shared" si="275"/>
        <v>#REF!</v>
      </c>
      <c r="AG1017" s="230">
        <v>2</v>
      </c>
      <c r="AH1017" s="230" t="e">
        <f t="shared" si="276"/>
        <v>#REF!</v>
      </c>
      <c r="AI1017" s="228" t="e">
        <f t="shared" si="277"/>
        <v>#REF!</v>
      </c>
      <c r="AJ1017" s="209">
        <f>Solicitacao_Prancha[[#This Row],[QUANT EQUIP]]</f>
        <v>2</v>
      </c>
      <c r="AK1017" s="209"/>
      <c r="AL1017" s="209"/>
      <c r="AM1017" s="209"/>
      <c r="AN1017" s="209"/>
      <c r="AO1017" s="209"/>
      <c r="AP1017" s="209"/>
      <c r="AQ1017" s="209"/>
      <c r="AR1017" s="209"/>
      <c r="AS1017" s="209"/>
      <c r="AT1017" s="209"/>
      <c r="AU1017" s="209"/>
      <c r="AV1017" s="209"/>
      <c r="AW1017" s="209"/>
      <c r="AX1017"/>
      <c r="AY1017"/>
    </row>
    <row r="1018" spans="1:51" ht="15" hidden="1" x14ac:dyDescent="0.25">
      <c r="A1018" s="209">
        <v>3790</v>
      </c>
      <c r="B1018" s="209" t="s">
        <v>718</v>
      </c>
      <c r="C1018" s="210">
        <v>45666.545138888891</v>
      </c>
      <c r="D1018" s="209" t="s">
        <v>2078</v>
      </c>
      <c r="E1018" s="209" t="s">
        <v>719</v>
      </c>
      <c r="F1018" s="209">
        <v>3</v>
      </c>
      <c r="G1018" s="209" t="s">
        <v>8</v>
      </c>
      <c r="H1018" s="209" t="s">
        <v>624</v>
      </c>
      <c r="I1018" s="209" t="s">
        <v>621</v>
      </c>
      <c r="J1018" s="209" t="s">
        <v>1</v>
      </c>
      <c r="K1018" s="209" t="s">
        <v>1912</v>
      </c>
      <c r="L1018" s="209" t="s">
        <v>604</v>
      </c>
      <c r="M1018" s="209" t="s">
        <v>827</v>
      </c>
      <c r="N1018" s="209" t="s">
        <v>1717</v>
      </c>
      <c r="O1018" s="209"/>
      <c r="P1018" s="209"/>
      <c r="Q1018" s="209" t="s">
        <v>688</v>
      </c>
      <c r="R1018" s="209" t="e">
        <f>VLOOKUP(LEFT(Solicitacao_Prancha[[#This Row],[ORIGEM]],4),#REF!,2,0)</f>
        <v>#REF!</v>
      </c>
      <c r="S1018" s="209" t="e">
        <f>VLOOKUP(LEFT(Solicitacao_Prancha[[#This Row],[DESTINO]],4),#REF!,2,0)</f>
        <v>#REF!</v>
      </c>
      <c r="T1018" s="218" t="str">
        <f t="shared" si="270"/>
        <v>Não Aderente</v>
      </c>
      <c r="U1018" s="222">
        <f>((CONCATENATE(Solicitacao_Prancha[[#This Row],[DATA MOVIMENTAÇÃO]]," ",Solicitacao_Prancha[[#This Row],[HORA MOVIMENTAÇÃO]])-Solicitacao_Prancha[[#This Row],[DATA SOLICITAÇÃO]])*24)+3</f>
        <v>44.916666666569654</v>
      </c>
      <c r="V1018" s="224" t="s">
        <v>410</v>
      </c>
      <c r="W1018" s="209" t="str">
        <f>LEFT(Solicitacao_Prancha[[#This Row],[ORIGEM]],4)</f>
        <v>1106</v>
      </c>
      <c r="X1018" s="209" t="str">
        <f>LEFT(Solicitacao_Prancha[[#This Row],[DESTINO]],4)</f>
        <v>1123</v>
      </c>
      <c r="Y1018" s="209" t="str">
        <f t="shared" si="271"/>
        <v>BRLP1106</v>
      </c>
      <c r="Z1018" s="209" t="str">
        <f t="shared" si="272"/>
        <v>11061123</v>
      </c>
      <c r="AA1018" s="209" t="str">
        <f t="shared" si="273"/>
        <v>BRLP1123</v>
      </c>
      <c r="AB1018" s="222" t="e">
        <f>VLOOKUP(Y1018,#REF!,2,0)</f>
        <v>#REF!</v>
      </c>
      <c r="AC1018" s="222" t="e">
        <f>VLOOKUP(Z1018,#REF!,2,0)</f>
        <v>#REF!</v>
      </c>
      <c r="AD1018" s="222" t="e">
        <f>VLOOKUP(AA1018,#REF!,2,0)</f>
        <v>#REF!</v>
      </c>
      <c r="AE1018" s="227" t="e">
        <f t="shared" si="274"/>
        <v>#REF!</v>
      </c>
      <c r="AF1018" s="230" t="e">
        <f t="shared" si="275"/>
        <v>#REF!</v>
      </c>
      <c r="AG1018" s="230">
        <v>2</v>
      </c>
      <c r="AH1018" s="230" t="e">
        <f t="shared" si="276"/>
        <v>#REF!</v>
      </c>
      <c r="AI1018" s="228" t="e">
        <f t="shared" si="277"/>
        <v>#REF!</v>
      </c>
      <c r="AJ1018" s="209">
        <f>Solicitacao_Prancha[[#This Row],[QUANT EQUIP]]</f>
        <v>3</v>
      </c>
      <c r="AK1018" s="209"/>
      <c r="AL1018" s="209"/>
      <c r="AM1018" s="209"/>
      <c r="AN1018" s="209"/>
      <c r="AO1018" s="209"/>
      <c r="AP1018" s="209"/>
      <c r="AQ1018" s="209"/>
      <c r="AR1018" s="209"/>
      <c r="AS1018" s="209"/>
      <c r="AT1018" s="209"/>
      <c r="AU1018" s="209"/>
      <c r="AV1018" s="209"/>
      <c r="AW1018" s="209"/>
      <c r="AX1018"/>
      <c r="AY1018"/>
    </row>
    <row r="1019" spans="1:51" ht="15" hidden="1" x14ac:dyDescent="0.25">
      <c r="A1019" s="209">
        <v>3794</v>
      </c>
      <c r="B1019" s="209" t="s">
        <v>742</v>
      </c>
      <c r="C1019" s="210">
        <v>45666.579861111109</v>
      </c>
      <c r="D1019" s="209" t="s">
        <v>2061</v>
      </c>
      <c r="E1019" s="209" t="s">
        <v>491</v>
      </c>
      <c r="F1019" s="209">
        <v>1</v>
      </c>
      <c r="G1019" s="209" t="s">
        <v>532</v>
      </c>
      <c r="H1019" s="209" t="s">
        <v>620</v>
      </c>
      <c r="I1019" s="209" t="s">
        <v>624</v>
      </c>
      <c r="J1019" s="209" t="s">
        <v>502</v>
      </c>
      <c r="K1019" s="209" t="s">
        <v>1894</v>
      </c>
      <c r="L1019" s="209" t="s">
        <v>598</v>
      </c>
      <c r="M1019" s="209" t="s">
        <v>1831</v>
      </c>
      <c r="N1019" s="209" t="s">
        <v>2062</v>
      </c>
      <c r="O1019" s="209"/>
      <c r="P1019" s="209"/>
      <c r="Q1019" s="209" t="s">
        <v>687</v>
      </c>
      <c r="R1019" s="209" t="e">
        <f>VLOOKUP(LEFT(Solicitacao_Prancha[[#This Row],[ORIGEM]],4),#REF!,2,0)</f>
        <v>#REF!</v>
      </c>
      <c r="S1019" s="209" t="e">
        <f>VLOOKUP(LEFT(Solicitacao_Prancha[[#This Row],[DESTINO]],4),#REF!,2,0)</f>
        <v>#REF!</v>
      </c>
      <c r="T1019" s="218" t="str">
        <f t="shared" si="270"/>
        <v>Não Aderente</v>
      </c>
      <c r="U1019" s="222">
        <f>((CONCATENATE(Solicitacao_Prancha[[#This Row],[DATA MOVIMENTAÇÃO]]," ",Solicitacao_Prancha[[#This Row],[HORA MOVIMENTAÇÃO]])-Solicitacao_Prancha[[#This Row],[DATA SOLICITAÇÃO]])*24)+3</f>
        <v>27.083333333430346</v>
      </c>
      <c r="V1019" s="224" t="s">
        <v>410</v>
      </c>
      <c r="W1019" s="209" t="str">
        <f>LEFT(Solicitacao_Prancha[[#This Row],[ORIGEM]],4)</f>
        <v>0444</v>
      </c>
      <c r="X1019" s="209" t="str">
        <f>LEFT(Solicitacao_Prancha[[#This Row],[DESTINO]],4)</f>
        <v>0319</v>
      </c>
      <c r="Y1019" s="209" t="str">
        <f t="shared" si="271"/>
        <v>BRLP0444</v>
      </c>
      <c r="Z1019" s="209" t="str">
        <f t="shared" si="272"/>
        <v>04440319</v>
      </c>
      <c r="AA1019" s="209" t="str">
        <f t="shared" si="273"/>
        <v>BRLP0319</v>
      </c>
      <c r="AB1019" s="222" t="e">
        <f>VLOOKUP(Y1019,#REF!,2,0)</f>
        <v>#REF!</v>
      </c>
      <c r="AC1019" s="222" t="e">
        <f>VLOOKUP(Z1019,#REF!,2,0)</f>
        <v>#REF!</v>
      </c>
      <c r="AD1019" s="222" t="e">
        <f>VLOOKUP(AA1019,#REF!,2,0)</f>
        <v>#REF!</v>
      </c>
      <c r="AE1019" s="227" t="e">
        <f t="shared" si="274"/>
        <v>#REF!</v>
      </c>
      <c r="AF1019" s="230" t="e">
        <f t="shared" si="275"/>
        <v>#REF!</v>
      </c>
      <c r="AG1019" s="230">
        <v>2</v>
      </c>
      <c r="AH1019" s="230" t="e">
        <f t="shared" si="276"/>
        <v>#REF!</v>
      </c>
      <c r="AI1019" s="228" t="e">
        <f t="shared" si="277"/>
        <v>#REF!</v>
      </c>
      <c r="AJ1019" s="209">
        <f>Solicitacao_Prancha[[#This Row],[QUANT EQUIP]]</f>
        <v>1</v>
      </c>
      <c r="AK1019" s="209"/>
      <c r="AL1019" s="209"/>
      <c r="AM1019" s="209"/>
      <c r="AN1019" s="209"/>
      <c r="AO1019" s="209"/>
      <c r="AP1019" s="209"/>
      <c r="AQ1019" s="209"/>
      <c r="AR1019" s="209"/>
      <c r="AS1019" s="209"/>
      <c r="AT1019" s="209"/>
      <c r="AU1019" s="209"/>
      <c r="AV1019" s="209"/>
      <c r="AW1019" s="209"/>
      <c r="AX1019"/>
      <c r="AY1019"/>
    </row>
    <row r="1020" spans="1:51" ht="15" hidden="1" x14ac:dyDescent="0.25">
      <c r="A1020" s="209">
        <v>3791</v>
      </c>
      <c r="B1020" s="209" t="s">
        <v>718</v>
      </c>
      <c r="C1020" s="210">
        <v>45666.581944444442</v>
      </c>
      <c r="D1020" s="209" t="s">
        <v>822</v>
      </c>
      <c r="E1020" s="209" t="s">
        <v>719</v>
      </c>
      <c r="F1020" s="209">
        <v>1</v>
      </c>
      <c r="G1020" s="209" t="s">
        <v>7</v>
      </c>
      <c r="H1020" s="209" t="s">
        <v>620</v>
      </c>
      <c r="I1020" s="209" t="s">
        <v>621</v>
      </c>
      <c r="J1020" s="209" t="s">
        <v>1</v>
      </c>
      <c r="K1020" s="209" t="s">
        <v>1862</v>
      </c>
      <c r="L1020" s="209" t="s">
        <v>593</v>
      </c>
      <c r="M1020" s="209" t="s">
        <v>652</v>
      </c>
      <c r="N1020" s="209" t="s">
        <v>1857</v>
      </c>
      <c r="O1020" s="209"/>
      <c r="P1020" s="209"/>
      <c r="Q1020" s="209" t="s">
        <v>688</v>
      </c>
      <c r="R1020" s="209" t="e">
        <f>VLOOKUP(LEFT(Solicitacao_Prancha[[#This Row],[ORIGEM]],4),#REF!,2,0)</f>
        <v>#REF!</v>
      </c>
      <c r="S1020" s="209" t="e">
        <f>VLOOKUP(LEFT(Solicitacao_Prancha[[#This Row],[DESTINO]],4),#REF!,2,0)</f>
        <v>#REF!</v>
      </c>
      <c r="T1020" s="218" t="str">
        <f t="shared" si="270"/>
        <v>Não Aderente</v>
      </c>
      <c r="U1020" s="222">
        <f>((CONCATENATE(Solicitacao_Prancha[[#This Row],[DATA MOVIMENTAÇÃO]]," ",Solicitacao_Prancha[[#This Row],[HORA MOVIMENTAÇÃO]])-Solicitacao_Prancha[[#This Row],[DATA SOLICITAÇÃO]])*24)+3</f>
        <v>-2.9666666665580124</v>
      </c>
      <c r="V1020" s="224" t="s">
        <v>410</v>
      </c>
      <c r="W1020" s="209" t="str">
        <f>LEFT(Solicitacao_Prancha[[#This Row],[ORIGEM]],4)</f>
        <v>0390</v>
      </c>
      <c r="X1020" s="209" t="str">
        <f>LEFT(Solicitacao_Prancha[[#This Row],[DESTINO]],4)</f>
        <v>0384</v>
      </c>
      <c r="Y1020" s="209" t="str">
        <f t="shared" si="271"/>
        <v>BRLP0390</v>
      </c>
      <c r="Z1020" s="209" t="str">
        <f t="shared" si="272"/>
        <v>03900384</v>
      </c>
      <c r="AA1020" s="209" t="str">
        <f t="shared" si="273"/>
        <v>BRLP0384</v>
      </c>
      <c r="AB1020" s="222" t="e">
        <f>VLOOKUP(Y1020,#REF!,2,0)</f>
        <v>#REF!</v>
      </c>
      <c r="AC1020" s="222" t="e">
        <f>VLOOKUP(Z1020,#REF!,2,0)</f>
        <v>#REF!</v>
      </c>
      <c r="AD1020" s="222" t="e">
        <f>VLOOKUP(AA1020,#REF!,2,0)</f>
        <v>#REF!</v>
      </c>
      <c r="AE1020" s="227" t="e">
        <f t="shared" si="274"/>
        <v>#REF!</v>
      </c>
      <c r="AF1020" s="230" t="e">
        <f t="shared" si="275"/>
        <v>#REF!</v>
      </c>
      <c r="AG1020" s="230">
        <v>2</v>
      </c>
      <c r="AH1020" s="230" t="e">
        <f t="shared" si="276"/>
        <v>#REF!</v>
      </c>
      <c r="AI1020" s="228" t="e">
        <f t="shared" si="277"/>
        <v>#REF!</v>
      </c>
      <c r="AJ1020" s="209">
        <f>Solicitacao_Prancha[[#This Row],[QUANT EQUIP]]</f>
        <v>1</v>
      </c>
      <c r="AK1020" s="209"/>
      <c r="AL1020" s="209"/>
      <c r="AM1020" s="209"/>
      <c r="AN1020" s="209"/>
      <c r="AO1020" s="209"/>
      <c r="AP1020" s="209"/>
      <c r="AQ1020" s="209"/>
      <c r="AR1020" s="209"/>
      <c r="AS1020" s="209"/>
      <c r="AT1020" s="209"/>
      <c r="AU1020" s="209"/>
      <c r="AV1020" s="209"/>
      <c r="AW1020" s="209"/>
      <c r="AX1020"/>
      <c r="AY1020"/>
    </row>
    <row r="1021" spans="1:51" ht="15" hidden="1" x14ac:dyDescent="0.25">
      <c r="A1021" s="209">
        <v>3793</v>
      </c>
      <c r="B1021" s="209" t="s">
        <v>718</v>
      </c>
      <c r="C1021" s="210">
        <v>45666.663888888892</v>
      </c>
      <c r="D1021" s="209" t="s">
        <v>577</v>
      </c>
      <c r="E1021" s="209" t="s">
        <v>744</v>
      </c>
      <c r="F1021" s="209">
        <v>5</v>
      </c>
      <c r="G1021" s="209" t="s">
        <v>6</v>
      </c>
      <c r="H1021" s="209" t="s">
        <v>620</v>
      </c>
      <c r="I1021" s="209" t="s">
        <v>621</v>
      </c>
      <c r="J1021" s="209" t="s">
        <v>1</v>
      </c>
      <c r="K1021" s="209" t="s">
        <v>1862</v>
      </c>
      <c r="L1021" s="209" t="s">
        <v>2079</v>
      </c>
      <c r="M1021" s="209" t="s">
        <v>410</v>
      </c>
      <c r="N1021" s="209" t="s">
        <v>410</v>
      </c>
      <c r="O1021" s="209"/>
      <c r="P1021" s="209"/>
      <c r="Q1021" s="209" t="s">
        <v>687</v>
      </c>
      <c r="R1021" s="209" t="e">
        <f>VLOOKUP(LEFT(Solicitacao_Prancha[[#This Row],[ORIGEM]],4),#REF!,2,0)</f>
        <v>#REF!</v>
      </c>
      <c r="S1021" s="209" t="e">
        <f>VLOOKUP(LEFT(Solicitacao_Prancha[[#This Row],[DESTINO]],4),#REF!,2,0)</f>
        <v>#REF!</v>
      </c>
      <c r="T1021" s="218" t="str">
        <f t="shared" si="270"/>
        <v>Não Aderente</v>
      </c>
      <c r="U1021" s="222">
        <f>((CONCATENATE(Solicitacao_Prancha[[#This Row],[DATA MOVIMENTAÇÃO]]," ",Solicitacao_Prancha[[#This Row],[HORA MOVIMENTAÇÃO]])-Solicitacao_Prancha[[#This Row],[DATA SOLICITAÇÃO]])*24)+3</f>
        <v>0</v>
      </c>
      <c r="V1021" s="224" t="s">
        <v>410</v>
      </c>
      <c r="W1021" s="209" t="str">
        <f>LEFT(Solicitacao_Prancha[[#This Row],[ORIGEM]],4)</f>
        <v>BRLP</v>
      </c>
      <c r="X1021" s="209" t="str">
        <f>LEFT(Solicitacao_Prancha[[#This Row],[DESTINO]],4)</f>
        <v>BRLP</v>
      </c>
      <c r="Y1021" s="209" t="str">
        <f t="shared" si="271"/>
        <v>BRLPBRLP</v>
      </c>
      <c r="Z1021" s="209" t="str">
        <f t="shared" si="272"/>
        <v>BRLPBRLP</v>
      </c>
      <c r="AA1021" s="209" t="str">
        <f t="shared" si="273"/>
        <v>BRLPBRLP</v>
      </c>
      <c r="AB1021" s="222" t="e">
        <f>VLOOKUP(Y1021,#REF!,2,0)</f>
        <v>#REF!</v>
      </c>
      <c r="AC1021" s="222" t="e">
        <f>VLOOKUP(Z1021,#REF!,2,0)</f>
        <v>#REF!</v>
      </c>
      <c r="AD1021" s="222" t="e">
        <f>VLOOKUP(AA1021,#REF!,2,0)</f>
        <v>#REF!</v>
      </c>
      <c r="AE1021" s="227" t="e">
        <f t="shared" si="274"/>
        <v>#REF!</v>
      </c>
      <c r="AF1021" s="230" t="e">
        <f t="shared" si="275"/>
        <v>#REF!</v>
      </c>
      <c r="AG1021" s="230">
        <v>2</v>
      </c>
      <c r="AH1021" s="230" t="e">
        <f t="shared" si="276"/>
        <v>#REF!</v>
      </c>
      <c r="AI1021" s="228" t="e">
        <f t="shared" si="277"/>
        <v>#REF!</v>
      </c>
      <c r="AJ1021" s="209">
        <f>Solicitacao_Prancha[[#This Row],[QUANT EQUIP]]</f>
        <v>5</v>
      </c>
      <c r="AK1021" s="209"/>
      <c r="AL1021" s="209"/>
      <c r="AM1021" s="209"/>
      <c r="AN1021" s="209"/>
      <c r="AO1021" s="209"/>
      <c r="AP1021" s="209"/>
      <c r="AQ1021" s="209"/>
      <c r="AR1021" s="209"/>
      <c r="AS1021" s="209"/>
      <c r="AT1021" s="209"/>
      <c r="AU1021" s="209"/>
      <c r="AV1021" s="209"/>
      <c r="AW1021" s="209"/>
      <c r="AX1021"/>
      <c r="AY1021"/>
    </row>
    <row r="1022" spans="1:51" ht="15" hidden="1" x14ac:dyDescent="0.25">
      <c r="A1022" s="209">
        <v>3795</v>
      </c>
      <c r="B1022" s="209" t="s">
        <v>718</v>
      </c>
      <c r="C1022" s="210">
        <v>45666.720833333333</v>
      </c>
      <c r="D1022" s="209" t="s">
        <v>555</v>
      </c>
      <c r="E1022" s="209" t="s">
        <v>744</v>
      </c>
      <c r="F1022" s="209">
        <v>4</v>
      </c>
      <c r="G1022" s="209" t="s">
        <v>523</v>
      </c>
      <c r="H1022" s="209" t="s">
        <v>621</v>
      </c>
      <c r="I1022" s="209" t="s">
        <v>621</v>
      </c>
      <c r="J1022" s="209" t="s">
        <v>1</v>
      </c>
      <c r="K1022" s="209" t="s">
        <v>1912</v>
      </c>
      <c r="L1022" s="209" t="s">
        <v>604</v>
      </c>
      <c r="M1022" s="209" t="s">
        <v>1937</v>
      </c>
      <c r="N1022" s="209" t="s">
        <v>2100</v>
      </c>
      <c r="O1022" s="209"/>
      <c r="P1022" s="209"/>
      <c r="Q1022" s="209" t="s">
        <v>687</v>
      </c>
      <c r="R1022" s="209" t="e">
        <f>VLOOKUP(LEFT(Solicitacao_Prancha[[#This Row],[ORIGEM]],4),#REF!,2,0)</f>
        <v>#REF!</v>
      </c>
      <c r="S1022" s="209" t="e">
        <f>VLOOKUP(LEFT(Solicitacao_Prancha[[#This Row],[DESTINO]],4),#REF!,2,0)</f>
        <v>#REF!</v>
      </c>
      <c r="T1022" s="218" t="str">
        <f t="shared" si="270"/>
        <v>Não Aderente</v>
      </c>
      <c r="U1022" s="222">
        <f>((CONCATENATE(Solicitacao_Prancha[[#This Row],[DATA MOVIMENTAÇÃO]]," ",Solicitacao_Prancha[[#This Row],[HORA MOVIMENTAÇÃO]])-Solicitacao_Prancha[[#This Row],[DATA SOLICITAÇÃO]])*24)+3</f>
        <v>40.699999999953434</v>
      </c>
      <c r="V1022" s="224" t="s">
        <v>410</v>
      </c>
      <c r="W1022" s="209" t="str">
        <f>LEFT(Solicitacao_Prancha[[#This Row],[ORIGEM]],4)</f>
        <v>0518</v>
      </c>
      <c r="X1022" s="209" t="str">
        <f>LEFT(Solicitacao_Prancha[[#This Row],[DESTINO]],4)</f>
        <v>2002</v>
      </c>
      <c r="Y1022" s="209" t="str">
        <f t="shared" si="271"/>
        <v>BRLP0518</v>
      </c>
      <c r="Z1022" s="209" t="str">
        <f t="shared" si="272"/>
        <v>05182002</v>
      </c>
      <c r="AA1022" s="209" t="str">
        <f t="shared" si="273"/>
        <v>BRLP2002</v>
      </c>
      <c r="AB1022" s="222" t="e">
        <f>VLOOKUP(Y1022,#REF!,2,0)</f>
        <v>#REF!</v>
      </c>
      <c r="AC1022" s="222" t="e">
        <f>VLOOKUP(Z1022,#REF!,2,0)</f>
        <v>#REF!</v>
      </c>
      <c r="AD1022" s="222" t="e">
        <f>VLOOKUP(AA1022,#REF!,2,0)</f>
        <v>#REF!</v>
      </c>
      <c r="AE1022" s="227" t="e">
        <f t="shared" si="274"/>
        <v>#REF!</v>
      </c>
      <c r="AF1022" s="230" t="e">
        <f t="shared" si="275"/>
        <v>#REF!</v>
      </c>
      <c r="AG1022" s="230">
        <v>2</v>
      </c>
      <c r="AH1022" s="230" t="e">
        <f t="shared" si="276"/>
        <v>#REF!</v>
      </c>
      <c r="AI1022" s="228" t="e">
        <f t="shared" si="277"/>
        <v>#REF!</v>
      </c>
      <c r="AJ1022" s="209">
        <f>Solicitacao_Prancha[[#This Row],[QUANT EQUIP]]</f>
        <v>4</v>
      </c>
      <c r="AK1022" s="209"/>
      <c r="AL1022" s="209"/>
      <c r="AM1022" s="209"/>
      <c r="AN1022" s="209"/>
      <c r="AO1022" s="209"/>
      <c r="AP1022" s="209"/>
      <c r="AQ1022" s="209"/>
      <c r="AR1022" s="209"/>
      <c r="AS1022" s="209"/>
      <c r="AT1022" s="209"/>
      <c r="AU1022" s="209"/>
      <c r="AV1022" s="209"/>
      <c r="AW1022" s="209"/>
      <c r="AX1022"/>
      <c r="AY1022"/>
    </row>
    <row r="1023" spans="1:51" ht="15" hidden="1" x14ac:dyDescent="0.25">
      <c r="A1023" s="209">
        <v>3796</v>
      </c>
      <c r="B1023" s="209" t="s">
        <v>717</v>
      </c>
      <c r="C1023" s="210">
        <v>45666.740277777775</v>
      </c>
      <c r="D1023" s="209" t="s">
        <v>510</v>
      </c>
      <c r="E1023" s="209" t="s">
        <v>491</v>
      </c>
      <c r="F1023" s="209">
        <v>1</v>
      </c>
      <c r="G1023" s="209" t="s">
        <v>4</v>
      </c>
      <c r="H1023" s="209" t="s">
        <v>620</v>
      </c>
      <c r="I1023" s="209" t="s">
        <v>624</v>
      </c>
      <c r="J1023" s="209" t="s">
        <v>531</v>
      </c>
      <c r="K1023" s="209" t="s">
        <v>1894</v>
      </c>
      <c r="L1023" s="209" t="s">
        <v>600</v>
      </c>
      <c r="M1023" s="209" t="s">
        <v>546</v>
      </c>
      <c r="N1023" s="209" t="s">
        <v>681</v>
      </c>
      <c r="O1023" s="209" t="s">
        <v>522</v>
      </c>
      <c r="P1023" s="209" t="s">
        <v>633</v>
      </c>
      <c r="Q1023" s="209" t="s">
        <v>688</v>
      </c>
      <c r="R1023" s="209" t="e">
        <f>VLOOKUP(LEFT(Solicitacao_Prancha[[#This Row],[ORIGEM]],4),#REF!,2,0)</f>
        <v>#REF!</v>
      </c>
      <c r="S1023" s="209" t="e">
        <f>VLOOKUP(LEFT(Solicitacao_Prancha[[#This Row],[DESTINO]],4),#REF!,2,0)</f>
        <v>#REF!</v>
      </c>
      <c r="T1023" s="218" t="str">
        <f t="shared" si="270"/>
        <v>Não Aderente</v>
      </c>
      <c r="U1023" s="222">
        <f>((CONCATENATE(Solicitacao_Prancha[[#This Row],[DATA MOVIMENTAÇÃO]]," ",Solicitacao_Prancha[[#This Row],[HORA MOVIMENTAÇÃO]])-Solicitacao_Prancha[[#This Row],[DATA SOLICITAÇÃO]])*24)+3</f>
        <v>15.233333333395422</v>
      </c>
      <c r="V1023" s="224" t="s">
        <v>410</v>
      </c>
      <c r="W1023" s="209" t="str">
        <f>LEFT(Solicitacao_Prancha[[#This Row],[ORIGEM]],4)</f>
        <v>0325</v>
      </c>
      <c r="X1023" s="209" t="str">
        <f>LEFT(Solicitacao_Prancha[[#This Row],[DESTINO]],4)</f>
        <v>0029</v>
      </c>
      <c r="Y1023" s="209" t="str">
        <f t="shared" si="271"/>
        <v>BRLP0325</v>
      </c>
      <c r="Z1023" s="209" t="str">
        <f t="shared" si="272"/>
        <v>03250029</v>
      </c>
      <c r="AA1023" s="209" t="str">
        <f t="shared" si="273"/>
        <v>BRLP0029</v>
      </c>
      <c r="AB1023" s="222" t="e">
        <f>VLOOKUP(Y1023,#REF!,2,0)</f>
        <v>#REF!</v>
      </c>
      <c r="AC1023" s="222" t="e">
        <f>VLOOKUP(Z1023,#REF!,2,0)</f>
        <v>#REF!</v>
      </c>
      <c r="AD1023" s="222" t="e">
        <f>VLOOKUP(AA1023,#REF!,2,0)</f>
        <v>#REF!</v>
      </c>
      <c r="AE1023" s="227" t="e">
        <f t="shared" si="274"/>
        <v>#REF!</v>
      </c>
      <c r="AF1023" s="230" t="e">
        <f t="shared" si="275"/>
        <v>#REF!</v>
      </c>
      <c r="AG1023" s="230">
        <v>2</v>
      </c>
      <c r="AH1023" s="230" t="e">
        <f t="shared" si="276"/>
        <v>#REF!</v>
      </c>
      <c r="AI1023" s="228" t="e">
        <f t="shared" si="277"/>
        <v>#REF!</v>
      </c>
      <c r="AJ1023" s="209">
        <f>Solicitacao_Prancha[[#This Row],[QUANT EQUIP]]</f>
        <v>1</v>
      </c>
      <c r="AK1023" s="209"/>
      <c r="AL1023" s="209"/>
      <c r="AM1023" s="209"/>
      <c r="AN1023" s="209"/>
      <c r="AO1023" s="209"/>
      <c r="AP1023" s="209"/>
      <c r="AQ1023" s="209"/>
      <c r="AR1023" s="209"/>
      <c r="AS1023" s="209"/>
      <c r="AT1023" s="209"/>
      <c r="AU1023" s="209"/>
      <c r="AV1023" s="209"/>
      <c r="AW1023" s="209"/>
      <c r="AX1023"/>
      <c r="AY1023"/>
    </row>
    <row r="1024" spans="1:51" ht="15" hidden="1" x14ac:dyDescent="0.25">
      <c r="A1024" s="209">
        <v>3797</v>
      </c>
      <c r="B1024" s="209" t="s">
        <v>717</v>
      </c>
      <c r="C1024" s="210">
        <v>45666.741666666669</v>
      </c>
      <c r="D1024" s="209" t="s">
        <v>510</v>
      </c>
      <c r="E1024" s="209" t="s">
        <v>500</v>
      </c>
      <c r="F1024" s="209">
        <v>3</v>
      </c>
      <c r="G1024" s="209" t="s">
        <v>4</v>
      </c>
      <c r="H1024" s="209" t="s">
        <v>624</v>
      </c>
      <c r="I1024" s="209" t="s">
        <v>624</v>
      </c>
      <c r="J1024" s="209" t="s">
        <v>531</v>
      </c>
      <c r="K1024" s="209" t="s">
        <v>1894</v>
      </c>
      <c r="L1024" s="209" t="s">
        <v>600</v>
      </c>
      <c r="M1024" s="209" t="s">
        <v>546</v>
      </c>
      <c r="N1024" s="209" t="s">
        <v>681</v>
      </c>
      <c r="O1024" s="209"/>
      <c r="P1024" s="209" t="s">
        <v>633</v>
      </c>
      <c r="Q1024" s="209" t="s">
        <v>688</v>
      </c>
      <c r="R1024" s="209" t="e">
        <f>VLOOKUP(LEFT(Solicitacao_Prancha[[#This Row],[ORIGEM]],4),#REF!,2,0)</f>
        <v>#REF!</v>
      </c>
      <c r="S1024" s="209" t="e">
        <f>VLOOKUP(LEFT(Solicitacao_Prancha[[#This Row],[DESTINO]],4),#REF!,2,0)</f>
        <v>#REF!</v>
      </c>
      <c r="T1024" s="218" t="str">
        <f t="shared" si="270"/>
        <v>Não Aderente</v>
      </c>
      <c r="U1024" s="222">
        <f>((CONCATENATE(Solicitacao_Prancha[[#This Row],[DATA MOVIMENTAÇÃO]]," ",Solicitacao_Prancha[[#This Row],[HORA MOVIMENTAÇÃO]])-Solicitacao_Prancha[[#This Row],[DATA SOLICITAÇÃO]])*24)+3</f>
        <v>15.199999999953434</v>
      </c>
      <c r="V1024" s="224" t="s">
        <v>410</v>
      </c>
      <c r="W1024" s="209" t="str">
        <f>LEFT(Solicitacao_Prancha[[#This Row],[ORIGEM]],4)</f>
        <v>0325</v>
      </c>
      <c r="X1024" s="209" t="str">
        <f>LEFT(Solicitacao_Prancha[[#This Row],[DESTINO]],4)</f>
        <v>0029</v>
      </c>
      <c r="Y1024" s="209" t="str">
        <f t="shared" si="271"/>
        <v>BRLP0325</v>
      </c>
      <c r="Z1024" s="209" t="str">
        <f t="shared" si="272"/>
        <v>03250029</v>
      </c>
      <c r="AA1024" s="209" t="str">
        <f t="shared" si="273"/>
        <v>BRLP0029</v>
      </c>
      <c r="AB1024" s="222" t="e">
        <f>VLOOKUP(Y1024,#REF!,2,0)</f>
        <v>#REF!</v>
      </c>
      <c r="AC1024" s="222" t="e">
        <f>VLOOKUP(Z1024,#REF!,2,0)</f>
        <v>#REF!</v>
      </c>
      <c r="AD1024" s="222" t="e">
        <f>VLOOKUP(AA1024,#REF!,2,0)</f>
        <v>#REF!</v>
      </c>
      <c r="AE1024" s="227" t="e">
        <f t="shared" si="274"/>
        <v>#REF!</v>
      </c>
      <c r="AF1024" s="230" t="e">
        <f t="shared" si="275"/>
        <v>#REF!</v>
      </c>
      <c r="AG1024" s="230">
        <v>2</v>
      </c>
      <c r="AH1024" s="230" t="e">
        <f t="shared" si="276"/>
        <v>#REF!</v>
      </c>
      <c r="AI1024" s="228" t="e">
        <f t="shared" si="277"/>
        <v>#REF!</v>
      </c>
      <c r="AJ1024" s="209">
        <f>Solicitacao_Prancha[[#This Row],[QUANT EQUIP]]</f>
        <v>3</v>
      </c>
      <c r="AK1024" s="209"/>
      <c r="AL1024" s="209"/>
      <c r="AM1024" s="209"/>
      <c r="AN1024" s="209"/>
      <c r="AO1024" s="209"/>
      <c r="AP1024" s="209"/>
      <c r="AQ1024" s="209"/>
      <c r="AR1024" s="209"/>
      <c r="AS1024" s="209"/>
      <c r="AT1024" s="209"/>
      <c r="AU1024" s="209"/>
      <c r="AV1024" s="209"/>
      <c r="AW1024" s="209"/>
      <c r="AX1024"/>
      <c r="AY1024"/>
    </row>
    <row r="1025" spans="1:51" ht="15" hidden="1" x14ac:dyDescent="0.25">
      <c r="A1025" s="209">
        <v>3798</v>
      </c>
      <c r="B1025" s="209" t="s">
        <v>742</v>
      </c>
      <c r="C1025" s="210">
        <v>45666.786111111112</v>
      </c>
      <c r="D1025" s="209" t="s">
        <v>1892</v>
      </c>
      <c r="E1025" s="209" t="s">
        <v>491</v>
      </c>
      <c r="F1025" s="209">
        <v>1</v>
      </c>
      <c r="G1025" s="209" t="s">
        <v>532</v>
      </c>
      <c r="H1025" s="209" t="s">
        <v>620</v>
      </c>
      <c r="I1025" s="209" t="s">
        <v>624</v>
      </c>
      <c r="J1025" s="209" t="s">
        <v>502</v>
      </c>
      <c r="K1025" s="209" t="s">
        <v>1894</v>
      </c>
      <c r="L1025" s="209" t="s">
        <v>916</v>
      </c>
      <c r="M1025" s="209" t="s">
        <v>1847</v>
      </c>
      <c r="N1025" s="209" t="s">
        <v>578</v>
      </c>
      <c r="O1025" s="209"/>
      <c r="P1025" s="209"/>
      <c r="Q1025" s="209" t="s">
        <v>687</v>
      </c>
      <c r="R1025" s="209" t="e">
        <f>VLOOKUP(LEFT(Solicitacao_Prancha[[#This Row],[ORIGEM]],4),#REF!,2,0)</f>
        <v>#REF!</v>
      </c>
      <c r="S1025" s="209" t="e">
        <f>VLOOKUP(LEFT(Solicitacao_Prancha[[#This Row],[DESTINO]],4),#REF!,2,0)</f>
        <v>#REF!</v>
      </c>
      <c r="T1025" s="218" t="str">
        <f t="shared" si="270"/>
        <v>Não Aderente</v>
      </c>
      <c r="U1025" s="222">
        <f>((CONCATENATE(Solicitacao_Prancha[[#This Row],[DATA MOVIMENTAÇÃO]]," ",Solicitacao_Prancha[[#This Row],[HORA MOVIMENTAÇÃO]])-Solicitacao_Prancha[[#This Row],[DATA SOLICITAÇÃO]])*24)+3</f>
        <v>22.999999999883585</v>
      </c>
      <c r="V1025" s="224" t="s">
        <v>410</v>
      </c>
      <c r="W1025" s="209" t="str">
        <f>LEFT(Solicitacao_Prancha[[#This Row],[ORIGEM]],4)</f>
        <v>0284</v>
      </c>
      <c r="X1025" s="209" t="str">
        <f>LEFT(Solicitacao_Prancha[[#This Row],[DESTINO]],4)</f>
        <v>0367</v>
      </c>
      <c r="Y1025" s="209" t="str">
        <f t="shared" si="271"/>
        <v>BRLP0284</v>
      </c>
      <c r="Z1025" s="209" t="str">
        <f t="shared" si="272"/>
        <v>02840367</v>
      </c>
      <c r="AA1025" s="209" t="str">
        <f t="shared" si="273"/>
        <v>BRLP0367</v>
      </c>
      <c r="AB1025" s="222" t="e">
        <f>VLOOKUP(Y1025,#REF!,2,0)</f>
        <v>#REF!</v>
      </c>
      <c r="AC1025" s="222" t="e">
        <f>VLOOKUP(Z1025,#REF!,2,0)</f>
        <v>#REF!</v>
      </c>
      <c r="AD1025" s="222" t="e">
        <f>VLOOKUP(AA1025,#REF!,2,0)</f>
        <v>#REF!</v>
      </c>
      <c r="AE1025" s="227" t="e">
        <f t="shared" si="274"/>
        <v>#REF!</v>
      </c>
      <c r="AF1025" s="230" t="e">
        <f t="shared" si="275"/>
        <v>#REF!</v>
      </c>
      <c r="AG1025" s="230">
        <v>2</v>
      </c>
      <c r="AH1025" s="230" t="e">
        <f t="shared" si="276"/>
        <v>#REF!</v>
      </c>
      <c r="AI1025" s="228" t="e">
        <f t="shared" si="277"/>
        <v>#REF!</v>
      </c>
      <c r="AJ1025" s="209">
        <f>Solicitacao_Prancha[[#This Row],[QUANT EQUIP]]</f>
        <v>1</v>
      </c>
      <c r="AK1025" s="209"/>
      <c r="AL1025" s="209"/>
      <c r="AM1025" s="209"/>
      <c r="AN1025" s="209"/>
      <c r="AO1025" s="209"/>
      <c r="AP1025" s="209"/>
      <c r="AQ1025" s="209"/>
      <c r="AR1025" s="209"/>
      <c r="AS1025" s="209"/>
      <c r="AT1025" s="209"/>
      <c r="AU1025" s="209"/>
      <c r="AV1025" s="209"/>
      <c r="AW1025" s="209"/>
      <c r="AX1025"/>
      <c r="AY1025"/>
    </row>
    <row r="1026" spans="1:51" ht="15" hidden="1" x14ac:dyDescent="0.25">
      <c r="A1026" s="209">
        <v>3799</v>
      </c>
      <c r="B1026" s="209" t="s">
        <v>717</v>
      </c>
      <c r="C1026" s="210">
        <v>45666.845138888886</v>
      </c>
      <c r="D1026" s="209" t="s">
        <v>1432</v>
      </c>
      <c r="E1026" s="209" t="s">
        <v>500</v>
      </c>
      <c r="F1026" s="209">
        <v>2</v>
      </c>
      <c r="G1026" s="209" t="s">
        <v>543</v>
      </c>
      <c r="H1026" s="209" t="s">
        <v>620</v>
      </c>
      <c r="I1026" s="209" t="s">
        <v>621</v>
      </c>
      <c r="J1026" s="209" t="s">
        <v>531</v>
      </c>
      <c r="K1026" s="209" t="s">
        <v>1894</v>
      </c>
      <c r="L1026" s="209" t="s">
        <v>593</v>
      </c>
      <c r="M1026" s="209" t="s">
        <v>636</v>
      </c>
      <c r="N1026" s="209" t="s">
        <v>678</v>
      </c>
      <c r="O1026" s="209"/>
      <c r="P1026" s="209" t="s">
        <v>633</v>
      </c>
      <c r="Q1026" s="209" t="s">
        <v>688</v>
      </c>
      <c r="R1026" s="209" t="e">
        <f>VLOOKUP(LEFT(Solicitacao_Prancha[[#This Row],[ORIGEM]],4),#REF!,2,0)</f>
        <v>#REF!</v>
      </c>
      <c r="S1026" s="209" t="e">
        <f>VLOOKUP(LEFT(Solicitacao_Prancha[[#This Row],[DESTINO]],4),#REF!,2,0)</f>
        <v>#REF!</v>
      </c>
      <c r="T1026" s="218" t="str">
        <f t="shared" si="270"/>
        <v>Não Aderente</v>
      </c>
      <c r="U1026" s="222">
        <f>((CONCATENATE(Solicitacao_Prancha[[#This Row],[DATA MOVIMENTAÇÃO]]," ",Solicitacao_Prancha[[#This Row],[HORA MOVIMENTAÇÃO]])-Solicitacao_Prancha[[#This Row],[DATA SOLICITAÇÃO]])*24)+3</f>
        <v>14.716666666790843</v>
      </c>
      <c r="V1026" s="224" t="s">
        <v>410</v>
      </c>
      <c r="W1026" s="209" t="str">
        <f>LEFT(Solicitacao_Prancha[[#This Row],[ORIGEM]],4)</f>
        <v>5002</v>
      </c>
      <c r="X1026" s="209" t="str">
        <f>LEFT(Solicitacao_Prancha[[#This Row],[DESTINO]],4)</f>
        <v>5014</v>
      </c>
      <c r="Y1026" s="209" t="str">
        <f t="shared" si="271"/>
        <v>BRLP5002</v>
      </c>
      <c r="Z1026" s="209" t="str">
        <f t="shared" si="272"/>
        <v>50025014</v>
      </c>
      <c r="AA1026" s="209" t="str">
        <f t="shared" si="273"/>
        <v>BRLP5014</v>
      </c>
      <c r="AB1026" s="222" t="e">
        <f>VLOOKUP(Y1026,#REF!,2,0)</f>
        <v>#REF!</v>
      </c>
      <c r="AC1026" s="222" t="e">
        <f>VLOOKUP(Z1026,#REF!,2,0)</f>
        <v>#REF!</v>
      </c>
      <c r="AD1026" s="222" t="e">
        <f>VLOOKUP(AA1026,#REF!,2,0)</f>
        <v>#REF!</v>
      </c>
      <c r="AE1026" s="227" t="e">
        <f t="shared" si="274"/>
        <v>#REF!</v>
      </c>
      <c r="AF1026" s="230" t="e">
        <f t="shared" si="275"/>
        <v>#REF!</v>
      </c>
      <c r="AG1026" s="230">
        <v>2</v>
      </c>
      <c r="AH1026" s="230" t="e">
        <f t="shared" si="276"/>
        <v>#REF!</v>
      </c>
      <c r="AI1026" s="228" t="e">
        <f t="shared" si="277"/>
        <v>#REF!</v>
      </c>
      <c r="AJ1026" s="209">
        <f>Solicitacao_Prancha[[#This Row],[QUANT EQUIP]]</f>
        <v>2</v>
      </c>
      <c r="AK1026" s="209"/>
      <c r="AL1026" s="209"/>
      <c r="AM1026" s="209"/>
      <c r="AN1026" s="209"/>
      <c r="AO1026" s="209"/>
      <c r="AP1026" s="209"/>
      <c r="AQ1026" s="209"/>
      <c r="AR1026" s="209"/>
      <c r="AS1026" s="209"/>
      <c r="AT1026" s="209"/>
      <c r="AU1026" s="209"/>
      <c r="AV1026" s="209"/>
      <c r="AW1026" s="209"/>
      <c r="AX1026"/>
      <c r="AY1026"/>
    </row>
    <row r="1027" spans="1:51" ht="15" hidden="1" x14ac:dyDescent="0.25">
      <c r="A1027" s="209">
        <v>3800</v>
      </c>
      <c r="B1027" s="209" t="s">
        <v>717</v>
      </c>
      <c r="C1027" s="210">
        <v>45666.84652777778</v>
      </c>
      <c r="D1027" s="209" t="s">
        <v>631</v>
      </c>
      <c r="E1027" s="209" t="s">
        <v>5</v>
      </c>
      <c r="F1027" s="209">
        <v>2</v>
      </c>
      <c r="G1027" s="209" t="s">
        <v>543</v>
      </c>
      <c r="H1027" s="209" t="s">
        <v>620</v>
      </c>
      <c r="I1027" s="209" t="s">
        <v>620</v>
      </c>
      <c r="J1027" s="209" t="s">
        <v>531</v>
      </c>
      <c r="K1027" s="209" t="s">
        <v>1862</v>
      </c>
      <c r="L1027" s="209" t="s">
        <v>595</v>
      </c>
      <c r="M1027" s="209" t="s">
        <v>636</v>
      </c>
      <c r="N1027" s="209" t="s">
        <v>678</v>
      </c>
      <c r="O1027" s="209" t="s">
        <v>2101</v>
      </c>
      <c r="P1027" s="209" t="s">
        <v>633</v>
      </c>
      <c r="Q1027" s="209" t="s">
        <v>688</v>
      </c>
      <c r="R1027" s="209" t="e">
        <f>VLOOKUP(LEFT(Solicitacao_Prancha[[#This Row],[ORIGEM]],4),#REF!,2,0)</f>
        <v>#REF!</v>
      </c>
      <c r="S1027" s="209" t="e">
        <f>VLOOKUP(LEFT(Solicitacao_Prancha[[#This Row],[DESTINO]],4),#REF!,2,0)</f>
        <v>#REF!</v>
      </c>
      <c r="T1027" s="218" t="str">
        <f t="shared" si="270"/>
        <v>Não Aderente</v>
      </c>
      <c r="U1027" s="222">
        <f>((CONCATENATE(Solicitacao_Prancha[[#This Row],[DATA MOVIMENTAÇÃO]]," ",Solicitacao_Prancha[[#This Row],[HORA MOVIMENTAÇÃO]])-Solicitacao_Prancha[[#This Row],[DATA SOLICITAÇÃO]])*24)+3</f>
        <v>-7.3166666667675599</v>
      </c>
      <c r="V1027" s="224" t="s">
        <v>410</v>
      </c>
      <c r="W1027" s="209" t="str">
        <f>LEFT(Solicitacao_Prancha[[#This Row],[ORIGEM]],4)</f>
        <v>5002</v>
      </c>
      <c r="X1027" s="209" t="str">
        <f>LEFT(Solicitacao_Prancha[[#This Row],[DESTINO]],4)</f>
        <v>5014</v>
      </c>
      <c r="Y1027" s="209" t="str">
        <f t="shared" si="271"/>
        <v>BRLP5002</v>
      </c>
      <c r="Z1027" s="209" t="str">
        <f t="shared" si="272"/>
        <v>50025014</v>
      </c>
      <c r="AA1027" s="209" t="str">
        <f t="shared" si="273"/>
        <v>BRLP5014</v>
      </c>
      <c r="AB1027" s="222" t="e">
        <f>VLOOKUP(Y1027,#REF!,2,0)</f>
        <v>#REF!</v>
      </c>
      <c r="AC1027" s="222" t="e">
        <f>VLOOKUP(Z1027,#REF!,2,0)</f>
        <v>#REF!</v>
      </c>
      <c r="AD1027" s="222" t="e">
        <f>VLOOKUP(AA1027,#REF!,2,0)</f>
        <v>#REF!</v>
      </c>
      <c r="AE1027" s="227" t="e">
        <f t="shared" si="274"/>
        <v>#REF!</v>
      </c>
      <c r="AF1027" s="230" t="e">
        <f t="shared" si="275"/>
        <v>#REF!</v>
      </c>
      <c r="AG1027" s="230">
        <v>2</v>
      </c>
      <c r="AH1027" s="230" t="e">
        <f t="shared" si="276"/>
        <v>#REF!</v>
      </c>
      <c r="AI1027" s="228" t="e">
        <f t="shared" si="277"/>
        <v>#REF!</v>
      </c>
      <c r="AJ1027" s="209">
        <f>Solicitacao_Prancha[[#This Row],[QUANT EQUIP]]</f>
        <v>2</v>
      </c>
      <c r="AK1027" s="209"/>
      <c r="AL1027" s="209"/>
      <c r="AM1027" s="209"/>
      <c r="AN1027" s="209"/>
      <c r="AO1027" s="209"/>
      <c r="AP1027" s="209"/>
      <c r="AQ1027" s="209"/>
      <c r="AR1027" s="209"/>
      <c r="AS1027" s="209"/>
      <c r="AT1027" s="209"/>
      <c r="AU1027" s="209"/>
      <c r="AV1027" s="209"/>
      <c r="AW1027" s="209"/>
      <c r="AX1027"/>
      <c r="AY1027"/>
    </row>
    <row r="1028" spans="1:51" ht="15" hidden="1" x14ac:dyDescent="0.25">
      <c r="A1028" s="209">
        <v>3831</v>
      </c>
      <c r="B1028" s="209" t="s">
        <v>745</v>
      </c>
      <c r="C1028" s="210">
        <v>45666.870138888888</v>
      </c>
      <c r="D1028" s="209" t="s">
        <v>587</v>
      </c>
      <c r="E1028" s="209" t="s">
        <v>485</v>
      </c>
      <c r="F1028" s="209">
        <v>1</v>
      </c>
      <c r="G1028" s="209" t="s">
        <v>1364</v>
      </c>
      <c r="H1028" s="209" t="s">
        <v>620</v>
      </c>
      <c r="I1028" s="209" t="s">
        <v>621</v>
      </c>
      <c r="J1028" s="209" t="s">
        <v>502</v>
      </c>
      <c r="K1028" s="209" t="s">
        <v>1912</v>
      </c>
      <c r="L1028" s="209" t="s">
        <v>598</v>
      </c>
      <c r="M1028" s="209" t="s">
        <v>561</v>
      </c>
      <c r="N1028" s="209" t="s">
        <v>2102</v>
      </c>
      <c r="O1028" s="209" t="s">
        <v>2103</v>
      </c>
      <c r="P1028" s="209"/>
      <c r="Q1028" s="209" t="s">
        <v>688</v>
      </c>
      <c r="R1028" s="209" t="e">
        <f>VLOOKUP(LEFT(Solicitacao_Prancha[[#This Row],[ORIGEM]],4),#REF!,2,0)</f>
        <v>#REF!</v>
      </c>
      <c r="S1028" s="209" t="e">
        <f>VLOOKUP(LEFT(Solicitacao_Prancha[[#This Row],[DESTINO]],4),#REF!,2,0)</f>
        <v>#REF!</v>
      </c>
      <c r="T1028" s="218" t="str">
        <f t="shared" si="270"/>
        <v>Não Aderente</v>
      </c>
      <c r="U1028" s="222">
        <f>((CONCATENATE(Solicitacao_Prancha[[#This Row],[DATA MOVIMENTAÇÃO]]," ",Solicitacao_Prancha[[#This Row],[HORA MOVIMENTAÇÃO]])-Solicitacao_Prancha[[#This Row],[DATA SOLICITAÇÃO]])*24)+3</f>
        <v>44.116666666755918</v>
      </c>
      <c r="V1028" s="224" t="s">
        <v>410</v>
      </c>
      <c r="W1028" s="209" t="str">
        <f>LEFT(Solicitacao_Prancha[[#This Row],[ORIGEM]],4)</f>
        <v>0265</v>
      </c>
      <c r="X1028" s="209" t="str">
        <f>LEFT(Solicitacao_Prancha[[#This Row],[DESTINO]],4)</f>
        <v>0006</v>
      </c>
      <c r="Y1028" s="209" t="str">
        <f t="shared" si="271"/>
        <v>BRLP0265</v>
      </c>
      <c r="Z1028" s="209" t="str">
        <f t="shared" si="272"/>
        <v>02650006</v>
      </c>
      <c r="AA1028" s="209" t="str">
        <f t="shared" si="273"/>
        <v>BRLP0006</v>
      </c>
      <c r="AB1028" s="222" t="e">
        <f>VLOOKUP(Y1028,#REF!,2,0)</f>
        <v>#REF!</v>
      </c>
      <c r="AC1028" s="222" t="e">
        <f>VLOOKUP(Z1028,#REF!,2,0)</f>
        <v>#REF!</v>
      </c>
      <c r="AD1028" s="222" t="e">
        <f>VLOOKUP(AA1028,#REF!,2,0)</f>
        <v>#REF!</v>
      </c>
      <c r="AE1028" s="227" t="e">
        <f t="shared" si="274"/>
        <v>#REF!</v>
      </c>
      <c r="AF1028" s="230" t="e">
        <f t="shared" si="275"/>
        <v>#REF!</v>
      </c>
      <c r="AG1028" s="230">
        <v>2</v>
      </c>
      <c r="AH1028" s="230" t="e">
        <f t="shared" si="276"/>
        <v>#REF!</v>
      </c>
      <c r="AI1028" s="228" t="e">
        <f t="shared" si="277"/>
        <v>#REF!</v>
      </c>
      <c r="AJ1028" s="209">
        <f>Solicitacao_Prancha[[#This Row],[QUANT EQUIP]]</f>
        <v>1</v>
      </c>
      <c r="AK1028" s="209"/>
      <c r="AL1028" s="209"/>
      <c r="AM1028" s="209"/>
      <c r="AN1028" s="209"/>
      <c r="AO1028" s="209"/>
      <c r="AP1028" s="209"/>
      <c r="AQ1028" s="209"/>
      <c r="AR1028" s="209"/>
      <c r="AS1028" s="209"/>
      <c r="AT1028" s="209"/>
      <c r="AU1028" s="209"/>
      <c r="AV1028" s="209"/>
      <c r="AW1028" s="209"/>
      <c r="AX1028"/>
      <c r="AY1028"/>
    </row>
    <row r="1029" spans="1:51" ht="15" hidden="1" x14ac:dyDescent="0.25">
      <c r="A1029" s="209">
        <v>3801</v>
      </c>
      <c r="B1029" s="209" t="s">
        <v>745</v>
      </c>
      <c r="C1029" s="210">
        <v>45666.870138888888</v>
      </c>
      <c r="D1029" s="209" t="s">
        <v>587</v>
      </c>
      <c r="E1029" s="209" t="s">
        <v>485</v>
      </c>
      <c r="F1029" s="209">
        <v>1</v>
      </c>
      <c r="G1029" s="209" t="s">
        <v>1364</v>
      </c>
      <c r="H1029" s="209" t="s">
        <v>620</v>
      </c>
      <c r="I1029" s="209" t="s">
        <v>621</v>
      </c>
      <c r="J1029" s="209" t="s">
        <v>1</v>
      </c>
      <c r="K1029" s="209" t="s">
        <v>1912</v>
      </c>
      <c r="L1029" s="209" t="s">
        <v>598</v>
      </c>
      <c r="M1029" s="209" t="s">
        <v>561</v>
      </c>
      <c r="N1029" s="209" t="s">
        <v>2102</v>
      </c>
      <c r="O1029" s="209" t="s">
        <v>2103</v>
      </c>
      <c r="P1029" s="209"/>
      <c r="Q1029" s="209" t="s">
        <v>688</v>
      </c>
      <c r="R1029" s="209" t="e">
        <f>VLOOKUP(LEFT(Solicitacao_Prancha[[#This Row],[ORIGEM]],4),#REF!,2,0)</f>
        <v>#REF!</v>
      </c>
      <c r="S1029" s="209" t="e">
        <f>VLOOKUP(LEFT(Solicitacao_Prancha[[#This Row],[DESTINO]],4),#REF!,2,0)</f>
        <v>#REF!</v>
      </c>
      <c r="T1029" s="218" t="str">
        <f t="shared" si="270"/>
        <v>Não Aderente</v>
      </c>
      <c r="U1029" s="222">
        <f>((CONCATENATE(Solicitacao_Prancha[[#This Row],[DATA MOVIMENTAÇÃO]]," ",Solicitacao_Prancha[[#This Row],[HORA MOVIMENTAÇÃO]])-Solicitacao_Prancha[[#This Row],[DATA SOLICITAÇÃO]])*24)+3</f>
        <v>44.116666666755918</v>
      </c>
      <c r="V1029" s="224" t="s">
        <v>410</v>
      </c>
      <c r="W1029" s="209" t="str">
        <f>LEFT(Solicitacao_Prancha[[#This Row],[ORIGEM]],4)</f>
        <v>0265</v>
      </c>
      <c r="X1029" s="209" t="str">
        <f>LEFT(Solicitacao_Prancha[[#This Row],[DESTINO]],4)</f>
        <v>0006</v>
      </c>
      <c r="Y1029" s="209" t="str">
        <f t="shared" si="271"/>
        <v>BRLP0265</v>
      </c>
      <c r="Z1029" s="209" t="str">
        <f t="shared" si="272"/>
        <v>02650006</v>
      </c>
      <c r="AA1029" s="209" t="str">
        <f t="shared" si="273"/>
        <v>BRLP0006</v>
      </c>
      <c r="AB1029" s="222" t="e">
        <f>VLOOKUP(Y1029,#REF!,2,0)</f>
        <v>#REF!</v>
      </c>
      <c r="AC1029" s="222" t="e">
        <f>VLOOKUP(Z1029,#REF!,2,0)</f>
        <v>#REF!</v>
      </c>
      <c r="AD1029" s="222" t="e">
        <f>VLOOKUP(AA1029,#REF!,2,0)</f>
        <v>#REF!</v>
      </c>
      <c r="AE1029" s="227" t="e">
        <f t="shared" si="274"/>
        <v>#REF!</v>
      </c>
      <c r="AF1029" s="230" t="e">
        <f t="shared" si="275"/>
        <v>#REF!</v>
      </c>
      <c r="AG1029" s="230">
        <v>2</v>
      </c>
      <c r="AH1029" s="230" t="e">
        <f t="shared" si="276"/>
        <v>#REF!</v>
      </c>
      <c r="AI1029" s="228" t="e">
        <f t="shared" si="277"/>
        <v>#REF!</v>
      </c>
      <c r="AJ1029" s="209">
        <f>Solicitacao_Prancha[[#This Row],[QUANT EQUIP]]</f>
        <v>1</v>
      </c>
      <c r="AK1029" s="209"/>
      <c r="AL1029" s="209"/>
      <c r="AM1029" s="209"/>
      <c r="AN1029" s="209"/>
      <c r="AO1029" s="209"/>
      <c r="AP1029" s="209"/>
      <c r="AQ1029" s="209"/>
      <c r="AR1029" s="209"/>
      <c r="AS1029" s="209"/>
      <c r="AT1029" s="209"/>
      <c r="AU1029" s="209"/>
      <c r="AV1029" s="209"/>
      <c r="AW1029" s="209"/>
      <c r="AX1029"/>
      <c r="AY1029"/>
    </row>
    <row r="1030" spans="1:51" ht="15" hidden="1" x14ac:dyDescent="0.25">
      <c r="A1030" s="209">
        <v>3802</v>
      </c>
      <c r="B1030" s="209" t="s">
        <v>745</v>
      </c>
      <c r="C1030" s="210">
        <v>45666.872916666667</v>
      </c>
      <c r="D1030" s="209" t="s">
        <v>587</v>
      </c>
      <c r="E1030" s="209" t="s">
        <v>485</v>
      </c>
      <c r="F1030" s="209">
        <v>1</v>
      </c>
      <c r="G1030" s="209" t="s">
        <v>787</v>
      </c>
      <c r="H1030" s="209" t="s">
        <v>620</v>
      </c>
      <c r="I1030" s="209" t="s">
        <v>621</v>
      </c>
      <c r="J1030" s="209" t="s">
        <v>1</v>
      </c>
      <c r="K1030" s="209" t="s">
        <v>2104</v>
      </c>
      <c r="L1030" s="209" t="s">
        <v>600</v>
      </c>
      <c r="M1030" s="209" t="s">
        <v>561</v>
      </c>
      <c r="N1030" s="209" t="s">
        <v>2102</v>
      </c>
      <c r="O1030" s="209" t="s">
        <v>2105</v>
      </c>
      <c r="P1030" s="209"/>
      <c r="Q1030" s="209" t="s">
        <v>688</v>
      </c>
      <c r="R1030" s="209" t="e">
        <f>VLOOKUP(LEFT(Solicitacao_Prancha[[#This Row],[ORIGEM]],4),#REF!,2,0)</f>
        <v>#REF!</v>
      </c>
      <c r="S1030" s="209" t="e">
        <f>VLOOKUP(LEFT(Solicitacao_Prancha[[#This Row],[DESTINO]],4),#REF!,2,0)</f>
        <v>#REF!</v>
      </c>
      <c r="T1030" s="218" t="str">
        <f t="shared" si="270"/>
        <v>Aderente</v>
      </c>
      <c r="U1030" s="222">
        <f>((CONCATENATE(Solicitacao_Prancha[[#This Row],[DATA MOVIMENTAÇÃO]]," ",Solicitacao_Prancha[[#This Row],[HORA MOVIMENTAÇÃO]])-Solicitacao_Prancha[[#This Row],[DATA SOLICITAÇÃO]])*24)+3</f>
        <v>84.049999999988358</v>
      </c>
      <c r="V1030" s="224" t="s">
        <v>410</v>
      </c>
      <c r="W1030" s="209" t="str">
        <f>LEFT(Solicitacao_Prancha[[#This Row],[ORIGEM]],4)</f>
        <v>0265</v>
      </c>
      <c r="X1030" s="209" t="str">
        <f>LEFT(Solicitacao_Prancha[[#This Row],[DESTINO]],4)</f>
        <v>0006</v>
      </c>
      <c r="Y1030" s="209" t="str">
        <f t="shared" si="271"/>
        <v>BRLP0265</v>
      </c>
      <c r="Z1030" s="209" t="str">
        <f t="shared" si="272"/>
        <v>02650006</v>
      </c>
      <c r="AA1030" s="209" t="str">
        <f t="shared" si="273"/>
        <v>BRLP0006</v>
      </c>
      <c r="AB1030" s="222" t="e">
        <f>VLOOKUP(Y1030,#REF!,2,0)</f>
        <v>#REF!</v>
      </c>
      <c r="AC1030" s="222" t="e">
        <f>VLOOKUP(Z1030,#REF!,2,0)</f>
        <v>#REF!</v>
      </c>
      <c r="AD1030" s="222" t="e">
        <f>VLOOKUP(AA1030,#REF!,2,0)</f>
        <v>#REF!</v>
      </c>
      <c r="AE1030" s="227" t="e">
        <f t="shared" si="274"/>
        <v>#REF!</v>
      </c>
      <c r="AF1030" s="230" t="e">
        <f t="shared" si="275"/>
        <v>#REF!</v>
      </c>
      <c r="AG1030" s="230">
        <v>2</v>
      </c>
      <c r="AH1030" s="230" t="e">
        <f t="shared" si="276"/>
        <v>#REF!</v>
      </c>
      <c r="AI1030" s="228" t="e">
        <f t="shared" si="277"/>
        <v>#REF!</v>
      </c>
      <c r="AJ1030" s="209">
        <f>Solicitacao_Prancha[[#This Row],[QUANT EQUIP]]</f>
        <v>1</v>
      </c>
      <c r="AK1030" s="209"/>
      <c r="AL1030" s="209"/>
      <c r="AM1030" s="209"/>
      <c r="AN1030" s="209"/>
      <c r="AO1030" s="209"/>
      <c r="AP1030" s="209"/>
      <c r="AQ1030" s="209"/>
      <c r="AR1030" s="209"/>
      <c r="AS1030" s="209"/>
      <c r="AT1030" s="209"/>
      <c r="AU1030" s="209"/>
      <c r="AV1030" s="209"/>
      <c r="AW1030" s="209"/>
      <c r="AX1030"/>
      <c r="AY1030"/>
    </row>
    <row r="1031" spans="1:51" ht="15" hidden="1" x14ac:dyDescent="0.25">
      <c r="A1031" s="209">
        <v>3803</v>
      </c>
      <c r="B1031" s="209" t="s">
        <v>743</v>
      </c>
      <c r="C1031" s="210">
        <v>45666.880555555559</v>
      </c>
      <c r="D1031" s="209" t="s">
        <v>2106</v>
      </c>
      <c r="E1031" s="209" t="s">
        <v>489</v>
      </c>
      <c r="F1031" s="209">
        <v>1</v>
      </c>
      <c r="G1031" s="209" t="s">
        <v>492</v>
      </c>
      <c r="H1031" s="209" t="s">
        <v>620</v>
      </c>
      <c r="I1031" s="209" t="s">
        <v>621</v>
      </c>
      <c r="J1031" s="209" t="s">
        <v>1</v>
      </c>
      <c r="K1031" s="209" t="s">
        <v>2107</v>
      </c>
      <c r="L1031" s="209" t="s">
        <v>593</v>
      </c>
      <c r="M1031" s="209" t="s">
        <v>652</v>
      </c>
      <c r="N1031" s="209" t="s">
        <v>1614</v>
      </c>
      <c r="O1031" s="209"/>
      <c r="P1031" s="209"/>
      <c r="Q1031" s="209" t="s">
        <v>688</v>
      </c>
      <c r="R1031" s="209" t="e">
        <f>VLOOKUP(LEFT(Solicitacao_Prancha[[#This Row],[ORIGEM]],4),#REF!,2,0)</f>
        <v>#REF!</v>
      </c>
      <c r="S1031" s="209" t="e">
        <f>VLOOKUP(LEFT(Solicitacao_Prancha[[#This Row],[DESTINO]],4),#REF!,2,0)</f>
        <v>#REF!</v>
      </c>
      <c r="T1031" s="218" t="str">
        <f t="shared" si="270"/>
        <v>Aderente</v>
      </c>
      <c r="U1031" s="222">
        <f>((CONCATENATE(Solicitacao_Prancha[[#This Row],[DATA MOVIMENTAÇÃO]]," ",Solicitacao_Prancha[[#This Row],[HORA MOVIMENTAÇÃO]])-Solicitacao_Prancha[[#This Row],[DATA SOLICITAÇÃO]])*24)+3</f>
        <v>61.866666666639503</v>
      </c>
      <c r="V1031" s="224" t="s">
        <v>410</v>
      </c>
      <c r="W1031" s="209" t="str">
        <f>LEFT(Solicitacao_Prancha[[#This Row],[ORIGEM]],4)</f>
        <v>0390</v>
      </c>
      <c r="X1031" s="209" t="str">
        <f>LEFT(Solicitacao_Prancha[[#This Row],[DESTINO]],4)</f>
        <v>0630</v>
      </c>
      <c r="Y1031" s="209" t="str">
        <f t="shared" si="271"/>
        <v>BRLP0390</v>
      </c>
      <c r="Z1031" s="209" t="str">
        <f t="shared" si="272"/>
        <v>03900630</v>
      </c>
      <c r="AA1031" s="209" t="str">
        <f t="shared" si="273"/>
        <v>BRLP0630</v>
      </c>
      <c r="AB1031" s="222" t="e">
        <f>VLOOKUP(Y1031,#REF!,2,0)</f>
        <v>#REF!</v>
      </c>
      <c r="AC1031" s="222" t="e">
        <f>VLOOKUP(Z1031,#REF!,2,0)</f>
        <v>#REF!</v>
      </c>
      <c r="AD1031" s="222" t="e">
        <f>VLOOKUP(AA1031,#REF!,2,0)</f>
        <v>#REF!</v>
      </c>
      <c r="AE1031" s="227" t="e">
        <f t="shared" si="274"/>
        <v>#REF!</v>
      </c>
      <c r="AF1031" s="230" t="e">
        <f t="shared" si="275"/>
        <v>#REF!</v>
      </c>
      <c r="AG1031" s="230">
        <v>2</v>
      </c>
      <c r="AH1031" s="230" t="e">
        <f t="shared" si="276"/>
        <v>#REF!</v>
      </c>
      <c r="AI1031" s="228" t="e">
        <f t="shared" si="277"/>
        <v>#REF!</v>
      </c>
      <c r="AJ1031" s="209">
        <f>Solicitacao_Prancha[[#This Row],[QUANT EQUIP]]</f>
        <v>1</v>
      </c>
      <c r="AK1031" s="209"/>
      <c r="AL1031" s="209"/>
      <c r="AM1031" s="209"/>
      <c r="AN1031" s="209"/>
      <c r="AO1031" s="209"/>
      <c r="AP1031" s="209"/>
      <c r="AQ1031" s="209"/>
      <c r="AR1031" s="209"/>
      <c r="AS1031" s="209"/>
      <c r="AT1031" s="209"/>
      <c r="AU1031" s="209"/>
      <c r="AV1031" s="209"/>
      <c r="AW1031" s="209"/>
      <c r="AX1031"/>
      <c r="AY1031"/>
    </row>
    <row r="1032" spans="1:51" ht="15" hidden="1" x14ac:dyDescent="0.25">
      <c r="A1032" s="209">
        <v>3804</v>
      </c>
      <c r="B1032" s="209" t="s">
        <v>743</v>
      </c>
      <c r="C1032" s="210">
        <v>45666.883333333331</v>
      </c>
      <c r="D1032" s="209" t="s">
        <v>2106</v>
      </c>
      <c r="E1032" s="209" t="s">
        <v>491</v>
      </c>
      <c r="F1032" s="209">
        <v>1</v>
      </c>
      <c r="G1032" s="209" t="s">
        <v>492</v>
      </c>
      <c r="H1032" s="209" t="s">
        <v>620</v>
      </c>
      <c r="I1032" s="209" t="s">
        <v>621</v>
      </c>
      <c r="J1032" s="209" t="s">
        <v>1</v>
      </c>
      <c r="K1032" s="209" t="s">
        <v>2107</v>
      </c>
      <c r="L1032" s="209" t="s">
        <v>593</v>
      </c>
      <c r="M1032" s="209" t="s">
        <v>652</v>
      </c>
      <c r="N1032" s="209" t="s">
        <v>1614</v>
      </c>
      <c r="O1032" s="209"/>
      <c r="P1032" s="209"/>
      <c r="Q1032" s="209" t="s">
        <v>688</v>
      </c>
      <c r="R1032" s="209" t="e">
        <f>VLOOKUP(LEFT(Solicitacao_Prancha[[#This Row],[ORIGEM]],4),#REF!,2,0)</f>
        <v>#REF!</v>
      </c>
      <c r="S1032" s="209" t="e">
        <f>VLOOKUP(LEFT(Solicitacao_Prancha[[#This Row],[DESTINO]],4),#REF!,2,0)</f>
        <v>#REF!</v>
      </c>
      <c r="T1032" s="218" t="str">
        <f t="shared" si="270"/>
        <v>Aderente</v>
      </c>
      <c r="U1032" s="222">
        <f>((CONCATENATE(Solicitacao_Prancha[[#This Row],[DATA MOVIMENTAÇÃO]]," ",Solicitacao_Prancha[[#This Row],[HORA MOVIMENTAÇÃO]])-Solicitacao_Prancha[[#This Row],[DATA SOLICITAÇÃO]])*24)+3</f>
        <v>61.800000000104774</v>
      </c>
      <c r="V1032" s="224" t="s">
        <v>410</v>
      </c>
      <c r="W1032" s="209" t="str">
        <f>LEFT(Solicitacao_Prancha[[#This Row],[ORIGEM]],4)</f>
        <v>0390</v>
      </c>
      <c r="X1032" s="209" t="str">
        <f>LEFT(Solicitacao_Prancha[[#This Row],[DESTINO]],4)</f>
        <v>0630</v>
      </c>
      <c r="Y1032" s="209" t="str">
        <f t="shared" si="271"/>
        <v>BRLP0390</v>
      </c>
      <c r="Z1032" s="209" t="str">
        <f t="shared" si="272"/>
        <v>03900630</v>
      </c>
      <c r="AA1032" s="209" t="str">
        <f t="shared" si="273"/>
        <v>BRLP0630</v>
      </c>
      <c r="AB1032" s="222" t="e">
        <f>VLOOKUP(Y1032,#REF!,2,0)</f>
        <v>#REF!</v>
      </c>
      <c r="AC1032" s="222" t="e">
        <f>VLOOKUP(Z1032,#REF!,2,0)</f>
        <v>#REF!</v>
      </c>
      <c r="AD1032" s="222" t="e">
        <f>VLOOKUP(AA1032,#REF!,2,0)</f>
        <v>#REF!</v>
      </c>
      <c r="AE1032" s="227" t="e">
        <f t="shared" si="274"/>
        <v>#REF!</v>
      </c>
      <c r="AF1032" s="230" t="e">
        <f t="shared" si="275"/>
        <v>#REF!</v>
      </c>
      <c r="AG1032" s="230">
        <v>2</v>
      </c>
      <c r="AH1032" s="230" t="e">
        <f t="shared" si="276"/>
        <v>#REF!</v>
      </c>
      <c r="AI1032" s="228" t="e">
        <f t="shared" si="277"/>
        <v>#REF!</v>
      </c>
      <c r="AJ1032" s="209">
        <f>Solicitacao_Prancha[[#This Row],[QUANT EQUIP]]</f>
        <v>1</v>
      </c>
      <c r="AK1032" s="209"/>
      <c r="AL1032" s="209"/>
      <c r="AM1032" s="209"/>
      <c r="AN1032" s="209"/>
      <c r="AO1032" s="209"/>
      <c r="AP1032" s="209"/>
      <c r="AQ1032" s="209"/>
      <c r="AR1032" s="209"/>
      <c r="AS1032" s="209"/>
      <c r="AT1032" s="209"/>
      <c r="AU1032" s="209"/>
      <c r="AV1032" s="209"/>
      <c r="AW1032" s="209"/>
      <c r="AX1032"/>
      <c r="AY1032"/>
    </row>
    <row r="1033" spans="1:51" ht="15" hidden="1" x14ac:dyDescent="0.25">
      <c r="A1033" s="209">
        <v>3805</v>
      </c>
      <c r="B1033" s="209" t="s">
        <v>743</v>
      </c>
      <c r="C1033" s="210">
        <v>45666.888194444444</v>
      </c>
      <c r="D1033" s="209" t="s">
        <v>2106</v>
      </c>
      <c r="E1033" s="209" t="s">
        <v>503</v>
      </c>
      <c r="F1033" s="209">
        <v>1</v>
      </c>
      <c r="G1033" s="209" t="s">
        <v>492</v>
      </c>
      <c r="H1033" s="209" t="s">
        <v>620</v>
      </c>
      <c r="I1033" s="209" t="s">
        <v>621</v>
      </c>
      <c r="J1033" s="209" t="s">
        <v>1</v>
      </c>
      <c r="K1033" s="209" t="s">
        <v>2107</v>
      </c>
      <c r="L1033" s="209" t="s">
        <v>593</v>
      </c>
      <c r="M1033" s="209" t="s">
        <v>652</v>
      </c>
      <c r="N1033" s="209" t="s">
        <v>1614</v>
      </c>
      <c r="O1033" s="209"/>
      <c r="P1033" s="209"/>
      <c r="Q1033" s="209" t="s">
        <v>688</v>
      </c>
      <c r="R1033" s="209" t="e">
        <f>VLOOKUP(LEFT(Solicitacao_Prancha[[#This Row],[ORIGEM]],4),#REF!,2,0)</f>
        <v>#REF!</v>
      </c>
      <c r="S1033" s="209" t="e">
        <f>VLOOKUP(LEFT(Solicitacao_Prancha[[#This Row],[DESTINO]],4),#REF!,2,0)</f>
        <v>#REF!</v>
      </c>
      <c r="T1033" s="218" t="str">
        <f t="shared" si="270"/>
        <v>Aderente</v>
      </c>
      <c r="U1033" s="222">
        <f>((CONCATENATE(Solicitacao_Prancha[[#This Row],[DATA MOVIMENTAÇÃO]]," ",Solicitacao_Prancha[[#This Row],[HORA MOVIMENTAÇÃO]])-Solicitacao_Prancha[[#This Row],[DATA SOLICITAÇÃO]])*24)+3</f>
        <v>61.683333333407063</v>
      </c>
      <c r="V1033" s="224" t="s">
        <v>410</v>
      </c>
      <c r="W1033" s="209" t="str">
        <f>LEFT(Solicitacao_Prancha[[#This Row],[ORIGEM]],4)</f>
        <v>0390</v>
      </c>
      <c r="X1033" s="209" t="str">
        <f>LEFT(Solicitacao_Prancha[[#This Row],[DESTINO]],4)</f>
        <v>0630</v>
      </c>
      <c r="Y1033" s="209" t="str">
        <f t="shared" si="271"/>
        <v>BRLP0390</v>
      </c>
      <c r="Z1033" s="209" t="str">
        <f t="shared" si="272"/>
        <v>03900630</v>
      </c>
      <c r="AA1033" s="209" t="str">
        <f t="shared" si="273"/>
        <v>BRLP0630</v>
      </c>
      <c r="AB1033" s="222" t="e">
        <f>VLOOKUP(Y1033,#REF!,2,0)</f>
        <v>#REF!</v>
      </c>
      <c r="AC1033" s="222" t="e">
        <f>VLOOKUP(Z1033,#REF!,2,0)</f>
        <v>#REF!</v>
      </c>
      <c r="AD1033" s="222" t="e">
        <f>VLOOKUP(AA1033,#REF!,2,0)</f>
        <v>#REF!</v>
      </c>
      <c r="AE1033" s="227" t="e">
        <f t="shared" si="274"/>
        <v>#REF!</v>
      </c>
      <c r="AF1033" s="230" t="e">
        <f t="shared" si="275"/>
        <v>#REF!</v>
      </c>
      <c r="AG1033" s="230">
        <v>2</v>
      </c>
      <c r="AH1033" s="230" t="e">
        <f t="shared" si="276"/>
        <v>#REF!</v>
      </c>
      <c r="AI1033" s="228" t="e">
        <f t="shared" si="277"/>
        <v>#REF!</v>
      </c>
      <c r="AJ1033" s="209">
        <f>Solicitacao_Prancha[[#This Row],[QUANT EQUIP]]</f>
        <v>1</v>
      </c>
      <c r="AK1033" s="209"/>
      <c r="AL1033" s="209"/>
      <c r="AM1033" s="209"/>
      <c r="AN1033" s="209"/>
      <c r="AO1033" s="209"/>
      <c r="AP1033" s="209"/>
      <c r="AQ1033" s="209"/>
      <c r="AR1033" s="209"/>
      <c r="AS1033" s="209"/>
      <c r="AT1033" s="209"/>
      <c r="AU1033" s="209"/>
      <c r="AV1033" s="209"/>
      <c r="AW1033" s="209"/>
      <c r="AX1033"/>
      <c r="AY1033"/>
    </row>
    <row r="1034" spans="1:51" ht="15" hidden="1" x14ac:dyDescent="0.25">
      <c r="A1034" s="209">
        <v>3806</v>
      </c>
      <c r="B1034" s="209" t="s">
        <v>743</v>
      </c>
      <c r="C1034" s="210">
        <v>45666.888888888891</v>
      </c>
      <c r="D1034" s="209" t="s">
        <v>2106</v>
      </c>
      <c r="E1034" s="209" t="s">
        <v>493</v>
      </c>
      <c r="F1034" s="209">
        <v>1</v>
      </c>
      <c r="G1034" s="209" t="s">
        <v>492</v>
      </c>
      <c r="H1034" s="209" t="s">
        <v>620</v>
      </c>
      <c r="I1034" s="209" t="s">
        <v>621</v>
      </c>
      <c r="J1034" s="209" t="s">
        <v>1</v>
      </c>
      <c r="K1034" s="209" t="s">
        <v>2107</v>
      </c>
      <c r="L1034" s="209" t="s">
        <v>593</v>
      </c>
      <c r="M1034" s="209" t="s">
        <v>652</v>
      </c>
      <c r="N1034" s="209" t="s">
        <v>1614</v>
      </c>
      <c r="O1034" s="209"/>
      <c r="P1034" s="209"/>
      <c r="Q1034" s="209" t="s">
        <v>688</v>
      </c>
      <c r="R1034" s="209" t="e">
        <f>VLOOKUP(LEFT(Solicitacao_Prancha[[#This Row],[ORIGEM]],4),#REF!,2,0)</f>
        <v>#REF!</v>
      </c>
      <c r="S1034" s="209" t="e">
        <f>VLOOKUP(LEFT(Solicitacao_Prancha[[#This Row],[DESTINO]],4),#REF!,2,0)</f>
        <v>#REF!</v>
      </c>
      <c r="T1034" s="218" t="str">
        <f t="shared" si="270"/>
        <v>Aderente</v>
      </c>
      <c r="U1034" s="222">
        <f>((CONCATENATE(Solicitacao_Prancha[[#This Row],[DATA MOVIMENTAÇÃO]]," ",Solicitacao_Prancha[[#This Row],[HORA MOVIMENTAÇÃO]])-Solicitacao_Prancha[[#This Row],[DATA SOLICITAÇÃO]])*24)+3</f>
        <v>61.666666666686069</v>
      </c>
      <c r="V1034" s="224" t="s">
        <v>410</v>
      </c>
      <c r="W1034" s="209" t="str">
        <f>LEFT(Solicitacao_Prancha[[#This Row],[ORIGEM]],4)</f>
        <v>0390</v>
      </c>
      <c r="X1034" s="209" t="str">
        <f>LEFT(Solicitacao_Prancha[[#This Row],[DESTINO]],4)</f>
        <v>0630</v>
      </c>
      <c r="Y1034" s="209" t="str">
        <f t="shared" si="271"/>
        <v>BRLP0390</v>
      </c>
      <c r="Z1034" s="209" t="str">
        <f t="shared" si="272"/>
        <v>03900630</v>
      </c>
      <c r="AA1034" s="209" t="str">
        <f t="shared" si="273"/>
        <v>BRLP0630</v>
      </c>
      <c r="AB1034" s="222" t="e">
        <f>VLOOKUP(Y1034,#REF!,2,0)</f>
        <v>#REF!</v>
      </c>
      <c r="AC1034" s="222" t="e">
        <f>VLOOKUP(Z1034,#REF!,2,0)</f>
        <v>#REF!</v>
      </c>
      <c r="AD1034" s="222" t="e">
        <f>VLOOKUP(AA1034,#REF!,2,0)</f>
        <v>#REF!</v>
      </c>
      <c r="AE1034" s="227" t="e">
        <f t="shared" si="274"/>
        <v>#REF!</v>
      </c>
      <c r="AF1034" s="230" t="e">
        <f t="shared" si="275"/>
        <v>#REF!</v>
      </c>
      <c r="AG1034" s="230">
        <v>2</v>
      </c>
      <c r="AH1034" s="230" t="e">
        <f t="shared" si="276"/>
        <v>#REF!</v>
      </c>
      <c r="AI1034" s="228" t="e">
        <f t="shared" si="277"/>
        <v>#REF!</v>
      </c>
      <c r="AJ1034" s="209">
        <f>Solicitacao_Prancha[[#This Row],[QUANT EQUIP]]</f>
        <v>1</v>
      </c>
      <c r="AK1034" s="209"/>
      <c r="AL1034" s="209"/>
      <c r="AM1034" s="209"/>
      <c r="AN1034" s="209"/>
      <c r="AO1034" s="209"/>
      <c r="AP1034" s="209"/>
      <c r="AQ1034" s="209"/>
      <c r="AR1034" s="209"/>
      <c r="AS1034" s="209"/>
      <c r="AT1034" s="209"/>
      <c r="AU1034" s="209"/>
      <c r="AV1034" s="209"/>
      <c r="AW1034" s="209"/>
      <c r="AX1034"/>
      <c r="AY1034"/>
    </row>
    <row r="1035" spans="1:51" ht="15" hidden="1" x14ac:dyDescent="0.25">
      <c r="A1035" s="209">
        <v>3808</v>
      </c>
      <c r="B1035" s="209" t="s">
        <v>743</v>
      </c>
      <c r="C1035" s="210">
        <v>45666.918749999997</v>
      </c>
      <c r="D1035" s="209" t="s">
        <v>521</v>
      </c>
      <c r="E1035" s="209" t="s">
        <v>489</v>
      </c>
      <c r="F1035" s="209">
        <v>1</v>
      </c>
      <c r="G1035" s="209" t="s">
        <v>4</v>
      </c>
      <c r="H1035" s="209" t="s">
        <v>620</v>
      </c>
      <c r="I1035" s="209" t="s">
        <v>621</v>
      </c>
      <c r="J1035" s="209" t="s">
        <v>531</v>
      </c>
      <c r="K1035" s="209" t="s">
        <v>1894</v>
      </c>
      <c r="L1035" s="209" t="s">
        <v>599</v>
      </c>
      <c r="M1035" s="209" t="s">
        <v>1513</v>
      </c>
      <c r="N1035" s="209" t="s">
        <v>1513</v>
      </c>
      <c r="O1035" s="209" t="s">
        <v>2108</v>
      </c>
      <c r="P1035" s="209" t="s">
        <v>514</v>
      </c>
      <c r="Q1035" s="209" t="s">
        <v>687</v>
      </c>
      <c r="R1035" s="209" t="e">
        <f>VLOOKUP(LEFT(Solicitacao_Prancha[[#This Row],[ORIGEM]],4),#REF!,2,0)</f>
        <v>#REF!</v>
      </c>
      <c r="S1035" s="209" t="e">
        <f>VLOOKUP(LEFT(Solicitacao_Prancha[[#This Row],[DESTINO]],4),#REF!,2,0)</f>
        <v>#REF!</v>
      </c>
      <c r="T1035" s="218" t="str">
        <f t="shared" si="270"/>
        <v>Não Aderente</v>
      </c>
      <c r="U1035" s="222">
        <f>((CONCATENATE(Solicitacao_Prancha[[#This Row],[DATA MOVIMENTAÇÃO]]," ",Solicitacao_Prancha[[#This Row],[HORA MOVIMENTAÇÃO]])-Solicitacao_Prancha[[#This Row],[DATA SOLICITAÇÃO]])*24)+3</f>
        <v>15.950000000128057</v>
      </c>
      <c r="V1035" s="224" t="s">
        <v>410</v>
      </c>
      <c r="W1035" s="209" t="str">
        <f>LEFT(Solicitacao_Prancha[[#This Row],[ORIGEM]],4)</f>
        <v>0460</v>
      </c>
      <c r="X1035" s="209" t="str">
        <f>LEFT(Solicitacao_Prancha[[#This Row],[DESTINO]],4)</f>
        <v>0460</v>
      </c>
      <c r="Y1035" s="209" t="str">
        <f t="shared" si="271"/>
        <v>BRLP0460</v>
      </c>
      <c r="Z1035" s="209" t="str">
        <f t="shared" si="272"/>
        <v>04600460</v>
      </c>
      <c r="AA1035" s="209" t="str">
        <f t="shared" si="273"/>
        <v>BRLP0460</v>
      </c>
      <c r="AB1035" s="222" t="e">
        <f>VLOOKUP(Y1035,#REF!,2,0)</f>
        <v>#REF!</v>
      </c>
      <c r="AC1035" s="222" t="e">
        <f>VLOOKUP(Z1035,#REF!,2,0)</f>
        <v>#REF!</v>
      </c>
      <c r="AD1035" s="222" t="e">
        <f>VLOOKUP(AA1035,#REF!,2,0)</f>
        <v>#REF!</v>
      </c>
      <c r="AE1035" s="227" t="e">
        <f t="shared" si="274"/>
        <v>#REF!</v>
      </c>
      <c r="AF1035" s="230" t="e">
        <f t="shared" si="275"/>
        <v>#REF!</v>
      </c>
      <c r="AG1035" s="230">
        <v>2</v>
      </c>
      <c r="AH1035" s="230" t="e">
        <f t="shared" si="276"/>
        <v>#REF!</v>
      </c>
      <c r="AI1035" s="228" t="e">
        <f t="shared" si="277"/>
        <v>#REF!</v>
      </c>
      <c r="AJ1035" s="209">
        <f>Solicitacao_Prancha[[#This Row],[QUANT EQUIP]]</f>
        <v>1</v>
      </c>
      <c r="AK1035" s="209"/>
      <c r="AL1035" s="209"/>
      <c r="AM1035" s="209"/>
      <c r="AN1035" s="209"/>
      <c r="AO1035" s="209"/>
      <c r="AP1035" s="209"/>
      <c r="AQ1035" s="209"/>
      <c r="AR1035" s="209"/>
      <c r="AS1035" s="209"/>
      <c r="AT1035" s="209"/>
      <c r="AU1035" s="209"/>
      <c r="AV1035" s="209"/>
      <c r="AW1035" s="209"/>
      <c r="AX1035"/>
      <c r="AY1035"/>
    </row>
    <row r="1036" spans="1:51" ht="15" hidden="1" x14ac:dyDescent="0.25">
      <c r="A1036" s="209">
        <v>3807</v>
      </c>
      <c r="B1036" s="209" t="s">
        <v>743</v>
      </c>
      <c r="C1036" s="210">
        <v>45666.919444444444</v>
      </c>
      <c r="D1036" s="209" t="s">
        <v>767</v>
      </c>
      <c r="E1036" s="209" t="s">
        <v>481</v>
      </c>
      <c r="F1036" s="209">
        <v>1</v>
      </c>
      <c r="G1036" s="209" t="s">
        <v>487</v>
      </c>
      <c r="H1036" s="209" t="s">
        <v>620</v>
      </c>
      <c r="I1036" s="209" t="s">
        <v>624</v>
      </c>
      <c r="J1036" s="209" t="s">
        <v>1</v>
      </c>
      <c r="K1036" s="209" t="s">
        <v>1912</v>
      </c>
      <c r="L1036" s="209" t="s">
        <v>604</v>
      </c>
      <c r="M1036" s="209" t="s">
        <v>1854</v>
      </c>
      <c r="N1036" s="209" t="s">
        <v>1765</v>
      </c>
      <c r="O1036" s="209"/>
      <c r="P1036" s="209"/>
      <c r="Q1036" s="209" t="s">
        <v>688</v>
      </c>
      <c r="R1036" s="209" t="e">
        <f>VLOOKUP(LEFT(Solicitacao_Prancha[[#This Row],[ORIGEM]],4),#REF!,2,0)</f>
        <v>#REF!</v>
      </c>
      <c r="S1036" s="209" t="e">
        <f>VLOOKUP(LEFT(Solicitacao_Prancha[[#This Row],[DESTINO]],4),#REF!,2,0)</f>
        <v>#REF!</v>
      </c>
      <c r="T1036" s="218" t="str">
        <f t="shared" si="270"/>
        <v>Não Aderente</v>
      </c>
      <c r="U1036" s="222">
        <f>((CONCATENATE(Solicitacao_Prancha[[#This Row],[DATA MOVIMENTAÇÃO]]," ",Solicitacao_Prancha[[#This Row],[HORA MOVIMENTAÇÃO]])-Solicitacao_Prancha[[#This Row],[DATA SOLICITAÇÃO]])*24)+3</f>
        <v>35.933333333290648</v>
      </c>
      <c r="V1036" s="224" t="s">
        <v>410</v>
      </c>
      <c r="W1036" s="209" t="str">
        <f>LEFT(Solicitacao_Prancha[[#This Row],[ORIGEM]],4)</f>
        <v>0122</v>
      </c>
      <c r="X1036" s="209" t="str">
        <f>LEFT(Solicitacao_Prancha[[#This Row],[DESTINO]],4)</f>
        <v>0398</v>
      </c>
      <c r="Y1036" s="209" t="str">
        <f t="shared" si="271"/>
        <v>BRLP0122</v>
      </c>
      <c r="Z1036" s="209" t="str">
        <f t="shared" si="272"/>
        <v>01220398</v>
      </c>
      <c r="AA1036" s="209" t="str">
        <f t="shared" si="273"/>
        <v>BRLP0398</v>
      </c>
      <c r="AB1036" s="222" t="e">
        <f>VLOOKUP(Y1036,#REF!,2,0)</f>
        <v>#REF!</v>
      </c>
      <c r="AC1036" s="222" t="e">
        <f>VLOOKUP(Z1036,#REF!,2,0)</f>
        <v>#REF!</v>
      </c>
      <c r="AD1036" s="222" t="e">
        <f>VLOOKUP(AA1036,#REF!,2,0)</f>
        <v>#REF!</v>
      </c>
      <c r="AE1036" s="227" t="e">
        <f t="shared" si="274"/>
        <v>#REF!</v>
      </c>
      <c r="AF1036" s="230" t="e">
        <f t="shared" si="275"/>
        <v>#REF!</v>
      </c>
      <c r="AG1036" s="230">
        <v>2</v>
      </c>
      <c r="AH1036" s="230" t="e">
        <f t="shared" si="276"/>
        <v>#REF!</v>
      </c>
      <c r="AI1036" s="228" t="e">
        <f t="shared" si="277"/>
        <v>#REF!</v>
      </c>
      <c r="AJ1036" s="209">
        <f>Solicitacao_Prancha[[#This Row],[QUANT EQUIP]]</f>
        <v>1</v>
      </c>
      <c r="AK1036" s="209"/>
      <c r="AL1036" s="209"/>
      <c r="AM1036" s="209"/>
      <c r="AN1036" s="209"/>
      <c r="AO1036" s="209"/>
      <c r="AP1036" s="209"/>
      <c r="AQ1036" s="209"/>
      <c r="AR1036" s="209"/>
      <c r="AS1036" s="209"/>
      <c r="AT1036" s="209"/>
      <c r="AU1036" s="209"/>
      <c r="AV1036" s="209"/>
      <c r="AW1036" s="209"/>
      <c r="AX1036"/>
      <c r="AY1036"/>
    </row>
    <row r="1037" spans="1:51" ht="15" hidden="1" x14ac:dyDescent="0.25">
      <c r="A1037" s="209">
        <v>3809</v>
      </c>
      <c r="B1037" s="209" t="s">
        <v>743</v>
      </c>
      <c r="C1037" s="210">
        <v>45666.921527777777</v>
      </c>
      <c r="D1037" s="209" t="s">
        <v>521</v>
      </c>
      <c r="E1037" s="209" t="s">
        <v>503</v>
      </c>
      <c r="F1037" s="209">
        <v>1</v>
      </c>
      <c r="G1037" s="209" t="s">
        <v>4</v>
      </c>
      <c r="H1037" s="209" t="s">
        <v>620</v>
      </c>
      <c r="I1037" s="209" t="s">
        <v>621</v>
      </c>
      <c r="J1037" s="209" t="s">
        <v>1</v>
      </c>
      <c r="K1037" s="209" t="s">
        <v>1912</v>
      </c>
      <c r="L1037" s="209" t="s">
        <v>593</v>
      </c>
      <c r="M1037" s="209" t="s">
        <v>1513</v>
      </c>
      <c r="N1037" s="209" t="s">
        <v>1513</v>
      </c>
      <c r="O1037" s="209" t="s">
        <v>2109</v>
      </c>
      <c r="P1037" s="209"/>
      <c r="Q1037" s="209" t="s">
        <v>687</v>
      </c>
      <c r="R1037" s="209" t="e">
        <f>VLOOKUP(LEFT(Solicitacao_Prancha[[#This Row],[ORIGEM]],4),#REF!,2,0)</f>
        <v>#REF!</v>
      </c>
      <c r="S1037" s="209" t="e">
        <f>VLOOKUP(LEFT(Solicitacao_Prancha[[#This Row],[DESTINO]],4),#REF!,2,0)</f>
        <v>#REF!</v>
      </c>
      <c r="T1037" s="218" t="str">
        <f t="shared" si="270"/>
        <v>Não Aderente</v>
      </c>
      <c r="U1037" s="222">
        <f>((CONCATENATE(Solicitacao_Prancha[[#This Row],[DATA MOVIMENTAÇÃO]]," ",Solicitacao_Prancha[[#This Row],[HORA MOVIMENTAÇÃO]])-Solicitacao_Prancha[[#This Row],[DATA SOLICITAÇÃO]])*24)+3</f>
        <v>36.883333333418705</v>
      </c>
      <c r="V1037" s="224" t="s">
        <v>410</v>
      </c>
      <c r="W1037" s="209" t="str">
        <f>LEFT(Solicitacao_Prancha[[#This Row],[ORIGEM]],4)</f>
        <v>0460</v>
      </c>
      <c r="X1037" s="209" t="str">
        <f>LEFT(Solicitacao_Prancha[[#This Row],[DESTINO]],4)</f>
        <v>0460</v>
      </c>
      <c r="Y1037" s="209" t="str">
        <f t="shared" si="271"/>
        <v>BRLP0460</v>
      </c>
      <c r="Z1037" s="209" t="str">
        <f t="shared" si="272"/>
        <v>04600460</v>
      </c>
      <c r="AA1037" s="209" t="str">
        <f t="shared" si="273"/>
        <v>BRLP0460</v>
      </c>
      <c r="AB1037" s="222" t="e">
        <f>VLOOKUP(Y1037,#REF!,2,0)</f>
        <v>#REF!</v>
      </c>
      <c r="AC1037" s="222" t="e">
        <f>VLOOKUP(Z1037,#REF!,2,0)</f>
        <v>#REF!</v>
      </c>
      <c r="AD1037" s="222" t="e">
        <f>VLOOKUP(AA1037,#REF!,2,0)</f>
        <v>#REF!</v>
      </c>
      <c r="AE1037" s="227" t="e">
        <f t="shared" si="274"/>
        <v>#REF!</v>
      </c>
      <c r="AF1037" s="230" t="e">
        <f t="shared" si="275"/>
        <v>#REF!</v>
      </c>
      <c r="AG1037" s="230">
        <v>2</v>
      </c>
      <c r="AH1037" s="230" t="e">
        <f t="shared" si="276"/>
        <v>#REF!</v>
      </c>
      <c r="AI1037" s="228" t="e">
        <f t="shared" si="277"/>
        <v>#REF!</v>
      </c>
      <c r="AJ1037" s="209">
        <f>Solicitacao_Prancha[[#This Row],[QUANT EQUIP]]</f>
        <v>1</v>
      </c>
      <c r="AK1037" s="209"/>
      <c r="AL1037" s="209"/>
      <c r="AM1037" s="209"/>
      <c r="AN1037" s="209"/>
      <c r="AO1037" s="209"/>
      <c r="AP1037" s="209"/>
      <c r="AQ1037" s="209"/>
      <c r="AR1037" s="209"/>
      <c r="AS1037" s="209"/>
      <c r="AT1037" s="209"/>
      <c r="AU1037" s="209"/>
      <c r="AV1037" s="209"/>
      <c r="AW1037" s="209"/>
      <c r="AX1037"/>
      <c r="AY1037"/>
    </row>
    <row r="1038" spans="1:51" ht="15" hidden="1" x14ac:dyDescent="0.25">
      <c r="A1038" s="209">
        <v>3811</v>
      </c>
      <c r="B1038" s="209" t="s">
        <v>743</v>
      </c>
      <c r="C1038" s="210">
        <v>45666.92291666667</v>
      </c>
      <c r="D1038" s="209" t="s">
        <v>1123</v>
      </c>
      <c r="E1038" s="209" t="s">
        <v>503</v>
      </c>
      <c r="F1038" s="209">
        <v>1</v>
      </c>
      <c r="G1038" s="209" t="s">
        <v>501</v>
      </c>
      <c r="H1038" s="209" t="s">
        <v>620</v>
      </c>
      <c r="I1038" s="209" t="s">
        <v>624</v>
      </c>
      <c r="J1038" s="209" t="s">
        <v>531</v>
      </c>
      <c r="K1038" s="209" t="s">
        <v>1894</v>
      </c>
      <c r="L1038" s="209" t="s">
        <v>593</v>
      </c>
      <c r="M1038" s="209" t="s">
        <v>974</v>
      </c>
      <c r="N1038" s="209" t="s">
        <v>1676</v>
      </c>
      <c r="O1038" s="209"/>
      <c r="P1038" s="209" t="s">
        <v>651</v>
      </c>
      <c r="Q1038" s="209" t="s">
        <v>688</v>
      </c>
      <c r="R1038" s="209" t="e">
        <f>VLOOKUP(LEFT(Solicitacao_Prancha[[#This Row],[ORIGEM]],4),#REF!,2,0)</f>
        <v>#REF!</v>
      </c>
      <c r="S1038" s="209" t="e">
        <f>VLOOKUP(LEFT(Solicitacao_Prancha[[#This Row],[DESTINO]],4),#REF!,2,0)</f>
        <v>#REF!</v>
      </c>
      <c r="T1038" s="218" t="str">
        <f t="shared" si="270"/>
        <v>Não Aderente</v>
      </c>
      <c r="U1038" s="222">
        <f>((CONCATENATE(Solicitacao_Prancha[[#This Row],[DATA MOVIMENTAÇÃO]]," ",Solicitacao_Prancha[[#This Row],[HORA MOVIMENTAÇÃO]])-Solicitacao_Prancha[[#This Row],[DATA SOLICITAÇÃO]])*24)+3</f>
        <v>12.849999999976717</v>
      </c>
      <c r="V1038" s="224" t="s">
        <v>410</v>
      </c>
      <c r="W1038" s="209" t="str">
        <f>LEFT(Solicitacao_Prancha[[#This Row],[ORIGEM]],4)</f>
        <v>0517</v>
      </c>
      <c r="X1038" s="209" t="str">
        <f>LEFT(Solicitacao_Prancha[[#This Row],[DESTINO]],4)</f>
        <v>0049</v>
      </c>
      <c r="Y1038" s="209" t="str">
        <f t="shared" si="271"/>
        <v>BRLP0517</v>
      </c>
      <c r="Z1038" s="209" t="str">
        <f t="shared" si="272"/>
        <v>05170049</v>
      </c>
      <c r="AA1038" s="209" t="str">
        <f t="shared" si="273"/>
        <v>BRLP0049</v>
      </c>
      <c r="AB1038" s="222" t="e">
        <f>VLOOKUP(Y1038,#REF!,2,0)</f>
        <v>#REF!</v>
      </c>
      <c r="AC1038" s="222" t="e">
        <f>VLOOKUP(Z1038,#REF!,2,0)</f>
        <v>#REF!</v>
      </c>
      <c r="AD1038" s="222" t="e">
        <f>VLOOKUP(AA1038,#REF!,2,0)</f>
        <v>#REF!</v>
      </c>
      <c r="AE1038" s="227" t="e">
        <f t="shared" si="274"/>
        <v>#REF!</v>
      </c>
      <c r="AF1038" s="230" t="e">
        <f t="shared" si="275"/>
        <v>#REF!</v>
      </c>
      <c r="AG1038" s="230">
        <v>2</v>
      </c>
      <c r="AH1038" s="230" t="e">
        <f t="shared" si="276"/>
        <v>#REF!</v>
      </c>
      <c r="AI1038" s="228" t="e">
        <f t="shared" si="277"/>
        <v>#REF!</v>
      </c>
      <c r="AJ1038" s="209">
        <f>Solicitacao_Prancha[[#This Row],[QUANT EQUIP]]</f>
        <v>1</v>
      </c>
      <c r="AK1038" s="209"/>
      <c r="AL1038" s="209"/>
      <c r="AM1038" s="209"/>
      <c r="AN1038" s="209"/>
      <c r="AO1038" s="209"/>
      <c r="AP1038" s="209"/>
      <c r="AQ1038" s="209"/>
      <c r="AR1038" s="209"/>
      <c r="AS1038" s="209"/>
      <c r="AT1038" s="209"/>
      <c r="AU1038" s="209"/>
      <c r="AV1038" s="209"/>
      <c r="AW1038" s="209"/>
      <c r="AX1038"/>
      <c r="AY1038"/>
    </row>
    <row r="1039" spans="1:51" ht="15" hidden="1" x14ac:dyDescent="0.25">
      <c r="A1039" s="209">
        <v>3810</v>
      </c>
      <c r="B1039" s="209" t="s">
        <v>743</v>
      </c>
      <c r="C1039" s="210">
        <v>45666.92291666667</v>
      </c>
      <c r="D1039" s="209" t="s">
        <v>1123</v>
      </c>
      <c r="E1039" s="209" t="s">
        <v>507</v>
      </c>
      <c r="F1039" s="209">
        <v>1</v>
      </c>
      <c r="G1039" s="209" t="s">
        <v>501</v>
      </c>
      <c r="H1039" s="209" t="s">
        <v>620</v>
      </c>
      <c r="I1039" s="209" t="s">
        <v>624</v>
      </c>
      <c r="J1039" s="209" t="s">
        <v>531</v>
      </c>
      <c r="K1039" s="209" t="s">
        <v>1894</v>
      </c>
      <c r="L1039" s="209" t="s">
        <v>593</v>
      </c>
      <c r="M1039" s="209" t="s">
        <v>1676</v>
      </c>
      <c r="N1039" s="209" t="s">
        <v>974</v>
      </c>
      <c r="O1039" s="209"/>
      <c r="P1039" s="209" t="s">
        <v>651</v>
      </c>
      <c r="Q1039" s="209" t="s">
        <v>688</v>
      </c>
      <c r="R1039" s="209" t="e">
        <f>VLOOKUP(LEFT(Solicitacao_Prancha[[#This Row],[ORIGEM]],4),#REF!,2,0)</f>
        <v>#REF!</v>
      </c>
      <c r="S1039" s="209" t="e">
        <f>VLOOKUP(LEFT(Solicitacao_Prancha[[#This Row],[DESTINO]],4),#REF!,2,0)</f>
        <v>#REF!</v>
      </c>
      <c r="T1039" s="218" t="str">
        <f t="shared" si="270"/>
        <v>Não Aderente</v>
      </c>
      <c r="U1039" s="222">
        <f>((CONCATENATE(Solicitacao_Prancha[[#This Row],[DATA MOVIMENTAÇÃO]]," ",Solicitacao_Prancha[[#This Row],[HORA MOVIMENTAÇÃO]])-Solicitacao_Prancha[[#This Row],[DATA SOLICITAÇÃO]])*24)+3</f>
        <v>12.849999999976717</v>
      </c>
      <c r="V1039" s="224" t="s">
        <v>410</v>
      </c>
      <c r="W1039" s="209" t="str">
        <f>LEFT(Solicitacao_Prancha[[#This Row],[ORIGEM]],4)</f>
        <v>0049</v>
      </c>
      <c r="X1039" s="209" t="str">
        <f>LEFT(Solicitacao_Prancha[[#This Row],[DESTINO]],4)</f>
        <v>0517</v>
      </c>
      <c r="Y1039" s="209" t="str">
        <f t="shared" si="271"/>
        <v>BRLP0049</v>
      </c>
      <c r="Z1039" s="209" t="str">
        <f t="shared" si="272"/>
        <v>00490517</v>
      </c>
      <c r="AA1039" s="209" t="str">
        <f t="shared" si="273"/>
        <v>BRLP0517</v>
      </c>
      <c r="AB1039" s="222" t="e">
        <f>VLOOKUP(Y1039,#REF!,2,0)</f>
        <v>#REF!</v>
      </c>
      <c r="AC1039" s="222" t="e">
        <f>VLOOKUP(Z1039,#REF!,2,0)</f>
        <v>#REF!</v>
      </c>
      <c r="AD1039" s="222" t="e">
        <f>VLOOKUP(AA1039,#REF!,2,0)</f>
        <v>#REF!</v>
      </c>
      <c r="AE1039" s="227" t="e">
        <f t="shared" si="274"/>
        <v>#REF!</v>
      </c>
      <c r="AF1039" s="230" t="e">
        <f t="shared" si="275"/>
        <v>#REF!</v>
      </c>
      <c r="AG1039" s="230">
        <v>2</v>
      </c>
      <c r="AH1039" s="230" t="e">
        <f t="shared" si="276"/>
        <v>#REF!</v>
      </c>
      <c r="AI1039" s="228" t="e">
        <f t="shared" si="277"/>
        <v>#REF!</v>
      </c>
      <c r="AJ1039" s="209">
        <f>Solicitacao_Prancha[[#This Row],[QUANT EQUIP]]</f>
        <v>1</v>
      </c>
      <c r="AK1039" s="209"/>
      <c r="AL1039" s="209"/>
      <c r="AM1039" s="209"/>
      <c r="AN1039" s="209"/>
      <c r="AO1039" s="209"/>
      <c r="AP1039" s="209"/>
      <c r="AQ1039" s="209"/>
      <c r="AR1039" s="209"/>
      <c r="AS1039" s="209"/>
      <c r="AT1039" s="209"/>
      <c r="AU1039" s="209"/>
      <c r="AV1039" s="209"/>
      <c r="AW1039" s="209"/>
      <c r="AX1039"/>
      <c r="AY1039"/>
    </row>
    <row r="1040" spans="1:51" ht="15" hidden="1" x14ac:dyDescent="0.25">
      <c r="A1040" s="209">
        <v>3812</v>
      </c>
      <c r="B1040" s="209" t="s">
        <v>742</v>
      </c>
      <c r="C1040" s="210">
        <v>45666.928472222222</v>
      </c>
      <c r="D1040" s="209" t="s">
        <v>1564</v>
      </c>
      <c r="E1040" s="209" t="s">
        <v>493</v>
      </c>
      <c r="F1040" s="209">
        <v>1</v>
      </c>
      <c r="G1040" s="209" t="s">
        <v>533</v>
      </c>
      <c r="H1040" s="209" t="s">
        <v>620</v>
      </c>
      <c r="I1040" s="209" t="s">
        <v>621</v>
      </c>
      <c r="J1040" s="209" t="s">
        <v>531</v>
      </c>
      <c r="K1040" s="209" t="s">
        <v>1894</v>
      </c>
      <c r="L1040" s="209" t="s">
        <v>606</v>
      </c>
      <c r="M1040" s="209" t="s">
        <v>634</v>
      </c>
      <c r="N1040" s="209" t="s">
        <v>513</v>
      </c>
      <c r="O1040" s="209"/>
      <c r="P1040" s="209" t="s">
        <v>651</v>
      </c>
      <c r="Q1040" s="209" t="s">
        <v>688</v>
      </c>
      <c r="R1040" s="209" t="e">
        <f>VLOOKUP(LEFT(Solicitacao_Prancha[[#This Row],[ORIGEM]],4),#REF!,2,0)</f>
        <v>#REF!</v>
      </c>
      <c r="S1040" s="209" t="e">
        <f>VLOOKUP(LEFT(Solicitacao_Prancha[[#This Row],[DESTINO]],4),#REF!,2,0)</f>
        <v>#REF!</v>
      </c>
      <c r="T1040" s="218" t="str">
        <f t="shared" si="270"/>
        <v>Não Aderente</v>
      </c>
      <c r="U1040" s="222">
        <f>((CONCATENATE(Solicitacao_Prancha[[#This Row],[DATA MOVIMENTAÇÃO]]," ",Solicitacao_Prancha[[#This Row],[HORA MOVIMENTAÇÃO]])-Solicitacao_Prancha[[#This Row],[DATA SOLICITAÇÃO]])*24)+3</f>
        <v>16.716666666674428</v>
      </c>
      <c r="V1040" s="224" t="s">
        <v>410</v>
      </c>
      <c r="W1040" s="209" t="str">
        <f>LEFT(Solicitacao_Prancha[[#This Row],[ORIGEM]],4)</f>
        <v>0157</v>
      </c>
      <c r="X1040" s="209" t="str">
        <f>LEFT(Solicitacao_Prancha[[#This Row],[DESTINO]],4)</f>
        <v>0009</v>
      </c>
      <c r="Y1040" s="209" t="str">
        <f t="shared" si="271"/>
        <v>BRLP0157</v>
      </c>
      <c r="Z1040" s="209" t="str">
        <f t="shared" si="272"/>
        <v>01570009</v>
      </c>
      <c r="AA1040" s="209" t="str">
        <f t="shared" si="273"/>
        <v>BRLP0009</v>
      </c>
      <c r="AB1040" s="222" t="e">
        <f>VLOOKUP(Y1040,#REF!,2,0)</f>
        <v>#REF!</v>
      </c>
      <c r="AC1040" s="222" t="e">
        <f>VLOOKUP(Z1040,#REF!,2,0)</f>
        <v>#REF!</v>
      </c>
      <c r="AD1040" s="222" t="e">
        <f>VLOOKUP(AA1040,#REF!,2,0)</f>
        <v>#REF!</v>
      </c>
      <c r="AE1040" s="227" t="e">
        <f t="shared" si="274"/>
        <v>#REF!</v>
      </c>
      <c r="AF1040" s="230" t="e">
        <f t="shared" si="275"/>
        <v>#REF!</v>
      </c>
      <c r="AG1040" s="230">
        <v>2</v>
      </c>
      <c r="AH1040" s="230" t="e">
        <f t="shared" si="276"/>
        <v>#REF!</v>
      </c>
      <c r="AI1040" s="228" t="e">
        <f t="shared" si="277"/>
        <v>#REF!</v>
      </c>
      <c r="AJ1040" s="209">
        <f>Solicitacao_Prancha[[#This Row],[QUANT EQUIP]]</f>
        <v>1</v>
      </c>
      <c r="AK1040" s="209"/>
      <c r="AL1040" s="209"/>
      <c r="AM1040" s="209"/>
      <c r="AN1040" s="209"/>
      <c r="AO1040" s="209"/>
      <c r="AP1040" s="209"/>
      <c r="AQ1040" s="209"/>
      <c r="AR1040" s="209"/>
      <c r="AS1040" s="209"/>
      <c r="AT1040" s="209"/>
      <c r="AU1040" s="209"/>
      <c r="AV1040" s="209"/>
      <c r="AW1040" s="209"/>
      <c r="AX1040"/>
      <c r="AY1040"/>
    </row>
    <row r="1041" spans="1:51" ht="15" hidden="1" x14ac:dyDescent="0.25">
      <c r="A1041" s="209">
        <v>3813</v>
      </c>
      <c r="B1041" s="209" t="s">
        <v>743</v>
      </c>
      <c r="C1041" s="210">
        <v>45666.969444444447</v>
      </c>
      <c r="D1041" s="209" t="s">
        <v>521</v>
      </c>
      <c r="E1041" s="209" t="s">
        <v>489</v>
      </c>
      <c r="F1041" s="209">
        <v>1</v>
      </c>
      <c r="G1041" s="209" t="s">
        <v>4</v>
      </c>
      <c r="H1041" s="209" t="s">
        <v>620</v>
      </c>
      <c r="I1041" s="209" t="s">
        <v>621</v>
      </c>
      <c r="J1041" s="209" t="s">
        <v>1</v>
      </c>
      <c r="K1041" s="209" t="s">
        <v>1912</v>
      </c>
      <c r="L1041" s="209" t="s">
        <v>604</v>
      </c>
      <c r="M1041" s="209" t="s">
        <v>1513</v>
      </c>
      <c r="N1041" s="209" t="s">
        <v>1513</v>
      </c>
      <c r="O1041" s="209" t="s">
        <v>2110</v>
      </c>
      <c r="P1041" s="209"/>
      <c r="Q1041" s="209" t="s">
        <v>687</v>
      </c>
      <c r="R1041" s="209" t="e">
        <f>VLOOKUP(LEFT(Solicitacao_Prancha[[#This Row],[ORIGEM]],4),#REF!,2,0)</f>
        <v>#REF!</v>
      </c>
      <c r="S1041" s="209" t="e">
        <f>VLOOKUP(LEFT(Solicitacao_Prancha[[#This Row],[DESTINO]],4),#REF!,2,0)</f>
        <v>#REF!</v>
      </c>
      <c r="T1041" s="218" t="str">
        <f t="shared" si="270"/>
        <v>Não Aderente</v>
      </c>
      <c r="U1041" s="222">
        <f>((CONCATENATE(Solicitacao_Prancha[[#This Row],[DATA MOVIMENTAÇÃO]]," ",Solicitacao_Prancha[[#This Row],[HORA MOVIMENTAÇÃO]])-Solicitacao_Prancha[[#This Row],[DATA SOLICITAÇÃO]])*24)+3</f>
        <v>34.733333333220799</v>
      </c>
      <c r="V1041" s="224" t="s">
        <v>410</v>
      </c>
      <c r="W1041" s="209" t="str">
        <f>LEFT(Solicitacao_Prancha[[#This Row],[ORIGEM]],4)</f>
        <v>0460</v>
      </c>
      <c r="X1041" s="209" t="str">
        <f>LEFT(Solicitacao_Prancha[[#This Row],[DESTINO]],4)</f>
        <v>0460</v>
      </c>
      <c r="Y1041" s="209" t="str">
        <f t="shared" si="271"/>
        <v>BRLP0460</v>
      </c>
      <c r="Z1041" s="209" t="str">
        <f t="shared" si="272"/>
        <v>04600460</v>
      </c>
      <c r="AA1041" s="209" t="str">
        <f t="shared" si="273"/>
        <v>BRLP0460</v>
      </c>
      <c r="AB1041" s="222" t="e">
        <f>VLOOKUP(Y1041,#REF!,2,0)</f>
        <v>#REF!</v>
      </c>
      <c r="AC1041" s="222" t="e">
        <f>VLOOKUP(Z1041,#REF!,2,0)</f>
        <v>#REF!</v>
      </c>
      <c r="AD1041" s="222" t="e">
        <f>VLOOKUP(AA1041,#REF!,2,0)</f>
        <v>#REF!</v>
      </c>
      <c r="AE1041" s="227" t="e">
        <f t="shared" si="274"/>
        <v>#REF!</v>
      </c>
      <c r="AF1041" s="230" t="e">
        <f t="shared" si="275"/>
        <v>#REF!</v>
      </c>
      <c r="AG1041" s="230">
        <v>2</v>
      </c>
      <c r="AH1041" s="230" t="e">
        <f t="shared" si="276"/>
        <v>#REF!</v>
      </c>
      <c r="AI1041" s="228" t="e">
        <f t="shared" si="277"/>
        <v>#REF!</v>
      </c>
      <c r="AJ1041" s="209">
        <f>Solicitacao_Prancha[[#This Row],[QUANT EQUIP]]</f>
        <v>1</v>
      </c>
      <c r="AK1041" s="209"/>
      <c r="AL1041" s="209"/>
      <c r="AM1041" s="209"/>
      <c r="AN1041" s="209"/>
      <c r="AO1041" s="209"/>
      <c r="AP1041" s="209"/>
      <c r="AQ1041" s="209"/>
      <c r="AR1041" s="209"/>
      <c r="AS1041" s="209"/>
      <c r="AT1041" s="209"/>
      <c r="AU1041" s="209"/>
      <c r="AV1041" s="209"/>
      <c r="AW1041" s="209"/>
      <c r="AX1041"/>
      <c r="AY1041"/>
    </row>
    <row r="1042" spans="1:51" ht="15" hidden="1" x14ac:dyDescent="0.25">
      <c r="A1042" s="209">
        <v>3814</v>
      </c>
      <c r="B1042" s="209" t="s">
        <v>743</v>
      </c>
      <c r="C1042" s="210">
        <v>45666.988888888889</v>
      </c>
      <c r="D1042" s="209" t="s">
        <v>2111</v>
      </c>
      <c r="E1042" s="209" t="s">
        <v>491</v>
      </c>
      <c r="F1042" s="209">
        <v>1</v>
      </c>
      <c r="G1042" s="209" t="s">
        <v>8</v>
      </c>
      <c r="H1042" s="209" t="s">
        <v>620</v>
      </c>
      <c r="I1042" s="209" t="s">
        <v>624</v>
      </c>
      <c r="J1042" s="209" t="s">
        <v>1</v>
      </c>
      <c r="K1042" s="209" t="s">
        <v>2104</v>
      </c>
      <c r="L1042" s="209" t="s">
        <v>600</v>
      </c>
      <c r="M1042" s="209" t="s">
        <v>696</v>
      </c>
      <c r="N1042" s="209" t="s">
        <v>827</v>
      </c>
      <c r="O1042" s="209"/>
      <c r="P1042" s="209"/>
      <c r="Q1042" s="209" t="s">
        <v>688</v>
      </c>
      <c r="R1042" s="209" t="e">
        <f>VLOOKUP(LEFT(Solicitacao_Prancha[[#This Row],[ORIGEM]],4),#REF!,2,0)</f>
        <v>#REF!</v>
      </c>
      <c r="S1042" s="209" t="e">
        <f>VLOOKUP(LEFT(Solicitacao_Prancha[[#This Row],[DESTINO]],4),#REF!,2,0)</f>
        <v>#REF!</v>
      </c>
      <c r="T1042" s="218" t="str">
        <f t="shared" si="270"/>
        <v>Aderente</v>
      </c>
      <c r="U1042" s="222">
        <f>((CONCATENATE(Solicitacao_Prancha[[#This Row],[DATA MOVIMENTAÇÃO]]," ",Solicitacao_Prancha[[#This Row],[HORA MOVIMENTAÇÃO]])-Solicitacao_Prancha[[#This Row],[DATA SOLICITAÇÃO]])*24)+3</f>
        <v>81.266666666662786</v>
      </c>
      <c r="V1042" s="224" t="s">
        <v>410</v>
      </c>
      <c r="W1042" s="209" t="str">
        <f>LEFT(Solicitacao_Prancha[[#This Row],[ORIGEM]],4)</f>
        <v>0347</v>
      </c>
      <c r="X1042" s="209" t="str">
        <f>LEFT(Solicitacao_Prancha[[#This Row],[DESTINO]],4)</f>
        <v>1106</v>
      </c>
      <c r="Y1042" s="209" t="str">
        <f t="shared" si="271"/>
        <v>BRLP0347</v>
      </c>
      <c r="Z1042" s="209" t="str">
        <f t="shared" si="272"/>
        <v>03471106</v>
      </c>
      <c r="AA1042" s="209" t="str">
        <f t="shared" si="273"/>
        <v>BRLP1106</v>
      </c>
      <c r="AB1042" s="222" t="e">
        <f>VLOOKUP(Y1042,#REF!,2,0)</f>
        <v>#REF!</v>
      </c>
      <c r="AC1042" s="222" t="e">
        <f>VLOOKUP(Z1042,#REF!,2,0)</f>
        <v>#REF!</v>
      </c>
      <c r="AD1042" s="222" t="e">
        <f>VLOOKUP(AA1042,#REF!,2,0)</f>
        <v>#REF!</v>
      </c>
      <c r="AE1042" s="227" t="e">
        <f t="shared" si="274"/>
        <v>#REF!</v>
      </c>
      <c r="AF1042" s="230" t="e">
        <f t="shared" si="275"/>
        <v>#REF!</v>
      </c>
      <c r="AG1042" s="230">
        <v>2</v>
      </c>
      <c r="AH1042" s="230" t="e">
        <f t="shared" si="276"/>
        <v>#REF!</v>
      </c>
      <c r="AI1042" s="228" t="e">
        <f t="shared" si="277"/>
        <v>#REF!</v>
      </c>
      <c r="AJ1042" s="209">
        <f>Solicitacao_Prancha[[#This Row],[QUANT EQUIP]]</f>
        <v>1</v>
      </c>
      <c r="AK1042" s="209"/>
      <c r="AL1042" s="209"/>
      <c r="AM1042" s="209"/>
      <c r="AN1042" s="209"/>
      <c r="AO1042" s="209"/>
      <c r="AP1042" s="209"/>
      <c r="AQ1042" s="209"/>
      <c r="AR1042" s="209"/>
      <c r="AS1042" s="209"/>
      <c r="AT1042" s="209"/>
      <c r="AU1042" s="209"/>
      <c r="AV1042" s="209"/>
      <c r="AW1042" s="209"/>
      <c r="AX1042"/>
      <c r="AY1042"/>
    </row>
    <row r="1043" spans="1:51" ht="15" hidden="1" x14ac:dyDescent="0.25">
      <c r="A1043" s="209">
        <v>3815</v>
      </c>
      <c r="B1043" s="209" t="s">
        <v>743</v>
      </c>
      <c r="C1043" s="210">
        <v>45666.990277777775</v>
      </c>
      <c r="D1043" s="209" t="s">
        <v>2111</v>
      </c>
      <c r="E1043" s="209" t="s">
        <v>489</v>
      </c>
      <c r="F1043" s="209">
        <v>1</v>
      </c>
      <c r="G1043" s="209" t="s">
        <v>8</v>
      </c>
      <c r="H1043" s="209" t="s">
        <v>620</v>
      </c>
      <c r="I1043" s="209" t="s">
        <v>624</v>
      </c>
      <c r="J1043" s="209" t="s">
        <v>1</v>
      </c>
      <c r="K1043" s="209" t="s">
        <v>2104</v>
      </c>
      <c r="L1043" s="209" t="s">
        <v>600</v>
      </c>
      <c r="M1043" s="209" t="s">
        <v>696</v>
      </c>
      <c r="N1043" s="209" t="s">
        <v>827</v>
      </c>
      <c r="O1043" s="209"/>
      <c r="P1043" s="209"/>
      <c r="Q1043" s="209" t="s">
        <v>688</v>
      </c>
      <c r="R1043" s="209" t="e">
        <f>VLOOKUP(LEFT(Solicitacao_Prancha[[#This Row],[ORIGEM]],4),#REF!,2,0)</f>
        <v>#REF!</v>
      </c>
      <c r="S1043" s="209" t="e">
        <f>VLOOKUP(LEFT(Solicitacao_Prancha[[#This Row],[DESTINO]],4),#REF!,2,0)</f>
        <v>#REF!</v>
      </c>
      <c r="T1043" s="218" t="str">
        <f t="shared" si="270"/>
        <v>Aderente</v>
      </c>
      <c r="U1043" s="222">
        <f>((CONCATENATE(Solicitacao_Prancha[[#This Row],[DATA MOVIMENTAÇÃO]]," ",Solicitacao_Prancha[[#This Row],[HORA MOVIMENTAÇÃO]])-Solicitacao_Prancha[[#This Row],[DATA SOLICITAÇÃO]])*24)+3</f>
        <v>81.233333333395422</v>
      </c>
      <c r="V1043" s="224" t="s">
        <v>410</v>
      </c>
      <c r="W1043" s="209" t="str">
        <f>LEFT(Solicitacao_Prancha[[#This Row],[ORIGEM]],4)</f>
        <v>0347</v>
      </c>
      <c r="X1043" s="209" t="str">
        <f>LEFT(Solicitacao_Prancha[[#This Row],[DESTINO]],4)</f>
        <v>1106</v>
      </c>
      <c r="Y1043" s="209" t="str">
        <f t="shared" si="271"/>
        <v>BRLP0347</v>
      </c>
      <c r="Z1043" s="209" t="str">
        <f t="shared" si="272"/>
        <v>03471106</v>
      </c>
      <c r="AA1043" s="209" t="str">
        <f t="shared" si="273"/>
        <v>BRLP1106</v>
      </c>
      <c r="AB1043" s="222" t="e">
        <f>VLOOKUP(Y1043,#REF!,2,0)</f>
        <v>#REF!</v>
      </c>
      <c r="AC1043" s="222" t="e">
        <f>VLOOKUP(Z1043,#REF!,2,0)</f>
        <v>#REF!</v>
      </c>
      <c r="AD1043" s="222" t="e">
        <f>VLOOKUP(AA1043,#REF!,2,0)</f>
        <v>#REF!</v>
      </c>
      <c r="AE1043" s="227" t="e">
        <f t="shared" si="274"/>
        <v>#REF!</v>
      </c>
      <c r="AF1043" s="230" t="e">
        <f t="shared" si="275"/>
        <v>#REF!</v>
      </c>
      <c r="AG1043" s="230">
        <v>2</v>
      </c>
      <c r="AH1043" s="230" t="e">
        <f t="shared" si="276"/>
        <v>#REF!</v>
      </c>
      <c r="AI1043" s="228" t="e">
        <f t="shared" si="277"/>
        <v>#REF!</v>
      </c>
      <c r="AJ1043" s="209">
        <f>Solicitacao_Prancha[[#This Row],[QUANT EQUIP]]</f>
        <v>1</v>
      </c>
      <c r="AK1043" s="209"/>
      <c r="AL1043" s="209"/>
      <c r="AM1043" s="209"/>
      <c r="AN1043" s="209"/>
      <c r="AO1043" s="209"/>
      <c r="AP1043" s="209"/>
      <c r="AQ1043" s="209"/>
      <c r="AR1043" s="209"/>
      <c r="AS1043" s="209"/>
      <c r="AT1043" s="209"/>
      <c r="AU1043" s="209"/>
      <c r="AV1043" s="209"/>
      <c r="AW1043" s="209"/>
      <c r="AX1043"/>
      <c r="AY1043"/>
    </row>
    <row r="1044" spans="1:51" ht="15" hidden="1" x14ac:dyDescent="0.25">
      <c r="A1044" s="209">
        <v>3816</v>
      </c>
      <c r="B1044" s="209" t="s">
        <v>718</v>
      </c>
      <c r="C1044" s="210">
        <v>45667.054166666669</v>
      </c>
      <c r="D1044" s="209" t="s">
        <v>653</v>
      </c>
      <c r="E1044" s="209" t="s">
        <v>905</v>
      </c>
      <c r="F1044" s="209">
        <v>1</v>
      </c>
      <c r="G1044" s="209" t="s">
        <v>8</v>
      </c>
      <c r="H1044" s="209" t="s">
        <v>620</v>
      </c>
      <c r="I1044" s="209" t="s">
        <v>621</v>
      </c>
      <c r="J1044" s="209" t="s">
        <v>1</v>
      </c>
      <c r="K1044" s="209" t="s">
        <v>2104</v>
      </c>
      <c r="L1044" s="209" t="s">
        <v>604</v>
      </c>
      <c r="M1044" s="209" t="s">
        <v>634</v>
      </c>
      <c r="N1044" s="209" t="s">
        <v>1717</v>
      </c>
      <c r="O1044" s="209"/>
      <c r="P1044" s="209"/>
      <c r="Q1044" s="209" t="s">
        <v>688</v>
      </c>
      <c r="R1044" s="209" t="e">
        <f>VLOOKUP(LEFT(Solicitacao_Prancha[[#This Row],[ORIGEM]],4),#REF!,2,0)</f>
        <v>#REF!</v>
      </c>
      <c r="S1044" s="209" t="e">
        <f>VLOOKUP(LEFT(Solicitacao_Prancha[[#This Row],[DESTINO]],4),#REF!,2,0)</f>
        <v>#REF!</v>
      </c>
      <c r="T1044" s="218" t="str">
        <f t="shared" si="270"/>
        <v>Aderente</v>
      </c>
      <c r="U1044" s="222">
        <f>((CONCATENATE(Solicitacao_Prancha[[#This Row],[DATA MOVIMENTAÇÃO]]," ",Solicitacao_Prancha[[#This Row],[HORA MOVIMENTAÇÃO]])-Solicitacao_Prancha[[#This Row],[DATA SOLICITAÇÃO]])*24)+3</f>
        <v>80.699999999895226</v>
      </c>
      <c r="V1044" s="224" t="s">
        <v>410</v>
      </c>
      <c r="W1044" s="209" t="str">
        <f>LEFT(Solicitacao_Prancha[[#This Row],[ORIGEM]],4)</f>
        <v>0157</v>
      </c>
      <c r="X1044" s="209" t="str">
        <f>LEFT(Solicitacao_Prancha[[#This Row],[DESTINO]],4)</f>
        <v>1123</v>
      </c>
      <c r="Y1044" s="209" t="str">
        <f t="shared" si="271"/>
        <v>BRLP0157</v>
      </c>
      <c r="Z1044" s="209" t="str">
        <f t="shared" si="272"/>
        <v>01571123</v>
      </c>
      <c r="AA1044" s="209" t="str">
        <f t="shared" si="273"/>
        <v>BRLP1123</v>
      </c>
      <c r="AB1044" s="222" t="e">
        <f>VLOOKUP(Y1044,#REF!,2,0)</f>
        <v>#REF!</v>
      </c>
      <c r="AC1044" s="222" t="e">
        <f>VLOOKUP(Z1044,#REF!,2,0)</f>
        <v>#REF!</v>
      </c>
      <c r="AD1044" s="222" t="e">
        <f>VLOOKUP(AA1044,#REF!,2,0)</f>
        <v>#REF!</v>
      </c>
      <c r="AE1044" s="227" t="e">
        <f t="shared" si="274"/>
        <v>#REF!</v>
      </c>
      <c r="AF1044" s="230" t="e">
        <f t="shared" si="275"/>
        <v>#REF!</v>
      </c>
      <c r="AG1044" s="230">
        <v>2</v>
      </c>
      <c r="AH1044" s="230" t="e">
        <f t="shared" si="276"/>
        <v>#REF!</v>
      </c>
      <c r="AI1044" s="228" t="e">
        <f t="shared" si="277"/>
        <v>#REF!</v>
      </c>
      <c r="AJ1044" s="209">
        <f>Solicitacao_Prancha[[#This Row],[QUANT EQUIP]]</f>
        <v>1</v>
      </c>
      <c r="AK1044" s="209"/>
      <c r="AL1044" s="209"/>
      <c r="AM1044" s="209"/>
      <c r="AN1044" s="209"/>
      <c r="AO1044" s="209"/>
      <c r="AP1044" s="209"/>
      <c r="AQ1044" s="209"/>
      <c r="AR1044" s="209"/>
      <c r="AS1044" s="209"/>
      <c r="AT1044" s="209"/>
      <c r="AU1044" s="209"/>
      <c r="AV1044" s="209"/>
      <c r="AW1044" s="209"/>
      <c r="AX1044"/>
      <c r="AY1044"/>
    </row>
    <row r="1045" spans="1:51" ht="15" hidden="1" x14ac:dyDescent="0.25">
      <c r="A1045" s="209">
        <v>3817</v>
      </c>
      <c r="B1045" s="209" t="s">
        <v>717</v>
      </c>
      <c r="C1045" s="210">
        <v>45667.504166666666</v>
      </c>
      <c r="D1045" s="209" t="s">
        <v>1432</v>
      </c>
      <c r="E1045" s="209" t="s">
        <v>493</v>
      </c>
      <c r="F1045" s="209">
        <v>1</v>
      </c>
      <c r="G1045" s="209" t="s">
        <v>543</v>
      </c>
      <c r="H1045" s="209" t="s">
        <v>620</v>
      </c>
      <c r="I1045" s="209" t="s">
        <v>621</v>
      </c>
      <c r="J1045" s="209" t="s">
        <v>531</v>
      </c>
      <c r="K1045" s="209" t="s">
        <v>1894</v>
      </c>
      <c r="L1045" s="209" t="s">
        <v>606</v>
      </c>
      <c r="M1045" s="209" t="s">
        <v>636</v>
      </c>
      <c r="N1045" s="209" t="s">
        <v>678</v>
      </c>
      <c r="O1045" s="209"/>
      <c r="P1045" s="209" t="s">
        <v>633</v>
      </c>
      <c r="Q1045" s="209" t="s">
        <v>688</v>
      </c>
      <c r="R1045" s="209" t="e">
        <f>VLOOKUP(LEFT(Solicitacao_Prancha[[#This Row],[ORIGEM]],4),#REF!,2,0)</f>
        <v>#REF!</v>
      </c>
      <c r="S1045" s="209" t="e">
        <f>VLOOKUP(LEFT(Solicitacao_Prancha[[#This Row],[DESTINO]],4),#REF!,2,0)</f>
        <v>#REF!</v>
      </c>
      <c r="T1045" s="218" t="str">
        <f t="shared" si="270"/>
        <v>Não Aderente</v>
      </c>
      <c r="U1045" s="222">
        <f>((CONCATENATE(Solicitacao_Prancha[[#This Row],[DATA MOVIMENTAÇÃO]]," ",Solicitacao_Prancha[[#This Row],[HORA MOVIMENTAÇÃO]])-Solicitacao_Prancha[[#This Row],[DATA SOLICITAÇÃO]])*24)+3</f>
        <v>2.9000000000232831</v>
      </c>
      <c r="V1045" s="224" t="s">
        <v>410</v>
      </c>
      <c r="W1045" s="209" t="str">
        <f>LEFT(Solicitacao_Prancha[[#This Row],[ORIGEM]],4)</f>
        <v>5002</v>
      </c>
      <c r="X1045" s="209" t="str">
        <f>LEFT(Solicitacao_Prancha[[#This Row],[DESTINO]],4)</f>
        <v>5014</v>
      </c>
      <c r="Y1045" s="209" t="str">
        <f t="shared" si="271"/>
        <v>BRLP5002</v>
      </c>
      <c r="Z1045" s="209" t="str">
        <f t="shared" si="272"/>
        <v>50025014</v>
      </c>
      <c r="AA1045" s="209" t="str">
        <f t="shared" si="273"/>
        <v>BRLP5014</v>
      </c>
      <c r="AB1045" s="222" t="e">
        <f>VLOOKUP(Y1045,#REF!,2,0)</f>
        <v>#REF!</v>
      </c>
      <c r="AC1045" s="222" t="e">
        <f>VLOOKUP(Z1045,#REF!,2,0)</f>
        <v>#REF!</v>
      </c>
      <c r="AD1045" s="222" t="e">
        <f>VLOOKUP(AA1045,#REF!,2,0)</f>
        <v>#REF!</v>
      </c>
      <c r="AE1045" s="227" t="e">
        <f t="shared" si="274"/>
        <v>#REF!</v>
      </c>
      <c r="AF1045" s="230" t="e">
        <f t="shared" si="275"/>
        <v>#REF!</v>
      </c>
      <c r="AG1045" s="230">
        <v>2</v>
      </c>
      <c r="AH1045" s="230" t="e">
        <f t="shared" si="276"/>
        <v>#REF!</v>
      </c>
      <c r="AI1045" s="228" t="e">
        <f t="shared" si="277"/>
        <v>#REF!</v>
      </c>
      <c r="AJ1045" s="209">
        <f>Solicitacao_Prancha[[#This Row],[QUANT EQUIP]]</f>
        <v>1</v>
      </c>
      <c r="AK1045" s="209"/>
      <c r="AL1045" s="209"/>
      <c r="AM1045" s="209"/>
      <c r="AN1045" s="209"/>
      <c r="AO1045" s="209"/>
      <c r="AP1045" s="209"/>
      <c r="AQ1045" s="209"/>
      <c r="AR1045" s="209"/>
      <c r="AS1045" s="209"/>
      <c r="AT1045" s="209"/>
      <c r="AU1045" s="209"/>
      <c r="AV1045" s="209"/>
      <c r="AW1045" s="209"/>
      <c r="AX1045"/>
      <c r="AY1045"/>
    </row>
    <row r="1046" spans="1:51" ht="15" hidden="1" x14ac:dyDescent="0.25">
      <c r="A1046" s="209">
        <v>3818</v>
      </c>
      <c r="B1046" s="209" t="s">
        <v>718</v>
      </c>
      <c r="C1046" s="210">
        <v>45667.511805555558</v>
      </c>
      <c r="D1046" s="209" t="s">
        <v>575</v>
      </c>
      <c r="E1046" s="209" t="s">
        <v>719</v>
      </c>
      <c r="F1046" s="209">
        <v>2</v>
      </c>
      <c r="G1046" s="209" t="s">
        <v>4</v>
      </c>
      <c r="H1046" s="209" t="s">
        <v>621</v>
      </c>
      <c r="I1046" s="209" t="s">
        <v>621</v>
      </c>
      <c r="J1046" s="209" t="s">
        <v>1</v>
      </c>
      <c r="K1046" s="209" t="s">
        <v>2107</v>
      </c>
      <c r="L1046" s="209" t="s">
        <v>604</v>
      </c>
      <c r="M1046" s="209" t="s">
        <v>716</v>
      </c>
      <c r="N1046" s="209" t="s">
        <v>658</v>
      </c>
      <c r="O1046" s="209"/>
      <c r="P1046" s="209"/>
      <c r="Q1046" s="209" t="s">
        <v>688</v>
      </c>
      <c r="R1046" s="209" t="e">
        <f>VLOOKUP(LEFT(Solicitacao_Prancha[[#This Row],[ORIGEM]],4),#REF!,2,0)</f>
        <v>#REF!</v>
      </c>
      <c r="S1046" s="209" t="e">
        <f>VLOOKUP(LEFT(Solicitacao_Prancha[[#This Row],[DESTINO]],4),#REF!,2,0)</f>
        <v>#REF!</v>
      </c>
      <c r="T1046" s="218" t="str">
        <f t="shared" si="270"/>
        <v>Não Aderente</v>
      </c>
      <c r="U1046" s="222">
        <f>((CONCATENATE(Solicitacao_Prancha[[#This Row],[DATA MOVIMENTAÇÃO]]," ",Solicitacao_Prancha[[#This Row],[HORA MOVIMENTAÇÃO]])-Solicitacao_Prancha[[#This Row],[DATA SOLICITAÇÃO]])*24)+3</f>
        <v>45.716666666558012</v>
      </c>
      <c r="V1046" s="224" t="s">
        <v>410</v>
      </c>
      <c r="W1046" s="209" t="str">
        <f>LEFT(Solicitacao_Prancha[[#This Row],[ORIGEM]],4)</f>
        <v>0458</v>
      </c>
      <c r="X1046" s="209" t="str">
        <f>LEFT(Solicitacao_Prancha[[#This Row],[DESTINO]],4)</f>
        <v>0459</v>
      </c>
      <c r="Y1046" s="209" t="str">
        <f t="shared" si="271"/>
        <v>BRLP0458</v>
      </c>
      <c r="Z1046" s="209" t="str">
        <f t="shared" si="272"/>
        <v>04580459</v>
      </c>
      <c r="AA1046" s="209" t="str">
        <f t="shared" si="273"/>
        <v>BRLP0459</v>
      </c>
      <c r="AB1046" s="222" t="e">
        <f>VLOOKUP(Y1046,#REF!,2,0)</f>
        <v>#REF!</v>
      </c>
      <c r="AC1046" s="222" t="e">
        <f>VLOOKUP(Z1046,#REF!,2,0)</f>
        <v>#REF!</v>
      </c>
      <c r="AD1046" s="222" t="e">
        <f>VLOOKUP(AA1046,#REF!,2,0)</f>
        <v>#REF!</v>
      </c>
      <c r="AE1046" s="227" t="e">
        <f t="shared" si="274"/>
        <v>#REF!</v>
      </c>
      <c r="AF1046" s="230" t="e">
        <f t="shared" si="275"/>
        <v>#REF!</v>
      </c>
      <c r="AG1046" s="230">
        <v>2</v>
      </c>
      <c r="AH1046" s="230" t="e">
        <f t="shared" si="276"/>
        <v>#REF!</v>
      </c>
      <c r="AI1046" s="228" t="e">
        <f t="shared" si="277"/>
        <v>#REF!</v>
      </c>
      <c r="AJ1046" s="209">
        <f>Solicitacao_Prancha[[#This Row],[QUANT EQUIP]]</f>
        <v>2</v>
      </c>
      <c r="AK1046" s="209"/>
      <c r="AL1046" s="209"/>
      <c r="AM1046" s="209"/>
      <c r="AN1046" s="209"/>
      <c r="AO1046" s="209"/>
      <c r="AP1046" s="209"/>
      <c r="AQ1046" s="209"/>
      <c r="AR1046" s="209"/>
      <c r="AS1046" s="209"/>
      <c r="AT1046" s="209"/>
      <c r="AU1046" s="209"/>
      <c r="AV1046" s="209"/>
      <c r="AW1046" s="209"/>
      <c r="AX1046"/>
      <c r="AY1046"/>
    </row>
    <row r="1047" spans="1:51" ht="15" hidden="1" x14ac:dyDescent="0.25">
      <c r="A1047" s="209">
        <v>3819</v>
      </c>
      <c r="B1047" s="209" t="s">
        <v>717</v>
      </c>
      <c r="C1047" s="210">
        <v>45667.513194444444</v>
      </c>
      <c r="D1047" s="209" t="s">
        <v>1432</v>
      </c>
      <c r="E1047" s="209" t="s">
        <v>500</v>
      </c>
      <c r="F1047" s="209">
        <v>1</v>
      </c>
      <c r="G1047" s="209" t="s">
        <v>543</v>
      </c>
      <c r="H1047" s="209" t="s">
        <v>620</v>
      </c>
      <c r="I1047" s="209" t="s">
        <v>621</v>
      </c>
      <c r="J1047" s="209" t="s">
        <v>531</v>
      </c>
      <c r="K1047" s="209" t="s">
        <v>1912</v>
      </c>
      <c r="L1047" s="209" t="s">
        <v>604</v>
      </c>
      <c r="M1047" s="209" t="s">
        <v>636</v>
      </c>
      <c r="N1047" s="209" t="s">
        <v>678</v>
      </c>
      <c r="O1047" s="209"/>
      <c r="P1047" s="209" t="s">
        <v>633</v>
      </c>
      <c r="Q1047" s="209" t="s">
        <v>688</v>
      </c>
      <c r="R1047" s="209" t="e">
        <f>VLOOKUP(LEFT(Solicitacao_Prancha[[#This Row],[ORIGEM]],4),#REF!,2,0)</f>
        <v>#REF!</v>
      </c>
      <c r="S1047" s="209" t="e">
        <f>VLOOKUP(LEFT(Solicitacao_Prancha[[#This Row],[DESTINO]],4),#REF!,2,0)</f>
        <v>#REF!</v>
      </c>
      <c r="T1047" s="218" t="str">
        <f t="shared" si="270"/>
        <v>Não Aderente</v>
      </c>
      <c r="U1047" s="222">
        <f>((CONCATENATE(Solicitacao_Prancha[[#This Row],[DATA MOVIMENTAÇÃO]]," ",Solicitacao_Prancha[[#This Row],[HORA MOVIMENTAÇÃO]])-Solicitacao_Prancha[[#This Row],[DATA SOLICITAÇÃO]])*24)+3</f>
        <v>21.683333333290648</v>
      </c>
      <c r="V1047" s="224" t="s">
        <v>410</v>
      </c>
      <c r="W1047" s="209" t="str">
        <f>LEFT(Solicitacao_Prancha[[#This Row],[ORIGEM]],4)</f>
        <v>5002</v>
      </c>
      <c r="X1047" s="209" t="str">
        <f>LEFT(Solicitacao_Prancha[[#This Row],[DESTINO]],4)</f>
        <v>5014</v>
      </c>
      <c r="Y1047" s="209" t="str">
        <f t="shared" si="271"/>
        <v>BRLP5002</v>
      </c>
      <c r="Z1047" s="209" t="str">
        <f t="shared" si="272"/>
        <v>50025014</v>
      </c>
      <c r="AA1047" s="209" t="str">
        <f t="shared" si="273"/>
        <v>BRLP5014</v>
      </c>
      <c r="AB1047" s="222" t="e">
        <f>VLOOKUP(Y1047,#REF!,2,0)</f>
        <v>#REF!</v>
      </c>
      <c r="AC1047" s="222" t="e">
        <f>VLOOKUP(Z1047,#REF!,2,0)</f>
        <v>#REF!</v>
      </c>
      <c r="AD1047" s="222" t="e">
        <f>VLOOKUP(AA1047,#REF!,2,0)</f>
        <v>#REF!</v>
      </c>
      <c r="AE1047" s="227" t="e">
        <f t="shared" si="274"/>
        <v>#REF!</v>
      </c>
      <c r="AF1047" s="230" t="e">
        <f t="shared" si="275"/>
        <v>#REF!</v>
      </c>
      <c r="AG1047" s="230">
        <v>2</v>
      </c>
      <c r="AH1047" s="230" t="e">
        <f t="shared" si="276"/>
        <v>#REF!</v>
      </c>
      <c r="AI1047" s="228" t="e">
        <f t="shared" si="277"/>
        <v>#REF!</v>
      </c>
      <c r="AJ1047" s="209">
        <f>Solicitacao_Prancha[[#This Row],[QUANT EQUIP]]</f>
        <v>1</v>
      </c>
      <c r="AK1047" s="209"/>
      <c r="AL1047" s="209"/>
      <c r="AM1047" s="209"/>
      <c r="AN1047" s="209"/>
      <c r="AO1047" s="209"/>
      <c r="AP1047" s="209"/>
      <c r="AQ1047" s="209"/>
      <c r="AR1047" s="209"/>
      <c r="AS1047" s="209"/>
      <c r="AT1047" s="209"/>
      <c r="AU1047" s="209"/>
      <c r="AV1047" s="209"/>
      <c r="AW1047" s="209"/>
      <c r="AX1047"/>
      <c r="AY1047"/>
    </row>
    <row r="1048" spans="1:51" ht="15" hidden="1" x14ac:dyDescent="0.25">
      <c r="A1048" s="209">
        <v>3820</v>
      </c>
      <c r="B1048" s="209" t="s">
        <v>717</v>
      </c>
      <c r="C1048" s="210">
        <v>45667.530555555553</v>
      </c>
      <c r="D1048" s="209" t="s">
        <v>558</v>
      </c>
      <c r="E1048" s="209" t="s">
        <v>491</v>
      </c>
      <c r="F1048" s="209">
        <v>1</v>
      </c>
      <c r="G1048" s="209" t="s">
        <v>6</v>
      </c>
      <c r="H1048" s="209" t="s">
        <v>620</v>
      </c>
      <c r="I1048" s="209" t="s">
        <v>621</v>
      </c>
      <c r="J1048" s="209" t="s">
        <v>531</v>
      </c>
      <c r="K1048" s="209" t="s">
        <v>1894</v>
      </c>
      <c r="L1048" s="209" t="s">
        <v>595</v>
      </c>
      <c r="M1048" s="209" t="s">
        <v>517</v>
      </c>
      <c r="N1048" s="209" t="s">
        <v>769</v>
      </c>
      <c r="O1048" s="209"/>
      <c r="P1048" s="209" t="s">
        <v>514</v>
      </c>
      <c r="Q1048" s="209" t="s">
        <v>688</v>
      </c>
      <c r="R1048" s="209" t="e">
        <f>VLOOKUP(LEFT(Solicitacao_Prancha[[#This Row],[ORIGEM]],4),#REF!,2,0)</f>
        <v>#REF!</v>
      </c>
      <c r="S1048" s="209" t="e">
        <f>VLOOKUP(LEFT(Solicitacao_Prancha[[#This Row],[DESTINO]],4),#REF!,2,0)</f>
        <v>#REF!</v>
      </c>
      <c r="T1048" s="218" t="str">
        <f t="shared" si="270"/>
        <v>Não Aderente</v>
      </c>
      <c r="U1048" s="222">
        <f>((CONCATENATE(Solicitacao_Prancha[[#This Row],[DATA MOVIMENTAÇÃO]]," ",Solicitacao_Prancha[[#This Row],[HORA MOVIMENTAÇÃO]])-Solicitacao_Prancha[[#This Row],[DATA SOLICITAÇÃO]])*24)+3</f>
        <v>0.26666666666278616</v>
      </c>
      <c r="V1048" s="224" t="s">
        <v>410</v>
      </c>
      <c r="W1048" s="209" t="str">
        <f>LEFT(Solicitacao_Prancha[[#This Row],[ORIGEM]],4)</f>
        <v>0342</v>
      </c>
      <c r="X1048" s="209" t="str">
        <f>LEFT(Solicitacao_Prancha[[#This Row],[DESTINO]],4)</f>
        <v>0332</v>
      </c>
      <c r="Y1048" s="209" t="str">
        <f t="shared" si="271"/>
        <v>BRLP0342</v>
      </c>
      <c r="Z1048" s="209" t="str">
        <f t="shared" si="272"/>
        <v>03420332</v>
      </c>
      <c r="AA1048" s="209" t="str">
        <f t="shared" si="273"/>
        <v>BRLP0332</v>
      </c>
      <c r="AB1048" s="222" t="e">
        <f>VLOOKUP(Y1048,#REF!,2,0)</f>
        <v>#REF!</v>
      </c>
      <c r="AC1048" s="222" t="e">
        <f>VLOOKUP(Z1048,#REF!,2,0)</f>
        <v>#REF!</v>
      </c>
      <c r="AD1048" s="222" t="e">
        <f>VLOOKUP(AA1048,#REF!,2,0)</f>
        <v>#REF!</v>
      </c>
      <c r="AE1048" s="227" t="e">
        <f t="shared" si="274"/>
        <v>#REF!</v>
      </c>
      <c r="AF1048" s="230" t="e">
        <f t="shared" si="275"/>
        <v>#REF!</v>
      </c>
      <c r="AG1048" s="230">
        <v>2</v>
      </c>
      <c r="AH1048" s="230" t="e">
        <f t="shared" si="276"/>
        <v>#REF!</v>
      </c>
      <c r="AI1048" s="228" t="e">
        <f t="shared" si="277"/>
        <v>#REF!</v>
      </c>
      <c r="AJ1048" s="209">
        <f>Solicitacao_Prancha[[#This Row],[QUANT EQUIP]]</f>
        <v>1</v>
      </c>
      <c r="AK1048" s="209"/>
      <c r="AL1048" s="209"/>
      <c r="AM1048" s="209"/>
      <c r="AN1048" s="209"/>
      <c r="AO1048" s="209"/>
      <c r="AP1048" s="209"/>
      <c r="AQ1048" s="209"/>
      <c r="AR1048" s="209"/>
      <c r="AS1048" s="209"/>
      <c r="AT1048" s="209"/>
      <c r="AU1048" s="209"/>
      <c r="AV1048" s="209"/>
      <c r="AW1048" s="209"/>
      <c r="AX1048"/>
      <c r="AY1048"/>
    </row>
    <row r="1049" spans="1:51" ht="15" hidden="1" x14ac:dyDescent="0.25">
      <c r="A1049" s="209">
        <v>3821</v>
      </c>
      <c r="B1049" s="209" t="s">
        <v>742</v>
      </c>
      <c r="C1049" s="210">
        <v>45667.555555555555</v>
      </c>
      <c r="D1049" s="209" t="s">
        <v>585</v>
      </c>
      <c r="E1049" s="209" t="s">
        <v>491</v>
      </c>
      <c r="F1049" s="209">
        <v>1</v>
      </c>
      <c r="G1049" s="209" t="s">
        <v>532</v>
      </c>
      <c r="H1049" s="209" t="s">
        <v>620</v>
      </c>
      <c r="I1049" s="209" t="s">
        <v>624</v>
      </c>
      <c r="J1049" s="209" t="s">
        <v>1</v>
      </c>
      <c r="K1049" s="209" t="s">
        <v>2107</v>
      </c>
      <c r="L1049" s="209" t="s">
        <v>1221</v>
      </c>
      <c r="M1049" s="209" t="s">
        <v>1608</v>
      </c>
      <c r="N1049" s="209" t="s">
        <v>2112</v>
      </c>
      <c r="O1049" s="209"/>
      <c r="P1049" s="209"/>
      <c r="Q1049" s="209" t="s">
        <v>687</v>
      </c>
      <c r="R1049" s="209" t="e">
        <f>VLOOKUP(LEFT(Solicitacao_Prancha[[#This Row],[ORIGEM]],4),#REF!,2,0)</f>
        <v>#REF!</v>
      </c>
      <c r="S1049" s="209" t="e">
        <f>VLOOKUP(LEFT(Solicitacao_Prancha[[#This Row],[DESTINO]],4),#REF!,2,0)</f>
        <v>#REF!</v>
      </c>
      <c r="T1049" s="218" t="str">
        <f t="shared" si="270"/>
        <v>Aderente</v>
      </c>
      <c r="U1049" s="222">
        <f>((CONCATENATE(Solicitacao_Prancha[[#This Row],[DATA MOVIMENTAÇÃO]]," ",Solicitacao_Prancha[[#This Row],[HORA MOVIMENTAÇÃO]])-Solicitacao_Prancha[[#This Row],[DATA SOLICITAÇÃO]])*24)+3</f>
        <v>48.083333333430346</v>
      </c>
      <c r="V1049" s="224" t="s">
        <v>410</v>
      </c>
      <c r="W1049" s="209" t="str">
        <f>LEFT(Solicitacao_Prancha[[#This Row],[ORIGEM]],4)</f>
        <v>0291</v>
      </c>
      <c r="X1049" s="209" t="str">
        <f>LEFT(Solicitacao_Prancha[[#This Row],[DESTINO]],4)</f>
        <v>0369</v>
      </c>
      <c r="Y1049" s="209" t="str">
        <f t="shared" si="271"/>
        <v>BRLP0291</v>
      </c>
      <c r="Z1049" s="209" t="str">
        <f t="shared" si="272"/>
        <v>02910369</v>
      </c>
      <c r="AA1049" s="209" t="str">
        <f t="shared" si="273"/>
        <v>BRLP0369</v>
      </c>
      <c r="AB1049" s="222" t="e">
        <f>VLOOKUP(Y1049,#REF!,2,0)</f>
        <v>#REF!</v>
      </c>
      <c r="AC1049" s="222" t="e">
        <f>VLOOKUP(Z1049,#REF!,2,0)</f>
        <v>#REF!</v>
      </c>
      <c r="AD1049" s="222" t="e">
        <f>VLOOKUP(AA1049,#REF!,2,0)</f>
        <v>#REF!</v>
      </c>
      <c r="AE1049" s="227" t="e">
        <f t="shared" si="274"/>
        <v>#REF!</v>
      </c>
      <c r="AF1049" s="230" t="e">
        <f t="shared" si="275"/>
        <v>#REF!</v>
      </c>
      <c r="AG1049" s="230">
        <v>2</v>
      </c>
      <c r="AH1049" s="230" t="e">
        <f t="shared" si="276"/>
        <v>#REF!</v>
      </c>
      <c r="AI1049" s="228" t="e">
        <f t="shared" si="277"/>
        <v>#REF!</v>
      </c>
      <c r="AJ1049" s="209">
        <f>Solicitacao_Prancha[[#This Row],[QUANT EQUIP]]</f>
        <v>1</v>
      </c>
      <c r="AK1049" s="209"/>
      <c r="AL1049" s="209"/>
      <c r="AM1049" s="209"/>
      <c r="AN1049" s="209"/>
      <c r="AO1049" s="209"/>
      <c r="AP1049" s="209"/>
      <c r="AQ1049" s="209"/>
      <c r="AR1049" s="209"/>
      <c r="AS1049" s="209"/>
      <c r="AT1049" s="209"/>
      <c r="AU1049" s="209"/>
      <c r="AV1049" s="209"/>
      <c r="AW1049" s="209"/>
      <c r="AX1049"/>
      <c r="AY1049"/>
    </row>
    <row r="1050" spans="1:51" ht="15" hidden="1" x14ac:dyDescent="0.25">
      <c r="A1050" s="209">
        <v>3824</v>
      </c>
      <c r="B1050" s="209" t="s">
        <v>718</v>
      </c>
      <c r="C1050" s="210">
        <v>45667.56527777778</v>
      </c>
      <c r="D1050" s="209" t="s">
        <v>822</v>
      </c>
      <c r="E1050" s="209" t="s">
        <v>719</v>
      </c>
      <c r="F1050" s="209">
        <v>5</v>
      </c>
      <c r="G1050" s="209" t="s">
        <v>7</v>
      </c>
      <c r="H1050" s="209" t="s">
        <v>626</v>
      </c>
      <c r="I1050" s="209" t="s">
        <v>621</v>
      </c>
      <c r="J1050" s="209" t="s">
        <v>1</v>
      </c>
      <c r="K1050" s="209" t="s">
        <v>2107</v>
      </c>
      <c r="L1050" s="209" t="s">
        <v>593</v>
      </c>
      <c r="M1050" s="209" t="s">
        <v>1857</v>
      </c>
      <c r="N1050" s="209" t="s">
        <v>590</v>
      </c>
      <c r="O1050" s="209"/>
      <c r="P1050" s="209"/>
      <c r="Q1050" s="209" t="s">
        <v>688</v>
      </c>
      <c r="R1050" s="209" t="e">
        <f>VLOOKUP(LEFT(Solicitacao_Prancha[[#This Row],[ORIGEM]],4),#REF!,2,0)</f>
        <v>#REF!</v>
      </c>
      <c r="S1050" s="209" t="e">
        <f>VLOOKUP(LEFT(Solicitacao_Prancha[[#This Row],[DESTINO]],4),#REF!,2,0)</f>
        <v>#REF!</v>
      </c>
      <c r="T1050" s="218" t="str">
        <f t="shared" si="270"/>
        <v>Não Aderente</v>
      </c>
      <c r="U1050" s="222">
        <f>((CONCATENATE(Solicitacao_Prancha[[#This Row],[DATA MOVIMENTAÇÃO]]," ",Solicitacao_Prancha[[#This Row],[HORA MOVIMENTAÇÃO]])-Solicitacao_Prancha[[#This Row],[DATA SOLICITAÇÃO]])*24)+3</f>
        <v>45.433333333348855</v>
      </c>
      <c r="V1050" s="224" t="s">
        <v>410</v>
      </c>
      <c r="W1050" s="209" t="str">
        <f>LEFT(Solicitacao_Prancha[[#This Row],[ORIGEM]],4)</f>
        <v>0384</v>
      </c>
      <c r="X1050" s="209" t="str">
        <f>LEFT(Solicitacao_Prancha[[#This Row],[DESTINO]],4)</f>
        <v>0351</v>
      </c>
      <c r="Y1050" s="209" t="str">
        <f t="shared" si="271"/>
        <v>BRLP0384</v>
      </c>
      <c r="Z1050" s="209" t="str">
        <f t="shared" si="272"/>
        <v>03840351</v>
      </c>
      <c r="AA1050" s="209" t="str">
        <f t="shared" si="273"/>
        <v>BRLP0351</v>
      </c>
      <c r="AB1050" s="222" t="e">
        <f>VLOOKUP(Y1050,#REF!,2,0)</f>
        <v>#REF!</v>
      </c>
      <c r="AC1050" s="222" t="e">
        <f>VLOOKUP(Z1050,#REF!,2,0)</f>
        <v>#REF!</v>
      </c>
      <c r="AD1050" s="222" t="e">
        <f>VLOOKUP(AA1050,#REF!,2,0)</f>
        <v>#REF!</v>
      </c>
      <c r="AE1050" s="227" t="e">
        <f t="shared" si="274"/>
        <v>#REF!</v>
      </c>
      <c r="AF1050" s="230" t="e">
        <f t="shared" si="275"/>
        <v>#REF!</v>
      </c>
      <c r="AG1050" s="230">
        <v>2</v>
      </c>
      <c r="AH1050" s="230" t="e">
        <f t="shared" si="276"/>
        <v>#REF!</v>
      </c>
      <c r="AI1050" s="228" t="e">
        <f t="shared" si="277"/>
        <v>#REF!</v>
      </c>
      <c r="AJ1050" s="209">
        <f>Solicitacao_Prancha[[#This Row],[QUANT EQUIP]]</f>
        <v>5</v>
      </c>
      <c r="AK1050" s="209"/>
      <c r="AL1050" s="209"/>
      <c r="AM1050" s="209"/>
      <c r="AN1050" s="209"/>
      <c r="AO1050" s="209"/>
      <c r="AP1050" s="209"/>
      <c r="AQ1050" s="209"/>
      <c r="AR1050" s="209"/>
      <c r="AS1050" s="209"/>
      <c r="AT1050" s="209"/>
      <c r="AU1050" s="209"/>
      <c r="AV1050" s="209"/>
      <c r="AW1050" s="209"/>
      <c r="AX1050"/>
      <c r="AY1050"/>
    </row>
    <row r="1051" spans="1:51" ht="15" hidden="1" x14ac:dyDescent="0.25">
      <c r="A1051" s="209">
        <v>3823</v>
      </c>
      <c r="B1051" s="209" t="s">
        <v>717</v>
      </c>
      <c r="C1051" s="210">
        <v>45667.568749999999</v>
      </c>
      <c r="D1051" s="209" t="s">
        <v>2065</v>
      </c>
      <c r="E1051" s="209" t="s">
        <v>500</v>
      </c>
      <c r="F1051" s="209">
        <v>1</v>
      </c>
      <c r="G1051" s="209" t="s">
        <v>506</v>
      </c>
      <c r="H1051" s="209" t="s">
        <v>620</v>
      </c>
      <c r="I1051" s="209" t="s">
        <v>621</v>
      </c>
      <c r="J1051" s="209" t="s">
        <v>531</v>
      </c>
      <c r="K1051" s="209" t="s">
        <v>1894</v>
      </c>
      <c r="L1051" s="209" t="s">
        <v>2113</v>
      </c>
      <c r="M1051" s="209" t="s">
        <v>646</v>
      </c>
      <c r="N1051" s="209" t="s">
        <v>641</v>
      </c>
      <c r="O1051" s="209"/>
      <c r="P1051" s="209" t="s">
        <v>651</v>
      </c>
      <c r="Q1051" s="209" t="s">
        <v>688</v>
      </c>
      <c r="R1051" s="209" t="e">
        <f>VLOOKUP(LEFT(Solicitacao_Prancha[[#This Row],[ORIGEM]],4),#REF!,2,0)</f>
        <v>#REF!</v>
      </c>
      <c r="S1051" s="209" t="e">
        <f>VLOOKUP(LEFT(Solicitacao_Prancha[[#This Row],[DESTINO]],4),#REF!,2,0)</f>
        <v>#REF!</v>
      </c>
      <c r="T1051" s="218" t="str">
        <f t="shared" si="270"/>
        <v>Não Aderente</v>
      </c>
      <c r="U1051" s="222">
        <f>((CONCATENATE(Solicitacao_Prancha[[#This Row],[DATA MOVIMENTAÇÃO]]," ",Solicitacao_Prancha[[#This Row],[HORA MOVIMENTAÇÃO]])-Solicitacao_Prancha[[#This Row],[DATA SOLICITAÇÃO]])*24)+3</f>
        <v>1.0000000001164153</v>
      </c>
      <c r="V1051" s="224" t="s">
        <v>410</v>
      </c>
      <c r="W1051" s="209" t="str">
        <f>LEFT(Solicitacao_Prancha[[#This Row],[ORIGEM]],4)</f>
        <v>0137</v>
      </c>
      <c r="X1051" s="209" t="str">
        <f>LEFT(Solicitacao_Prancha[[#This Row],[DESTINO]],4)</f>
        <v>0503</v>
      </c>
      <c r="Y1051" s="209" t="str">
        <f t="shared" si="271"/>
        <v>BRLP0137</v>
      </c>
      <c r="Z1051" s="209" t="str">
        <f t="shared" si="272"/>
        <v>01370503</v>
      </c>
      <c r="AA1051" s="209" t="str">
        <f t="shared" si="273"/>
        <v>BRLP0503</v>
      </c>
      <c r="AB1051" s="222" t="e">
        <f>VLOOKUP(Y1051,#REF!,2,0)</f>
        <v>#REF!</v>
      </c>
      <c r="AC1051" s="222" t="e">
        <f>VLOOKUP(Z1051,#REF!,2,0)</f>
        <v>#REF!</v>
      </c>
      <c r="AD1051" s="222" t="e">
        <f>VLOOKUP(AA1051,#REF!,2,0)</f>
        <v>#REF!</v>
      </c>
      <c r="AE1051" s="227" t="e">
        <f t="shared" si="274"/>
        <v>#REF!</v>
      </c>
      <c r="AF1051" s="230" t="e">
        <f t="shared" si="275"/>
        <v>#REF!</v>
      </c>
      <c r="AG1051" s="230">
        <v>2</v>
      </c>
      <c r="AH1051" s="230" t="e">
        <f t="shared" si="276"/>
        <v>#REF!</v>
      </c>
      <c r="AI1051" s="228" t="e">
        <f t="shared" si="277"/>
        <v>#REF!</v>
      </c>
      <c r="AJ1051" s="209">
        <f>Solicitacao_Prancha[[#This Row],[QUANT EQUIP]]</f>
        <v>1</v>
      </c>
      <c r="AK1051" s="209"/>
      <c r="AL1051" s="209"/>
      <c r="AM1051" s="209"/>
      <c r="AN1051" s="209"/>
      <c r="AO1051" s="209"/>
      <c r="AP1051" s="209"/>
      <c r="AQ1051" s="209"/>
      <c r="AR1051" s="209"/>
      <c r="AS1051" s="209"/>
      <c r="AT1051" s="209"/>
      <c r="AU1051" s="209"/>
      <c r="AV1051" s="209"/>
      <c r="AW1051" s="209"/>
      <c r="AX1051"/>
      <c r="AY1051"/>
    </row>
    <row r="1052" spans="1:51" ht="15" hidden="1" x14ac:dyDescent="0.25">
      <c r="A1052" s="209">
        <v>3822</v>
      </c>
      <c r="B1052" s="209" t="s">
        <v>717</v>
      </c>
      <c r="C1052" s="210">
        <v>45667.571527777778</v>
      </c>
      <c r="D1052" s="209" t="s">
        <v>511</v>
      </c>
      <c r="E1052" s="209" t="s">
        <v>493</v>
      </c>
      <c r="F1052" s="209">
        <v>1</v>
      </c>
      <c r="G1052" s="209" t="s">
        <v>487</v>
      </c>
      <c r="H1052" s="209" t="s">
        <v>620</v>
      </c>
      <c r="I1052" s="209" t="s">
        <v>624</v>
      </c>
      <c r="J1052" s="209" t="s">
        <v>531</v>
      </c>
      <c r="K1052" s="209" t="s">
        <v>1894</v>
      </c>
      <c r="L1052" s="209" t="s">
        <v>2114</v>
      </c>
      <c r="M1052" s="209" t="s">
        <v>686</v>
      </c>
      <c r="N1052" s="209" t="s">
        <v>647</v>
      </c>
      <c r="O1052" s="209" t="s">
        <v>2115</v>
      </c>
      <c r="P1052" s="209" t="s">
        <v>633</v>
      </c>
      <c r="Q1052" s="209" t="s">
        <v>688</v>
      </c>
      <c r="R1052" s="209" t="e">
        <f>VLOOKUP(LEFT(Solicitacao_Prancha[[#This Row],[ORIGEM]],4),#REF!,2,0)</f>
        <v>#REF!</v>
      </c>
      <c r="S1052" s="209" t="e">
        <f>VLOOKUP(LEFT(Solicitacao_Prancha[[#This Row],[DESTINO]],4),#REF!,2,0)</f>
        <v>#REF!</v>
      </c>
      <c r="T1052" s="218" t="str">
        <f t="shared" si="270"/>
        <v>Não Aderente</v>
      </c>
      <c r="U1052" s="222">
        <f>((CONCATENATE(Solicitacao_Prancha[[#This Row],[DATA MOVIMENTAÇÃO]]," ",Solicitacao_Prancha[[#This Row],[HORA MOVIMENTAÇÃO]])-Solicitacao_Prancha[[#This Row],[DATA SOLICITAÇÃO]])*24)+3</f>
        <v>0</v>
      </c>
      <c r="V1052" s="224" t="s">
        <v>410</v>
      </c>
      <c r="W1052" s="209" t="str">
        <f>LEFT(Solicitacao_Prancha[[#This Row],[ORIGEM]],4)</f>
        <v>0819</v>
      </c>
      <c r="X1052" s="209" t="str">
        <f>LEFT(Solicitacao_Prancha[[#This Row],[DESTINO]],4)</f>
        <v>0298</v>
      </c>
      <c r="Y1052" s="209" t="str">
        <f t="shared" si="271"/>
        <v>BRLP0819</v>
      </c>
      <c r="Z1052" s="209" t="str">
        <f t="shared" si="272"/>
        <v>08190298</v>
      </c>
      <c r="AA1052" s="209" t="str">
        <f t="shared" si="273"/>
        <v>BRLP0298</v>
      </c>
      <c r="AB1052" s="222" t="e">
        <f>VLOOKUP(Y1052,#REF!,2,0)</f>
        <v>#REF!</v>
      </c>
      <c r="AC1052" s="222" t="e">
        <f>VLOOKUP(Z1052,#REF!,2,0)</f>
        <v>#REF!</v>
      </c>
      <c r="AD1052" s="222" t="e">
        <f>VLOOKUP(AA1052,#REF!,2,0)</f>
        <v>#REF!</v>
      </c>
      <c r="AE1052" s="227" t="e">
        <f t="shared" si="274"/>
        <v>#REF!</v>
      </c>
      <c r="AF1052" s="230" t="e">
        <f t="shared" si="275"/>
        <v>#REF!</v>
      </c>
      <c r="AG1052" s="230">
        <v>2</v>
      </c>
      <c r="AH1052" s="230" t="e">
        <f t="shared" si="276"/>
        <v>#REF!</v>
      </c>
      <c r="AI1052" s="228" t="e">
        <f t="shared" si="277"/>
        <v>#REF!</v>
      </c>
      <c r="AJ1052" s="209">
        <f>Solicitacao_Prancha[[#This Row],[QUANT EQUIP]]</f>
        <v>1</v>
      </c>
      <c r="AK1052" s="209"/>
      <c r="AL1052" s="209"/>
      <c r="AM1052" s="209"/>
      <c r="AN1052" s="209"/>
      <c r="AO1052" s="209"/>
      <c r="AP1052" s="209"/>
      <c r="AQ1052" s="209"/>
      <c r="AR1052" s="209"/>
      <c r="AS1052" s="209"/>
      <c r="AT1052" s="209"/>
      <c r="AU1052" s="209"/>
      <c r="AV1052" s="209"/>
      <c r="AW1052" s="209"/>
      <c r="AX1052"/>
      <c r="AY1052"/>
    </row>
    <row r="1053" spans="1:51" ht="15" hidden="1" x14ac:dyDescent="0.25">
      <c r="A1053" s="209">
        <v>3825</v>
      </c>
      <c r="B1053" s="209" t="s">
        <v>718</v>
      </c>
      <c r="C1053" s="210">
        <v>45667.632638888892</v>
      </c>
      <c r="D1053" s="209" t="s">
        <v>2116</v>
      </c>
      <c r="E1053" s="209" t="s">
        <v>719</v>
      </c>
      <c r="F1053" s="209">
        <v>3</v>
      </c>
      <c r="G1053" s="209" t="s">
        <v>8</v>
      </c>
      <c r="H1053" s="209" t="s">
        <v>624</v>
      </c>
      <c r="I1053" s="209" t="s">
        <v>621</v>
      </c>
      <c r="J1053" s="209" t="s">
        <v>1</v>
      </c>
      <c r="K1053" s="209" t="s">
        <v>2107</v>
      </c>
      <c r="L1053" s="209" t="s">
        <v>604</v>
      </c>
      <c r="M1053" s="209" t="s">
        <v>827</v>
      </c>
      <c r="N1053" s="209" t="s">
        <v>1717</v>
      </c>
      <c r="O1053" s="209"/>
      <c r="P1053" s="209"/>
      <c r="Q1053" s="209" t="s">
        <v>688</v>
      </c>
      <c r="R1053" s="209" t="e">
        <f>VLOOKUP(LEFT(Solicitacao_Prancha[[#This Row],[ORIGEM]],4),#REF!,2,0)</f>
        <v>#REF!</v>
      </c>
      <c r="S1053" s="209" t="e">
        <f>VLOOKUP(LEFT(Solicitacao_Prancha[[#This Row],[DESTINO]],4),#REF!,2,0)</f>
        <v>#REF!</v>
      </c>
      <c r="T1053" s="218" t="str">
        <f t="shared" si="270"/>
        <v>Não Aderente</v>
      </c>
      <c r="U1053" s="222">
        <f>((CONCATENATE(Solicitacao_Prancha[[#This Row],[DATA MOVIMENTAÇÃO]]," ",Solicitacao_Prancha[[#This Row],[HORA MOVIMENTAÇÃO]])-Solicitacao_Prancha[[#This Row],[DATA SOLICITAÇÃO]])*24)+3</f>
        <v>42.816666666534729</v>
      </c>
      <c r="V1053" s="224" t="s">
        <v>410</v>
      </c>
      <c r="W1053" s="209" t="str">
        <f>LEFT(Solicitacao_Prancha[[#This Row],[ORIGEM]],4)</f>
        <v>1106</v>
      </c>
      <c r="X1053" s="209" t="str">
        <f>LEFT(Solicitacao_Prancha[[#This Row],[DESTINO]],4)</f>
        <v>1123</v>
      </c>
      <c r="Y1053" s="209" t="str">
        <f t="shared" si="271"/>
        <v>BRLP1106</v>
      </c>
      <c r="Z1053" s="209" t="str">
        <f t="shared" si="272"/>
        <v>11061123</v>
      </c>
      <c r="AA1053" s="209" t="str">
        <f t="shared" si="273"/>
        <v>BRLP1123</v>
      </c>
      <c r="AB1053" s="222" t="e">
        <f>VLOOKUP(Y1053,#REF!,2,0)</f>
        <v>#REF!</v>
      </c>
      <c r="AC1053" s="222" t="e">
        <f>VLOOKUP(Z1053,#REF!,2,0)</f>
        <v>#REF!</v>
      </c>
      <c r="AD1053" s="222" t="e">
        <f>VLOOKUP(AA1053,#REF!,2,0)</f>
        <v>#REF!</v>
      </c>
      <c r="AE1053" s="227" t="e">
        <f t="shared" si="274"/>
        <v>#REF!</v>
      </c>
      <c r="AF1053" s="230" t="e">
        <f t="shared" si="275"/>
        <v>#REF!</v>
      </c>
      <c r="AG1053" s="230">
        <v>2</v>
      </c>
      <c r="AH1053" s="230" t="e">
        <f t="shared" si="276"/>
        <v>#REF!</v>
      </c>
      <c r="AI1053" s="228" t="e">
        <f t="shared" si="277"/>
        <v>#REF!</v>
      </c>
      <c r="AJ1053" s="209">
        <f>Solicitacao_Prancha[[#This Row],[QUANT EQUIP]]</f>
        <v>3</v>
      </c>
      <c r="AK1053" s="209"/>
      <c r="AL1053" s="209"/>
      <c r="AM1053" s="209"/>
      <c r="AN1053" s="209"/>
      <c r="AO1053" s="209"/>
      <c r="AP1053" s="209"/>
      <c r="AQ1053" s="209"/>
      <c r="AR1053" s="209"/>
      <c r="AS1053" s="209"/>
      <c r="AT1053" s="209"/>
      <c r="AU1053" s="209"/>
      <c r="AV1053" s="209"/>
      <c r="AW1053" s="209"/>
      <c r="AX1053"/>
      <c r="AY1053"/>
    </row>
    <row r="1054" spans="1:51" ht="15" hidden="1" x14ac:dyDescent="0.25">
      <c r="A1054" s="209">
        <v>3826</v>
      </c>
      <c r="B1054" s="209" t="s">
        <v>718</v>
      </c>
      <c r="C1054" s="210">
        <v>45667.636805555558</v>
      </c>
      <c r="D1054" s="209" t="s">
        <v>2117</v>
      </c>
      <c r="E1054" s="209" t="s">
        <v>719</v>
      </c>
      <c r="F1054" s="209">
        <v>3</v>
      </c>
      <c r="G1054" s="209" t="s">
        <v>8</v>
      </c>
      <c r="H1054" s="209" t="s">
        <v>624</v>
      </c>
      <c r="I1054" s="209" t="s">
        <v>621</v>
      </c>
      <c r="J1054" s="209" t="s">
        <v>502</v>
      </c>
      <c r="K1054" s="209" t="s">
        <v>1912</v>
      </c>
      <c r="L1054" s="209" t="s">
        <v>604</v>
      </c>
      <c r="M1054" s="209" t="s">
        <v>827</v>
      </c>
      <c r="N1054" s="209" t="s">
        <v>1717</v>
      </c>
      <c r="O1054" s="209"/>
      <c r="P1054" s="209"/>
      <c r="Q1054" s="209" t="s">
        <v>688</v>
      </c>
      <c r="R1054" s="209" t="e">
        <f>VLOOKUP(LEFT(Solicitacao_Prancha[[#This Row],[ORIGEM]],4),#REF!,2,0)</f>
        <v>#REF!</v>
      </c>
      <c r="S1054" s="209" t="e">
        <f>VLOOKUP(LEFT(Solicitacao_Prancha[[#This Row],[DESTINO]],4),#REF!,2,0)</f>
        <v>#REF!</v>
      </c>
      <c r="T1054" s="218" t="str">
        <f t="shared" si="270"/>
        <v>Não Aderente</v>
      </c>
      <c r="U1054" s="222">
        <f>((CONCATENATE(Solicitacao_Prancha[[#This Row],[DATA MOVIMENTAÇÃO]]," ",Solicitacao_Prancha[[#This Row],[HORA MOVIMENTAÇÃO]])-Solicitacao_Prancha[[#This Row],[DATA SOLICITAÇÃO]])*24)+3</f>
        <v>18.716666666558012</v>
      </c>
      <c r="V1054" s="224" t="s">
        <v>410</v>
      </c>
      <c r="W1054" s="209" t="str">
        <f>LEFT(Solicitacao_Prancha[[#This Row],[ORIGEM]],4)</f>
        <v>1106</v>
      </c>
      <c r="X1054" s="209" t="str">
        <f>LEFT(Solicitacao_Prancha[[#This Row],[DESTINO]],4)</f>
        <v>1123</v>
      </c>
      <c r="Y1054" s="209" t="str">
        <f t="shared" si="271"/>
        <v>BRLP1106</v>
      </c>
      <c r="Z1054" s="209" t="str">
        <f t="shared" si="272"/>
        <v>11061123</v>
      </c>
      <c r="AA1054" s="209" t="str">
        <f t="shared" si="273"/>
        <v>BRLP1123</v>
      </c>
      <c r="AB1054" s="222" t="e">
        <f>VLOOKUP(Y1054,#REF!,2,0)</f>
        <v>#REF!</v>
      </c>
      <c r="AC1054" s="222" t="e">
        <f>VLOOKUP(Z1054,#REF!,2,0)</f>
        <v>#REF!</v>
      </c>
      <c r="AD1054" s="222" t="e">
        <f>VLOOKUP(AA1054,#REF!,2,0)</f>
        <v>#REF!</v>
      </c>
      <c r="AE1054" s="227" t="e">
        <f t="shared" si="274"/>
        <v>#REF!</v>
      </c>
      <c r="AF1054" s="230" t="e">
        <f t="shared" si="275"/>
        <v>#REF!</v>
      </c>
      <c r="AG1054" s="230">
        <v>2</v>
      </c>
      <c r="AH1054" s="230" t="e">
        <f t="shared" si="276"/>
        <v>#REF!</v>
      </c>
      <c r="AI1054" s="228" t="e">
        <f t="shared" si="277"/>
        <v>#REF!</v>
      </c>
      <c r="AJ1054" s="209">
        <f>Solicitacao_Prancha[[#This Row],[QUANT EQUIP]]</f>
        <v>3</v>
      </c>
      <c r="AK1054" s="209"/>
      <c r="AL1054" s="209"/>
      <c r="AM1054" s="209"/>
      <c r="AN1054" s="209"/>
      <c r="AO1054" s="209"/>
      <c r="AP1054" s="209"/>
      <c r="AQ1054" s="209"/>
      <c r="AR1054" s="209"/>
      <c r="AS1054" s="209"/>
      <c r="AT1054" s="209"/>
      <c r="AU1054" s="209"/>
      <c r="AV1054" s="209"/>
      <c r="AW1054" s="209"/>
      <c r="AX1054"/>
      <c r="AY1054"/>
    </row>
    <row r="1055" spans="1:51" ht="15" hidden="1" x14ac:dyDescent="0.25">
      <c r="A1055" s="209">
        <v>3827</v>
      </c>
      <c r="B1055" s="209" t="s">
        <v>717</v>
      </c>
      <c r="C1055" s="210">
        <v>45667.646527777775</v>
      </c>
      <c r="D1055" s="209" t="s">
        <v>511</v>
      </c>
      <c r="E1055" s="209" t="s">
        <v>500</v>
      </c>
      <c r="F1055" s="209">
        <v>1</v>
      </c>
      <c r="G1055" s="209" t="s">
        <v>487</v>
      </c>
      <c r="H1055" s="209" t="s">
        <v>620</v>
      </c>
      <c r="I1055" s="209" t="s">
        <v>624</v>
      </c>
      <c r="J1055" s="209" t="s">
        <v>531</v>
      </c>
      <c r="K1055" s="209" t="s">
        <v>1894</v>
      </c>
      <c r="L1055" s="209" t="s">
        <v>598</v>
      </c>
      <c r="M1055" s="209" t="s">
        <v>686</v>
      </c>
      <c r="N1055" s="209" t="s">
        <v>647</v>
      </c>
      <c r="O1055" s="209"/>
      <c r="P1055" s="209" t="s">
        <v>633</v>
      </c>
      <c r="Q1055" s="209" t="s">
        <v>688</v>
      </c>
      <c r="R1055" s="209" t="e">
        <f>VLOOKUP(LEFT(Solicitacao_Prancha[[#This Row],[ORIGEM]],4),#REF!,2,0)</f>
        <v>#REF!</v>
      </c>
      <c r="S1055" s="209" t="e">
        <f>VLOOKUP(LEFT(Solicitacao_Prancha[[#This Row],[DESTINO]],4),#REF!,2,0)</f>
        <v>#REF!</v>
      </c>
      <c r="T1055" s="218" t="str">
        <f t="shared" si="270"/>
        <v>Não Aderente</v>
      </c>
      <c r="U1055" s="222">
        <f>((CONCATENATE(Solicitacao_Prancha[[#This Row],[DATA MOVIMENTAÇÃO]]," ",Solicitacao_Prancha[[#This Row],[HORA MOVIMENTAÇÃO]])-Solicitacao_Prancha[[#This Row],[DATA SOLICITAÇÃO]])*24)+3</f>
        <v>1.4833333334536292</v>
      </c>
      <c r="V1055" s="224" t="s">
        <v>410</v>
      </c>
      <c r="W1055" s="209" t="str">
        <f>LEFT(Solicitacao_Prancha[[#This Row],[ORIGEM]],4)</f>
        <v>0819</v>
      </c>
      <c r="X1055" s="209" t="str">
        <f>LEFT(Solicitacao_Prancha[[#This Row],[DESTINO]],4)</f>
        <v>0298</v>
      </c>
      <c r="Y1055" s="209" t="str">
        <f t="shared" si="271"/>
        <v>BRLP0819</v>
      </c>
      <c r="Z1055" s="209" t="str">
        <f t="shared" si="272"/>
        <v>08190298</v>
      </c>
      <c r="AA1055" s="209" t="str">
        <f t="shared" si="273"/>
        <v>BRLP0298</v>
      </c>
      <c r="AB1055" s="222" t="e">
        <f>VLOOKUP(Y1055,#REF!,2,0)</f>
        <v>#REF!</v>
      </c>
      <c r="AC1055" s="222" t="e">
        <f>VLOOKUP(Z1055,#REF!,2,0)</f>
        <v>#REF!</v>
      </c>
      <c r="AD1055" s="222" t="e">
        <f>VLOOKUP(AA1055,#REF!,2,0)</f>
        <v>#REF!</v>
      </c>
      <c r="AE1055" s="227" t="e">
        <f t="shared" si="274"/>
        <v>#REF!</v>
      </c>
      <c r="AF1055" s="230" t="e">
        <f t="shared" si="275"/>
        <v>#REF!</v>
      </c>
      <c r="AG1055" s="230">
        <v>2</v>
      </c>
      <c r="AH1055" s="230" t="e">
        <f t="shared" si="276"/>
        <v>#REF!</v>
      </c>
      <c r="AI1055" s="228" t="e">
        <f t="shared" si="277"/>
        <v>#REF!</v>
      </c>
      <c r="AJ1055" s="209">
        <f>Solicitacao_Prancha[[#This Row],[QUANT EQUIP]]</f>
        <v>1</v>
      </c>
      <c r="AK1055" s="209"/>
      <c r="AL1055" s="209"/>
      <c r="AM1055" s="209"/>
      <c r="AN1055" s="209"/>
      <c r="AO1055" s="209"/>
      <c r="AP1055" s="209"/>
      <c r="AQ1055" s="209"/>
      <c r="AR1055" s="209"/>
      <c r="AS1055" s="209"/>
      <c r="AT1055" s="209"/>
      <c r="AU1055" s="209"/>
      <c r="AV1055" s="209"/>
      <c r="AW1055" s="209"/>
      <c r="AX1055"/>
      <c r="AY1055"/>
    </row>
    <row r="1056" spans="1:51" ht="15" hidden="1" x14ac:dyDescent="0.25">
      <c r="A1056" s="209">
        <v>3828</v>
      </c>
      <c r="B1056" s="209" t="s">
        <v>718</v>
      </c>
      <c r="C1056" s="210">
        <v>45667.654166666667</v>
      </c>
      <c r="D1056" s="209" t="s">
        <v>528</v>
      </c>
      <c r="E1056" s="209" t="s">
        <v>744</v>
      </c>
      <c r="F1056" s="209">
        <v>4</v>
      </c>
      <c r="G1056" s="209" t="s">
        <v>523</v>
      </c>
      <c r="H1056" s="209" t="s">
        <v>622</v>
      </c>
      <c r="I1056" s="209" t="s">
        <v>621</v>
      </c>
      <c r="J1056" s="209" t="s">
        <v>1</v>
      </c>
      <c r="K1056" s="209" t="s">
        <v>2107</v>
      </c>
      <c r="L1056" s="209" t="s">
        <v>604</v>
      </c>
      <c r="M1056" s="209" t="s">
        <v>1848</v>
      </c>
      <c r="N1056" s="209" t="s">
        <v>2118</v>
      </c>
      <c r="O1056" s="209"/>
      <c r="P1056" s="209"/>
      <c r="Q1056" s="209" t="s">
        <v>688</v>
      </c>
      <c r="R1056" s="209" t="e">
        <f>VLOOKUP(LEFT(Solicitacao_Prancha[[#This Row],[ORIGEM]],4),#REF!,2,0)</f>
        <v>#REF!</v>
      </c>
      <c r="S1056" s="209" t="e">
        <f>VLOOKUP(LEFT(Solicitacao_Prancha[[#This Row],[DESTINO]],4),#REF!,2,0)</f>
        <v>#REF!</v>
      </c>
      <c r="T1056" s="218" t="str">
        <f t="shared" si="270"/>
        <v>Não Aderente</v>
      </c>
      <c r="U1056" s="222">
        <f>((CONCATENATE(Solicitacao_Prancha[[#This Row],[DATA MOVIMENTAÇÃO]]," ",Solicitacao_Prancha[[#This Row],[HORA MOVIMENTAÇÃO]])-Solicitacao_Prancha[[#This Row],[DATA SOLICITAÇÃO]])*24)+3</f>
        <v>42.299999999930151</v>
      </c>
      <c r="V1056" s="224" t="s">
        <v>410</v>
      </c>
      <c r="W1056" s="209" t="str">
        <f>LEFT(Solicitacao_Prancha[[#This Row],[ORIGEM]],4)</f>
        <v>0519</v>
      </c>
      <c r="X1056" s="209" t="str">
        <f>LEFT(Solicitacao_Prancha[[#This Row],[DESTINO]],4)</f>
        <v>0272</v>
      </c>
      <c r="Y1056" s="209" t="str">
        <f t="shared" si="271"/>
        <v>BRLP0519</v>
      </c>
      <c r="Z1056" s="209" t="str">
        <f t="shared" si="272"/>
        <v>05190272</v>
      </c>
      <c r="AA1056" s="209" t="str">
        <f t="shared" si="273"/>
        <v>BRLP0272</v>
      </c>
      <c r="AB1056" s="222" t="e">
        <f>VLOOKUP(Y1056,#REF!,2,0)</f>
        <v>#REF!</v>
      </c>
      <c r="AC1056" s="222" t="e">
        <f>VLOOKUP(Z1056,#REF!,2,0)</f>
        <v>#REF!</v>
      </c>
      <c r="AD1056" s="222" t="e">
        <f>VLOOKUP(AA1056,#REF!,2,0)</f>
        <v>#REF!</v>
      </c>
      <c r="AE1056" s="227" t="e">
        <f t="shared" si="274"/>
        <v>#REF!</v>
      </c>
      <c r="AF1056" s="230" t="e">
        <f t="shared" si="275"/>
        <v>#REF!</v>
      </c>
      <c r="AG1056" s="230">
        <v>2</v>
      </c>
      <c r="AH1056" s="230" t="e">
        <f t="shared" si="276"/>
        <v>#REF!</v>
      </c>
      <c r="AI1056" s="228" t="e">
        <f t="shared" si="277"/>
        <v>#REF!</v>
      </c>
      <c r="AJ1056" s="209">
        <f>Solicitacao_Prancha[[#This Row],[QUANT EQUIP]]</f>
        <v>4</v>
      </c>
      <c r="AK1056" s="209"/>
      <c r="AL1056" s="209"/>
      <c r="AM1056" s="209"/>
      <c r="AN1056" s="209"/>
      <c r="AO1056" s="209"/>
      <c r="AP1056" s="209"/>
      <c r="AQ1056" s="209"/>
      <c r="AR1056" s="209"/>
      <c r="AS1056" s="209"/>
      <c r="AT1056" s="209"/>
      <c r="AU1056" s="209"/>
      <c r="AV1056" s="209"/>
      <c r="AW1056" s="209"/>
      <c r="AX1056"/>
      <c r="AY1056"/>
    </row>
    <row r="1057" spans="1:51" ht="15" hidden="1" x14ac:dyDescent="0.25">
      <c r="A1057" s="209">
        <v>3829</v>
      </c>
      <c r="B1057" s="209" t="s">
        <v>718</v>
      </c>
      <c r="C1057" s="210">
        <v>45667.655555555553</v>
      </c>
      <c r="D1057" s="209" t="s">
        <v>555</v>
      </c>
      <c r="E1057" s="209" t="s">
        <v>744</v>
      </c>
      <c r="F1057" s="209">
        <v>2</v>
      </c>
      <c r="G1057" s="209" t="s">
        <v>523</v>
      </c>
      <c r="H1057" s="209" t="s">
        <v>621</v>
      </c>
      <c r="I1057" s="209" t="s">
        <v>621</v>
      </c>
      <c r="J1057" s="209" t="s">
        <v>1</v>
      </c>
      <c r="K1057" s="209" t="s">
        <v>2107</v>
      </c>
      <c r="L1057" s="209" t="s">
        <v>604</v>
      </c>
      <c r="M1057" s="209" t="s">
        <v>2100</v>
      </c>
      <c r="N1057" s="209" t="s">
        <v>2118</v>
      </c>
      <c r="O1057" s="209"/>
      <c r="P1057" s="209"/>
      <c r="Q1057" s="209" t="s">
        <v>688</v>
      </c>
      <c r="R1057" s="209" t="e">
        <f>VLOOKUP(LEFT(Solicitacao_Prancha[[#This Row],[ORIGEM]],4),#REF!,2,0)</f>
        <v>#REF!</v>
      </c>
      <c r="S1057" s="209" t="e">
        <f>VLOOKUP(LEFT(Solicitacao_Prancha[[#This Row],[DESTINO]],4),#REF!,2,0)</f>
        <v>#REF!</v>
      </c>
      <c r="T1057" s="218" t="str">
        <f t="shared" si="270"/>
        <v>Não Aderente</v>
      </c>
      <c r="U1057" s="222">
        <f>((CONCATENATE(Solicitacao_Prancha[[#This Row],[DATA MOVIMENTAÇÃO]]," ",Solicitacao_Prancha[[#This Row],[HORA MOVIMENTAÇÃO]])-Solicitacao_Prancha[[#This Row],[DATA SOLICITAÇÃO]])*24)+3</f>
        <v>42.266666666662786</v>
      </c>
      <c r="V1057" s="224" t="s">
        <v>410</v>
      </c>
      <c r="W1057" s="209" t="str">
        <f>LEFT(Solicitacao_Prancha[[#This Row],[ORIGEM]],4)</f>
        <v>2002</v>
      </c>
      <c r="X1057" s="209" t="str">
        <f>LEFT(Solicitacao_Prancha[[#This Row],[DESTINO]],4)</f>
        <v>0272</v>
      </c>
      <c r="Y1057" s="209" t="str">
        <f t="shared" si="271"/>
        <v>BRLP2002</v>
      </c>
      <c r="Z1057" s="209" t="str">
        <f t="shared" si="272"/>
        <v>20020272</v>
      </c>
      <c r="AA1057" s="209" t="str">
        <f t="shared" si="273"/>
        <v>BRLP0272</v>
      </c>
      <c r="AB1057" s="222" t="e">
        <f>VLOOKUP(Y1057,#REF!,2,0)</f>
        <v>#REF!</v>
      </c>
      <c r="AC1057" s="222" t="e">
        <f>VLOOKUP(Z1057,#REF!,2,0)</f>
        <v>#REF!</v>
      </c>
      <c r="AD1057" s="222" t="e">
        <f>VLOOKUP(AA1057,#REF!,2,0)</f>
        <v>#REF!</v>
      </c>
      <c r="AE1057" s="227" t="e">
        <f t="shared" si="274"/>
        <v>#REF!</v>
      </c>
      <c r="AF1057" s="230" t="e">
        <f t="shared" si="275"/>
        <v>#REF!</v>
      </c>
      <c r="AG1057" s="230">
        <v>2</v>
      </c>
      <c r="AH1057" s="230" t="e">
        <f t="shared" si="276"/>
        <v>#REF!</v>
      </c>
      <c r="AI1057" s="228" t="e">
        <f t="shared" si="277"/>
        <v>#REF!</v>
      </c>
      <c r="AJ1057" s="209">
        <f>Solicitacao_Prancha[[#This Row],[QUANT EQUIP]]</f>
        <v>2</v>
      </c>
      <c r="AK1057" s="209"/>
      <c r="AL1057" s="209"/>
      <c r="AM1057" s="209"/>
      <c r="AN1057" s="209"/>
      <c r="AO1057" s="209"/>
      <c r="AP1057" s="209"/>
      <c r="AQ1057" s="209"/>
      <c r="AR1057" s="209"/>
      <c r="AS1057" s="209"/>
      <c r="AT1057" s="209"/>
      <c r="AU1057" s="209"/>
      <c r="AV1057" s="209"/>
      <c r="AW1057" s="209"/>
      <c r="AX1057"/>
      <c r="AY1057"/>
    </row>
    <row r="1058" spans="1:51" ht="15" hidden="1" x14ac:dyDescent="0.25">
      <c r="A1058" s="209">
        <v>3830</v>
      </c>
      <c r="B1058" s="209" t="s">
        <v>745</v>
      </c>
      <c r="C1058" s="210">
        <v>45667.694444444445</v>
      </c>
      <c r="D1058" s="209" t="s">
        <v>587</v>
      </c>
      <c r="E1058" s="209" t="s">
        <v>485</v>
      </c>
      <c r="F1058" s="209">
        <v>1</v>
      </c>
      <c r="G1058" s="209" t="s">
        <v>1364</v>
      </c>
      <c r="H1058" s="209" t="s">
        <v>620</v>
      </c>
      <c r="I1058" s="209" t="s">
        <v>621</v>
      </c>
      <c r="J1058" s="209" t="s">
        <v>1</v>
      </c>
      <c r="K1058" s="209" t="s">
        <v>2104</v>
      </c>
      <c r="L1058" s="209" t="s">
        <v>597</v>
      </c>
      <c r="M1058" s="209" t="s">
        <v>561</v>
      </c>
      <c r="N1058" s="209" t="s">
        <v>2102</v>
      </c>
      <c r="O1058" s="209" t="s">
        <v>2119</v>
      </c>
      <c r="P1058" s="209"/>
      <c r="Q1058" s="209" t="s">
        <v>688</v>
      </c>
      <c r="R1058" s="209" t="e">
        <f>VLOOKUP(LEFT(Solicitacao_Prancha[[#This Row],[ORIGEM]],4),#REF!,2,0)</f>
        <v>#REF!</v>
      </c>
      <c r="S1058" s="209" t="e">
        <f>VLOOKUP(LEFT(Solicitacao_Prancha[[#This Row],[DESTINO]],4),#REF!,2,0)</f>
        <v>#REF!</v>
      </c>
      <c r="T1058" s="218" t="str">
        <f t="shared" si="270"/>
        <v>Aderente</v>
      </c>
      <c r="U1058" s="222">
        <f>((CONCATENATE(Solicitacao_Prancha[[#This Row],[DATA MOVIMENTAÇÃO]]," ",Solicitacao_Prancha[[#This Row],[HORA MOVIMENTAÇÃO]])-Solicitacao_Prancha[[#This Row],[DATA SOLICITAÇÃO]])*24)+3</f>
        <v>67.333333333313931</v>
      </c>
      <c r="V1058" s="224" t="s">
        <v>410</v>
      </c>
      <c r="W1058" s="209" t="str">
        <f>LEFT(Solicitacao_Prancha[[#This Row],[ORIGEM]],4)</f>
        <v>0265</v>
      </c>
      <c r="X1058" s="209" t="str">
        <f>LEFT(Solicitacao_Prancha[[#This Row],[DESTINO]],4)</f>
        <v>0006</v>
      </c>
      <c r="Y1058" s="209" t="str">
        <f t="shared" si="271"/>
        <v>BRLP0265</v>
      </c>
      <c r="Z1058" s="209" t="str">
        <f t="shared" si="272"/>
        <v>02650006</v>
      </c>
      <c r="AA1058" s="209" t="str">
        <f t="shared" si="273"/>
        <v>BRLP0006</v>
      </c>
      <c r="AB1058" s="222" t="e">
        <f>VLOOKUP(Y1058,#REF!,2,0)</f>
        <v>#REF!</v>
      </c>
      <c r="AC1058" s="222" t="e">
        <f>VLOOKUP(Z1058,#REF!,2,0)</f>
        <v>#REF!</v>
      </c>
      <c r="AD1058" s="222" t="e">
        <f>VLOOKUP(AA1058,#REF!,2,0)</f>
        <v>#REF!</v>
      </c>
      <c r="AE1058" s="227" t="e">
        <f t="shared" si="274"/>
        <v>#REF!</v>
      </c>
      <c r="AF1058" s="230" t="e">
        <f t="shared" si="275"/>
        <v>#REF!</v>
      </c>
      <c r="AG1058" s="230">
        <v>2</v>
      </c>
      <c r="AH1058" s="230" t="e">
        <f t="shared" si="276"/>
        <v>#REF!</v>
      </c>
      <c r="AI1058" s="228" t="e">
        <f t="shared" si="277"/>
        <v>#REF!</v>
      </c>
      <c r="AJ1058" s="209">
        <f>Solicitacao_Prancha[[#This Row],[QUANT EQUIP]]</f>
        <v>1</v>
      </c>
      <c r="AK1058" s="209"/>
      <c r="AL1058" s="209"/>
      <c r="AM1058" s="209"/>
      <c r="AN1058" s="209"/>
      <c r="AO1058" s="209"/>
      <c r="AP1058" s="209"/>
      <c r="AQ1058" s="209"/>
      <c r="AR1058" s="209"/>
      <c r="AS1058" s="209"/>
      <c r="AT1058" s="209"/>
      <c r="AU1058" s="209"/>
      <c r="AV1058" s="209"/>
      <c r="AW1058" s="209"/>
      <c r="AX1058"/>
      <c r="AY1058"/>
    </row>
    <row r="1059" spans="1:51" ht="15" hidden="1" x14ac:dyDescent="0.25">
      <c r="A1059" s="209">
        <v>3832</v>
      </c>
      <c r="B1059" s="209" t="s">
        <v>717</v>
      </c>
      <c r="C1059" s="210">
        <v>45667.715277777781</v>
      </c>
      <c r="D1059" s="209" t="s">
        <v>1725</v>
      </c>
      <c r="E1059" s="209" t="s">
        <v>491</v>
      </c>
      <c r="F1059" s="209">
        <v>1</v>
      </c>
      <c r="G1059" s="209" t="s">
        <v>492</v>
      </c>
      <c r="H1059" s="209" t="s">
        <v>620</v>
      </c>
      <c r="I1059" s="209" t="s">
        <v>624</v>
      </c>
      <c r="J1059" s="209" t="s">
        <v>531</v>
      </c>
      <c r="K1059" s="209" t="s">
        <v>1912</v>
      </c>
      <c r="L1059" s="209" t="s">
        <v>604</v>
      </c>
      <c r="M1059" s="209" t="s">
        <v>517</v>
      </c>
      <c r="N1059" s="209" t="s">
        <v>769</v>
      </c>
      <c r="O1059" s="209"/>
      <c r="P1059" s="209" t="s">
        <v>633</v>
      </c>
      <c r="Q1059" s="209" t="s">
        <v>688</v>
      </c>
      <c r="R1059" s="209" t="e">
        <f>VLOOKUP(LEFT(Solicitacao_Prancha[[#This Row],[ORIGEM]],4),#REF!,2,0)</f>
        <v>#REF!</v>
      </c>
      <c r="S1059" s="209" t="e">
        <f>VLOOKUP(LEFT(Solicitacao_Prancha[[#This Row],[DESTINO]],4),#REF!,2,0)</f>
        <v>#REF!</v>
      </c>
      <c r="T1059" s="218" t="str">
        <f t="shared" si="270"/>
        <v>Não Aderente</v>
      </c>
      <c r="U1059" s="222">
        <f>((CONCATENATE(Solicitacao_Prancha[[#This Row],[DATA MOVIMENTAÇÃO]]," ",Solicitacao_Prancha[[#This Row],[HORA MOVIMENTAÇÃO]])-Solicitacao_Prancha[[#This Row],[DATA SOLICITAÇÃO]])*24)+3</f>
        <v>16.833333333197515</v>
      </c>
      <c r="V1059" s="224" t="s">
        <v>410</v>
      </c>
      <c r="W1059" s="209" t="str">
        <f>LEFT(Solicitacao_Prancha[[#This Row],[ORIGEM]],4)</f>
        <v>0342</v>
      </c>
      <c r="X1059" s="209" t="str">
        <f>LEFT(Solicitacao_Prancha[[#This Row],[DESTINO]],4)</f>
        <v>0332</v>
      </c>
      <c r="Y1059" s="209" t="str">
        <f t="shared" si="271"/>
        <v>BRLP0342</v>
      </c>
      <c r="Z1059" s="209" t="str">
        <f t="shared" si="272"/>
        <v>03420332</v>
      </c>
      <c r="AA1059" s="209" t="str">
        <f t="shared" si="273"/>
        <v>BRLP0332</v>
      </c>
      <c r="AB1059" s="222" t="e">
        <f>VLOOKUP(Y1059,#REF!,2,0)</f>
        <v>#REF!</v>
      </c>
      <c r="AC1059" s="222" t="e">
        <f>VLOOKUP(Z1059,#REF!,2,0)</f>
        <v>#REF!</v>
      </c>
      <c r="AD1059" s="222" t="e">
        <f>VLOOKUP(AA1059,#REF!,2,0)</f>
        <v>#REF!</v>
      </c>
      <c r="AE1059" s="227" t="e">
        <f t="shared" si="274"/>
        <v>#REF!</v>
      </c>
      <c r="AF1059" s="230" t="e">
        <f t="shared" si="275"/>
        <v>#REF!</v>
      </c>
      <c r="AG1059" s="230">
        <v>2</v>
      </c>
      <c r="AH1059" s="230" t="e">
        <f t="shared" si="276"/>
        <v>#REF!</v>
      </c>
      <c r="AI1059" s="228" t="e">
        <f t="shared" si="277"/>
        <v>#REF!</v>
      </c>
      <c r="AJ1059" s="209">
        <f>Solicitacao_Prancha[[#This Row],[QUANT EQUIP]]</f>
        <v>1</v>
      </c>
      <c r="AK1059" s="209"/>
      <c r="AL1059" s="209"/>
      <c r="AM1059" s="209"/>
      <c r="AN1059" s="209"/>
      <c r="AO1059" s="209"/>
      <c r="AP1059" s="209"/>
      <c r="AQ1059" s="209"/>
      <c r="AR1059" s="209"/>
      <c r="AS1059" s="209"/>
      <c r="AT1059" s="209"/>
      <c r="AU1059" s="209"/>
      <c r="AV1059" s="209"/>
      <c r="AW1059" s="209"/>
      <c r="AX1059"/>
      <c r="AY1059"/>
    </row>
    <row r="1060" spans="1:51" ht="15" hidden="1" x14ac:dyDescent="0.25">
      <c r="A1060" s="209">
        <v>3834</v>
      </c>
      <c r="B1060" s="209" t="s">
        <v>743</v>
      </c>
      <c r="C1060" s="210">
        <v>45667.718055555553</v>
      </c>
      <c r="D1060" s="209" t="s">
        <v>521</v>
      </c>
      <c r="E1060" s="209" t="s">
        <v>489</v>
      </c>
      <c r="F1060" s="209">
        <v>1</v>
      </c>
      <c r="G1060" s="209" t="s">
        <v>4</v>
      </c>
      <c r="H1060" s="209" t="s">
        <v>620</v>
      </c>
      <c r="I1060" s="209" t="s">
        <v>621</v>
      </c>
      <c r="J1060" s="209" t="s">
        <v>1</v>
      </c>
      <c r="K1060" s="209" t="s">
        <v>2104</v>
      </c>
      <c r="L1060" s="209" t="s">
        <v>604</v>
      </c>
      <c r="M1060" s="209" t="s">
        <v>1513</v>
      </c>
      <c r="N1060" s="209" t="s">
        <v>1580</v>
      </c>
      <c r="O1060" s="209"/>
      <c r="P1060" s="209"/>
      <c r="Q1060" s="209" t="s">
        <v>687</v>
      </c>
      <c r="R1060" s="209" t="e">
        <f>VLOOKUP(LEFT(Solicitacao_Prancha[[#This Row],[ORIGEM]],4),#REF!,2,0)</f>
        <v>#REF!</v>
      </c>
      <c r="S1060" s="209" t="e">
        <f>VLOOKUP(LEFT(Solicitacao_Prancha[[#This Row],[DESTINO]],4),#REF!,2,0)</f>
        <v>#REF!</v>
      </c>
      <c r="T1060" s="218" t="str">
        <f t="shared" si="270"/>
        <v>Aderente</v>
      </c>
      <c r="U1060" s="222">
        <f>((CONCATENATE(Solicitacao_Prancha[[#This Row],[DATA MOVIMENTAÇÃO]]," ",Solicitacao_Prancha[[#This Row],[HORA MOVIMENTAÇÃO]])-Solicitacao_Prancha[[#This Row],[DATA SOLICITAÇÃO]])*24)+3</f>
        <v>64.766666666662786</v>
      </c>
      <c r="V1060" s="224" t="s">
        <v>410</v>
      </c>
      <c r="W1060" s="209" t="str">
        <f>LEFT(Solicitacao_Prancha[[#This Row],[ORIGEM]],4)</f>
        <v>0460</v>
      </c>
      <c r="X1060" s="209" t="str">
        <f>LEFT(Solicitacao_Prancha[[#This Row],[DESTINO]],4)</f>
        <v>0014</v>
      </c>
      <c r="Y1060" s="209" t="str">
        <f t="shared" si="271"/>
        <v>BRLP0460</v>
      </c>
      <c r="Z1060" s="209" t="str">
        <f t="shared" si="272"/>
        <v>04600014</v>
      </c>
      <c r="AA1060" s="209" t="str">
        <f t="shared" si="273"/>
        <v>BRLP0014</v>
      </c>
      <c r="AB1060" s="222" t="e">
        <f>VLOOKUP(Y1060,#REF!,2,0)</f>
        <v>#REF!</v>
      </c>
      <c r="AC1060" s="222" t="e">
        <f>VLOOKUP(Z1060,#REF!,2,0)</f>
        <v>#REF!</v>
      </c>
      <c r="AD1060" s="222" t="e">
        <f>VLOOKUP(AA1060,#REF!,2,0)</f>
        <v>#REF!</v>
      </c>
      <c r="AE1060" s="227" t="e">
        <f t="shared" si="274"/>
        <v>#REF!</v>
      </c>
      <c r="AF1060" s="230" t="e">
        <f t="shared" si="275"/>
        <v>#REF!</v>
      </c>
      <c r="AG1060" s="230">
        <v>2</v>
      </c>
      <c r="AH1060" s="230" t="e">
        <f t="shared" si="276"/>
        <v>#REF!</v>
      </c>
      <c r="AI1060" s="228" t="e">
        <f t="shared" si="277"/>
        <v>#REF!</v>
      </c>
      <c r="AJ1060" s="209">
        <f>Solicitacao_Prancha[[#This Row],[QUANT EQUIP]]</f>
        <v>1</v>
      </c>
      <c r="AK1060" s="209"/>
      <c r="AL1060" s="209"/>
      <c r="AM1060" s="209"/>
      <c r="AN1060" s="209"/>
      <c r="AO1060" s="209"/>
      <c r="AP1060" s="209"/>
      <c r="AQ1060" s="209"/>
      <c r="AR1060" s="209"/>
      <c r="AS1060" s="209"/>
      <c r="AT1060" s="209"/>
      <c r="AU1060" s="209"/>
      <c r="AV1060" s="209"/>
      <c r="AW1060" s="209"/>
      <c r="AX1060"/>
      <c r="AY1060"/>
    </row>
    <row r="1061" spans="1:51" ht="15" hidden="1" x14ac:dyDescent="0.25">
      <c r="A1061" s="209">
        <v>3835</v>
      </c>
      <c r="B1061" s="209" t="s">
        <v>717</v>
      </c>
      <c r="C1061" s="210">
        <v>45667.722222222219</v>
      </c>
      <c r="D1061" s="209" t="s">
        <v>1725</v>
      </c>
      <c r="E1061" s="209" t="s">
        <v>491</v>
      </c>
      <c r="F1061" s="209">
        <v>1</v>
      </c>
      <c r="G1061" s="209" t="s">
        <v>492</v>
      </c>
      <c r="H1061" s="209" t="s">
        <v>620</v>
      </c>
      <c r="I1061" s="209" t="s">
        <v>624</v>
      </c>
      <c r="J1061" s="209" t="s">
        <v>1</v>
      </c>
      <c r="K1061" s="209" t="s">
        <v>2104</v>
      </c>
      <c r="L1061" s="209" t="s">
        <v>604</v>
      </c>
      <c r="M1061" s="209" t="s">
        <v>769</v>
      </c>
      <c r="N1061" s="209" t="s">
        <v>784</v>
      </c>
      <c r="O1061" s="209"/>
      <c r="P1061" s="209"/>
      <c r="Q1061" s="209" t="s">
        <v>688</v>
      </c>
      <c r="R1061" s="209" t="e">
        <f>VLOOKUP(LEFT(Solicitacao_Prancha[[#This Row],[ORIGEM]],4),#REF!,2,0)</f>
        <v>#REF!</v>
      </c>
      <c r="S1061" s="209" t="e">
        <f>VLOOKUP(LEFT(Solicitacao_Prancha[[#This Row],[DESTINO]],4),#REF!,2,0)</f>
        <v>#REF!</v>
      </c>
      <c r="T1061" s="218" t="str">
        <f t="shared" si="270"/>
        <v>Aderente</v>
      </c>
      <c r="U1061" s="222">
        <f>((CONCATENATE(Solicitacao_Prancha[[#This Row],[DATA MOVIMENTAÇÃO]]," ",Solicitacao_Prancha[[#This Row],[HORA MOVIMENTAÇÃO]])-Solicitacao_Prancha[[#This Row],[DATA SOLICITAÇÃO]])*24)+3</f>
        <v>64.666666666686069</v>
      </c>
      <c r="V1061" s="224" t="s">
        <v>410</v>
      </c>
      <c r="W1061" s="209" t="str">
        <f>LEFT(Solicitacao_Prancha[[#This Row],[ORIGEM]],4)</f>
        <v>0332</v>
      </c>
      <c r="X1061" s="209" t="str">
        <f>LEFT(Solicitacao_Prancha[[#This Row],[DESTINO]],4)</f>
        <v>0412</v>
      </c>
      <c r="Y1061" s="209" t="str">
        <f t="shared" si="271"/>
        <v>BRLP0332</v>
      </c>
      <c r="Z1061" s="209" t="str">
        <f t="shared" si="272"/>
        <v>03320412</v>
      </c>
      <c r="AA1061" s="209" t="str">
        <f t="shared" si="273"/>
        <v>BRLP0412</v>
      </c>
      <c r="AB1061" s="222" t="e">
        <f>VLOOKUP(Y1061,#REF!,2,0)</f>
        <v>#REF!</v>
      </c>
      <c r="AC1061" s="222" t="e">
        <f>VLOOKUP(Z1061,#REF!,2,0)</f>
        <v>#REF!</v>
      </c>
      <c r="AD1061" s="222" t="e">
        <f>VLOOKUP(AA1061,#REF!,2,0)</f>
        <v>#REF!</v>
      </c>
      <c r="AE1061" s="227" t="e">
        <f t="shared" si="274"/>
        <v>#REF!</v>
      </c>
      <c r="AF1061" s="230" t="e">
        <f t="shared" si="275"/>
        <v>#REF!</v>
      </c>
      <c r="AG1061" s="230">
        <v>2</v>
      </c>
      <c r="AH1061" s="230" t="e">
        <f t="shared" si="276"/>
        <v>#REF!</v>
      </c>
      <c r="AI1061" s="228" t="e">
        <f t="shared" si="277"/>
        <v>#REF!</v>
      </c>
      <c r="AJ1061" s="209">
        <f>Solicitacao_Prancha[[#This Row],[QUANT EQUIP]]</f>
        <v>1</v>
      </c>
      <c r="AK1061" s="209"/>
      <c r="AL1061" s="209"/>
      <c r="AM1061" s="209"/>
      <c r="AN1061" s="209"/>
      <c r="AO1061" s="209"/>
      <c r="AP1061" s="209"/>
      <c r="AQ1061" s="209"/>
      <c r="AR1061" s="209"/>
      <c r="AS1061" s="209"/>
      <c r="AT1061" s="209"/>
      <c r="AU1061" s="209"/>
      <c r="AV1061" s="209"/>
      <c r="AW1061" s="209"/>
      <c r="AX1061"/>
      <c r="AY1061"/>
    </row>
    <row r="1062" spans="1:51" ht="15" hidden="1" x14ac:dyDescent="0.25">
      <c r="A1062" s="209">
        <v>3833</v>
      </c>
      <c r="B1062" s="209" t="s">
        <v>717</v>
      </c>
      <c r="C1062" s="210">
        <v>45667.722916666666</v>
      </c>
      <c r="D1062" s="209" t="s">
        <v>2065</v>
      </c>
      <c r="E1062" s="209" t="s">
        <v>500</v>
      </c>
      <c r="F1062" s="209">
        <v>1</v>
      </c>
      <c r="G1062" s="209" t="s">
        <v>506</v>
      </c>
      <c r="H1062" s="209" t="s">
        <v>620</v>
      </c>
      <c r="I1062" s="209" t="s">
        <v>621</v>
      </c>
      <c r="J1062" s="209" t="s">
        <v>531</v>
      </c>
      <c r="K1062" s="209" t="s">
        <v>1894</v>
      </c>
      <c r="L1062" s="209" t="s">
        <v>2120</v>
      </c>
      <c r="M1062" s="209" t="s">
        <v>646</v>
      </c>
      <c r="N1062" s="209" t="s">
        <v>641</v>
      </c>
      <c r="O1062" s="209"/>
      <c r="P1062" s="209" t="s">
        <v>651</v>
      </c>
      <c r="Q1062" s="209" t="s">
        <v>688</v>
      </c>
      <c r="R1062" s="209" t="e">
        <f>VLOOKUP(LEFT(Solicitacao_Prancha[[#This Row],[ORIGEM]],4),#REF!,2,0)</f>
        <v>#REF!</v>
      </c>
      <c r="S1062" s="209" t="e">
        <f>VLOOKUP(LEFT(Solicitacao_Prancha[[#This Row],[DESTINO]],4),#REF!,2,0)</f>
        <v>#REF!</v>
      </c>
      <c r="T1062" s="218" t="str">
        <f t="shared" si="270"/>
        <v>Não Aderente</v>
      </c>
      <c r="U1062" s="222">
        <f>((CONCATENATE(Solicitacao_Prancha[[#This Row],[DATA MOVIMENTAÇÃO]]," ",Solicitacao_Prancha[[#This Row],[HORA MOVIMENTAÇÃO]])-Solicitacao_Prancha[[#This Row],[DATA SOLICITAÇÃO]])*24)+3</f>
        <v>8.0000000000582077</v>
      </c>
      <c r="V1062" s="224" t="s">
        <v>410</v>
      </c>
      <c r="W1062" s="209" t="str">
        <f>LEFT(Solicitacao_Prancha[[#This Row],[ORIGEM]],4)</f>
        <v>0137</v>
      </c>
      <c r="X1062" s="209" t="str">
        <f>LEFT(Solicitacao_Prancha[[#This Row],[DESTINO]],4)</f>
        <v>0503</v>
      </c>
      <c r="Y1062" s="209" t="str">
        <f t="shared" si="271"/>
        <v>BRLP0137</v>
      </c>
      <c r="Z1062" s="209" t="str">
        <f t="shared" si="272"/>
        <v>01370503</v>
      </c>
      <c r="AA1062" s="209" t="str">
        <f t="shared" si="273"/>
        <v>BRLP0503</v>
      </c>
      <c r="AB1062" s="222" t="e">
        <f>VLOOKUP(Y1062,#REF!,2,0)</f>
        <v>#REF!</v>
      </c>
      <c r="AC1062" s="222" t="e">
        <f>VLOOKUP(Z1062,#REF!,2,0)</f>
        <v>#REF!</v>
      </c>
      <c r="AD1062" s="222" t="e">
        <f>VLOOKUP(AA1062,#REF!,2,0)</f>
        <v>#REF!</v>
      </c>
      <c r="AE1062" s="227" t="e">
        <f t="shared" si="274"/>
        <v>#REF!</v>
      </c>
      <c r="AF1062" s="230" t="e">
        <f t="shared" si="275"/>
        <v>#REF!</v>
      </c>
      <c r="AG1062" s="230">
        <v>2</v>
      </c>
      <c r="AH1062" s="230" t="e">
        <f t="shared" si="276"/>
        <v>#REF!</v>
      </c>
      <c r="AI1062" s="228" t="e">
        <f t="shared" si="277"/>
        <v>#REF!</v>
      </c>
      <c r="AJ1062" s="209">
        <f>Solicitacao_Prancha[[#This Row],[QUANT EQUIP]]</f>
        <v>1</v>
      </c>
      <c r="AK1062" s="209"/>
      <c r="AL1062" s="209"/>
      <c r="AM1062" s="209"/>
      <c r="AN1062" s="209"/>
      <c r="AO1062" s="209"/>
      <c r="AP1062" s="209"/>
      <c r="AQ1062" s="209"/>
      <c r="AR1062" s="209"/>
      <c r="AS1062" s="209"/>
      <c r="AT1062" s="209"/>
      <c r="AU1062" s="209"/>
      <c r="AV1062" s="209"/>
      <c r="AW1062" s="209"/>
      <c r="AX1062"/>
      <c r="AY1062"/>
    </row>
    <row r="1063" spans="1:51" ht="15" hidden="1" x14ac:dyDescent="0.25">
      <c r="A1063" s="209">
        <v>3836</v>
      </c>
      <c r="B1063" s="209" t="s">
        <v>743</v>
      </c>
      <c r="C1063" s="210">
        <v>45667.725694444445</v>
      </c>
      <c r="D1063" s="209" t="s">
        <v>521</v>
      </c>
      <c r="E1063" s="209" t="s">
        <v>493</v>
      </c>
      <c r="F1063" s="209">
        <v>1</v>
      </c>
      <c r="G1063" s="209" t="s">
        <v>4</v>
      </c>
      <c r="H1063" s="209" t="s">
        <v>620</v>
      </c>
      <c r="I1063" s="209" t="s">
        <v>621</v>
      </c>
      <c r="J1063" s="209" t="s">
        <v>1</v>
      </c>
      <c r="K1063" s="209" t="s">
        <v>2104</v>
      </c>
      <c r="L1063" s="209" t="s">
        <v>604</v>
      </c>
      <c r="M1063" s="209" t="s">
        <v>1513</v>
      </c>
      <c r="N1063" s="209" t="s">
        <v>1580</v>
      </c>
      <c r="O1063" s="209"/>
      <c r="P1063" s="209"/>
      <c r="Q1063" s="209" t="s">
        <v>687</v>
      </c>
      <c r="R1063" s="209" t="e">
        <f>VLOOKUP(LEFT(Solicitacao_Prancha[[#This Row],[ORIGEM]],4),#REF!,2,0)</f>
        <v>#REF!</v>
      </c>
      <c r="S1063" s="209" t="e">
        <f>VLOOKUP(LEFT(Solicitacao_Prancha[[#This Row],[DESTINO]],4),#REF!,2,0)</f>
        <v>#REF!</v>
      </c>
      <c r="T1063" s="218" t="str">
        <f t="shared" si="270"/>
        <v>Aderente</v>
      </c>
      <c r="U1063" s="222">
        <f>((CONCATENATE(Solicitacao_Prancha[[#This Row],[DATA MOVIMENTAÇÃO]]," ",Solicitacao_Prancha[[#This Row],[HORA MOVIMENTAÇÃO]])-Solicitacao_Prancha[[#This Row],[DATA SOLICITAÇÃO]])*24)+3</f>
        <v>64.583333333255723</v>
      </c>
      <c r="V1063" s="224" t="s">
        <v>410</v>
      </c>
      <c r="W1063" s="209" t="str">
        <f>LEFT(Solicitacao_Prancha[[#This Row],[ORIGEM]],4)</f>
        <v>0460</v>
      </c>
      <c r="X1063" s="209" t="str">
        <f>LEFT(Solicitacao_Prancha[[#This Row],[DESTINO]],4)</f>
        <v>0014</v>
      </c>
      <c r="Y1063" s="209" t="str">
        <f t="shared" si="271"/>
        <v>BRLP0460</v>
      </c>
      <c r="Z1063" s="209" t="str">
        <f t="shared" si="272"/>
        <v>04600014</v>
      </c>
      <c r="AA1063" s="209" t="str">
        <f t="shared" si="273"/>
        <v>BRLP0014</v>
      </c>
      <c r="AB1063" s="222" t="e">
        <f>VLOOKUP(Y1063,#REF!,2,0)</f>
        <v>#REF!</v>
      </c>
      <c r="AC1063" s="222" t="e">
        <f>VLOOKUP(Z1063,#REF!,2,0)</f>
        <v>#REF!</v>
      </c>
      <c r="AD1063" s="222" t="e">
        <f>VLOOKUP(AA1063,#REF!,2,0)</f>
        <v>#REF!</v>
      </c>
      <c r="AE1063" s="227" t="e">
        <f t="shared" si="274"/>
        <v>#REF!</v>
      </c>
      <c r="AF1063" s="230" t="e">
        <f t="shared" si="275"/>
        <v>#REF!</v>
      </c>
      <c r="AG1063" s="230">
        <v>2</v>
      </c>
      <c r="AH1063" s="230" t="e">
        <f t="shared" si="276"/>
        <v>#REF!</v>
      </c>
      <c r="AI1063" s="228" t="e">
        <f t="shared" si="277"/>
        <v>#REF!</v>
      </c>
      <c r="AJ1063" s="209">
        <f>Solicitacao_Prancha[[#This Row],[QUANT EQUIP]]</f>
        <v>1</v>
      </c>
      <c r="AK1063" s="209"/>
      <c r="AL1063" s="209"/>
      <c r="AM1063" s="209"/>
      <c r="AN1063" s="209"/>
      <c r="AO1063" s="209"/>
      <c r="AP1063" s="209"/>
      <c r="AQ1063" s="209"/>
      <c r="AR1063" s="209"/>
      <c r="AS1063" s="209"/>
      <c r="AT1063" s="209"/>
      <c r="AU1063" s="209"/>
      <c r="AV1063" s="209"/>
      <c r="AW1063" s="209"/>
      <c r="AX1063"/>
      <c r="AY1063"/>
    </row>
    <row r="1064" spans="1:51" ht="15" hidden="1" x14ac:dyDescent="0.25">
      <c r="A1064" s="209">
        <v>3837</v>
      </c>
      <c r="B1064" s="209" t="s">
        <v>743</v>
      </c>
      <c r="C1064" s="210">
        <v>45667.727083333331</v>
      </c>
      <c r="D1064" s="209" t="s">
        <v>521</v>
      </c>
      <c r="E1064" s="209" t="s">
        <v>491</v>
      </c>
      <c r="F1064" s="209">
        <v>1</v>
      </c>
      <c r="G1064" s="209" t="s">
        <v>4</v>
      </c>
      <c r="H1064" s="209" t="s">
        <v>621</v>
      </c>
      <c r="I1064" s="209" t="s">
        <v>621</v>
      </c>
      <c r="J1064" s="209" t="s">
        <v>1</v>
      </c>
      <c r="K1064" s="209" t="s">
        <v>2104</v>
      </c>
      <c r="L1064" s="209" t="s">
        <v>604</v>
      </c>
      <c r="M1064" s="209" t="s">
        <v>1513</v>
      </c>
      <c r="N1064" s="209" t="s">
        <v>1580</v>
      </c>
      <c r="O1064" s="209"/>
      <c r="P1064" s="209"/>
      <c r="Q1064" s="209" t="s">
        <v>687</v>
      </c>
      <c r="R1064" s="209" t="e">
        <f>VLOOKUP(LEFT(Solicitacao_Prancha[[#This Row],[ORIGEM]],4),#REF!,2,0)</f>
        <v>#REF!</v>
      </c>
      <c r="S1064" s="209" t="e">
        <f>VLOOKUP(LEFT(Solicitacao_Prancha[[#This Row],[DESTINO]],4),#REF!,2,0)</f>
        <v>#REF!</v>
      </c>
      <c r="T1064" s="218" t="str">
        <f t="shared" si="270"/>
        <v>Aderente</v>
      </c>
      <c r="U1064" s="222">
        <f>((CONCATENATE(Solicitacao_Prancha[[#This Row],[DATA MOVIMENTAÇÃO]]," ",Solicitacao_Prancha[[#This Row],[HORA MOVIMENTAÇÃO]])-Solicitacao_Prancha[[#This Row],[DATA SOLICITAÇÃO]])*24)+3</f>
        <v>64.549999999988358</v>
      </c>
      <c r="V1064" s="224" t="s">
        <v>410</v>
      </c>
      <c r="W1064" s="209" t="str">
        <f>LEFT(Solicitacao_Prancha[[#This Row],[ORIGEM]],4)</f>
        <v>0460</v>
      </c>
      <c r="X1064" s="209" t="str">
        <f>LEFT(Solicitacao_Prancha[[#This Row],[DESTINO]],4)</f>
        <v>0014</v>
      </c>
      <c r="Y1064" s="209" t="str">
        <f t="shared" si="271"/>
        <v>BRLP0460</v>
      </c>
      <c r="Z1064" s="209" t="str">
        <f t="shared" si="272"/>
        <v>04600014</v>
      </c>
      <c r="AA1064" s="209" t="str">
        <f t="shared" si="273"/>
        <v>BRLP0014</v>
      </c>
      <c r="AB1064" s="222" t="e">
        <f>VLOOKUP(Y1064,#REF!,2,0)</f>
        <v>#REF!</v>
      </c>
      <c r="AC1064" s="222" t="e">
        <f>VLOOKUP(Z1064,#REF!,2,0)</f>
        <v>#REF!</v>
      </c>
      <c r="AD1064" s="222" t="e">
        <f>VLOOKUP(AA1064,#REF!,2,0)</f>
        <v>#REF!</v>
      </c>
      <c r="AE1064" s="227" t="e">
        <f t="shared" si="274"/>
        <v>#REF!</v>
      </c>
      <c r="AF1064" s="230" t="e">
        <f t="shared" si="275"/>
        <v>#REF!</v>
      </c>
      <c r="AG1064" s="230">
        <v>2</v>
      </c>
      <c r="AH1064" s="230" t="e">
        <f t="shared" si="276"/>
        <v>#REF!</v>
      </c>
      <c r="AI1064" s="228" t="e">
        <f t="shared" si="277"/>
        <v>#REF!</v>
      </c>
      <c r="AJ1064" s="209">
        <f>Solicitacao_Prancha[[#This Row],[QUANT EQUIP]]</f>
        <v>1</v>
      </c>
      <c r="AK1064" s="209"/>
      <c r="AL1064" s="209"/>
      <c r="AM1064" s="209"/>
      <c r="AN1064" s="209"/>
      <c r="AO1064" s="209"/>
      <c r="AP1064" s="209"/>
      <c r="AQ1064" s="209"/>
      <c r="AR1064" s="209"/>
      <c r="AS1064" s="209"/>
      <c r="AT1064" s="209"/>
      <c r="AU1064" s="209"/>
      <c r="AV1064" s="209"/>
      <c r="AW1064" s="209"/>
      <c r="AX1064"/>
      <c r="AY1064"/>
    </row>
    <row r="1065" spans="1:51" ht="15" hidden="1" x14ac:dyDescent="0.25">
      <c r="A1065" s="209">
        <v>3838</v>
      </c>
      <c r="B1065" s="209" t="s">
        <v>743</v>
      </c>
      <c r="C1065" s="210">
        <v>45667.728472222225</v>
      </c>
      <c r="D1065" s="209" t="s">
        <v>521</v>
      </c>
      <c r="E1065" s="209" t="s">
        <v>503</v>
      </c>
      <c r="F1065" s="209">
        <v>1</v>
      </c>
      <c r="G1065" s="209" t="s">
        <v>4</v>
      </c>
      <c r="H1065" s="209" t="s">
        <v>620</v>
      </c>
      <c r="I1065" s="209" t="s">
        <v>621</v>
      </c>
      <c r="J1065" s="209" t="s">
        <v>1</v>
      </c>
      <c r="K1065" s="209" t="s">
        <v>2104</v>
      </c>
      <c r="L1065" s="209" t="s">
        <v>604</v>
      </c>
      <c r="M1065" s="209" t="s">
        <v>1513</v>
      </c>
      <c r="N1065" s="209" t="s">
        <v>1580</v>
      </c>
      <c r="O1065" s="209"/>
      <c r="P1065" s="209"/>
      <c r="Q1065" s="209" t="s">
        <v>687</v>
      </c>
      <c r="R1065" s="209" t="e">
        <f>VLOOKUP(LEFT(Solicitacao_Prancha[[#This Row],[ORIGEM]],4),#REF!,2,0)</f>
        <v>#REF!</v>
      </c>
      <c r="S1065" s="209" t="e">
        <f>VLOOKUP(LEFT(Solicitacao_Prancha[[#This Row],[DESTINO]],4),#REF!,2,0)</f>
        <v>#REF!</v>
      </c>
      <c r="T1065" s="218" t="str">
        <f t="shared" si="270"/>
        <v>Aderente</v>
      </c>
      <c r="U1065" s="222">
        <f>((CONCATENATE(Solicitacao_Prancha[[#This Row],[DATA MOVIMENTAÇÃO]]," ",Solicitacao_Prancha[[#This Row],[HORA MOVIMENTAÇÃO]])-Solicitacao_Prancha[[#This Row],[DATA SOLICITAÇÃO]])*24)+3</f>
        <v>64.516666666546371</v>
      </c>
      <c r="V1065" s="224" t="s">
        <v>410</v>
      </c>
      <c r="W1065" s="209" t="str">
        <f>LEFT(Solicitacao_Prancha[[#This Row],[ORIGEM]],4)</f>
        <v>0460</v>
      </c>
      <c r="X1065" s="209" t="str">
        <f>LEFT(Solicitacao_Prancha[[#This Row],[DESTINO]],4)</f>
        <v>0014</v>
      </c>
      <c r="Y1065" s="209" t="str">
        <f t="shared" si="271"/>
        <v>BRLP0460</v>
      </c>
      <c r="Z1065" s="209" t="str">
        <f t="shared" si="272"/>
        <v>04600014</v>
      </c>
      <c r="AA1065" s="209" t="str">
        <f t="shared" si="273"/>
        <v>BRLP0014</v>
      </c>
      <c r="AB1065" s="222" t="e">
        <f>VLOOKUP(Y1065,#REF!,2,0)</f>
        <v>#REF!</v>
      </c>
      <c r="AC1065" s="222" t="e">
        <f>VLOOKUP(Z1065,#REF!,2,0)</f>
        <v>#REF!</v>
      </c>
      <c r="AD1065" s="222" t="e">
        <f>VLOOKUP(AA1065,#REF!,2,0)</f>
        <v>#REF!</v>
      </c>
      <c r="AE1065" s="227" t="e">
        <f t="shared" si="274"/>
        <v>#REF!</v>
      </c>
      <c r="AF1065" s="230" t="e">
        <f t="shared" si="275"/>
        <v>#REF!</v>
      </c>
      <c r="AG1065" s="230">
        <v>2</v>
      </c>
      <c r="AH1065" s="230" t="e">
        <f t="shared" si="276"/>
        <v>#REF!</v>
      </c>
      <c r="AI1065" s="228" t="e">
        <f t="shared" si="277"/>
        <v>#REF!</v>
      </c>
      <c r="AJ1065" s="209">
        <f>Solicitacao_Prancha[[#This Row],[QUANT EQUIP]]</f>
        <v>1</v>
      </c>
      <c r="AK1065" s="209"/>
      <c r="AL1065" s="209"/>
      <c r="AM1065" s="209"/>
      <c r="AN1065" s="209"/>
      <c r="AO1065" s="209"/>
      <c r="AP1065" s="209"/>
      <c r="AQ1065" s="209"/>
      <c r="AR1065" s="209"/>
      <c r="AS1065" s="209"/>
      <c r="AT1065" s="209"/>
      <c r="AU1065" s="209"/>
      <c r="AV1065" s="209"/>
      <c r="AW1065" s="209"/>
      <c r="AX1065"/>
      <c r="AY1065"/>
    </row>
    <row r="1066" spans="1:51" ht="15" hidden="1" x14ac:dyDescent="0.25">
      <c r="A1066" s="209">
        <v>3840</v>
      </c>
      <c r="B1066" s="209" t="s">
        <v>743</v>
      </c>
      <c r="C1066" s="210">
        <v>45667.742361111108</v>
      </c>
      <c r="D1066" s="209" t="s">
        <v>2111</v>
      </c>
      <c r="E1066" s="209" t="s">
        <v>491</v>
      </c>
      <c r="F1066" s="209">
        <v>1</v>
      </c>
      <c r="G1066" s="209" t="s">
        <v>8</v>
      </c>
      <c r="H1066" s="209" t="s">
        <v>620</v>
      </c>
      <c r="I1066" s="209" t="s">
        <v>624</v>
      </c>
      <c r="J1066" s="209" t="s">
        <v>502</v>
      </c>
      <c r="K1066" s="209" t="s">
        <v>2104</v>
      </c>
      <c r="L1066" s="209" t="s">
        <v>600</v>
      </c>
      <c r="M1066" s="209" t="s">
        <v>696</v>
      </c>
      <c r="N1066" s="209" t="s">
        <v>827</v>
      </c>
      <c r="O1066" s="209"/>
      <c r="P1066" s="209"/>
      <c r="Q1066" s="209" t="s">
        <v>688</v>
      </c>
      <c r="R1066" s="209" t="e">
        <f>VLOOKUP(LEFT(Solicitacao_Prancha[[#This Row],[ORIGEM]],4),#REF!,2,0)</f>
        <v>#REF!</v>
      </c>
      <c r="S1066" s="209" t="e">
        <f>VLOOKUP(LEFT(Solicitacao_Prancha[[#This Row],[DESTINO]],4),#REF!,2,0)</f>
        <v>#REF!</v>
      </c>
      <c r="T1066" s="218" t="str">
        <f t="shared" si="270"/>
        <v>Aderente</v>
      </c>
      <c r="U1066" s="222">
        <f>((CONCATENATE(Solicitacao_Prancha[[#This Row],[DATA MOVIMENTAÇÃO]]," ",Solicitacao_Prancha[[#This Row],[HORA MOVIMENTAÇÃO]])-Solicitacao_Prancha[[#This Row],[DATA SOLICITAÇÃO]])*24)+3</f>
        <v>63.183333333407063</v>
      </c>
      <c r="V1066" s="224" t="s">
        <v>410</v>
      </c>
      <c r="W1066" s="209" t="str">
        <f>LEFT(Solicitacao_Prancha[[#This Row],[ORIGEM]],4)</f>
        <v>0347</v>
      </c>
      <c r="X1066" s="209" t="str">
        <f>LEFT(Solicitacao_Prancha[[#This Row],[DESTINO]],4)</f>
        <v>1106</v>
      </c>
      <c r="Y1066" s="209" t="str">
        <f t="shared" si="271"/>
        <v>BRLP0347</v>
      </c>
      <c r="Z1066" s="209" t="str">
        <f t="shared" si="272"/>
        <v>03471106</v>
      </c>
      <c r="AA1066" s="209" t="str">
        <f t="shared" si="273"/>
        <v>BRLP1106</v>
      </c>
      <c r="AB1066" s="222" t="e">
        <f>VLOOKUP(Y1066,#REF!,2,0)</f>
        <v>#REF!</v>
      </c>
      <c r="AC1066" s="222" t="e">
        <f>VLOOKUP(Z1066,#REF!,2,0)</f>
        <v>#REF!</v>
      </c>
      <c r="AD1066" s="222" t="e">
        <f>VLOOKUP(AA1066,#REF!,2,0)</f>
        <v>#REF!</v>
      </c>
      <c r="AE1066" s="227" t="e">
        <f t="shared" si="274"/>
        <v>#REF!</v>
      </c>
      <c r="AF1066" s="230" t="e">
        <f t="shared" si="275"/>
        <v>#REF!</v>
      </c>
      <c r="AG1066" s="230">
        <v>2</v>
      </c>
      <c r="AH1066" s="230" t="e">
        <f t="shared" si="276"/>
        <v>#REF!</v>
      </c>
      <c r="AI1066" s="228" t="e">
        <f t="shared" si="277"/>
        <v>#REF!</v>
      </c>
      <c r="AJ1066" s="209">
        <f>Solicitacao_Prancha[[#This Row],[QUANT EQUIP]]</f>
        <v>1</v>
      </c>
      <c r="AK1066" s="209"/>
      <c r="AL1066" s="209"/>
      <c r="AM1066" s="209"/>
      <c r="AN1066" s="209"/>
      <c r="AO1066" s="209"/>
      <c r="AP1066" s="209"/>
      <c r="AQ1066" s="209"/>
      <c r="AR1066" s="209"/>
      <c r="AS1066" s="209"/>
      <c r="AT1066" s="209"/>
      <c r="AU1066" s="209"/>
      <c r="AV1066" s="209"/>
      <c r="AW1066" s="209"/>
      <c r="AX1066"/>
      <c r="AY1066"/>
    </row>
    <row r="1067" spans="1:51" ht="15" hidden="1" x14ac:dyDescent="0.25">
      <c r="A1067" s="209">
        <v>3839</v>
      </c>
      <c r="B1067" s="209" t="s">
        <v>743</v>
      </c>
      <c r="C1067" s="210">
        <v>45667.742361111108</v>
      </c>
      <c r="D1067" s="209" t="s">
        <v>2111</v>
      </c>
      <c r="E1067" s="209" t="s">
        <v>489</v>
      </c>
      <c r="F1067" s="209">
        <v>1</v>
      </c>
      <c r="G1067" s="209" t="s">
        <v>8</v>
      </c>
      <c r="H1067" s="209" t="s">
        <v>620</v>
      </c>
      <c r="I1067" s="209" t="s">
        <v>624</v>
      </c>
      <c r="J1067" s="209" t="s">
        <v>502</v>
      </c>
      <c r="K1067" s="209" t="s">
        <v>2104</v>
      </c>
      <c r="L1067" s="209" t="s">
        <v>600</v>
      </c>
      <c r="M1067" s="209" t="s">
        <v>696</v>
      </c>
      <c r="N1067" s="209" t="s">
        <v>827</v>
      </c>
      <c r="O1067" s="209"/>
      <c r="P1067" s="209"/>
      <c r="Q1067" s="209" t="s">
        <v>688</v>
      </c>
      <c r="R1067" s="209" t="e">
        <f>VLOOKUP(LEFT(Solicitacao_Prancha[[#This Row],[ORIGEM]],4),#REF!,2,0)</f>
        <v>#REF!</v>
      </c>
      <c r="S1067" s="209" t="e">
        <f>VLOOKUP(LEFT(Solicitacao_Prancha[[#This Row],[DESTINO]],4),#REF!,2,0)</f>
        <v>#REF!</v>
      </c>
      <c r="T1067" s="218" t="str">
        <f t="shared" si="270"/>
        <v>Aderente</v>
      </c>
      <c r="U1067" s="222">
        <f>((CONCATENATE(Solicitacao_Prancha[[#This Row],[DATA MOVIMENTAÇÃO]]," ",Solicitacao_Prancha[[#This Row],[HORA MOVIMENTAÇÃO]])-Solicitacao_Prancha[[#This Row],[DATA SOLICITAÇÃO]])*24)+3</f>
        <v>63.183333333407063</v>
      </c>
      <c r="V1067" s="224" t="s">
        <v>410</v>
      </c>
      <c r="W1067" s="209" t="str">
        <f>LEFT(Solicitacao_Prancha[[#This Row],[ORIGEM]],4)</f>
        <v>0347</v>
      </c>
      <c r="X1067" s="209" t="str">
        <f>LEFT(Solicitacao_Prancha[[#This Row],[DESTINO]],4)</f>
        <v>1106</v>
      </c>
      <c r="Y1067" s="209" t="str">
        <f t="shared" si="271"/>
        <v>BRLP0347</v>
      </c>
      <c r="Z1067" s="209" t="str">
        <f t="shared" si="272"/>
        <v>03471106</v>
      </c>
      <c r="AA1067" s="209" t="str">
        <f t="shared" si="273"/>
        <v>BRLP1106</v>
      </c>
      <c r="AB1067" s="222" t="e">
        <f>VLOOKUP(Y1067,#REF!,2,0)</f>
        <v>#REF!</v>
      </c>
      <c r="AC1067" s="222" t="e">
        <f>VLOOKUP(Z1067,#REF!,2,0)</f>
        <v>#REF!</v>
      </c>
      <c r="AD1067" s="222" t="e">
        <f>VLOOKUP(AA1067,#REF!,2,0)</f>
        <v>#REF!</v>
      </c>
      <c r="AE1067" s="227" t="e">
        <f t="shared" si="274"/>
        <v>#REF!</v>
      </c>
      <c r="AF1067" s="230" t="e">
        <f t="shared" si="275"/>
        <v>#REF!</v>
      </c>
      <c r="AG1067" s="230">
        <v>2</v>
      </c>
      <c r="AH1067" s="230" t="e">
        <f t="shared" si="276"/>
        <v>#REF!</v>
      </c>
      <c r="AI1067" s="228" t="e">
        <f t="shared" si="277"/>
        <v>#REF!</v>
      </c>
      <c r="AJ1067" s="209">
        <f>Solicitacao_Prancha[[#This Row],[QUANT EQUIP]]</f>
        <v>1</v>
      </c>
      <c r="AK1067" s="209"/>
      <c r="AL1067" s="209"/>
      <c r="AM1067" s="209"/>
      <c r="AN1067" s="209"/>
      <c r="AO1067" s="209"/>
      <c r="AP1067" s="209"/>
      <c r="AQ1067" s="209"/>
      <c r="AR1067" s="209"/>
      <c r="AS1067" s="209"/>
      <c r="AT1067" s="209"/>
      <c r="AU1067" s="209"/>
      <c r="AV1067" s="209"/>
      <c r="AW1067" s="209"/>
      <c r="AX1067"/>
      <c r="AY1067"/>
    </row>
    <row r="1068" spans="1:51" ht="15" hidden="1" x14ac:dyDescent="0.25">
      <c r="A1068" s="209">
        <v>3842</v>
      </c>
      <c r="B1068" s="209" t="s">
        <v>743</v>
      </c>
      <c r="C1068" s="210">
        <v>45667.744444444441</v>
      </c>
      <c r="D1068" s="209" t="s">
        <v>2111</v>
      </c>
      <c r="E1068" s="209" t="s">
        <v>489</v>
      </c>
      <c r="F1068" s="209">
        <v>1</v>
      </c>
      <c r="G1068" s="209" t="s">
        <v>8</v>
      </c>
      <c r="H1068" s="209" t="s">
        <v>620</v>
      </c>
      <c r="I1068" s="209" t="s">
        <v>624</v>
      </c>
      <c r="J1068" s="209" t="s">
        <v>1</v>
      </c>
      <c r="K1068" s="209" t="s">
        <v>2104</v>
      </c>
      <c r="L1068" s="209" t="s">
        <v>600</v>
      </c>
      <c r="M1068" s="209" t="s">
        <v>696</v>
      </c>
      <c r="N1068" s="209" t="s">
        <v>1826</v>
      </c>
      <c r="O1068" s="209"/>
      <c r="P1068" s="209"/>
      <c r="Q1068" s="209" t="s">
        <v>688</v>
      </c>
      <c r="R1068" s="209" t="e">
        <f>VLOOKUP(LEFT(Solicitacao_Prancha[[#This Row],[ORIGEM]],4),#REF!,2,0)</f>
        <v>#REF!</v>
      </c>
      <c r="S1068" s="209" t="e">
        <f>VLOOKUP(LEFT(Solicitacao_Prancha[[#This Row],[DESTINO]],4),#REF!,2,0)</f>
        <v>#REF!</v>
      </c>
      <c r="T1068" s="218" t="str">
        <f t="shared" si="270"/>
        <v>Aderente</v>
      </c>
      <c r="U1068" s="222">
        <f>((CONCATENATE(Solicitacao_Prancha[[#This Row],[DATA MOVIMENTAÇÃO]]," ",Solicitacao_Prancha[[#This Row],[HORA MOVIMENTAÇÃO]])-Solicitacao_Prancha[[#This Row],[DATA SOLICITAÇÃO]])*24)+3</f>
        <v>63.133333333418705</v>
      </c>
      <c r="V1068" s="224" t="s">
        <v>410</v>
      </c>
      <c r="W1068" s="209" t="str">
        <f>LEFT(Solicitacao_Prancha[[#This Row],[ORIGEM]],4)</f>
        <v>0347</v>
      </c>
      <c r="X1068" s="209" t="str">
        <f>LEFT(Solicitacao_Prancha[[#This Row],[DESTINO]],4)</f>
        <v>1124</v>
      </c>
      <c r="Y1068" s="209" t="str">
        <f t="shared" si="271"/>
        <v>BRLP0347</v>
      </c>
      <c r="Z1068" s="209" t="str">
        <f t="shared" si="272"/>
        <v>03471124</v>
      </c>
      <c r="AA1068" s="209" t="str">
        <f t="shared" si="273"/>
        <v>BRLP1124</v>
      </c>
      <c r="AB1068" s="222" t="e">
        <f>VLOOKUP(Y1068,#REF!,2,0)</f>
        <v>#REF!</v>
      </c>
      <c r="AC1068" s="222" t="e">
        <f>VLOOKUP(Z1068,#REF!,2,0)</f>
        <v>#REF!</v>
      </c>
      <c r="AD1068" s="222" t="e">
        <f>VLOOKUP(AA1068,#REF!,2,0)</f>
        <v>#REF!</v>
      </c>
      <c r="AE1068" s="227" t="e">
        <f t="shared" si="274"/>
        <v>#REF!</v>
      </c>
      <c r="AF1068" s="230" t="e">
        <f t="shared" si="275"/>
        <v>#REF!</v>
      </c>
      <c r="AG1068" s="230">
        <v>2</v>
      </c>
      <c r="AH1068" s="230" t="e">
        <f t="shared" si="276"/>
        <v>#REF!</v>
      </c>
      <c r="AI1068" s="228" t="e">
        <f t="shared" si="277"/>
        <v>#REF!</v>
      </c>
      <c r="AJ1068" s="209">
        <f>Solicitacao_Prancha[[#This Row],[QUANT EQUIP]]</f>
        <v>1</v>
      </c>
      <c r="AK1068" s="209"/>
      <c r="AL1068" s="209"/>
      <c r="AM1068" s="209"/>
      <c r="AN1068" s="209"/>
      <c r="AO1068" s="209"/>
      <c r="AP1068" s="209"/>
      <c r="AQ1068" s="209"/>
      <c r="AR1068" s="209"/>
      <c r="AS1068" s="209"/>
      <c r="AT1068" s="209"/>
      <c r="AU1068" s="209"/>
      <c r="AV1068" s="209"/>
      <c r="AW1068" s="209"/>
      <c r="AX1068"/>
      <c r="AY1068"/>
    </row>
    <row r="1069" spans="1:51" ht="15" hidden="1" x14ac:dyDescent="0.25">
      <c r="A1069" s="209">
        <v>3841</v>
      </c>
      <c r="B1069" s="209" t="s">
        <v>743</v>
      </c>
      <c r="C1069" s="210">
        <v>45667.744444444441</v>
      </c>
      <c r="D1069" s="209" t="s">
        <v>2111</v>
      </c>
      <c r="E1069" s="209" t="s">
        <v>491</v>
      </c>
      <c r="F1069" s="209">
        <v>1</v>
      </c>
      <c r="G1069" s="209" t="s">
        <v>8</v>
      </c>
      <c r="H1069" s="209" t="s">
        <v>620</v>
      </c>
      <c r="I1069" s="209" t="s">
        <v>624</v>
      </c>
      <c r="J1069" s="209" t="s">
        <v>1</v>
      </c>
      <c r="K1069" s="209" t="s">
        <v>2104</v>
      </c>
      <c r="L1069" s="209" t="s">
        <v>600</v>
      </c>
      <c r="M1069" s="209" t="s">
        <v>696</v>
      </c>
      <c r="N1069" s="209" t="s">
        <v>1826</v>
      </c>
      <c r="O1069" s="209"/>
      <c r="P1069" s="209"/>
      <c r="Q1069" s="209" t="s">
        <v>688</v>
      </c>
      <c r="R1069" s="209" t="e">
        <f>VLOOKUP(LEFT(Solicitacao_Prancha[[#This Row],[ORIGEM]],4),#REF!,2,0)</f>
        <v>#REF!</v>
      </c>
      <c r="S1069" s="209" t="e">
        <f>VLOOKUP(LEFT(Solicitacao_Prancha[[#This Row],[DESTINO]],4),#REF!,2,0)</f>
        <v>#REF!</v>
      </c>
      <c r="T1069" s="218" t="str">
        <f t="shared" si="270"/>
        <v>Aderente</v>
      </c>
      <c r="U1069" s="222">
        <f>((CONCATENATE(Solicitacao_Prancha[[#This Row],[DATA MOVIMENTAÇÃO]]," ",Solicitacao_Prancha[[#This Row],[HORA MOVIMENTAÇÃO]])-Solicitacao_Prancha[[#This Row],[DATA SOLICITAÇÃO]])*24)+3</f>
        <v>63.133333333418705</v>
      </c>
      <c r="V1069" s="224" t="s">
        <v>410</v>
      </c>
      <c r="W1069" s="209" t="str">
        <f>LEFT(Solicitacao_Prancha[[#This Row],[ORIGEM]],4)</f>
        <v>0347</v>
      </c>
      <c r="X1069" s="209" t="str">
        <f>LEFT(Solicitacao_Prancha[[#This Row],[DESTINO]],4)</f>
        <v>1124</v>
      </c>
      <c r="Y1069" s="209" t="str">
        <f t="shared" si="271"/>
        <v>BRLP0347</v>
      </c>
      <c r="Z1069" s="209" t="str">
        <f t="shared" si="272"/>
        <v>03471124</v>
      </c>
      <c r="AA1069" s="209" t="str">
        <f t="shared" si="273"/>
        <v>BRLP1124</v>
      </c>
      <c r="AB1069" s="222" t="e">
        <f>VLOOKUP(Y1069,#REF!,2,0)</f>
        <v>#REF!</v>
      </c>
      <c r="AC1069" s="222" t="e">
        <f>VLOOKUP(Z1069,#REF!,2,0)</f>
        <v>#REF!</v>
      </c>
      <c r="AD1069" s="222" t="e">
        <f>VLOOKUP(AA1069,#REF!,2,0)</f>
        <v>#REF!</v>
      </c>
      <c r="AE1069" s="227" t="e">
        <f t="shared" si="274"/>
        <v>#REF!</v>
      </c>
      <c r="AF1069" s="230" t="e">
        <f t="shared" si="275"/>
        <v>#REF!</v>
      </c>
      <c r="AG1069" s="230">
        <v>2</v>
      </c>
      <c r="AH1069" s="230" t="e">
        <f t="shared" si="276"/>
        <v>#REF!</v>
      </c>
      <c r="AI1069" s="228" t="e">
        <f t="shared" si="277"/>
        <v>#REF!</v>
      </c>
      <c r="AJ1069" s="209">
        <f>Solicitacao_Prancha[[#This Row],[QUANT EQUIP]]</f>
        <v>1</v>
      </c>
      <c r="AK1069" s="209"/>
      <c r="AL1069" s="209"/>
      <c r="AM1069" s="209"/>
      <c r="AN1069" s="209"/>
      <c r="AO1069" s="209"/>
      <c r="AP1069" s="209"/>
      <c r="AQ1069" s="209"/>
      <c r="AR1069" s="209"/>
      <c r="AS1069" s="209"/>
      <c r="AT1069" s="209"/>
      <c r="AU1069" s="209"/>
      <c r="AV1069" s="209"/>
      <c r="AW1069" s="209"/>
      <c r="AX1069"/>
      <c r="AY1069"/>
    </row>
    <row r="1070" spans="1:51" ht="15" hidden="1" x14ac:dyDescent="0.25">
      <c r="A1070" s="209">
        <v>3843</v>
      </c>
      <c r="B1070" s="209" t="s">
        <v>743</v>
      </c>
      <c r="C1070" s="210">
        <v>45667.753472222219</v>
      </c>
      <c r="D1070" s="209" t="s">
        <v>2111</v>
      </c>
      <c r="E1070" s="209" t="s">
        <v>481</v>
      </c>
      <c r="F1070" s="209">
        <v>1</v>
      </c>
      <c r="G1070" s="209" t="s">
        <v>8</v>
      </c>
      <c r="H1070" s="209" t="s">
        <v>620</v>
      </c>
      <c r="I1070" s="209" t="s">
        <v>621</v>
      </c>
      <c r="J1070" s="209" t="s">
        <v>1</v>
      </c>
      <c r="K1070" s="209" t="s">
        <v>2104</v>
      </c>
      <c r="L1070" s="209" t="s">
        <v>600</v>
      </c>
      <c r="M1070" s="209" t="s">
        <v>1765</v>
      </c>
      <c r="N1070" s="209" t="s">
        <v>696</v>
      </c>
      <c r="O1070" s="209"/>
      <c r="P1070" s="209"/>
      <c r="Q1070" s="209" t="s">
        <v>688</v>
      </c>
      <c r="R1070" s="209" t="e">
        <f>VLOOKUP(LEFT(Solicitacao_Prancha[[#This Row],[ORIGEM]],4),#REF!,2,0)</f>
        <v>#REF!</v>
      </c>
      <c r="S1070" s="209" t="e">
        <f>VLOOKUP(LEFT(Solicitacao_Prancha[[#This Row],[DESTINO]],4),#REF!,2,0)</f>
        <v>#REF!</v>
      </c>
      <c r="T1070" s="218" t="str">
        <f t="shared" si="270"/>
        <v>Aderente</v>
      </c>
      <c r="U1070" s="222">
        <f>((CONCATENATE(Solicitacao_Prancha[[#This Row],[DATA MOVIMENTAÇÃO]]," ",Solicitacao_Prancha[[#This Row],[HORA MOVIMENTAÇÃO]])-Solicitacao_Prancha[[#This Row],[DATA SOLICITAÇÃO]])*24)+3</f>
        <v>62.916666666744277</v>
      </c>
      <c r="V1070" s="224" t="s">
        <v>410</v>
      </c>
      <c r="W1070" s="209" t="str">
        <f>LEFT(Solicitacao_Prancha[[#This Row],[ORIGEM]],4)</f>
        <v>0398</v>
      </c>
      <c r="X1070" s="209" t="str">
        <f>LEFT(Solicitacao_Prancha[[#This Row],[DESTINO]],4)</f>
        <v>0347</v>
      </c>
      <c r="Y1070" s="209" t="str">
        <f t="shared" si="271"/>
        <v>BRLP0398</v>
      </c>
      <c r="Z1070" s="209" t="str">
        <f t="shared" si="272"/>
        <v>03980347</v>
      </c>
      <c r="AA1070" s="209" t="str">
        <f t="shared" si="273"/>
        <v>BRLP0347</v>
      </c>
      <c r="AB1070" s="222" t="e">
        <f>VLOOKUP(Y1070,#REF!,2,0)</f>
        <v>#REF!</v>
      </c>
      <c r="AC1070" s="222" t="e">
        <f>VLOOKUP(Z1070,#REF!,2,0)</f>
        <v>#REF!</v>
      </c>
      <c r="AD1070" s="222" t="e">
        <f>VLOOKUP(AA1070,#REF!,2,0)</f>
        <v>#REF!</v>
      </c>
      <c r="AE1070" s="227" t="e">
        <f t="shared" si="274"/>
        <v>#REF!</v>
      </c>
      <c r="AF1070" s="230" t="e">
        <f t="shared" si="275"/>
        <v>#REF!</v>
      </c>
      <c r="AG1070" s="230">
        <v>2</v>
      </c>
      <c r="AH1070" s="230" t="e">
        <f t="shared" si="276"/>
        <v>#REF!</v>
      </c>
      <c r="AI1070" s="228" t="e">
        <f t="shared" si="277"/>
        <v>#REF!</v>
      </c>
      <c r="AJ1070" s="209">
        <f>Solicitacao_Prancha[[#This Row],[QUANT EQUIP]]</f>
        <v>1</v>
      </c>
      <c r="AK1070" s="209"/>
      <c r="AL1070" s="209"/>
      <c r="AM1070" s="209"/>
      <c r="AN1070" s="209"/>
      <c r="AO1070" s="209"/>
      <c r="AP1070" s="209"/>
      <c r="AQ1070" s="209"/>
      <c r="AR1070" s="209"/>
      <c r="AS1070" s="209"/>
      <c r="AT1070" s="209"/>
      <c r="AU1070" s="209"/>
      <c r="AV1070" s="209"/>
      <c r="AW1070" s="209"/>
      <c r="AX1070"/>
      <c r="AY1070"/>
    </row>
    <row r="1071" spans="1:51" ht="15" hidden="1" x14ac:dyDescent="0.25">
      <c r="A1071" s="209">
        <v>3844</v>
      </c>
      <c r="B1071" s="209" t="s">
        <v>717</v>
      </c>
      <c r="C1071" s="210">
        <v>45667.800694444442</v>
      </c>
      <c r="D1071" s="209" t="s">
        <v>511</v>
      </c>
      <c r="E1071" s="209" t="s">
        <v>500</v>
      </c>
      <c r="F1071" s="209">
        <v>4</v>
      </c>
      <c r="G1071" s="209" t="s">
        <v>8</v>
      </c>
      <c r="H1071" s="209" t="s">
        <v>624</v>
      </c>
      <c r="I1071" s="209" t="s">
        <v>624</v>
      </c>
      <c r="J1071" s="209" t="s">
        <v>1</v>
      </c>
      <c r="K1071" s="209" t="s">
        <v>2104</v>
      </c>
      <c r="L1071" s="209" t="s">
        <v>697</v>
      </c>
      <c r="M1071" s="209" t="s">
        <v>639</v>
      </c>
      <c r="N1071" s="209" t="s">
        <v>646</v>
      </c>
      <c r="O1071" s="209"/>
      <c r="P1071" s="209"/>
      <c r="Q1071" s="209" t="s">
        <v>688</v>
      </c>
      <c r="R1071" s="209" t="e">
        <f>VLOOKUP(LEFT(Solicitacao_Prancha[[#This Row],[ORIGEM]],4),#REF!,2,0)</f>
        <v>#REF!</v>
      </c>
      <c r="S1071" s="209" t="e">
        <f>VLOOKUP(LEFT(Solicitacao_Prancha[[#This Row],[DESTINO]],4),#REF!,2,0)</f>
        <v>#REF!</v>
      </c>
      <c r="T1071" s="218" t="str">
        <f t="shared" si="270"/>
        <v>Aderente</v>
      </c>
      <c r="U1071" s="222">
        <f>((CONCATENATE(Solicitacao_Prancha[[#This Row],[DATA MOVIMENTAÇÃO]]," ",Solicitacao_Prancha[[#This Row],[HORA MOVIMENTAÇÃO]])-Solicitacao_Prancha[[#This Row],[DATA SOLICITAÇÃO]])*24)+3</f>
        <v>64.000000000116415</v>
      </c>
      <c r="V1071" s="224" t="s">
        <v>410</v>
      </c>
      <c r="W1071" s="209" t="str">
        <f>LEFT(Solicitacao_Prancha[[#This Row],[ORIGEM]],4)</f>
        <v>0486</v>
      </c>
      <c r="X1071" s="209" t="str">
        <f>LEFT(Solicitacao_Prancha[[#This Row],[DESTINO]],4)</f>
        <v>0137</v>
      </c>
      <c r="Y1071" s="209" t="str">
        <f t="shared" si="271"/>
        <v>BRLP0486</v>
      </c>
      <c r="Z1071" s="209" t="str">
        <f t="shared" si="272"/>
        <v>04860137</v>
      </c>
      <c r="AA1071" s="209" t="str">
        <f t="shared" si="273"/>
        <v>BRLP0137</v>
      </c>
      <c r="AB1071" s="222" t="e">
        <f>VLOOKUP(Y1071,#REF!,2,0)</f>
        <v>#REF!</v>
      </c>
      <c r="AC1071" s="222" t="e">
        <f>VLOOKUP(Z1071,#REF!,2,0)</f>
        <v>#REF!</v>
      </c>
      <c r="AD1071" s="222" t="e">
        <f>VLOOKUP(AA1071,#REF!,2,0)</f>
        <v>#REF!</v>
      </c>
      <c r="AE1071" s="227" t="e">
        <f t="shared" si="274"/>
        <v>#REF!</v>
      </c>
      <c r="AF1071" s="230" t="e">
        <f t="shared" si="275"/>
        <v>#REF!</v>
      </c>
      <c r="AG1071" s="230">
        <v>2</v>
      </c>
      <c r="AH1071" s="230" t="e">
        <f t="shared" si="276"/>
        <v>#REF!</v>
      </c>
      <c r="AI1071" s="228" t="e">
        <f t="shared" si="277"/>
        <v>#REF!</v>
      </c>
      <c r="AJ1071" s="209">
        <f>Solicitacao_Prancha[[#This Row],[QUANT EQUIP]]</f>
        <v>4</v>
      </c>
      <c r="AK1071" s="209"/>
      <c r="AL1071" s="209"/>
      <c r="AM1071" s="209"/>
      <c r="AN1071" s="209"/>
      <c r="AO1071" s="209"/>
      <c r="AP1071" s="209"/>
      <c r="AQ1071" s="209"/>
      <c r="AR1071" s="209"/>
      <c r="AS1071" s="209"/>
      <c r="AT1071" s="209"/>
      <c r="AU1071" s="209"/>
      <c r="AV1071" s="209"/>
      <c r="AW1071" s="209"/>
      <c r="AX1071"/>
      <c r="AY1071"/>
    </row>
    <row r="1072" spans="1:51" ht="15" hidden="1" x14ac:dyDescent="0.25">
      <c r="A1072" s="209">
        <v>3845</v>
      </c>
      <c r="B1072" s="209" t="s">
        <v>745</v>
      </c>
      <c r="C1072" s="210">
        <v>45667.802777777775</v>
      </c>
      <c r="D1072" s="209" t="s">
        <v>572</v>
      </c>
      <c r="E1072" s="209" t="s">
        <v>553</v>
      </c>
      <c r="F1072" s="209">
        <v>1</v>
      </c>
      <c r="G1072" s="209" t="s">
        <v>554</v>
      </c>
      <c r="H1072" s="209" t="s">
        <v>620</v>
      </c>
      <c r="I1072" s="209" t="s">
        <v>622</v>
      </c>
      <c r="J1072" s="209" t="s">
        <v>1</v>
      </c>
      <c r="K1072" s="209" t="s">
        <v>1912</v>
      </c>
      <c r="L1072" s="209" t="s">
        <v>2121</v>
      </c>
      <c r="M1072" s="209" t="s">
        <v>2122</v>
      </c>
      <c r="N1072" s="209" t="s">
        <v>2122</v>
      </c>
      <c r="O1072" s="209"/>
      <c r="P1072" s="209"/>
      <c r="Q1072" s="209" t="s">
        <v>687</v>
      </c>
      <c r="R1072" s="209" t="e">
        <f>VLOOKUP(LEFT(Solicitacao_Prancha[[#This Row],[ORIGEM]],4),#REF!,2,0)</f>
        <v>#REF!</v>
      </c>
      <c r="S1072" s="209" t="e">
        <f>VLOOKUP(LEFT(Solicitacao_Prancha[[#This Row],[DESTINO]],4),#REF!,2,0)</f>
        <v>#REF!</v>
      </c>
      <c r="T1072" s="218" t="str">
        <f t="shared" si="270"/>
        <v>Não Aderente</v>
      </c>
      <c r="U1072" s="222">
        <f>((CONCATENATE(Solicitacao_Prancha[[#This Row],[DATA MOVIMENTAÇÃO]]," ",Solicitacao_Prancha[[#This Row],[HORA MOVIMENTAÇÃO]])-Solicitacao_Prancha[[#This Row],[DATA SOLICITAÇÃO]])*24)+3</f>
        <v>24.016666666720994</v>
      </c>
      <c r="V1072" s="224" t="s">
        <v>410</v>
      </c>
      <c r="W1072" s="209" t="str">
        <f>LEFT(Solicitacao_Prancha[[#This Row],[ORIGEM]],4)</f>
        <v>0420</v>
      </c>
      <c r="X1072" s="209" t="str">
        <f>LEFT(Solicitacao_Prancha[[#This Row],[DESTINO]],4)</f>
        <v>0420</v>
      </c>
      <c r="Y1072" s="209" t="str">
        <f t="shared" si="271"/>
        <v>BRLP0420</v>
      </c>
      <c r="Z1072" s="209" t="str">
        <f t="shared" si="272"/>
        <v>04200420</v>
      </c>
      <c r="AA1072" s="209" t="str">
        <f t="shared" si="273"/>
        <v>BRLP0420</v>
      </c>
      <c r="AB1072" s="222" t="e">
        <f>VLOOKUP(Y1072,#REF!,2,0)</f>
        <v>#REF!</v>
      </c>
      <c r="AC1072" s="222" t="e">
        <f>VLOOKUP(Z1072,#REF!,2,0)</f>
        <v>#REF!</v>
      </c>
      <c r="AD1072" s="222" t="e">
        <f>VLOOKUP(AA1072,#REF!,2,0)</f>
        <v>#REF!</v>
      </c>
      <c r="AE1072" s="227" t="e">
        <f t="shared" si="274"/>
        <v>#REF!</v>
      </c>
      <c r="AF1072" s="230" t="e">
        <f t="shared" si="275"/>
        <v>#REF!</v>
      </c>
      <c r="AG1072" s="230">
        <v>2</v>
      </c>
      <c r="AH1072" s="230" t="e">
        <f t="shared" si="276"/>
        <v>#REF!</v>
      </c>
      <c r="AI1072" s="228" t="e">
        <f t="shared" si="277"/>
        <v>#REF!</v>
      </c>
      <c r="AJ1072" s="209">
        <f>Solicitacao_Prancha[[#This Row],[QUANT EQUIP]]</f>
        <v>1</v>
      </c>
      <c r="AK1072" s="209"/>
      <c r="AL1072" s="209"/>
      <c r="AM1072" s="209"/>
      <c r="AN1072" s="209"/>
      <c r="AO1072" s="209"/>
      <c r="AP1072" s="209"/>
      <c r="AQ1072" s="209"/>
      <c r="AR1072" s="209"/>
      <c r="AS1072" s="209"/>
      <c r="AT1072" s="209"/>
      <c r="AU1072" s="209"/>
      <c r="AV1072" s="209"/>
      <c r="AW1072" s="209"/>
      <c r="AX1072"/>
      <c r="AY1072"/>
    </row>
    <row r="1073" spans="1:51" ht="15" hidden="1" x14ac:dyDescent="0.25">
      <c r="A1073" s="209">
        <v>3846</v>
      </c>
      <c r="B1073" s="209" t="s">
        <v>718</v>
      </c>
      <c r="C1073" s="210">
        <v>45667.811111111114</v>
      </c>
      <c r="D1073" s="209" t="s">
        <v>575</v>
      </c>
      <c r="E1073" s="209" t="s">
        <v>719</v>
      </c>
      <c r="F1073" s="209">
        <v>2</v>
      </c>
      <c r="G1073" s="209" t="s">
        <v>4</v>
      </c>
      <c r="H1073" s="209" t="s">
        <v>621</v>
      </c>
      <c r="I1073" s="209" t="s">
        <v>621</v>
      </c>
      <c r="J1073" s="209" t="s">
        <v>1</v>
      </c>
      <c r="K1073" s="209" t="s">
        <v>2107</v>
      </c>
      <c r="L1073" s="209" t="s">
        <v>604</v>
      </c>
      <c r="M1073" s="209" t="s">
        <v>716</v>
      </c>
      <c r="N1073" s="209" t="s">
        <v>658</v>
      </c>
      <c r="O1073" s="209"/>
      <c r="P1073" s="209"/>
      <c r="Q1073" s="209" t="s">
        <v>688</v>
      </c>
      <c r="R1073" s="209" t="e">
        <f>VLOOKUP(LEFT(Solicitacao_Prancha[[#This Row],[ORIGEM]],4),#REF!,2,0)</f>
        <v>#REF!</v>
      </c>
      <c r="S1073" s="209" t="e">
        <f>VLOOKUP(LEFT(Solicitacao_Prancha[[#This Row],[DESTINO]],4),#REF!,2,0)</f>
        <v>#REF!</v>
      </c>
      <c r="T1073" s="218" t="str">
        <f t="shared" si="270"/>
        <v>Não Aderente</v>
      </c>
      <c r="U1073" s="222">
        <f>((CONCATENATE(Solicitacao_Prancha[[#This Row],[DATA MOVIMENTAÇÃO]]," ",Solicitacao_Prancha[[#This Row],[HORA MOVIMENTAÇÃO]])-Solicitacao_Prancha[[#This Row],[DATA SOLICITAÇÃO]])*24)+3</f>
        <v>38.533333333209157</v>
      </c>
      <c r="V1073" s="224" t="s">
        <v>410</v>
      </c>
      <c r="W1073" s="209" t="str">
        <f>LEFT(Solicitacao_Prancha[[#This Row],[ORIGEM]],4)</f>
        <v>0458</v>
      </c>
      <c r="X1073" s="209" t="str">
        <f>LEFT(Solicitacao_Prancha[[#This Row],[DESTINO]],4)</f>
        <v>0459</v>
      </c>
      <c r="Y1073" s="209" t="str">
        <f t="shared" si="271"/>
        <v>BRLP0458</v>
      </c>
      <c r="Z1073" s="209" t="str">
        <f t="shared" si="272"/>
        <v>04580459</v>
      </c>
      <c r="AA1073" s="209" t="str">
        <f t="shared" si="273"/>
        <v>BRLP0459</v>
      </c>
      <c r="AB1073" s="222" t="e">
        <f>VLOOKUP(Y1073,#REF!,2,0)</f>
        <v>#REF!</v>
      </c>
      <c r="AC1073" s="222" t="e">
        <f>VLOOKUP(Z1073,#REF!,2,0)</f>
        <v>#REF!</v>
      </c>
      <c r="AD1073" s="222" t="e">
        <f>VLOOKUP(AA1073,#REF!,2,0)</f>
        <v>#REF!</v>
      </c>
      <c r="AE1073" s="227" t="e">
        <f t="shared" si="274"/>
        <v>#REF!</v>
      </c>
      <c r="AF1073" s="230" t="e">
        <f t="shared" si="275"/>
        <v>#REF!</v>
      </c>
      <c r="AG1073" s="230">
        <v>2</v>
      </c>
      <c r="AH1073" s="230" t="e">
        <f t="shared" si="276"/>
        <v>#REF!</v>
      </c>
      <c r="AI1073" s="228" t="e">
        <f t="shared" si="277"/>
        <v>#REF!</v>
      </c>
      <c r="AJ1073" s="209">
        <f>Solicitacao_Prancha[[#This Row],[QUANT EQUIP]]</f>
        <v>2</v>
      </c>
      <c r="AK1073" s="209"/>
      <c r="AL1073" s="209"/>
      <c r="AM1073" s="209"/>
      <c r="AN1073" s="209"/>
      <c r="AO1073" s="209"/>
      <c r="AP1073" s="209"/>
      <c r="AQ1073" s="209"/>
      <c r="AR1073" s="209"/>
      <c r="AS1073" s="209"/>
      <c r="AT1073" s="209"/>
      <c r="AU1073" s="209"/>
      <c r="AV1073" s="209"/>
      <c r="AW1073" s="209"/>
      <c r="AX1073"/>
      <c r="AY1073"/>
    </row>
    <row r="1074" spans="1:51" ht="15" hidden="1" x14ac:dyDescent="0.25">
      <c r="A1074" s="209">
        <v>3847</v>
      </c>
      <c r="B1074" s="209" t="s">
        <v>718</v>
      </c>
      <c r="C1074" s="210">
        <v>45667.822222222225</v>
      </c>
      <c r="D1074" s="209" t="s">
        <v>822</v>
      </c>
      <c r="E1074" s="209" t="s">
        <v>719</v>
      </c>
      <c r="F1074" s="209">
        <v>4</v>
      </c>
      <c r="G1074" s="209" t="s">
        <v>7</v>
      </c>
      <c r="H1074" s="209" t="s">
        <v>621</v>
      </c>
      <c r="I1074" s="209" t="s">
        <v>621</v>
      </c>
      <c r="J1074" s="209" t="s">
        <v>1</v>
      </c>
      <c r="K1074" s="209" t="s">
        <v>1912</v>
      </c>
      <c r="L1074" s="209" t="s">
        <v>606</v>
      </c>
      <c r="M1074" s="209" t="s">
        <v>652</v>
      </c>
      <c r="N1074" s="209" t="s">
        <v>640</v>
      </c>
      <c r="O1074" s="209"/>
      <c r="P1074" s="209"/>
      <c r="Q1074" s="209" t="s">
        <v>688</v>
      </c>
      <c r="R1074" s="209" t="e">
        <f>VLOOKUP(LEFT(Solicitacao_Prancha[[#This Row],[ORIGEM]],4),#REF!,2,0)</f>
        <v>#REF!</v>
      </c>
      <c r="S1074" s="209" t="e">
        <f>VLOOKUP(LEFT(Solicitacao_Prancha[[#This Row],[DESTINO]],4),#REF!,2,0)</f>
        <v>#REF!</v>
      </c>
      <c r="T1074" s="218" t="str">
        <f t="shared" si="270"/>
        <v>Não Aderente</v>
      </c>
      <c r="U1074" s="222">
        <f>((CONCATENATE(Solicitacao_Prancha[[#This Row],[DATA MOVIMENTAÇÃO]]," ",Solicitacao_Prancha[[#This Row],[HORA MOVIMENTAÇÃO]])-Solicitacao_Prancha[[#This Row],[DATA SOLICITAÇÃO]])*24)+3</f>
        <v>19.266666666604578</v>
      </c>
      <c r="V1074" s="224" t="s">
        <v>410</v>
      </c>
      <c r="W1074" s="209" t="str">
        <f>LEFT(Solicitacao_Prancha[[#This Row],[ORIGEM]],4)</f>
        <v>0390</v>
      </c>
      <c r="X1074" s="209" t="str">
        <f>LEFT(Solicitacao_Prancha[[#This Row],[DESTINO]],4)</f>
        <v>0422</v>
      </c>
      <c r="Y1074" s="209" t="str">
        <f t="shared" si="271"/>
        <v>BRLP0390</v>
      </c>
      <c r="Z1074" s="209" t="str">
        <f t="shared" si="272"/>
        <v>03900422</v>
      </c>
      <c r="AA1074" s="209" t="str">
        <f t="shared" si="273"/>
        <v>BRLP0422</v>
      </c>
      <c r="AB1074" s="222" t="e">
        <f>VLOOKUP(Y1074,#REF!,2,0)</f>
        <v>#REF!</v>
      </c>
      <c r="AC1074" s="222" t="e">
        <f>VLOOKUP(Z1074,#REF!,2,0)</f>
        <v>#REF!</v>
      </c>
      <c r="AD1074" s="222" t="e">
        <f>VLOOKUP(AA1074,#REF!,2,0)</f>
        <v>#REF!</v>
      </c>
      <c r="AE1074" s="227" t="e">
        <f t="shared" si="274"/>
        <v>#REF!</v>
      </c>
      <c r="AF1074" s="230" t="e">
        <f t="shared" si="275"/>
        <v>#REF!</v>
      </c>
      <c r="AG1074" s="230">
        <v>2</v>
      </c>
      <c r="AH1074" s="230" t="e">
        <f t="shared" si="276"/>
        <v>#REF!</v>
      </c>
      <c r="AI1074" s="228" t="e">
        <f t="shared" si="277"/>
        <v>#REF!</v>
      </c>
      <c r="AJ1074" s="209">
        <f>Solicitacao_Prancha[[#This Row],[QUANT EQUIP]]</f>
        <v>4</v>
      </c>
      <c r="AK1074" s="209"/>
      <c r="AL1074" s="209"/>
      <c r="AM1074" s="209"/>
      <c r="AN1074" s="209"/>
      <c r="AO1074" s="209"/>
      <c r="AP1074" s="209"/>
      <c r="AQ1074" s="209"/>
      <c r="AR1074" s="209"/>
      <c r="AS1074" s="209"/>
      <c r="AT1074" s="209"/>
      <c r="AU1074" s="209"/>
      <c r="AV1074" s="209"/>
      <c r="AW1074" s="209"/>
      <c r="AX1074"/>
      <c r="AY1074"/>
    </row>
    <row r="1075" spans="1:51" ht="15" hidden="1" x14ac:dyDescent="0.25">
      <c r="A1075" s="209">
        <v>3848</v>
      </c>
      <c r="B1075" s="209" t="s">
        <v>718</v>
      </c>
      <c r="C1075" s="210">
        <v>45667.824999999997</v>
      </c>
      <c r="D1075" s="209" t="s">
        <v>822</v>
      </c>
      <c r="E1075" s="209" t="s">
        <v>719</v>
      </c>
      <c r="F1075" s="209">
        <v>4</v>
      </c>
      <c r="G1075" s="209" t="s">
        <v>7</v>
      </c>
      <c r="H1075" s="209" t="s">
        <v>621</v>
      </c>
      <c r="I1075" s="209" t="s">
        <v>621</v>
      </c>
      <c r="J1075" s="209" t="s">
        <v>502</v>
      </c>
      <c r="K1075" s="209" t="s">
        <v>1912</v>
      </c>
      <c r="L1075" s="209" t="s">
        <v>606</v>
      </c>
      <c r="M1075" s="209" t="s">
        <v>652</v>
      </c>
      <c r="N1075" s="209" t="s">
        <v>640</v>
      </c>
      <c r="O1075" s="209"/>
      <c r="P1075" s="209"/>
      <c r="Q1075" s="209" t="s">
        <v>688</v>
      </c>
      <c r="R1075" s="209" t="e">
        <f>VLOOKUP(LEFT(Solicitacao_Prancha[[#This Row],[ORIGEM]],4),#REF!,2,0)</f>
        <v>#REF!</v>
      </c>
      <c r="S1075" s="209" t="e">
        <f>VLOOKUP(LEFT(Solicitacao_Prancha[[#This Row],[DESTINO]],4),#REF!,2,0)</f>
        <v>#REF!</v>
      </c>
      <c r="T1075" s="218" t="str">
        <f t="shared" si="270"/>
        <v>Não Aderente</v>
      </c>
      <c r="U1075" s="222">
        <f>((CONCATENATE(Solicitacao_Prancha[[#This Row],[DATA MOVIMENTAÇÃO]]," ",Solicitacao_Prancha[[#This Row],[HORA MOVIMENTAÇÃO]])-Solicitacao_Prancha[[#This Row],[DATA SOLICITAÇÃO]])*24)+3</f>
        <v>19.200000000069849</v>
      </c>
      <c r="V1075" s="224" t="s">
        <v>410</v>
      </c>
      <c r="W1075" s="209" t="str">
        <f>LEFT(Solicitacao_Prancha[[#This Row],[ORIGEM]],4)</f>
        <v>0390</v>
      </c>
      <c r="X1075" s="209" t="str">
        <f>LEFT(Solicitacao_Prancha[[#This Row],[DESTINO]],4)</f>
        <v>0422</v>
      </c>
      <c r="Y1075" s="209" t="str">
        <f t="shared" si="271"/>
        <v>BRLP0390</v>
      </c>
      <c r="Z1075" s="209" t="str">
        <f t="shared" si="272"/>
        <v>03900422</v>
      </c>
      <c r="AA1075" s="209" t="str">
        <f t="shared" si="273"/>
        <v>BRLP0422</v>
      </c>
      <c r="AB1075" s="222" t="e">
        <f>VLOOKUP(Y1075,#REF!,2,0)</f>
        <v>#REF!</v>
      </c>
      <c r="AC1075" s="222" t="e">
        <f>VLOOKUP(Z1075,#REF!,2,0)</f>
        <v>#REF!</v>
      </c>
      <c r="AD1075" s="222" t="e">
        <f>VLOOKUP(AA1075,#REF!,2,0)</f>
        <v>#REF!</v>
      </c>
      <c r="AE1075" s="227" t="e">
        <f t="shared" si="274"/>
        <v>#REF!</v>
      </c>
      <c r="AF1075" s="230" t="e">
        <f t="shared" si="275"/>
        <v>#REF!</v>
      </c>
      <c r="AG1075" s="230">
        <v>2</v>
      </c>
      <c r="AH1075" s="230" t="e">
        <f t="shared" si="276"/>
        <v>#REF!</v>
      </c>
      <c r="AI1075" s="228" t="e">
        <f t="shared" si="277"/>
        <v>#REF!</v>
      </c>
      <c r="AJ1075" s="209">
        <f>Solicitacao_Prancha[[#This Row],[QUANT EQUIP]]</f>
        <v>4</v>
      </c>
      <c r="AK1075" s="209"/>
      <c r="AL1075" s="209"/>
      <c r="AM1075" s="209"/>
      <c r="AN1075" s="209"/>
      <c r="AO1075" s="209"/>
      <c r="AP1075" s="209"/>
      <c r="AQ1075" s="209"/>
      <c r="AR1075" s="209"/>
      <c r="AS1075" s="209"/>
      <c r="AT1075" s="209"/>
      <c r="AU1075" s="209"/>
      <c r="AV1075" s="209"/>
      <c r="AW1075" s="209"/>
      <c r="AX1075"/>
      <c r="AY1075"/>
    </row>
    <row r="1076" spans="1:51" ht="15" hidden="1" x14ac:dyDescent="0.25">
      <c r="A1076" s="209">
        <v>3849</v>
      </c>
      <c r="B1076" s="209" t="s">
        <v>718</v>
      </c>
      <c r="C1076" s="210">
        <v>45667.825694444444</v>
      </c>
      <c r="D1076" s="209" t="s">
        <v>822</v>
      </c>
      <c r="E1076" s="209" t="s">
        <v>719</v>
      </c>
      <c r="F1076" s="209">
        <v>1</v>
      </c>
      <c r="G1076" s="209" t="s">
        <v>7</v>
      </c>
      <c r="H1076" s="209" t="s">
        <v>620</v>
      </c>
      <c r="I1076" s="209" t="s">
        <v>621</v>
      </c>
      <c r="J1076" s="209" t="s">
        <v>1</v>
      </c>
      <c r="K1076" s="209" t="s">
        <v>1912</v>
      </c>
      <c r="L1076" s="209" t="s">
        <v>606</v>
      </c>
      <c r="M1076" s="209" t="s">
        <v>652</v>
      </c>
      <c r="N1076" s="209" t="s">
        <v>640</v>
      </c>
      <c r="O1076" s="209"/>
      <c r="P1076" s="209"/>
      <c r="Q1076" s="209" t="s">
        <v>688</v>
      </c>
      <c r="R1076" s="209" t="e">
        <f>VLOOKUP(LEFT(Solicitacao_Prancha[[#This Row],[ORIGEM]],4),#REF!,2,0)</f>
        <v>#REF!</v>
      </c>
      <c r="S1076" s="209" t="e">
        <f>VLOOKUP(LEFT(Solicitacao_Prancha[[#This Row],[DESTINO]],4),#REF!,2,0)</f>
        <v>#REF!</v>
      </c>
      <c r="T1076" s="218" t="str">
        <f t="shared" si="270"/>
        <v>Não Aderente</v>
      </c>
      <c r="U1076" s="222">
        <f>((CONCATENATE(Solicitacao_Prancha[[#This Row],[DATA MOVIMENTAÇÃO]]," ",Solicitacao_Prancha[[#This Row],[HORA MOVIMENTAÇÃO]])-Solicitacao_Prancha[[#This Row],[DATA SOLICITAÇÃO]])*24)+3</f>
        <v>19.183333333348855</v>
      </c>
      <c r="V1076" s="224" t="s">
        <v>410</v>
      </c>
      <c r="W1076" s="209" t="str">
        <f>LEFT(Solicitacao_Prancha[[#This Row],[ORIGEM]],4)</f>
        <v>0390</v>
      </c>
      <c r="X1076" s="209" t="str">
        <f>LEFT(Solicitacao_Prancha[[#This Row],[DESTINO]],4)</f>
        <v>0422</v>
      </c>
      <c r="Y1076" s="209" t="str">
        <f t="shared" si="271"/>
        <v>BRLP0390</v>
      </c>
      <c r="Z1076" s="209" t="str">
        <f t="shared" si="272"/>
        <v>03900422</v>
      </c>
      <c r="AA1076" s="209" t="str">
        <f t="shared" si="273"/>
        <v>BRLP0422</v>
      </c>
      <c r="AB1076" s="222" t="e">
        <f>VLOOKUP(Y1076,#REF!,2,0)</f>
        <v>#REF!</v>
      </c>
      <c r="AC1076" s="222" t="e">
        <f>VLOOKUP(Z1076,#REF!,2,0)</f>
        <v>#REF!</v>
      </c>
      <c r="AD1076" s="222" t="e">
        <f>VLOOKUP(AA1076,#REF!,2,0)</f>
        <v>#REF!</v>
      </c>
      <c r="AE1076" s="227" t="e">
        <f t="shared" si="274"/>
        <v>#REF!</v>
      </c>
      <c r="AF1076" s="230" t="e">
        <f t="shared" si="275"/>
        <v>#REF!</v>
      </c>
      <c r="AG1076" s="230">
        <v>2</v>
      </c>
      <c r="AH1076" s="230" t="e">
        <f t="shared" si="276"/>
        <v>#REF!</v>
      </c>
      <c r="AI1076" s="228" t="e">
        <f t="shared" si="277"/>
        <v>#REF!</v>
      </c>
      <c r="AJ1076" s="209">
        <f>Solicitacao_Prancha[[#This Row],[QUANT EQUIP]]</f>
        <v>1</v>
      </c>
      <c r="AK1076" s="209"/>
      <c r="AL1076" s="209"/>
      <c r="AM1076" s="209"/>
      <c r="AN1076" s="209"/>
      <c r="AO1076" s="209"/>
      <c r="AP1076" s="209"/>
      <c r="AQ1076" s="209"/>
      <c r="AR1076" s="209"/>
      <c r="AS1076" s="209"/>
      <c r="AT1076" s="209"/>
      <c r="AU1076" s="209"/>
      <c r="AV1076" s="209"/>
      <c r="AW1076" s="209"/>
      <c r="AX1076"/>
      <c r="AY1076"/>
    </row>
    <row r="1077" spans="1:51" ht="15" hidden="1" x14ac:dyDescent="0.25">
      <c r="A1077" s="209">
        <v>3850</v>
      </c>
      <c r="B1077" s="209" t="s">
        <v>718</v>
      </c>
      <c r="C1077" s="210">
        <v>45667.82708333333</v>
      </c>
      <c r="D1077" s="209" t="s">
        <v>822</v>
      </c>
      <c r="E1077" s="209" t="s">
        <v>719</v>
      </c>
      <c r="F1077" s="209">
        <v>4</v>
      </c>
      <c r="G1077" s="209" t="s">
        <v>7</v>
      </c>
      <c r="H1077" s="209" t="s">
        <v>621</v>
      </c>
      <c r="I1077" s="209" t="s">
        <v>620</v>
      </c>
      <c r="J1077" s="209" t="s">
        <v>1</v>
      </c>
      <c r="K1077" s="209" t="s">
        <v>1912</v>
      </c>
      <c r="L1077" s="209" t="s">
        <v>594</v>
      </c>
      <c r="M1077" s="209" t="s">
        <v>1857</v>
      </c>
      <c r="N1077" s="209" t="s">
        <v>640</v>
      </c>
      <c r="O1077" s="209"/>
      <c r="P1077" s="209"/>
      <c r="Q1077" s="209" t="s">
        <v>688</v>
      </c>
      <c r="R1077" s="209" t="e">
        <f>VLOOKUP(LEFT(Solicitacao_Prancha[[#This Row],[ORIGEM]],4),#REF!,2,0)</f>
        <v>#REF!</v>
      </c>
      <c r="S1077" s="209" t="e">
        <f>VLOOKUP(LEFT(Solicitacao_Prancha[[#This Row],[DESTINO]],4),#REF!,2,0)</f>
        <v>#REF!</v>
      </c>
      <c r="T1077" s="218" t="str">
        <f t="shared" si="270"/>
        <v>Não Aderente</v>
      </c>
      <c r="U1077" s="222">
        <f>((CONCATENATE(Solicitacao_Prancha[[#This Row],[DATA MOVIMENTAÇÃO]]," ",Solicitacao_Prancha[[#This Row],[HORA MOVIMENTAÇÃO]])-Solicitacao_Prancha[[#This Row],[DATA SOLICITAÇÃO]])*24)+3</f>
        <v>20.150000000023283</v>
      </c>
      <c r="V1077" s="224" t="s">
        <v>410</v>
      </c>
      <c r="W1077" s="209" t="str">
        <f>LEFT(Solicitacao_Prancha[[#This Row],[ORIGEM]],4)</f>
        <v>0384</v>
      </c>
      <c r="X1077" s="209" t="str">
        <f>LEFT(Solicitacao_Prancha[[#This Row],[DESTINO]],4)</f>
        <v>0422</v>
      </c>
      <c r="Y1077" s="209" t="str">
        <f t="shared" si="271"/>
        <v>BRLP0384</v>
      </c>
      <c r="Z1077" s="209" t="str">
        <f t="shared" si="272"/>
        <v>03840422</v>
      </c>
      <c r="AA1077" s="209" t="str">
        <f t="shared" si="273"/>
        <v>BRLP0422</v>
      </c>
      <c r="AB1077" s="222" t="e">
        <f>VLOOKUP(Y1077,#REF!,2,0)</f>
        <v>#REF!</v>
      </c>
      <c r="AC1077" s="222" t="e">
        <f>VLOOKUP(Z1077,#REF!,2,0)</f>
        <v>#REF!</v>
      </c>
      <c r="AD1077" s="222" t="e">
        <f>VLOOKUP(AA1077,#REF!,2,0)</f>
        <v>#REF!</v>
      </c>
      <c r="AE1077" s="227" t="e">
        <f t="shared" si="274"/>
        <v>#REF!</v>
      </c>
      <c r="AF1077" s="230" t="e">
        <f t="shared" si="275"/>
        <v>#REF!</v>
      </c>
      <c r="AG1077" s="230">
        <v>2</v>
      </c>
      <c r="AH1077" s="230" t="e">
        <f t="shared" si="276"/>
        <v>#REF!</v>
      </c>
      <c r="AI1077" s="228" t="e">
        <f t="shared" si="277"/>
        <v>#REF!</v>
      </c>
      <c r="AJ1077" s="209">
        <f>Solicitacao_Prancha[[#This Row],[QUANT EQUIP]]</f>
        <v>4</v>
      </c>
      <c r="AK1077" s="209"/>
      <c r="AL1077" s="209"/>
      <c r="AM1077" s="209"/>
      <c r="AN1077" s="209"/>
      <c r="AO1077" s="209"/>
      <c r="AP1077" s="209"/>
      <c r="AQ1077" s="209"/>
      <c r="AR1077" s="209"/>
      <c r="AS1077" s="209"/>
      <c r="AT1077" s="209"/>
      <c r="AU1077" s="209"/>
      <c r="AV1077" s="209"/>
      <c r="AW1077" s="209"/>
      <c r="AX1077"/>
      <c r="AY1077"/>
    </row>
    <row r="1078" spans="1:51" ht="15" hidden="1" x14ac:dyDescent="0.25">
      <c r="A1078" s="209">
        <v>3852</v>
      </c>
      <c r="B1078" s="209" t="s">
        <v>718</v>
      </c>
      <c r="C1078" s="210">
        <v>45667.830555555556</v>
      </c>
      <c r="D1078" s="209" t="s">
        <v>2053</v>
      </c>
      <c r="E1078" s="209" t="s">
        <v>719</v>
      </c>
      <c r="F1078" s="209">
        <v>3</v>
      </c>
      <c r="G1078" s="209" t="s">
        <v>487</v>
      </c>
      <c r="H1078" s="209" t="s">
        <v>620</v>
      </c>
      <c r="I1078" s="209" t="s">
        <v>621</v>
      </c>
      <c r="J1078" s="209" t="s">
        <v>531</v>
      </c>
      <c r="K1078" s="209" t="s">
        <v>1894</v>
      </c>
      <c r="L1078" s="209" t="s">
        <v>616</v>
      </c>
      <c r="M1078" s="209" t="s">
        <v>683</v>
      </c>
      <c r="N1078" s="209" t="s">
        <v>974</v>
      </c>
      <c r="O1078" s="209"/>
      <c r="P1078" s="209" t="s">
        <v>514</v>
      </c>
      <c r="Q1078" s="209" t="s">
        <v>687</v>
      </c>
      <c r="R1078" s="209" t="e">
        <f>VLOOKUP(LEFT(Solicitacao_Prancha[[#This Row],[ORIGEM]],4),#REF!,2,0)</f>
        <v>#REF!</v>
      </c>
      <c r="S1078" s="209" t="e">
        <f>VLOOKUP(LEFT(Solicitacao_Prancha[[#This Row],[DESTINO]],4),#REF!,2,0)</f>
        <v>#REF!</v>
      </c>
      <c r="T1078" s="218" t="str">
        <f t="shared" si="270"/>
        <v>Não Aderente</v>
      </c>
      <c r="U1078" s="222">
        <f>((CONCATENATE(Solicitacao_Prancha[[#This Row],[DATA MOVIMENTAÇÃO]]," ",Solicitacao_Prancha[[#This Row],[HORA MOVIMENTAÇÃO]])-Solicitacao_Prancha[[#This Row],[DATA SOLICITAÇÃO]])*24)+3</f>
        <v>3.0666666667093523</v>
      </c>
      <c r="V1078" s="224" t="s">
        <v>410</v>
      </c>
      <c r="W1078" s="209" t="str">
        <f>LEFT(Solicitacao_Prancha[[#This Row],[ORIGEM]],4)</f>
        <v>0438</v>
      </c>
      <c r="X1078" s="209" t="str">
        <f>LEFT(Solicitacao_Prancha[[#This Row],[DESTINO]],4)</f>
        <v>0517</v>
      </c>
      <c r="Y1078" s="209" t="str">
        <f t="shared" si="271"/>
        <v>BRLP0438</v>
      </c>
      <c r="Z1078" s="209" t="str">
        <f t="shared" si="272"/>
        <v>04380517</v>
      </c>
      <c r="AA1078" s="209" t="str">
        <f t="shared" si="273"/>
        <v>BRLP0517</v>
      </c>
      <c r="AB1078" s="222" t="e">
        <f>VLOOKUP(Y1078,#REF!,2,0)</f>
        <v>#REF!</v>
      </c>
      <c r="AC1078" s="222" t="e">
        <f>VLOOKUP(Z1078,#REF!,2,0)</f>
        <v>#REF!</v>
      </c>
      <c r="AD1078" s="222" t="e">
        <f>VLOOKUP(AA1078,#REF!,2,0)</f>
        <v>#REF!</v>
      </c>
      <c r="AE1078" s="227" t="e">
        <f t="shared" si="274"/>
        <v>#REF!</v>
      </c>
      <c r="AF1078" s="230" t="e">
        <f t="shared" si="275"/>
        <v>#REF!</v>
      </c>
      <c r="AG1078" s="230">
        <v>2</v>
      </c>
      <c r="AH1078" s="230" t="e">
        <f t="shared" si="276"/>
        <v>#REF!</v>
      </c>
      <c r="AI1078" s="228" t="e">
        <f t="shared" si="277"/>
        <v>#REF!</v>
      </c>
      <c r="AJ1078" s="209">
        <f>Solicitacao_Prancha[[#This Row],[QUANT EQUIP]]</f>
        <v>3</v>
      </c>
      <c r="AK1078" s="209"/>
      <c r="AL1078" s="209"/>
      <c r="AM1078" s="209"/>
      <c r="AN1078" s="209"/>
      <c r="AO1078" s="209"/>
      <c r="AP1078" s="209"/>
      <c r="AQ1078" s="209"/>
      <c r="AR1078" s="209"/>
      <c r="AS1078" s="209"/>
      <c r="AT1078" s="209"/>
      <c r="AU1078" s="209"/>
      <c r="AV1078" s="209"/>
      <c r="AW1078" s="209"/>
      <c r="AX1078"/>
      <c r="AY1078"/>
    </row>
    <row r="1079" spans="1:51" ht="15" hidden="1" x14ac:dyDescent="0.25">
      <c r="A1079" s="209">
        <v>3851</v>
      </c>
      <c r="B1079" s="209" t="s">
        <v>718</v>
      </c>
      <c r="C1079" s="210">
        <v>45667.831250000003</v>
      </c>
      <c r="D1079" s="209" t="s">
        <v>822</v>
      </c>
      <c r="E1079" s="209" t="s">
        <v>5</v>
      </c>
      <c r="F1079" s="209">
        <v>1</v>
      </c>
      <c r="G1079" s="209" t="s">
        <v>7</v>
      </c>
      <c r="H1079" s="209" t="s">
        <v>620</v>
      </c>
      <c r="I1079" s="209" t="s">
        <v>620</v>
      </c>
      <c r="J1079" s="209" t="s">
        <v>1</v>
      </c>
      <c r="K1079" s="209" t="s">
        <v>2104</v>
      </c>
      <c r="L1079" s="209" t="s">
        <v>593</v>
      </c>
      <c r="M1079" s="209" t="s">
        <v>1857</v>
      </c>
      <c r="N1079" s="209" t="s">
        <v>590</v>
      </c>
      <c r="O1079" s="209"/>
      <c r="P1079" s="209"/>
      <c r="Q1079" s="209" t="s">
        <v>688</v>
      </c>
      <c r="R1079" s="209" t="e">
        <f>VLOOKUP(LEFT(Solicitacao_Prancha[[#This Row],[ORIGEM]],4),#REF!,2,0)</f>
        <v>#REF!</v>
      </c>
      <c r="S1079" s="209" t="e">
        <f>VLOOKUP(LEFT(Solicitacao_Prancha[[#This Row],[DESTINO]],4),#REF!,2,0)</f>
        <v>#REF!</v>
      </c>
      <c r="T1079" s="218" t="str">
        <f t="shared" si="270"/>
        <v>Aderente</v>
      </c>
      <c r="U1079" s="222">
        <f>((CONCATENATE(Solicitacao_Prancha[[#This Row],[DATA MOVIMENTAÇÃO]]," ",Solicitacao_Prancha[[#This Row],[HORA MOVIMENTAÇÃO]])-Solicitacao_Prancha[[#This Row],[DATA SOLICITAÇÃO]])*24)+3</f>
        <v>63.049999999988358</v>
      </c>
      <c r="V1079" s="224" t="s">
        <v>410</v>
      </c>
      <c r="W1079" s="209" t="str">
        <f>LEFT(Solicitacao_Prancha[[#This Row],[ORIGEM]],4)</f>
        <v>0384</v>
      </c>
      <c r="X1079" s="209" t="str">
        <f>LEFT(Solicitacao_Prancha[[#This Row],[DESTINO]],4)</f>
        <v>0351</v>
      </c>
      <c r="Y1079" s="209" t="str">
        <f t="shared" si="271"/>
        <v>BRLP0384</v>
      </c>
      <c r="Z1079" s="209" t="str">
        <f t="shared" si="272"/>
        <v>03840351</v>
      </c>
      <c r="AA1079" s="209" t="str">
        <f t="shared" si="273"/>
        <v>BRLP0351</v>
      </c>
      <c r="AB1079" s="222" t="e">
        <f>VLOOKUP(Y1079,#REF!,2,0)</f>
        <v>#REF!</v>
      </c>
      <c r="AC1079" s="222" t="e">
        <f>VLOOKUP(Z1079,#REF!,2,0)</f>
        <v>#REF!</v>
      </c>
      <c r="AD1079" s="222" t="e">
        <f>VLOOKUP(AA1079,#REF!,2,0)</f>
        <v>#REF!</v>
      </c>
      <c r="AE1079" s="227" t="e">
        <f t="shared" si="274"/>
        <v>#REF!</v>
      </c>
      <c r="AF1079" s="230" t="e">
        <f t="shared" si="275"/>
        <v>#REF!</v>
      </c>
      <c r="AG1079" s="230">
        <v>2</v>
      </c>
      <c r="AH1079" s="230" t="e">
        <f t="shared" si="276"/>
        <v>#REF!</v>
      </c>
      <c r="AI1079" s="228" t="e">
        <f t="shared" si="277"/>
        <v>#REF!</v>
      </c>
      <c r="AJ1079" s="209">
        <f>Solicitacao_Prancha[[#This Row],[QUANT EQUIP]]</f>
        <v>1</v>
      </c>
      <c r="AK1079" s="209"/>
      <c r="AL1079" s="209"/>
      <c r="AM1079" s="209"/>
      <c r="AN1079" s="209"/>
      <c r="AO1079" s="209"/>
      <c r="AP1079" s="209"/>
      <c r="AQ1079" s="209"/>
      <c r="AR1079" s="209"/>
      <c r="AS1079" s="209"/>
      <c r="AT1079" s="209"/>
      <c r="AU1079" s="209"/>
      <c r="AV1079" s="209"/>
      <c r="AW1079" s="209"/>
      <c r="AX1079"/>
      <c r="AY1079"/>
    </row>
    <row r="1080" spans="1:51" ht="15" hidden="1" x14ac:dyDescent="0.25">
      <c r="A1080" s="209">
        <v>3853</v>
      </c>
      <c r="B1080" s="209" t="s">
        <v>743</v>
      </c>
      <c r="C1080" s="210">
        <v>45667.921527777777</v>
      </c>
      <c r="D1080" s="209" t="s">
        <v>2123</v>
      </c>
      <c r="E1080" s="209" t="s">
        <v>491</v>
      </c>
      <c r="F1080" s="209">
        <v>1</v>
      </c>
      <c r="G1080" s="209" t="s">
        <v>487</v>
      </c>
      <c r="H1080" s="209" t="s">
        <v>620</v>
      </c>
      <c r="I1080" s="209" t="s">
        <v>621</v>
      </c>
      <c r="J1080" s="209" t="s">
        <v>1</v>
      </c>
      <c r="K1080" s="209" t="s">
        <v>2107</v>
      </c>
      <c r="L1080" s="209" t="s">
        <v>593</v>
      </c>
      <c r="M1080" s="209" t="s">
        <v>1854</v>
      </c>
      <c r="N1080" s="209" t="s">
        <v>1765</v>
      </c>
      <c r="O1080" s="209"/>
      <c r="P1080" s="209"/>
      <c r="Q1080" s="209" t="s">
        <v>688</v>
      </c>
      <c r="R1080" s="209" t="e">
        <f>VLOOKUP(LEFT(Solicitacao_Prancha[[#This Row],[ORIGEM]],4),#REF!,2,0)</f>
        <v>#REF!</v>
      </c>
      <c r="S1080" s="209" t="e">
        <f>VLOOKUP(LEFT(Solicitacao_Prancha[[#This Row],[DESTINO]],4),#REF!,2,0)</f>
        <v>#REF!</v>
      </c>
      <c r="T1080" s="218" t="str">
        <f t="shared" ref="T1080:T1143" si="278">IF(U1080&gt;=48,"Aderente","Não Aderente")</f>
        <v>Não Aderente</v>
      </c>
      <c r="U1080" s="222">
        <f>((CONCATENATE(Solicitacao_Prancha[[#This Row],[DATA MOVIMENTAÇÃO]]," ",Solicitacao_Prancha[[#This Row],[HORA MOVIMENTAÇÃO]])-Solicitacao_Prancha[[#This Row],[DATA SOLICITAÇÃO]])*24)+3</f>
        <v>36.883333333418705</v>
      </c>
      <c r="V1080" s="224" t="s">
        <v>410</v>
      </c>
      <c r="W1080" s="209" t="str">
        <f>LEFT(Solicitacao_Prancha[[#This Row],[ORIGEM]],4)</f>
        <v>0122</v>
      </c>
      <c r="X1080" s="209" t="str">
        <f>LEFT(Solicitacao_Prancha[[#This Row],[DESTINO]],4)</f>
        <v>0398</v>
      </c>
      <c r="Y1080" s="209" t="str">
        <f t="shared" ref="Y1080:Y1143" si="279">CONCATENATE(V1080,W1080)</f>
        <v>BRLP0122</v>
      </c>
      <c r="Z1080" s="209" t="str">
        <f t="shared" ref="Z1080:Z1143" si="280">CONCATENATE(W1080,X1080)</f>
        <v>01220398</v>
      </c>
      <c r="AA1080" s="209" t="str">
        <f t="shared" ref="AA1080:AA1143" si="281">CONCATENATE(V1080,X1080)</f>
        <v>BRLP0398</v>
      </c>
      <c r="AB1080" s="222" t="e">
        <f>VLOOKUP(Y1080,#REF!,2,0)</f>
        <v>#REF!</v>
      </c>
      <c r="AC1080" s="222" t="e">
        <f>VLOOKUP(Z1080,#REF!,2,0)</f>
        <v>#REF!</v>
      </c>
      <c r="AD1080" s="222" t="e">
        <f>VLOOKUP(AA1080,#REF!,2,0)</f>
        <v>#REF!</v>
      </c>
      <c r="AE1080" s="227" t="e">
        <f t="shared" ref="AE1080:AE1143" si="282">SUM(AB1080:AD1080)</f>
        <v>#REF!</v>
      </c>
      <c r="AF1080" s="230" t="e">
        <f t="shared" ref="AF1080:AF1143" si="283">(AB1080/65)+(AC1080/42.5)+(AD1080/65)</f>
        <v>#REF!</v>
      </c>
      <c r="AG1080" s="230">
        <v>2</v>
      </c>
      <c r="AH1080" s="230" t="e">
        <f t="shared" ref="AH1080:AH1143" si="284">(AF1080+AG1080)</f>
        <v>#REF!</v>
      </c>
      <c r="AI1080" s="228" t="e">
        <f t="shared" ref="AI1080:AI1143" si="285">11/AH1080</f>
        <v>#REF!</v>
      </c>
      <c r="AJ1080" s="209">
        <f>Solicitacao_Prancha[[#This Row],[QUANT EQUIP]]</f>
        <v>1</v>
      </c>
      <c r="AK1080" s="209"/>
      <c r="AL1080" s="209"/>
      <c r="AM1080" s="209"/>
      <c r="AN1080" s="209"/>
      <c r="AO1080" s="209"/>
      <c r="AP1080" s="209"/>
      <c r="AQ1080" s="209"/>
      <c r="AR1080" s="209"/>
      <c r="AS1080" s="209"/>
      <c r="AT1080" s="209"/>
      <c r="AU1080" s="209"/>
      <c r="AV1080" s="209"/>
      <c r="AW1080" s="209"/>
      <c r="AX1080"/>
      <c r="AY1080"/>
    </row>
    <row r="1081" spans="1:51" ht="15" hidden="1" x14ac:dyDescent="0.25">
      <c r="A1081" s="209">
        <v>3854</v>
      </c>
      <c r="B1081" s="209" t="s">
        <v>743</v>
      </c>
      <c r="C1081" s="210">
        <v>45667.92291666667</v>
      </c>
      <c r="D1081" s="209" t="s">
        <v>2123</v>
      </c>
      <c r="E1081" s="209" t="s">
        <v>503</v>
      </c>
      <c r="F1081" s="209">
        <v>1</v>
      </c>
      <c r="G1081" s="209" t="s">
        <v>487</v>
      </c>
      <c r="H1081" s="209" t="s">
        <v>620</v>
      </c>
      <c r="I1081" s="209" t="s">
        <v>621</v>
      </c>
      <c r="J1081" s="209" t="s">
        <v>1</v>
      </c>
      <c r="K1081" s="209" t="s">
        <v>2107</v>
      </c>
      <c r="L1081" s="209" t="s">
        <v>593</v>
      </c>
      <c r="M1081" s="209" t="s">
        <v>1854</v>
      </c>
      <c r="N1081" s="209" t="s">
        <v>1765</v>
      </c>
      <c r="O1081" s="209"/>
      <c r="P1081" s="209"/>
      <c r="Q1081" s="209" t="s">
        <v>688</v>
      </c>
      <c r="R1081" s="209" t="e">
        <f>VLOOKUP(LEFT(Solicitacao_Prancha[[#This Row],[ORIGEM]],4),#REF!,2,0)</f>
        <v>#REF!</v>
      </c>
      <c r="S1081" s="209" t="e">
        <f>VLOOKUP(LEFT(Solicitacao_Prancha[[#This Row],[DESTINO]],4),#REF!,2,0)</f>
        <v>#REF!</v>
      </c>
      <c r="T1081" s="218" t="str">
        <f t="shared" si="278"/>
        <v>Não Aderente</v>
      </c>
      <c r="U1081" s="222">
        <f>((CONCATENATE(Solicitacao_Prancha[[#This Row],[DATA MOVIMENTAÇÃO]]," ",Solicitacao_Prancha[[#This Row],[HORA MOVIMENTAÇÃO]])-Solicitacao_Prancha[[#This Row],[DATA SOLICITAÇÃO]])*24)+3</f>
        <v>36.849999999976717</v>
      </c>
      <c r="V1081" s="224" t="s">
        <v>410</v>
      </c>
      <c r="W1081" s="209" t="str">
        <f>LEFT(Solicitacao_Prancha[[#This Row],[ORIGEM]],4)</f>
        <v>0122</v>
      </c>
      <c r="X1081" s="209" t="str">
        <f>LEFT(Solicitacao_Prancha[[#This Row],[DESTINO]],4)</f>
        <v>0398</v>
      </c>
      <c r="Y1081" s="209" t="str">
        <f t="shared" si="279"/>
        <v>BRLP0122</v>
      </c>
      <c r="Z1081" s="209" t="str">
        <f t="shared" si="280"/>
        <v>01220398</v>
      </c>
      <c r="AA1081" s="209" t="str">
        <f t="shared" si="281"/>
        <v>BRLP0398</v>
      </c>
      <c r="AB1081" s="222" t="e">
        <f>VLOOKUP(Y1081,#REF!,2,0)</f>
        <v>#REF!</v>
      </c>
      <c r="AC1081" s="222" t="e">
        <f>VLOOKUP(Z1081,#REF!,2,0)</f>
        <v>#REF!</v>
      </c>
      <c r="AD1081" s="222" t="e">
        <f>VLOOKUP(AA1081,#REF!,2,0)</f>
        <v>#REF!</v>
      </c>
      <c r="AE1081" s="227" t="e">
        <f t="shared" si="282"/>
        <v>#REF!</v>
      </c>
      <c r="AF1081" s="230" t="e">
        <f t="shared" si="283"/>
        <v>#REF!</v>
      </c>
      <c r="AG1081" s="230">
        <v>2</v>
      </c>
      <c r="AH1081" s="230" t="e">
        <f t="shared" si="284"/>
        <v>#REF!</v>
      </c>
      <c r="AI1081" s="228" t="e">
        <f t="shared" si="285"/>
        <v>#REF!</v>
      </c>
      <c r="AJ1081" s="209">
        <f>Solicitacao_Prancha[[#This Row],[QUANT EQUIP]]</f>
        <v>1</v>
      </c>
      <c r="AK1081" s="209"/>
      <c r="AL1081" s="209"/>
      <c r="AM1081" s="209"/>
      <c r="AN1081" s="209"/>
      <c r="AO1081" s="209"/>
      <c r="AP1081" s="209"/>
      <c r="AQ1081" s="209"/>
      <c r="AR1081" s="209"/>
      <c r="AS1081" s="209"/>
      <c r="AT1081" s="209"/>
      <c r="AU1081" s="209"/>
      <c r="AV1081" s="209"/>
      <c r="AW1081" s="209"/>
      <c r="AX1081"/>
      <c r="AY1081"/>
    </row>
    <row r="1082" spans="1:51" ht="15" hidden="1" x14ac:dyDescent="0.25">
      <c r="A1082" s="209">
        <v>3855</v>
      </c>
      <c r="B1082" s="209" t="s">
        <v>743</v>
      </c>
      <c r="C1082" s="210">
        <v>45667.923611111109</v>
      </c>
      <c r="D1082" s="209" t="s">
        <v>2123</v>
      </c>
      <c r="E1082" s="209" t="s">
        <v>493</v>
      </c>
      <c r="F1082" s="209">
        <v>1</v>
      </c>
      <c r="G1082" s="209" t="s">
        <v>487</v>
      </c>
      <c r="H1082" s="209" t="s">
        <v>620</v>
      </c>
      <c r="I1082" s="209" t="s">
        <v>624</v>
      </c>
      <c r="J1082" s="209" t="s">
        <v>1</v>
      </c>
      <c r="K1082" s="209" t="s">
        <v>2107</v>
      </c>
      <c r="L1082" s="209" t="s">
        <v>593</v>
      </c>
      <c r="M1082" s="209" t="s">
        <v>1854</v>
      </c>
      <c r="N1082" s="209" t="s">
        <v>1765</v>
      </c>
      <c r="O1082" s="209" t="s">
        <v>2124</v>
      </c>
      <c r="P1082" s="209"/>
      <c r="Q1082" s="209" t="s">
        <v>687</v>
      </c>
      <c r="R1082" s="209" t="e">
        <f>VLOOKUP(LEFT(Solicitacao_Prancha[[#This Row],[ORIGEM]],4),#REF!,2,0)</f>
        <v>#REF!</v>
      </c>
      <c r="S1082" s="209" t="e">
        <f>VLOOKUP(LEFT(Solicitacao_Prancha[[#This Row],[DESTINO]],4),#REF!,2,0)</f>
        <v>#REF!</v>
      </c>
      <c r="T1082" s="218" t="str">
        <f t="shared" si="278"/>
        <v>Não Aderente</v>
      </c>
      <c r="U1082" s="222">
        <f>((CONCATENATE(Solicitacao_Prancha[[#This Row],[DATA MOVIMENTAÇÃO]]," ",Solicitacao_Prancha[[#This Row],[HORA MOVIMENTAÇÃO]])-Solicitacao_Prancha[[#This Row],[DATA SOLICITAÇÃO]])*24)+3</f>
        <v>36.833333333430346</v>
      </c>
      <c r="V1082" s="224" t="s">
        <v>410</v>
      </c>
      <c r="W1082" s="209" t="str">
        <f>LEFT(Solicitacao_Prancha[[#This Row],[ORIGEM]],4)</f>
        <v>0122</v>
      </c>
      <c r="X1082" s="209" t="str">
        <f>LEFT(Solicitacao_Prancha[[#This Row],[DESTINO]],4)</f>
        <v>0398</v>
      </c>
      <c r="Y1082" s="209" t="str">
        <f t="shared" si="279"/>
        <v>BRLP0122</v>
      </c>
      <c r="Z1082" s="209" t="str">
        <f t="shared" si="280"/>
        <v>01220398</v>
      </c>
      <c r="AA1082" s="209" t="str">
        <f t="shared" si="281"/>
        <v>BRLP0398</v>
      </c>
      <c r="AB1082" s="222" t="e">
        <f>VLOOKUP(Y1082,#REF!,2,0)</f>
        <v>#REF!</v>
      </c>
      <c r="AC1082" s="222" t="e">
        <f>VLOOKUP(Z1082,#REF!,2,0)</f>
        <v>#REF!</v>
      </c>
      <c r="AD1082" s="222" t="e">
        <f>VLOOKUP(AA1082,#REF!,2,0)</f>
        <v>#REF!</v>
      </c>
      <c r="AE1082" s="227" t="e">
        <f t="shared" si="282"/>
        <v>#REF!</v>
      </c>
      <c r="AF1082" s="230" t="e">
        <f t="shared" si="283"/>
        <v>#REF!</v>
      </c>
      <c r="AG1082" s="230">
        <v>2</v>
      </c>
      <c r="AH1082" s="230" t="e">
        <f t="shared" si="284"/>
        <v>#REF!</v>
      </c>
      <c r="AI1082" s="228" t="e">
        <f t="shared" si="285"/>
        <v>#REF!</v>
      </c>
      <c r="AJ1082" s="209">
        <f>Solicitacao_Prancha[[#This Row],[QUANT EQUIP]]</f>
        <v>1</v>
      </c>
      <c r="AK1082" s="209"/>
      <c r="AL1082" s="209"/>
      <c r="AM1082" s="209"/>
      <c r="AN1082" s="209"/>
      <c r="AO1082" s="209"/>
      <c r="AP1082" s="209"/>
      <c r="AQ1082" s="209"/>
      <c r="AR1082" s="209"/>
      <c r="AS1082" s="209"/>
      <c r="AT1082" s="209"/>
      <c r="AU1082" s="209"/>
      <c r="AV1082" s="209"/>
      <c r="AW1082" s="209"/>
      <c r="AX1082"/>
      <c r="AY1082"/>
    </row>
    <row r="1083" spans="1:51" ht="15" hidden="1" x14ac:dyDescent="0.25">
      <c r="A1083" s="209">
        <v>3856</v>
      </c>
      <c r="B1083" s="209" t="s">
        <v>743</v>
      </c>
      <c r="C1083" s="210">
        <v>45667.925000000003</v>
      </c>
      <c r="D1083" s="209" t="s">
        <v>2123</v>
      </c>
      <c r="E1083" s="209" t="s">
        <v>507</v>
      </c>
      <c r="F1083" s="209">
        <v>1</v>
      </c>
      <c r="G1083" s="209" t="s">
        <v>487</v>
      </c>
      <c r="H1083" s="209" t="s">
        <v>620</v>
      </c>
      <c r="I1083" s="209" t="s">
        <v>624</v>
      </c>
      <c r="J1083" s="209" t="s">
        <v>1</v>
      </c>
      <c r="K1083" s="209" t="s">
        <v>2107</v>
      </c>
      <c r="L1083" s="209" t="s">
        <v>593</v>
      </c>
      <c r="M1083" s="209" t="s">
        <v>1854</v>
      </c>
      <c r="N1083" s="209" t="s">
        <v>1765</v>
      </c>
      <c r="O1083" s="209" t="s">
        <v>2125</v>
      </c>
      <c r="P1083" s="209"/>
      <c r="Q1083" s="209" t="s">
        <v>688</v>
      </c>
      <c r="R1083" s="209" t="e">
        <f>VLOOKUP(LEFT(Solicitacao_Prancha[[#This Row],[ORIGEM]],4),#REF!,2,0)</f>
        <v>#REF!</v>
      </c>
      <c r="S1083" s="209" t="e">
        <f>VLOOKUP(LEFT(Solicitacao_Prancha[[#This Row],[DESTINO]],4),#REF!,2,0)</f>
        <v>#REF!</v>
      </c>
      <c r="T1083" s="218" t="str">
        <f t="shared" si="278"/>
        <v>Não Aderente</v>
      </c>
      <c r="U1083" s="222">
        <f>((CONCATENATE(Solicitacao_Prancha[[#This Row],[DATA MOVIMENTAÇÃO]]," ",Solicitacao_Prancha[[#This Row],[HORA MOVIMENTAÇÃO]])-Solicitacao_Prancha[[#This Row],[DATA SOLICITAÇÃO]])*24)+3</f>
        <v>36.799999999988358</v>
      </c>
      <c r="V1083" s="224" t="s">
        <v>410</v>
      </c>
      <c r="W1083" s="209" t="str">
        <f>LEFT(Solicitacao_Prancha[[#This Row],[ORIGEM]],4)</f>
        <v>0122</v>
      </c>
      <c r="X1083" s="209" t="str">
        <f>LEFT(Solicitacao_Prancha[[#This Row],[DESTINO]],4)</f>
        <v>0398</v>
      </c>
      <c r="Y1083" s="209" t="str">
        <f t="shared" si="279"/>
        <v>BRLP0122</v>
      </c>
      <c r="Z1083" s="209" t="str">
        <f t="shared" si="280"/>
        <v>01220398</v>
      </c>
      <c r="AA1083" s="209" t="str">
        <f t="shared" si="281"/>
        <v>BRLP0398</v>
      </c>
      <c r="AB1083" s="222" t="e">
        <f>VLOOKUP(Y1083,#REF!,2,0)</f>
        <v>#REF!</v>
      </c>
      <c r="AC1083" s="222" t="e">
        <f>VLOOKUP(Z1083,#REF!,2,0)</f>
        <v>#REF!</v>
      </c>
      <c r="AD1083" s="222" t="e">
        <f>VLOOKUP(AA1083,#REF!,2,0)</f>
        <v>#REF!</v>
      </c>
      <c r="AE1083" s="227" t="e">
        <f t="shared" si="282"/>
        <v>#REF!</v>
      </c>
      <c r="AF1083" s="230" t="e">
        <f t="shared" si="283"/>
        <v>#REF!</v>
      </c>
      <c r="AG1083" s="230">
        <v>2</v>
      </c>
      <c r="AH1083" s="230" t="e">
        <f t="shared" si="284"/>
        <v>#REF!</v>
      </c>
      <c r="AI1083" s="228" t="e">
        <f t="shared" si="285"/>
        <v>#REF!</v>
      </c>
      <c r="AJ1083" s="209">
        <f>Solicitacao_Prancha[[#This Row],[QUANT EQUIP]]</f>
        <v>1</v>
      </c>
      <c r="AK1083" s="209"/>
      <c r="AL1083" s="209"/>
      <c r="AM1083" s="209"/>
      <c r="AN1083" s="209"/>
      <c r="AO1083" s="209"/>
      <c r="AP1083" s="209"/>
      <c r="AQ1083" s="209"/>
      <c r="AR1083" s="209"/>
      <c r="AS1083" s="209"/>
      <c r="AT1083" s="209"/>
      <c r="AU1083" s="209"/>
      <c r="AV1083" s="209"/>
      <c r="AW1083" s="209"/>
      <c r="AX1083"/>
      <c r="AY1083"/>
    </row>
    <row r="1084" spans="1:51" ht="15" hidden="1" x14ac:dyDescent="0.25">
      <c r="A1084" s="209">
        <v>3857</v>
      </c>
      <c r="B1084" s="209" t="s">
        <v>717</v>
      </c>
      <c r="C1084" s="210">
        <v>45668.341666666667</v>
      </c>
      <c r="D1084" s="209" t="s">
        <v>569</v>
      </c>
      <c r="E1084" s="209" t="s">
        <v>500</v>
      </c>
      <c r="F1084" s="209">
        <v>1</v>
      </c>
      <c r="G1084" s="209" t="s">
        <v>6</v>
      </c>
      <c r="H1084" s="209" t="s">
        <v>620</v>
      </c>
      <c r="I1084" s="209" t="s">
        <v>624</v>
      </c>
      <c r="J1084" s="209" t="s">
        <v>1</v>
      </c>
      <c r="K1084" s="209" t="s">
        <v>2104</v>
      </c>
      <c r="L1084" s="209" t="s">
        <v>604</v>
      </c>
      <c r="M1084" s="209" t="s">
        <v>538</v>
      </c>
      <c r="N1084" s="209" t="s">
        <v>784</v>
      </c>
      <c r="O1084" s="209"/>
      <c r="P1084" s="209"/>
      <c r="Q1084" s="209" t="s">
        <v>688</v>
      </c>
      <c r="R1084" s="209" t="e">
        <f>VLOOKUP(LEFT(Solicitacao_Prancha[[#This Row],[ORIGEM]],4),#REF!,2,0)</f>
        <v>#REF!</v>
      </c>
      <c r="S1084" s="209" t="e">
        <f>VLOOKUP(LEFT(Solicitacao_Prancha[[#This Row],[DESTINO]],4),#REF!,2,0)</f>
        <v>#REF!</v>
      </c>
      <c r="T1084" s="218" t="str">
        <f t="shared" si="278"/>
        <v>Aderente</v>
      </c>
      <c r="U1084" s="222">
        <f>((CONCATENATE(Solicitacao_Prancha[[#This Row],[DATA MOVIMENTAÇÃO]]," ",Solicitacao_Prancha[[#This Row],[HORA MOVIMENTAÇÃO]])-Solicitacao_Prancha[[#This Row],[DATA SOLICITAÇÃO]])*24)+3</f>
        <v>49.799999999930151</v>
      </c>
      <c r="V1084" s="224" t="s">
        <v>410</v>
      </c>
      <c r="W1084" s="209" t="str">
        <f>LEFT(Solicitacao_Prancha[[#This Row],[ORIGEM]],4)</f>
        <v>0371</v>
      </c>
      <c r="X1084" s="209" t="str">
        <f>LEFT(Solicitacao_Prancha[[#This Row],[DESTINO]],4)</f>
        <v>0412</v>
      </c>
      <c r="Y1084" s="209" t="str">
        <f t="shared" si="279"/>
        <v>BRLP0371</v>
      </c>
      <c r="Z1084" s="209" t="str">
        <f t="shared" si="280"/>
        <v>03710412</v>
      </c>
      <c r="AA1084" s="209" t="str">
        <f t="shared" si="281"/>
        <v>BRLP0412</v>
      </c>
      <c r="AB1084" s="222" t="e">
        <f>VLOOKUP(Y1084,#REF!,2,0)</f>
        <v>#REF!</v>
      </c>
      <c r="AC1084" s="222" t="e">
        <f>VLOOKUP(Z1084,#REF!,2,0)</f>
        <v>#REF!</v>
      </c>
      <c r="AD1084" s="222" t="e">
        <f>VLOOKUP(AA1084,#REF!,2,0)</f>
        <v>#REF!</v>
      </c>
      <c r="AE1084" s="227" t="e">
        <f t="shared" si="282"/>
        <v>#REF!</v>
      </c>
      <c r="AF1084" s="230" t="e">
        <f t="shared" si="283"/>
        <v>#REF!</v>
      </c>
      <c r="AG1084" s="230">
        <v>2</v>
      </c>
      <c r="AH1084" s="230" t="e">
        <f t="shared" si="284"/>
        <v>#REF!</v>
      </c>
      <c r="AI1084" s="228" t="e">
        <f t="shared" si="285"/>
        <v>#REF!</v>
      </c>
      <c r="AJ1084" s="209">
        <f>Solicitacao_Prancha[[#This Row],[QUANT EQUIP]]</f>
        <v>1</v>
      </c>
      <c r="AK1084" s="209"/>
      <c r="AL1084" s="209"/>
      <c r="AM1084" s="209"/>
      <c r="AN1084" s="209"/>
      <c r="AO1084" s="209"/>
      <c r="AP1084" s="209"/>
      <c r="AQ1084" s="209"/>
      <c r="AR1084" s="209"/>
      <c r="AS1084" s="209"/>
      <c r="AT1084" s="209"/>
      <c r="AU1084" s="209"/>
      <c r="AV1084" s="209"/>
      <c r="AW1084" s="209"/>
      <c r="AX1084"/>
      <c r="AY1084"/>
    </row>
    <row r="1085" spans="1:51" ht="15" hidden="1" x14ac:dyDescent="0.25">
      <c r="A1085" s="209">
        <v>3858</v>
      </c>
      <c r="B1085" s="209" t="s">
        <v>717</v>
      </c>
      <c r="C1085" s="210">
        <v>45668.343055555553</v>
      </c>
      <c r="D1085" s="209" t="s">
        <v>569</v>
      </c>
      <c r="E1085" s="209" t="s">
        <v>500</v>
      </c>
      <c r="F1085" s="209">
        <v>1</v>
      </c>
      <c r="G1085" s="209" t="s">
        <v>492</v>
      </c>
      <c r="H1085" s="209" t="s">
        <v>620</v>
      </c>
      <c r="I1085" s="209" t="s">
        <v>624</v>
      </c>
      <c r="J1085" s="209" t="s">
        <v>1</v>
      </c>
      <c r="K1085" s="209" t="s">
        <v>2104</v>
      </c>
      <c r="L1085" s="209" t="s">
        <v>604</v>
      </c>
      <c r="M1085" s="209" t="s">
        <v>769</v>
      </c>
      <c r="N1085" s="209" t="s">
        <v>784</v>
      </c>
      <c r="O1085" s="209"/>
      <c r="P1085" s="209"/>
      <c r="Q1085" s="209" t="s">
        <v>688</v>
      </c>
      <c r="R1085" s="209" t="e">
        <f>VLOOKUP(LEFT(Solicitacao_Prancha[[#This Row],[ORIGEM]],4),#REF!,2,0)</f>
        <v>#REF!</v>
      </c>
      <c r="S1085" s="209" t="e">
        <f>VLOOKUP(LEFT(Solicitacao_Prancha[[#This Row],[DESTINO]],4),#REF!,2,0)</f>
        <v>#REF!</v>
      </c>
      <c r="T1085" s="218" t="str">
        <f t="shared" si="278"/>
        <v>Aderente</v>
      </c>
      <c r="U1085" s="222">
        <f>((CONCATENATE(Solicitacao_Prancha[[#This Row],[DATA MOVIMENTAÇÃO]]," ",Solicitacao_Prancha[[#This Row],[HORA MOVIMENTAÇÃO]])-Solicitacao_Prancha[[#This Row],[DATA SOLICITAÇÃO]])*24)+3</f>
        <v>49.766666666662786</v>
      </c>
      <c r="V1085" s="224" t="s">
        <v>410</v>
      </c>
      <c r="W1085" s="209" t="str">
        <f>LEFT(Solicitacao_Prancha[[#This Row],[ORIGEM]],4)</f>
        <v>0332</v>
      </c>
      <c r="X1085" s="209" t="str">
        <f>LEFT(Solicitacao_Prancha[[#This Row],[DESTINO]],4)</f>
        <v>0412</v>
      </c>
      <c r="Y1085" s="209" t="str">
        <f t="shared" si="279"/>
        <v>BRLP0332</v>
      </c>
      <c r="Z1085" s="209" t="str">
        <f t="shared" si="280"/>
        <v>03320412</v>
      </c>
      <c r="AA1085" s="209" t="str">
        <f t="shared" si="281"/>
        <v>BRLP0412</v>
      </c>
      <c r="AB1085" s="222" t="e">
        <f>VLOOKUP(Y1085,#REF!,2,0)</f>
        <v>#REF!</v>
      </c>
      <c r="AC1085" s="222" t="e">
        <f>VLOOKUP(Z1085,#REF!,2,0)</f>
        <v>#REF!</v>
      </c>
      <c r="AD1085" s="222" t="e">
        <f>VLOOKUP(AA1085,#REF!,2,0)</f>
        <v>#REF!</v>
      </c>
      <c r="AE1085" s="227" t="e">
        <f t="shared" si="282"/>
        <v>#REF!</v>
      </c>
      <c r="AF1085" s="230" t="e">
        <f t="shared" si="283"/>
        <v>#REF!</v>
      </c>
      <c r="AG1085" s="230">
        <v>2</v>
      </c>
      <c r="AH1085" s="230" t="e">
        <f t="shared" si="284"/>
        <v>#REF!</v>
      </c>
      <c r="AI1085" s="228" t="e">
        <f t="shared" si="285"/>
        <v>#REF!</v>
      </c>
      <c r="AJ1085" s="209">
        <f>Solicitacao_Prancha[[#This Row],[QUANT EQUIP]]</f>
        <v>1</v>
      </c>
      <c r="AK1085" s="209"/>
      <c r="AL1085" s="209"/>
      <c r="AM1085" s="209"/>
      <c r="AN1085" s="209"/>
      <c r="AO1085" s="209"/>
      <c r="AP1085" s="209"/>
      <c r="AQ1085" s="209"/>
      <c r="AR1085" s="209"/>
      <c r="AS1085" s="209"/>
      <c r="AT1085" s="209"/>
      <c r="AU1085" s="209"/>
      <c r="AV1085" s="209"/>
      <c r="AW1085" s="209"/>
      <c r="AX1085"/>
      <c r="AY1085"/>
    </row>
    <row r="1086" spans="1:51" ht="15" hidden="1" x14ac:dyDescent="0.25">
      <c r="A1086" s="209">
        <v>3859</v>
      </c>
      <c r="B1086" s="209" t="s">
        <v>742</v>
      </c>
      <c r="C1086" s="210">
        <v>45668.464583333334</v>
      </c>
      <c r="D1086" s="209" t="s">
        <v>585</v>
      </c>
      <c r="E1086" s="209" t="s">
        <v>489</v>
      </c>
      <c r="F1086" s="209">
        <v>1</v>
      </c>
      <c r="G1086" s="209" t="s">
        <v>532</v>
      </c>
      <c r="H1086" s="209" t="s">
        <v>620</v>
      </c>
      <c r="I1086" s="209" t="s">
        <v>624</v>
      </c>
      <c r="J1086" s="209" t="s">
        <v>1</v>
      </c>
      <c r="K1086" s="209" t="s">
        <v>2104</v>
      </c>
      <c r="L1086" s="209" t="s">
        <v>606</v>
      </c>
      <c r="M1086" s="209" t="s">
        <v>565</v>
      </c>
      <c r="N1086" s="209" t="s">
        <v>1831</v>
      </c>
      <c r="O1086" s="209"/>
      <c r="P1086" s="209"/>
      <c r="Q1086" s="209" t="s">
        <v>687</v>
      </c>
      <c r="R1086" s="209" t="e">
        <f>VLOOKUP(LEFT(Solicitacao_Prancha[[#This Row],[ORIGEM]],4),#REF!,2,0)</f>
        <v>#REF!</v>
      </c>
      <c r="S1086" s="209" t="e">
        <f>VLOOKUP(LEFT(Solicitacao_Prancha[[#This Row],[DESTINO]],4),#REF!,2,0)</f>
        <v>#REF!</v>
      </c>
      <c r="T1086" s="218" t="str">
        <f t="shared" si="278"/>
        <v>Aderente</v>
      </c>
      <c r="U1086" s="222">
        <f>((CONCATENATE(Solicitacao_Prancha[[#This Row],[DATA MOVIMENTAÇÃO]]," ",Solicitacao_Prancha[[#This Row],[HORA MOVIMENTAÇÃO]])-Solicitacao_Prancha[[#This Row],[DATA SOLICITAÇÃO]])*24)+3</f>
        <v>51.849999999976717</v>
      </c>
      <c r="V1086" s="224" t="s">
        <v>410</v>
      </c>
      <c r="W1086" s="209" t="str">
        <f>LEFT(Solicitacao_Prancha[[#This Row],[ORIGEM]],4)</f>
        <v>0374</v>
      </c>
      <c r="X1086" s="209" t="str">
        <f>LEFT(Solicitacao_Prancha[[#This Row],[DESTINO]],4)</f>
        <v>0444</v>
      </c>
      <c r="Y1086" s="209" t="str">
        <f t="shared" si="279"/>
        <v>BRLP0374</v>
      </c>
      <c r="Z1086" s="209" t="str">
        <f t="shared" si="280"/>
        <v>03740444</v>
      </c>
      <c r="AA1086" s="209" t="str">
        <f t="shared" si="281"/>
        <v>BRLP0444</v>
      </c>
      <c r="AB1086" s="222" t="e">
        <f>VLOOKUP(Y1086,#REF!,2,0)</f>
        <v>#REF!</v>
      </c>
      <c r="AC1086" s="222" t="e">
        <f>VLOOKUP(Z1086,#REF!,2,0)</f>
        <v>#REF!</v>
      </c>
      <c r="AD1086" s="222" t="e">
        <f>VLOOKUP(AA1086,#REF!,2,0)</f>
        <v>#REF!</v>
      </c>
      <c r="AE1086" s="227" t="e">
        <f t="shared" si="282"/>
        <v>#REF!</v>
      </c>
      <c r="AF1086" s="230" t="e">
        <f t="shared" si="283"/>
        <v>#REF!</v>
      </c>
      <c r="AG1086" s="230">
        <v>2</v>
      </c>
      <c r="AH1086" s="230" t="e">
        <f t="shared" si="284"/>
        <v>#REF!</v>
      </c>
      <c r="AI1086" s="228" t="e">
        <f t="shared" si="285"/>
        <v>#REF!</v>
      </c>
      <c r="AJ1086" s="209">
        <f>Solicitacao_Prancha[[#This Row],[QUANT EQUIP]]</f>
        <v>1</v>
      </c>
      <c r="AK1086" s="209"/>
      <c r="AL1086" s="209"/>
      <c r="AM1086" s="209"/>
      <c r="AN1086" s="209"/>
      <c r="AO1086" s="209"/>
      <c r="AP1086" s="209"/>
      <c r="AQ1086" s="209"/>
      <c r="AR1086" s="209"/>
      <c r="AS1086" s="209"/>
      <c r="AT1086" s="209"/>
      <c r="AU1086" s="209"/>
      <c r="AV1086" s="209"/>
      <c r="AW1086" s="209"/>
      <c r="AX1086"/>
      <c r="AY1086"/>
    </row>
    <row r="1087" spans="1:51" ht="15" hidden="1" x14ac:dyDescent="0.25">
      <c r="A1087" s="209">
        <v>3860</v>
      </c>
      <c r="B1087" s="209" t="s">
        <v>742</v>
      </c>
      <c r="C1087" s="210">
        <v>45668.467361111114</v>
      </c>
      <c r="D1087" s="209" t="s">
        <v>585</v>
      </c>
      <c r="E1087" s="209" t="s">
        <v>493</v>
      </c>
      <c r="F1087" s="209">
        <v>1</v>
      </c>
      <c r="G1087" s="209" t="s">
        <v>532</v>
      </c>
      <c r="H1087" s="209" t="s">
        <v>620</v>
      </c>
      <c r="I1087" s="209" t="s">
        <v>624</v>
      </c>
      <c r="J1087" s="209" t="s">
        <v>1</v>
      </c>
      <c r="K1087" s="209" t="s">
        <v>2104</v>
      </c>
      <c r="L1087" s="209" t="s">
        <v>606</v>
      </c>
      <c r="M1087" s="209" t="s">
        <v>565</v>
      </c>
      <c r="N1087" s="209" t="s">
        <v>1831</v>
      </c>
      <c r="O1087" s="209"/>
      <c r="P1087" s="209"/>
      <c r="Q1087" s="209" t="s">
        <v>687</v>
      </c>
      <c r="R1087" s="209" t="e">
        <f>VLOOKUP(LEFT(Solicitacao_Prancha[[#This Row],[ORIGEM]],4),#REF!,2,0)</f>
        <v>#REF!</v>
      </c>
      <c r="S1087" s="209" t="e">
        <f>VLOOKUP(LEFT(Solicitacao_Prancha[[#This Row],[DESTINO]],4),#REF!,2,0)</f>
        <v>#REF!</v>
      </c>
      <c r="T1087" s="218" t="str">
        <f t="shared" si="278"/>
        <v>Aderente</v>
      </c>
      <c r="U1087" s="222">
        <f>((CONCATENATE(Solicitacao_Prancha[[#This Row],[DATA MOVIMENTAÇÃO]]," ",Solicitacao_Prancha[[#This Row],[HORA MOVIMENTAÇÃO]])-Solicitacao_Prancha[[#This Row],[DATA SOLICITAÇÃO]])*24)+3</f>
        <v>51.783333333267365</v>
      </c>
      <c r="V1087" s="224" t="s">
        <v>410</v>
      </c>
      <c r="W1087" s="209" t="str">
        <f>LEFT(Solicitacao_Prancha[[#This Row],[ORIGEM]],4)</f>
        <v>0374</v>
      </c>
      <c r="X1087" s="209" t="str">
        <f>LEFT(Solicitacao_Prancha[[#This Row],[DESTINO]],4)</f>
        <v>0444</v>
      </c>
      <c r="Y1087" s="209" t="str">
        <f t="shared" si="279"/>
        <v>BRLP0374</v>
      </c>
      <c r="Z1087" s="209" t="str">
        <f t="shared" si="280"/>
        <v>03740444</v>
      </c>
      <c r="AA1087" s="209" t="str">
        <f t="shared" si="281"/>
        <v>BRLP0444</v>
      </c>
      <c r="AB1087" s="222" t="e">
        <f>VLOOKUP(Y1087,#REF!,2,0)</f>
        <v>#REF!</v>
      </c>
      <c r="AC1087" s="222" t="e">
        <f>VLOOKUP(Z1087,#REF!,2,0)</f>
        <v>#REF!</v>
      </c>
      <c r="AD1087" s="222" t="e">
        <f>VLOOKUP(AA1087,#REF!,2,0)</f>
        <v>#REF!</v>
      </c>
      <c r="AE1087" s="227" t="e">
        <f t="shared" si="282"/>
        <v>#REF!</v>
      </c>
      <c r="AF1087" s="230" t="e">
        <f t="shared" si="283"/>
        <v>#REF!</v>
      </c>
      <c r="AG1087" s="230">
        <v>2</v>
      </c>
      <c r="AH1087" s="230" t="e">
        <f t="shared" si="284"/>
        <v>#REF!</v>
      </c>
      <c r="AI1087" s="228" t="e">
        <f t="shared" si="285"/>
        <v>#REF!</v>
      </c>
      <c r="AJ1087" s="209">
        <f>Solicitacao_Prancha[[#This Row],[QUANT EQUIP]]</f>
        <v>1</v>
      </c>
      <c r="AK1087" s="209"/>
      <c r="AL1087" s="209"/>
      <c r="AM1087" s="209"/>
      <c r="AN1087" s="209"/>
      <c r="AO1087" s="209"/>
      <c r="AP1087" s="209"/>
      <c r="AQ1087" s="209"/>
      <c r="AR1087" s="209"/>
      <c r="AS1087" s="209"/>
      <c r="AT1087" s="209"/>
      <c r="AU1087" s="209"/>
      <c r="AV1087" s="209"/>
      <c r="AW1087" s="209"/>
      <c r="AX1087"/>
      <c r="AY1087"/>
    </row>
    <row r="1088" spans="1:51" ht="15" hidden="1" x14ac:dyDescent="0.25">
      <c r="A1088" s="209">
        <v>3861</v>
      </c>
      <c r="B1088" s="209" t="s">
        <v>718</v>
      </c>
      <c r="C1088" s="210">
        <v>45668.511805555558</v>
      </c>
      <c r="D1088" s="209" t="s">
        <v>822</v>
      </c>
      <c r="E1088" s="209" t="s">
        <v>719</v>
      </c>
      <c r="F1088" s="209">
        <v>1</v>
      </c>
      <c r="G1088" s="209" t="s">
        <v>7</v>
      </c>
      <c r="H1088" s="209" t="s">
        <v>620</v>
      </c>
      <c r="I1088" s="209" t="s">
        <v>621</v>
      </c>
      <c r="J1088" s="209" t="s">
        <v>1</v>
      </c>
      <c r="K1088" s="209" t="s">
        <v>2104</v>
      </c>
      <c r="L1088" s="209" t="s">
        <v>2126</v>
      </c>
      <c r="M1088" s="209" t="s">
        <v>1857</v>
      </c>
      <c r="N1088" s="209" t="s">
        <v>590</v>
      </c>
      <c r="O1088" s="209"/>
      <c r="P1088" s="209"/>
      <c r="Q1088" s="209" t="s">
        <v>688</v>
      </c>
      <c r="R1088" s="209" t="e">
        <f>VLOOKUP(LEFT(Solicitacao_Prancha[[#This Row],[ORIGEM]],4),#REF!,2,0)</f>
        <v>#REF!</v>
      </c>
      <c r="S1088" s="209" t="e">
        <f>VLOOKUP(LEFT(Solicitacao_Prancha[[#This Row],[DESTINO]],4),#REF!,2,0)</f>
        <v>#REF!</v>
      </c>
      <c r="T1088" s="218" t="str">
        <f t="shared" si="278"/>
        <v>Aderente</v>
      </c>
      <c r="U1088" s="222">
        <f>((CONCATENATE(Solicitacao_Prancha[[#This Row],[DATA MOVIMENTAÇÃO]]," ",Solicitacao_Prancha[[#This Row],[HORA MOVIMENTAÇÃO]])-Solicitacao_Prancha[[#This Row],[DATA SOLICITAÇÃO]])*24)+3</f>
        <v>48</v>
      </c>
      <c r="V1088" s="224" t="s">
        <v>410</v>
      </c>
      <c r="W1088" s="209" t="str">
        <f>LEFT(Solicitacao_Prancha[[#This Row],[ORIGEM]],4)</f>
        <v>0384</v>
      </c>
      <c r="X1088" s="209" t="str">
        <f>LEFT(Solicitacao_Prancha[[#This Row],[DESTINO]],4)</f>
        <v>0351</v>
      </c>
      <c r="Y1088" s="209" t="str">
        <f t="shared" si="279"/>
        <v>BRLP0384</v>
      </c>
      <c r="Z1088" s="209" t="str">
        <f t="shared" si="280"/>
        <v>03840351</v>
      </c>
      <c r="AA1088" s="209" t="str">
        <f t="shared" si="281"/>
        <v>BRLP0351</v>
      </c>
      <c r="AB1088" s="222" t="e">
        <f>VLOOKUP(Y1088,#REF!,2,0)</f>
        <v>#REF!</v>
      </c>
      <c r="AC1088" s="222" t="e">
        <f>VLOOKUP(Z1088,#REF!,2,0)</f>
        <v>#REF!</v>
      </c>
      <c r="AD1088" s="222" t="e">
        <f>VLOOKUP(AA1088,#REF!,2,0)</f>
        <v>#REF!</v>
      </c>
      <c r="AE1088" s="227" t="e">
        <f t="shared" si="282"/>
        <v>#REF!</v>
      </c>
      <c r="AF1088" s="230" t="e">
        <f t="shared" si="283"/>
        <v>#REF!</v>
      </c>
      <c r="AG1088" s="230">
        <v>2</v>
      </c>
      <c r="AH1088" s="230" t="e">
        <f t="shared" si="284"/>
        <v>#REF!</v>
      </c>
      <c r="AI1088" s="228" t="e">
        <f t="shared" si="285"/>
        <v>#REF!</v>
      </c>
      <c r="AJ1088" s="209">
        <f>Solicitacao_Prancha[[#This Row],[QUANT EQUIP]]</f>
        <v>1</v>
      </c>
      <c r="AK1088" s="209"/>
      <c r="AL1088" s="209"/>
      <c r="AM1088" s="209"/>
      <c r="AN1088" s="209"/>
      <c r="AO1088" s="209"/>
      <c r="AP1088" s="209"/>
      <c r="AQ1088" s="209"/>
      <c r="AR1088" s="209"/>
      <c r="AS1088" s="209"/>
      <c r="AT1088" s="209"/>
      <c r="AU1088" s="209"/>
      <c r="AV1088" s="209"/>
      <c r="AW1088" s="209"/>
      <c r="AX1088"/>
      <c r="AY1088"/>
    </row>
    <row r="1089" spans="1:51" ht="15" hidden="1" x14ac:dyDescent="0.25">
      <c r="A1089" s="209">
        <v>3862</v>
      </c>
      <c r="B1089" s="209" t="s">
        <v>742</v>
      </c>
      <c r="C1089" s="210">
        <v>45668.558333333334</v>
      </c>
      <c r="D1089" s="209" t="s">
        <v>585</v>
      </c>
      <c r="E1089" s="209" t="s">
        <v>491</v>
      </c>
      <c r="F1089" s="209">
        <v>1</v>
      </c>
      <c r="G1089" s="209" t="s">
        <v>532</v>
      </c>
      <c r="H1089" s="209" t="s">
        <v>620</v>
      </c>
      <c r="I1089" s="209" t="s">
        <v>624</v>
      </c>
      <c r="J1089" s="209" t="s">
        <v>502</v>
      </c>
      <c r="K1089" s="209" t="s">
        <v>1894</v>
      </c>
      <c r="L1089" s="209" t="s">
        <v>1221</v>
      </c>
      <c r="M1089" s="209" t="s">
        <v>1608</v>
      </c>
      <c r="N1089" s="209" t="s">
        <v>2112</v>
      </c>
      <c r="O1089" s="209"/>
      <c r="P1089" s="209"/>
      <c r="Q1089" s="209" t="s">
        <v>687</v>
      </c>
      <c r="R1089" s="209" t="e">
        <f>VLOOKUP(LEFT(Solicitacao_Prancha[[#This Row],[ORIGEM]],4),#REF!,2,0)</f>
        <v>#REF!</v>
      </c>
      <c r="S1089" s="209" t="e">
        <f>VLOOKUP(LEFT(Solicitacao_Prancha[[#This Row],[DESTINO]],4),#REF!,2,0)</f>
        <v>#REF!</v>
      </c>
      <c r="T1089" s="218" t="str">
        <f t="shared" si="278"/>
        <v>Não Aderente</v>
      </c>
      <c r="U1089" s="222">
        <f>((CONCATENATE(Solicitacao_Prancha[[#This Row],[DATA MOVIMENTAÇÃO]]," ",Solicitacao_Prancha[[#This Row],[HORA MOVIMENTAÇÃO]])-Solicitacao_Prancha[[#This Row],[DATA SOLICITAÇÃO]])*24)+3</f>
        <v>-23.983333333279006</v>
      </c>
      <c r="V1089" s="224" t="s">
        <v>410</v>
      </c>
      <c r="W1089" s="209" t="str">
        <f>LEFT(Solicitacao_Prancha[[#This Row],[ORIGEM]],4)</f>
        <v>0291</v>
      </c>
      <c r="X1089" s="209" t="str">
        <f>LEFT(Solicitacao_Prancha[[#This Row],[DESTINO]],4)</f>
        <v>0369</v>
      </c>
      <c r="Y1089" s="209" t="str">
        <f t="shared" si="279"/>
        <v>BRLP0291</v>
      </c>
      <c r="Z1089" s="209" t="str">
        <f t="shared" si="280"/>
        <v>02910369</v>
      </c>
      <c r="AA1089" s="209" t="str">
        <f t="shared" si="281"/>
        <v>BRLP0369</v>
      </c>
      <c r="AB1089" s="222" t="e">
        <f>VLOOKUP(Y1089,#REF!,2,0)</f>
        <v>#REF!</v>
      </c>
      <c r="AC1089" s="222" t="e">
        <f>VLOOKUP(Z1089,#REF!,2,0)</f>
        <v>#REF!</v>
      </c>
      <c r="AD1089" s="222" t="e">
        <f>VLOOKUP(AA1089,#REF!,2,0)</f>
        <v>#REF!</v>
      </c>
      <c r="AE1089" s="227" t="e">
        <f t="shared" si="282"/>
        <v>#REF!</v>
      </c>
      <c r="AF1089" s="230" t="e">
        <f t="shared" si="283"/>
        <v>#REF!</v>
      </c>
      <c r="AG1089" s="230">
        <v>2</v>
      </c>
      <c r="AH1089" s="230" t="e">
        <f t="shared" si="284"/>
        <v>#REF!</v>
      </c>
      <c r="AI1089" s="228" t="e">
        <f t="shared" si="285"/>
        <v>#REF!</v>
      </c>
      <c r="AJ1089" s="209">
        <f>Solicitacao_Prancha[[#This Row],[QUANT EQUIP]]</f>
        <v>1</v>
      </c>
      <c r="AK1089" s="209"/>
      <c r="AL1089" s="209"/>
      <c r="AM1089" s="209"/>
      <c r="AN1089" s="209"/>
      <c r="AO1089" s="209"/>
      <c r="AP1089" s="209"/>
      <c r="AQ1089" s="209"/>
      <c r="AR1089" s="209"/>
      <c r="AS1089" s="209"/>
      <c r="AT1089" s="209"/>
      <c r="AU1089" s="209"/>
      <c r="AV1089" s="209"/>
      <c r="AW1089" s="209"/>
      <c r="AX1089"/>
      <c r="AY1089"/>
    </row>
    <row r="1090" spans="1:51" ht="15" hidden="1" x14ac:dyDescent="0.25">
      <c r="A1090" s="209">
        <v>3863</v>
      </c>
      <c r="B1090" s="209" t="s">
        <v>742</v>
      </c>
      <c r="C1090" s="210">
        <v>45668.590277777781</v>
      </c>
      <c r="D1090" s="209" t="s">
        <v>1124</v>
      </c>
      <c r="E1090" s="209" t="s">
        <v>491</v>
      </c>
      <c r="F1090" s="209">
        <v>1</v>
      </c>
      <c r="G1090" s="209" t="s">
        <v>533</v>
      </c>
      <c r="H1090" s="209" t="s">
        <v>620</v>
      </c>
      <c r="I1090" s="209" t="s">
        <v>624</v>
      </c>
      <c r="J1090" s="209" t="s">
        <v>1</v>
      </c>
      <c r="K1090" s="209" t="s">
        <v>2104</v>
      </c>
      <c r="L1090" s="209" t="s">
        <v>1260</v>
      </c>
      <c r="M1090" s="209" t="s">
        <v>1426</v>
      </c>
      <c r="N1090" s="209" t="s">
        <v>556</v>
      </c>
      <c r="O1090" s="209"/>
      <c r="P1090" s="209"/>
      <c r="Q1090" s="209" t="s">
        <v>688</v>
      </c>
      <c r="R1090" s="209" t="e">
        <f>VLOOKUP(LEFT(Solicitacao_Prancha[[#This Row],[ORIGEM]],4),#REF!,2,0)</f>
        <v>#REF!</v>
      </c>
      <c r="S1090" s="209" t="e">
        <f>VLOOKUP(LEFT(Solicitacao_Prancha[[#This Row],[DESTINO]],4),#REF!,2,0)</f>
        <v>#REF!</v>
      </c>
      <c r="T1090" s="218" t="str">
        <f t="shared" si="278"/>
        <v>Aderente</v>
      </c>
      <c r="U1090" s="222">
        <f>((CONCATENATE(Solicitacao_Prancha[[#This Row],[DATA MOVIMENTAÇÃO]]," ",Solicitacao_Prancha[[#This Row],[HORA MOVIMENTAÇÃO]])-Solicitacao_Prancha[[#This Row],[DATA SOLICITAÇÃO]])*24)+3</f>
        <v>48.016666666546371</v>
      </c>
      <c r="V1090" s="224" t="s">
        <v>410</v>
      </c>
      <c r="W1090" s="209" t="str">
        <f>LEFT(Solicitacao_Prancha[[#This Row],[ORIGEM]],4)</f>
        <v>0165</v>
      </c>
      <c r="X1090" s="209" t="str">
        <f>LEFT(Solicitacao_Prancha[[#This Row],[DESTINO]],4)</f>
        <v>0308</v>
      </c>
      <c r="Y1090" s="209" t="str">
        <f t="shared" si="279"/>
        <v>BRLP0165</v>
      </c>
      <c r="Z1090" s="209" t="str">
        <f t="shared" si="280"/>
        <v>01650308</v>
      </c>
      <c r="AA1090" s="209" t="str">
        <f t="shared" si="281"/>
        <v>BRLP0308</v>
      </c>
      <c r="AB1090" s="222" t="e">
        <f>VLOOKUP(Y1090,#REF!,2,0)</f>
        <v>#REF!</v>
      </c>
      <c r="AC1090" s="222" t="e">
        <f>VLOOKUP(Z1090,#REF!,2,0)</f>
        <v>#REF!</v>
      </c>
      <c r="AD1090" s="222" t="e">
        <f>VLOOKUP(AA1090,#REF!,2,0)</f>
        <v>#REF!</v>
      </c>
      <c r="AE1090" s="227" t="e">
        <f t="shared" si="282"/>
        <v>#REF!</v>
      </c>
      <c r="AF1090" s="230" t="e">
        <f t="shared" si="283"/>
        <v>#REF!</v>
      </c>
      <c r="AG1090" s="230">
        <v>2</v>
      </c>
      <c r="AH1090" s="230" t="e">
        <f t="shared" si="284"/>
        <v>#REF!</v>
      </c>
      <c r="AI1090" s="228" t="e">
        <f t="shared" si="285"/>
        <v>#REF!</v>
      </c>
      <c r="AJ1090" s="209">
        <f>Solicitacao_Prancha[[#This Row],[QUANT EQUIP]]</f>
        <v>1</v>
      </c>
      <c r="AK1090" s="209"/>
      <c r="AL1090" s="209"/>
      <c r="AM1090" s="209"/>
      <c r="AN1090" s="209"/>
      <c r="AO1090" s="209"/>
      <c r="AP1090" s="209"/>
      <c r="AQ1090" s="209"/>
      <c r="AR1090" s="209"/>
      <c r="AS1090" s="209"/>
      <c r="AT1090" s="209"/>
      <c r="AU1090" s="209"/>
      <c r="AV1090" s="209"/>
      <c r="AW1090" s="209"/>
      <c r="AX1090"/>
      <c r="AY1090"/>
    </row>
    <row r="1091" spans="1:51" ht="15" hidden="1" x14ac:dyDescent="0.25">
      <c r="A1091" s="209">
        <v>3864</v>
      </c>
      <c r="B1091" s="209" t="s">
        <v>742</v>
      </c>
      <c r="C1091" s="210">
        <v>45668.640972222223</v>
      </c>
      <c r="D1091" s="209" t="s">
        <v>1124</v>
      </c>
      <c r="E1091" s="209" t="s">
        <v>493</v>
      </c>
      <c r="F1091" s="209">
        <v>1</v>
      </c>
      <c r="G1091" s="209" t="s">
        <v>533</v>
      </c>
      <c r="H1091" s="209" t="s">
        <v>620</v>
      </c>
      <c r="I1091" s="209" t="s">
        <v>624</v>
      </c>
      <c r="J1091" s="209" t="s">
        <v>531</v>
      </c>
      <c r="K1091" s="209" t="s">
        <v>1912</v>
      </c>
      <c r="L1091" s="209" t="s">
        <v>2127</v>
      </c>
      <c r="M1091" s="209" t="s">
        <v>634</v>
      </c>
      <c r="N1091" s="209" t="s">
        <v>513</v>
      </c>
      <c r="O1091" s="209" t="s">
        <v>2128</v>
      </c>
      <c r="P1091" s="209" t="s">
        <v>630</v>
      </c>
      <c r="Q1091" s="209" t="s">
        <v>688</v>
      </c>
      <c r="R1091" s="209" t="e">
        <f>VLOOKUP(LEFT(Solicitacao_Prancha[[#This Row],[ORIGEM]],4),#REF!,2,0)</f>
        <v>#REF!</v>
      </c>
      <c r="S1091" s="209" t="e">
        <f>VLOOKUP(LEFT(Solicitacao_Prancha[[#This Row],[DESTINO]],4),#REF!,2,0)</f>
        <v>#REF!</v>
      </c>
      <c r="T1091" s="218" t="str">
        <f t="shared" si="278"/>
        <v>Não Aderente</v>
      </c>
      <c r="U1091" s="222">
        <f>((CONCATENATE(Solicitacao_Prancha[[#This Row],[DATA MOVIMENTAÇÃO]]," ",Solicitacao_Prancha[[#This Row],[HORA MOVIMENTAÇÃO]])-Solicitacao_Prancha[[#This Row],[DATA SOLICITAÇÃO]])*24)+3</f>
        <v>0</v>
      </c>
      <c r="V1091" s="224" t="s">
        <v>410</v>
      </c>
      <c r="W1091" s="209" t="str">
        <f>LEFT(Solicitacao_Prancha[[#This Row],[ORIGEM]],4)</f>
        <v>0157</v>
      </c>
      <c r="X1091" s="209" t="str">
        <f>LEFT(Solicitacao_Prancha[[#This Row],[DESTINO]],4)</f>
        <v>0009</v>
      </c>
      <c r="Y1091" s="209" t="str">
        <f t="shared" si="279"/>
        <v>BRLP0157</v>
      </c>
      <c r="Z1091" s="209" t="str">
        <f t="shared" si="280"/>
        <v>01570009</v>
      </c>
      <c r="AA1091" s="209" t="str">
        <f t="shared" si="281"/>
        <v>BRLP0009</v>
      </c>
      <c r="AB1091" s="222" t="e">
        <f>VLOOKUP(Y1091,#REF!,2,0)</f>
        <v>#REF!</v>
      </c>
      <c r="AC1091" s="222" t="e">
        <f>VLOOKUP(Z1091,#REF!,2,0)</f>
        <v>#REF!</v>
      </c>
      <c r="AD1091" s="222" t="e">
        <f>VLOOKUP(AA1091,#REF!,2,0)</f>
        <v>#REF!</v>
      </c>
      <c r="AE1091" s="227" t="e">
        <f t="shared" si="282"/>
        <v>#REF!</v>
      </c>
      <c r="AF1091" s="230" t="e">
        <f t="shared" si="283"/>
        <v>#REF!</v>
      </c>
      <c r="AG1091" s="230">
        <v>2</v>
      </c>
      <c r="AH1091" s="230" t="e">
        <f t="shared" si="284"/>
        <v>#REF!</v>
      </c>
      <c r="AI1091" s="228" t="e">
        <f t="shared" si="285"/>
        <v>#REF!</v>
      </c>
      <c r="AJ1091" s="209">
        <f>Solicitacao_Prancha[[#This Row],[QUANT EQUIP]]</f>
        <v>1</v>
      </c>
      <c r="AK1091" s="209"/>
      <c r="AL1091" s="209"/>
      <c r="AM1091" s="209"/>
      <c r="AN1091" s="209"/>
      <c r="AO1091" s="209"/>
      <c r="AP1091" s="209"/>
      <c r="AQ1091" s="209"/>
      <c r="AR1091" s="209"/>
      <c r="AS1091" s="209"/>
      <c r="AT1091" s="209"/>
      <c r="AU1091" s="209"/>
      <c r="AV1091" s="209"/>
      <c r="AW1091" s="209"/>
      <c r="AX1091"/>
      <c r="AY1091"/>
    </row>
    <row r="1092" spans="1:51" ht="15" hidden="1" x14ac:dyDescent="0.25">
      <c r="A1092" s="209">
        <v>3865</v>
      </c>
      <c r="B1092" s="209" t="s">
        <v>718</v>
      </c>
      <c r="C1092" s="210">
        <v>45668.693055555559</v>
      </c>
      <c r="D1092" s="209" t="s">
        <v>822</v>
      </c>
      <c r="E1092" s="209" t="s">
        <v>719</v>
      </c>
      <c r="F1092" s="209">
        <v>1</v>
      </c>
      <c r="G1092" s="209" t="s">
        <v>7</v>
      </c>
      <c r="H1092" s="209" t="s">
        <v>620</v>
      </c>
      <c r="I1092" s="209" t="s">
        <v>621</v>
      </c>
      <c r="J1092" s="209" t="s">
        <v>1</v>
      </c>
      <c r="K1092" s="209" t="s">
        <v>2104</v>
      </c>
      <c r="L1092" s="209" t="s">
        <v>2129</v>
      </c>
      <c r="M1092" s="209" t="s">
        <v>1857</v>
      </c>
      <c r="N1092" s="209" t="s">
        <v>590</v>
      </c>
      <c r="O1092" s="209"/>
      <c r="P1092" s="209"/>
      <c r="Q1092" s="209" t="s">
        <v>688</v>
      </c>
      <c r="R1092" s="209" t="e">
        <f>VLOOKUP(LEFT(Solicitacao_Prancha[[#This Row],[ORIGEM]],4),#REF!,2,0)</f>
        <v>#REF!</v>
      </c>
      <c r="S1092" s="209" t="e">
        <f>VLOOKUP(LEFT(Solicitacao_Prancha[[#This Row],[DESTINO]],4),#REF!,2,0)</f>
        <v>#REF!</v>
      </c>
      <c r="T1092" s="218" t="str">
        <f t="shared" si="278"/>
        <v>Aderente</v>
      </c>
      <c r="U1092" s="222">
        <f>((CONCATENATE(Solicitacao_Prancha[[#This Row],[DATA MOVIMENTAÇÃO]]," ",Solicitacao_Prancha[[#This Row],[HORA MOVIMENTAÇÃO]])-Solicitacao_Prancha[[#This Row],[DATA SOLICITAÇÃO]])*24)+3</f>
        <v>48.016666666546371</v>
      </c>
      <c r="V1092" s="224" t="s">
        <v>410</v>
      </c>
      <c r="W1092" s="209" t="str">
        <f>LEFT(Solicitacao_Prancha[[#This Row],[ORIGEM]],4)</f>
        <v>0384</v>
      </c>
      <c r="X1092" s="209" t="str">
        <f>LEFT(Solicitacao_Prancha[[#This Row],[DESTINO]],4)</f>
        <v>0351</v>
      </c>
      <c r="Y1092" s="209" t="str">
        <f t="shared" si="279"/>
        <v>BRLP0384</v>
      </c>
      <c r="Z1092" s="209" t="str">
        <f t="shared" si="280"/>
        <v>03840351</v>
      </c>
      <c r="AA1092" s="209" t="str">
        <f t="shared" si="281"/>
        <v>BRLP0351</v>
      </c>
      <c r="AB1092" s="222" t="e">
        <f>VLOOKUP(Y1092,#REF!,2,0)</f>
        <v>#REF!</v>
      </c>
      <c r="AC1092" s="222" t="e">
        <f>VLOOKUP(Z1092,#REF!,2,0)</f>
        <v>#REF!</v>
      </c>
      <c r="AD1092" s="222" t="e">
        <f>VLOOKUP(AA1092,#REF!,2,0)</f>
        <v>#REF!</v>
      </c>
      <c r="AE1092" s="227" t="e">
        <f t="shared" si="282"/>
        <v>#REF!</v>
      </c>
      <c r="AF1092" s="230" t="e">
        <f t="shared" si="283"/>
        <v>#REF!</v>
      </c>
      <c r="AG1092" s="230">
        <v>2</v>
      </c>
      <c r="AH1092" s="230" t="e">
        <f t="shared" si="284"/>
        <v>#REF!</v>
      </c>
      <c r="AI1092" s="228" t="e">
        <f t="shared" si="285"/>
        <v>#REF!</v>
      </c>
      <c r="AJ1092" s="209">
        <f>Solicitacao_Prancha[[#This Row],[QUANT EQUIP]]</f>
        <v>1</v>
      </c>
      <c r="AK1092" s="209"/>
      <c r="AL1092" s="209"/>
      <c r="AM1092" s="209"/>
      <c r="AN1092" s="209"/>
      <c r="AO1092" s="209"/>
      <c r="AP1092" s="209"/>
      <c r="AQ1092" s="209"/>
      <c r="AR1092" s="209"/>
      <c r="AS1092" s="209"/>
      <c r="AT1092" s="209"/>
      <c r="AU1092" s="209"/>
      <c r="AV1092" s="209"/>
      <c r="AW1092" s="209"/>
      <c r="AX1092"/>
      <c r="AY1092"/>
    </row>
    <row r="1093" spans="1:51" ht="15" hidden="1" x14ac:dyDescent="0.25">
      <c r="A1093" s="209">
        <v>3866</v>
      </c>
      <c r="B1093" s="209" t="s">
        <v>718</v>
      </c>
      <c r="C1093" s="210">
        <v>45668.696527777778</v>
      </c>
      <c r="D1093" s="209" t="s">
        <v>555</v>
      </c>
      <c r="E1093" s="209" t="s">
        <v>744</v>
      </c>
      <c r="F1093" s="209">
        <v>6</v>
      </c>
      <c r="G1093" s="209" t="s">
        <v>523</v>
      </c>
      <c r="H1093" s="209" t="s">
        <v>637</v>
      </c>
      <c r="I1093" s="209" t="s">
        <v>621</v>
      </c>
      <c r="J1093" s="209" t="s">
        <v>1</v>
      </c>
      <c r="K1093" s="209" t="s">
        <v>2104</v>
      </c>
      <c r="L1093" s="209" t="s">
        <v>604</v>
      </c>
      <c r="M1093" s="209" t="s">
        <v>2100</v>
      </c>
      <c r="N1093" s="209" t="s">
        <v>2118</v>
      </c>
      <c r="O1093" s="209"/>
      <c r="P1093" s="209"/>
      <c r="Q1093" s="209" t="s">
        <v>688</v>
      </c>
      <c r="R1093" s="209" t="e">
        <f>VLOOKUP(LEFT(Solicitacao_Prancha[[#This Row],[ORIGEM]],4),#REF!,2,0)</f>
        <v>#REF!</v>
      </c>
      <c r="S1093" s="209" t="e">
        <f>VLOOKUP(LEFT(Solicitacao_Prancha[[#This Row],[DESTINO]],4),#REF!,2,0)</f>
        <v>#REF!</v>
      </c>
      <c r="T1093" s="218" t="str">
        <f t="shared" si="278"/>
        <v>Não Aderente</v>
      </c>
      <c r="U1093" s="222">
        <f>((CONCATENATE(Solicitacao_Prancha[[#This Row],[DATA MOVIMENTAÇÃO]]," ",Solicitacao_Prancha[[#This Row],[HORA MOVIMENTAÇÃO]])-Solicitacao_Prancha[[#This Row],[DATA SOLICITAÇÃO]])*24)+3</f>
        <v>41.283333333267365</v>
      </c>
      <c r="V1093" s="224" t="s">
        <v>410</v>
      </c>
      <c r="W1093" s="209" t="str">
        <f>LEFT(Solicitacao_Prancha[[#This Row],[ORIGEM]],4)</f>
        <v>2002</v>
      </c>
      <c r="X1093" s="209" t="str">
        <f>LEFT(Solicitacao_Prancha[[#This Row],[DESTINO]],4)</f>
        <v>0272</v>
      </c>
      <c r="Y1093" s="209" t="str">
        <f t="shared" si="279"/>
        <v>BRLP2002</v>
      </c>
      <c r="Z1093" s="209" t="str">
        <f t="shared" si="280"/>
        <v>20020272</v>
      </c>
      <c r="AA1093" s="209" t="str">
        <f t="shared" si="281"/>
        <v>BRLP0272</v>
      </c>
      <c r="AB1093" s="222" t="e">
        <f>VLOOKUP(Y1093,#REF!,2,0)</f>
        <v>#REF!</v>
      </c>
      <c r="AC1093" s="222" t="e">
        <f>VLOOKUP(Z1093,#REF!,2,0)</f>
        <v>#REF!</v>
      </c>
      <c r="AD1093" s="222" t="e">
        <f>VLOOKUP(AA1093,#REF!,2,0)</f>
        <v>#REF!</v>
      </c>
      <c r="AE1093" s="227" t="e">
        <f t="shared" si="282"/>
        <v>#REF!</v>
      </c>
      <c r="AF1093" s="230" t="e">
        <f t="shared" si="283"/>
        <v>#REF!</v>
      </c>
      <c r="AG1093" s="230">
        <v>2</v>
      </c>
      <c r="AH1093" s="230" t="e">
        <f t="shared" si="284"/>
        <v>#REF!</v>
      </c>
      <c r="AI1093" s="228" t="e">
        <f t="shared" si="285"/>
        <v>#REF!</v>
      </c>
      <c r="AJ1093" s="209">
        <f>Solicitacao_Prancha[[#This Row],[QUANT EQUIP]]</f>
        <v>6</v>
      </c>
      <c r="AK1093" s="209"/>
      <c r="AL1093" s="209"/>
      <c r="AM1093" s="209"/>
      <c r="AN1093" s="209"/>
      <c r="AO1093" s="209"/>
      <c r="AP1093" s="209"/>
      <c r="AQ1093" s="209"/>
      <c r="AR1093" s="209"/>
      <c r="AS1093" s="209"/>
      <c r="AT1093" s="209"/>
      <c r="AU1093" s="209"/>
      <c r="AV1093" s="209"/>
      <c r="AW1093" s="209"/>
      <c r="AX1093"/>
      <c r="AY1093"/>
    </row>
    <row r="1094" spans="1:51" ht="15" hidden="1" x14ac:dyDescent="0.25">
      <c r="A1094" s="209">
        <v>3867</v>
      </c>
      <c r="B1094" s="209" t="s">
        <v>718</v>
      </c>
      <c r="C1094" s="210">
        <v>45668.697916666664</v>
      </c>
      <c r="D1094" s="209" t="s">
        <v>555</v>
      </c>
      <c r="E1094" s="209" t="s">
        <v>5</v>
      </c>
      <c r="F1094" s="209">
        <v>1</v>
      </c>
      <c r="G1094" s="209" t="s">
        <v>523</v>
      </c>
      <c r="H1094" s="209" t="s">
        <v>620</v>
      </c>
      <c r="I1094" s="209" t="s">
        <v>621</v>
      </c>
      <c r="J1094" s="209" t="s">
        <v>1</v>
      </c>
      <c r="K1094" s="209" t="s">
        <v>2104</v>
      </c>
      <c r="L1094" s="209" t="s">
        <v>604</v>
      </c>
      <c r="M1094" s="209" t="s">
        <v>1848</v>
      </c>
      <c r="N1094" s="209" t="s">
        <v>2118</v>
      </c>
      <c r="O1094" s="209"/>
      <c r="P1094" s="209"/>
      <c r="Q1094" s="209" t="s">
        <v>688</v>
      </c>
      <c r="R1094" s="209" t="e">
        <f>VLOOKUP(LEFT(Solicitacao_Prancha[[#This Row],[ORIGEM]],4),#REF!,2,0)</f>
        <v>#REF!</v>
      </c>
      <c r="S1094" s="209" t="e">
        <f>VLOOKUP(LEFT(Solicitacao_Prancha[[#This Row],[DESTINO]],4),#REF!,2,0)</f>
        <v>#REF!</v>
      </c>
      <c r="T1094" s="218" t="str">
        <f t="shared" si="278"/>
        <v>Não Aderente</v>
      </c>
      <c r="U1094" s="222">
        <f>((CONCATENATE(Solicitacao_Prancha[[#This Row],[DATA MOVIMENTAÇÃO]]," ",Solicitacao_Prancha[[#This Row],[HORA MOVIMENTAÇÃO]])-Solicitacao_Prancha[[#This Row],[DATA SOLICITAÇÃO]])*24)+3</f>
        <v>41.25</v>
      </c>
      <c r="V1094" s="224" t="s">
        <v>410</v>
      </c>
      <c r="W1094" s="209" t="str">
        <f>LEFT(Solicitacao_Prancha[[#This Row],[ORIGEM]],4)</f>
        <v>0519</v>
      </c>
      <c r="X1094" s="209" t="str">
        <f>LEFT(Solicitacao_Prancha[[#This Row],[DESTINO]],4)</f>
        <v>0272</v>
      </c>
      <c r="Y1094" s="209" t="str">
        <f t="shared" si="279"/>
        <v>BRLP0519</v>
      </c>
      <c r="Z1094" s="209" t="str">
        <f t="shared" si="280"/>
        <v>05190272</v>
      </c>
      <c r="AA1094" s="209" t="str">
        <f t="shared" si="281"/>
        <v>BRLP0272</v>
      </c>
      <c r="AB1094" s="222" t="e">
        <f>VLOOKUP(Y1094,#REF!,2,0)</f>
        <v>#REF!</v>
      </c>
      <c r="AC1094" s="222" t="e">
        <f>VLOOKUP(Z1094,#REF!,2,0)</f>
        <v>#REF!</v>
      </c>
      <c r="AD1094" s="222" t="e">
        <f>VLOOKUP(AA1094,#REF!,2,0)</f>
        <v>#REF!</v>
      </c>
      <c r="AE1094" s="227" t="e">
        <f t="shared" si="282"/>
        <v>#REF!</v>
      </c>
      <c r="AF1094" s="230" t="e">
        <f t="shared" si="283"/>
        <v>#REF!</v>
      </c>
      <c r="AG1094" s="230">
        <v>2</v>
      </c>
      <c r="AH1094" s="230" t="e">
        <f t="shared" si="284"/>
        <v>#REF!</v>
      </c>
      <c r="AI1094" s="228" t="e">
        <f t="shared" si="285"/>
        <v>#REF!</v>
      </c>
      <c r="AJ1094" s="209">
        <f>Solicitacao_Prancha[[#This Row],[QUANT EQUIP]]</f>
        <v>1</v>
      </c>
      <c r="AK1094" s="209"/>
      <c r="AL1094" s="209"/>
      <c r="AM1094" s="209"/>
      <c r="AN1094" s="209"/>
      <c r="AO1094" s="209"/>
      <c r="AP1094" s="209"/>
      <c r="AQ1094" s="209"/>
      <c r="AR1094" s="209"/>
      <c r="AS1094" s="209"/>
      <c r="AT1094" s="209"/>
      <c r="AU1094" s="209"/>
      <c r="AV1094" s="209"/>
      <c r="AW1094" s="209"/>
      <c r="AX1094"/>
      <c r="AY1094"/>
    </row>
    <row r="1095" spans="1:51" ht="15" hidden="1" x14ac:dyDescent="0.25">
      <c r="A1095" s="209">
        <v>3919</v>
      </c>
      <c r="B1095" s="209" t="s">
        <v>717</v>
      </c>
      <c r="C1095" s="210">
        <v>45668.826388888891</v>
      </c>
      <c r="D1095" s="209" t="s">
        <v>2065</v>
      </c>
      <c r="E1095" s="209" t="s">
        <v>500</v>
      </c>
      <c r="F1095" s="209">
        <v>2</v>
      </c>
      <c r="G1095" s="209" t="s">
        <v>506</v>
      </c>
      <c r="H1095" s="209" t="s">
        <v>621</v>
      </c>
      <c r="I1095" s="209" t="s">
        <v>621</v>
      </c>
      <c r="J1095" s="209" t="s">
        <v>531</v>
      </c>
      <c r="K1095" s="209" t="s">
        <v>2107</v>
      </c>
      <c r="L1095" s="209" t="s">
        <v>594</v>
      </c>
      <c r="M1095" s="209" t="s">
        <v>641</v>
      </c>
      <c r="N1095" s="209" t="s">
        <v>1513</v>
      </c>
      <c r="O1095" s="209"/>
      <c r="P1095" s="209" t="s">
        <v>651</v>
      </c>
      <c r="Q1095" s="209" t="s">
        <v>688</v>
      </c>
      <c r="R1095" s="209" t="e">
        <f>VLOOKUP(LEFT(Solicitacao_Prancha[[#This Row],[ORIGEM]],4),#REF!,2,0)</f>
        <v>#REF!</v>
      </c>
      <c r="S1095" s="209" t="e">
        <f>VLOOKUP(LEFT(Solicitacao_Prancha[[#This Row],[DESTINO]],4),#REF!,2,0)</f>
        <v>#REF!</v>
      </c>
      <c r="T1095" s="218" t="str">
        <f t="shared" si="278"/>
        <v>Não Aderente</v>
      </c>
      <c r="U1095" s="222">
        <f>((CONCATENATE(Solicitacao_Prancha[[#This Row],[DATA MOVIMENTAÇÃO]]," ",Solicitacao_Prancha[[#This Row],[HORA MOVIMENTAÇÃO]])-Solicitacao_Prancha[[#This Row],[DATA SOLICITAÇÃO]])*24)+3</f>
        <v>20.166666666569654</v>
      </c>
      <c r="V1095" s="224" t="s">
        <v>410</v>
      </c>
      <c r="W1095" s="209" t="str">
        <f>LEFT(Solicitacao_Prancha[[#This Row],[ORIGEM]],4)</f>
        <v>0503</v>
      </c>
      <c r="X1095" s="209" t="str">
        <f>LEFT(Solicitacao_Prancha[[#This Row],[DESTINO]],4)</f>
        <v>0460</v>
      </c>
      <c r="Y1095" s="209" t="str">
        <f t="shared" si="279"/>
        <v>BRLP0503</v>
      </c>
      <c r="Z1095" s="209" t="str">
        <f t="shared" si="280"/>
        <v>05030460</v>
      </c>
      <c r="AA1095" s="209" t="str">
        <f t="shared" si="281"/>
        <v>BRLP0460</v>
      </c>
      <c r="AB1095" s="222" t="e">
        <f>VLOOKUP(Y1095,#REF!,2,0)</f>
        <v>#REF!</v>
      </c>
      <c r="AC1095" s="222" t="e">
        <f>VLOOKUP(Z1095,#REF!,2,0)</f>
        <v>#REF!</v>
      </c>
      <c r="AD1095" s="222" t="e">
        <f>VLOOKUP(AA1095,#REF!,2,0)</f>
        <v>#REF!</v>
      </c>
      <c r="AE1095" s="227" t="e">
        <f t="shared" si="282"/>
        <v>#REF!</v>
      </c>
      <c r="AF1095" s="230" t="e">
        <f t="shared" si="283"/>
        <v>#REF!</v>
      </c>
      <c r="AG1095" s="230">
        <v>2</v>
      </c>
      <c r="AH1095" s="230" t="e">
        <f t="shared" si="284"/>
        <v>#REF!</v>
      </c>
      <c r="AI1095" s="228" t="e">
        <f t="shared" si="285"/>
        <v>#REF!</v>
      </c>
      <c r="AJ1095" s="209">
        <f>Solicitacao_Prancha[[#This Row],[QUANT EQUIP]]</f>
        <v>2</v>
      </c>
      <c r="AK1095" s="209"/>
      <c r="AL1095" s="209"/>
      <c r="AM1095" s="209"/>
      <c r="AN1095" s="209"/>
      <c r="AO1095" s="209"/>
      <c r="AP1095" s="209"/>
      <c r="AQ1095" s="209"/>
      <c r="AR1095" s="209"/>
      <c r="AS1095" s="209"/>
      <c r="AT1095" s="209"/>
      <c r="AU1095" s="209"/>
      <c r="AV1095" s="209"/>
      <c r="AW1095" s="209"/>
      <c r="AX1095"/>
      <c r="AY1095"/>
    </row>
    <row r="1096" spans="1:51" ht="15" hidden="1" x14ac:dyDescent="0.25">
      <c r="A1096" s="209">
        <v>3868</v>
      </c>
      <c r="B1096" s="209" t="s">
        <v>717</v>
      </c>
      <c r="C1096" s="210">
        <v>45668.826388888891</v>
      </c>
      <c r="D1096" s="209" t="s">
        <v>2065</v>
      </c>
      <c r="E1096" s="209" t="s">
        <v>500</v>
      </c>
      <c r="F1096" s="209">
        <v>2</v>
      </c>
      <c r="G1096" s="209" t="s">
        <v>506</v>
      </c>
      <c r="H1096" s="209" t="s">
        <v>621</v>
      </c>
      <c r="I1096" s="209" t="s">
        <v>621</v>
      </c>
      <c r="J1096" s="209" t="s">
        <v>531</v>
      </c>
      <c r="K1096" s="209" t="s">
        <v>2130</v>
      </c>
      <c r="L1096" s="209" t="s">
        <v>594</v>
      </c>
      <c r="M1096" s="209" t="s">
        <v>641</v>
      </c>
      <c r="N1096" s="209" t="s">
        <v>1513</v>
      </c>
      <c r="O1096" s="209"/>
      <c r="P1096" s="209" t="s">
        <v>651</v>
      </c>
      <c r="Q1096" s="209" t="s">
        <v>688</v>
      </c>
      <c r="R1096" s="209" t="e">
        <f>VLOOKUP(LEFT(Solicitacao_Prancha[[#This Row],[ORIGEM]],4),#REF!,2,0)</f>
        <v>#REF!</v>
      </c>
      <c r="S1096" s="209" t="e">
        <f>VLOOKUP(LEFT(Solicitacao_Prancha[[#This Row],[DESTINO]],4),#REF!,2,0)</f>
        <v>#REF!</v>
      </c>
      <c r="T1096" s="218" t="str">
        <f t="shared" si="278"/>
        <v>Aderente</v>
      </c>
      <c r="U1096" s="222">
        <f>((CONCATENATE(Solicitacao_Prancha[[#This Row],[DATA MOVIMENTAÇÃO]]," ",Solicitacao_Prancha[[#This Row],[HORA MOVIMENTAÇÃO]])-Solicitacao_Prancha[[#This Row],[DATA SOLICITAÇÃO]])*24)+3</f>
        <v>188.16666666656965</v>
      </c>
      <c r="V1096" s="224" t="s">
        <v>410</v>
      </c>
      <c r="W1096" s="209" t="str">
        <f>LEFT(Solicitacao_Prancha[[#This Row],[ORIGEM]],4)</f>
        <v>0503</v>
      </c>
      <c r="X1096" s="209" t="str">
        <f>LEFT(Solicitacao_Prancha[[#This Row],[DESTINO]],4)</f>
        <v>0460</v>
      </c>
      <c r="Y1096" s="209" t="str">
        <f t="shared" si="279"/>
        <v>BRLP0503</v>
      </c>
      <c r="Z1096" s="209" t="str">
        <f t="shared" si="280"/>
        <v>05030460</v>
      </c>
      <c r="AA1096" s="209" t="str">
        <f t="shared" si="281"/>
        <v>BRLP0460</v>
      </c>
      <c r="AB1096" s="222" t="e">
        <f>VLOOKUP(Y1096,#REF!,2,0)</f>
        <v>#REF!</v>
      </c>
      <c r="AC1096" s="222" t="e">
        <f>VLOOKUP(Z1096,#REF!,2,0)</f>
        <v>#REF!</v>
      </c>
      <c r="AD1096" s="222" t="e">
        <f>VLOOKUP(AA1096,#REF!,2,0)</f>
        <v>#REF!</v>
      </c>
      <c r="AE1096" s="227" t="e">
        <f t="shared" si="282"/>
        <v>#REF!</v>
      </c>
      <c r="AF1096" s="230" t="e">
        <f t="shared" si="283"/>
        <v>#REF!</v>
      </c>
      <c r="AG1096" s="230">
        <v>2</v>
      </c>
      <c r="AH1096" s="230" t="e">
        <f t="shared" si="284"/>
        <v>#REF!</v>
      </c>
      <c r="AI1096" s="228" t="e">
        <f t="shared" si="285"/>
        <v>#REF!</v>
      </c>
      <c r="AJ1096" s="209">
        <f>Solicitacao_Prancha[[#This Row],[QUANT EQUIP]]</f>
        <v>2</v>
      </c>
      <c r="AK1096" s="209"/>
      <c r="AL1096" s="209"/>
      <c r="AM1096" s="209"/>
      <c r="AN1096" s="209"/>
      <c r="AO1096" s="209"/>
      <c r="AP1096" s="209"/>
      <c r="AQ1096" s="209"/>
      <c r="AR1096" s="209"/>
      <c r="AS1096" s="209"/>
      <c r="AT1096" s="209"/>
      <c r="AU1096" s="209"/>
      <c r="AV1096" s="209"/>
      <c r="AW1096" s="209"/>
      <c r="AX1096"/>
      <c r="AY1096"/>
    </row>
    <row r="1097" spans="1:51" ht="15" hidden="1" x14ac:dyDescent="0.25">
      <c r="A1097" s="209">
        <v>3869</v>
      </c>
      <c r="B1097" s="209" t="s">
        <v>743</v>
      </c>
      <c r="C1097" s="210">
        <v>45668.852083333331</v>
      </c>
      <c r="D1097" s="209" t="s">
        <v>1777</v>
      </c>
      <c r="E1097" s="209" t="s">
        <v>481</v>
      </c>
      <c r="F1097" s="209">
        <v>1</v>
      </c>
      <c r="G1097" s="209" t="s">
        <v>501</v>
      </c>
      <c r="H1097" s="209" t="s">
        <v>620</v>
      </c>
      <c r="I1097" s="209" t="s">
        <v>621</v>
      </c>
      <c r="J1097" s="209" t="s">
        <v>531</v>
      </c>
      <c r="K1097" s="209" t="s">
        <v>2107</v>
      </c>
      <c r="L1097" s="209" t="s">
        <v>600</v>
      </c>
      <c r="M1097" s="209" t="s">
        <v>683</v>
      </c>
      <c r="N1097" s="209" t="s">
        <v>2118</v>
      </c>
      <c r="O1097" s="209"/>
      <c r="P1097" s="209" t="s">
        <v>848</v>
      </c>
      <c r="Q1097" s="209" t="s">
        <v>688</v>
      </c>
      <c r="R1097" s="209" t="e">
        <f>VLOOKUP(LEFT(Solicitacao_Prancha[[#This Row],[ORIGEM]],4),#REF!,2,0)</f>
        <v>#REF!</v>
      </c>
      <c r="S1097" s="209" t="e">
        <f>VLOOKUP(LEFT(Solicitacao_Prancha[[#This Row],[DESTINO]],4),#REF!,2,0)</f>
        <v>#REF!</v>
      </c>
      <c r="T1097" s="218" t="str">
        <f t="shared" si="278"/>
        <v>Não Aderente</v>
      </c>
      <c r="U1097" s="222">
        <f>((CONCATENATE(Solicitacao_Prancha[[#This Row],[DATA MOVIMENTAÇÃO]]," ",Solicitacao_Prancha[[#This Row],[HORA MOVIMENTAÇÃO]])-Solicitacao_Prancha[[#This Row],[DATA SOLICITAÇÃO]])*24)+3</f>
        <v>12.550000000046566</v>
      </c>
      <c r="V1097" s="224" t="s">
        <v>410</v>
      </c>
      <c r="W1097" s="209" t="str">
        <f>LEFT(Solicitacao_Prancha[[#This Row],[ORIGEM]],4)</f>
        <v>0438</v>
      </c>
      <c r="X1097" s="209" t="str">
        <f>LEFT(Solicitacao_Prancha[[#This Row],[DESTINO]],4)</f>
        <v>0272</v>
      </c>
      <c r="Y1097" s="209" t="str">
        <f t="shared" si="279"/>
        <v>BRLP0438</v>
      </c>
      <c r="Z1097" s="209" t="str">
        <f t="shared" si="280"/>
        <v>04380272</v>
      </c>
      <c r="AA1097" s="209" t="str">
        <f t="shared" si="281"/>
        <v>BRLP0272</v>
      </c>
      <c r="AB1097" s="222" t="e">
        <f>VLOOKUP(Y1097,#REF!,2,0)</f>
        <v>#REF!</v>
      </c>
      <c r="AC1097" s="222" t="e">
        <f>VLOOKUP(Z1097,#REF!,2,0)</f>
        <v>#REF!</v>
      </c>
      <c r="AD1097" s="222" t="e">
        <f>VLOOKUP(AA1097,#REF!,2,0)</f>
        <v>#REF!</v>
      </c>
      <c r="AE1097" s="227" t="e">
        <f t="shared" si="282"/>
        <v>#REF!</v>
      </c>
      <c r="AF1097" s="230" t="e">
        <f t="shared" si="283"/>
        <v>#REF!</v>
      </c>
      <c r="AG1097" s="230">
        <v>2</v>
      </c>
      <c r="AH1097" s="230" t="e">
        <f t="shared" si="284"/>
        <v>#REF!</v>
      </c>
      <c r="AI1097" s="228" t="e">
        <f t="shared" si="285"/>
        <v>#REF!</v>
      </c>
      <c r="AJ1097" s="209">
        <f>Solicitacao_Prancha[[#This Row],[QUANT EQUIP]]</f>
        <v>1</v>
      </c>
      <c r="AK1097" s="209"/>
      <c r="AL1097" s="209"/>
      <c r="AM1097" s="209"/>
      <c r="AN1097" s="209"/>
      <c r="AO1097" s="209"/>
      <c r="AP1097" s="209"/>
      <c r="AQ1097" s="209"/>
      <c r="AR1097" s="209"/>
      <c r="AS1097" s="209"/>
      <c r="AT1097" s="209"/>
      <c r="AU1097" s="209"/>
      <c r="AV1097" s="209"/>
      <c r="AW1097" s="209"/>
      <c r="AX1097"/>
      <c r="AY1097"/>
    </row>
    <row r="1098" spans="1:51" ht="15" hidden="1" x14ac:dyDescent="0.25">
      <c r="A1098" s="209">
        <v>3870</v>
      </c>
      <c r="B1098" s="209" t="s">
        <v>743</v>
      </c>
      <c r="C1098" s="210">
        <v>45668.874305555553</v>
      </c>
      <c r="D1098" s="209" t="s">
        <v>759</v>
      </c>
      <c r="E1098" s="209" t="s">
        <v>493</v>
      </c>
      <c r="F1098" s="209">
        <v>1</v>
      </c>
      <c r="G1098" s="209" t="s">
        <v>487</v>
      </c>
      <c r="H1098" s="209" t="s">
        <v>620</v>
      </c>
      <c r="I1098" s="209" t="s">
        <v>624</v>
      </c>
      <c r="J1098" s="209" t="s">
        <v>1</v>
      </c>
      <c r="K1098" s="209" t="s">
        <v>1767</v>
      </c>
      <c r="L1098" s="209" t="s">
        <v>594</v>
      </c>
      <c r="M1098" s="209" t="s">
        <v>1854</v>
      </c>
      <c r="N1098" s="209" t="s">
        <v>1765</v>
      </c>
      <c r="O1098" s="209" t="s">
        <v>2131</v>
      </c>
      <c r="P1098" s="209"/>
      <c r="Q1098" s="209" t="s">
        <v>688</v>
      </c>
      <c r="R1098" s="209" t="e">
        <f>VLOOKUP(LEFT(Solicitacao_Prancha[[#This Row],[ORIGEM]],4),#REF!,2,0)</f>
        <v>#REF!</v>
      </c>
      <c r="S1098" s="209" t="e">
        <f>VLOOKUP(LEFT(Solicitacao_Prancha[[#This Row],[DESTINO]],4),#REF!,2,0)</f>
        <v>#REF!</v>
      </c>
      <c r="T1098" s="218" t="str">
        <f t="shared" si="278"/>
        <v>Não Aderente</v>
      </c>
      <c r="U1098" s="222">
        <f>((CONCATENATE(Solicitacao_Prancha[[#This Row],[DATA MOVIMENTAÇÃO]]," ",Solicitacao_Prancha[[#This Row],[HORA MOVIMENTAÇÃO]])-Solicitacao_Prancha[[#This Row],[DATA SOLICITAÇÃO]])*24)+3</f>
        <v>-124.98333333333721</v>
      </c>
      <c r="V1098" s="224" t="s">
        <v>410</v>
      </c>
      <c r="W1098" s="209" t="str">
        <f>LEFT(Solicitacao_Prancha[[#This Row],[ORIGEM]],4)</f>
        <v>0122</v>
      </c>
      <c r="X1098" s="209" t="str">
        <f>LEFT(Solicitacao_Prancha[[#This Row],[DESTINO]],4)</f>
        <v>0398</v>
      </c>
      <c r="Y1098" s="209" t="str">
        <f t="shared" si="279"/>
        <v>BRLP0122</v>
      </c>
      <c r="Z1098" s="209" t="str">
        <f t="shared" si="280"/>
        <v>01220398</v>
      </c>
      <c r="AA1098" s="209" t="str">
        <f t="shared" si="281"/>
        <v>BRLP0398</v>
      </c>
      <c r="AB1098" s="222" t="e">
        <f>VLOOKUP(Y1098,#REF!,2,0)</f>
        <v>#REF!</v>
      </c>
      <c r="AC1098" s="222" t="e">
        <f>VLOOKUP(Z1098,#REF!,2,0)</f>
        <v>#REF!</v>
      </c>
      <c r="AD1098" s="222" t="e">
        <f>VLOOKUP(AA1098,#REF!,2,0)</f>
        <v>#REF!</v>
      </c>
      <c r="AE1098" s="227" t="e">
        <f t="shared" si="282"/>
        <v>#REF!</v>
      </c>
      <c r="AF1098" s="230" t="e">
        <f t="shared" si="283"/>
        <v>#REF!</v>
      </c>
      <c r="AG1098" s="230">
        <v>2</v>
      </c>
      <c r="AH1098" s="230" t="e">
        <f t="shared" si="284"/>
        <v>#REF!</v>
      </c>
      <c r="AI1098" s="228" t="e">
        <f t="shared" si="285"/>
        <v>#REF!</v>
      </c>
      <c r="AJ1098" s="209">
        <f>Solicitacao_Prancha[[#This Row],[QUANT EQUIP]]</f>
        <v>1</v>
      </c>
      <c r="AK1098" s="209"/>
      <c r="AL1098" s="209"/>
      <c r="AM1098" s="209"/>
      <c r="AN1098" s="209"/>
      <c r="AO1098" s="209"/>
      <c r="AP1098" s="209"/>
      <c r="AQ1098" s="209"/>
      <c r="AR1098" s="209"/>
      <c r="AS1098" s="209"/>
      <c r="AT1098" s="209"/>
      <c r="AU1098" s="209"/>
      <c r="AV1098" s="209"/>
      <c r="AW1098" s="209"/>
      <c r="AX1098"/>
      <c r="AY1098"/>
    </row>
    <row r="1099" spans="1:51" ht="15" hidden="1" x14ac:dyDescent="0.25">
      <c r="A1099" s="209">
        <v>3871</v>
      </c>
      <c r="B1099" s="209" t="s">
        <v>743</v>
      </c>
      <c r="C1099" s="210">
        <v>45668.877083333333</v>
      </c>
      <c r="D1099" s="209" t="s">
        <v>759</v>
      </c>
      <c r="E1099" s="209" t="s">
        <v>491</v>
      </c>
      <c r="F1099" s="209">
        <v>1</v>
      </c>
      <c r="G1099" s="209" t="s">
        <v>487</v>
      </c>
      <c r="H1099" s="209" t="s">
        <v>620</v>
      </c>
      <c r="I1099" s="209" t="s">
        <v>624</v>
      </c>
      <c r="J1099" s="209" t="s">
        <v>1</v>
      </c>
      <c r="K1099" s="209" t="s">
        <v>2104</v>
      </c>
      <c r="L1099" s="209" t="s">
        <v>594</v>
      </c>
      <c r="M1099" s="209" t="s">
        <v>1854</v>
      </c>
      <c r="N1099" s="209" t="s">
        <v>1765</v>
      </c>
      <c r="O1099" s="209"/>
      <c r="P1099" s="209"/>
      <c r="Q1099" s="209" t="s">
        <v>688</v>
      </c>
      <c r="R1099" s="209" t="e">
        <f>VLOOKUP(LEFT(Solicitacao_Prancha[[#This Row],[ORIGEM]],4),#REF!,2,0)</f>
        <v>#REF!</v>
      </c>
      <c r="S1099" s="209" t="e">
        <f>VLOOKUP(LEFT(Solicitacao_Prancha[[#This Row],[DESTINO]],4),#REF!,2,0)</f>
        <v>#REF!</v>
      </c>
      <c r="T1099" s="218" t="str">
        <f t="shared" si="278"/>
        <v>Não Aderente</v>
      </c>
      <c r="U1099" s="222">
        <f>((CONCATENATE(Solicitacao_Prancha[[#This Row],[DATA MOVIMENTAÇÃO]]," ",Solicitacao_Prancha[[#This Row],[HORA MOVIMENTAÇÃO]])-Solicitacao_Prancha[[#This Row],[DATA SOLICITAÇÃO]])*24)+3</f>
        <v>42.949999999953434</v>
      </c>
      <c r="V1099" s="224" t="s">
        <v>410</v>
      </c>
      <c r="W1099" s="209" t="str">
        <f>LEFT(Solicitacao_Prancha[[#This Row],[ORIGEM]],4)</f>
        <v>0122</v>
      </c>
      <c r="X1099" s="209" t="str">
        <f>LEFT(Solicitacao_Prancha[[#This Row],[DESTINO]],4)</f>
        <v>0398</v>
      </c>
      <c r="Y1099" s="209" t="str">
        <f t="shared" si="279"/>
        <v>BRLP0122</v>
      </c>
      <c r="Z1099" s="209" t="str">
        <f t="shared" si="280"/>
        <v>01220398</v>
      </c>
      <c r="AA1099" s="209" t="str">
        <f t="shared" si="281"/>
        <v>BRLP0398</v>
      </c>
      <c r="AB1099" s="222" t="e">
        <f>VLOOKUP(Y1099,#REF!,2,0)</f>
        <v>#REF!</v>
      </c>
      <c r="AC1099" s="222" t="e">
        <f>VLOOKUP(Z1099,#REF!,2,0)</f>
        <v>#REF!</v>
      </c>
      <c r="AD1099" s="222" t="e">
        <f>VLOOKUP(AA1099,#REF!,2,0)</f>
        <v>#REF!</v>
      </c>
      <c r="AE1099" s="227" t="e">
        <f t="shared" si="282"/>
        <v>#REF!</v>
      </c>
      <c r="AF1099" s="230" t="e">
        <f t="shared" si="283"/>
        <v>#REF!</v>
      </c>
      <c r="AG1099" s="230">
        <v>2</v>
      </c>
      <c r="AH1099" s="230" t="e">
        <f t="shared" si="284"/>
        <v>#REF!</v>
      </c>
      <c r="AI1099" s="228" t="e">
        <f t="shared" si="285"/>
        <v>#REF!</v>
      </c>
      <c r="AJ1099" s="209">
        <f>Solicitacao_Prancha[[#This Row],[QUANT EQUIP]]</f>
        <v>1</v>
      </c>
      <c r="AK1099" s="209"/>
      <c r="AL1099" s="209"/>
      <c r="AM1099" s="209"/>
      <c r="AN1099" s="209"/>
      <c r="AO1099" s="209"/>
      <c r="AP1099" s="209"/>
      <c r="AQ1099" s="209"/>
      <c r="AR1099" s="209"/>
      <c r="AS1099" s="209"/>
      <c r="AT1099" s="209"/>
      <c r="AU1099" s="209"/>
      <c r="AV1099" s="209"/>
      <c r="AW1099" s="209"/>
      <c r="AX1099"/>
      <c r="AY1099"/>
    </row>
    <row r="1100" spans="1:51" ht="15" hidden="1" x14ac:dyDescent="0.25">
      <c r="A1100" s="209">
        <v>3872</v>
      </c>
      <c r="B1100" s="209" t="s">
        <v>743</v>
      </c>
      <c r="C1100" s="210">
        <v>45668.878472222219</v>
      </c>
      <c r="D1100" s="209" t="s">
        <v>759</v>
      </c>
      <c r="E1100" s="209" t="s">
        <v>507</v>
      </c>
      <c r="F1100" s="209">
        <v>1</v>
      </c>
      <c r="G1100" s="209" t="s">
        <v>487</v>
      </c>
      <c r="H1100" s="209" t="s">
        <v>620</v>
      </c>
      <c r="I1100" s="209" t="s">
        <v>624</v>
      </c>
      <c r="J1100" s="209" t="s">
        <v>1</v>
      </c>
      <c r="K1100" s="209" t="s">
        <v>2104</v>
      </c>
      <c r="L1100" s="209" t="s">
        <v>594</v>
      </c>
      <c r="M1100" s="209" t="s">
        <v>1854</v>
      </c>
      <c r="N1100" s="209" t="s">
        <v>1765</v>
      </c>
      <c r="O1100" s="209" t="s">
        <v>2132</v>
      </c>
      <c r="P1100" s="209"/>
      <c r="Q1100" s="209" t="s">
        <v>688</v>
      </c>
      <c r="R1100" s="209" t="e">
        <f>VLOOKUP(LEFT(Solicitacao_Prancha[[#This Row],[ORIGEM]],4),#REF!,2,0)</f>
        <v>#REF!</v>
      </c>
      <c r="S1100" s="209" t="e">
        <f>VLOOKUP(LEFT(Solicitacao_Prancha[[#This Row],[DESTINO]],4),#REF!,2,0)</f>
        <v>#REF!</v>
      </c>
      <c r="T1100" s="218" t="str">
        <f t="shared" si="278"/>
        <v>Não Aderente</v>
      </c>
      <c r="U1100" s="222">
        <f>((CONCATENATE(Solicitacao_Prancha[[#This Row],[DATA MOVIMENTAÇÃO]]," ",Solicitacao_Prancha[[#This Row],[HORA MOVIMENTAÇÃO]])-Solicitacao_Prancha[[#This Row],[DATA SOLICITAÇÃO]])*24)+3</f>
        <v>42.916666666686069</v>
      </c>
      <c r="V1100" s="224" t="s">
        <v>410</v>
      </c>
      <c r="W1100" s="209" t="str">
        <f>LEFT(Solicitacao_Prancha[[#This Row],[ORIGEM]],4)</f>
        <v>0122</v>
      </c>
      <c r="X1100" s="209" t="str">
        <f>LEFT(Solicitacao_Prancha[[#This Row],[DESTINO]],4)</f>
        <v>0398</v>
      </c>
      <c r="Y1100" s="209" t="str">
        <f t="shared" si="279"/>
        <v>BRLP0122</v>
      </c>
      <c r="Z1100" s="209" t="str">
        <f t="shared" si="280"/>
        <v>01220398</v>
      </c>
      <c r="AA1100" s="209" t="str">
        <f t="shared" si="281"/>
        <v>BRLP0398</v>
      </c>
      <c r="AB1100" s="222" t="e">
        <f>VLOOKUP(Y1100,#REF!,2,0)</f>
        <v>#REF!</v>
      </c>
      <c r="AC1100" s="222" t="e">
        <f>VLOOKUP(Z1100,#REF!,2,0)</f>
        <v>#REF!</v>
      </c>
      <c r="AD1100" s="222" t="e">
        <f>VLOOKUP(AA1100,#REF!,2,0)</f>
        <v>#REF!</v>
      </c>
      <c r="AE1100" s="227" t="e">
        <f t="shared" si="282"/>
        <v>#REF!</v>
      </c>
      <c r="AF1100" s="230" t="e">
        <f t="shared" si="283"/>
        <v>#REF!</v>
      </c>
      <c r="AG1100" s="230">
        <v>2</v>
      </c>
      <c r="AH1100" s="230" t="e">
        <f t="shared" si="284"/>
        <v>#REF!</v>
      </c>
      <c r="AI1100" s="228" t="e">
        <f t="shared" si="285"/>
        <v>#REF!</v>
      </c>
      <c r="AJ1100" s="209">
        <f>Solicitacao_Prancha[[#This Row],[QUANT EQUIP]]</f>
        <v>1</v>
      </c>
      <c r="AK1100" s="209"/>
      <c r="AL1100" s="209"/>
      <c r="AM1100" s="209"/>
      <c r="AN1100" s="209"/>
      <c r="AO1100" s="209"/>
      <c r="AP1100" s="209"/>
      <c r="AQ1100" s="209"/>
      <c r="AR1100" s="209"/>
      <c r="AS1100" s="209"/>
      <c r="AT1100" s="209"/>
      <c r="AU1100" s="209"/>
      <c r="AV1100" s="209"/>
      <c r="AW1100" s="209"/>
      <c r="AX1100"/>
      <c r="AY1100"/>
    </row>
    <row r="1101" spans="1:51" ht="15" hidden="1" x14ac:dyDescent="0.25">
      <c r="A1101" s="209">
        <v>3873</v>
      </c>
      <c r="B1101" s="209" t="s">
        <v>743</v>
      </c>
      <c r="C1101" s="210">
        <v>45668.879861111112</v>
      </c>
      <c r="D1101" s="209" t="s">
        <v>759</v>
      </c>
      <c r="E1101" s="209" t="s">
        <v>503</v>
      </c>
      <c r="F1101" s="209">
        <v>1</v>
      </c>
      <c r="G1101" s="209" t="s">
        <v>487</v>
      </c>
      <c r="H1101" s="209" t="s">
        <v>620</v>
      </c>
      <c r="I1101" s="209" t="s">
        <v>624</v>
      </c>
      <c r="J1101" s="209" t="s">
        <v>1</v>
      </c>
      <c r="K1101" s="209" t="s">
        <v>2104</v>
      </c>
      <c r="L1101" s="209" t="s">
        <v>594</v>
      </c>
      <c r="M1101" s="209" t="s">
        <v>1854</v>
      </c>
      <c r="N1101" s="209" t="s">
        <v>1765</v>
      </c>
      <c r="O1101" s="209"/>
      <c r="P1101" s="209"/>
      <c r="Q1101" s="209" t="s">
        <v>688</v>
      </c>
      <c r="R1101" s="209" t="e">
        <f>VLOOKUP(LEFT(Solicitacao_Prancha[[#This Row],[ORIGEM]],4),#REF!,2,0)</f>
        <v>#REF!</v>
      </c>
      <c r="S1101" s="209" t="e">
        <f>VLOOKUP(LEFT(Solicitacao_Prancha[[#This Row],[DESTINO]],4),#REF!,2,0)</f>
        <v>#REF!</v>
      </c>
      <c r="T1101" s="218" t="str">
        <f t="shared" si="278"/>
        <v>Não Aderente</v>
      </c>
      <c r="U1101" s="222">
        <f>((CONCATENATE(Solicitacao_Prancha[[#This Row],[DATA MOVIMENTAÇÃO]]," ",Solicitacao_Prancha[[#This Row],[HORA MOVIMENTAÇÃO]])-Solicitacao_Prancha[[#This Row],[DATA SOLICITAÇÃO]])*24)+3</f>
        <v>42.883333333244082</v>
      </c>
      <c r="V1101" s="224" t="s">
        <v>410</v>
      </c>
      <c r="W1101" s="209" t="str">
        <f>LEFT(Solicitacao_Prancha[[#This Row],[ORIGEM]],4)</f>
        <v>0122</v>
      </c>
      <c r="X1101" s="209" t="str">
        <f>LEFT(Solicitacao_Prancha[[#This Row],[DESTINO]],4)</f>
        <v>0398</v>
      </c>
      <c r="Y1101" s="209" t="str">
        <f t="shared" si="279"/>
        <v>BRLP0122</v>
      </c>
      <c r="Z1101" s="209" t="str">
        <f t="shared" si="280"/>
        <v>01220398</v>
      </c>
      <c r="AA1101" s="209" t="str">
        <f t="shared" si="281"/>
        <v>BRLP0398</v>
      </c>
      <c r="AB1101" s="222" t="e">
        <f>VLOOKUP(Y1101,#REF!,2,0)</f>
        <v>#REF!</v>
      </c>
      <c r="AC1101" s="222" t="e">
        <f>VLOOKUP(Z1101,#REF!,2,0)</f>
        <v>#REF!</v>
      </c>
      <c r="AD1101" s="222" t="e">
        <f>VLOOKUP(AA1101,#REF!,2,0)</f>
        <v>#REF!</v>
      </c>
      <c r="AE1101" s="227" t="e">
        <f t="shared" si="282"/>
        <v>#REF!</v>
      </c>
      <c r="AF1101" s="230" t="e">
        <f t="shared" si="283"/>
        <v>#REF!</v>
      </c>
      <c r="AG1101" s="230">
        <v>2</v>
      </c>
      <c r="AH1101" s="230" t="e">
        <f t="shared" si="284"/>
        <v>#REF!</v>
      </c>
      <c r="AI1101" s="228" t="e">
        <f t="shared" si="285"/>
        <v>#REF!</v>
      </c>
      <c r="AJ1101" s="209">
        <f>Solicitacao_Prancha[[#This Row],[QUANT EQUIP]]</f>
        <v>1</v>
      </c>
      <c r="AK1101" s="209"/>
      <c r="AL1101" s="209"/>
      <c r="AM1101" s="209"/>
      <c r="AN1101" s="209"/>
      <c r="AO1101" s="209"/>
      <c r="AP1101" s="209"/>
      <c r="AQ1101" s="209"/>
      <c r="AR1101" s="209"/>
      <c r="AS1101" s="209"/>
      <c r="AT1101" s="209"/>
      <c r="AU1101" s="209"/>
      <c r="AV1101" s="209"/>
      <c r="AW1101" s="209"/>
      <c r="AX1101"/>
      <c r="AY1101"/>
    </row>
    <row r="1102" spans="1:51" ht="15" hidden="1" x14ac:dyDescent="0.25">
      <c r="A1102" s="209">
        <v>3874</v>
      </c>
      <c r="B1102" s="209" t="s">
        <v>743</v>
      </c>
      <c r="C1102" s="210">
        <v>45668.884027777778</v>
      </c>
      <c r="D1102" s="209" t="s">
        <v>2133</v>
      </c>
      <c r="E1102" s="209" t="s">
        <v>481</v>
      </c>
      <c r="F1102" s="209">
        <v>1</v>
      </c>
      <c r="G1102" s="209" t="s">
        <v>501</v>
      </c>
      <c r="H1102" s="209" t="s">
        <v>620</v>
      </c>
      <c r="I1102" s="209" t="s">
        <v>621</v>
      </c>
      <c r="J1102" s="209" t="s">
        <v>531</v>
      </c>
      <c r="K1102" s="209" t="s">
        <v>2104</v>
      </c>
      <c r="L1102" s="209" t="s">
        <v>597</v>
      </c>
      <c r="M1102" s="209" t="s">
        <v>2118</v>
      </c>
      <c r="N1102" s="209" t="s">
        <v>683</v>
      </c>
      <c r="O1102" s="209"/>
      <c r="P1102" s="209" t="s">
        <v>848</v>
      </c>
      <c r="Q1102" s="209" t="s">
        <v>688</v>
      </c>
      <c r="R1102" s="209" t="e">
        <f>VLOOKUP(LEFT(Solicitacao_Prancha[[#This Row],[ORIGEM]],4),#REF!,2,0)</f>
        <v>#REF!</v>
      </c>
      <c r="S1102" s="209" t="e">
        <f>VLOOKUP(LEFT(Solicitacao_Prancha[[#This Row],[DESTINO]],4),#REF!,2,0)</f>
        <v>#REF!</v>
      </c>
      <c r="T1102" s="218" t="str">
        <f t="shared" si="278"/>
        <v>Não Aderente</v>
      </c>
      <c r="U1102" s="222">
        <f>((CONCATENATE(Solicitacao_Prancha[[#This Row],[DATA MOVIMENTAÇÃO]]," ",Solicitacao_Prancha[[#This Row],[HORA MOVIMENTAÇÃO]])-Solicitacao_Prancha[[#This Row],[DATA SOLICITAÇÃO]])*24)+3</f>
        <v>38.783333333325572</v>
      </c>
      <c r="V1102" s="224" t="s">
        <v>410</v>
      </c>
      <c r="W1102" s="209" t="str">
        <f>LEFT(Solicitacao_Prancha[[#This Row],[ORIGEM]],4)</f>
        <v>0272</v>
      </c>
      <c r="X1102" s="209" t="str">
        <f>LEFT(Solicitacao_Prancha[[#This Row],[DESTINO]],4)</f>
        <v>0438</v>
      </c>
      <c r="Y1102" s="209" t="str">
        <f t="shared" si="279"/>
        <v>BRLP0272</v>
      </c>
      <c r="Z1102" s="209" t="str">
        <f t="shared" si="280"/>
        <v>02720438</v>
      </c>
      <c r="AA1102" s="209" t="str">
        <f t="shared" si="281"/>
        <v>BRLP0438</v>
      </c>
      <c r="AB1102" s="222" t="e">
        <f>VLOOKUP(Y1102,#REF!,2,0)</f>
        <v>#REF!</v>
      </c>
      <c r="AC1102" s="222" t="e">
        <f>VLOOKUP(Z1102,#REF!,2,0)</f>
        <v>#REF!</v>
      </c>
      <c r="AD1102" s="222" t="e">
        <f>VLOOKUP(AA1102,#REF!,2,0)</f>
        <v>#REF!</v>
      </c>
      <c r="AE1102" s="227" t="e">
        <f t="shared" si="282"/>
        <v>#REF!</v>
      </c>
      <c r="AF1102" s="230" t="e">
        <f t="shared" si="283"/>
        <v>#REF!</v>
      </c>
      <c r="AG1102" s="230">
        <v>2</v>
      </c>
      <c r="AH1102" s="230" t="e">
        <f t="shared" si="284"/>
        <v>#REF!</v>
      </c>
      <c r="AI1102" s="228" t="e">
        <f t="shared" si="285"/>
        <v>#REF!</v>
      </c>
      <c r="AJ1102" s="209">
        <f>Solicitacao_Prancha[[#This Row],[QUANT EQUIP]]</f>
        <v>1</v>
      </c>
      <c r="AK1102" s="209"/>
      <c r="AL1102" s="209"/>
      <c r="AM1102" s="209"/>
      <c r="AN1102" s="209"/>
      <c r="AO1102" s="209"/>
      <c r="AP1102" s="209"/>
      <c r="AQ1102" s="209"/>
      <c r="AR1102" s="209"/>
      <c r="AS1102" s="209"/>
      <c r="AT1102" s="209"/>
      <c r="AU1102" s="209"/>
      <c r="AV1102" s="209"/>
      <c r="AW1102" s="209"/>
      <c r="AX1102"/>
      <c r="AY1102"/>
    </row>
    <row r="1103" spans="1:51" ht="15" hidden="1" x14ac:dyDescent="0.25">
      <c r="A1103" s="209">
        <v>3875</v>
      </c>
      <c r="B1103" s="209" t="s">
        <v>743</v>
      </c>
      <c r="C1103" s="210">
        <v>45668.887499999997</v>
      </c>
      <c r="D1103" s="209" t="s">
        <v>2123</v>
      </c>
      <c r="E1103" s="209" t="s">
        <v>491</v>
      </c>
      <c r="F1103" s="209">
        <v>1</v>
      </c>
      <c r="G1103" s="209" t="s">
        <v>487</v>
      </c>
      <c r="H1103" s="209" t="s">
        <v>620</v>
      </c>
      <c r="I1103" s="209" t="s">
        <v>624</v>
      </c>
      <c r="J1103" s="209" t="s">
        <v>502</v>
      </c>
      <c r="K1103" s="209" t="s">
        <v>2107</v>
      </c>
      <c r="L1103" s="209" t="s">
        <v>593</v>
      </c>
      <c r="M1103" s="209" t="s">
        <v>1854</v>
      </c>
      <c r="N1103" s="209" t="s">
        <v>1765</v>
      </c>
      <c r="O1103" s="209" t="s">
        <v>2134</v>
      </c>
      <c r="P1103" s="209"/>
      <c r="Q1103" s="209" t="s">
        <v>688</v>
      </c>
      <c r="R1103" s="209" t="e">
        <f>VLOOKUP(LEFT(Solicitacao_Prancha[[#This Row],[ORIGEM]],4),#REF!,2,0)</f>
        <v>#REF!</v>
      </c>
      <c r="S1103" s="209" t="e">
        <f>VLOOKUP(LEFT(Solicitacao_Prancha[[#This Row],[DESTINO]],4),#REF!,2,0)</f>
        <v>#REF!</v>
      </c>
      <c r="T1103" s="218" t="str">
        <f t="shared" si="278"/>
        <v>Não Aderente</v>
      </c>
      <c r="U1103" s="222">
        <f>((CONCATENATE(Solicitacao_Prancha[[#This Row],[DATA MOVIMENTAÇÃO]]," ",Solicitacao_Prancha[[#This Row],[HORA MOVIMENTAÇÃO]])-Solicitacao_Prancha[[#This Row],[DATA SOLICITAÇÃO]])*24)+3</f>
        <v>13.700000000128057</v>
      </c>
      <c r="V1103" s="224" t="s">
        <v>410</v>
      </c>
      <c r="W1103" s="209" t="str">
        <f>LEFT(Solicitacao_Prancha[[#This Row],[ORIGEM]],4)</f>
        <v>0122</v>
      </c>
      <c r="X1103" s="209" t="str">
        <f>LEFT(Solicitacao_Prancha[[#This Row],[DESTINO]],4)</f>
        <v>0398</v>
      </c>
      <c r="Y1103" s="209" t="str">
        <f t="shared" si="279"/>
        <v>BRLP0122</v>
      </c>
      <c r="Z1103" s="209" t="str">
        <f t="shared" si="280"/>
        <v>01220398</v>
      </c>
      <c r="AA1103" s="209" t="str">
        <f t="shared" si="281"/>
        <v>BRLP0398</v>
      </c>
      <c r="AB1103" s="222" t="e">
        <f>VLOOKUP(Y1103,#REF!,2,0)</f>
        <v>#REF!</v>
      </c>
      <c r="AC1103" s="222" t="e">
        <f>VLOOKUP(Z1103,#REF!,2,0)</f>
        <v>#REF!</v>
      </c>
      <c r="AD1103" s="222" t="e">
        <f>VLOOKUP(AA1103,#REF!,2,0)</f>
        <v>#REF!</v>
      </c>
      <c r="AE1103" s="227" t="e">
        <f t="shared" si="282"/>
        <v>#REF!</v>
      </c>
      <c r="AF1103" s="230" t="e">
        <f t="shared" si="283"/>
        <v>#REF!</v>
      </c>
      <c r="AG1103" s="230">
        <v>2</v>
      </c>
      <c r="AH1103" s="230" t="e">
        <f t="shared" si="284"/>
        <v>#REF!</v>
      </c>
      <c r="AI1103" s="228" t="e">
        <f t="shared" si="285"/>
        <v>#REF!</v>
      </c>
      <c r="AJ1103" s="209">
        <f>Solicitacao_Prancha[[#This Row],[QUANT EQUIP]]</f>
        <v>1</v>
      </c>
      <c r="AK1103" s="209"/>
      <c r="AL1103" s="209"/>
      <c r="AM1103" s="209"/>
      <c r="AN1103" s="209"/>
      <c r="AO1103" s="209"/>
      <c r="AP1103" s="209"/>
      <c r="AQ1103" s="209"/>
      <c r="AR1103" s="209"/>
      <c r="AS1103" s="209"/>
      <c r="AT1103" s="209"/>
      <c r="AU1103" s="209"/>
      <c r="AV1103" s="209"/>
      <c r="AW1103" s="209"/>
      <c r="AX1103"/>
      <c r="AY1103"/>
    </row>
    <row r="1104" spans="1:51" ht="15" hidden="1" x14ac:dyDescent="0.25">
      <c r="A1104" s="209">
        <v>3876</v>
      </c>
      <c r="B1104" s="209" t="s">
        <v>743</v>
      </c>
      <c r="C1104" s="210">
        <v>45668.890277777777</v>
      </c>
      <c r="D1104" s="209" t="s">
        <v>2123</v>
      </c>
      <c r="E1104" s="209" t="s">
        <v>503</v>
      </c>
      <c r="F1104" s="209">
        <v>1</v>
      </c>
      <c r="G1104" s="209" t="s">
        <v>487</v>
      </c>
      <c r="H1104" s="209" t="s">
        <v>620</v>
      </c>
      <c r="I1104" s="209" t="s">
        <v>620</v>
      </c>
      <c r="J1104" s="209" t="s">
        <v>502</v>
      </c>
      <c r="K1104" s="209" t="s">
        <v>2107</v>
      </c>
      <c r="L1104" s="209" t="s">
        <v>593</v>
      </c>
      <c r="M1104" s="209" t="s">
        <v>1854</v>
      </c>
      <c r="N1104" s="209" t="s">
        <v>1765</v>
      </c>
      <c r="O1104" s="209" t="s">
        <v>502</v>
      </c>
      <c r="P1104" s="209"/>
      <c r="Q1104" s="209" t="s">
        <v>688</v>
      </c>
      <c r="R1104" s="209" t="e">
        <f>VLOOKUP(LEFT(Solicitacao_Prancha[[#This Row],[ORIGEM]],4),#REF!,2,0)</f>
        <v>#REF!</v>
      </c>
      <c r="S1104" s="209" t="e">
        <f>VLOOKUP(LEFT(Solicitacao_Prancha[[#This Row],[DESTINO]],4),#REF!,2,0)</f>
        <v>#REF!</v>
      </c>
      <c r="T1104" s="218" t="str">
        <f t="shared" si="278"/>
        <v>Não Aderente</v>
      </c>
      <c r="U1104" s="222">
        <f>((CONCATENATE(Solicitacao_Prancha[[#This Row],[DATA MOVIMENTAÇÃO]]," ",Solicitacao_Prancha[[#This Row],[HORA MOVIMENTAÇÃO]])-Solicitacao_Prancha[[#This Row],[DATA SOLICITAÇÃO]])*24)+3</f>
        <v>13.633333333418705</v>
      </c>
      <c r="V1104" s="224" t="s">
        <v>410</v>
      </c>
      <c r="W1104" s="209" t="str">
        <f>LEFT(Solicitacao_Prancha[[#This Row],[ORIGEM]],4)</f>
        <v>0122</v>
      </c>
      <c r="X1104" s="209" t="str">
        <f>LEFT(Solicitacao_Prancha[[#This Row],[DESTINO]],4)</f>
        <v>0398</v>
      </c>
      <c r="Y1104" s="209" t="str">
        <f t="shared" si="279"/>
        <v>BRLP0122</v>
      </c>
      <c r="Z1104" s="209" t="str">
        <f t="shared" si="280"/>
        <v>01220398</v>
      </c>
      <c r="AA1104" s="209" t="str">
        <f t="shared" si="281"/>
        <v>BRLP0398</v>
      </c>
      <c r="AB1104" s="222" t="e">
        <f>VLOOKUP(Y1104,#REF!,2,0)</f>
        <v>#REF!</v>
      </c>
      <c r="AC1104" s="222" t="e">
        <f>VLOOKUP(Z1104,#REF!,2,0)</f>
        <v>#REF!</v>
      </c>
      <c r="AD1104" s="222" t="e">
        <f>VLOOKUP(AA1104,#REF!,2,0)</f>
        <v>#REF!</v>
      </c>
      <c r="AE1104" s="227" t="e">
        <f t="shared" si="282"/>
        <v>#REF!</v>
      </c>
      <c r="AF1104" s="230" t="e">
        <f t="shared" si="283"/>
        <v>#REF!</v>
      </c>
      <c r="AG1104" s="230">
        <v>2</v>
      </c>
      <c r="AH1104" s="230" t="e">
        <f t="shared" si="284"/>
        <v>#REF!</v>
      </c>
      <c r="AI1104" s="228" t="e">
        <f t="shared" si="285"/>
        <v>#REF!</v>
      </c>
      <c r="AJ1104" s="209">
        <f>Solicitacao_Prancha[[#This Row],[QUANT EQUIP]]</f>
        <v>1</v>
      </c>
      <c r="AK1104" s="209"/>
      <c r="AL1104" s="209"/>
      <c r="AM1104" s="209"/>
      <c r="AN1104" s="209"/>
      <c r="AO1104" s="209"/>
      <c r="AP1104" s="209"/>
      <c r="AQ1104" s="209"/>
      <c r="AR1104" s="209"/>
      <c r="AS1104" s="209"/>
      <c r="AT1104" s="209"/>
      <c r="AU1104" s="209"/>
      <c r="AV1104" s="209"/>
      <c r="AW1104" s="209"/>
      <c r="AX1104"/>
      <c r="AY1104"/>
    </row>
    <row r="1105" spans="1:51" ht="15" hidden="1" x14ac:dyDescent="0.25">
      <c r="A1105" s="209">
        <v>3877</v>
      </c>
      <c r="B1105" s="209" t="s">
        <v>743</v>
      </c>
      <c r="C1105" s="210">
        <v>45668.890972222223</v>
      </c>
      <c r="D1105" s="209" t="s">
        <v>2123</v>
      </c>
      <c r="E1105" s="209" t="s">
        <v>507</v>
      </c>
      <c r="F1105" s="209">
        <v>1</v>
      </c>
      <c r="G1105" s="209" t="s">
        <v>487</v>
      </c>
      <c r="H1105" s="209" t="s">
        <v>620</v>
      </c>
      <c r="I1105" s="209" t="s">
        <v>621</v>
      </c>
      <c r="J1105" s="209" t="s">
        <v>502</v>
      </c>
      <c r="K1105" s="209" t="s">
        <v>2107</v>
      </c>
      <c r="L1105" s="209" t="s">
        <v>593</v>
      </c>
      <c r="M1105" s="209" t="s">
        <v>1854</v>
      </c>
      <c r="N1105" s="209" t="s">
        <v>1765</v>
      </c>
      <c r="O1105" s="209"/>
      <c r="P1105" s="209"/>
      <c r="Q1105" s="209" t="s">
        <v>688</v>
      </c>
      <c r="R1105" s="209" t="e">
        <f>VLOOKUP(LEFT(Solicitacao_Prancha[[#This Row],[ORIGEM]],4),#REF!,2,0)</f>
        <v>#REF!</v>
      </c>
      <c r="S1105" s="209" t="e">
        <f>VLOOKUP(LEFT(Solicitacao_Prancha[[#This Row],[DESTINO]],4),#REF!,2,0)</f>
        <v>#REF!</v>
      </c>
      <c r="T1105" s="218" t="str">
        <f t="shared" si="278"/>
        <v>Não Aderente</v>
      </c>
      <c r="U1105" s="222">
        <f>((CONCATENATE(Solicitacao_Prancha[[#This Row],[DATA MOVIMENTAÇÃO]]," ",Solicitacao_Prancha[[#This Row],[HORA MOVIMENTAÇÃO]])-Solicitacao_Prancha[[#This Row],[DATA SOLICITAÇÃO]])*24)+3</f>
        <v>13.616666666697711</v>
      </c>
      <c r="V1105" s="224" t="s">
        <v>410</v>
      </c>
      <c r="W1105" s="209" t="str">
        <f>LEFT(Solicitacao_Prancha[[#This Row],[ORIGEM]],4)</f>
        <v>0122</v>
      </c>
      <c r="X1105" s="209" t="str">
        <f>LEFT(Solicitacao_Prancha[[#This Row],[DESTINO]],4)</f>
        <v>0398</v>
      </c>
      <c r="Y1105" s="209" t="str">
        <f t="shared" si="279"/>
        <v>BRLP0122</v>
      </c>
      <c r="Z1105" s="209" t="str">
        <f t="shared" si="280"/>
        <v>01220398</v>
      </c>
      <c r="AA1105" s="209" t="str">
        <f t="shared" si="281"/>
        <v>BRLP0398</v>
      </c>
      <c r="AB1105" s="222" t="e">
        <f>VLOOKUP(Y1105,#REF!,2,0)</f>
        <v>#REF!</v>
      </c>
      <c r="AC1105" s="222" t="e">
        <f>VLOOKUP(Z1105,#REF!,2,0)</f>
        <v>#REF!</v>
      </c>
      <c r="AD1105" s="222" t="e">
        <f>VLOOKUP(AA1105,#REF!,2,0)</f>
        <v>#REF!</v>
      </c>
      <c r="AE1105" s="227" t="e">
        <f t="shared" si="282"/>
        <v>#REF!</v>
      </c>
      <c r="AF1105" s="230" t="e">
        <f t="shared" si="283"/>
        <v>#REF!</v>
      </c>
      <c r="AG1105" s="230">
        <v>2</v>
      </c>
      <c r="AH1105" s="230" t="e">
        <f t="shared" si="284"/>
        <v>#REF!</v>
      </c>
      <c r="AI1105" s="228" t="e">
        <f t="shared" si="285"/>
        <v>#REF!</v>
      </c>
      <c r="AJ1105" s="209">
        <f>Solicitacao_Prancha[[#This Row],[QUANT EQUIP]]</f>
        <v>1</v>
      </c>
      <c r="AK1105" s="209"/>
      <c r="AL1105" s="209"/>
      <c r="AM1105" s="209"/>
      <c r="AN1105" s="209"/>
      <c r="AO1105" s="209"/>
      <c r="AP1105" s="209"/>
      <c r="AQ1105" s="209"/>
      <c r="AR1105" s="209"/>
      <c r="AS1105" s="209"/>
      <c r="AT1105" s="209"/>
      <c r="AU1105" s="209"/>
      <c r="AV1105" s="209"/>
      <c r="AW1105" s="209"/>
      <c r="AX1105"/>
      <c r="AY1105"/>
    </row>
    <row r="1106" spans="1:51" ht="15" hidden="1" x14ac:dyDescent="0.25">
      <c r="A1106" s="209">
        <v>3878</v>
      </c>
      <c r="B1106" s="209" t="s">
        <v>743</v>
      </c>
      <c r="C1106" s="210">
        <v>45668.892361111109</v>
      </c>
      <c r="D1106" s="209" t="s">
        <v>668</v>
      </c>
      <c r="E1106" s="209" t="s">
        <v>493</v>
      </c>
      <c r="F1106" s="209">
        <v>1</v>
      </c>
      <c r="G1106" s="209" t="s">
        <v>487</v>
      </c>
      <c r="H1106" s="209" t="s">
        <v>620</v>
      </c>
      <c r="I1106" s="209" t="s">
        <v>624</v>
      </c>
      <c r="J1106" s="209" t="s">
        <v>502</v>
      </c>
      <c r="K1106" s="209" t="s">
        <v>2107</v>
      </c>
      <c r="L1106" s="209" t="s">
        <v>593</v>
      </c>
      <c r="M1106" s="209" t="s">
        <v>1854</v>
      </c>
      <c r="N1106" s="209" t="s">
        <v>1765</v>
      </c>
      <c r="O1106" s="209"/>
      <c r="P1106" s="209"/>
      <c r="Q1106" s="209" t="s">
        <v>688</v>
      </c>
      <c r="R1106" s="209" t="e">
        <f>VLOOKUP(LEFT(Solicitacao_Prancha[[#This Row],[ORIGEM]],4),#REF!,2,0)</f>
        <v>#REF!</v>
      </c>
      <c r="S1106" s="209" t="e">
        <f>VLOOKUP(LEFT(Solicitacao_Prancha[[#This Row],[DESTINO]],4),#REF!,2,0)</f>
        <v>#REF!</v>
      </c>
      <c r="T1106" s="218" t="str">
        <f t="shared" si="278"/>
        <v>Não Aderente</v>
      </c>
      <c r="U1106" s="222">
        <f>((CONCATENATE(Solicitacao_Prancha[[#This Row],[DATA MOVIMENTAÇÃO]]," ",Solicitacao_Prancha[[#This Row],[HORA MOVIMENTAÇÃO]])-Solicitacao_Prancha[[#This Row],[DATA SOLICITAÇÃO]])*24)+3</f>
        <v>13.583333333430346</v>
      </c>
      <c r="V1106" s="224" t="s">
        <v>410</v>
      </c>
      <c r="W1106" s="209" t="str">
        <f>LEFT(Solicitacao_Prancha[[#This Row],[ORIGEM]],4)</f>
        <v>0122</v>
      </c>
      <c r="X1106" s="209" t="str">
        <f>LEFT(Solicitacao_Prancha[[#This Row],[DESTINO]],4)</f>
        <v>0398</v>
      </c>
      <c r="Y1106" s="209" t="str">
        <f t="shared" si="279"/>
        <v>BRLP0122</v>
      </c>
      <c r="Z1106" s="209" t="str">
        <f t="shared" si="280"/>
        <v>01220398</v>
      </c>
      <c r="AA1106" s="209" t="str">
        <f t="shared" si="281"/>
        <v>BRLP0398</v>
      </c>
      <c r="AB1106" s="222" t="e">
        <f>VLOOKUP(Y1106,#REF!,2,0)</f>
        <v>#REF!</v>
      </c>
      <c r="AC1106" s="222" t="e">
        <f>VLOOKUP(Z1106,#REF!,2,0)</f>
        <v>#REF!</v>
      </c>
      <c r="AD1106" s="222" t="e">
        <f>VLOOKUP(AA1106,#REF!,2,0)</f>
        <v>#REF!</v>
      </c>
      <c r="AE1106" s="227" t="e">
        <f t="shared" si="282"/>
        <v>#REF!</v>
      </c>
      <c r="AF1106" s="230" t="e">
        <f t="shared" si="283"/>
        <v>#REF!</v>
      </c>
      <c r="AG1106" s="230">
        <v>2</v>
      </c>
      <c r="AH1106" s="230" t="e">
        <f t="shared" si="284"/>
        <v>#REF!</v>
      </c>
      <c r="AI1106" s="228" t="e">
        <f t="shared" si="285"/>
        <v>#REF!</v>
      </c>
      <c r="AJ1106" s="209">
        <f>Solicitacao_Prancha[[#This Row],[QUANT EQUIP]]</f>
        <v>1</v>
      </c>
      <c r="AK1106" s="209"/>
      <c r="AL1106" s="209"/>
      <c r="AM1106" s="209"/>
      <c r="AN1106" s="209"/>
      <c r="AO1106" s="209"/>
      <c r="AP1106" s="209"/>
      <c r="AQ1106" s="209"/>
      <c r="AR1106" s="209"/>
      <c r="AS1106" s="209"/>
      <c r="AT1106" s="209"/>
      <c r="AU1106" s="209"/>
      <c r="AV1106" s="209"/>
      <c r="AW1106" s="209"/>
      <c r="AX1106"/>
      <c r="AY1106"/>
    </row>
    <row r="1107" spans="1:51" ht="15" hidden="1" x14ac:dyDescent="0.25">
      <c r="A1107" s="209">
        <v>3879</v>
      </c>
      <c r="B1107" s="209" t="s">
        <v>743</v>
      </c>
      <c r="C1107" s="210">
        <v>45668.915277777778</v>
      </c>
      <c r="D1107" s="209" t="s">
        <v>521</v>
      </c>
      <c r="E1107" s="209" t="s">
        <v>503</v>
      </c>
      <c r="F1107" s="209">
        <v>1</v>
      </c>
      <c r="G1107" s="209" t="s">
        <v>4</v>
      </c>
      <c r="H1107" s="209" t="s">
        <v>620</v>
      </c>
      <c r="I1107" s="209" t="s">
        <v>621</v>
      </c>
      <c r="J1107" s="209" t="s">
        <v>1</v>
      </c>
      <c r="K1107" s="209" t="s">
        <v>2107</v>
      </c>
      <c r="L1107" s="209" t="s">
        <v>604</v>
      </c>
      <c r="M1107" s="209" t="s">
        <v>1513</v>
      </c>
      <c r="N1107" s="209" t="s">
        <v>1513</v>
      </c>
      <c r="O1107" s="209"/>
      <c r="P1107" s="209"/>
      <c r="Q1107" s="209" t="s">
        <v>687</v>
      </c>
      <c r="R1107" s="209" t="e">
        <f>VLOOKUP(LEFT(Solicitacao_Prancha[[#This Row],[ORIGEM]],4),#REF!,2,0)</f>
        <v>#REF!</v>
      </c>
      <c r="S1107" s="209" t="e">
        <f>VLOOKUP(LEFT(Solicitacao_Prancha[[#This Row],[DESTINO]],4),#REF!,2,0)</f>
        <v>#REF!</v>
      </c>
      <c r="T1107" s="218" t="str">
        <f t="shared" si="278"/>
        <v>Não Aderente</v>
      </c>
      <c r="U1107" s="222">
        <f>((CONCATENATE(Solicitacao_Prancha[[#This Row],[DATA MOVIMENTAÇÃO]]," ",Solicitacao_Prancha[[#This Row],[HORA MOVIMENTAÇÃO]])-Solicitacao_Prancha[[#This Row],[DATA SOLICITAÇÃO]])*24)+3</f>
        <v>12.033333333267365</v>
      </c>
      <c r="V1107" s="224" t="s">
        <v>410</v>
      </c>
      <c r="W1107" s="209" t="str">
        <f>LEFT(Solicitacao_Prancha[[#This Row],[ORIGEM]],4)</f>
        <v>0460</v>
      </c>
      <c r="X1107" s="209" t="str">
        <f>LEFT(Solicitacao_Prancha[[#This Row],[DESTINO]],4)</f>
        <v>0460</v>
      </c>
      <c r="Y1107" s="209" t="str">
        <f t="shared" si="279"/>
        <v>BRLP0460</v>
      </c>
      <c r="Z1107" s="209" t="str">
        <f t="shared" si="280"/>
        <v>04600460</v>
      </c>
      <c r="AA1107" s="209" t="str">
        <f t="shared" si="281"/>
        <v>BRLP0460</v>
      </c>
      <c r="AB1107" s="222" t="e">
        <f>VLOOKUP(Y1107,#REF!,2,0)</f>
        <v>#REF!</v>
      </c>
      <c r="AC1107" s="222" t="e">
        <f>VLOOKUP(Z1107,#REF!,2,0)</f>
        <v>#REF!</v>
      </c>
      <c r="AD1107" s="222" t="e">
        <f>VLOOKUP(AA1107,#REF!,2,0)</f>
        <v>#REF!</v>
      </c>
      <c r="AE1107" s="227" t="e">
        <f t="shared" si="282"/>
        <v>#REF!</v>
      </c>
      <c r="AF1107" s="230" t="e">
        <f t="shared" si="283"/>
        <v>#REF!</v>
      </c>
      <c r="AG1107" s="230">
        <v>2</v>
      </c>
      <c r="AH1107" s="230" t="e">
        <f t="shared" si="284"/>
        <v>#REF!</v>
      </c>
      <c r="AI1107" s="228" t="e">
        <f t="shared" si="285"/>
        <v>#REF!</v>
      </c>
      <c r="AJ1107" s="209">
        <f>Solicitacao_Prancha[[#This Row],[QUANT EQUIP]]</f>
        <v>1</v>
      </c>
      <c r="AK1107" s="209"/>
      <c r="AL1107" s="209"/>
      <c r="AM1107" s="209"/>
      <c r="AN1107" s="209"/>
      <c r="AO1107" s="209"/>
      <c r="AP1107" s="209"/>
      <c r="AQ1107" s="209"/>
      <c r="AR1107" s="209"/>
      <c r="AS1107" s="209"/>
      <c r="AT1107" s="209"/>
      <c r="AU1107" s="209"/>
      <c r="AV1107" s="209"/>
      <c r="AW1107" s="209"/>
      <c r="AX1107"/>
      <c r="AY1107"/>
    </row>
    <row r="1108" spans="1:51" ht="15" hidden="1" x14ac:dyDescent="0.25">
      <c r="A1108" s="209">
        <v>3884</v>
      </c>
      <c r="B1108" s="209" t="s">
        <v>718</v>
      </c>
      <c r="C1108" s="210">
        <v>45668.991666666669</v>
      </c>
      <c r="D1108" s="209" t="s">
        <v>2053</v>
      </c>
      <c r="E1108" s="209" t="s">
        <v>719</v>
      </c>
      <c r="F1108" s="209">
        <v>1</v>
      </c>
      <c r="G1108" s="209" t="s">
        <v>487</v>
      </c>
      <c r="H1108" s="209" t="s">
        <v>620</v>
      </c>
      <c r="I1108" s="209" t="s">
        <v>624</v>
      </c>
      <c r="J1108" s="209" t="s">
        <v>531</v>
      </c>
      <c r="K1108" s="209" t="s">
        <v>1912</v>
      </c>
      <c r="L1108" s="209" t="s">
        <v>975</v>
      </c>
      <c r="M1108" s="209" t="s">
        <v>683</v>
      </c>
      <c r="N1108" s="209" t="s">
        <v>974</v>
      </c>
      <c r="O1108" s="209"/>
      <c r="P1108" s="209" t="s">
        <v>514</v>
      </c>
      <c r="Q1108" s="209" t="s">
        <v>687</v>
      </c>
      <c r="R1108" s="209" t="e">
        <f>VLOOKUP(LEFT(Solicitacao_Prancha[[#This Row],[ORIGEM]],4),#REF!,2,0)</f>
        <v>#REF!</v>
      </c>
      <c r="S1108" s="209" t="e">
        <f>VLOOKUP(LEFT(Solicitacao_Prancha[[#This Row],[DESTINO]],4),#REF!,2,0)</f>
        <v>#REF!</v>
      </c>
      <c r="T1108" s="218" t="str">
        <f t="shared" si="278"/>
        <v>Não Aderente</v>
      </c>
      <c r="U1108" s="222">
        <f>((CONCATENATE(Solicitacao_Prancha[[#This Row],[DATA MOVIMENTAÇÃO]]," ",Solicitacao_Prancha[[#This Row],[HORA MOVIMENTAÇÃO]])-Solicitacao_Prancha[[#This Row],[DATA SOLICITAÇÃO]])*24)+3</f>
        <v>1.1999999998952262</v>
      </c>
      <c r="V1108" s="224" t="s">
        <v>410</v>
      </c>
      <c r="W1108" s="209" t="str">
        <f>LEFT(Solicitacao_Prancha[[#This Row],[ORIGEM]],4)</f>
        <v>0438</v>
      </c>
      <c r="X1108" s="209" t="str">
        <f>LEFT(Solicitacao_Prancha[[#This Row],[DESTINO]],4)</f>
        <v>0517</v>
      </c>
      <c r="Y1108" s="209" t="str">
        <f t="shared" si="279"/>
        <v>BRLP0438</v>
      </c>
      <c r="Z1108" s="209" t="str">
        <f t="shared" si="280"/>
        <v>04380517</v>
      </c>
      <c r="AA1108" s="209" t="str">
        <f t="shared" si="281"/>
        <v>BRLP0517</v>
      </c>
      <c r="AB1108" s="222" t="e">
        <f>VLOOKUP(Y1108,#REF!,2,0)</f>
        <v>#REF!</v>
      </c>
      <c r="AC1108" s="222" t="e">
        <f>VLOOKUP(Z1108,#REF!,2,0)</f>
        <v>#REF!</v>
      </c>
      <c r="AD1108" s="222" t="e">
        <f>VLOOKUP(AA1108,#REF!,2,0)</f>
        <v>#REF!</v>
      </c>
      <c r="AE1108" s="227" t="e">
        <f t="shared" si="282"/>
        <v>#REF!</v>
      </c>
      <c r="AF1108" s="230" t="e">
        <f t="shared" si="283"/>
        <v>#REF!</v>
      </c>
      <c r="AG1108" s="230">
        <v>2</v>
      </c>
      <c r="AH1108" s="230" t="e">
        <f t="shared" si="284"/>
        <v>#REF!</v>
      </c>
      <c r="AI1108" s="228" t="e">
        <f t="shared" si="285"/>
        <v>#REF!</v>
      </c>
      <c r="AJ1108" s="209">
        <f>Solicitacao_Prancha[[#This Row],[QUANT EQUIP]]</f>
        <v>1</v>
      </c>
      <c r="AK1108" s="209"/>
      <c r="AL1108" s="209"/>
      <c r="AM1108" s="209"/>
      <c r="AN1108" s="209"/>
      <c r="AO1108" s="209"/>
      <c r="AP1108" s="209"/>
      <c r="AQ1108" s="209"/>
      <c r="AR1108" s="209"/>
      <c r="AS1108" s="209"/>
      <c r="AT1108" s="209"/>
      <c r="AU1108" s="209"/>
      <c r="AV1108" s="209"/>
      <c r="AW1108" s="209"/>
      <c r="AX1108"/>
      <c r="AY1108"/>
    </row>
    <row r="1109" spans="1:51" ht="15" hidden="1" x14ac:dyDescent="0.25">
      <c r="A1109" s="209">
        <v>3880</v>
      </c>
      <c r="B1109" s="209" t="s">
        <v>745</v>
      </c>
      <c r="C1109" s="210">
        <v>45669.060416666667</v>
      </c>
      <c r="D1109" s="209" t="s">
        <v>844</v>
      </c>
      <c r="E1109" s="209" t="s">
        <v>485</v>
      </c>
      <c r="F1109" s="209">
        <v>2</v>
      </c>
      <c r="G1109" s="209" t="s">
        <v>845</v>
      </c>
      <c r="H1109" s="209" t="s">
        <v>620</v>
      </c>
      <c r="I1109" s="209" t="s">
        <v>624</v>
      </c>
      <c r="J1109" s="209" t="s">
        <v>1</v>
      </c>
      <c r="K1109" s="209" t="s">
        <v>2104</v>
      </c>
      <c r="L1109" s="209" t="s">
        <v>2135</v>
      </c>
      <c r="M1109" s="209" t="s">
        <v>546</v>
      </c>
      <c r="N1109" s="209" t="s">
        <v>490</v>
      </c>
      <c r="O1109" s="209"/>
      <c r="P1109" s="209"/>
      <c r="Q1109" s="209" t="s">
        <v>687</v>
      </c>
      <c r="R1109" s="209" t="e">
        <f>VLOOKUP(LEFT(Solicitacao_Prancha[[#This Row],[ORIGEM]],4),#REF!,2,0)</f>
        <v>#REF!</v>
      </c>
      <c r="S1109" s="209" t="e">
        <f>VLOOKUP(LEFT(Solicitacao_Prancha[[#This Row],[DESTINO]],4),#REF!,2,0)</f>
        <v>#REF!</v>
      </c>
      <c r="T1109" s="218" t="str">
        <f t="shared" si="278"/>
        <v>Não Aderente</v>
      </c>
      <c r="U1109" s="222">
        <f>((CONCATENATE(Solicitacao_Prancha[[#This Row],[DATA MOVIMENTAÇÃO]]," ",Solicitacao_Prancha[[#This Row],[HORA MOVIMENTAÇÃO]])-Solicitacao_Prancha[[#This Row],[DATA SOLICITAÇÃO]])*24)+3</f>
        <v>35.016666666604578</v>
      </c>
      <c r="V1109" s="224" t="s">
        <v>410</v>
      </c>
      <c r="W1109" s="209" t="str">
        <f>LEFT(Solicitacao_Prancha[[#This Row],[ORIGEM]],4)</f>
        <v>0325</v>
      </c>
      <c r="X1109" s="209" t="str">
        <f>LEFT(Solicitacao_Prancha[[#This Row],[DESTINO]],4)</f>
        <v>0425</v>
      </c>
      <c r="Y1109" s="209" t="str">
        <f t="shared" si="279"/>
        <v>BRLP0325</v>
      </c>
      <c r="Z1109" s="209" t="str">
        <f t="shared" si="280"/>
        <v>03250425</v>
      </c>
      <c r="AA1109" s="209" t="str">
        <f t="shared" si="281"/>
        <v>BRLP0425</v>
      </c>
      <c r="AB1109" s="222" t="e">
        <f>VLOOKUP(Y1109,#REF!,2,0)</f>
        <v>#REF!</v>
      </c>
      <c r="AC1109" s="222" t="e">
        <f>VLOOKUP(Z1109,#REF!,2,0)</f>
        <v>#REF!</v>
      </c>
      <c r="AD1109" s="222" t="e">
        <f>VLOOKUP(AA1109,#REF!,2,0)</f>
        <v>#REF!</v>
      </c>
      <c r="AE1109" s="227" t="e">
        <f t="shared" si="282"/>
        <v>#REF!</v>
      </c>
      <c r="AF1109" s="230" t="e">
        <f t="shared" si="283"/>
        <v>#REF!</v>
      </c>
      <c r="AG1109" s="230">
        <v>2</v>
      </c>
      <c r="AH1109" s="230" t="e">
        <f t="shared" si="284"/>
        <v>#REF!</v>
      </c>
      <c r="AI1109" s="228" t="e">
        <f t="shared" si="285"/>
        <v>#REF!</v>
      </c>
      <c r="AJ1109" s="209">
        <f>Solicitacao_Prancha[[#This Row],[QUANT EQUIP]]</f>
        <v>2</v>
      </c>
      <c r="AK1109" s="209"/>
      <c r="AL1109" s="209"/>
      <c r="AM1109" s="209"/>
      <c r="AN1109" s="209"/>
      <c r="AO1109" s="209"/>
      <c r="AP1109" s="209"/>
      <c r="AQ1109" s="209"/>
      <c r="AR1109" s="209"/>
      <c r="AS1109" s="209"/>
      <c r="AT1109" s="209"/>
      <c r="AU1109" s="209"/>
      <c r="AV1109" s="209"/>
      <c r="AW1109" s="209"/>
      <c r="AX1109"/>
      <c r="AY1109"/>
    </row>
    <row r="1110" spans="1:51" ht="15" hidden="1" x14ac:dyDescent="0.25">
      <c r="A1110" s="209">
        <v>3881</v>
      </c>
      <c r="B1110" s="209" t="s">
        <v>745</v>
      </c>
      <c r="C1110" s="210">
        <v>45669.0625</v>
      </c>
      <c r="D1110" s="209" t="s">
        <v>2136</v>
      </c>
      <c r="E1110" s="209" t="s">
        <v>485</v>
      </c>
      <c r="F1110" s="209">
        <v>2</v>
      </c>
      <c r="G1110" s="209" t="s">
        <v>845</v>
      </c>
      <c r="H1110" s="209" t="s">
        <v>620</v>
      </c>
      <c r="I1110" s="209" t="s">
        <v>624</v>
      </c>
      <c r="J1110" s="209" t="s">
        <v>1</v>
      </c>
      <c r="K1110" s="209" t="s">
        <v>2104</v>
      </c>
      <c r="L1110" s="209" t="s">
        <v>606</v>
      </c>
      <c r="M1110" s="209" t="s">
        <v>490</v>
      </c>
      <c r="N1110" s="209" t="s">
        <v>546</v>
      </c>
      <c r="O1110" s="209"/>
      <c r="P1110" s="209"/>
      <c r="Q1110" s="209" t="s">
        <v>687</v>
      </c>
      <c r="R1110" s="209" t="e">
        <f>VLOOKUP(LEFT(Solicitacao_Prancha[[#This Row],[ORIGEM]],4),#REF!,2,0)</f>
        <v>#REF!</v>
      </c>
      <c r="S1110" s="209" t="e">
        <f>VLOOKUP(LEFT(Solicitacao_Prancha[[#This Row],[DESTINO]],4),#REF!,2,0)</f>
        <v>#REF!</v>
      </c>
      <c r="T1110" s="218" t="str">
        <f t="shared" si="278"/>
        <v>Não Aderente</v>
      </c>
      <c r="U1110" s="222">
        <f>((CONCATENATE(Solicitacao_Prancha[[#This Row],[DATA MOVIMENTAÇÃO]]," ",Solicitacao_Prancha[[#This Row],[HORA MOVIMENTAÇÃO]])-Solicitacao_Prancha[[#This Row],[DATA SOLICITAÇÃO]])*24)+3</f>
        <v>37.5</v>
      </c>
      <c r="V1110" s="224" t="s">
        <v>410</v>
      </c>
      <c r="W1110" s="209" t="str">
        <f>LEFT(Solicitacao_Prancha[[#This Row],[ORIGEM]],4)</f>
        <v>0425</v>
      </c>
      <c r="X1110" s="209" t="str">
        <f>LEFT(Solicitacao_Prancha[[#This Row],[DESTINO]],4)</f>
        <v>0325</v>
      </c>
      <c r="Y1110" s="209" t="str">
        <f t="shared" si="279"/>
        <v>BRLP0425</v>
      </c>
      <c r="Z1110" s="209" t="str">
        <f t="shared" si="280"/>
        <v>04250325</v>
      </c>
      <c r="AA1110" s="209" t="str">
        <f t="shared" si="281"/>
        <v>BRLP0325</v>
      </c>
      <c r="AB1110" s="222" t="e">
        <f>VLOOKUP(Y1110,#REF!,2,0)</f>
        <v>#REF!</v>
      </c>
      <c r="AC1110" s="222" t="e">
        <f>VLOOKUP(Z1110,#REF!,2,0)</f>
        <v>#REF!</v>
      </c>
      <c r="AD1110" s="222" t="e">
        <f>VLOOKUP(AA1110,#REF!,2,0)</f>
        <v>#REF!</v>
      </c>
      <c r="AE1110" s="227" t="e">
        <f t="shared" si="282"/>
        <v>#REF!</v>
      </c>
      <c r="AF1110" s="230" t="e">
        <f t="shared" si="283"/>
        <v>#REF!</v>
      </c>
      <c r="AG1110" s="230">
        <v>2</v>
      </c>
      <c r="AH1110" s="230" t="e">
        <f t="shared" si="284"/>
        <v>#REF!</v>
      </c>
      <c r="AI1110" s="228" t="e">
        <f t="shared" si="285"/>
        <v>#REF!</v>
      </c>
      <c r="AJ1110" s="209">
        <f>Solicitacao_Prancha[[#This Row],[QUANT EQUIP]]</f>
        <v>2</v>
      </c>
      <c r="AK1110" s="209"/>
      <c r="AL1110" s="209"/>
      <c r="AM1110" s="209"/>
      <c r="AN1110" s="209"/>
      <c r="AO1110" s="209"/>
      <c r="AP1110" s="209"/>
      <c r="AQ1110" s="209"/>
      <c r="AR1110" s="209"/>
      <c r="AS1110" s="209"/>
      <c r="AT1110" s="209"/>
      <c r="AU1110" s="209"/>
      <c r="AV1110" s="209"/>
      <c r="AW1110" s="209"/>
      <c r="AX1110"/>
      <c r="AY1110"/>
    </row>
    <row r="1111" spans="1:51" ht="15" hidden="1" x14ac:dyDescent="0.25">
      <c r="A1111" s="209">
        <v>3882</v>
      </c>
      <c r="B1111" s="209" t="s">
        <v>745</v>
      </c>
      <c r="C1111" s="210">
        <v>45669.064583333333</v>
      </c>
      <c r="D1111" s="209" t="s">
        <v>1119</v>
      </c>
      <c r="E1111" s="209" t="s">
        <v>485</v>
      </c>
      <c r="F1111" s="209">
        <v>1</v>
      </c>
      <c r="G1111" s="209" t="s">
        <v>845</v>
      </c>
      <c r="H1111" s="209" t="s">
        <v>620</v>
      </c>
      <c r="I1111" s="209" t="s">
        <v>624</v>
      </c>
      <c r="J1111" s="209" t="s">
        <v>1</v>
      </c>
      <c r="K1111" s="209" t="s">
        <v>2104</v>
      </c>
      <c r="L1111" s="209" t="s">
        <v>602</v>
      </c>
      <c r="M1111" s="209" t="s">
        <v>546</v>
      </c>
      <c r="N1111" s="209" t="s">
        <v>490</v>
      </c>
      <c r="O1111" s="209"/>
      <c r="P1111" s="209"/>
      <c r="Q1111" s="209" t="s">
        <v>687</v>
      </c>
      <c r="R1111" s="209" t="e">
        <f>VLOOKUP(LEFT(Solicitacao_Prancha[[#This Row],[ORIGEM]],4),#REF!,2,0)</f>
        <v>#REF!</v>
      </c>
      <c r="S1111" s="209" t="e">
        <f>VLOOKUP(LEFT(Solicitacao_Prancha[[#This Row],[DESTINO]],4),#REF!,2,0)</f>
        <v>#REF!</v>
      </c>
      <c r="T1111" s="218" t="str">
        <f t="shared" si="278"/>
        <v>Não Aderente</v>
      </c>
      <c r="U1111" s="222">
        <f>((CONCATENATE(Solicitacao_Prancha[[#This Row],[DATA MOVIMENTAÇÃO]]," ",Solicitacao_Prancha[[#This Row],[HORA MOVIMENTAÇÃO]])-Solicitacao_Prancha[[#This Row],[DATA SOLICITAÇÃO]])*24)+3</f>
        <v>40.450000000011642</v>
      </c>
      <c r="V1111" s="224" t="s">
        <v>410</v>
      </c>
      <c r="W1111" s="209" t="str">
        <f>LEFT(Solicitacao_Prancha[[#This Row],[ORIGEM]],4)</f>
        <v>0325</v>
      </c>
      <c r="X1111" s="209" t="str">
        <f>LEFT(Solicitacao_Prancha[[#This Row],[DESTINO]],4)</f>
        <v>0425</v>
      </c>
      <c r="Y1111" s="209" t="str">
        <f t="shared" si="279"/>
        <v>BRLP0325</v>
      </c>
      <c r="Z1111" s="209" t="str">
        <f t="shared" si="280"/>
        <v>03250425</v>
      </c>
      <c r="AA1111" s="209" t="str">
        <f t="shared" si="281"/>
        <v>BRLP0425</v>
      </c>
      <c r="AB1111" s="222" t="e">
        <f>VLOOKUP(Y1111,#REF!,2,0)</f>
        <v>#REF!</v>
      </c>
      <c r="AC1111" s="222" t="e">
        <f>VLOOKUP(Z1111,#REF!,2,0)</f>
        <v>#REF!</v>
      </c>
      <c r="AD1111" s="222" t="e">
        <f>VLOOKUP(AA1111,#REF!,2,0)</f>
        <v>#REF!</v>
      </c>
      <c r="AE1111" s="227" t="e">
        <f t="shared" si="282"/>
        <v>#REF!</v>
      </c>
      <c r="AF1111" s="230" t="e">
        <f t="shared" si="283"/>
        <v>#REF!</v>
      </c>
      <c r="AG1111" s="230">
        <v>2</v>
      </c>
      <c r="AH1111" s="230" t="e">
        <f t="shared" si="284"/>
        <v>#REF!</v>
      </c>
      <c r="AI1111" s="228" t="e">
        <f t="shared" si="285"/>
        <v>#REF!</v>
      </c>
      <c r="AJ1111" s="209">
        <f>Solicitacao_Prancha[[#This Row],[QUANT EQUIP]]</f>
        <v>1</v>
      </c>
      <c r="AK1111" s="209"/>
      <c r="AL1111" s="209"/>
      <c r="AM1111" s="209"/>
      <c r="AN1111" s="209"/>
      <c r="AO1111" s="209"/>
      <c r="AP1111" s="209"/>
      <c r="AQ1111" s="209"/>
      <c r="AR1111" s="209"/>
      <c r="AS1111" s="209"/>
      <c r="AT1111" s="209"/>
      <c r="AU1111" s="209"/>
      <c r="AV1111" s="209"/>
      <c r="AW1111" s="209"/>
      <c r="AX1111"/>
      <c r="AY1111"/>
    </row>
    <row r="1112" spans="1:51" ht="15" hidden="1" x14ac:dyDescent="0.25">
      <c r="A1112" s="209">
        <v>3883</v>
      </c>
      <c r="B1112" s="209" t="s">
        <v>745</v>
      </c>
      <c r="C1112" s="210">
        <v>45669.065972222219</v>
      </c>
      <c r="D1112" s="209" t="s">
        <v>844</v>
      </c>
      <c r="E1112" s="209" t="s">
        <v>485</v>
      </c>
      <c r="F1112" s="209">
        <v>1</v>
      </c>
      <c r="G1112" s="209" t="s">
        <v>845</v>
      </c>
      <c r="H1112" s="209" t="s">
        <v>620</v>
      </c>
      <c r="I1112" s="209" t="s">
        <v>624</v>
      </c>
      <c r="J1112" s="209" t="s">
        <v>1</v>
      </c>
      <c r="K1112" s="209" t="s">
        <v>2104</v>
      </c>
      <c r="L1112" s="209" t="s">
        <v>2137</v>
      </c>
      <c r="M1112" s="209" t="s">
        <v>490</v>
      </c>
      <c r="N1112" s="209" t="s">
        <v>410</v>
      </c>
      <c r="O1112" s="209"/>
      <c r="P1112" s="209"/>
      <c r="Q1112" s="209" t="s">
        <v>687</v>
      </c>
      <c r="R1112" s="209" t="e">
        <f>VLOOKUP(LEFT(Solicitacao_Prancha[[#This Row],[ORIGEM]],4),#REF!,2,0)</f>
        <v>#REF!</v>
      </c>
      <c r="S1112" s="209" t="e">
        <f>VLOOKUP(LEFT(Solicitacao_Prancha[[#This Row],[DESTINO]],4),#REF!,2,0)</f>
        <v>#REF!</v>
      </c>
      <c r="T1112" s="218" t="str">
        <f t="shared" si="278"/>
        <v>Não Aderente</v>
      </c>
      <c r="U1112" s="222">
        <f>((CONCATENATE(Solicitacao_Prancha[[#This Row],[DATA MOVIMENTAÇÃO]]," ",Solicitacao_Prancha[[#This Row],[HORA MOVIMENTAÇÃO]])-Solicitacao_Prancha[[#This Row],[DATA SOLICITAÇÃO]])*24)+3</f>
        <v>42.016666666720994</v>
      </c>
      <c r="V1112" s="224" t="s">
        <v>410</v>
      </c>
      <c r="W1112" s="209" t="str">
        <f>LEFT(Solicitacao_Prancha[[#This Row],[ORIGEM]],4)</f>
        <v>0425</v>
      </c>
      <c r="X1112" s="209" t="str">
        <f>LEFT(Solicitacao_Prancha[[#This Row],[DESTINO]],4)</f>
        <v>BRLP</v>
      </c>
      <c r="Y1112" s="209" t="str">
        <f t="shared" si="279"/>
        <v>BRLP0425</v>
      </c>
      <c r="Z1112" s="209" t="str">
        <f t="shared" si="280"/>
        <v>0425BRLP</v>
      </c>
      <c r="AA1112" s="209" t="str">
        <f t="shared" si="281"/>
        <v>BRLPBRLP</v>
      </c>
      <c r="AB1112" s="222" t="e">
        <f>VLOOKUP(Y1112,#REF!,2,0)</f>
        <v>#REF!</v>
      </c>
      <c r="AC1112" s="222" t="e">
        <f>VLOOKUP(Z1112,#REF!,2,0)</f>
        <v>#REF!</v>
      </c>
      <c r="AD1112" s="222" t="e">
        <f>VLOOKUP(AA1112,#REF!,2,0)</f>
        <v>#REF!</v>
      </c>
      <c r="AE1112" s="227" t="e">
        <f t="shared" si="282"/>
        <v>#REF!</v>
      </c>
      <c r="AF1112" s="230" t="e">
        <f t="shared" si="283"/>
        <v>#REF!</v>
      </c>
      <c r="AG1112" s="230">
        <v>2</v>
      </c>
      <c r="AH1112" s="230" t="e">
        <f t="shared" si="284"/>
        <v>#REF!</v>
      </c>
      <c r="AI1112" s="228" t="e">
        <f t="shared" si="285"/>
        <v>#REF!</v>
      </c>
      <c r="AJ1112" s="209">
        <f>Solicitacao_Prancha[[#This Row],[QUANT EQUIP]]</f>
        <v>1</v>
      </c>
      <c r="AK1112" s="209"/>
      <c r="AL1112" s="209"/>
      <c r="AM1112" s="209"/>
      <c r="AN1112" s="209"/>
      <c r="AO1112" s="209"/>
      <c r="AP1112" s="209"/>
      <c r="AQ1112" s="209"/>
      <c r="AR1112" s="209"/>
      <c r="AS1112" s="209"/>
      <c r="AT1112" s="209"/>
      <c r="AU1112" s="209"/>
      <c r="AV1112" s="209"/>
      <c r="AW1112" s="209"/>
      <c r="AX1112"/>
      <c r="AY1112"/>
    </row>
    <row r="1113" spans="1:51" ht="15" hidden="1" x14ac:dyDescent="0.25">
      <c r="A1113" s="209">
        <v>3885</v>
      </c>
      <c r="B1113" s="209" t="s">
        <v>743</v>
      </c>
      <c r="C1113" s="210">
        <v>45669.473611111112</v>
      </c>
      <c r="D1113" s="209" t="s">
        <v>1707</v>
      </c>
      <c r="E1113" s="209" t="s">
        <v>481</v>
      </c>
      <c r="F1113" s="209">
        <v>1</v>
      </c>
      <c r="G1113" s="209" t="s">
        <v>492</v>
      </c>
      <c r="H1113" s="209" t="s">
        <v>620</v>
      </c>
      <c r="I1113" s="209" t="s">
        <v>621</v>
      </c>
      <c r="J1113" s="209" t="s">
        <v>531</v>
      </c>
      <c r="K1113" s="209" t="s">
        <v>2107</v>
      </c>
      <c r="L1113" s="209" t="s">
        <v>606</v>
      </c>
      <c r="M1113" s="209" t="s">
        <v>1887</v>
      </c>
      <c r="N1113" s="209" t="s">
        <v>1614</v>
      </c>
      <c r="O1113" s="209" t="s">
        <v>2138</v>
      </c>
      <c r="P1113" s="209" t="s">
        <v>514</v>
      </c>
      <c r="Q1113" s="209" t="s">
        <v>688</v>
      </c>
      <c r="R1113" s="209" t="e">
        <f>VLOOKUP(LEFT(Solicitacao_Prancha[[#This Row],[ORIGEM]],4),#REF!,2,0)</f>
        <v>#REF!</v>
      </c>
      <c r="S1113" s="209" t="e">
        <f>VLOOKUP(LEFT(Solicitacao_Prancha[[#This Row],[DESTINO]],4),#REF!,2,0)</f>
        <v>#REF!</v>
      </c>
      <c r="T1113" s="218" t="str">
        <f t="shared" si="278"/>
        <v>Não Aderente</v>
      </c>
      <c r="U1113" s="222">
        <f>((CONCATENATE(Solicitacao_Prancha[[#This Row],[DATA MOVIMENTAÇÃO]]," ",Solicitacao_Prancha[[#This Row],[HORA MOVIMENTAÇÃO]])-Solicitacao_Prancha[[#This Row],[DATA SOLICITAÇÃO]])*24)+3</f>
        <v>3.6333333333022892</v>
      </c>
      <c r="V1113" s="224" t="s">
        <v>410</v>
      </c>
      <c r="W1113" s="209" t="str">
        <f>LEFT(Solicitacao_Prancha[[#This Row],[ORIGEM]],4)</f>
        <v>0516</v>
      </c>
      <c r="X1113" s="209" t="str">
        <f>LEFT(Solicitacao_Prancha[[#This Row],[DESTINO]],4)</f>
        <v>0630</v>
      </c>
      <c r="Y1113" s="209" t="str">
        <f t="shared" si="279"/>
        <v>BRLP0516</v>
      </c>
      <c r="Z1113" s="209" t="str">
        <f t="shared" si="280"/>
        <v>05160630</v>
      </c>
      <c r="AA1113" s="209" t="str">
        <f t="shared" si="281"/>
        <v>BRLP0630</v>
      </c>
      <c r="AB1113" s="222" t="e">
        <f>VLOOKUP(Y1113,#REF!,2,0)</f>
        <v>#REF!</v>
      </c>
      <c r="AC1113" s="222" t="e">
        <f>VLOOKUP(Z1113,#REF!,2,0)</f>
        <v>#REF!</v>
      </c>
      <c r="AD1113" s="222" t="e">
        <f>VLOOKUP(AA1113,#REF!,2,0)</f>
        <v>#REF!</v>
      </c>
      <c r="AE1113" s="227" t="e">
        <f t="shared" si="282"/>
        <v>#REF!</v>
      </c>
      <c r="AF1113" s="230" t="e">
        <f t="shared" si="283"/>
        <v>#REF!</v>
      </c>
      <c r="AG1113" s="230">
        <v>2</v>
      </c>
      <c r="AH1113" s="230" t="e">
        <f t="shared" si="284"/>
        <v>#REF!</v>
      </c>
      <c r="AI1113" s="228" t="e">
        <f t="shared" si="285"/>
        <v>#REF!</v>
      </c>
      <c r="AJ1113" s="209">
        <f>Solicitacao_Prancha[[#This Row],[QUANT EQUIP]]</f>
        <v>1</v>
      </c>
      <c r="AK1113" s="209"/>
      <c r="AL1113" s="209"/>
      <c r="AM1113" s="209"/>
      <c r="AN1113" s="209"/>
      <c r="AO1113" s="209"/>
      <c r="AP1113" s="209"/>
      <c r="AQ1113" s="209"/>
      <c r="AR1113" s="209"/>
      <c r="AS1113" s="209"/>
      <c r="AT1113" s="209"/>
      <c r="AU1113" s="209"/>
      <c r="AV1113" s="209"/>
      <c r="AW1113" s="209"/>
      <c r="AX1113"/>
      <c r="AY1113"/>
    </row>
    <row r="1114" spans="1:51" ht="15" hidden="1" x14ac:dyDescent="0.25">
      <c r="A1114" s="209">
        <v>3886</v>
      </c>
      <c r="B1114" s="209" t="s">
        <v>718</v>
      </c>
      <c r="C1114" s="210">
        <v>45669.593055555553</v>
      </c>
      <c r="D1114" s="209" t="s">
        <v>822</v>
      </c>
      <c r="E1114" s="209" t="s">
        <v>719</v>
      </c>
      <c r="F1114" s="209">
        <v>4</v>
      </c>
      <c r="G1114" s="209" t="s">
        <v>7</v>
      </c>
      <c r="H1114" s="209" t="s">
        <v>622</v>
      </c>
      <c r="I1114" s="209" t="s">
        <v>621</v>
      </c>
      <c r="J1114" s="209" t="s">
        <v>1</v>
      </c>
      <c r="K1114" s="209" t="s">
        <v>2139</v>
      </c>
      <c r="L1114" s="209" t="s">
        <v>595</v>
      </c>
      <c r="M1114" s="209" t="s">
        <v>640</v>
      </c>
      <c r="N1114" s="209" t="s">
        <v>590</v>
      </c>
      <c r="O1114" s="209"/>
      <c r="P1114" s="209"/>
      <c r="Q1114" s="209" t="s">
        <v>688</v>
      </c>
      <c r="R1114" s="209" t="e">
        <f>VLOOKUP(LEFT(Solicitacao_Prancha[[#This Row],[ORIGEM]],4),#REF!,2,0)</f>
        <v>#REF!</v>
      </c>
      <c r="S1114" s="209" t="e">
        <f>VLOOKUP(LEFT(Solicitacao_Prancha[[#This Row],[DESTINO]],4),#REF!,2,0)</f>
        <v>#REF!</v>
      </c>
      <c r="T1114" s="218" t="str">
        <f t="shared" si="278"/>
        <v>Não Aderente</v>
      </c>
      <c r="U1114" s="222">
        <f>((CONCATENATE(Solicitacao_Prancha[[#This Row],[DATA MOVIMENTAÇÃO]]," ",Solicitacao_Prancha[[#This Row],[HORA MOVIMENTAÇÃO]])-Solicitacao_Prancha[[#This Row],[DATA SOLICITAÇÃO]])*24)+3</f>
        <v>46.766666666662786</v>
      </c>
      <c r="V1114" s="224" t="s">
        <v>410</v>
      </c>
      <c r="W1114" s="209" t="str">
        <f>LEFT(Solicitacao_Prancha[[#This Row],[ORIGEM]],4)</f>
        <v>0422</v>
      </c>
      <c r="X1114" s="209" t="str">
        <f>LEFT(Solicitacao_Prancha[[#This Row],[DESTINO]],4)</f>
        <v>0351</v>
      </c>
      <c r="Y1114" s="209" t="str">
        <f t="shared" si="279"/>
        <v>BRLP0422</v>
      </c>
      <c r="Z1114" s="209" t="str">
        <f t="shared" si="280"/>
        <v>04220351</v>
      </c>
      <c r="AA1114" s="209" t="str">
        <f t="shared" si="281"/>
        <v>BRLP0351</v>
      </c>
      <c r="AB1114" s="222" t="e">
        <f>VLOOKUP(Y1114,#REF!,2,0)</f>
        <v>#REF!</v>
      </c>
      <c r="AC1114" s="222" t="e">
        <f>VLOOKUP(Z1114,#REF!,2,0)</f>
        <v>#REF!</v>
      </c>
      <c r="AD1114" s="222" t="e">
        <f>VLOOKUP(AA1114,#REF!,2,0)</f>
        <v>#REF!</v>
      </c>
      <c r="AE1114" s="227" t="e">
        <f t="shared" si="282"/>
        <v>#REF!</v>
      </c>
      <c r="AF1114" s="230" t="e">
        <f t="shared" si="283"/>
        <v>#REF!</v>
      </c>
      <c r="AG1114" s="230">
        <v>2</v>
      </c>
      <c r="AH1114" s="230" t="e">
        <f t="shared" si="284"/>
        <v>#REF!</v>
      </c>
      <c r="AI1114" s="228" t="e">
        <f t="shared" si="285"/>
        <v>#REF!</v>
      </c>
      <c r="AJ1114" s="209">
        <f>Solicitacao_Prancha[[#This Row],[QUANT EQUIP]]</f>
        <v>4</v>
      </c>
      <c r="AK1114" s="209"/>
      <c r="AL1114" s="209"/>
      <c r="AM1114" s="209"/>
      <c r="AN1114" s="209"/>
      <c r="AO1114" s="209"/>
      <c r="AP1114" s="209"/>
      <c r="AQ1114" s="209"/>
      <c r="AR1114" s="209"/>
      <c r="AS1114" s="209"/>
      <c r="AT1114" s="209"/>
      <c r="AU1114" s="209"/>
      <c r="AV1114" s="209"/>
      <c r="AW1114" s="209"/>
      <c r="AX1114"/>
      <c r="AY1114"/>
    </row>
    <row r="1115" spans="1:51" ht="15" hidden="1" x14ac:dyDescent="0.25">
      <c r="A1115" s="209">
        <v>3887</v>
      </c>
      <c r="B1115" s="209" t="s">
        <v>718</v>
      </c>
      <c r="C1115" s="210">
        <v>45669.594444444447</v>
      </c>
      <c r="D1115" s="209" t="s">
        <v>822</v>
      </c>
      <c r="E1115" s="209" t="s">
        <v>719</v>
      </c>
      <c r="F1115" s="209">
        <v>2</v>
      </c>
      <c r="G1115" s="209" t="s">
        <v>7</v>
      </c>
      <c r="H1115" s="209" t="s">
        <v>621</v>
      </c>
      <c r="I1115" s="209" t="s">
        <v>621</v>
      </c>
      <c r="J1115" s="209" t="s">
        <v>1</v>
      </c>
      <c r="K1115" s="209" t="s">
        <v>2140</v>
      </c>
      <c r="L1115" s="209" t="s">
        <v>595</v>
      </c>
      <c r="M1115" s="209" t="s">
        <v>640</v>
      </c>
      <c r="N1115" s="209" t="s">
        <v>590</v>
      </c>
      <c r="O1115" s="209"/>
      <c r="P1115" s="209"/>
      <c r="Q1115" s="209" t="s">
        <v>688</v>
      </c>
      <c r="R1115" s="209" t="e">
        <f>VLOOKUP(LEFT(Solicitacao_Prancha[[#This Row],[ORIGEM]],4),#REF!,2,0)</f>
        <v>#REF!</v>
      </c>
      <c r="S1115" s="209" t="e">
        <f>VLOOKUP(LEFT(Solicitacao_Prancha[[#This Row],[DESTINO]],4),#REF!,2,0)</f>
        <v>#REF!</v>
      </c>
      <c r="T1115" s="218" t="str">
        <f t="shared" si="278"/>
        <v>Aderente</v>
      </c>
      <c r="U1115" s="222">
        <f>((CONCATENATE(Solicitacao_Prancha[[#This Row],[DATA MOVIMENTAÇÃO]]," ",Solicitacao_Prancha[[#This Row],[HORA MOVIMENTAÇÃO]])-Solicitacao_Prancha[[#This Row],[DATA SOLICITAÇÃO]])*24)+3</f>
        <v>70.733333333220799</v>
      </c>
      <c r="V1115" s="224" t="s">
        <v>410</v>
      </c>
      <c r="W1115" s="209" t="str">
        <f>LEFT(Solicitacao_Prancha[[#This Row],[ORIGEM]],4)</f>
        <v>0422</v>
      </c>
      <c r="X1115" s="209" t="str">
        <f>LEFT(Solicitacao_Prancha[[#This Row],[DESTINO]],4)</f>
        <v>0351</v>
      </c>
      <c r="Y1115" s="209" t="str">
        <f t="shared" si="279"/>
        <v>BRLP0422</v>
      </c>
      <c r="Z1115" s="209" t="str">
        <f t="shared" si="280"/>
        <v>04220351</v>
      </c>
      <c r="AA1115" s="209" t="str">
        <f t="shared" si="281"/>
        <v>BRLP0351</v>
      </c>
      <c r="AB1115" s="222" t="e">
        <f>VLOOKUP(Y1115,#REF!,2,0)</f>
        <v>#REF!</v>
      </c>
      <c r="AC1115" s="222" t="e">
        <f>VLOOKUP(Z1115,#REF!,2,0)</f>
        <v>#REF!</v>
      </c>
      <c r="AD1115" s="222" t="e">
        <f>VLOOKUP(AA1115,#REF!,2,0)</f>
        <v>#REF!</v>
      </c>
      <c r="AE1115" s="227" t="e">
        <f t="shared" si="282"/>
        <v>#REF!</v>
      </c>
      <c r="AF1115" s="230" t="e">
        <f t="shared" si="283"/>
        <v>#REF!</v>
      </c>
      <c r="AG1115" s="230">
        <v>2</v>
      </c>
      <c r="AH1115" s="230" t="e">
        <f t="shared" si="284"/>
        <v>#REF!</v>
      </c>
      <c r="AI1115" s="228" t="e">
        <f t="shared" si="285"/>
        <v>#REF!</v>
      </c>
      <c r="AJ1115" s="209">
        <f>Solicitacao_Prancha[[#This Row],[QUANT EQUIP]]</f>
        <v>2</v>
      </c>
      <c r="AK1115" s="209"/>
      <c r="AL1115" s="209"/>
      <c r="AM1115" s="209"/>
      <c r="AN1115" s="209"/>
      <c r="AO1115" s="209"/>
      <c r="AP1115" s="209"/>
      <c r="AQ1115" s="209"/>
      <c r="AR1115" s="209"/>
      <c r="AS1115" s="209"/>
      <c r="AT1115" s="209"/>
      <c r="AU1115" s="209"/>
      <c r="AV1115" s="209"/>
      <c r="AW1115" s="209"/>
      <c r="AX1115"/>
      <c r="AY1115"/>
    </row>
    <row r="1116" spans="1:51" ht="15" hidden="1" x14ac:dyDescent="0.25">
      <c r="A1116" s="209">
        <v>3888</v>
      </c>
      <c r="B1116" s="209" t="s">
        <v>745</v>
      </c>
      <c r="C1116" s="210">
        <v>45669.642361111109</v>
      </c>
      <c r="D1116" s="209" t="s">
        <v>1773</v>
      </c>
      <c r="E1116" s="209" t="s">
        <v>553</v>
      </c>
      <c r="F1116" s="209">
        <v>1</v>
      </c>
      <c r="G1116" s="209" t="s">
        <v>554</v>
      </c>
      <c r="H1116" s="209" t="s">
        <v>620</v>
      </c>
      <c r="I1116" s="209" t="s">
        <v>622</v>
      </c>
      <c r="J1116" s="209" t="s">
        <v>1</v>
      </c>
      <c r="K1116" s="209" t="s">
        <v>2104</v>
      </c>
      <c r="L1116" s="209" t="s">
        <v>2141</v>
      </c>
      <c r="M1116" s="209" t="s">
        <v>2122</v>
      </c>
      <c r="N1116" s="209" t="s">
        <v>2122</v>
      </c>
      <c r="O1116" s="209"/>
      <c r="P1116" s="209"/>
      <c r="Q1116" s="209" t="s">
        <v>687</v>
      </c>
      <c r="R1116" s="209" t="e">
        <f>VLOOKUP(LEFT(Solicitacao_Prancha[[#This Row],[ORIGEM]],4),#REF!,2,0)</f>
        <v>#REF!</v>
      </c>
      <c r="S1116" s="209" t="e">
        <f>VLOOKUP(LEFT(Solicitacao_Prancha[[#This Row],[DESTINO]],4),#REF!,2,0)</f>
        <v>#REF!</v>
      </c>
      <c r="T1116" s="218" t="str">
        <f t="shared" si="278"/>
        <v>Não Aderente</v>
      </c>
      <c r="U1116" s="222">
        <f>((CONCATENATE(Solicitacao_Prancha[[#This Row],[DATA MOVIMENTAÇÃO]]," ",Solicitacao_Prancha[[#This Row],[HORA MOVIMENTAÇÃO]])-Solicitacao_Prancha[[#This Row],[DATA SOLICITAÇÃO]])*24)+3</f>
        <v>21</v>
      </c>
      <c r="V1116" s="224" t="s">
        <v>410</v>
      </c>
      <c r="W1116" s="209" t="str">
        <f>LEFT(Solicitacao_Prancha[[#This Row],[ORIGEM]],4)</f>
        <v>0420</v>
      </c>
      <c r="X1116" s="209" t="str">
        <f>LEFT(Solicitacao_Prancha[[#This Row],[DESTINO]],4)</f>
        <v>0420</v>
      </c>
      <c r="Y1116" s="209" t="str">
        <f t="shared" si="279"/>
        <v>BRLP0420</v>
      </c>
      <c r="Z1116" s="209" t="str">
        <f t="shared" si="280"/>
        <v>04200420</v>
      </c>
      <c r="AA1116" s="209" t="str">
        <f t="shared" si="281"/>
        <v>BRLP0420</v>
      </c>
      <c r="AB1116" s="222" t="e">
        <f>VLOOKUP(Y1116,#REF!,2,0)</f>
        <v>#REF!</v>
      </c>
      <c r="AC1116" s="222" t="e">
        <f>VLOOKUP(Z1116,#REF!,2,0)</f>
        <v>#REF!</v>
      </c>
      <c r="AD1116" s="222" t="e">
        <f>VLOOKUP(AA1116,#REF!,2,0)</f>
        <v>#REF!</v>
      </c>
      <c r="AE1116" s="227" t="e">
        <f t="shared" si="282"/>
        <v>#REF!</v>
      </c>
      <c r="AF1116" s="230" t="e">
        <f t="shared" si="283"/>
        <v>#REF!</v>
      </c>
      <c r="AG1116" s="230">
        <v>2</v>
      </c>
      <c r="AH1116" s="230" t="e">
        <f t="shared" si="284"/>
        <v>#REF!</v>
      </c>
      <c r="AI1116" s="228" t="e">
        <f t="shared" si="285"/>
        <v>#REF!</v>
      </c>
      <c r="AJ1116" s="209">
        <f>Solicitacao_Prancha[[#This Row],[QUANT EQUIP]]</f>
        <v>1</v>
      </c>
      <c r="AK1116" s="209"/>
      <c r="AL1116" s="209"/>
      <c r="AM1116" s="209"/>
      <c r="AN1116" s="209"/>
      <c r="AO1116" s="209"/>
      <c r="AP1116" s="209"/>
      <c r="AQ1116" s="209"/>
      <c r="AR1116" s="209"/>
      <c r="AS1116" s="209"/>
      <c r="AT1116" s="209"/>
      <c r="AU1116" s="209"/>
      <c r="AV1116" s="209"/>
      <c r="AW1116" s="209"/>
      <c r="AX1116"/>
      <c r="AY1116"/>
    </row>
    <row r="1117" spans="1:51" ht="15" hidden="1" x14ac:dyDescent="0.25">
      <c r="A1117" s="209">
        <v>3966</v>
      </c>
      <c r="B1117" s="209" t="s">
        <v>718</v>
      </c>
      <c r="C1117" s="210">
        <v>45669.645833333336</v>
      </c>
      <c r="D1117" s="209" t="s">
        <v>2142</v>
      </c>
      <c r="E1117" s="209" t="s">
        <v>5</v>
      </c>
      <c r="F1117" s="209">
        <v>1</v>
      </c>
      <c r="G1117" s="209" t="s">
        <v>4</v>
      </c>
      <c r="H1117" s="209" t="s">
        <v>620</v>
      </c>
      <c r="I1117" s="209" t="s">
        <v>621</v>
      </c>
      <c r="J1117" s="209" t="s">
        <v>1</v>
      </c>
      <c r="K1117" s="209" t="s">
        <v>2140</v>
      </c>
      <c r="L1117" s="209" t="s">
        <v>593</v>
      </c>
      <c r="M1117" s="209" t="s">
        <v>658</v>
      </c>
      <c r="N1117" s="209" t="s">
        <v>642</v>
      </c>
      <c r="O1117" s="209"/>
      <c r="P1117" s="209"/>
      <c r="Q1117" s="209" t="s">
        <v>688</v>
      </c>
      <c r="R1117" s="209" t="e">
        <f>VLOOKUP(LEFT(Solicitacao_Prancha[[#This Row],[ORIGEM]],4),#REF!,2,0)</f>
        <v>#REF!</v>
      </c>
      <c r="S1117" s="209" t="e">
        <f>VLOOKUP(LEFT(Solicitacao_Prancha[[#This Row],[DESTINO]],4),#REF!,2,0)</f>
        <v>#REF!</v>
      </c>
      <c r="T1117" s="218" t="str">
        <f t="shared" si="278"/>
        <v>Aderente</v>
      </c>
      <c r="U1117" s="222">
        <f>((CONCATENATE(Solicitacao_Prancha[[#This Row],[DATA MOVIMENTAÇÃO]]," ",Solicitacao_Prancha[[#This Row],[HORA MOVIMENTAÇÃO]])-Solicitacao_Prancha[[#This Row],[DATA SOLICITAÇÃO]])*24)+3</f>
        <v>67.5</v>
      </c>
      <c r="V1117" s="224" t="s">
        <v>410</v>
      </c>
      <c r="W1117" s="209" t="str">
        <f>LEFT(Solicitacao_Prancha[[#This Row],[ORIGEM]],4)</f>
        <v>0459</v>
      </c>
      <c r="X1117" s="209" t="str">
        <f>LEFT(Solicitacao_Prancha[[#This Row],[DESTINO]],4)</f>
        <v>0352</v>
      </c>
      <c r="Y1117" s="209" t="str">
        <f t="shared" si="279"/>
        <v>BRLP0459</v>
      </c>
      <c r="Z1117" s="209" t="str">
        <f t="shared" si="280"/>
        <v>04590352</v>
      </c>
      <c r="AA1117" s="209" t="str">
        <f t="shared" si="281"/>
        <v>BRLP0352</v>
      </c>
      <c r="AB1117" s="222" t="e">
        <f>VLOOKUP(Y1117,#REF!,2,0)</f>
        <v>#REF!</v>
      </c>
      <c r="AC1117" s="222" t="e">
        <f>VLOOKUP(Z1117,#REF!,2,0)</f>
        <v>#REF!</v>
      </c>
      <c r="AD1117" s="222" t="e">
        <f>VLOOKUP(AA1117,#REF!,2,0)</f>
        <v>#REF!</v>
      </c>
      <c r="AE1117" s="227" t="e">
        <f t="shared" si="282"/>
        <v>#REF!</v>
      </c>
      <c r="AF1117" s="230" t="e">
        <f t="shared" si="283"/>
        <v>#REF!</v>
      </c>
      <c r="AG1117" s="230">
        <v>2</v>
      </c>
      <c r="AH1117" s="230" t="e">
        <f t="shared" si="284"/>
        <v>#REF!</v>
      </c>
      <c r="AI1117" s="228" t="e">
        <f t="shared" si="285"/>
        <v>#REF!</v>
      </c>
      <c r="AJ1117" s="209">
        <f>Solicitacao_Prancha[[#This Row],[QUANT EQUIP]]</f>
        <v>1</v>
      </c>
      <c r="AK1117" s="209"/>
      <c r="AL1117" s="209"/>
      <c r="AM1117" s="209"/>
      <c r="AN1117" s="209"/>
      <c r="AO1117" s="209"/>
      <c r="AP1117" s="209"/>
      <c r="AQ1117" s="209"/>
      <c r="AR1117" s="209"/>
      <c r="AS1117" s="209"/>
      <c r="AT1117" s="209"/>
      <c r="AU1117" s="209"/>
      <c r="AV1117" s="209"/>
      <c r="AW1117" s="209"/>
      <c r="AX1117"/>
      <c r="AY1117"/>
    </row>
    <row r="1118" spans="1:51" ht="15" hidden="1" x14ac:dyDescent="0.25">
      <c r="A1118" s="209">
        <v>3889</v>
      </c>
      <c r="B1118" s="209" t="s">
        <v>718</v>
      </c>
      <c r="C1118" s="210">
        <v>45669.645833333336</v>
      </c>
      <c r="D1118" s="209" t="s">
        <v>2142</v>
      </c>
      <c r="E1118" s="209" t="s">
        <v>5</v>
      </c>
      <c r="F1118" s="209">
        <v>1</v>
      </c>
      <c r="G1118" s="209" t="s">
        <v>4</v>
      </c>
      <c r="H1118" s="209" t="s">
        <v>620</v>
      </c>
      <c r="I1118" s="209" t="s">
        <v>621</v>
      </c>
      <c r="J1118" s="209" t="s">
        <v>1</v>
      </c>
      <c r="K1118" s="209" t="s">
        <v>2139</v>
      </c>
      <c r="L1118" s="209" t="s">
        <v>593</v>
      </c>
      <c r="M1118" s="209" t="s">
        <v>658</v>
      </c>
      <c r="N1118" s="209" t="s">
        <v>642</v>
      </c>
      <c r="O1118" s="209"/>
      <c r="P1118" s="209"/>
      <c r="Q1118" s="209" t="s">
        <v>688</v>
      </c>
      <c r="R1118" s="209" t="e">
        <f>VLOOKUP(LEFT(Solicitacao_Prancha[[#This Row],[ORIGEM]],4),#REF!,2,0)</f>
        <v>#REF!</v>
      </c>
      <c r="S1118" s="209" t="e">
        <f>VLOOKUP(LEFT(Solicitacao_Prancha[[#This Row],[DESTINO]],4),#REF!,2,0)</f>
        <v>#REF!</v>
      </c>
      <c r="T1118" s="218" t="str">
        <f t="shared" si="278"/>
        <v>Não Aderente</v>
      </c>
      <c r="U1118" s="222">
        <f>((CONCATENATE(Solicitacao_Prancha[[#This Row],[DATA MOVIMENTAÇÃO]]," ",Solicitacao_Prancha[[#This Row],[HORA MOVIMENTAÇÃO]])-Solicitacao_Prancha[[#This Row],[DATA SOLICITAÇÃO]])*24)+3</f>
        <v>43.5</v>
      </c>
      <c r="V1118" s="224" t="s">
        <v>410</v>
      </c>
      <c r="W1118" s="209" t="str">
        <f>LEFT(Solicitacao_Prancha[[#This Row],[ORIGEM]],4)</f>
        <v>0459</v>
      </c>
      <c r="X1118" s="209" t="str">
        <f>LEFT(Solicitacao_Prancha[[#This Row],[DESTINO]],4)</f>
        <v>0352</v>
      </c>
      <c r="Y1118" s="209" t="str">
        <f t="shared" si="279"/>
        <v>BRLP0459</v>
      </c>
      <c r="Z1118" s="209" t="str">
        <f t="shared" si="280"/>
        <v>04590352</v>
      </c>
      <c r="AA1118" s="209" t="str">
        <f t="shared" si="281"/>
        <v>BRLP0352</v>
      </c>
      <c r="AB1118" s="222" t="e">
        <f>VLOOKUP(Y1118,#REF!,2,0)</f>
        <v>#REF!</v>
      </c>
      <c r="AC1118" s="222" t="e">
        <f>VLOOKUP(Z1118,#REF!,2,0)</f>
        <v>#REF!</v>
      </c>
      <c r="AD1118" s="222" t="e">
        <f>VLOOKUP(AA1118,#REF!,2,0)</f>
        <v>#REF!</v>
      </c>
      <c r="AE1118" s="227" t="e">
        <f t="shared" si="282"/>
        <v>#REF!</v>
      </c>
      <c r="AF1118" s="230" t="e">
        <f t="shared" si="283"/>
        <v>#REF!</v>
      </c>
      <c r="AG1118" s="230">
        <v>2</v>
      </c>
      <c r="AH1118" s="230" t="e">
        <f t="shared" si="284"/>
        <v>#REF!</v>
      </c>
      <c r="AI1118" s="228" t="e">
        <f t="shared" si="285"/>
        <v>#REF!</v>
      </c>
      <c r="AJ1118" s="209">
        <f>Solicitacao_Prancha[[#This Row],[QUANT EQUIP]]</f>
        <v>1</v>
      </c>
      <c r="AK1118" s="209"/>
      <c r="AL1118" s="209"/>
      <c r="AM1118" s="209"/>
      <c r="AN1118" s="209"/>
      <c r="AO1118" s="209"/>
      <c r="AP1118" s="209"/>
      <c r="AQ1118" s="209"/>
      <c r="AR1118" s="209"/>
      <c r="AS1118" s="209"/>
      <c r="AT1118" s="209"/>
      <c r="AU1118" s="209"/>
      <c r="AV1118" s="209"/>
      <c r="AW1118" s="209"/>
      <c r="AX1118"/>
      <c r="AY1118"/>
    </row>
    <row r="1119" spans="1:51" ht="15" hidden="1" x14ac:dyDescent="0.25">
      <c r="A1119" s="209">
        <v>3891</v>
      </c>
      <c r="B1119" s="209" t="s">
        <v>718</v>
      </c>
      <c r="C1119" s="210">
        <v>45669.645833333336</v>
      </c>
      <c r="D1119" s="209" t="s">
        <v>2142</v>
      </c>
      <c r="E1119" s="209" t="s">
        <v>719</v>
      </c>
      <c r="F1119" s="209">
        <v>6</v>
      </c>
      <c r="G1119" s="209" t="s">
        <v>4</v>
      </c>
      <c r="H1119" s="209" t="s">
        <v>637</v>
      </c>
      <c r="I1119" s="209" t="s">
        <v>621</v>
      </c>
      <c r="J1119" s="209" t="s">
        <v>1</v>
      </c>
      <c r="K1119" s="209" t="s">
        <v>2139</v>
      </c>
      <c r="L1119" s="209" t="s">
        <v>593</v>
      </c>
      <c r="M1119" s="209" t="s">
        <v>658</v>
      </c>
      <c r="N1119" s="209" t="s">
        <v>642</v>
      </c>
      <c r="O1119" s="209"/>
      <c r="P1119" s="209"/>
      <c r="Q1119" s="209" t="s">
        <v>688</v>
      </c>
      <c r="R1119" s="209" t="e">
        <f>VLOOKUP(LEFT(Solicitacao_Prancha[[#This Row],[ORIGEM]],4),#REF!,2,0)</f>
        <v>#REF!</v>
      </c>
      <c r="S1119" s="209" t="e">
        <f>VLOOKUP(LEFT(Solicitacao_Prancha[[#This Row],[DESTINO]],4),#REF!,2,0)</f>
        <v>#REF!</v>
      </c>
      <c r="T1119" s="218" t="str">
        <f t="shared" si="278"/>
        <v>Não Aderente</v>
      </c>
      <c r="U1119" s="222">
        <f>((CONCATENATE(Solicitacao_Prancha[[#This Row],[DATA MOVIMENTAÇÃO]]," ",Solicitacao_Prancha[[#This Row],[HORA MOVIMENTAÇÃO]])-Solicitacao_Prancha[[#This Row],[DATA SOLICITAÇÃO]])*24)+3</f>
        <v>43.5</v>
      </c>
      <c r="V1119" s="224" t="s">
        <v>410</v>
      </c>
      <c r="W1119" s="209" t="str">
        <f>LEFT(Solicitacao_Prancha[[#This Row],[ORIGEM]],4)</f>
        <v>0459</v>
      </c>
      <c r="X1119" s="209" t="str">
        <f>LEFT(Solicitacao_Prancha[[#This Row],[DESTINO]],4)</f>
        <v>0352</v>
      </c>
      <c r="Y1119" s="209" t="str">
        <f t="shared" si="279"/>
        <v>BRLP0459</v>
      </c>
      <c r="Z1119" s="209" t="str">
        <f t="shared" si="280"/>
        <v>04590352</v>
      </c>
      <c r="AA1119" s="209" t="str">
        <f t="shared" si="281"/>
        <v>BRLP0352</v>
      </c>
      <c r="AB1119" s="222" t="e">
        <f>VLOOKUP(Y1119,#REF!,2,0)</f>
        <v>#REF!</v>
      </c>
      <c r="AC1119" s="222" t="e">
        <f>VLOOKUP(Z1119,#REF!,2,0)</f>
        <v>#REF!</v>
      </c>
      <c r="AD1119" s="222" t="e">
        <f>VLOOKUP(AA1119,#REF!,2,0)</f>
        <v>#REF!</v>
      </c>
      <c r="AE1119" s="227" t="e">
        <f t="shared" si="282"/>
        <v>#REF!</v>
      </c>
      <c r="AF1119" s="230" t="e">
        <f t="shared" si="283"/>
        <v>#REF!</v>
      </c>
      <c r="AG1119" s="230">
        <v>2</v>
      </c>
      <c r="AH1119" s="230" t="e">
        <f t="shared" si="284"/>
        <v>#REF!</v>
      </c>
      <c r="AI1119" s="228" t="e">
        <f t="shared" si="285"/>
        <v>#REF!</v>
      </c>
      <c r="AJ1119" s="209">
        <f>Solicitacao_Prancha[[#This Row],[QUANT EQUIP]]</f>
        <v>6</v>
      </c>
      <c r="AK1119" s="209"/>
      <c r="AL1119" s="209"/>
      <c r="AM1119" s="209"/>
      <c r="AN1119" s="209"/>
      <c r="AO1119" s="209"/>
      <c r="AP1119" s="209"/>
      <c r="AQ1119" s="209"/>
      <c r="AR1119" s="209"/>
      <c r="AS1119" s="209"/>
      <c r="AT1119" s="209"/>
      <c r="AU1119" s="209"/>
      <c r="AV1119" s="209"/>
      <c r="AW1119" s="209"/>
      <c r="AX1119"/>
      <c r="AY1119"/>
    </row>
    <row r="1120" spans="1:51" ht="15" hidden="1" x14ac:dyDescent="0.25">
      <c r="A1120" s="209">
        <v>3890</v>
      </c>
      <c r="B1120" s="209" t="s">
        <v>717</v>
      </c>
      <c r="C1120" s="210">
        <v>45669.647916666669</v>
      </c>
      <c r="D1120" s="209" t="s">
        <v>562</v>
      </c>
      <c r="E1120" s="209" t="s">
        <v>5</v>
      </c>
      <c r="F1120" s="209">
        <v>1</v>
      </c>
      <c r="G1120" s="209" t="s">
        <v>543</v>
      </c>
      <c r="H1120" s="209" t="s">
        <v>620</v>
      </c>
      <c r="I1120" s="209" t="s">
        <v>620</v>
      </c>
      <c r="J1120" s="209" t="s">
        <v>1</v>
      </c>
      <c r="K1120" s="209" t="s">
        <v>2107</v>
      </c>
      <c r="L1120" s="209" t="s">
        <v>2143</v>
      </c>
      <c r="M1120" s="209" t="s">
        <v>636</v>
      </c>
      <c r="N1120" s="209" t="s">
        <v>678</v>
      </c>
      <c r="O1120" s="209"/>
      <c r="P1120" s="209"/>
      <c r="Q1120" s="209" t="s">
        <v>688</v>
      </c>
      <c r="R1120" s="209" t="e">
        <f>VLOOKUP(LEFT(Solicitacao_Prancha[[#This Row],[ORIGEM]],4),#REF!,2,0)</f>
        <v>#REF!</v>
      </c>
      <c r="S1120" s="209" t="e">
        <f>VLOOKUP(LEFT(Solicitacao_Prancha[[#This Row],[DESTINO]],4),#REF!,2,0)</f>
        <v>#REF!</v>
      </c>
      <c r="T1120" s="218" t="str">
        <f t="shared" si="278"/>
        <v>Não Aderente</v>
      </c>
      <c r="U1120" s="222">
        <f>((CONCATENATE(Solicitacao_Prancha[[#This Row],[DATA MOVIMENTAÇÃO]]," ",Solicitacao_Prancha[[#This Row],[HORA MOVIMENTAÇÃO]])-Solicitacao_Prancha[[#This Row],[DATA SOLICITAÇÃO]])*24)+3</f>
        <v>1.6666666546370834E-2</v>
      </c>
      <c r="V1120" s="224" t="s">
        <v>410</v>
      </c>
      <c r="W1120" s="209" t="str">
        <f>LEFT(Solicitacao_Prancha[[#This Row],[ORIGEM]],4)</f>
        <v>5002</v>
      </c>
      <c r="X1120" s="209" t="str">
        <f>LEFT(Solicitacao_Prancha[[#This Row],[DESTINO]],4)</f>
        <v>5014</v>
      </c>
      <c r="Y1120" s="209" t="str">
        <f t="shared" si="279"/>
        <v>BRLP5002</v>
      </c>
      <c r="Z1120" s="209" t="str">
        <f t="shared" si="280"/>
        <v>50025014</v>
      </c>
      <c r="AA1120" s="209" t="str">
        <f t="shared" si="281"/>
        <v>BRLP5014</v>
      </c>
      <c r="AB1120" s="222" t="e">
        <f>VLOOKUP(Y1120,#REF!,2,0)</f>
        <v>#REF!</v>
      </c>
      <c r="AC1120" s="222" t="e">
        <f>VLOOKUP(Z1120,#REF!,2,0)</f>
        <v>#REF!</v>
      </c>
      <c r="AD1120" s="222" t="e">
        <f>VLOOKUP(AA1120,#REF!,2,0)</f>
        <v>#REF!</v>
      </c>
      <c r="AE1120" s="227" t="e">
        <f t="shared" si="282"/>
        <v>#REF!</v>
      </c>
      <c r="AF1120" s="230" t="e">
        <f t="shared" si="283"/>
        <v>#REF!</v>
      </c>
      <c r="AG1120" s="230">
        <v>2</v>
      </c>
      <c r="AH1120" s="230" t="e">
        <f t="shared" si="284"/>
        <v>#REF!</v>
      </c>
      <c r="AI1120" s="228" t="e">
        <f t="shared" si="285"/>
        <v>#REF!</v>
      </c>
      <c r="AJ1120" s="209">
        <f>Solicitacao_Prancha[[#This Row],[QUANT EQUIP]]</f>
        <v>1</v>
      </c>
      <c r="AK1120" s="209"/>
      <c r="AL1120" s="209"/>
      <c r="AM1120" s="209"/>
      <c r="AN1120" s="209"/>
      <c r="AO1120" s="209"/>
      <c r="AP1120" s="209"/>
      <c r="AQ1120" s="209"/>
      <c r="AR1120" s="209"/>
      <c r="AS1120" s="209"/>
      <c r="AT1120" s="209"/>
      <c r="AU1120" s="209"/>
      <c r="AV1120" s="209"/>
      <c r="AW1120" s="209"/>
      <c r="AX1120"/>
      <c r="AY1120"/>
    </row>
    <row r="1121" spans="1:51" ht="15" hidden="1" x14ac:dyDescent="0.25">
      <c r="A1121" s="209">
        <v>3892</v>
      </c>
      <c r="B1121" s="209" t="s">
        <v>718</v>
      </c>
      <c r="C1121" s="210">
        <v>45669.649305555555</v>
      </c>
      <c r="D1121" s="209" t="s">
        <v>2142</v>
      </c>
      <c r="E1121" s="209" t="s">
        <v>719</v>
      </c>
      <c r="F1121" s="209">
        <v>5</v>
      </c>
      <c r="G1121" s="209" t="s">
        <v>4</v>
      </c>
      <c r="H1121" s="209" t="s">
        <v>626</v>
      </c>
      <c r="I1121" s="209" t="s">
        <v>621</v>
      </c>
      <c r="J1121" s="209" t="s">
        <v>1</v>
      </c>
      <c r="K1121" s="209" t="s">
        <v>2140</v>
      </c>
      <c r="L1121" s="209" t="s">
        <v>593</v>
      </c>
      <c r="M1121" s="209" t="s">
        <v>658</v>
      </c>
      <c r="N1121" s="209" t="s">
        <v>638</v>
      </c>
      <c r="O1121" s="209"/>
      <c r="P1121" s="209"/>
      <c r="Q1121" s="209" t="s">
        <v>688</v>
      </c>
      <c r="R1121" s="209" t="e">
        <f>VLOOKUP(LEFT(Solicitacao_Prancha[[#This Row],[ORIGEM]],4),#REF!,2,0)</f>
        <v>#REF!</v>
      </c>
      <c r="S1121" s="209" t="e">
        <f>VLOOKUP(LEFT(Solicitacao_Prancha[[#This Row],[DESTINO]],4),#REF!,2,0)</f>
        <v>#REF!</v>
      </c>
      <c r="T1121" s="218" t="str">
        <f t="shared" si="278"/>
        <v>Aderente</v>
      </c>
      <c r="U1121" s="222">
        <f>((CONCATENATE(Solicitacao_Prancha[[#This Row],[DATA MOVIMENTAÇÃO]]," ",Solicitacao_Prancha[[#This Row],[HORA MOVIMENTAÇÃO]])-Solicitacao_Prancha[[#This Row],[DATA SOLICITAÇÃO]])*24)+3</f>
        <v>67.416666666744277</v>
      </c>
      <c r="V1121" s="224" t="s">
        <v>410</v>
      </c>
      <c r="W1121" s="209" t="str">
        <f>LEFT(Solicitacao_Prancha[[#This Row],[ORIGEM]],4)</f>
        <v>0459</v>
      </c>
      <c r="X1121" s="209" t="str">
        <f>LEFT(Solicitacao_Prancha[[#This Row],[DESTINO]],4)</f>
        <v>0011</v>
      </c>
      <c r="Y1121" s="209" t="str">
        <f t="shared" si="279"/>
        <v>BRLP0459</v>
      </c>
      <c r="Z1121" s="209" t="str">
        <f t="shared" si="280"/>
        <v>04590011</v>
      </c>
      <c r="AA1121" s="209" t="str">
        <f t="shared" si="281"/>
        <v>BRLP0011</v>
      </c>
      <c r="AB1121" s="222" t="e">
        <f>VLOOKUP(Y1121,#REF!,2,0)</f>
        <v>#REF!</v>
      </c>
      <c r="AC1121" s="222" t="e">
        <f>VLOOKUP(Z1121,#REF!,2,0)</f>
        <v>#REF!</v>
      </c>
      <c r="AD1121" s="222" t="e">
        <f>VLOOKUP(AA1121,#REF!,2,0)</f>
        <v>#REF!</v>
      </c>
      <c r="AE1121" s="227" t="e">
        <f t="shared" si="282"/>
        <v>#REF!</v>
      </c>
      <c r="AF1121" s="230" t="e">
        <f t="shared" si="283"/>
        <v>#REF!</v>
      </c>
      <c r="AG1121" s="230">
        <v>2</v>
      </c>
      <c r="AH1121" s="230" t="e">
        <f t="shared" si="284"/>
        <v>#REF!</v>
      </c>
      <c r="AI1121" s="228" t="e">
        <f t="shared" si="285"/>
        <v>#REF!</v>
      </c>
      <c r="AJ1121" s="209">
        <f>Solicitacao_Prancha[[#This Row],[QUANT EQUIP]]</f>
        <v>5</v>
      </c>
      <c r="AK1121" s="209"/>
      <c r="AL1121" s="209"/>
      <c r="AM1121" s="209"/>
      <c r="AN1121" s="209"/>
      <c r="AO1121" s="209"/>
      <c r="AP1121" s="209"/>
      <c r="AQ1121" s="209"/>
      <c r="AR1121" s="209"/>
      <c r="AS1121" s="209"/>
      <c r="AT1121" s="209"/>
      <c r="AU1121" s="209"/>
      <c r="AV1121" s="209"/>
      <c r="AW1121" s="209"/>
      <c r="AX1121"/>
      <c r="AY1121"/>
    </row>
    <row r="1122" spans="1:51" ht="15" hidden="1" x14ac:dyDescent="0.25">
      <c r="A1122" s="209">
        <v>3893</v>
      </c>
      <c r="B1122" s="209" t="s">
        <v>718</v>
      </c>
      <c r="C1122" s="210">
        <v>45669.656944444447</v>
      </c>
      <c r="D1122" s="209" t="s">
        <v>2058</v>
      </c>
      <c r="E1122" s="209" t="s">
        <v>744</v>
      </c>
      <c r="F1122" s="209">
        <v>1</v>
      </c>
      <c r="G1122" s="209" t="s">
        <v>564</v>
      </c>
      <c r="H1122" s="209" t="s">
        <v>620</v>
      </c>
      <c r="I1122" s="209" t="s">
        <v>621</v>
      </c>
      <c r="J1122" s="209" t="s">
        <v>1</v>
      </c>
      <c r="K1122" s="209" t="s">
        <v>2139</v>
      </c>
      <c r="L1122" s="209" t="s">
        <v>604</v>
      </c>
      <c r="M1122" s="209" t="s">
        <v>678</v>
      </c>
      <c r="N1122" s="209" t="s">
        <v>1938</v>
      </c>
      <c r="O1122" s="209"/>
      <c r="P1122" s="209"/>
      <c r="Q1122" s="209" t="s">
        <v>688</v>
      </c>
      <c r="R1122" s="209" t="e">
        <f>VLOOKUP(LEFT(Solicitacao_Prancha[[#This Row],[ORIGEM]],4),#REF!,2,0)</f>
        <v>#REF!</v>
      </c>
      <c r="S1122" s="209" t="e">
        <f>VLOOKUP(LEFT(Solicitacao_Prancha[[#This Row],[DESTINO]],4),#REF!,2,0)</f>
        <v>#REF!</v>
      </c>
      <c r="T1122" s="218" t="str">
        <f t="shared" si="278"/>
        <v>Não Aderente</v>
      </c>
      <c r="U1122" s="222">
        <f>((CONCATENATE(Solicitacao_Prancha[[#This Row],[DATA MOVIMENTAÇÃO]]," ",Solicitacao_Prancha[[#This Row],[HORA MOVIMENTAÇÃO]])-Solicitacao_Prancha[[#This Row],[DATA SOLICITAÇÃO]])*24)+3</f>
        <v>42.233333333220799</v>
      </c>
      <c r="V1122" s="224" t="s">
        <v>410</v>
      </c>
      <c r="W1122" s="209" t="str">
        <f>LEFT(Solicitacao_Prancha[[#This Row],[ORIGEM]],4)</f>
        <v>5014</v>
      </c>
      <c r="X1122" s="209" t="str">
        <f>LEFT(Solicitacao_Prancha[[#This Row],[DESTINO]],4)</f>
        <v>5018</v>
      </c>
      <c r="Y1122" s="209" t="str">
        <f t="shared" si="279"/>
        <v>BRLP5014</v>
      </c>
      <c r="Z1122" s="209" t="str">
        <f t="shared" si="280"/>
        <v>50145018</v>
      </c>
      <c r="AA1122" s="209" t="str">
        <f t="shared" si="281"/>
        <v>BRLP5018</v>
      </c>
      <c r="AB1122" s="222" t="e">
        <f>VLOOKUP(Y1122,#REF!,2,0)</f>
        <v>#REF!</v>
      </c>
      <c r="AC1122" s="222" t="e">
        <f>VLOOKUP(Z1122,#REF!,2,0)</f>
        <v>#REF!</v>
      </c>
      <c r="AD1122" s="222" t="e">
        <f>VLOOKUP(AA1122,#REF!,2,0)</f>
        <v>#REF!</v>
      </c>
      <c r="AE1122" s="227" t="e">
        <f t="shared" si="282"/>
        <v>#REF!</v>
      </c>
      <c r="AF1122" s="230" t="e">
        <f t="shared" si="283"/>
        <v>#REF!</v>
      </c>
      <c r="AG1122" s="230">
        <v>2</v>
      </c>
      <c r="AH1122" s="230" t="e">
        <f t="shared" si="284"/>
        <v>#REF!</v>
      </c>
      <c r="AI1122" s="228" t="e">
        <f t="shared" si="285"/>
        <v>#REF!</v>
      </c>
      <c r="AJ1122" s="209">
        <f>Solicitacao_Prancha[[#This Row],[QUANT EQUIP]]</f>
        <v>1</v>
      </c>
      <c r="AK1122" s="209"/>
      <c r="AL1122" s="209"/>
      <c r="AM1122" s="209"/>
      <c r="AN1122" s="209"/>
      <c r="AO1122" s="209"/>
      <c r="AP1122" s="209"/>
      <c r="AQ1122" s="209"/>
      <c r="AR1122" s="209"/>
      <c r="AS1122" s="209"/>
      <c r="AT1122" s="209"/>
      <c r="AU1122" s="209"/>
      <c r="AV1122" s="209"/>
      <c r="AW1122" s="209"/>
      <c r="AX1122"/>
      <c r="AY1122"/>
    </row>
    <row r="1123" spans="1:51" ht="15" hidden="1" x14ac:dyDescent="0.25">
      <c r="A1123" s="209">
        <v>3894</v>
      </c>
      <c r="B1123" s="209" t="s">
        <v>718</v>
      </c>
      <c r="C1123" s="210">
        <v>45669.756944444445</v>
      </c>
      <c r="D1123" s="209" t="s">
        <v>528</v>
      </c>
      <c r="E1123" s="209" t="s">
        <v>744</v>
      </c>
      <c r="F1123" s="209">
        <v>4</v>
      </c>
      <c r="G1123" s="209" t="s">
        <v>523</v>
      </c>
      <c r="H1123" s="209" t="s">
        <v>622</v>
      </c>
      <c r="I1123" s="209" t="s">
        <v>621</v>
      </c>
      <c r="J1123" s="209" t="s">
        <v>1</v>
      </c>
      <c r="K1123" s="209" t="s">
        <v>2139</v>
      </c>
      <c r="L1123" s="209" t="s">
        <v>604</v>
      </c>
      <c r="M1123" s="209" t="s">
        <v>2100</v>
      </c>
      <c r="N1123" s="209" t="s">
        <v>2118</v>
      </c>
      <c r="O1123" s="209"/>
      <c r="P1123" s="209"/>
      <c r="Q1123" s="209" t="s">
        <v>688</v>
      </c>
      <c r="R1123" s="209" t="e">
        <f>VLOOKUP(LEFT(Solicitacao_Prancha[[#This Row],[ORIGEM]],4),#REF!,2,0)</f>
        <v>#REF!</v>
      </c>
      <c r="S1123" s="209" t="e">
        <f>VLOOKUP(LEFT(Solicitacao_Prancha[[#This Row],[DESTINO]],4),#REF!,2,0)</f>
        <v>#REF!</v>
      </c>
      <c r="T1123" s="218" t="str">
        <f t="shared" si="278"/>
        <v>Não Aderente</v>
      </c>
      <c r="U1123" s="222">
        <f>((CONCATENATE(Solicitacao_Prancha[[#This Row],[DATA MOVIMENTAÇÃO]]," ",Solicitacao_Prancha[[#This Row],[HORA MOVIMENTAÇÃO]])-Solicitacao_Prancha[[#This Row],[DATA SOLICITAÇÃO]])*24)+3</f>
        <v>39.833333333255723</v>
      </c>
      <c r="V1123" s="224" t="s">
        <v>410</v>
      </c>
      <c r="W1123" s="209" t="str">
        <f>LEFT(Solicitacao_Prancha[[#This Row],[ORIGEM]],4)</f>
        <v>2002</v>
      </c>
      <c r="X1123" s="209" t="str">
        <f>LEFT(Solicitacao_Prancha[[#This Row],[DESTINO]],4)</f>
        <v>0272</v>
      </c>
      <c r="Y1123" s="209" t="str">
        <f t="shared" si="279"/>
        <v>BRLP2002</v>
      </c>
      <c r="Z1123" s="209" t="str">
        <f t="shared" si="280"/>
        <v>20020272</v>
      </c>
      <c r="AA1123" s="209" t="str">
        <f t="shared" si="281"/>
        <v>BRLP0272</v>
      </c>
      <c r="AB1123" s="222" t="e">
        <f>VLOOKUP(Y1123,#REF!,2,0)</f>
        <v>#REF!</v>
      </c>
      <c r="AC1123" s="222" t="e">
        <f>VLOOKUP(Z1123,#REF!,2,0)</f>
        <v>#REF!</v>
      </c>
      <c r="AD1123" s="222" t="e">
        <f>VLOOKUP(AA1123,#REF!,2,0)</f>
        <v>#REF!</v>
      </c>
      <c r="AE1123" s="227" t="e">
        <f t="shared" si="282"/>
        <v>#REF!</v>
      </c>
      <c r="AF1123" s="230" t="e">
        <f t="shared" si="283"/>
        <v>#REF!</v>
      </c>
      <c r="AG1123" s="230">
        <v>2</v>
      </c>
      <c r="AH1123" s="230" t="e">
        <f t="shared" si="284"/>
        <v>#REF!</v>
      </c>
      <c r="AI1123" s="228" t="e">
        <f t="shared" si="285"/>
        <v>#REF!</v>
      </c>
      <c r="AJ1123" s="209">
        <f>Solicitacao_Prancha[[#This Row],[QUANT EQUIP]]</f>
        <v>4</v>
      </c>
      <c r="AK1123" s="209"/>
      <c r="AL1123" s="209"/>
      <c r="AM1123" s="209"/>
      <c r="AN1123" s="209"/>
      <c r="AO1123" s="209"/>
      <c r="AP1123" s="209"/>
      <c r="AQ1123" s="209"/>
      <c r="AR1123" s="209"/>
      <c r="AS1123" s="209"/>
      <c r="AT1123" s="209"/>
      <c r="AU1123" s="209"/>
      <c r="AV1123" s="209"/>
      <c r="AW1123" s="209"/>
      <c r="AX1123"/>
      <c r="AY1123"/>
    </row>
    <row r="1124" spans="1:51" ht="15" hidden="1" x14ac:dyDescent="0.25">
      <c r="A1124" s="209">
        <v>3895</v>
      </c>
      <c r="B1124" s="209" t="s">
        <v>717</v>
      </c>
      <c r="C1124" s="210">
        <v>45669.774305555555</v>
      </c>
      <c r="D1124" s="209" t="s">
        <v>1615</v>
      </c>
      <c r="E1124" s="209" t="s">
        <v>500</v>
      </c>
      <c r="F1124" s="209">
        <v>3</v>
      </c>
      <c r="G1124" s="209" t="s">
        <v>508</v>
      </c>
      <c r="H1124" s="209" t="s">
        <v>624</v>
      </c>
      <c r="I1124" s="209" t="s">
        <v>621</v>
      </c>
      <c r="J1124" s="209" t="s">
        <v>1</v>
      </c>
      <c r="K1124" s="209" t="s">
        <v>1877</v>
      </c>
      <c r="L1124" s="209" t="s">
        <v>593</v>
      </c>
      <c r="M1124" s="209" t="s">
        <v>552</v>
      </c>
      <c r="N1124" s="209" t="s">
        <v>663</v>
      </c>
      <c r="O1124" s="209"/>
      <c r="P1124" s="209"/>
      <c r="Q1124" s="209" t="s">
        <v>688</v>
      </c>
      <c r="R1124" s="209" t="e">
        <f>VLOOKUP(LEFT(Solicitacao_Prancha[[#This Row],[ORIGEM]],4),#REF!,2,0)</f>
        <v>#REF!</v>
      </c>
      <c r="S1124" s="209" t="e">
        <f>VLOOKUP(LEFT(Solicitacao_Prancha[[#This Row],[DESTINO]],4),#REF!,2,0)</f>
        <v>#REF!</v>
      </c>
      <c r="T1124" s="218" t="str">
        <f t="shared" si="278"/>
        <v>Aderente</v>
      </c>
      <c r="U1124" s="222">
        <f>((CONCATENATE(Solicitacao_Prancha[[#This Row],[DATA MOVIMENTAÇÃO]]," ",Solicitacao_Prancha[[#This Row],[HORA MOVIMENTAÇÃO]])-Solicitacao_Prancha[[#This Row],[DATA SOLICITAÇÃO]])*24)+3</f>
        <v>88.416666666744277</v>
      </c>
      <c r="V1124" s="224" t="s">
        <v>410</v>
      </c>
      <c r="W1124" s="209" t="str">
        <f>LEFT(Solicitacao_Prancha[[#This Row],[ORIGEM]],4)</f>
        <v>0245</v>
      </c>
      <c r="X1124" s="209" t="str">
        <f>LEFT(Solicitacao_Prancha[[#This Row],[DESTINO]],4)</f>
        <v>0508</v>
      </c>
      <c r="Y1124" s="209" t="str">
        <f t="shared" si="279"/>
        <v>BRLP0245</v>
      </c>
      <c r="Z1124" s="209" t="str">
        <f t="shared" si="280"/>
        <v>02450508</v>
      </c>
      <c r="AA1124" s="209" t="str">
        <f t="shared" si="281"/>
        <v>BRLP0508</v>
      </c>
      <c r="AB1124" s="222" t="e">
        <f>VLOOKUP(Y1124,#REF!,2,0)</f>
        <v>#REF!</v>
      </c>
      <c r="AC1124" s="222" t="e">
        <f>VLOOKUP(Z1124,#REF!,2,0)</f>
        <v>#REF!</v>
      </c>
      <c r="AD1124" s="222" t="e">
        <f>VLOOKUP(AA1124,#REF!,2,0)</f>
        <v>#REF!</v>
      </c>
      <c r="AE1124" s="227" t="e">
        <f t="shared" si="282"/>
        <v>#REF!</v>
      </c>
      <c r="AF1124" s="230" t="e">
        <f t="shared" si="283"/>
        <v>#REF!</v>
      </c>
      <c r="AG1124" s="230">
        <v>2</v>
      </c>
      <c r="AH1124" s="230" t="e">
        <f t="shared" si="284"/>
        <v>#REF!</v>
      </c>
      <c r="AI1124" s="228" t="e">
        <f t="shared" si="285"/>
        <v>#REF!</v>
      </c>
      <c r="AJ1124" s="209">
        <f>Solicitacao_Prancha[[#This Row],[QUANT EQUIP]]</f>
        <v>3</v>
      </c>
      <c r="AK1124" s="209"/>
      <c r="AL1124" s="209"/>
      <c r="AM1124" s="209"/>
      <c r="AN1124" s="209"/>
      <c r="AO1124" s="209"/>
      <c r="AP1124" s="209"/>
      <c r="AQ1124" s="209"/>
      <c r="AR1124" s="209"/>
      <c r="AS1124" s="209"/>
      <c r="AT1124" s="209"/>
      <c r="AU1124" s="209"/>
      <c r="AV1124" s="209"/>
      <c r="AW1124" s="209"/>
      <c r="AX1124"/>
      <c r="AY1124"/>
    </row>
    <row r="1125" spans="1:51" ht="15" hidden="1" x14ac:dyDescent="0.25">
      <c r="A1125" s="209">
        <v>3896</v>
      </c>
      <c r="B1125" s="209" t="s">
        <v>717</v>
      </c>
      <c r="C1125" s="210">
        <v>45669.775694444441</v>
      </c>
      <c r="D1125" s="209" t="s">
        <v>1615</v>
      </c>
      <c r="E1125" s="209" t="s">
        <v>493</v>
      </c>
      <c r="F1125" s="209">
        <v>1</v>
      </c>
      <c r="G1125" s="209" t="s">
        <v>508</v>
      </c>
      <c r="H1125" s="209" t="s">
        <v>620</v>
      </c>
      <c r="I1125" s="209" t="s">
        <v>621</v>
      </c>
      <c r="J1125" s="209" t="s">
        <v>1</v>
      </c>
      <c r="K1125" s="209" t="s">
        <v>1877</v>
      </c>
      <c r="L1125" s="209" t="s">
        <v>593</v>
      </c>
      <c r="M1125" s="209" t="s">
        <v>552</v>
      </c>
      <c r="N1125" s="209" t="s">
        <v>663</v>
      </c>
      <c r="O1125" s="209"/>
      <c r="P1125" s="209"/>
      <c r="Q1125" s="209" t="s">
        <v>688</v>
      </c>
      <c r="R1125" s="209" t="e">
        <f>VLOOKUP(LEFT(Solicitacao_Prancha[[#This Row],[ORIGEM]],4),#REF!,2,0)</f>
        <v>#REF!</v>
      </c>
      <c r="S1125" s="209" t="e">
        <f>VLOOKUP(LEFT(Solicitacao_Prancha[[#This Row],[DESTINO]],4),#REF!,2,0)</f>
        <v>#REF!</v>
      </c>
      <c r="T1125" s="218" t="str">
        <f t="shared" si="278"/>
        <v>Aderente</v>
      </c>
      <c r="U1125" s="222">
        <f>((CONCATENATE(Solicitacao_Prancha[[#This Row],[DATA MOVIMENTAÇÃO]]," ",Solicitacao_Prancha[[#This Row],[HORA MOVIMENTAÇÃO]])-Solicitacao_Prancha[[#This Row],[DATA SOLICITAÇÃO]])*24)+3</f>
        <v>88.383333333476912</v>
      </c>
      <c r="V1125" s="224" t="s">
        <v>410</v>
      </c>
      <c r="W1125" s="209" t="str">
        <f>LEFT(Solicitacao_Prancha[[#This Row],[ORIGEM]],4)</f>
        <v>0245</v>
      </c>
      <c r="X1125" s="209" t="str">
        <f>LEFT(Solicitacao_Prancha[[#This Row],[DESTINO]],4)</f>
        <v>0508</v>
      </c>
      <c r="Y1125" s="209" t="str">
        <f t="shared" si="279"/>
        <v>BRLP0245</v>
      </c>
      <c r="Z1125" s="209" t="str">
        <f t="shared" si="280"/>
        <v>02450508</v>
      </c>
      <c r="AA1125" s="209" t="str">
        <f t="shared" si="281"/>
        <v>BRLP0508</v>
      </c>
      <c r="AB1125" s="222" t="e">
        <f>VLOOKUP(Y1125,#REF!,2,0)</f>
        <v>#REF!</v>
      </c>
      <c r="AC1125" s="222" t="e">
        <f>VLOOKUP(Z1125,#REF!,2,0)</f>
        <v>#REF!</v>
      </c>
      <c r="AD1125" s="222" t="e">
        <f>VLOOKUP(AA1125,#REF!,2,0)</f>
        <v>#REF!</v>
      </c>
      <c r="AE1125" s="227" t="e">
        <f t="shared" si="282"/>
        <v>#REF!</v>
      </c>
      <c r="AF1125" s="230" t="e">
        <f t="shared" si="283"/>
        <v>#REF!</v>
      </c>
      <c r="AG1125" s="230">
        <v>2</v>
      </c>
      <c r="AH1125" s="230" t="e">
        <f t="shared" si="284"/>
        <v>#REF!</v>
      </c>
      <c r="AI1125" s="228" t="e">
        <f t="shared" si="285"/>
        <v>#REF!</v>
      </c>
      <c r="AJ1125" s="209">
        <f>Solicitacao_Prancha[[#This Row],[QUANT EQUIP]]</f>
        <v>1</v>
      </c>
      <c r="AK1125" s="209"/>
      <c r="AL1125" s="209"/>
      <c r="AM1125" s="209"/>
      <c r="AN1125" s="209"/>
      <c r="AO1125" s="209"/>
      <c r="AP1125" s="209"/>
      <c r="AQ1125" s="209"/>
      <c r="AR1125" s="209"/>
      <c r="AS1125" s="209"/>
      <c r="AT1125" s="209"/>
      <c r="AU1125" s="209"/>
      <c r="AV1125" s="209"/>
      <c r="AW1125" s="209"/>
      <c r="AX1125"/>
      <c r="AY1125"/>
    </row>
    <row r="1126" spans="1:51" ht="15" hidden="1" x14ac:dyDescent="0.25">
      <c r="A1126" s="209">
        <v>3897</v>
      </c>
      <c r="B1126" s="209" t="s">
        <v>717</v>
      </c>
      <c r="C1126" s="210">
        <v>45669.777083333334</v>
      </c>
      <c r="D1126" s="209" t="s">
        <v>1615</v>
      </c>
      <c r="E1126" s="209" t="s">
        <v>500</v>
      </c>
      <c r="F1126" s="209">
        <v>3</v>
      </c>
      <c r="G1126" s="209" t="s">
        <v>501</v>
      </c>
      <c r="H1126" s="209" t="s">
        <v>624</v>
      </c>
      <c r="I1126" s="209" t="s">
        <v>621</v>
      </c>
      <c r="J1126" s="209" t="s">
        <v>1</v>
      </c>
      <c r="K1126" s="209" t="s">
        <v>1877</v>
      </c>
      <c r="L1126" s="209" t="s">
        <v>593</v>
      </c>
      <c r="M1126" s="209" t="s">
        <v>592</v>
      </c>
      <c r="N1126" s="209" t="s">
        <v>1562</v>
      </c>
      <c r="O1126" s="209"/>
      <c r="P1126" s="209"/>
      <c r="Q1126" s="209" t="s">
        <v>688</v>
      </c>
      <c r="R1126" s="209" t="e">
        <f>VLOOKUP(LEFT(Solicitacao_Prancha[[#This Row],[ORIGEM]],4),#REF!,2,0)</f>
        <v>#REF!</v>
      </c>
      <c r="S1126" s="209" t="e">
        <f>VLOOKUP(LEFT(Solicitacao_Prancha[[#This Row],[DESTINO]],4),#REF!,2,0)</f>
        <v>#REF!</v>
      </c>
      <c r="T1126" s="218" t="str">
        <f t="shared" si="278"/>
        <v>Aderente</v>
      </c>
      <c r="U1126" s="222">
        <f>((CONCATENATE(Solicitacao_Prancha[[#This Row],[DATA MOVIMENTAÇÃO]]," ",Solicitacao_Prancha[[#This Row],[HORA MOVIMENTAÇÃO]])-Solicitacao_Prancha[[#This Row],[DATA SOLICITAÇÃO]])*24)+3</f>
        <v>88.350000000034925</v>
      </c>
      <c r="V1126" s="224" t="s">
        <v>410</v>
      </c>
      <c r="W1126" s="209" t="str">
        <f>LEFT(Solicitacao_Prancha[[#This Row],[ORIGEM]],4)</f>
        <v>0382</v>
      </c>
      <c r="X1126" s="209" t="str">
        <f>LEFT(Solicitacao_Prancha[[#This Row],[DESTINO]],4)</f>
        <v>0481</v>
      </c>
      <c r="Y1126" s="209" t="str">
        <f t="shared" si="279"/>
        <v>BRLP0382</v>
      </c>
      <c r="Z1126" s="209" t="str">
        <f t="shared" si="280"/>
        <v>03820481</v>
      </c>
      <c r="AA1126" s="209" t="str">
        <f t="shared" si="281"/>
        <v>BRLP0481</v>
      </c>
      <c r="AB1126" s="222" t="e">
        <f>VLOOKUP(Y1126,#REF!,2,0)</f>
        <v>#REF!</v>
      </c>
      <c r="AC1126" s="222" t="e">
        <f>VLOOKUP(Z1126,#REF!,2,0)</f>
        <v>#REF!</v>
      </c>
      <c r="AD1126" s="222" t="e">
        <f>VLOOKUP(AA1126,#REF!,2,0)</f>
        <v>#REF!</v>
      </c>
      <c r="AE1126" s="227" t="e">
        <f t="shared" si="282"/>
        <v>#REF!</v>
      </c>
      <c r="AF1126" s="230" t="e">
        <f t="shared" si="283"/>
        <v>#REF!</v>
      </c>
      <c r="AG1126" s="230">
        <v>2</v>
      </c>
      <c r="AH1126" s="230" t="e">
        <f t="shared" si="284"/>
        <v>#REF!</v>
      </c>
      <c r="AI1126" s="228" t="e">
        <f t="shared" si="285"/>
        <v>#REF!</v>
      </c>
      <c r="AJ1126" s="209">
        <f>Solicitacao_Prancha[[#This Row],[QUANT EQUIP]]</f>
        <v>3</v>
      </c>
      <c r="AK1126" s="209"/>
      <c r="AL1126" s="209"/>
      <c r="AM1126" s="209"/>
      <c r="AN1126" s="209"/>
      <c r="AO1126" s="209"/>
      <c r="AP1126" s="209"/>
      <c r="AQ1126" s="209"/>
      <c r="AR1126" s="209"/>
      <c r="AS1126" s="209"/>
      <c r="AT1126" s="209"/>
      <c r="AU1126" s="209"/>
      <c r="AV1126" s="209"/>
      <c r="AW1126" s="209"/>
      <c r="AX1126"/>
      <c r="AY1126"/>
    </row>
    <row r="1127" spans="1:51" ht="15" hidden="1" x14ac:dyDescent="0.25">
      <c r="A1127" s="209">
        <v>3898</v>
      </c>
      <c r="B1127" s="209" t="s">
        <v>717</v>
      </c>
      <c r="C1127" s="210">
        <v>45669.77847222222</v>
      </c>
      <c r="D1127" s="209" t="s">
        <v>1615</v>
      </c>
      <c r="E1127" s="209" t="s">
        <v>491</v>
      </c>
      <c r="F1127" s="209">
        <v>1</v>
      </c>
      <c r="G1127" s="209" t="s">
        <v>501</v>
      </c>
      <c r="H1127" s="209" t="s">
        <v>620</v>
      </c>
      <c r="I1127" s="209" t="s">
        <v>621</v>
      </c>
      <c r="J1127" s="209" t="s">
        <v>1</v>
      </c>
      <c r="K1127" s="209" t="s">
        <v>1877</v>
      </c>
      <c r="L1127" s="209" t="s">
        <v>593</v>
      </c>
      <c r="M1127" s="209" t="s">
        <v>592</v>
      </c>
      <c r="N1127" s="209" t="s">
        <v>1562</v>
      </c>
      <c r="O1127" s="209"/>
      <c r="P1127" s="209"/>
      <c r="Q1127" s="209" t="s">
        <v>688</v>
      </c>
      <c r="R1127" s="209" t="e">
        <f>VLOOKUP(LEFT(Solicitacao_Prancha[[#This Row],[ORIGEM]],4),#REF!,2,0)</f>
        <v>#REF!</v>
      </c>
      <c r="S1127" s="209" t="e">
        <f>VLOOKUP(LEFT(Solicitacao_Prancha[[#This Row],[DESTINO]],4),#REF!,2,0)</f>
        <v>#REF!</v>
      </c>
      <c r="T1127" s="218" t="str">
        <f t="shared" si="278"/>
        <v>Aderente</v>
      </c>
      <c r="U1127" s="222">
        <f>((CONCATENATE(Solicitacao_Prancha[[#This Row],[DATA MOVIMENTAÇÃO]]," ",Solicitacao_Prancha[[#This Row],[HORA MOVIMENTAÇÃO]])-Solicitacao_Prancha[[#This Row],[DATA SOLICITAÇÃO]])*24)+3</f>
        <v>88.31666666676756</v>
      </c>
      <c r="V1127" s="224" t="s">
        <v>410</v>
      </c>
      <c r="W1127" s="209" t="str">
        <f>LEFT(Solicitacao_Prancha[[#This Row],[ORIGEM]],4)</f>
        <v>0382</v>
      </c>
      <c r="X1127" s="209" t="str">
        <f>LEFT(Solicitacao_Prancha[[#This Row],[DESTINO]],4)</f>
        <v>0481</v>
      </c>
      <c r="Y1127" s="209" t="str">
        <f t="shared" si="279"/>
        <v>BRLP0382</v>
      </c>
      <c r="Z1127" s="209" t="str">
        <f t="shared" si="280"/>
        <v>03820481</v>
      </c>
      <c r="AA1127" s="209" t="str">
        <f t="shared" si="281"/>
        <v>BRLP0481</v>
      </c>
      <c r="AB1127" s="222" t="e">
        <f>VLOOKUP(Y1127,#REF!,2,0)</f>
        <v>#REF!</v>
      </c>
      <c r="AC1127" s="222" t="e">
        <f>VLOOKUP(Z1127,#REF!,2,0)</f>
        <v>#REF!</v>
      </c>
      <c r="AD1127" s="222" t="e">
        <f>VLOOKUP(AA1127,#REF!,2,0)</f>
        <v>#REF!</v>
      </c>
      <c r="AE1127" s="227" t="e">
        <f t="shared" si="282"/>
        <v>#REF!</v>
      </c>
      <c r="AF1127" s="230" t="e">
        <f t="shared" si="283"/>
        <v>#REF!</v>
      </c>
      <c r="AG1127" s="230">
        <v>2</v>
      </c>
      <c r="AH1127" s="230" t="e">
        <f t="shared" si="284"/>
        <v>#REF!</v>
      </c>
      <c r="AI1127" s="228" t="e">
        <f t="shared" si="285"/>
        <v>#REF!</v>
      </c>
      <c r="AJ1127" s="209">
        <f>Solicitacao_Prancha[[#This Row],[QUANT EQUIP]]</f>
        <v>1</v>
      </c>
      <c r="AK1127" s="209"/>
      <c r="AL1127" s="209"/>
      <c r="AM1127" s="209"/>
      <c r="AN1127" s="209"/>
      <c r="AO1127" s="209"/>
      <c r="AP1127" s="209"/>
      <c r="AQ1127" s="209"/>
      <c r="AR1127" s="209"/>
      <c r="AS1127" s="209"/>
      <c r="AT1127" s="209"/>
      <c r="AU1127" s="209"/>
      <c r="AV1127" s="209"/>
      <c r="AW1127" s="209"/>
      <c r="AX1127"/>
      <c r="AY1127"/>
    </row>
    <row r="1128" spans="1:51" ht="15" hidden="1" x14ac:dyDescent="0.25">
      <c r="A1128" s="209">
        <v>3899</v>
      </c>
      <c r="B1128" s="209" t="s">
        <v>743</v>
      </c>
      <c r="C1128" s="210">
        <v>45669.927083333336</v>
      </c>
      <c r="D1128" s="209" t="s">
        <v>2123</v>
      </c>
      <c r="E1128" s="209" t="s">
        <v>493</v>
      </c>
      <c r="F1128" s="209">
        <v>2</v>
      </c>
      <c r="G1128" s="209" t="s">
        <v>487</v>
      </c>
      <c r="H1128" s="209" t="s">
        <v>620</v>
      </c>
      <c r="I1128" s="209" t="s">
        <v>624</v>
      </c>
      <c r="J1128" s="209" t="s">
        <v>531</v>
      </c>
      <c r="K1128" s="209" t="s">
        <v>2104</v>
      </c>
      <c r="L1128" s="209" t="s">
        <v>598</v>
      </c>
      <c r="M1128" s="209" t="s">
        <v>1854</v>
      </c>
      <c r="N1128" s="209" t="s">
        <v>1765</v>
      </c>
      <c r="O1128" s="209" t="s">
        <v>2144</v>
      </c>
      <c r="P1128" s="209" t="s">
        <v>514</v>
      </c>
      <c r="Q1128" s="209" t="s">
        <v>688</v>
      </c>
      <c r="R1128" s="209" t="e">
        <f>VLOOKUP(LEFT(Solicitacao_Prancha[[#This Row],[ORIGEM]],4),#REF!,2,0)</f>
        <v>#REF!</v>
      </c>
      <c r="S1128" s="209" t="e">
        <f>VLOOKUP(LEFT(Solicitacao_Prancha[[#This Row],[DESTINO]],4),#REF!,2,0)</f>
        <v>#REF!</v>
      </c>
      <c r="T1128" s="218" t="str">
        <f t="shared" si="278"/>
        <v>Não Aderente</v>
      </c>
      <c r="U1128" s="222">
        <f>((CONCATENATE(Solicitacao_Prancha[[#This Row],[DATA MOVIMENTAÇÃO]]," ",Solicitacao_Prancha[[#This Row],[HORA MOVIMENTAÇÃO]])-Solicitacao_Prancha[[#This Row],[DATA SOLICITAÇÃO]])*24)+3</f>
        <v>18.75</v>
      </c>
      <c r="V1128" s="224" t="s">
        <v>410</v>
      </c>
      <c r="W1128" s="209" t="str">
        <f>LEFT(Solicitacao_Prancha[[#This Row],[ORIGEM]],4)</f>
        <v>0122</v>
      </c>
      <c r="X1128" s="209" t="str">
        <f>LEFT(Solicitacao_Prancha[[#This Row],[DESTINO]],4)</f>
        <v>0398</v>
      </c>
      <c r="Y1128" s="209" t="str">
        <f t="shared" si="279"/>
        <v>BRLP0122</v>
      </c>
      <c r="Z1128" s="209" t="str">
        <f t="shared" si="280"/>
        <v>01220398</v>
      </c>
      <c r="AA1128" s="209" t="str">
        <f t="shared" si="281"/>
        <v>BRLP0398</v>
      </c>
      <c r="AB1128" s="222" t="e">
        <f>VLOOKUP(Y1128,#REF!,2,0)</f>
        <v>#REF!</v>
      </c>
      <c r="AC1128" s="222" t="e">
        <f>VLOOKUP(Z1128,#REF!,2,0)</f>
        <v>#REF!</v>
      </c>
      <c r="AD1128" s="222" t="e">
        <f>VLOOKUP(AA1128,#REF!,2,0)</f>
        <v>#REF!</v>
      </c>
      <c r="AE1128" s="227" t="e">
        <f t="shared" si="282"/>
        <v>#REF!</v>
      </c>
      <c r="AF1128" s="230" t="e">
        <f t="shared" si="283"/>
        <v>#REF!</v>
      </c>
      <c r="AG1128" s="230">
        <v>2</v>
      </c>
      <c r="AH1128" s="230" t="e">
        <f t="shared" si="284"/>
        <v>#REF!</v>
      </c>
      <c r="AI1128" s="228" t="e">
        <f t="shared" si="285"/>
        <v>#REF!</v>
      </c>
      <c r="AJ1128" s="209">
        <f>Solicitacao_Prancha[[#This Row],[QUANT EQUIP]]</f>
        <v>2</v>
      </c>
      <c r="AK1128" s="209"/>
      <c r="AL1128" s="209"/>
      <c r="AM1128" s="209"/>
      <c r="AN1128" s="209"/>
      <c r="AO1128" s="209"/>
      <c r="AP1128" s="209"/>
      <c r="AQ1128" s="209"/>
      <c r="AR1128" s="209"/>
      <c r="AS1128" s="209"/>
      <c r="AT1128" s="209"/>
      <c r="AU1128" s="209"/>
      <c r="AV1128" s="209"/>
      <c r="AW1128" s="209"/>
      <c r="AX1128"/>
      <c r="AY1128"/>
    </row>
    <row r="1129" spans="1:51" ht="15" hidden="1" x14ac:dyDescent="0.25">
      <c r="A1129" s="209">
        <v>3900</v>
      </c>
      <c r="B1129" s="209" t="s">
        <v>717</v>
      </c>
      <c r="C1129" s="210">
        <v>45669.965277777781</v>
      </c>
      <c r="D1129" s="209" t="s">
        <v>511</v>
      </c>
      <c r="E1129" s="209" t="s">
        <v>500</v>
      </c>
      <c r="F1129" s="209">
        <v>4</v>
      </c>
      <c r="G1129" s="209" t="s">
        <v>8</v>
      </c>
      <c r="H1129" s="209" t="s">
        <v>624</v>
      </c>
      <c r="I1129" s="209" t="s">
        <v>624</v>
      </c>
      <c r="J1129" s="209" t="s">
        <v>502</v>
      </c>
      <c r="K1129" s="209" t="s">
        <v>2104</v>
      </c>
      <c r="L1129" s="209" t="s">
        <v>2145</v>
      </c>
      <c r="M1129" s="209" t="s">
        <v>639</v>
      </c>
      <c r="N1129" s="209" t="s">
        <v>646</v>
      </c>
      <c r="O1129" s="209"/>
      <c r="P1129" s="209"/>
      <c r="Q1129" s="209" t="s">
        <v>688</v>
      </c>
      <c r="R1129" s="209" t="e">
        <f>VLOOKUP(LEFT(Solicitacao_Prancha[[#This Row],[ORIGEM]],4),#REF!,2,0)</f>
        <v>#REF!</v>
      </c>
      <c r="S1129" s="209" t="e">
        <f>VLOOKUP(LEFT(Solicitacao_Prancha[[#This Row],[DESTINO]],4),#REF!,2,0)</f>
        <v>#REF!</v>
      </c>
      <c r="T1129" s="218" t="str">
        <f t="shared" si="278"/>
        <v>Não Aderente</v>
      </c>
      <c r="U1129" s="222">
        <f>((CONCATENATE(Solicitacao_Prancha[[#This Row],[DATA MOVIMENTAÇÃO]]," ",Solicitacao_Prancha[[#This Row],[HORA MOVIMENTAÇÃO]])-Solicitacao_Prancha[[#This Row],[DATA SOLICITAÇÃO]])*24)+3</f>
        <v>12.016666666546371</v>
      </c>
      <c r="V1129" s="224" t="s">
        <v>410</v>
      </c>
      <c r="W1129" s="209" t="str">
        <f>LEFT(Solicitacao_Prancha[[#This Row],[ORIGEM]],4)</f>
        <v>0486</v>
      </c>
      <c r="X1129" s="209" t="str">
        <f>LEFT(Solicitacao_Prancha[[#This Row],[DESTINO]],4)</f>
        <v>0137</v>
      </c>
      <c r="Y1129" s="209" t="str">
        <f t="shared" si="279"/>
        <v>BRLP0486</v>
      </c>
      <c r="Z1129" s="209" t="str">
        <f t="shared" si="280"/>
        <v>04860137</v>
      </c>
      <c r="AA1129" s="209" t="str">
        <f t="shared" si="281"/>
        <v>BRLP0137</v>
      </c>
      <c r="AB1129" s="222" t="e">
        <f>VLOOKUP(Y1129,#REF!,2,0)</f>
        <v>#REF!</v>
      </c>
      <c r="AC1129" s="222" t="e">
        <f>VLOOKUP(Z1129,#REF!,2,0)</f>
        <v>#REF!</v>
      </c>
      <c r="AD1129" s="222" t="e">
        <f>VLOOKUP(AA1129,#REF!,2,0)</f>
        <v>#REF!</v>
      </c>
      <c r="AE1129" s="227" t="e">
        <f t="shared" si="282"/>
        <v>#REF!</v>
      </c>
      <c r="AF1129" s="230" t="e">
        <f t="shared" si="283"/>
        <v>#REF!</v>
      </c>
      <c r="AG1129" s="230">
        <v>2</v>
      </c>
      <c r="AH1129" s="230" t="e">
        <f t="shared" si="284"/>
        <v>#REF!</v>
      </c>
      <c r="AI1129" s="228" t="e">
        <f t="shared" si="285"/>
        <v>#REF!</v>
      </c>
      <c r="AJ1129" s="209">
        <f>Solicitacao_Prancha[[#This Row],[QUANT EQUIP]]</f>
        <v>4</v>
      </c>
      <c r="AK1129" s="209"/>
      <c r="AL1129" s="209"/>
      <c r="AM1129" s="209"/>
      <c r="AN1129" s="209"/>
      <c r="AO1129" s="209"/>
      <c r="AP1129" s="209"/>
      <c r="AQ1129" s="209"/>
      <c r="AR1129" s="209"/>
      <c r="AS1129" s="209"/>
      <c r="AT1129" s="209"/>
      <c r="AU1129" s="209"/>
      <c r="AV1129" s="209"/>
      <c r="AW1129" s="209"/>
      <c r="AX1129"/>
      <c r="AY1129"/>
    </row>
    <row r="1130" spans="1:51" ht="15" hidden="1" x14ac:dyDescent="0.25">
      <c r="A1130" s="209">
        <v>3901</v>
      </c>
      <c r="B1130" s="209" t="s">
        <v>803</v>
      </c>
      <c r="C1130" s="210">
        <v>45669.974305555559</v>
      </c>
      <c r="D1130" s="209" t="s">
        <v>2146</v>
      </c>
      <c r="E1130" s="209" t="s">
        <v>744</v>
      </c>
      <c r="F1130" s="209">
        <v>1</v>
      </c>
      <c r="G1130" s="209" t="s">
        <v>589</v>
      </c>
      <c r="H1130" s="209" t="s">
        <v>620</v>
      </c>
      <c r="I1130" s="209" t="s">
        <v>624</v>
      </c>
      <c r="J1130" s="209" t="s">
        <v>1</v>
      </c>
      <c r="K1130" s="209" t="s">
        <v>2139</v>
      </c>
      <c r="L1130" s="209" t="s">
        <v>2147</v>
      </c>
      <c r="M1130" s="209" t="s">
        <v>1580</v>
      </c>
      <c r="N1130" s="209" t="s">
        <v>1887</v>
      </c>
      <c r="O1130" s="209"/>
      <c r="P1130" s="209"/>
      <c r="Q1130" s="209" t="s">
        <v>688</v>
      </c>
      <c r="R1130" s="209" t="e">
        <f>VLOOKUP(LEFT(Solicitacao_Prancha[[#This Row],[ORIGEM]],4),#REF!,2,0)</f>
        <v>#REF!</v>
      </c>
      <c r="S1130" s="209" t="e">
        <f>VLOOKUP(LEFT(Solicitacao_Prancha[[#This Row],[DESTINO]],4),#REF!,2,0)</f>
        <v>#REF!</v>
      </c>
      <c r="T1130" s="218" t="str">
        <f t="shared" si="278"/>
        <v>Não Aderente</v>
      </c>
      <c r="U1130" s="222">
        <f>((CONCATENATE(Solicitacao_Prancha[[#This Row],[DATA MOVIMENTAÇÃO]]," ",Solicitacao_Prancha[[#This Row],[HORA MOVIMENTAÇÃO]])-Solicitacao_Prancha[[#This Row],[DATA SOLICITAÇÃO]])*24)+3</f>
        <v>34.283333333325572</v>
      </c>
      <c r="V1130" s="224" t="s">
        <v>410</v>
      </c>
      <c r="W1130" s="209" t="str">
        <f>LEFT(Solicitacao_Prancha[[#This Row],[ORIGEM]],4)</f>
        <v>0014</v>
      </c>
      <c r="X1130" s="209" t="str">
        <f>LEFT(Solicitacao_Prancha[[#This Row],[DESTINO]],4)</f>
        <v>0516</v>
      </c>
      <c r="Y1130" s="209" t="str">
        <f t="shared" si="279"/>
        <v>BRLP0014</v>
      </c>
      <c r="Z1130" s="209" t="str">
        <f t="shared" si="280"/>
        <v>00140516</v>
      </c>
      <c r="AA1130" s="209" t="str">
        <f t="shared" si="281"/>
        <v>BRLP0516</v>
      </c>
      <c r="AB1130" s="222" t="e">
        <f>VLOOKUP(Y1130,#REF!,2,0)</f>
        <v>#REF!</v>
      </c>
      <c r="AC1130" s="222" t="e">
        <f>VLOOKUP(Z1130,#REF!,2,0)</f>
        <v>#REF!</v>
      </c>
      <c r="AD1130" s="222" t="e">
        <f>VLOOKUP(AA1130,#REF!,2,0)</f>
        <v>#REF!</v>
      </c>
      <c r="AE1130" s="227" t="e">
        <f t="shared" si="282"/>
        <v>#REF!</v>
      </c>
      <c r="AF1130" s="230" t="e">
        <f t="shared" si="283"/>
        <v>#REF!</v>
      </c>
      <c r="AG1130" s="230">
        <v>2</v>
      </c>
      <c r="AH1130" s="230" t="e">
        <f t="shared" si="284"/>
        <v>#REF!</v>
      </c>
      <c r="AI1130" s="228" t="e">
        <f t="shared" si="285"/>
        <v>#REF!</v>
      </c>
      <c r="AJ1130" s="209">
        <f>Solicitacao_Prancha[[#This Row],[QUANT EQUIP]]</f>
        <v>1</v>
      </c>
      <c r="AK1130" s="209"/>
      <c r="AL1130" s="209"/>
      <c r="AM1130" s="209"/>
      <c r="AN1130" s="209"/>
      <c r="AO1130" s="209"/>
      <c r="AP1130" s="209"/>
      <c r="AQ1130" s="209"/>
      <c r="AR1130" s="209"/>
      <c r="AS1130" s="209"/>
      <c r="AT1130" s="209"/>
      <c r="AU1130" s="209"/>
      <c r="AV1130" s="209"/>
      <c r="AW1130" s="209"/>
      <c r="AX1130"/>
      <c r="AY1130"/>
    </row>
    <row r="1131" spans="1:51" ht="15" hidden="1" x14ac:dyDescent="0.25">
      <c r="A1131" s="209">
        <v>3902</v>
      </c>
      <c r="B1131" s="209" t="s">
        <v>803</v>
      </c>
      <c r="C1131" s="210">
        <v>45669.977083333331</v>
      </c>
      <c r="D1131" s="209" t="s">
        <v>2148</v>
      </c>
      <c r="E1131" s="209" t="s">
        <v>744</v>
      </c>
      <c r="F1131" s="209">
        <v>1</v>
      </c>
      <c r="G1131" s="209" t="s">
        <v>589</v>
      </c>
      <c r="H1131" s="209" t="s">
        <v>620</v>
      </c>
      <c r="I1131" s="209" t="s">
        <v>624</v>
      </c>
      <c r="J1131" s="209" t="s">
        <v>1</v>
      </c>
      <c r="K1131" s="209" t="s">
        <v>2139</v>
      </c>
      <c r="L1131" s="209" t="s">
        <v>603</v>
      </c>
      <c r="M1131" s="209" t="s">
        <v>1887</v>
      </c>
      <c r="N1131" s="209" t="s">
        <v>1580</v>
      </c>
      <c r="O1131" s="209"/>
      <c r="P1131" s="209"/>
      <c r="Q1131" s="209" t="s">
        <v>688</v>
      </c>
      <c r="R1131" s="209" t="e">
        <f>VLOOKUP(LEFT(Solicitacao_Prancha[[#This Row],[ORIGEM]],4),#REF!,2,0)</f>
        <v>#REF!</v>
      </c>
      <c r="S1131" s="209" t="e">
        <f>VLOOKUP(LEFT(Solicitacao_Prancha[[#This Row],[DESTINO]],4),#REF!,2,0)</f>
        <v>#REF!</v>
      </c>
      <c r="T1131" s="218" t="str">
        <f t="shared" si="278"/>
        <v>Não Aderente</v>
      </c>
      <c r="U1131" s="222">
        <f>((CONCATENATE(Solicitacao_Prancha[[#This Row],[DATA MOVIMENTAÇÃO]]," ",Solicitacao_Prancha[[#This Row],[HORA MOVIMENTAÇÃO]])-Solicitacao_Prancha[[#This Row],[DATA SOLICITAÇÃO]])*24)+3</f>
        <v>43.549999999988358</v>
      </c>
      <c r="V1131" s="224" t="s">
        <v>410</v>
      </c>
      <c r="W1131" s="209" t="str">
        <f>LEFT(Solicitacao_Prancha[[#This Row],[ORIGEM]],4)</f>
        <v>0516</v>
      </c>
      <c r="X1131" s="209" t="str">
        <f>LEFT(Solicitacao_Prancha[[#This Row],[DESTINO]],4)</f>
        <v>0014</v>
      </c>
      <c r="Y1131" s="209" t="str">
        <f t="shared" si="279"/>
        <v>BRLP0516</v>
      </c>
      <c r="Z1131" s="209" t="str">
        <f t="shared" si="280"/>
        <v>05160014</v>
      </c>
      <c r="AA1131" s="209" t="str">
        <f t="shared" si="281"/>
        <v>BRLP0014</v>
      </c>
      <c r="AB1131" s="222" t="e">
        <f>VLOOKUP(Y1131,#REF!,2,0)</f>
        <v>#REF!</v>
      </c>
      <c r="AC1131" s="222" t="e">
        <f>VLOOKUP(Z1131,#REF!,2,0)</f>
        <v>#REF!</v>
      </c>
      <c r="AD1131" s="222" t="e">
        <f>VLOOKUP(AA1131,#REF!,2,0)</f>
        <v>#REF!</v>
      </c>
      <c r="AE1131" s="227" t="e">
        <f t="shared" si="282"/>
        <v>#REF!</v>
      </c>
      <c r="AF1131" s="230" t="e">
        <f t="shared" si="283"/>
        <v>#REF!</v>
      </c>
      <c r="AG1131" s="230">
        <v>2</v>
      </c>
      <c r="AH1131" s="230" t="e">
        <f t="shared" si="284"/>
        <v>#REF!</v>
      </c>
      <c r="AI1131" s="228" t="e">
        <f t="shared" si="285"/>
        <v>#REF!</v>
      </c>
      <c r="AJ1131" s="209">
        <f>Solicitacao_Prancha[[#This Row],[QUANT EQUIP]]</f>
        <v>1</v>
      </c>
      <c r="AK1131" s="209"/>
      <c r="AL1131" s="209"/>
      <c r="AM1131" s="209"/>
      <c r="AN1131" s="209"/>
      <c r="AO1131" s="209"/>
      <c r="AP1131" s="209"/>
      <c r="AQ1131" s="209"/>
      <c r="AR1131" s="209"/>
      <c r="AS1131" s="209"/>
      <c r="AT1131" s="209"/>
      <c r="AU1131" s="209"/>
      <c r="AV1131" s="209"/>
      <c r="AW1131" s="209"/>
      <c r="AX1131"/>
      <c r="AY1131"/>
    </row>
    <row r="1132" spans="1:51" ht="15" hidden="1" x14ac:dyDescent="0.25">
      <c r="A1132" s="209">
        <v>3903</v>
      </c>
      <c r="B1132" s="209" t="s">
        <v>742</v>
      </c>
      <c r="C1132" s="210">
        <v>45669.990277777775</v>
      </c>
      <c r="D1132" s="209" t="s">
        <v>585</v>
      </c>
      <c r="E1132" s="209" t="s">
        <v>491</v>
      </c>
      <c r="F1132" s="209">
        <v>1</v>
      </c>
      <c r="G1132" s="209" t="s">
        <v>532</v>
      </c>
      <c r="H1132" s="209" t="s">
        <v>620</v>
      </c>
      <c r="I1132" s="209" t="s">
        <v>624</v>
      </c>
      <c r="J1132" s="209" t="s">
        <v>1</v>
      </c>
      <c r="K1132" s="209" t="s">
        <v>2139</v>
      </c>
      <c r="L1132" s="209" t="s">
        <v>593</v>
      </c>
      <c r="M1132" s="209" t="s">
        <v>1608</v>
      </c>
      <c r="N1132" s="209" t="s">
        <v>2112</v>
      </c>
      <c r="O1132" s="209"/>
      <c r="P1132" s="209"/>
      <c r="Q1132" s="209" t="s">
        <v>687</v>
      </c>
      <c r="R1132" s="209" t="e">
        <f>VLOOKUP(LEFT(Solicitacao_Prancha[[#This Row],[ORIGEM]],4),#REF!,2,0)</f>
        <v>#REF!</v>
      </c>
      <c r="S1132" s="209" t="e">
        <f>VLOOKUP(LEFT(Solicitacao_Prancha[[#This Row],[DESTINO]],4),#REF!,2,0)</f>
        <v>#REF!</v>
      </c>
      <c r="T1132" s="218" t="str">
        <f t="shared" si="278"/>
        <v>Não Aderente</v>
      </c>
      <c r="U1132" s="222">
        <f>((CONCATENATE(Solicitacao_Prancha[[#This Row],[DATA MOVIMENTAÇÃO]]," ",Solicitacao_Prancha[[#This Row],[HORA MOVIMENTAÇÃO]])-Solicitacao_Prancha[[#This Row],[DATA SOLICITAÇÃO]])*24)+3</f>
        <v>35.233333333453629</v>
      </c>
      <c r="V1132" s="224" t="s">
        <v>410</v>
      </c>
      <c r="W1132" s="209" t="str">
        <f>LEFT(Solicitacao_Prancha[[#This Row],[ORIGEM]],4)</f>
        <v>0291</v>
      </c>
      <c r="X1132" s="209" t="str">
        <f>LEFT(Solicitacao_Prancha[[#This Row],[DESTINO]],4)</f>
        <v>0369</v>
      </c>
      <c r="Y1132" s="209" t="str">
        <f t="shared" si="279"/>
        <v>BRLP0291</v>
      </c>
      <c r="Z1132" s="209" t="str">
        <f t="shared" si="280"/>
        <v>02910369</v>
      </c>
      <c r="AA1132" s="209" t="str">
        <f t="shared" si="281"/>
        <v>BRLP0369</v>
      </c>
      <c r="AB1132" s="222" t="e">
        <f>VLOOKUP(Y1132,#REF!,2,0)</f>
        <v>#REF!</v>
      </c>
      <c r="AC1132" s="222" t="e">
        <f>VLOOKUP(Z1132,#REF!,2,0)</f>
        <v>#REF!</v>
      </c>
      <c r="AD1132" s="222" t="e">
        <f>VLOOKUP(AA1132,#REF!,2,0)</f>
        <v>#REF!</v>
      </c>
      <c r="AE1132" s="227" t="e">
        <f t="shared" si="282"/>
        <v>#REF!</v>
      </c>
      <c r="AF1132" s="230" t="e">
        <f t="shared" si="283"/>
        <v>#REF!</v>
      </c>
      <c r="AG1132" s="230">
        <v>2</v>
      </c>
      <c r="AH1132" s="230" t="e">
        <f t="shared" si="284"/>
        <v>#REF!</v>
      </c>
      <c r="AI1132" s="228" t="e">
        <f t="shared" si="285"/>
        <v>#REF!</v>
      </c>
      <c r="AJ1132" s="209">
        <f>Solicitacao_Prancha[[#This Row],[QUANT EQUIP]]</f>
        <v>1</v>
      </c>
      <c r="AK1132" s="209"/>
      <c r="AL1132" s="209"/>
      <c r="AM1132" s="209"/>
      <c r="AN1132" s="209"/>
      <c r="AO1132" s="209"/>
      <c r="AP1132" s="209"/>
      <c r="AQ1132" s="209"/>
      <c r="AR1132" s="209"/>
      <c r="AS1132" s="209"/>
      <c r="AT1132" s="209"/>
      <c r="AU1132" s="209"/>
      <c r="AV1132" s="209"/>
      <c r="AW1132" s="209"/>
      <c r="AX1132"/>
      <c r="AY1132"/>
    </row>
    <row r="1133" spans="1:51" ht="15" hidden="1" x14ac:dyDescent="0.25">
      <c r="A1133" s="209">
        <v>3904</v>
      </c>
      <c r="B1133" s="209" t="s">
        <v>717</v>
      </c>
      <c r="C1133" s="210">
        <v>45670.025694444441</v>
      </c>
      <c r="D1133" s="209" t="s">
        <v>551</v>
      </c>
      <c r="E1133" s="209" t="s">
        <v>500</v>
      </c>
      <c r="F1133" s="209">
        <v>1</v>
      </c>
      <c r="G1133" s="209" t="s">
        <v>544</v>
      </c>
      <c r="H1133" s="209" t="s">
        <v>620</v>
      </c>
      <c r="I1133" s="209" t="s">
        <v>624</v>
      </c>
      <c r="J1133" s="209" t="s">
        <v>531</v>
      </c>
      <c r="K1133" s="209" t="s">
        <v>2104</v>
      </c>
      <c r="L1133" s="209" t="s">
        <v>594</v>
      </c>
      <c r="M1133" s="209" t="s">
        <v>1498</v>
      </c>
      <c r="N1133" s="209" t="s">
        <v>682</v>
      </c>
      <c r="O1133" s="209"/>
      <c r="P1133" s="209" t="s">
        <v>514</v>
      </c>
      <c r="Q1133" s="209" t="s">
        <v>688</v>
      </c>
      <c r="R1133" s="209" t="e">
        <f>VLOOKUP(LEFT(Solicitacao_Prancha[[#This Row],[ORIGEM]],4),#REF!,2,0)</f>
        <v>#REF!</v>
      </c>
      <c r="S1133" s="209" t="e">
        <f>VLOOKUP(LEFT(Solicitacao_Prancha[[#This Row],[DESTINO]],4),#REF!,2,0)</f>
        <v>#REF!</v>
      </c>
      <c r="T1133" s="218" t="str">
        <f t="shared" si="278"/>
        <v>Não Aderente</v>
      </c>
      <c r="U1133" s="222">
        <f>((CONCATENATE(Solicitacao_Prancha[[#This Row],[DATA MOVIMENTAÇÃO]]," ",Solicitacao_Prancha[[#This Row],[HORA MOVIMENTAÇÃO]])-Solicitacao_Prancha[[#This Row],[DATA SOLICITAÇÃO]])*24)+3</f>
        <v>15.383333333360497</v>
      </c>
      <c r="V1133" s="224" t="s">
        <v>410</v>
      </c>
      <c r="W1133" s="209" t="str">
        <f>LEFT(Solicitacao_Prancha[[#This Row],[ORIGEM]],4)</f>
        <v>0095</v>
      </c>
      <c r="X1133" s="209" t="str">
        <f>LEFT(Solicitacao_Prancha[[#This Row],[DESTINO]],4)</f>
        <v>0457</v>
      </c>
      <c r="Y1133" s="209" t="str">
        <f t="shared" si="279"/>
        <v>BRLP0095</v>
      </c>
      <c r="Z1133" s="209" t="str">
        <f t="shared" si="280"/>
        <v>00950457</v>
      </c>
      <c r="AA1133" s="209" t="str">
        <f t="shared" si="281"/>
        <v>BRLP0457</v>
      </c>
      <c r="AB1133" s="222" t="e">
        <f>VLOOKUP(Y1133,#REF!,2,0)</f>
        <v>#REF!</v>
      </c>
      <c r="AC1133" s="222" t="e">
        <f>VLOOKUP(Z1133,#REF!,2,0)</f>
        <v>#REF!</v>
      </c>
      <c r="AD1133" s="222" t="e">
        <f>VLOOKUP(AA1133,#REF!,2,0)</f>
        <v>#REF!</v>
      </c>
      <c r="AE1133" s="227" t="e">
        <f t="shared" si="282"/>
        <v>#REF!</v>
      </c>
      <c r="AF1133" s="230" t="e">
        <f t="shared" si="283"/>
        <v>#REF!</v>
      </c>
      <c r="AG1133" s="230">
        <v>2</v>
      </c>
      <c r="AH1133" s="230" t="e">
        <f t="shared" si="284"/>
        <v>#REF!</v>
      </c>
      <c r="AI1133" s="228" t="e">
        <f t="shared" si="285"/>
        <v>#REF!</v>
      </c>
      <c r="AJ1133" s="209">
        <f>Solicitacao_Prancha[[#This Row],[QUANT EQUIP]]</f>
        <v>1</v>
      </c>
      <c r="AK1133" s="209"/>
      <c r="AL1133" s="209"/>
      <c r="AM1133" s="209"/>
      <c r="AN1133" s="209"/>
      <c r="AO1133" s="209"/>
      <c r="AP1133" s="209"/>
      <c r="AQ1133" s="209"/>
      <c r="AR1133" s="209"/>
      <c r="AS1133" s="209"/>
      <c r="AT1133" s="209"/>
      <c r="AU1133" s="209"/>
      <c r="AV1133" s="209"/>
      <c r="AW1133" s="209"/>
      <c r="AX1133"/>
      <c r="AY1133"/>
    </row>
    <row r="1134" spans="1:51" ht="15" hidden="1" x14ac:dyDescent="0.25">
      <c r="A1134" s="209">
        <v>3905</v>
      </c>
      <c r="B1134" s="209" t="s">
        <v>717</v>
      </c>
      <c r="C1134" s="210">
        <v>45670.034722222219</v>
      </c>
      <c r="D1134" s="209" t="s">
        <v>551</v>
      </c>
      <c r="E1134" s="209" t="s">
        <v>500</v>
      </c>
      <c r="F1134" s="209">
        <v>3</v>
      </c>
      <c r="G1134" s="209" t="s">
        <v>544</v>
      </c>
      <c r="H1134" s="209" t="s">
        <v>624</v>
      </c>
      <c r="I1134" s="209" t="s">
        <v>624</v>
      </c>
      <c r="J1134" s="209" t="s">
        <v>1</v>
      </c>
      <c r="K1134" s="209" t="s">
        <v>2139</v>
      </c>
      <c r="L1134" s="209" t="s">
        <v>604</v>
      </c>
      <c r="M1134" s="209" t="s">
        <v>1498</v>
      </c>
      <c r="N1134" s="209" t="s">
        <v>682</v>
      </c>
      <c r="O1134" s="209"/>
      <c r="P1134" s="209"/>
      <c r="Q1134" s="209" t="s">
        <v>688</v>
      </c>
      <c r="R1134" s="209" t="e">
        <f>VLOOKUP(LEFT(Solicitacao_Prancha[[#This Row],[ORIGEM]],4),#REF!,2,0)</f>
        <v>#REF!</v>
      </c>
      <c r="S1134" s="209" t="e">
        <f>VLOOKUP(LEFT(Solicitacao_Prancha[[#This Row],[DESTINO]],4),#REF!,2,0)</f>
        <v>#REF!</v>
      </c>
      <c r="T1134" s="218" t="str">
        <f t="shared" si="278"/>
        <v>Não Aderente</v>
      </c>
      <c r="U1134" s="222">
        <f>((CONCATENATE(Solicitacao_Prancha[[#This Row],[DATA MOVIMENTAÇÃO]]," ",Solicitacao_Prancha[[#This Row],[HORA MOVIMENTAÇÃO]])-Solicitacao_Prancha[[#This Row],[DATA SOLICITAÇÃO]])*24)+3</f>
        <v>33.166666666686069</v>
      </c>
      <c r="V1134" s="224" t="s">
        <v>410</v>
      </c>
      <c r="W1134" s="209" t="str">
        <f>LEFT(Solicitacao_Prancha[[#This Row],[ORIGEM]],4)</f>
        <v>0095</v>
      </c>
      <c r="X1134" s="209" t="str">
        <f>LEFT(Solicitacao_Prancha[[#This Row],[DESTINO]],4)</f>
        <v>0457</v>
      </c>
      <c r="Y1134" s="209" t="str">
        <f t="shared" si="279"/>
        <v>BRLP0095</v>
      </c>
      <c r="Z1134" s="209" t="str">
        <f t="shared" si="280"/>
        <v>00950457</v>
      </c>
      <c r="AA1134" s="209" t="str">
        <f t="shared" si="281"/>
        <v>BRLP0457</v>
      </c>
      <c r="AB1134" s="222" t="e">
        <f>VLOOKUP(Y1134,#REF!,2,0)</f>
        <v>#REF!</v>
      </c>
      <c r="AC1134" s="222" t="e">
        <f>VLOOKUP(Z1134,#REF!,2,0)</f>
        <v>#REF!</v>
      </c>
      <c r="AD1134" s="222" t="e">
        <f>VLOOKUP(AA1134,#REF!,2,0)</f>
        <v>#REF!</v>
      </c>
      <c r="AE1134" s="227" t="e">
        <f t="shared" si="282"/>
        <v>#REF!</v>
      </c>
      <c r="AF1134" s="230" t="e">
        <f t="shared" si="283"/>
        <v>#REF!</v>
      </c>
      <c r="AG1134" s="230">
        <v>2</v>
      </c>
      <c r="AH1134" s="230" t="e">
        <f t="shared" si="284"/>
        <v>#REF!</v>
      </c>
      <c r="AI1134" s="228" t="e">
        <f t="shared" si="285"/>
        <v>#REF!</v>
      </c>
      <c r="AJ1134" s="209">
        <f>Solicitacao_Prancha[[#This Row],[QUANT EQUIP]]</f>
        <v>3</v>
      </c>
      <c r="AK1134" s="209"/>
      <c r="AL1134" s="209"/>
      <c r="AM1134" s="209"/>
      <c r="AN1134" s="209"/>
      <c r="AO1134" s="209"/>
      <c r="AP1134" s="209"/>
      <c r="AQ1134" s="209"/>
      <c r="AR1134" s="209"/>
      <c r="AS1134" s="209"/>
      <c r="AT1134" s="209"/>
      <c r="AU1134" s="209"/>
      <c r="AV1134" s="209"/>
      <c r="AW1134" s="209"/>
      <c r="AX1134"/>
      <c r="AY1134"/>
    </row>
    <row r="1135" spans="1:51" ht="15" hidden="1" x14ac:dyDescent="0.25">
      <c r="A1135" s="209">
        <v>3906</v>
      </c>
      <c r="B1135" s="209" t="s">
        <v>743</v>
      </c>
      <c r="C1135" s="210">
        <v>45670.077777777777</v>
      </c>
      <c r="D1135" s="209" t="s">
        <v>521</v>
      </c>
      <c r="E1135" s="209" t="s">
        <v>491</v>
      </c>
      <c r="F1135" s="209">
        <v>1</v>
      </c>
      <c r="G1135" s="209" t="s">
        <v>4</v>
      </c>
      <c r="H1135" s="209" t="s">
        <v>620</v>
      </c>
      <c r="I1135" s="209" t="s">
        <v>621</v>
      </c>
      <c r="J1135" s="209" t="s">
        <v>502</v>
      </c>
      <c r="K1135" s="209" t="s">
        <v>2107</v>
      </c>
      <c r="L1135" s="209" t="s">
        <v>604</v>
      </c>
      <c r="M1135" s="209" t="s">
        <v>1513</v>
      </c>
      <c r="N1135" s="209" t="s">
        <v>1580</v>
      </c>
      <c r="O1135" s="209" t="s">
        <v>2149</v>
      </c>
      <c r="P1135" s="209"/>
      <c r="Q1135" s="209" t="s">
        <v>687</v>
      </c>
      <c r="R1135" s="209" t="e">
        <f>VLOOKUP(LEFT(Solicitacao_Prancha[[#This Row],[ORIGEM]],4),#REF!,2,0)</f>
        <v>#REF!</v>
      </c>
      <c r="S1135" s="209" t="e">
        <f>VLOOKUP(LEFT(Solicitacao_Prancha[[#This Row],[DESTINO]],4),#REF!,2,0)</f>
        <v>#REF!</v>
      </c>
      <c r="T1135" s="218" t="str">
        <f t="shared" si="278"/>
        <v>Não Aderente</v>
      </c>
      <c r="U1135" s="222">
        <f>((CONCATENATE(Solicitacao_Prancha[[#This Row],[DATA MOVIMENTAÇÃO]]," ",Solicitacao_Prancha[[#This Row],[HORA MOVIMENTAÇÃO]])-Solicitacao_Prancha[[#This Row],[DATA SOLICITAÇÃO]])*24)+3</f>
        <v>-15.866666666697711</v>
      </c>
      <c r="V1135" s="224" t="s">
        <v>410</v>
      </c>
      <c r="W1135" s="209" t="str">
        <f>LEFT(Solicitacao_Prancha[[#This Row],[ORIGEM]],4)</f>
        <v>0460</v>
      </c>
      <c r="X1135" s="209" t="str">
        <f>LEFT(Solicitacao_Prancha[[#This Row],[DESTINO]],4)</f>
        <v>0014</v>
      </c>
      <c r="Y1135" s="209" t="str">
        <f t="shared" si="279"/>
        <v>BRLP0460</v>
      </c>
      <c r="Z1135" s="209" t="str">
        <f t="shared" si="280"/>
        <v>04600014</v>
      </c>
      <c r="AA1135" s="209" t="str">
        <f t="shared" si="281"/>
        <v>BRLP0014</v>
      </c>
      <c r="AB1135" s="222" t="e">
        <f>VLOOKUP(Y1135,#REF!,2,0)</f>
        <v>#REF!</v>
      </c>
      <c r="AC1135" s="222" t="e">
        <f>VLOOKUP(Z1135,#REF!,2,0)</f>
        <v>#REF!</v>
      </c>
      <c r="AD1135" s="222" t="e">
        <f>VLOOKUP(AA1135,#REF!,2,0)</f>
        <v>#REF!</v>
      </c>
      <c r="AE1135" s="227" t="e">
        <f t="shared" si="282"/>
        <v>#REF!</v>
      </c>
      <c r="AF1135" s="230" t="e">
        <f t="shared" si="283"/>
        <v>#REF!</v>
      </c>
      <c r="AG1135" s="230">
        <v>2</v>
      </c>
      <c r="AH1135" s="230" t="e">
        <f t="shared" si="284"/>
        <v>#REF!</v>
      </c>
      <c r="AI1135" s="228" t="e">
        <f t="shared" si="285"/>
        <v>#REF!</v>
      </c>
      <c r="AJ1135" s="209">
        <f>Solicitacao_Prancha[[#This Row],[QUANT EQUIP]]</f>
        <v>1</v>
      </c>
      <c r="AK1135" s="209"/>
      <c r="AL1135" s="209"/>
      <c r="AM1135" s="209"/>
      <c r="AN1135" s="209"/>
      <c r="AO1135" s="209"/>
      <c r="AP1135" s="209"/>
      <c r="AQ1135" s="209"/>
      <c r="AR1135" s="209"/>
      <c r="AS1135" s="209"/>
      <c r="AT1135" s="209"/>
      <c r="AU1135" s="209"/>
      <c r="AV1135" s="209"/>
      <c r="AW1135" s="209"/>
      <c r="AX1135"/>
      <c r="AY1135"/>
    </row>
    <row r="1136" spans="1:51" ht="15" hidden="1" x14ac:dyDescent="0.25">
      <c r="A1136" s="209">
        <v>3907</v>
      </c>
      <c r="B1136" s="209" t="s">
        <v>743</v>
      </c>
      <c r="C1136" s="210">
        <v>45670.079861111109</v>
      </c>
      <c r="D1136" s="209" t="s">
        <v>521</v>
      </c>
      <c r="E1136" s="209" t="s">
        <v>489</v>
      </c>
      <c r="F1136" s="209">
        <v>1</v>
      </c>
      <c r="G1136" s="209" t="s">
        <v>4</v>
      </c>
      <c r="H1136" s="209" t="s">
        <v>620</v>
      </c>
      <c r="I1136" s="209" t="s">
        <v>621</v>
      </c>
      <c r="J1136" s="209" t="s">
        <v>502</v>
      </c>
      <c r="K1136" s="209" t="s">
        <v>2139</v>
      </c>
      <c r="L1136" s="209" t="s">
        <v>604</v>
      </c>
      <c r="M1136" s="209" t="s">
        <v>1513</v>
      </c>
      <c r="N1136" s="209" t="s">
        <v>1580</v>
      </c>
      <c r="O1136" s="209" t="s">
        <v>2149</v>
      </c>
      <c r="P1136" s="209"/>
      <c r="Q1136" s="209" t="s">
        <v>687</v>
      </c>
      <c r="R1136" s="209" t="e">
        <f>VLOOKUP(LEFT(Solicitacao_Prancha[[#This Row],[ORIGEM]],4),#REF!,2,0)</f>
        <v>#REF!</v>
      </c>
      <c r="S1136" s="209" t="e">
        <f>VLOOKUP(LEFT(Solicitacao_Prancha[[#This Row],[DESTINO]],4),#REF!,2,0)</f>
        <v>#REF!</v>
      </c>
      <c r="T1136" s="218" t="str">
        <f t="shared" si="278"/>
        <v>Não Aderente</v>
      </c>
      <c r="U1136" s="222">
        <f>((CONCATENATE(Solicitacao_Prancha[[#This Row],[DATA MOVIMENTAÇÃO]]," ",Solicitacao_Prancha[[#This Row],[HORA MOVIMENTAÇÃO]])-Solicitacao_Prancha[[#This Row],[DATA SOLICITAÇÃO]])*24)+3</f>
        <v>32.083333333313931</v>
      </c>
      <c r="V1136" s="224" t="s">
        <v>410</v>
      </c>
      <c r="W1136" s="209" t="str">
        <f>LEFT(Solicitacao_Prancha[[#This Row],[ORIGEM]],4)</f>
        <v>0460</v>
      </c>
      <c r="X1136" s="209" t="str">
        <f>LEFT(Solicitacao_Prancha[[#This Row],[DESTINO]],4)</f>
        <v>0014</v>
      </c>
      <c r="Y1136" s="209" t="str">
        <f t="shared" si="279"/>
        <v>BRLP0460</v>
      </c>
      <c r="Z1136" s="209" t="str">
        <f t="shared" si="280"/>
        <v>04600014</v>
      </c>
      <c r="AA1136" s="209" t="str">
        <f t="shared" si="281"/>
        <v>BRLP0014</v>
      </c>
      <c r="AB1136" s="222" t="e">
        <f>VLOOKUP(Y1136,#REF!,2,0)</f>
        <v>#REF!</v>
      </c>
      <c r="AC1136" s="222" t="e">
        <f>VLOOKUP(Z1136,#REF!,2,0)</f>
        <v>#REF!</v>
      </c>
      <c r="AD1136" s="222" t="e">
        <f>VLOOKUP(AA1136,#REF!,2,0)</f>
        <v>#REF!</v>
      </c>
      <c r="AE1136" s="227" t="e">
        <f t="shared" si="282"/>
        <v>#REF!</v>
      </c>
      <c r="AF1136" s="230" t="e">
        <f t="shared" si="283"/>
        <v>#REF!</v>
      </c>
      <c r="AG1136" s="230">
        <v>2</v>
      </c>
      <c r="AH1136" s="230" t="e">
        <f t="shared" si="284"/>
        <v>#REF!</v>
      </c>
      <c r="AI1136" s="228" t="e">
        <f t="shared" si="285"/>
        <v>#REF!</v>
      </c>
      <c r="AJ1136" s="209">
        <f>Solicitacao_Prancha[[#This Row],[QUANT EQUIP]]</f>
        <v>1</v>
      </c>
      <c r="AK1136" s="209"/>
      <c r="AL1136" s="209"/>
      <c r="AM1136" s="209"/>
      <c r="AN1136" s="209"/>
      <c r="AO1136" s="209"/>
      <c r="AP1136" s="209"/>
      <c r="AQ1136" s="209"/>
      <c r="AR1136" s="209"/>
      <c r="AS1136" s="209"/>
      <c r="AT1136" s="209"/>
      <c r="AU1136" s="209"/>
      <c r="AV1136" s="209"/>
      <c r="AW1136" s="209"/>
      <c r="AX1136"/>
      <c r="AY1136"/>
    </row>
    <row r="1137" spans="1:51" ht="15" hidden="1" x14ac:dyDescent="0.25">
      <c r="A1137" s="209">
        <v>3908</v>
      </c>
      <c r="B1137" s="209" t="s">
        <v>743</v>
      </c>
      <c r="C1137" s="210">
        <v>45670.081944444442</v>
      </c>
      <c r="D1137" s="209" t="s">
        <v>521</v>
      </c>
      <c r="E1137" s="209" t="s">
        <v>493</v>
      </c>
      <c r="F1137" s="209">
        <v>1</v>
      </c>
      <c r="G1137" s="209" t="s">
        <v>4</v>
      </c>
      <c r="H1137" s="209" t="s">
        <v>620</v>
      </c>
      <c r="I1137" s="209" t="s">
        <v>621</v>
      </c>
      <c r="J1137" s="209" t="s">
        <v>502</v>
      </c>
      <c r="K1137" s="209" t="s">
        <v>2139</v>
      </c>
      <c r="L1137" s="209" t="s">
        <v>604</v>
      </c>
      <c r="M1137" s="209" t="s">
        <v>1513</v>
      </c>
      <c r="N1137" s="209" t="s">
        <v>1580</v>
      </c>
      <c r="O1137" s="209" t="s">
        <v>2150</v>
      </c>
      <c r="P1137" s="209"/>
      <c r="Q1137" s="209" t="s">
        <v>687</v>
      </c>
      <c r="R1137" s="209" t="e">
        <f>VLOOKUP(LEFT(Solicitacao_Prancha[[#This Row],[ORIGEM]],4),#REF!,2,0)</f>
        <v>#REF!</v>
      </c>
      <c r="S1137" s="209" t="e">
        <f>VLOOKUP(LEFT(Solicitacao_Prancha[[#This Row],[DESTINO]],4),#REF!,2,0)</f>
        <v>#REF!</v>
      </c>
      <c r="T1137" s="218" t="str">
        <f t="shared" si="278"/>
        <v>Não Aderente</v>
      </c>
      <c r="U1137" s="222">
        <f>((CONCATENATE(Solicitacao_Prancha[[#This Row],[DATA MOVIMENTAÇÃO]]," ",Solicitacao_Prancha[[#This Row],[HORA MOVIMENTAÇÃO]])-Solicitacao_Prancha[[#This Row],[DATA SOLICITAÇÃO]])*24)+3</f>
        <v>32.033333333325572</v>
      </c>
      <c r="V1137" s="224" t="s">
        <v>410</v>
      </c>
      <c r="W1137" s="209" t="str">
        <f>LEFT(Solicitacao_Prancha[[#This Row],[ORIGEM]],4)</f>
        <v>0460</v>
      </c>
      <c r="X1137" s="209" t="str">
        <f>LEFT(Solicitacao_Prancha[[#This Row],[DESTINO]],4)</f>
        <v>0014</v>
      </c>
      <c r="Y1137" s="209" t="str">
        <f t="shared" si="279"/>
        <v>BRLP0460</v>
      </c>
      <c r="Z1137" s="209" t="str">
        <f t="shared" si="280"/>
        <v>04600014</v>
      </c>
      <c r="AA1137" s="209" t="str">
        <f t="shared" si="281"/>
        <v>BRLP0014</v>
      </c>
      <c r="AB1137" s="222" t="e">
        <f>VLOOKUP(Y1137,#REF!,2,0)</f>
        <v>#REF!</v>
      </c>
      <c r="AC1137" s="222" t="e">
        <f>VLOOKUP(Z1137,#REF!,2,0)</f>
        <v>#REF!</v>
      </c>
      <c r="AD1137" s="222" t="e">
        <f>VLOOKUP(AA1137,#REF!,2,0)</f>
        <v>#REF!</v>
      </c>
      <c r="AE1137" s="227" t="e">
        <f t="shared" si="282"/>
        <v>#REF!</v>
      </c>
      <c r="AF1137" s="230" t="e">
        <f t="shared" si="283"/>
        <v>#REF!</v>
      </c>
      <c r="AG1137" s="230">
        <v>2</v>
      </c>
      <c r="AH1137" s="230" t="e">
        <f t="shared" si="284"/>
        <v>#REF!</v>
      </c>
      <c r="AI1137" s="228" t="e">
        <f t="shared" si="285"/>
        <v>#REF!</v>
      </c>
      <c r="AJ1137" s="209">
        <f>Solicitacao_Prancha[[#This Row],[QUANT EQUIP]]</f>
        <v>1</v>
      </c>
      <c r="AK1137" s="209"/>
      <c r="AL1137" s="209"/>
      <c r="AM1137" s="209"/>
      <c r="AN1137" s="209"/>
      <c r="AO1137" s="209"/>
      <c r="AP1137" s="209"/>
      <c r="AQ1137" s="209"/>
      <c r="AR1137" s="209"/>
      <c r="AS1137" s="209"/>
      <c r="AT1137" s="209"/>
      <c r="AU1137" s="209"/>
      <c r="AV1137" s="209"/>
      <c r="AW1137" s="209"/>
      <c r="AX1137"/>
      <c r="AY1137"/>
    </row>
    <row r="1138" spans="1:51" ht="15" hidden="1" x14ac:dyDescent="0.25">
      <c r="A1138" s="209">
        <v>3909</v>
      </c>
      <c r="B1138" s="209" t="s">
        <v>743</v>
      </c>
      <c r="C1138" s="210">
        <v>45670.083333333336</v>
      </c>
      <c r="D1138" s="209" t="s">
        <v>521</v>
      </c>
      <c r="E1138" s="209" t="s">
        <v>503</v>
      </c>
      <c r="F1138" s="209">
        <v>1</v>
      </c>
      <c r="G1138" s="209" t="s">
        <v>4</v>
      </c>
      <c r="H1138" s="209" t="s">
        <v>620</v>
      </c>
      <c r="I1138" s="209" t="s">
        <v>621</v>
      </c>
      <c r="J1138" s="209" t="s">
        <v>502</v>
      </c>
      <c r="K1138" s="209" t="s">
        <v>2139</v>
      </c>
      <c r="L1138" s="209" t="s">
        <v>604</v>
      </c>
      <c r="M1138" s="209" t="s">
        <v>1513</v>
      </c>
      <c r="N1138" s="209" t="s">
        <v>1580</v>
      </c>
      <c r="O1138" s="209" t="s">
        <v>2150</v>
      </c>
      <c r="P1138" s="209"/>
      <c r="Q1138" s="209" t="s">
        <v>687</v>
      </c>
      <c r="R1138" s="209" t="e">
        <f>VLOOKUP(LEFT(Solicitacao_Prancha[[#This Row],[ORIGEM]],4),#REF!,2,0)</f>
        <v>#REF!</v>
      </c>
      <c r="S1138" s="209" t="e">
        <f>VLOOKUP(LEFT(Solicitacao_Prancha[[#This Row],[DESTINO]],4),#REF!,2,0)</f>
        <v>#REF!</v>
      </c>
      <c r="T1138" s="218" t="str">
        <f t="shared" si="278"/>
        <v>Não Aderente</v>
      </c>
      <c r="U1138" s="222">
        <f>((CONCATENATE(Solicitacao_Prancha[[#This Row],[DATA MOVIMENTAÇÃO]]," ",Solicitacao_Prancha[[#This Row],[HORA MOVIMENTAÇÃO]])-Solicitacao_Prancha[[#This Row],[DATA SOLICITAÇÃO]])*24)+3</f>
        <v>31.999999999883585</v>
      </c>
      <c r="V1138" s="224" t="s">
        <v>410</v>
      </c>
      <c r="W1138" s="209" t="str">
        <f>LEFT(Solicitacao_Prancha[[#This Row],[ORIGEM]],4)</f>
        <v>0460</v>
      </c>
      <c r="X1138" s="209" t="str">
        <f>LEFT(Solicitacao_Prancha[[#This Row],[DESTINO]],4)</f>
        <v>0014</v>
      </c>
      <c r="Y1138" s="209" t="str">
        <f t="shared" si="279"/>
        <v>BRLP0460</v>
      </c>
      <c r="Z1138" s="209" t="str">
        <f t="shared" si="280"/>
        <v>04600014</v>
      </c>
      <c r="AA1138" s="209" t="str">
        <f t="shared" si="281"/>
        <v>BRLP0014</v>
      </c>
      <c r="AB1138" s="222" t="e">
        <f>VLOOKUP(Y1138,#REF!,2,0)</f>
        <v>#REF!</v>
      </c>
      <c r="AC1138" s="222" t="e">
        <f>VLOOKUP(Z1138,#REF!,2,0)</f>
        <v>#REF!</v>
      </c>
      <c r="AD1138" s="222" t="e">
        <f>VLOOKUP(AA1138,#REF!,2,0)</f>
        <v>#REF!</v>
      </c>
      <c r="AE1138" s="227" t="e">
        <f t="shared" si="282"/>
        <v>#REF!</v>
      </c>
      <c r="AF1138" s="230" t="e">
        <f t="shared" si="283"/>
        <v>#REF!</v>
      </c>
      <c r="AG1138" s="230">
        <v>2</v>
      </c>
      <c r="AH1138" s="230" t="e">
        <f t="shared" si="284"/>
        <v>#REF!</v>
      </c>
      <c r="AI1138" s="228" t="e">
        <f t="shared" si="285"/>
        <v>#REF!</v>
      </c>
      <c r="AJ1138" s="209">
        <f>Solicitacao_Prancha[[#This Row],[QUANT EQUIP]]</f>
        <v>1</v>
      </c>
      <c r="AK1138" s="209"/>
      <c r="AL1138" s="209"/>
      <c r="AM1138" s="209"/>
      <c r="AN1138" s="209"/>
      <c r="AO1138" s="209"/>
      <c r="AP1138" s="209"/>
      <c r="AQ1138" s="209"/>
      <c r="AR1138" s="209"/>
      <c r="AS1138" s="209"/>
      <c r="AT1138" s="209"/>
      <c r="AU1138" s="209"/>
      <c r="AV1138" s="209"/>
      <c r="AW1138" s="209"/>
      <c r="AX1138"/>
      <c r="AY1138"/>
    </row>
    <row r="1139" spans="1:51" ht="15" hidden="1" x14ac:dyDescent="0.25">
      <c r="A1139" s="209">
        <v>3910</v>
      </c>
      <c r="B1139" s="209" t="s">
        <v>743</v>
      </c>
      <c r="C1139" s="210">
        <v>45670.085416666669</v>
      </c>
      <c r="D1139" s="209" t="s">
        <v>521</v>
      </c>
      <c r="E1139" s="209" t="s">
        <v>491</v>
      </c>
      <c r="F1139" s="209">
        <v>1</v>
      </c>
      <c r="G1139" s="209" t="s">
        <v>4</v>
      </c>
      <c r="H1139" s="209" t="s">
        <v>620</v>
      </c>
      <c r="I1139" s="209" t="s">
        <v>621</v>
      </c>
      <c r="J1139" s="209" t="s">
        <v>502</v>
      </c>
      <c r="K1139" s="209" t="s">
        <v>2139</v>
      </c>
      <c r="L1139" s="209" t="s">
        <v>604</v>
      </c>
      <c r="M1139" s="209" t="s">
        <v>1513</v>
      </c>
      <c r="N1139" s="209" t="s">
        <v>1580</v>
      </c>
      <c r="O1139" s="209"/>
      <c r="P1139" s="209"/>
      <c r="Q1139" s="209" t="s">
        <v>687</v>
      </c>
      <c r="R1139" s="209" t="e">
        <f>VLOOKUP(LEFT(Solicitacao_Prancha[[#This Row],[ORIGEM]],4),#REF!,2,0)</f>
        <v>#REF!</v>
      </c>
      <c r="S1139" s="209" t="e">
        <f>VLOOKUP(LEFT(Solicitacao_Prancha[[#This Row],[DESTINO]],4),#REF!,2,0)</f>
        <v>#REF!</v>
      </c>
      <c r="T1139" s="218" t="str">
        <f t="shared" si="278"/>
        <v>Não Aderente</v>
      </c>
      <c r="U1139" s="222">
        <f>((CONCATENATE(Solicitacao_Prancha[[#This Row],[DATA MOVIMENTAÇÃO]]," ",Solicitacao_Prancha[[#This Row],[HORA MOVIMENTAÇÃO]])-Solicitacao_Prancha[[#This Row],[DATA SOLICITAÇÃO]])*24)+3</f>
        <v>31.949999999895226</v>
      </c>
      <c r="V1139" s="224" t="s">
        <v>410</v>
      </c>
      <c r="W1139" s="209" t="str">
        <f>LEFT(Solicitacao_Prancha[[#This Row],[ORIGEM]],4)</f>
        <v>0460</v>
      </c>
      <c r="X1139" s="209" t="str">
        <f>LEFT(Solicitacao_Prancha[[#This Row],[DESTINO]],4)</f>
        <v>0014</v>
      </c>
      <c r="Y1139" s="209" t="str">
        <f t="shared" si="279"/>
        <v>BRLP0460</v>
      </c>
      <c r="Z1139" s="209" t="str">
        <f t="shared" si="280"/>
        <v>04600014</v>
      </c>
      <c r="AA1139" s="209" t="str">
        <f t="shared" si="281"/>
        <v>BRLP0014</v>
      </c>
      <c r="AB1139" s="222" t="e">
        <f>VLOOKUP(Y1139,#REF!,2,0)</f>
        <v>#REF!</v>
      </c>
      <c r="AC1139" s="222" t="e">
        <f>VLOOKUP(Z1139,#REF!,2,0)</f>
        <v>#REF!</v>
      </c>
      <c r="AD1139" s="222" t="e">
        <f>VLOOKUP(AA1139,#REF!,2,0)</f>
        <v>#REF!</v>
      </c>
      <c r="AE1139" s="227" t="e">
        <f t="shared" si="282"/>
        <v>#REF!</v>
      </c>
      <c r="AF1139" s="230" t="e">
        <f t="shared" si="283"/>
        <v>#REF!</v>
      </c>
      <c r="AG1139" s="230">
        <v>2</v>
      </c>
      <c r="AH1139" s="230" t="e">
        <f t="shared" si="284"/>
        <v>#REF!</v>
      </c>
      <c r="AI1139" s="228" t="e">
        <f t="shared" si="285"/>
        <v>#REF!</v>
      </c>
      <c r="AJ1139" s="209">
        <f>Solicitacao_Prancha[[#This Row],[QUANT EQUIP]]</f>
        <v>1</v>
      </c>
      <c r="AK1139" s="209"/>
      <c r="AL1139" s="209"/>
      <c r="AM1139" s="209"/>
      <c r="AN1139" s="209"/>
      <c r="AO1139" s="209"/>
      <c r="AP1139" s="209"/>
      <c r="AQ1139" s="209"/>
      <c r="AR1139" s="209"/>
      <c r="AS1139" s="209"/>
      <c r="AT1139" s="209"/>
      <c r="AU1139" s="209"/>
      <c r="AV1139" s="209"/>
      <c r="AW1139" s="209"/>
      <c r="AX1139"/>
      <c r="AY1139"/>
    </row>
    <row r="1140" spans="1:51" ht="15" hidden="1" x14ac:dyDescent="0.25">
      <c r="A1140" s="209">
        <v>3911</v>
      </c>
      <c r="B1140" s="209" t="s">
        <v>718</v>
      </c>
      <c r="C1140" s="210">
        <v>45670.377083333333</v>
      </c>
      <c r="D1140" s="209" t="s">
        <v>653</v>
      </c>
      <c r="E1140" s="209" t="s">
        <v>744</v>
      </c>
      <c r="F1140" s="209">
        <v>3</v>
      </c>
      <c r="G1140" s="209" t="s">
        <v>8</v>
      </c>
      <c r="H1140" s="209" t="s">
        <v>624</v>
      </c>
      <c r="I1140" s="209" t="s">
        <v>621</v>
      </c>
      <c r="J1140" s="209" t="s">
        <v>1</v>
      </c>
      <c r="K1140" s="209" t="s">
        <v>2139</v>
      </c>
      <c r="L1140" s="209" t="s">
        <v>606</v>
      </c>
      <c r="M1140" s="209" t="s">
        <v>1717</v>
      </c>
      <c r="N1140" s="209" t="s">
        <v>1826</v>
      </c>
      <c r="O1140" s="209"/>
      <c r="P1140" s="209"/>
      <c r="Q1140" s="209" t="s">
        <v>688</v>
      </c>
      <c r="R1140" s="209" t="e">
        <f>VLOOKUP(LEFT(Solicitacao_Prancha[[#This Row],[ORIGEM]],4),#REF!,2,0)</f>
        <v>#REF!</v>
      </c>
      <c r="S1140" s="209" t="e">
        <f>VLOOKUP(LEFT(Solicitacao_Prancha[[#This Row],[DESTINO]],4),#REF!,2,0)</f>
        <v>#REF!</v>
      </c>
      <c r="T1140" s="218" t="str">
        <f t="shared" si="278"/>
        <v>Não Aderente</v>
      </c>
      <c r="U1140" s="222">
        <f>((CONCATENATE(Solicitacao_Prancha[[#This Row],[DATA MOVIMENTAÇÃO]]," ",Solicitacao_Prancha[[#This Row],[HORA MOVIMENTAÇÃO]])-Solicitacao_Prancha[[#This Row],[DATA SOLICITAÇÃO]])*24)+3</f>
        <v>29.950000000011642</v>
      </c>
      <c r="V1140" s="224" t="s">
        <v>410</v>
      </c>
      <c r="W1140" s="209" t="str">
        <f>LEFT(Solicitacao_Prancha[[#This Row],[ORIGEM]],4)</f>
        <v>1123</v>
      </c>
      <c r="X1140" s="209" t="str">
        <f>LEFT(Solicitacao_Prancha[[#This Row],[DESTINO]],4)</f>
        <v>1124</v>
      </c>
      <c r="Y1140" s="209" t="str">
        <f t="shared" si="279"/>
        <v>BRLP1123</v>
      </c>
      <c r="Z1140" s="209" t="str">
        <f t="shared" si="280"/>
        <v>11231124</v>
      </c>
      <c r="AA1140" s="209" t="str">
        <f t="shared" si="281"/>
        <v>BRLP1124</v>
      </c>
      <c r="AB1140" s="222" t="e">
        <f>VLOOKUP(Y1140,#REF!,2,0)</f>
        <v>#REF!</v>
      </c>
      <c r="AC1140" s="222" t="e">
        <f>VLOOKUP(Z1140,#REF!,2,0)</f>
        <v>#REF!</v>
      </c>
      <c r="AD1140" s="222" t="e">
        <f>VLOOKUP(AA1140,#REF!,2,0)</f>
        <v>#REF!</v>
      </c>
      <c r="AE1140" s="227" t="e">
        <f t="shared" si="282"/>
        <v>#REF!</v>
      </c>
      <c r="AF1140" s="230" t="e">
        <f t="shared" si="283"/>
        <v>#REF!</v>
      </c>
      <c r="AG1140" s="230">
        <v>2</v>
      </c>
      <c r="AH1140" s="230" t="e">
        <f t="shared" si="284"/>
        <v>#REF!</v>
      </c>
      <c r="AI1140" s="228" t="e">
        <f t="shared" si="285"/>
        <v>#REF!</v>
      </c>
      <c r="AJ1140" s="209">
        <f>Solicitacao_Prancha[[#This Row],[QUANT EQUIP]]</f>
        <v>3</v>
      </c>
      <c r="AK1140" s="209"/>
      <c r="AL1140" s="209"/>
      <c r="AM1140" s="209"/>
      <c r="AN1140" s="209"/>
      <c r="AO1140" s="209"/>
      <c r="AP1140" s="209"/>
      <c r="AQ1140" s="209"/>
      <c r="AR1140" s="209"/>
      <c r="AS1140" s="209"/>
      <c r="AT1140" s="209"/>
      <c r="AU1140" s="209"/>
      <c r="AV1140" s="209"/>
      <c r="AW1140" s="209"/>
      <c r="AX1140"/>
      <c r="AY1140"/>
    </row>
    <row r="1141" spans="1:51" ht="15" hidden="1" x14ac:dyDescent="0.25">
      <c r="A1141" s="209">
        <v>3912</v>
      </c>
      <c r="B1141" s="209" t="s">
        <v>742</v>
      </c>
      <c r="C1141" s="210">
        <v>45670.452777777777</v>
      </c>
      <c r="D1141" s="209" t="s">
        <v>1867</v>
      </c>
      <c r="E1141" s="209" t="s">
        <v>491</v>
      </c>
      <c r="F1141" s="209">
        <v>1</v>
      </c>
      <c r="G1141" s="209" t="s">
        <v>532</v>
      </c>
      <c r="H1141" s="209" t="s">
        <v>620</v>
      </c>
      <c r="I1141" s="209" t="s">
        <v>624</v>
      </c>
      <c r="J1141" s="209" t="s">
        <v>1</v>
      </c>
      <c r="K1141" s="209" t="s">
        <v>2140</v>
      </c>
      <c r="L1141" s="209" t="s">
        <v>600</v>
      </c>
      <c r="M1141" s="209" t="s">
        <v>2112</v>
      </c>
      <c r="N1141" s="209" t="s">
        <v>2062</v>
      </c>
      <c r="O1141" s="209"/>
      <c r="P1141" s="209"/>
      <c r="Q1141" s="209" t="s">
        <v>687</v>
      </c>
      <c r="R1141" s="209" t="e">
        <f>VLOOKUP(LEFT(Solicitacao_Prancha[[#This Row],[ORIGEM]],4),#REF!,2,0)</f>
        <v>#REF!</v>
      </c>
      <c r="S1141" s="209" t="e">
        <f>VLOOKUP(LEFT(Solicitacao_Prancha[[#This Row],[DESTINO]],4),#REF!,2,0)</f>
        <v>#REF!</v>
      </c>
      <c r="T1141" s="218" t="str">
        <f t="shared" si="278"/>
        <v>Não Aderente</v>
      </c>
      <c r="U1141" s="222">
        <f>((CONCATENATE(Solicitacao_Prancha[[#This Row],[DATA MOVIMENTAÇÃO]]," ",Solicitacao_Prancha[[#This Row],[HORA MOVIMENTAÇÃO]])-Solicitacao_Prancha[[#This Row],[DATA SOLICITAÇÃO]])*24)+3</f>
        <v>46.133333333360497</v>
      </c>
      <c r="V1141" s="224" t="s">
        <v>410</v>
      </c>
      <c r="W1141" s="209" t="str">
        <f>LEFT(Solicitacao_Prancha[[#This Row],[ORIGEM]],4)</f>
        <v>0369</v>
      </c>
      <c r="X1141" s="209" t="str">
        <f>LEFT(Solicitacao_Prancha[[#This Row],[DESTINO]],4)</f>
        <v>0319</v>
      </c>
      <c r="Y1141" s="209" t="str">
        <f t="shared" si="279"/>
        <v>BRLP0369</v>
      </c>
      <c r="Z1141" s="209" t="str">
        <f t="shared" si="280"/>
        <v>03690319</v>
      </c>
      <c r="AA1141" s="209" t="str">
        <f t="shared" si="281"/>
        <v>BRLP0319</v>
      </c>
      <c r="AB1141" s="222" t="e">
        <f>VLOOKUP(Y1141,#REF!,2,0)</f>
        <v>#REF!</v>
      </c>
      <c r="AC1141" s="222" t="e">
        <f>VLOOKUP(Z1141,#REF!,2,0)</f>
        <v>#REF!</v>
      </c>
      <c r="AD1141" s="222" t="e">
        <f>VLOOKUP(AA1141,#REF!,2,0)</f>
        <v>#REF!</v>
      </c>
      <c r="AE1141" s="227" t="e">
        <f t="shared" si="282"/>
        <v>#REF!</v>
      </c>
      <c r="AF1141" s="230" t="e">
        <f t="shared" si="283"/>
        <v>#REF!</v>
      </c>
      <c r="AG1141" s="230">
        <v>2</v>
      </c>
      <c r="AH1141" s="230" t="e">
        <f t="shared" si="284"/>
        <v>#REF!</v>
      </c>
      <c r="AI1141" s="228" t="e">
        <f t="shared" si="285"/>
        <v>#REF!</v>
      </c>
      <c r="AJ1141" s="209">
        <f>Solicitacao_Prancha[[#This Row],[QUANT EQUIP]]</f>
        <v>1</v>
      </c>
      <c r="AK1141" s="209"/>
      <c r="AL1141" s="209"/>
      <c r="AM1141" s="209"/>
      <c r="AN1141" s="209"/>
      <c r="AO1141" s="209"/>
      <c r="AP1141" s="209"/>
      <c r="AQ1141" s="209"/>
      <c r="AR1141" s="209"/>
      <c r="AS1141" s="209"/>
      <c r="AT1141" s="209"/>
      <c r="AU1141" s="209"/>
      <c r="AV1141" s="209"/>
      <c r="AW1141" s="209"/>
      <c r="AX1141"/>
      <c r="AY1141"/>
    </row>
    <row r="1142" spans="1:51" ht="15" hidden="1" x14ac:dyDescent="0.25">
      <c r="A1142" s="209">
        <v>3913</v>
      </c>
      <c r="B1142" s="209" t="s">
        <v>742</v>
      </c>
      <c r="C1142" s="210">
        <v>45670.45416666667</v>
      </c>
      <c r="D1142" s="209" t="s">
        <v>1867</v>
      </c>
      <c r="E1142" s="209" t="s">
        <v>491</v>
      </c>
      <c r="F1142" s="209">
        <v>1</v>
      </c>
      <c r="G1142" s="209" t="s">
        <v>532</v>
      </c>
      <c r="H1142" s="209" t="s">
        <v>620</v>
      </c>
      <c r="I1142" s="209" t="s">
        <v>624</v>
      </c>
      <c r="J1142" s="209" t="s">
        <v>1</v>
      </c>
      <c r="K1142" s="209" t="s">
        <v>1877</v>
      </c>
      <c r="L1142" s="209" t="s">
        <v>604</v>
      </c>
      <c r="M1142" s="209" t="s">
        <v>2062</v>
      </c>
      <c r="N1142" s="209" t="s">
        <v>2151</v>
      </c>
      <c r="O1142" s="209"/>
      <c r="P1142" s="209"/>
      <c r="Q1142" s="209" t="s">
        <v>687</v>
      </c>
      <c r="R1142" s="209" t="e">
        <f>VLOOKUP(LEFT(Solicitacao_Prancha[[#This Row],[ORIGEM]],4),#REF!,2,0)</f>
        <v>#REF!</v>
      </c>
      <c r="S1142" s="209" t="e">
        <f>VLOOKUP(LEFT(Solicitacao_Prancha[[#This Row],[DESTINO]],4),#REF!,2,0)</f>
        <v>#REF!</v>
      </c>
      <c r="T1142" s="218" t="str">
        <f t="shared" si="278"/>
        <v>Aderente</v>
      </c>
      <c r="U1142" s="222">
        <f>((CONCATENATE(Solicitacao_Prancha[[#This Row],[DATA MOVIMENTAÇÃO]]," ",Solicitacao_Prancha[[#This Row],[HORA MOVIMENTAÇÃO]])-Solicitacao_Prancha[[#This Row],[DATA SOLICITAÇÃO]])*24)+3</f>
        <v>71.099999999860302</v>
      </c>
      <c r="V1142" s="224" t="s">
        <v>410</v>
      </c>
      <c r="W1142" s="209" t="str">
        <f>LEFT(Solicitacao_Prancha[[#This Row],[ORIGEM]],4)</f>
        <v>0319</v>
      </c>
      <c r="X1142" s="209" t="str">
        <f>LEFT(Solicitacao_Prancha[[#This Row],[DESTINO]],4)</f>
        <v>0378</v>
      </c>
      <c r="Y1142" s="209" t="str">
        <f t="shared" si="279"/>
        <v>BRLP0319</v>
      </c>
      <c r="Z1142" s="209" t="str">
        <f t="shared" si="280"/>
        <v>03190378</v>
      </c>
      <c r="AA1142" s="209" t="str">
        <f t="shared" si="281"/>
        <v>BRLP0378</v>
      </c>
      <c r="AB1142" s="222" t="e">
        <f>VLOOKUP(Y1142,#REF!,2,0)</f>
        <v>#REF!</v>
      </c>
      <c r="AC1142" s="222" t="e">
        <f>VLOOKUP(Z1142,#REF!,2,0)</f>
        <v>#REF!</v>
      </c>
      <c r="AD1142" s="222" t="e">
        <f>VLOOKUP(AA1142,#REF!,2,0)</f>
        <v>#REF!</v>
      </c>
      <c r="AE1142" s="227" t="e">
        <f t="shared" si="282"/>
        <v>#REF!</v>
      </c>
      <c r="AF1142" s="230" t="e">
        <f t="shared" si="283"/>
        <v>#REF!</v>
      </c>
      <c r="AG1142" s="230">
        <v>2</v>
      </c>
      <c r="AH1142" s="230" t="e">
        <f t="shared" si="284"/>
        <v>#REF!</v>
      </c>
      <c r="AI1142" s="228" t="e">
        <f t="shared" si="285"/>
        <v>#REF!</v>
      </c>
      <c r="AJ1142" s="209">
        <f>Solicitacao_Prancha[[#This Row],[QUANT EQUIP]]</f>
        <v>1</v>
      </c>
      <c r="AK1142" s="209"/>
      <c r="AL1142" s="209"/>
      <c r="AM1142" s="209"/>
      <c r="AN1142" s="209"/>
      <c r="AO1142" s="209"/>
      <c r="AP1142" s="209"/>
      <c r="AQ1142" s="209"/>
      <c r="AR1142" s="209"/>
      <c r="AS1142" s="209"/>
      <c r="AT1142" s="209"/>
      <c r="AU1142" s="209"/>
      <c r="AV1142" s="209"/>
      <c r="AW1142" s="209"/>
      <c r="AX1142"/>
      <c r="AY1142"/>
    </row>
    <row r="1143" spans="1:51" ht="15" hidden="1" x14ac:dyDescent="0.25">
      <c r="A1143" s="209">
        <v>3914</v>
      </c>
      <c r="B1143" s="209" t="s">
        <v>483</v>
      </c>
      <c r="C1143" s="210">
        <v>45670.466666666667</v>
      </c>
      <c r="D1143" s="209" t="s">
        <v>484</v>
      </c>
      <c r="E1143" s="209" t="s">
        <v>524</v>
      </c>
      <c r="F1143" s="209">
        <v>1</v>
      </c>
      <c r="G1143" s="209" t="s">
        <v>525</v>
      </c>
      <c r="H1143" s="209" t="s">
        <v>620</v>
      </c>
      <c r="I1143" s="209" t="s">
        <v>621</v>
      </c>
      <c r="J1143" s="209" t="s">
        <v>531</v>
      </c>
      <c r="K1143" s="209" t="s">
        <v>2139</v>
      </c>
      <c r="L1143" s="209" t="s">
        <v>2152</v>
      </c>
      <c r="M1143" s="209" t="s">
        <v>2</v>
      </c>
      <c r="N1143" s="209" t="s">
        <v>490</v>
      </c>
      <c r="O1143" s="209"/>
      <c r="P1143" s="209"/>
      <c r="Q1143" s="209"/>
      <c r="R1143" s="209" t="e">
        <f>VLOOKUP(LEFT(Solicitacao_Prancha[[#This Row],[ORIGEM]],4),#REF!,2,0)</f>
        <v>#REF!</v>
      </c>
      <c r="S1143" s="209" t="e">
        <f>VLOOKUP(LEFT(Solicitacao_Prancha[[#This Row],[DESTINO]],4),#REF!,2,0)</f>
        <v>#REF!</v>
      </c>
      <c r="T1143" s="218" t="str">
        <f t="shared" si="278"/>
        <v>Não Aderente</v>
      </c>
      <c r="U1143" s="222">
        <f>((CONCATENATE(Solicitacao_Prancha[[#This Row],[DATA MOVIMENTAÇÃO]]," ",Solicitacao_Prancha[[#This Row],[HORA MOVIMENTAÇÃO]])-Solicitacao_Prancha[[#This Row],[DATA SOLICITAÇÃO]])*24)+3</f>
        <v>22.016666666662786</v>
      </c>
      <c r="V1143" s="224" t="s">
        <v>410</v>
      </c>
      <c r="W1143" s="209" t="str">
        <f>LEFT(Solicitacao_Prancha[[#This Row],[ORIGEM]],4)</f>
        <v>0001</v>
      </c>
      <c r="X1143" s="209" t="str">
        <f>LEFT(Solicitacao_Prancha[[#This Row],[DESTINO]],4)</f>
        <v>0425</v>
      </c>
      <c r="Y1143" s="209" t="str">
        <f t="shared" si="279"/>
        <v>BRLP0001</v>
      </c>
      <c r="Z1143" s="209" t="str">
        <f t="shared" si="280"/>
        <v>00010425</v>
      </c>
      <c r="AA1143" s="209" t="str">
        <f t="shared" si="281"/>
        <v>BRLP0425</v>
      </c>
      <c r="AB1143" s="222" t="e">
        <f>VLOOKUP(Y1143,#REF!,2,0)</f>
        <v>#REF!</v>
      </c>
      <c r="AC1143" s="222" t="e">
        <f>VLOOKUP(Z1143,#REF!,2,0)</f>
        <v>#REF!</v>
      </c>
      <c r="AD1143" s="222" t="e">
        <f>VLOOKUP(AA1143,#REF!,2,0)</f>
        <v>#REF!</v>
      </c>
      <c r="AE1143" s="227" t="e">
        <f t="shared" si="282"/>
        <v>#REF!</v>
      </c>
      <c r="AF1143" s="230" t="e">
        <f t="shared" si="283"/>
        <v>#REF!</v>
      </c>
      <c r="AG1143" s="230">
        <v>2</v>
      </c>
      <c r="AH1143" s="230" t="e">
        <f t="shared" si="284"/>
        <v>#REF!</v>
      </c>
      <c r="AI1143" s="228" t="e">
        <f t="shared" si="285"/>
        <v>#REF!</v>
      </c>
      <c r="AJ1143" s="209">
        <f>Solicitacao_Prancha[[#This Row],[QUANT EQUIP]]</f>
        <v>1</v>
      </c>
      <c r="AK1143" s="209"/>
      <c r="AL1143" s="209"/>
      <c r="AM1143" s="209"/>
      <c r="AN1143" s="209"/>
      <c r="AO1143" s="209"/>
      <c r="AP1143" s="209"/>
      <c r="AQ1143" s="209"/>
      <c r="AR1143" s="209"/>
      <c r="AS1143" s="209"/>
      <c r="AT1143" s="209"/>
      <c r="AU1143" s="209"/>
      <c r="AV1143" s="209"/>
      <c r="AW1143" s="209"/>
      <c r="AX1143"/>
      <c r="AY1143"/>
    </row>
    <row r="1144" spans="1:51" ht="15" hidden="1" x14ac:dyDescent="0.25">
      <c r="A1144" s="209">
        <v>3915</v>
      </c>
      <c r="B1144" s="209" t="s">
        <v>803</v>
      </c>
      <c r="C1144" s="210">
        <v>45670.506249999999</v>
      </c>
      <c r="D1144" s="209" t="s">
        <v>1890</v>
      </c>
      <c r="E1144" s="209" t="s">
        <v>489</v>
      </c>
      <c r="F1144" s="209">
        <v>1</v>
      </c>
      <c r="G1144" s="209" t="s">
        <v>589</v>
      </c>
      <c r="H1144" s="209" t="s">
        <v>620</v>
      </c>
      <c r="I1144" s="209" t="s">
        <v>621</v>
      </c>
      <c r="J1144" s="209" t="s">
        <v>1</v>
      </c>
      <c r="K1144" s="209" t="s">
        <v>2104</v>
      </c>
      <c r="L1144" s="209" t="s">
        <v>595</v>
      </c>
      <c r="M1144" s="209" t="s">
        <v>410</v>
      </c>
      <c r="N1144" s="209" t="s">
        <v>410</v>
      </c>
      <c r="O1144" s="209" t="s">
        <v>2153</v>
      </c>
      <c r="P1144" s="209"/>
      <c r="Q1144" s="209" t="s">
        <v>688</v>
      </c>
      <c r="R1144" s="209" t="e">
        <f>VLOOKUP(LEFT(Solicitacao_Prancha[[#This Row],[ORIGEM]],4),#REF!,2,0)</f>
        <v>#REF!</v>
      </c>
      <c r="S1144" s="209" t="e">
        <f>VLOOKUP(LEFT(Solicitacao_Prancha[[#This Row],[DESTINO]],4),#REF!,2,0)</f>
        <v>#REF!</v>
      </c>
      <c r="T1144" s="218" t="str">
        <f t="shared" ref="T1144:T1207" si="286">IF(U1144&gt;=48,"Aderente","Não Aderente")</f>
        <v>Não Aderente</v>
      </c>
      <c r="U1144" s="222">
        <f>((CONCATENATE(Solicitacao_Prancha[[#This Row],[DATA MOVIMENTAÇÃO]]," ",Solicitacao_Prancha[[#This Row],[HORA MOVIMENTAÇÃO]])-Solicitacao_Prancha[[#This Row],[DATA SOLICITAÇÃO]])*24)+3</f>
        <v>0.84999999997671694</v>
      </c>
      <c r="V1144" s="224" t="s">
        <v>410</v>
      </c>
      <c r="W1144" s="209" t="str">
        <f>LEFT(Solicitacao_Prancha[[#This Row],[ORIGEM]],4)</f>
        <v>BRLP</v>
      </c>
      <c r="X1144" s="209" t="str">
        <f>LEFT(Solicitacao_Prancha[[#This Row],[DESTINO]],4)</f>
        <v>BRLP</v>
      </c>
      <c r="Y1144" s="209" t="str">
        <f t="shared" ref="Y1144:Y1207" si="287">CONCATENATE(V1144,W1144)</f>
        <v>BRLPBRLP</v>
      </c>
      <c r="Z1144" s="209" t="str">
        <f t="shared" ref="Z1144:Z1207" si="288">CONCATENATE(W1144,X1144)</f>
        <v>BRLPBRLP</v>
      </c>
      <c r="AA1144" s="209" t="str">
        <f t="shared" ref="AA1144:AA1207" si="289">CONCATENATE(V1144,X1144)</f>
        <v>BRLPBRLP</v>
      </c>
      <c r="AB1144" s="222" t="e">
        <f>VLOOKUP(Y1144,#REF!,2,0)</f>
        <v>#REF!</v>
      </c>
      <c r="AC1144" s="222" t="e">
        <f>VLOOKUP(Z1144,#REF!,2,0)</f>
        <v>#REF!</v>
      </c>
      <c r="AD1144" s="222" t="e">
        <f>VLOOKUP(AA1144,#REF!,2,0)</f>
        <v>#REF!</v>
      </c>
      <c r="AE1144" s="227" t="e">
        <f t="shared" ref="AE1144:AE1207" si="290">SUM(AB1144:AD1144)</f>
        <v>#REF!</v>
      </c>
      <c r="AF1144" s="230" t="e">
        <f t="shared" ref="AF1144:AF1207" si="291">(AB1144/65)+(AC1144/42.5)+(AD1144/65)</f>
        <v>#REF!</v>
      </c>
      <c r="AG1144" s="230">
        <v>2</v>
      </c>
      <c r="AH1144" s="230" t="e">
        <f t="shared" ref="AH1144:AH1180" si="292">(AF1144+AG1144)</f>
        <v>#REF!</v>
      </c>
      <c r="AI1144" s="228" t="e">
        <f t="shared" ref="AI1144:AI1180" si="293">11/AH1144</f>
        <v>#REF!</v>
      </c>
      <c r="AJ1144" s="209">
        <f>Solicitacao_Prancha[[#This Row],[QUANT EQUIP]]</f>
        <v>1</v>
      </c>
      <c r="AK1144" s="209"/>
      <c r="AL1144" s="209"/>
      <c r="AM1144" s="209"/>
      <c r="AN1144" s="209"/>
      <c r="AO1144" s="209"/>
      <c r="AP1144" s="209"/>
      <c r="AQ1144" s="209"/>
      <c r="AR1144" s="209"/>
      <c r="AS1144" s="209"/>
      <c r="AT1144" s="209"/>
      <c r="AU1144" s="209"/>
      <c r="AV1144" s="209"/>
      <c r="AW1144" s="209"/>
      <c r="AX1144"/>
      <c r="AY1144"/>
    </row>
    <row r="1145" spans="1:51" ht="15" hidden="1" x14ac:dyDescent="0.25">
      <c r="A1145" s="209">
        <v>3951</v>
      </c>
      <c r="B1145" s="209" t="s">
        <v>742</v>
      </c>
      <c r="C1145" s="210">
        <v>45670.55</v>
      </c>
      <c r="D1145" s="209" t="s">
        <v>777</v>
      </c>
      <c r="E1145" s="209" t="s">
        <v>491</v>
      </c>
      <c r="F1145" s="209">
        <v>1</v>
      </c>
      <c r="G1145" s="209" t="s">
        <v>533</v>
      </c>
      <c r="H1145" s="209" t="s">
        <v>620</v>
      </c>
      <c r="I1145" s="209" t="s">
        <v>624</v>
      </c>
      <c r="J1145" s="209" t="s">
        <v>531</v>
      </c>
      <c r="K1145" s="209" t="s">
        <v>2139</v>
      </c>
      <c r="L1145" s="209" t="s">
        <v>600</v>
      </c>
      <c r="M1145" s="209" t="s">
        <v>556</v>
      </c>
      <c r="N1145" s="209" t="s">
        <v>755</v>
      </c>
      <c r="O1145" s="209"/>
      <c r="P1145" s="209" t="s">
        <v>630</v>
      </c>
      <c r="Q1145" s="209" t="s">
        <v>688</v>
      </c>
      <c r="R1145" s="209" t="e">
        <f>VLOOKUP(LEFT(Solicitacao_Prancha[[#This Row],[ORIGEM]],4),#REF!,2,0)</f>
        <v>#REF!</v>
      </c>
      <c r="S1145" s="209" t="e">
        <f>VLOOKUP(LEFT(Solicitacao_Prancha[[#This Row],[DESTINO]],4),#REF!,2,0)</f>
        <v>#REF!</v>
      </c>
      <c r="T1145" s="218" t="str">
        <f t="shared" si="286"/>
        <v>Não Aderente</v>
      </c>
      <c r="U1145" s="222">
        <f>((CONCATENATE(Solicitacao_Prancha[[#This Row],[DATA MOVIMENTAÇÃO]]," ",Solicitacao_Prancha[[#This Row],[HORA MOVIMENTAÇÃO]])-Solicitacao_Prancha[[#This Row],[DATA SOLICITAÇÃO]])*24)+3</f>
        <v>19.799999999930151</v>
      </c>
      <c r="V1145" s="224" t="s">
        <v>410</v>
      </c>
      <c r="W1145" s="209" t="str">
        <f>LEFT(Solicitacao_Prancha[[#This Row],[ORIGEM]],4)</f>
        <v>0308</v>
      </c>
      <c r="X1145" s="209" t="str">
        <f>LEFT(Solicitacao_Prancha[[#This Row],[DESTINO]],4)</f>
        <v>0057</v>
      </c>
      <c r="Y1145" s="209" t="str">
        <f t="shared" si="287"/>
        <v>BRLP0308</v>
      </c>
      <c r="Z1145" s="209" t="str">
        <f t="shared" si="288"/>
        <v>03080057</v>
      </c>
      <c r="AA1145" s="209" t="str">
        <f t="shared" si="289"/>
        <v>BRLP0057</v>
      </c>
      <c r="AB1145" s="222" t="e">
        <f>VLOOKUP(Y1145,#REF!,2,0)</f>
        <v>#REF!</v>
      </c>
      <c r="AC1145" s="222" t="e">
        <f>VLOOKUP(Z1145,#REF!,2,0)</f>
        <v>#REF!</v>
      </c>
      <c r="AD1145" s="222" t="e">
        <f>VLOOKUP(AA1145,#REF!,2,0)</f>
        <v>#REF!</v>
      </c>
      <c r="AE1145" s="227" t="e">
        <f t="shared" si="290"/>
        <v>#REF!</v>
      </c>
      <c r="AF1145" s="230" t="e">
        <f t="shared" si="291"/>
        <v>#REF!</v>
      </c>
      <c r="AG1145" s="230">
        <v>2</v>
      </c>
      <c r="AH1145" s="230" t="e">
        <f t="shared" si="292"/>
        <v>#REF!</v>
      </c>
      <c r="AI1145" s="228" t="e">
        <f t="shared" si="293"/>
        <v>#REF!</v>
      </c>
      <c r="AJ1145" s="209">
        <f>Solicitacao_Prancha[[#This Row],[QUANT EQUIP]]</f>
        <v>1</v>
      </c>
      <c r="AK1145" s="209"/>
      <c r="AL1145" s="209"/>
      <c r="AM1145" s="209"/>
      <c r="AN1145" s="209"/>
      <c r="AO1145" s="209"/>
      <c r="AP1145" s="209"/>
      <c r="AQ1145" s="209"/>
      <c r="AR1145" s="209"/>
      <c r="AS1145" s="209"/>
      <c r="AT1145" s="209"/>
      <c r="AU1145" s="209"/>
      <c r="AV1145" s="209"/>
      <c r="AW1145" s="209"/>
      <c r="AX1145"/>
      <c r="AY1145"/>
    </row>
    <row r="1146" spans="1:51" ht="15" hidden="1" x14ac:dyDescent="0.25">
      <c r="A1146" s="209">
        <v>3916</v>
      </c>
      <c r="B1146" s="209" t="s">
        <v>718</v>
      </c>
      <c r="C1146" s="210">
        <v>45670.56527777778</v>
      </c>
      <c r="D1146" s="209" t="s">
        <v>1822</v>
      </c>
      <c r="E1146" s="209" t="s">
        <v>744</v>
      </c>
      <c r="F1146" s="209">
        <v>7</v>
      </c>
      <c r="G1146" s="209" t="s">
        <v>501</v>
      </c>
      <c r="H1146" s="209" t="s">
        <v>627</v>
      </c>
      <c r="I1146" s="209" t="s">
        <v>621</v>
      </c>
      <c r="J1146" s="209" t="s">
        <v>1</v>
      </c>
      <c r="K1146" s="209" t="s">
        <v>2140</v>
      </c>
      <c r="L1146" s="209" t="s">
        <v>601</v>
      </c>
      <c r="M1146" s="209" t="s">
        <v>1580</v>
      </c>
      <c r="N1146" s="209" t="s">
        <v>1711</v>
      </c>
      <c r="O1146" s="209"/>
      <c r="P1146" s="209"/>
      <c r="Q1146" s="209" t="s">
        <v>688</v>
      </c>
      <c r="R1146" s="209" t="e">
        <f>VLOOKUP(LEFT(Solicitacao_Prancha[[#This Row],[ORIGEM]],4),#REF!,2,0)</f>
        <v>#REF!</v>
      </c>
      <c r="S1146" s="209" t="e">
        <f>VLOOKUP(LEFT(Solicitacao_Prancha[[#This Row],[DESTINO]],4),#REF!,2,0)</f>
        <v>#REF!</v>
      </c>
      <c r="T1146" s="218" t="str">
        <f t="shared" si="286"/>
        <v>Não Aderente</v>
      </c>
      <c r="U1146" s="222">
        <f>((CONCATENATE(Solicitacao_Prancha[[#This Row],[DATA MOVIMENTAÇÃO]]," ",Solicitacao_Prancha[[#This Row],[HORA MOVIMENTAÇÃO]])-Solicitacao_Prancha[[#This Row],[DATA SOLICITAÇÃO]])*24)+3</f>
        <v>39.433333333348855</v>
      </c>
      <c r="V1146" s="224" t="s">
        <v>410</v>
      </c>
      <c r="W1146" s="209" t="str">
        <f>LEFT(Solicitacao_Prancha[[#This Row],[ORIGEM]],4)</f>
        <v>0014</v>
      </c>
      <c r="X1146" s="209" t="str">
        <f>LEFT(Solicitacao_Prancha[[#This Row],[DESTINO]],4)</f>
        <v>1022</v>
      </c>
      <c r="Y1146" s="209" t="str">
        <f t="shared" si="287"/>
        <v>BRLP0014</v>
      </c>
      <c r="Z1146" s="209" t="str">
        <f t="shared" si="288"/>
        <v>00141022</v>
      </c>
      <c r="AA1146" s="209" t="str">
        <f t="shared" si="289"/>
        <v>BRLP1022</v>
      </c>
      <c r="AB1146" s="222" t="e">
        <f>VLOOKUP(Y1146,#REF!,2,0)</f>
        <v>#REF!</v>
      </c>
      <c r="AC1146" s="222" t="e">
        <f>VLOOKUP(Z1146,#REF!,2,0)</f>
        <v>#REF!</v>
      </c>
      <c r="AD1146" s="222" t="e">
        <f>VLOOKUP(AA1146,#REF!,2,0)</f>
        <v>#REF!</v>
      </c>
      <c r="AE1146" s="227" t="e">
        <f t="shared" si="290"/>
        <v>#REF!</v>
      </c>
      <c r="AF1146" s="230" t="e">
        <f t="shared" si="291"/>
        <v>#REF!</v>
      </c>
      <c r="AG1146" s="230">
        <v>2</v>
      </c>
      <c r="AH1146" s="230" t="e">
        <f t="shared" si="292"/>
        <v>#REF!</v>
      </c>
      <c r="AI1146" s="228" t="e">
        <f t="shared" si="293"/>
        <v>#REF!</v>
      </c>
      <c r="AJ1146" s="209">
        <f>Solicitacao_Prancha[[#This Row],[QUANT EQUIP]]</f>
        <v>7</v>
      </c>
      <c r="AK1146" s="209"/>
      <c r="AL1146" s="209"/>
      <c r="AM1146" s="209"/>
      <c r="AN1146" s="209"/>
      <c r="AO1146" s="209"/>
      <c r="AP1146" s="209"/>
      <c r="AQ1146" s="209"/>
      <c r="AR1146" s="209"/>
      <c r="AS1146" s="209"/>
      <c r="AT1146" s="209"/>
      <c r="AU1146" s="209"/>
      <c r="AV1146" s="209"/>
      <c r="AW1146" s="209"/>
      <c r="AX1146"/>
      <c r="AY1146"/>
    </row>
    <row r="1147" spans="1:51" ht="15" hidden="1" x14ac:dyDescent="0.25">
      <c r="A1147" s="209">
        <v>3917</v>
      </c>
      <c r="B1147" s="209" t="s">
        <v>718</v>
      </c>
      <c r="C1147" s="210">
        <v>45670.567361111112</v>
      </c>
      <c r="D1147" s="209" t="s">
        <v>1822</v>
      </c>
      <c r="E1147" s="209" t="s">
        <v>744</v>
      </c>
      <c r="F1147" s="209">
        <v>6</v>
      </c>
      <c r="G1147" s="209" t="s">
        <v>501</v>
      </c>
      <c r="H1147" s="209" t="s">
        <v>637</v>
      </c>
      <c r="I1147" s="209" t="s">
        <v>621</v>
      </c>
      <c r="J1147" s="209" t="s">
        <v>1</v>
      </c>
      <c r="K1147" s="209" t="s">
        <v>1877</v>
      </c>
      <c r="L1147" s="209" t="s">
        <v>601</v>
      </c>
      <c r="M1147" s="209" t="s">
        <v>1580</v>
      </c>
      <c r="N1147" s="209" t="s">
        <v>1711</v>
      </c>
      <c r="O1147" s="209"/>
      <c r="P1147" s="209"/>
      <c r="Q1147" s="209" t="s">
        <v>688</v>
      </c>
      <c r="R1147" s="209" t="e">
        <f>VLOOKUP(LEFT(Solicitacao_Prancha[[#This Row],[ORIGEM]],4),#REF!,2,0)</f>
        <v>#REF!</v>
      </c>
      <c r="S1147" s="209" t="e">
        <f>VLOOKUP(LEFT(Solicitacao_Prancha[[#This Row],[DESTINO]],4),#REF!,2,0)</f>
        <v>#REF!</v>
      </c>
      <c r="T1147" s="218" t="str">
        <f t="shared" si="286"/>
        <v>Aderente</v>
      </c>
      <c r="U1147" s="222">
        <f>((CONCATENATE(Solicitacao_Prancha[[#This Row],[DATA MOVIMENTAÇÃO]]," ",Solicitacao_Prancha[[#This Row],[HORA MOVIMENTAÇÃO]])-Solicitacao_Prancha[[#This Row],[DATA SOLICITAÇÃO]])*24)+3</f>
        <v>63.383333333360497</v>
      </c>
      <c r="V1147" s="224" t="s">
        <v>410</v>
      </c>
      <c r="W1147" s="209" t="str">
        <f>LEFT(Solicitacao_Prancha[[#This Row],[ORIGEM]],4)</f>
        <v>0014</v>
      </c>
      <c r="X1147" s="209" t="str">
        <f>LEFT(Solicitacao_Prancha[[#This Row],[DESTINO]],4)</f>
        <v>1022</v>
      </c>
      <c r="Y1147" s="209" t="str">
        <f t="shared" si="287"/>
        <v>BRLP0014</v>
      </c>
      <c r="Z1147" s="209" t="str">
        <f t="shared" si="288"/>
        <v>00141022</v>
      </c>
      <c r="AA1147" s="209" t="str">
        <f t="shared" si="289"/>
        <v>BRLP1022</v>
      </c>
      <c r="AB1147" s="222" t="e">
        <f>VLOOKUP(Y1147,#REF!,2,0)</f>
        <v>#REF!</v>
      </c>
      <c r="AC1147" s="222" t="e">
        <f>VLOOKUP(Z1147,#REF!,2,0)</f>
        <v>#REF!</v>
      </c>
      <c r="AD1147" s="222" t="e">
        <f>VLOOKUP(AA1147,#REF!,2,0)</f>
        <v>#REF!</v>
      </c>
      <c r="AE1147" s="227" t="e">
        <f t="shared" si="290"/>
        <v>#REF!</v>
      </c>
      <c r="AF1147" s="230" t="e">
        <f t="shared" si="291"/>
        <v>#REF!</v>
      </c>
      <c r="AG1147" s="230">
        <v>2</v>
      </c>
      <c r="AH1147" s="230" t="e">
        <f t="shared" si="292"/>
        <v>#REF!</v>
      </c>
      <c r="AI1147" s="228" t="e">
        <f t="shared" si="293"/>
        <v>#REF!</v>
      </c>
      <c r="AJ1147" s="209">
        <f>Solicitacao_Prancha[[#This Row],[QUANT EQUIP]]</f>
        <v>6</v>
      </c>
      <c r="AK1147" s="209"/>
      <c r="AL1147" s="209"/>
      <c r="AM1147" s="209"/>
      <c r="AN1147" s="209"/>
      <c r="AO1147" s="209"/>
      <c r="AP1147" s="209"/>
      <c r="AQ1147" s="209"/>
      <c r="AR1147" s="209"/>
      <c r="AS1147" s="209"/>
      <c r="AT1147" s="209"/>
      <c r="AU1147" s="209"/>
      <c r="AV1147" s="209"/>
      <c r="AW1147" s="209"/>
      <c r="AX1147"/>
      <c r="AY1147"/>
    </row>
    <row r="1148" spans="1:51" ht="15" hidden="1" x14ac:dyDescent="0.25">
      <c r="A1148" s="209">
        <v>3918</v>
      </c>
      <c r="B1148" s="209" t="s">
        <v>717</v>
      </c>
      <c r="C1148" s="210">
        <v>45670.619444444441</v>
      </c>
      <c r="D1148" s="209" t="s">
        <v>2065</v>
      </c>
      <c r="E1148" s="209" t="s">
        <v>500</v>
      </c>
      <c r="F1148" s="209">
        <v>3</v>
      </c>
      <c r="G1148" s="209" t="s">
        <v>506</v>
      </c>
      <c r="H1148" s="209" t="s">
        <v>624</v>
      </c>
      <c r="I1148" s="209" t="s">
        <v>621</v>
      </c>
      <c r="J1148" s="209" t="s">
        <v>531</v>
      </c>
      <c r="K1148" s="209" t="s">
        <v>2139</v>
      </c>
      <c r="L1148" s="209" t="s">
        <v>604</v>
      </c>
      <c r="M1148" s="209" t="s">
        <v>641</v>
      </c>
      <c r="N1148" s="209" t="s">
        <v>1513</v>
      </c>
      <c r="O1148" s="209"/>
      <c r="P1148" s="209" t="s">
        <v>651</v>
      </c>
      <c r="Q1148" s="209" t="s">
        <v>688</v>
      </c>
      <c r="R1148" s="209" t="e">
        <f>VLOOKUP(LEFT(Solicitacao_Prancha[[#This Row],[ORIGEM]],4),#REF!,2,0)</f>
        <v>#REF!</v>
      </c>
      <c r="S1148" s="209" t="e">
        <f>VLOOKUP(LEFT(Solicitacao_Prancha[[#This Row],[DESTINO]],4),#REF!,2,0)</f>
        <v>#REF!</v>
      </c>
      <c r="T1148" s="218" t="str">
        <f t="shared" si="286"/>
        <v>Não Aderente</v>
      </c>
      <c r="U1148" s="222">
        <f>((CONCATENATE(Solicitacao_Prancha[[#This Row],[DATA MOVIMENTAÇÃO]]," ",Solicitacao_Prancha[[#This Row],[HORA MOVIMENTAÇÃO]])-Solicitacao_Prancha[[#This Row],[DATA SOLICITAÇÃO]])*24)+3</f>
        <v>19.133333333360497</v>
      </c>
      <c r="V1148" s="224" t="s">
        <v>410</v>
      </c>
      <c r="W1148" s="209" t="str">
        <f>LEFT(Solicitacao_Prancha[[#This Row],[ORIGEM]],4)</f>
        <v>0503</v>
      </c>
      <c r="X1148" s="209" t="str">
        <f>LEFT(Solicitacao_Prancha[[#This Row],[DESTINO]],4)</f>
        <v>0460</v>
      </c>
      <c r="Y1148" s="209" t="str">
        <f t="shared" si="287"/>
        <v>BRLP0503</v>
      </c>
      <c r="Z1148" s="209" t="str">
        <f t="shared" si="288"/>
        <v>05030460</v>
      </c>
      <c r="AA1148" s="209" t="str">
        <f t="shared" si="289"/>
        <v>BRLP0460</v>
      </c>
      <c r="AB1148" s="222" t="e">
        <f>VLOOKUP(Y1148,#REF!,2,0)</f>
        <v>#REF!</v>
      </c>
      <c r="AC1148" s="222" t="e">
        <f>VLOOKUP(Z1148,#REF!,2,0)</f>
        <v>#REF!</v>
      </c>
      <c r="AD1148" s="222" t="e">
        <f>VLOOKUP(AA1148,#REF!,2,0)</f>
        <v>#REF!</v>
      </c>
      <c r="AE1148" s="227" t="e">
        <f t="shared" si="290"/>
        <v>#REF!</v>
      </c>
      <c r="AF1148" s="230" t="e">
        <f t="shared" si="291"/>
        <v>#REF!</v>
      </c>
      <c r="AG1148" s="230">
        <v>2</v>
      </c>
      <c r="AH1148" s="230" t="e">
        <f t="shared" si="292"/>
        <v>#REF!</v>
      </c>
      <c r="AI1148" s="228" t="e">
        <f t="shared" si="293"/>
        <v>#REF!</v>
      </c>
      <c r="AJ1148" s="209">
        <f>Solicitacao_Prancha[[#This Row],[QUANT EQUIP]]</f>
        <v>3</v>
      </c>
      <c r="AK1148" s="209"/>
      <c r="AL1148" s="209"/>
      <c r="AM1148" s="209"/>
      <c r="AN1148" s="209"/>
      <c r="AO1148" s="209"/>
      <c r="AP1148" s="209"/>
      <c r="AQ1148" s="209"/>
      <c r="AR1148" s="209"/>
      <c r="AS1148" s="209"/>
      <c r="AT1148" s="209"/>
      <c r="AU1148" s="209"/>
      <c r="AV1148" s="209"/>
      <c r="AW1148" s="209"/>
      <c r="AX1148"/>
      <c r="AY1148"/>
    </row>
    <row r="1149" spans="1:51" ht="15" hidden="1" x14ac:dyDescent="0.25">
      <c r="A1149" s="209">
        <v>3925</v>
      </c>
      <c r="B1149" s="209" t="s">
        <v>743</v>
      </c>
      <c r="C1149" s="210">
        <v>45670.740277777775</v>
      </c>
      <c r="D1149" s="209" t="s">
        <v>2154</v>
      </c>
      <c r="E1149" s="209" t="s">
        <v>491</v>
      </c>
      <c r="F1149" s="209">
        <v>1</v>
      </c>
      <c r="G1149" s="209" t="s">
        <v>508</v>
      </c>
      <c r="H1149" s="209" t="s">
        <v>620</v>
      </c>
      <c r="I1149" s="209" t="s">
        <v>621</v>
      </c>
      <c r="J1149" s="209" t="s">
        <v>531</v>
      </c>
      <c r="K1149" s="209" t="s">
        <v>2139</v>
      </c>
      <c r="L1149" s="209" t="s">
        <v>604</v>
      </c>
      <c r="M1149" s="209" t="s">
        <v>590</v>
      </c>
      <c r="N1149" s="209" t="s">
        <v>2</v>
      </c>
      <c r="O1149" s="209" t="s">
        <v>2155</v>
      </c>
      <c r="P1149" s="209" t="s">
        <v>651</v>
      </c>
      <c r="Q1149" s="209" t="s">
        <v>688</v>
      </c>
      <c r="R1149" s="209" t="e">
        <f>VLOOKUP(LEFT(Solicitacao_Prancha[[#This Row],[ORIGEM]],4),#REF!,2,0)</f>
        <v>#REF!</v>
      </c>
      <c r="S1149" s="209" t="e">
        <f>VLOOKUP(LEFT(Solicitacao_Prancha[[#This Row],[DESTINO]],4),#REF!,2,0)</f>
        <v>#REF!</v>
      </c>
      <c r="T1149" s="218" t="str">
        <f t="shared" si="286"/>
        <v>Não Aderente</v>
      </c>
      <c r="U1149" s="222">
        <f>((CONCATENATE(Solicitacao_Prancha[[#This Row],[DATA MOVIMENTAÇÃO]]," ",Solicitacao_Prancha[[#This Row],[HORA MOVIMENTAÇÃO]])-Solicitacao_Prancha[[#This Row],[DATA SOLICITAÇÃO]])*24)+3</f>
        <v>16.233333333337214</v>
      </c>
      <c r="V1149" s="224" t="s">
        <v>410</v>
      </c>
      <c r="W1149" s="209" t="str">
        <f>LEFT(Solicitacao_Prancha[[#This Row],[ORIGEM]],4)</f>
        <v>0351</v>
      </c>
      <c r="X1149" s="209" t="str">
        <f>LEFT(Solicitacao_Prancha[[#This Row],[DESTINO]],4)</f>
        <v>0001</v>
      </c>
      <c r="Y1149" s="209" t="str">
        <f t="shared" si="287"/>
        <v>BRLP0351</v>
      </c>
      <c r="Z1149" s="209" t="str">
        <f t="shared" si="288"/>
        <v>03510001</v>
      </c>
      <c r="AA1149" s="209" t="str">
        <f t="shared" si="289"/>
        <v>BRLP0001</v>
      </c>
      <c r="AB1149" s="222" t="e">
        <f>VLOOKUP(Y1149,#REF!,2,0)</f>
        <v>#REF!</v>
      </c>
      <c r="AC1149" s="222" t="e">
        <f>VLOOKUP(Z1149,#REF!,2,0)</f>
        <v>#REF!</v>
      </c>
      <c r="AD1149" s="222" t="e">
        <f>VLOOKUP(AA1149,#REF!,2,0)</f>
        <v>#REF!</v>
      </c>
      <c r="AE1149" s="227" t="e">
        <f t="shared" si="290"/>
        <v>#REF!</v>
      </c>
      <c r="AF1149" s="230" t="e">
        <f t="shared" si="291"/>
        <v>#REF!</v>
      </c>
      <c r="AG1149" s="230">
        <v>2</v>
      </c>
      <c r="AH1149" s="230" t="e">
        <f t="shared" si="292"/>
        <v>#REF!</v>
      </c>
      <c r="AI1149" s="228" t="e">
        <f t="shared" si="293"/>
        <v>#REF!</v>
      </c>
      <c r="AJ1149" s="209">
        <f>Solicitacao_Prancha[[#This Row],[QUANT EQUIP]]</f>
        <v>1</v>
      </c>
      <c r="AK1149" s="209"/>
      <c r="AL1149" s="209"/>
      <c r="AM1149" s="209"/>
      <c r="AN1149" s="209"/>
      <c r="AO1149" s="209"/>
      <c r="AP1149" s="209"/>
      <c r="AQ1149" s="209"/>
      <c r="AR1149" s="209"/>
      <c r="AS1149" s="209"/>
      <c r="AT1149" s="209"/>
      <c r="AU1149" s="209"/>
      <c r="AV1149" s="209"/>
      <c r="AW1149" s="209"/>
      <c r="AX1149"/>
      <c r="AY1149"/>
    </row>
    <row r="1150" spans="1:51" ht="15" hidden="1" x14ac:dyDescent="0.25">
      <c r="A1150" s="209">
        <v>3920</v>
      </c>
      <c r="B1150" s="209" t="s">
        <v>742</v>
      </c>
      <c r="C1150" s="210">
        <v>45670.776388888888</v>
      </c>
      <c r="D1150" s="209" t="s">
        <v>1867</v>
      </c>
      <c r="E1150" s="209" t="s">
        <v>491</v>
      </c>
      <c r="F1150" s="209">
        <v>1</v>
      </c>
      <c r="G1150" s="209" t="s">
        <v>532</v>
      </c>
      <c r="H1150" s="209" t="s">
        <v>620</v>
      </c>
      <c r="I1150" s="209" t="s">
        <v>624</v>
      </c>
      <c r="J1150" s="209" t="s">
        <v>502</v>
      </c>
      <c r="K1150" s="209" t="s">
        <v>2140</v>
      </c>
      <c r="L1150" s="209" t="s">
        <v>600</v>
      </c>
      <c r="M1150" s="209" t="s">
        <v>2112</v>
      </c>
      <c r="N1150" s="209" t="s">
        <v>2062</v>
      </c>
      <c r="O1150" s="209"/>
      <c r="P1150" s="209"/>
      <c r="Q1150" s="209" t="s">
        <v>687</v>
      </c>
      <c r="R1150" s="209" t="e">
        <f>VLOOKUP(LEFT(Solicitacao_Prancha[[#This Row],[ORIGEM]],4),#REF!,2,0)</f>
        <v>#REF!</v>
      </c>
      <c r="S1150" s="209" t="e">
        <f>VLOOKUP(LEFT(Solicitacao_Prancha[[#This Row],[DESTINO]],4),#REF!,2,0)</f>
        <v>#REF!</v>
      </c>
      <c r="T1150" s="218" t="str">
        <f t="shared" si="286"/>
        <v>Não Aderente</v>
      </c>
      <c r="U1150" s="222">
        <f>((CONCATENATE(Solicitacao_Prancha[[#This Row],[DATA MOVIMENTAÇÃO]]," ",Solicitacao_Prancha[[#This Row],[HORA MOVIMENTAÇÃO]])-Solicitacao_Prancha[[#This Row],[DATA SOLICITAÇÃO]])*24)+3</f>
        <v>38.366666666697711</v>
      </c>
      <c r="V1150" s="224" t="s">
        <v>410</v>
      </c>
      <c r="W1150" s="209" t="str">
        <f>LEFT(Solicitacao_Prancha[[#This Row],[ORIGEM]],4)</f>
        <v>0369</v>
      </c>
      <c r="X1150" s="209" t="str">
        <f>LEFT(Solicitacao_Prancha[[#This Row],[DESTINO]],4)</f>
        <v>0319</v>
      </c>
      <c r="Y1150" s="209" t="str">
        <f t="shared" si="287"/>
        <v>BRLP0369</v>
      </c>
      <c r="Z1150" s="209" t="str">
        <f t="shared" si="288"/>
        <v>03690319</v>
      </c>
      <c r="AA1150" s="209" t="str">
        <f t="shared" si="289"/>
        <v>BRLP0319</v>
      </c>
      <c r="AB1150" s="222" t="e">
        <f>VLOOKUP(Y1150,#REF!,2,0)</f>
        <v>#REF!</v>
      </c>
      <c r="AC1150" s="222" t="e">
        <f>VLOOKUP(Z1150,#REF!,2,0)</f>
        <v>#REF!</v>
      </c>
      <c r="AD1150" s="222" t="e">
        <f>VLOOKUP(AA1150,#REF!,2,0)</f>
        <v>#REF!</v>
      </c>
      <c r="AE1150" s="227" t="e">
        <f t="shared" si="290"/>
        <v>#REF!</v>
      </c>
      <c r="AF1150" s="230" t="e">
        <f t="shared" si="291"/>
        <v>#REF!</v>
      </c>
      <c r="AG1150" s="230">
        <v>2</v>
      </c>
      <c r="AH1150" s="230" t="e">
        <f t="shared" si="292"/>
        <v>#REF!</v>
      </c>
      <c r="AI1150" s="228" t="e">
        <f t="shared" si="293"/>
        <v>#REF!</v>
      </c>
      <c r="AJ1150" s="209">
        <f>Solicitacao_Prancha[[#This Row],[QUANT EQUIP]]</f>
        <v>1</v>
      </c>
      <c r="AK1150" s="209"/>
      <c r="AL1150" s="209"/>
      <c r="AM1150" s="209"/>
      <c r="AN1150" s="209"/>
      <c r="AO1150" s="209"/>
      <c r="AP1150" s="209"/>
      <c r="AQ1150" s="209"/>
      <c r="AR1150" s="209"/>
      <c r="AS1150" s="209"/>
      <c r="AT1150" s="209"/>
      <c r="AU1150" s="209"/>
      <c r="AV1150" s="209"/>
      <c r="AW1150" s="209"/>
      <c r="AX1150"/>
      <c r="AY1150"/>
    </row>
    <row r="1151" spans="1:51" ht="15" hidden="1" x14ac:dyDescent="0.25">
      <c r="A1151" s="209">
        <v>3921</v>
      </c>
      <c r="B1151" s="209" t="s">
        <v>742</v>
      </c>
      <c r="C1151" s="210">
        <v>45670.77847222222</v>
      </c>
      <c r="D1151" s="209" t="s">
        <v>1892</v>
      </c>
      <c r="E1151" s="209" t="s">
        <v>491</v>
      </c>
      <c r="F1151" s="209">
        <v>1</v>
      </c>
      <c r="G1151" s="209" t="s">
        <v>532</v>
      </c>
      <c r="H1151" s="209" t="s">
        <v>620</v>
      </c>
      <c r="I1151" s="209" t="s">
        <v>624</v>
      </c>
      <c r="J1151" s="209" t="s">
        <v>502</v>
      </c>
      <c r="K1151" s="209" t="s">
        <v>1877</v>
      </c>
      <c r="L1151" s="209" t="s">
        <v>604</v>
      </c>
      <c r="M1151" s="209" t="s">
        <v>2062</v>
      </c>
      <c r="N1151" s="209" t="s">
        <v>2151</v>
      </c>
      <c r="O1151" s="209"/>
      <c r="P1151" s="209"/>
      <c r="Q1151" s="209" t="s">
        <v>687</v>
      </c>
      <c r="R1151" s="209" t="e">
        <f>VLOOKUP(LEFT(Solicitacao_Prancha[[#This Row],[ORIGEM]],4),#REF!,2,0)</f>
        <v>#REF!</v>
      </c>
      <c r="S1151" s="209" t="e">
        <f>VLOOKUP(LEFT(Solicitacao_Prancha[[#This Row],[DESTINO]],4),#REF!,2,0)</f>
        <v>#REF!</v>
      </c>
      <c r="T1151" s="218" t="str">
        <f t="shared" si="286"/>
        <v>Aderente</v>
      </c>
      <c r="U1151" s="222">
        <f>((CONCATENATE(Solicitacao_Prancha[[#This Row],[DATA MOVIMENTAÇÃO]]," ",Solicitacao_Prancha[[#This Row],[HORA MOVIMENTAÇÃO]])-Solicitacao_Prancha[[#This Row],[DATA SOLICITAÇÃO]])*24)+3</f>
        <v>63.316666666651145</v>
      </c>
      <c r="V1151" s="224" t="s">
        <v>410</v>
      </c>
      <c r="W1151" s="209" t="str">
        <f>LEFT(Solicitacao_Prancha[[#This Row],[ORIGEM]],4)</f>
        <v>0319</v>
      </c>
      <c r="X1151" s="209" t="str">
        <f>LEFT(Solicitacao_Prancha[[#This Row],[DESTINO]],4)</f>
        <v>0378</v>
      </c>
      <c r="Y1151" s="209" t="str">
        <f t="shared" si="287"/>
        <v>BRLP0319</v>
      </c>
      <c r="Z1151" s="209" t="str">
        <f t="shared" si="288"/>
        <v>03190378</v>
      </c>
      <c r="AA1151" s="209" t="str">
        <f t="shared" si="289"/>
        <v>BRLP0378</v>
      </c>
      <c r="AB1151" s="222" t="e">
        <f>VLOOKUP(Y1151,#REF!,2,0)</f>
        <v>#REF!</v>
      </c>
      <c r="AC1151" s="222" t="e">
        <f>VLOOKUP(Z1151,#REF!,2,0)</f>
        <v>#REF!</v>
      </c>
      <c r="AD1151" s="222" t="e">
        <f>VLOOKUP(AA1151,#REF!,2,0)</f>
        <v>#REF!</v>
      </c>
      <c r="AE1151" s="227" t="e">
        <f t="shared" si="290"/>
        <v>#REF!</v>
      </c>
      <c r="AF1151" s="230" t="e">
        <f t="shared" si="291"/>
        <v>#REF!</v>
      </c>
      <c r="AG1151" s="230">
        <v>2</v>
      </c>
      <c r="AH1151" s="230" t="e">
        <f t="shared" si="292"/>
        <v>#REF!</v>
      </c>
      <c r="AI1151" s="228" t="e">
        <f t="shared" si="293"/>
        <v>#REF!</v>
      </c>
      <c r="AJ1151" s="209">
        <f>Solicitacao_Prancha[[#This Row],[QUANT EQUIP]]</f>
        <v>1</v>
      </c>
      <c r="AK1151" s="209"/>
      <c r="AL1151" s="209"/>
      <c r="AM1151" s="209"/>
      <c r="AN1151" s="209"/>
      <c r="AO1151" s="209"/>
      <c r="AP1151" s="209"/>
      <c r="AQ1151" s="209"/>
      <c r="AR1151" s="209"/>
      <c r="AS1151" s="209"/>
      <c r="AT1151" s="209"/>
      <c r="AU1151" s="209"/>
      <c r="AV1151" s="209"/>
      <c r="AW1151" s="209"/>
      <c r="AX1151"/>
      <c r="AY1151"/>
    </row>
    <row r="1152" spans="1:51" ht="15" hidden="1" x14ac:dyDescent="0.25">
      <c r="A1152" s="209">
        <v>3922</v>
      </c>
      <c r="B1152" s="209" t="s">
        <v>717</v>
      </c>
      <c r="C1152" s="210">
        <v>45670.794444444444</v>
      </c>
      <c r="D1152" s="209" t="s">
        <v>571</v>
      </c>
      <c r="E1152" s="209" t="s">
        <v>500</v>
      </c>
      <c r="F1152" s="209">
        <v>3</v>
      </c>
      <c r="G1152" s="209" t="s">
        <v>501</v>
      </c>
      <c r="H1152" s="209" t="s">
        <v>620</v>
      </c>
      <c r="I1152" s="209" t="s">
        <v>621</v>
      </c>
      <c r="J1152" s="209" t="s">
        <v>531</v>
      </c>
      <c r="K1152" s="209" t="s">
        <v>2139</v>
      </c>
      <c r="L1152" s="209" t="s">
        <v>616</v>
      </c>
      <c r="M1152" s="209" t="s">
        <v>592</v>
      </c>
      <c r="N1152" s="209" t="s">
        <v>552</v>
      </c>
      <c r="O1152" s="209"/>
      <c r="P1152" s="209" t="s">
        <v>514</v>
      </c>
      <c r="Q1152" s="209" t="s">
        <v>688</v>
      </c>
      <c r="R1152" s="209" t="e">
        <f>VLOOKUP(LEFT(Solicitacao_Prancha[[#This Row],[ORIGEM]],4),#REF!,2,0)</f>
        <v>#REF!</v>
      </c>
      <c r="S1152" s="209" t="e">
        <f>VLOOKUP(LEFT(Solicitacao_Prancha[[#This Row],[DESTINO]],4),#REF!,2,0)</f>
        <v>#REF!</v>
      </c>
      <c r="T1152" s="218" t="str">
        <f t="shared" si="286"/>
        <v>Não Aderente</v>
      </c>
      <c r="U1152" s="222">
        <f>((CONCATENATE(Solicitacao_Prancha[[#This Row],[DATA MOVIMENTAÇÃO]]," ",Solicitacao_Prancha[[#This Row],[HORA MOVIMENTAÇÃO]])-Solicitacao_Prancha[[#This Row],[DATA SOLICITAÇÃO]])*24)+3</f>
        <v>27.933333333407063</v>
      </c>
      <c r="V1152" s="224" t="s">
        <v>410</v>
      </c>
      <c r="W1152" s="209" t="str">
        <f>LEFT(Solicitacao_Prancha[[#This Row],[ORIGEM]],4)</f>
        <v>0382</v>
      </c>
      <c r="X1152" s="209" t="str">
        <f>LEFT(Solicitacao_Prancha[[#This Row],[DESTINO]],4)</f>
        <v>0245</v>
      </c>
      <c r="Y1152" s="209" t="str">
        <f t="shared" si="287"/>
        <v>BRLP0382</v>
      </c>
      <c r="Z1152" s="209" t="str">
        <f t="shared" si="288"/>
        <v>03820245</v>
      </c>
      <c r="AA1152" s="209" t="str">
        <f t="shared" si="289"/>
        <v>BRLP0245</v>
      </c>
      <c r="AB1152" s="222" t="e">
        <f>VLOOKUP(Y1152,#REF!,2,0)</f>
        <v>#REF!</v>
      </c>
      <c r="AC1152" s="222" t="e">
        <f>VLOOKUP(Z1152,#REF!,2,0)</f>
        <v>#REF!</v>
      </c>
      <c r="AD1152" s="222" t="e">
        <f>VLOOKUP(AA1152,#REF!,2,0)</f>
        <v>#REF!</v>
      </c>
      <c r="AE1152" s="227" t="e">
        <f t="shared" si="290"/>
        <v>#REF!</v>
      </c>
      <c r="AF1152" s="230" t="e">
        <f t="shared" si="291"/>
        <v>#REF!</v>
      </c>
      <c r="AG1152" s="230">
        <v>2</v>
      </c>
      <c r="AH1152" s="230" t="e">
        <f t="shared" si="292"/>
        <v>#REF!</v>
      </c>
      <c r="AI1152" s="228" t="e">
        <f t="shared" si="293"/>
        <v>#REF!</v>
      </c>
      <c r="AJ1152" s="209">
        <f>Solicitacao_Prancha[[#This Row],[QUANT EQUIP]]</f>
        <v>3</v>
      </c>
      <c r="AK1152" s="209"/>
      <c r="AL1152" s="209"/>
      <c r="AM1152" s="209"/>
      <c r="AN1152" s="209"/>
      <c r="AO1152" s="209"/>
      <c r="AP1152" s="209"/>
      <c r="AQ1152" s="209"/>
      <c r="AR1152" s="209"/>
      <c r="AS1152" s="209"/>
      <c r="AT1152" s="209"/>
      <c r="AU1152" s="209"/>
      <c r="AV1152" s="209"/>
      <c r="AW1152" s="209"/>
      <c r="AX1152"/>
      <c r="AY1152"/>
    </row>
    <row r="1153" spans="1:51" ht="15" hidden="1" x14ac:dyDescent="0.25">
      <c r="A1153" s="209">
        <v>3923</v>
      </c>
      <c r="B1153" s="209" t="s">
        <v>743</v>
      </c>
      <c r="C1153" s="210">
        <v>45670.831944444442</v>
      </c>
      <c r="D1153" s="209" t="s">
        <v>1777</v>
      </c>
      <c r="E1153" s="209" t="s">
        <v>489</v>
      </c>
      <c r="F1153" s="209">
        <v>1</v>
      </c>
      <c r="G1153" s="209" t="s">
        <v>501</v>
      </c>
      <c r="H1153" s="209" t="s">
        <v>620</v>
      </c>
      <c r="I1153" s="209" t="s">
        <v>624</v>
      </c>
      <c r="J1153" s="209" t="s">
        <v>1</v>
      </c>
      <c r="K1153" s="209" t="s">
        <v>2156</v>
      </c>
      <c r="L1153" s="209" t="s">
        <v>604</v>
      </c>
      <c r="M1153" s="209" t="s">
        <v>565</v>
      </c>
      <c r="N1153" s="209" t="s">
        <v>683</v>
      </c>
      <c r="O1153" s="209"/>
      <c r="P1153" s="209"/>
      <c r="Q1153" s="209" t="s">
        <v>688</v>
      </c>
      <c r="R1153" s="209" t="e">
        <f>VLOOKUP(LEFT(Solicitacao_Prancha[[#This Row],[ORIGEM]],4),#REF!,2,0)</f>
        <v>#REF!</v>
      </c>
      <c r="S1153" s="209" t="e">
        <f>VLOOKUP(LEFT(Solicitacao_Prancha[[#This Row],[DESTINO]],4),#REF!,2,0)</f>
        <v>#REF!</v>
      </c>
      <c r="T1153" s="218" t="str">
        <f t="shared" si="286"/>
        <v>Aderente</v>
      </c>
      <c r="U1153" s="222">
        <f>((CONCATENATE(Solicitacao_Prancha[[#This Row],[DATA MOVIMENTAÇÃO]]," ",Solicitacao_Prancha[[#This Row],[HORA MOVIMENTAÇÃO]])-Solicitacao_Prancha[[#This Row],[DATA SOLICITAÇÃO]])*24)+3</f>
        <v>86.033333333325572</v>
      </c>
      <c r="V1153" s="224" t="s">
        <v>410</v>
      </c>
      <c r="W1153" s="209" t="str">
        <f>LEFT(Solicitacao_Prancha[[#This Row],[ORIGEM]],4)</f>
        <v>0374</v>
      </c>
      <c r="X1153" s="209" t="str">
        <f>LEFT(Solicitacao_Prancha[[#This Row],[DESTINO]],4)</f>
        <v>0438</v>
      </c>
      <c r="Y1153" s="209" t="str">
        <f t="shared" si="287"/>
        <v>BRLP0374</v>
      </c>
      <c r="Z1153" s="209" t="str">
        <f t="shared" si="288"/>
        <v>03740438</v>
      </c>
      <c r="AA1153" s="209" t="str">
        <f t="shared" si="289"/>
        <v>BRLP0438</v>
      </c>
      <c r="AB1153" s="222" t="e">
        <f>VLOOKUP(Y1153,#REF!,2,0)</f>
        <v>#REF!</v>
      </c>
      <c r="AC1153" s="222" t="e">
        <f>VLOOKUP(Z1153,#REF!,2,0)</f>
        <v>#REF!</v>
      </c>
      <c r="AD1153" s="222" t="e">
        <f>VLOOKUP(AA1153,#REF!,2,0)</f>
        <v>#REF!</v>
      </c>
      <c r="AE1153" s="227" t="e">
        <f t="shared" si="290"/>
        <v>#REF!</v>
      </c>
      <c r="AF1153" s="230" t="e">
        <f t="shared" si="291"/>
        <v>#REF!</v>
      </c>
      <c r="AG1153" s="230">
        <v>2</v>
      </c>
      <c r="AH1153" s="230" t="e">
        <f t="shared" si="292"/>
        <v>#REF!</v>
      </c>
      <c r="AI1153" s="228" t="e">
        <f t="shared" si="293"/>
        <v>#REF!</v>
      </c>
      <c r="AJ1153" s="209">
        <f>Solicitacao_Prancha[[#This Row],[QUANT EQUIP]]</f>
        <v>1</v>
      </c>
      <c r="AK1153" s="209"/>
      <c r="AL1153" s="209"/>
      <c r="AM1153" s="209"/>
      <c r="AN1153" s="209"/>
      <c r="AO1153" s="209"/>
      <c r="AP1153" s="209"/>
      <c r="AQ1153" s="209"/>
      <c r="AR1153" s="209"/>
      <c r="AS1153" s="209"/>
      <c r="AT1153" s="209"/>
      <c r="AU1153" s="209"/>
      <c r="AV1153" s="209"/>
      <c r="AW1153" s="209"/>
      <c r="AX1153"/>
      <c r="AY1153"/>
    </row>
    <row r="1154" spans="1:51" ht="15" hidden="1" x14ac:dyDescent="0.25">
      <c r="A1154" s="209">
        <v>3924</v>
      </c>
      <c r="B1154" s="209" t="s">
        <v>745</v>
      </c>
      <c r="C1154" s="210">
        <v>45670.865972222222</v>
      </c>
      <c r="D1154" s="209" t="s">
        <v>950</v>
      </c>
      <c r="E1154" s="209" t="s">
        <v>485</v>
      </c>
      <c r="F1154" s="209">
        <v>1</v>
      </c>
      <c r="G1154" s="209" t="s">
        <v>655</v>
      </c>
      <c r="H1154" s="209" t="s">
        <v>620</v>
      </c>
      <c r="I1154" s="209" t="s">
        <v>624</v>
      </c>
      <c r="J1154" s="209" t="s">
        <v>1</v>
      </c>
      <c r="K1154" s="209" t="s">
        <v>2139</v>
      </c>
      <c r="L1154" s="209" t="s">
        <v>2157</v>
      </c>
      <c r="M1154" s="209" t="s">
        <v>519</v>
      </c>
      <c r="N1154" s="209" t="s">
        <v>519</v>
      </c>
      <c r="O1154" s="209"/>
      <c r="P1154" s="209"/>
      <c r="Q1154" s="209" t="s">
        <v>687</v>
      </c>
      <c r="R1154" s="209" t="e">
        <f>VLOOKUP(LEFT(Solicitacao_Prancha[[#This Row],[ORIGEM]],4),#REF!,2,0)</f>
        <v>#REF!</v>
      </c>
      <c r="S1154" s="209" t="e">
        <f>VLOOKUP(LEFT(Solicitacao_Prancha[[#This Row],[DESTINO]],4),#REF!,2,0)</f>
        <v>#REF!</v>
      </c>
      <c r="T1154" s="218" t="str">
        <f t="shared" si="286"/>
        <v>Não Aderente</v>
      </c>
      <c r="U1154" s="222">
        <f>((CONCATENATE(Solicitacao_Prancha[[#This Row],[DATA MOVIMENTAÇÃO]]," ",Solicitacao_Prancha[[#This Row],[HORA MOVIMENTAÇÃO]])-Solicitacao_Prancha[[#This Row],[DATA SOLICITAÇÃO]])*24)+3</f>
        <v>16.016666666662786</v>
      </c>
      <c r="V1154" s="224" t="s">
        <v>410</v>
      </c>
      <c r="W1154" s="209" t="str">
        <f>LEFT(Solicitacao_Prancha[[#This Row],[ORIGEM]],4)</f>
        <v>2081</v>
      </c>
      <c r="X1154" s="209" t="str">
        <f>LEFT(Solicitacao_Prancha[[#This Row],[DESTINO]],4)</f>
        <v>2081</v>
      </c>
      <c r="Y1154" s="209" t="str">
        <f t="shared" si="287"/>
        <v>BRLP2081</v>
      </c>
      <c r="Z1154" s="209" t="str">
        <f t="shared" si="288"/>
        <v>20812081</v>
      </c>
      <c r="AA1154" s="209" t="str">
        <f t="shared" si="289"/>
        <v>BRLP2081</v>
      </c>
      <c r="AB1154" s="222" t="e">
        <f>VLOOKUP(Y1154,#REF!,2,0)</f>
        <v>#REF!</v>
      </c>
      <c r="AC1154" s="222" t="e">
        <f>VLOOKUP(Z1154,#REF!,2,0)</f>
        <v>#REF!</v>
      </c>
      <c r="AD1154" s="222" t="e">
        <f>VLOOKUP(AA1154,#REF!,2,0)</f>
        <v>#REF!</v>
      </c>
      <c r="AE1154" s="227" t="e">
        <f t="shared" si="290"/>
        <v>#REF!</v>
      </c>
      <c r="AF1154" s="230" t="e">
        <f t="shared" si="291"/>
        <v>#REF!</v>
      </c>
      <c r="AG1154" s="230">
        <v>2</v>
      </c>
      <c r="AH1154" s="230" t="e">
        <f t="shared" si="292"/>
        <v>#REF!</v>
      </c>
      <c r="AI1154" s="228" t="e">
        <f t="shared" si="293"/>
        <v>#REF!</v>
      </c>
      <c r="AJ1154" s="209">
        <f>Solicitacao_Prancha[[#This Row],[QUANT EQUIP]]</f>
        <v>1</v>
      </c>
      <c r="AK1154" s="209"/>
      <c r="AL1154" s="209"/>
      <c r="AM1154" s="209"/>
      <c r="AN1154" s="209"/>
      <c r="AO1154" s="209"/>
      <c r="AP1154" s="209"/>
      <c r="AQ1154" s="209"/>
      <c r="AR1154" s="209"/>
      <c r="AS1154" s="209"/>
      <c r="AT1154" s="209"/>
      <c r="AU1154" s="209"/>
      <c r="AV1154" s="209"/>
      <c r="AW1154" s="209"/>
      <c r="AX1154"/>
      <c r="AY1154"/>
    </row>
    <row r="1155" spans="1:51" ht="15" hidden="1" x14ac:dyDescent="0.25">
      <c r="A1155" s="209">
        <v>3931</v>
      </c>
      <c r="B1155" s="209" t="s">
        <v>743</v>
      </c>
      <c r="C1155" s="210">
        <v>45671.032638888886</v>
      </c>
      <c r="D1155" s="209" t="s">
        <v>1707</v>
      </c>
      <c r="E1155" s="209" t="s">
        <v>489</v>
      </c>
      <c r="F1155" s="209">
        <v>1</v>
      </c>
      <c r="G1155" s="209" t="s">
        <v>492</v>
      </c>
      <c r="H1155" s="209" t="s">
        <v>620</v>
      </c>
      <c r="I1155" s="209" t="s">
        <v>624</v>
      </c>
      <c r="J1155" s="209" t="s">
        <v>1</v>
      </c>
      <c r="K1155" s="209" t="s">
        <v>1877</v>
      </c>
      <c r="L1155" s="209" t="s">
        <v>593</v>
      </c>
      <c r="M1155" s="209" t="s">
        <v>1804</v>
      </c>
      <c r="N1155" s="209" t="s">
        <v>1428</v>
      </c>
      <c r="O1155" s="209" t="s">
        <v>2158</v>
      </c>
      <c r="P1155" s="209"/>
      <c r="Q1155" s="209" t="s">
        <v>688</v>
      </c>
      <c r="R1155" s="209" t="e">
        <f>VLOOKUP(LEFT(Solicitacao_Prancha[[#This Row],[ORIGEM]],4),#REF!,2,0)</f>
        <v>#REF!</v>
      </c>
      <c r="S1155" s="209" t="e">
        <f>VLOOKUP(LEFT(Solicitacao_Prancha[[#This Row],[DESTINO]],4),#REF!,2,0)</f>
        <v>#REF!</v>
      </c>
      <c r="T1155" s="218" t="str">
        <f t="shared" si="286"/>
        <v>Aderente</v>
      </c>
      <c r="U1155" s="222">
        <f>((CONCATENATE(Solicitacao_Prancha[[#This Row],[DATA MOVIMENTAÇÃO]]," ",Solicitacao_Prancha[[#This Row],[HORA MOVIMENTAÇÃO]])-Solicitacao_Prancha[[#This Row],[DATA SOLICITAÇÃO]])*24)+3</f>
        <v>58.216666666790843</v>
      </c>
      <c r="V1155" s="224" t="s">
        <v>410</v>
      </c>
      <c r="W1155" s="209" t="str">
        <f>LEFT(Solicitacao_Prancha[[#This Row],[ORIGEM]],4)</f>
        <v>0391</v>
      </c>
      <c r="X1155" s="209" t="str">
        <f>LEFT(Solicitacao_Prancha[[#This Row],[DESTINO]],4)</f>
        <v>0019</v>
      </c>
      <c r="Y1155" s="209" t="str">
        <f t="shared" si="287"/>
        <v>BRLP0391</v>
      </c>
      <c r="Z1155" s="209" t="str">
        <f t="shared" si="288"/>
        <v>03910019</v>
      </c>
      <c r="AA1155" s="209" t="str">
        <f t="shared" si="289"/>
        <v>BRLP0019</v>
      </c>
      <c r="AB1155" s="222" t="e">
        <f>VLOOKUP(Y1155,#REF!,2,0)</f>
        <v>#REF!</v>
      </c>
      <c r="AC1155" s="222" t="e">
        <f>VLOOKUP(Z1155,#REF!,2,0)</f>
        <v>#REF!</v>
      </c>
      <c r="AD1155" s="222" t="e">
        <f>VLOOKUP(AA1155,#REF!,2,0)</f>
        <v>#REF!</v>
      </c>
      <c r="AE1155" s="227" t="e">
        <f t="shared" si="290"/>
        <v>#REF!</v>
      </c>
      <c r="AF1155" s="230" t="e">
        <f t="shared" si="291"/>
        <v>#REF!</v>
      </c>
      <c r="AG1155" s="230">
        <v>2</v>
      </c>
      <c r="AH1155" s="230" t="e">
        <f t="shared" si="292"/>
        <v>#REF!</v>
      </c>
      <c r="AI1155" s="228" t="e">
        <f t="shared" si="293"/>
        <v>#REF!</v>
      </c>
      <c r="AJ1155" s="209">
        <f>Solicitacao_Prancha[[#This Row],[QUANT EQUIP]]</f>
        <v>1</v>
      </c>
      <c r="AK1155" s="209"/>
      <c r="AL1155" s="209"/>
      <c r="AM1155" s="209"/>
      <c r="AN1155" s="209"/>
      <c r="AO1155" s="209"/>
      <c r="AP1155" s="209"/>
      <c r="AQ1155" s="209"/>
      <c r="AR1155" s="209"/>
      <c r="AS1155" s="209"/>
      <c r="AT1155" s="209"/>
      <c r="AU1155" s="209"/>
      <c r="AV1155" s="209"/>
      <c r="AW1155" s="209"/>
      <c r="AX1155"/>
      <c r="AY1155"/>
    </row>
    <row r="1156" spans="1:51" ht="15" hidden="1" x14ac:dyDescent="0.25">
      <c r="A1156" s="209">
        <v>3932</v>
      </c>
      <c r="B1156" s="209" t="s">
        <v>743</v>
      </c>
      <c r="C1156" s="210">
        <v>45671.032638888886</v>
      </c>
      <c r="D1156" s="209" t="s">
        <v>1707</v>
      </c>
      <c r="E1156" s="209" t="s">
        <v>5</v>
      </c>
      <c r="F1156" s="209">
        <v>1</v>
      </c>
      <c r="G1156" s="209" t="s">
        <v>492</v>
      </c>
      <c r="H1156" s="209" t="s">
        <v>620</v>
      </c>
      <c r="I1156" s="209" t="s">
        <v>624</v>
      </c>
      <c r="J1156" s="209" t="s">
        <v>1</v>
      </c>
      <c r="K1156" s="209" t="s">
        <v>1877</v>
      </c>
      <c r="L1156" s="209" t="s">
        <v>606</v>
      </c>
      <c r="M1156" s="209" t="s">
        <v>1428</v>
      </c>
      <c r="N1156" s="209" t="s">
        <v>2159</v>
      </c>
      <c r="O1156" s="209" t="s">
        <v>2158</v>
      </c>
      <c r="P1156" s="209"/>
      <c r="Q1156" s="209" t="s">
        <v>688</v>
      </c>
      <c r="R1156" s="209" t="e">
        <f>VLOOKUP(LEFT(Solicitacao_Prancha[[#This Row],[ORIGEM]],4),#REF!,2,0)</f>
        <v>#REF!</v>
      </c>
      <c r="S1156" s="209" t="e">
        <f>VLOOKUP(LEFT(Solicitacao_Prancha[[#This Row],[DESTINO]],4),#REF!,2,0)</f>
        <v>#REF!</v>
      </c>
      <c r="T1156" s="218" t="str">
        <f t="shared" si="286"/>
        <v>Aderente</v>
      </c>
      <c r="U1156" s="222">
        <f>((CONCATENATE(Solicitacao_Prancha[[#This Row],[DATA MOVIMENTAÇÃO]]," ",Solicitacao_Prancha[[#This Row],[HORA MOVIMENTAÇÃO]])-Solicitacao_Prancha[[#This Row],[DATA SOLICITAÇÃO]])*24)+3</f>
        <v>62.216666666732635</v>
      </c>
      <c r="V1156" s="224" t="s">
        <v>410</v>
      </c>
      <c r="W1156" s="209" t="str">
        <f>LEFT(Solicitacao_Prancha[[#This Row],[ORIGEM]],4)</f>
        <v>0019</v>
      </c>
      <c r="X1156" s="209" t="str">
        <f>LEFT(Solicitacao_Prancha[[#This Row],[DESTINO]],4)</f>
        <v>0498</v>
      </c>
      <c r="Y1156" s="209" t="str">
        <f t="shared" si="287"/>
        <v>BRLP0019</v>
      </c>
      <c r="Z1156" s="209" t="str">
        <f t="shared" si="288"/>
        <v>00190498</v>
      </c>
      <c r="AA1156" s="209" t="str">
        <f t="shared" si="289"/>
        <v>BRLP0498</v>
      </c>
      <c r="AB1156" s="222" t="e">
        <f>VLOOKUP(Y1156,#REF!,2,0)</f>
        <v>#REF!</v>
      </c>
      <c r="AC1156" s="222" t="e">
        <f>VLOOKUP(Z1156,#REF!,2,0)</f>
        <v>#REF!</v>
      </c>
      <c r="AD1156" s="222" t="e">
        <f>VLOOKUP(AA1156,#REF!,2,0)</f>
        <v>#REF!</v>
      </c>
      <c r="AE1156" s="227" t="e">
        <f t="shared" si="290"/>
        <v>#REF!</v>
      </c>
      <c r="AF1156" s="230" t="e">
        <f t="shared" si="291"/>
        <v>#REF!</v>
      </c>
      <c r="AG1156" s="230">
        <v>2</v>
      </c>
      <c r="AH1156" s="230" t="e">
        <f t="shared" si="292"/>
        <v>#REF!</v>
      </c>
      <c r="AI1156" s="228" t="e">
        <f t="shared" si="293"/>
        <v>#REF!</v>
      </c>
      <c r="AJ1156" s="209">
        <f>Solicitacao_Prancha[[#This Row],[QUANT EQUIP]]</f>
        <v>1</v>
      </c>
      <c r="AK1156" s="209"/>
      <c r="AL1156" s="209"/>
      <c r="AM1156" s="209"/>
      <c r="AN1156" s="209"/>
      <c r="AO1156" s="209"/>
      <c r="AP1156" s="209"/>
      <c r="AQ1156" s="209"/>
      <c r="AR1156" s="209"/>
      <c r="AS1156" s="209"/>
      <c r="AT1156" s="209"/>
      <c r="AU1156" s="209"/>
      <c r="AV1156" s="209"/>
      <c r="AW1156" s="209"/>
      <c r="AX1156"/>
      <c r="AY1156"/>
    </row>
    <row r="1157" spans="1:51" ht="15" hidden="1" x14ac:dyDescent="0.25">
      <c r="A1157" s="209">
        <v>4031</v>
      </c>
      <c r="B1157" s="209" t="s">
        <v>743</v>
      </c>
      <c r="C1157" s="210">
        <v>45671.032638888886</v>
      </c>
      <c r="D1157" s="209" t="s">
        <v>1707</v>
      </c>
      <c r="E1157" s="209" t="s">
        <v>489</v>
      </c>
      <c r="F1157" s="209">
        <v>1</v>
      </c>
      <c r="G1157" s="209" t="s">
        <v>492</v>
      </c>
      <c r="H1157" s="209" t="s">
        <v>620</v>
      </c>
      <c r="I1157" s="209" t="s">
        <v>624</v>
      </c>
      <c r="J1157" s="209" t="s">
        <v>1</v>
      </c>
      <c r="K1157" s="209" t="s">
        <v>1877</v>
      </c>
      <c r="L1157" s="209" t="s">
        <v>593</v>
      </c>
      <c r="M1157" s="209" t="s">
        <v>1428</v>
      </c>
      <c r="N1157" s="209" t="s">
        <v>2214</v>
      </c>
      <c r="O1157" s="209" t="s">
        <v>2158</v>
      </c>
      <c r="P1157" s="209"/>
      <c r="Q1157" s="209" t="s">
        <v>688</v>
      </c>
      <c r="R1157" s="209" t="e">
        <f>VLOOKUP(LEFT(Solicitacao_Prancha[[#This Row],[ORIGEM]],4),#REF!,2,0)</f>
        <v>#REF!</v>
      </c>
      <c r="S1157" s="209" t="e">
        <f>VLOOKUP(LEFT(Solicitacao_Prancha[[#This Row],[DESTINO]],4),#REF!,2,0)</f>
        <v>#REF!</v>
      </c>
      <c r="T1157" s="218" t="str">
        <f t="shared" si="286"/>
        <v>Aderente</v>
      </c>
      <c r="U1157" s="222">
        <f>((CONCATENATE(Solicitacao_Prancha[[#This Row],[DATA MOVIMENTAÇÃO]]," ",Solicitacao_Prancha[[#This Row],[HORA MOVIMENTAÇÃO]])-Solicitacao_Prancha[[#This Row],[DATA SOLICITAÇÃO]])*24)+3</f>
        <v>58.216666666790843</v>
      </c>
      <c r="V1157" s="224" t="s">
        <v>410</v>
      </c>
      <c r="W1157" s="209" t="str">
        <f>LEFT(Solicitacao_Prancha[[#This Row],[ORIGEM]],4)</f>
        <v>0019</v>
      </c>
      <c r="X1157" s="209" t="str">
        <f>LEFT(Solicitacao_Prancha[[#This Row],[DESTINO]],4)</f>
        <v>0497</v>
      </c>
      <c r="Y1157" s="209" t="str">
        <f t="shared" si="287"/>
        <v>BRLP0019</v>
      </c>
      <c r="Z1157" s="209" t="str">
        <f t="shared" si="288"/>
        <v>00190497</v>
      </c>
      <c r="AA1157" s="209" t="str">
        <f t="shared" si="289"/>
        <v>BRLP0497</v>
      </c>
      <c r="AB1157" s="222" t="e">
        <f>VLOOKUP(Y1157,#REF!,2,0)</f>
        <v>#REF!</v>
      </c>
      <c r="AC1157" s="222" t="e">
        <f>VLOOKUP(Z1157,#REF!,2,0)</f>
        <v>#REF!</v>
      </c>
      <c r="AD1157" s="222" t="e">
        <f>VLOOKUP(AA1157,#REF!,2,0)</f>
        <v>#REF!</v>
      </c>
      <c r="AE1157" s="227" t="e">
        <f t="shared" si="290"/>
        <v>#REF!</v>
      </c>
      <c r="AF1157" s="230" t="e">
        <f t="shared" si="291"/>
        <v>#REF!</v>
      </c>
      <c r="AG1157" s="230">
        <v>2</v>
      </c>
      <c r="AH1157" s="230" t="e">
        <f t="shared" si="292"/>
        <v>#REF!</v>
      </c>
      <c r="AI1157" s="228" t="e">
        <f t="shared" si="293"/>
        <v>#REF!</v>
      </c>
      <c r="AJ1157" s="209">
        <f>Solicitacao_Prancha[[#This Row],[QUANT EQUIP]]</f>
        <v>1</v>
      </c>
      <c r="AK1157" s="209"/>
      <c r="AL1157" s="209"/>
      <c r="AM1157" s="209"/>
      <c r="AN1157" s="209"/>
      <c r="AO1157" s="209"/>
      <c r="AP1157" s="209"/>
      <c r="AQ1157" s="209"/>
      <c r="AR1157" s="209"/>
      <c r="AS1157" s="209"/>
      <c r="AT1157" s="209"/>
      <c r="AU1157" s="209"/>
      <c r="AV1157" s="209"/>
      <c r="AW1157" s="209"/>
      <c r="AX1157"/>
      <c r="AY1157"/>
    </row>
    <row r="1158" spans="1:51" ht="15" hidden="1" x14ac:dyDescent="0.25">
      <c r="A1158" s="209">
        <v>3928</v>
      </c>
      <c r="B1158" s="209" t="s">
        <v>743</v>
      </c>
      <c r="C1158" s="210">
        <v>45671.032638888886</v>
      </c>
      <c r="D1158" s="209" t="s">
        <v>1707</v>
      </c>
      <c r="E1158" s="209" t="s">
        <v>503</v>
      </c>
      <c r="F1158" s="209">
        <v>1</v>
      </c>
      <c r="G1158" s="209" t="s">
        <v>492</v>
      </c>
      <c r="H1158" s="209" t="s">
        <v>620</v>
      </c>
      <c r="I1158" s="209" t="s">
        <v>624</v>
      </c>
      <c r="J1158" s="209" t="s">
        <v>1</v>
      </c>
      <c r="K1158" s="209" t="s">
        <v>2140</v>
      </c>
      <c r="L1158" s="209" t="s">
        <v>593</v>
      </c>
      <c r="M1158" s="209" t="s">
        <v>1614</v>
      </c>
      <c r="N1158" s="209" t="s">
        <v>1804</v>
      </c>
      <c r="O1158" s="209"/>
      <c r="P1158" s="209"/>
      <c r="Q1158" s="209" t="s">
        <v>688</v>
      </c>
      <c r="R1158" s="209" t="e">
        <f>VLOOKUP(LEFT(Solicitacao_Prancha[[#This Row],[ORIGEM]],4),#REF!,2,0)</f>
        <v>#REF!</v>
      </c>
      <c r="S1158" s="209" t="e">
        <f>VLOOKUP(LEFT(Solicitacao_Prancha[[#This Row],[DESTINO]],4),#REF!,2,0)</f>
        <v>#REF!</v>
      </c>
      <c r="T1158" s="218" t="str">
        <f t="shared" si="286"/>
        <v>Não Aderente</v>
      </c>
      <c r="U1158" s="222">
        <f>((CONCATENATE(Solicitacao_Prancha[[#This Row],[DATA MOVIMENTAÇÃO]]," ",Solicitacao_Prancha[[#This Row],[HORA MOVIMENTAÇÃO]])-Solicitacao_Prancha[[#This Row],[DATA SOLICITAÇÃO]])*24)+3</f>
        <v>34.216666666790843</v>
      </c>
      <c r="V1158" s="224" t="s">
        <v>410</v>
      </c>
      <c r="W1158" s="209" t="str">
        <f>LEFT(Solicitacao_Prancha[[#This Row],[ORIGEM]],4)</f>
        <v>0630</v>
      </c>
      <c r="X1158" s="209" t="str">
        <f>LEFT(Solicitacao_Prancha[[#This Row],[DESTINO]],4)</f>
        <v>0391</v>
      </c>
      <c r="Y1158" s="209" t="str">
        <f t="shared" si="287"/>
        <v>BRLP0630</v>
      </c>
      <c r="Z1158" s="209" t="str">
        <f t="shared" si="288"/>
        <v>06300391</v>
      </c>
      <c r="AA1158" s="209" t="str">
        <f t="shared" si="289"/>
        <v>BRLP0391</v>
      </c>
      <c r="AB1158" s="222" t="e">
        <f>VLOOKUP(Y1158,#REF!,2,0)</f>
        <v>#REF!</v>
      </c>
      <c r="AC1158" s="222" t="e">
        <f>VLOOKUP(Z1158,#REF!,2,0)</f>
        <v>#REF!</v>
      </c>
      <c r="AD1158" s="222" t="e">
        <f>VLOOKUP(AA1158,#REF!,2,0)</f>
        <v>#REF!</v>
      </c>
      <c r="AE1158" s="227" t="e">
        <f t="shared" si="290"/>
        <v>#REF!</v>
      </c>
      <c r="AF1158" s="230" t="e">
        <f t="shared" si="291"/>
        <v>#REF!</v>
      </c>
      <c r="AG1158" s="230">
        <v>2</v>
      </c>
      <c r="AH1158" s="230" t="e">
        <f t="shared" si="292"/>
        <v>#REF!</v>
      </c>
      <c r="AI1158" s="228" t="e">
        <f t="shared" si="293"/>
        <v>#REF!</v>
      </c>
      <c r="AJ1158" s="209">
        <f>Solicitacao_Prancha[[#This Row],[QUANT EQUIP]]</f>
        <v>1</v>
      </c>
      <c r="AK1158" s="209"/>
      <c r="AL1158" s="209"/>
      <c r="AM1158" s="209"/>
      <c r="AN1158" s="209"/>
      <c r="AO1158" s="209"/>
      <c r="AP1158" s="209"/>
      <c r="AQ1158" s="209"/>
      <c r="AR1158" s="209"/>
      <c r="AS1158" s="209"/>
      <c r="AT1158" s="209"/>
      <c r="AU1158" s="209"/>
      <c r="AV1158" s="209"/>
      <c r="AW1158" s="209"/>
      <c r="AX1158"/>
      <c r="AY1158"/>
    </row>
    <row r="1159" spans="1:51" ht="15" hidden="1" x14ac:dyDescent="0.25">
      <c r="A1159" s="209">
        <v>3927</v>
      </c>
      <c r="B1159" s="209" t="s">
        <v>743</v>
      </c>
      <c r="C1159" s="210">
        <v>45671.032638888886</v>
      </c>
      <c r="D1159" s="209" t="s">
        <v>1707</v>
      </c>
      <c r="E1159" s="209" t="s">
        <v>491</v>
      </c>
      <c r="F1159" s="209">
        <v>1</v>
      </c>
      <c r="G1159" s="209" t="s">
        <v>492</v>
      </c>
      <c r="H1159" s="209" t="s">
        <v>620</v>
      </c>
      <c r="I1159" s="209" t="s">
        <v>624</v>
      </c>
      <c r="J1159" s="209" t="s">
        <v>1</v>
      </c>
      <c r="K1159" s="209" t="s">
        <v>2140</v>
      </c>
      <c r="L1159" s="209" t="s">
        <v>593</v>
      </c>
      <c r="M1159" s="209" t="s">
        <v>1614</v>
      </c>
      <c r="N1159" s="209" t="s">
        <v>1804</v>
      </c>
      <c r="O1159" s="209"/>
      <c r="P1159" s="209"/>
      <c r="Q1159" s="209" t="s">
        <v>688</v>
      </c>
      <c r="R1159" s="209" t="e">
        <f>VLOOKUP(LEFT(Solicitacao_Prancha[[#This Row],[ORIGEM]],4),#REF!,2,0)</f>
        <v>#REF!</v>
      </c>
      <c r="S1159" s="209" t="e">
        <f>VLOOKUP(LEFT(Solicitacao_Prancha[[#This Row],[DESTINO]],4),#REF!,2,0)</f>
        <v>#REF!</v>
      </c>
      <c r="T1159" s="218" t="str">
        <f t="shared" si="286"/>
        <v>Não Aderente</v>
      </c>
      <c r="U1159" s="222">
        <f>((CONCATENATE(Solicitacao_Prancha[[#This Row],[DATA MOVIMENTAÇÃO]]," ",Solicitacao_Prancha[[#This Row],[HORA MOVIMENTAÇÃO]])-Solicitacao_Prancha[[#This Row],[DATA SOLICITAÇÃO]])*24)+3</f>
        <v>34.216666666790843</v>
      </c>
      <c r="V1159" s="224" t="s">
        <v>410</v>
      </c>
      <c r="W1159" s="209" t="str">
        <f>LEFT(Solicitacao_Prancha[[#This Row],[ORIGEM]],4)</f>
        <v>0630</v>
      </c>
      <c r="X1159" s="209" t="str">
        <f>LEFT(Solicitacao_Prancha[[#This Row],[DESTINO]],4)</f>
        <v>0391</v>
      </c>
      <c r="Y1159" s="209" t="str">
        <f t="shared" si="287"/>
        <v>BRLP0630</v>
      </c>
      <c r="Z1159" s="209" t="str">
        <f t="shared" si="288"/>
        <v>06300391</v>
      </c>
      <c r="AA1159" s="209" t="str">
        <f t="shared" si="289"/>
        <v>BRLP0391</v>
      </c>
      <c r="AB1159" s="222" t="e">
        <f>VLOOKUP(Y1159,#REF!,2,0)</f>
        <v>#REF!</v>
      </c>
      <c r="AC1159" s="222" t="e">
        <f>VLOOKUP(Z1159,#REF!,2,0)</f>
        <v>#REF!</v>
      </c>
      <c r="AD1159" s="222" t="e">
        <f>VLOOKUP(AA1159,#REF!,2,0)</f>
        <v>#REF!</v>
      </c>
      <c r="AE1159" s="227" t="e">
        <f t="shared" si="290"/>
        <v>#REF!</v>
      </c>
      <c r="AF1159" s="230" t="e">
        <f t="shared" si="291"/>
        <v>#REF!</v>
      </c>
      <c r="AG1159" s="230">
        <v>2</v>
      </c>
      <c r="AH1159" s="230" t="e">
        <f t="shared" si="292"/>
        <v>#REF!</v>
      </c>
      <c r="AI1159" s="228" t="e">
        <f t="shared" si="293"/>
        <v>#REF!</v>
      </c>
      <c r="AJ1159" s="209">
        <f>Solicitacao_Prancha[[#This Row],[QUANT EQUIP]]</f>
        <v>1</v>
      </c>
      <c r="AK1159" s="209"/>
      <c r="AL1159" s="209"/>
      <c r="AM1159" s="209"/>
      <c r="AN1159" s="209"/>
      <c r="AO1159" s="209"/>
      <c r="AP1159" s="209"/>
      <c r="AQ1159" s="209"/>
      <c r="AR1159" s="209"/>
      <c r="AS1159" s="209"/>
      <c r="AT1159" s="209"/>
      <c r="AU1159" s="209"/>
      <c r="AV1159" s="209"/>
      <c r="AW1159" s="209"/>
      <c r="AX1159"/>
      <c r="AY1159"/>
    </row>
    <row r="1160" spans="1:51" ht="15" hidden="1" x14ac:dyDescent="0.25">
      <c r="A1160" s="209">
        <v>3926</v>
      </c>
      <c r="B1160" s="209" t="s">
        <v>743</v>
      </c>
      <c r="C1160" s="210">
        <v>45671.032638888886</v>
      </c>
      <c r="D1160" s="209" t="s">
        <v>1707</v>
      </c>
      <c r="E1160" s="209" t="s">
        <v>489</v>
      </c>
      <c r="F1160" s="209">
        <v>1</v>
      </c>
      <c r="G1160" s="209" t="s">
        <v>492</v>
      </c>
      <c r="H1160" s="209" t="s">
        <v>620</v>
      </c>
      <c r="I1160" s="209" t="s">
        <v>624</v>
      </c>
      <c r="J1160" s="209" t="s">
        <v>1</v>
      </c>
      <c r="K1160" s="209" t="s">
        <v>2140</v>
      </c>
      <c r="L1160" s="209" t="s">
        <v>593</v>
      </c>
      <c r="M1160" s="209" t="s">
        <v>1614</v>
      </c>
      <c r="N1160" s="209" t="s">
        <v>1804</v>
      </c>
      <c r="O1160" s="209"/>
      <c r="P1160" s="209"/>
      <c r="Q1160" s="209" t="s">
        <v>688</v>
      </c>
      <c r="R1160" s="209" t="e">
        <f>VLOOKUP(LEFT(Solicitacao_Prancha[[#This Row],[ORIGEM]],4),#REF!,2,0)</f>
        <v>#REF!</v>
      </c>
      <c r="S1160" s="209" t="e">
        <f>VLOOKUP(LEFT(Solicitacao_Prancha[[#This Row],[DESTINO]],4),#REF!,2,0)</f>
        <v>#REF!</v>
      </c>
      <c r="T1160" s="218" t="str">
        <f t="shared" si="286"/>
        <v>Não Aderente</v>
      </c>
      <c r="U1160" s="222">
        <f>((CONCATENATE(Solicitacao_Prancha[[#This Row],[DATA MOVIMENTAÇÃO]]," ",Solicitacao_Prancha[[#This Row],[HORA MOVIMENTAÇÃO]])-Solicitacao_Prancha[[#This Row],[DATA SOLICITAÇÃO]])*24)+3</f>
        <v>34.216666666790843</v>
      </c>
      <c r="V1160" s="224" t="s">
        <v>410</v>
      </c>
      <c r="W1160" s="209" t="str">
        <f>LEFT(Solicitacao_Prancha[[#This Row],[ORIGEM]],4)</f>
        <v>0630</v>
      </c>
      <c r="X1160" s="209" t="str">
        <f>LEFT(Solicitacao_Prancha[[#This Row],[DESTINO]],4)</f>
        <v>0391</v>
      </c>
      <c r="Y1160" s="209" t="str">
        <f t="shared" si="287"/>
        <v>BRLP0630</v>
      </c>
      <c r="Z1160" s="209" t="str">
        <f t="shared" si="288"/>
        <v>06300391</v>
      </c>
      <c r="AA1160" s="209" t="str">
        <f t="shared" si="289"/>
        <v>BRLP0391</v>
      </c>
      <c r="AB1160" s="222" t="e">
        <f>VLOOKUP(Y1160,#REF!,2,0)</f>
        <v>#REF!</v>
      </c>
      <c r="AC1160" s="222" t="e">
        <f>VLOOKUP(Z1160,#REF!,2,0)</f>
        <v>#REF!</v>
      </c>
      <c r="AD1160" s="222" t="e">
        <f>VLOOKUP(AA1160,#REF!,2,0)</f>
        <v>#REF!</v>
      </c>
      <c r="AE1160" s="227" t="e">
        <f t="shared" si="290"/>
        <v>#REF!</v>
      </c>
      <c r="AF1160" s="230" t="e">
        <f t="shared" si="291"/>
        <v>#REF!</v>
      </c>
      <c r="AG1160" s="230">
        <v>2</v>
      </c>
      <c r="AH1160" s="230" t="e">
        <f t="shared" si="292"/>
        <v>#REF!</v>
      </c>
      <c r="AI1160" s="228" t="e">
        <f t="shared" si="293"/>
        <v>#REF!</v>
      </c>
      <c r="AJ1160" s="209">
        <f>Solicitacao_Prancha[[#This Row],[QUANT EQUIP]]</f>
        <v>1</v>
      </c>
      <c r="AK1160" s="209"/>
      <c r="AL1160" s="209"/>
      <c r="AM1160" s="209"/>
      <c r="AN1160" s="209"/>
      <c r="AO1160" s="209"/>
      <c r="AP1160" s="209"/>
      <c r="AQ1160" s="209"/>
      <c r="AR1160" s="209"/>
      <c r="AS1160" s="209"/>
      <c r="AT1160" s="209"/>
      <c r="AU1160" s="209"/>
      <c r="AV1160" s="209"/>
      <c r="AW1160" s="209"/>
      <c r="AX1160"/>
      <c r="AY1160"/>
    </row>
    <row r="1161" spans="1:51" ht="15" hidden="1" x14ac:dyDescent="0.25">
      <c r="A1161" s="209">
        <v>3930</v>
      </c>
      <c r="B1161" s="209" t="s">
        <v>743</v>
      </c>
      <c r="C1161" s="210">
        <v>45671.032638888886</v>
      </c>
      <c r="D1161" s="209" t="s">
        <v>1707</v>
      </c>
      <c r="E1161" s="209" t="s">
        <v>481</v>
      </c>
      <c r="F1161" s="209">
        <v>1</v>
      </c>
      <c r="G1161" s="209" t="s">
        <v>492</v>
      </c>
      <c r="H1161" s="209" t="s">
        <v>620</v>
      </c>
      <c r="I1161" s="209" t="s">
        <v>624</v>
      </c>
      <c r="J1161" s="209" t="s">
        <v>1</v>
      </c>
      <c r="K1161" s="209" t="s">
        <v>2140</v>
      </c>
      <c r="L1161" s="209" t="s">
        <v>593</v>
      </c>
      <c r="M1161" s="209" t="s">
        <v>1614</v>
      </c>
      <c r="N1161" s="209" t="s">
        <v>1804</v>
      </c>
      <c r="O1161" s="209"/>
      <c r="P1161" s="209"/>
      <c r="Q1161" s="209" t="s">
        <v>688</v>
      </c>
      <c r="R1161" s="209" t="e">
        <f>VLOOKUP(LEFT(Solicitacao_Prancha[[#This Row],[ORIGEM]],4),#REF!,2,0)</f>
        <v>#REF!</v>
      </c>
      <c r="S1161" s="209" t="e">
        <f>VLOOKUP(LEFT(Solicitacao_Prancha[[#This Row],[DESTINO]],4),#REF!,2,0)</f>
        <v>#REF!</v>
      </c>
      <c r="T1161" s="218" t="str">
        <f t="shared" si="286"/>
        <v>Não Aderente</v>
      </c>
      <c r="U1161" s="222">
        <f>((CONCATENATE(Solicitacao_Prancha[[#This Row],[DATA MOVIMENTAÇÃO]]," ",Solicitacao_Prancha[[#This Row],[HORA MOVIMENTAÇÃO]])-Solicitacao_Prancha[[#This Row],[DATA SOLICITAÇÃO]])*24)+3</f>
        <v>34.216666666790843</v>
      </c>
      <c r="V1161" s="224" t="s">
        <v>410</v>
      </c>
      <c r="W1161" s="209" t="str">
        <f>LEFT(Solicitacao_Prancha[[#This Row],[ORIGEM]],4)</f>
        <v>0630</v>
      </c>
      <c r="X1161" s="209" t="str">
        <f>LEFT(Solicitacao_Prancha[[#This Row],[DESTINO]],4)</f>
        <v>0391</v>
      </c>
      <c r="Y1161" s="209" t="str">
        <f t="shared" si="287"/>
        <v>BRLP0630</v>
      </c>
      <c r="Z1161" s="209" t="str">
        <f t="shared" si="288"/>
        <v>06300391</v>
      </c>
      <c r="AA1161" s="209" t="str">
        <f t="shared" si="289"/>
        <v>BRLP0391</v>
      </c>
      <c r="AB1161" s="222" t="e">
        <f>VLOOKUP(Y1161,#REF!,2,0)</f>
        <v>#REF!</v>
      </c>
      <c r="AC1161" s="222" t="e">
        <f>VLOOKUP(Z1161,#REF!,2,0)</f>
        <v>#REF!</v>
      </c>
      <c r="AD1161" s="222" t="e">
        <f>VLOOKUP(AA1161,#REF!,2,0)</f>
        <v>#REF!</v>
      </c>
      <c r="AE1161" s="227" t="e">
        <f t="shared" si="290"/>
        <v>#REF!</v>
      </c>
      <c r="AF1161" s="230" t="e">
        <f t="shared" si="291"/>
        <v>#REF!</v>
      </c>
      <c r="AG1161" s="230">
        <v>2</v>
      </c>
      <c r="AH1161" s="230" t="e">
        <f t="shared" si="292"/>
        <v>#REF!</v>
      </c>
      <c r="AI1161" s="228" t="e">
        <f t="shared" si="293"/>
        <v>#REF!</v>
      </c>
      <c r="AJ1161" s="209">
        <f>Solicitacao_Prancha[[#This Row],[QUANT EQUIP]]</f>
        <v>1</v>
      </c>
      <c r="AK1161" s="209"/>
      <c r="AL1161" s="209"/>
      <c r="AM1161" s="209"/>
      <c r="AN1161" s="209"/>
      <c r="AO1161" s="209"/>
      <c r="AP1161" s="209"/>
      <c r="AQ1161" s="209"/>
      <c r="AR1161" s="209"/>
      <c r="AS1161" s="209"/>
      <c r="AT1161" s="209"/>
      <c r="AU1161" s="209"/>
      <c r="AV1161" s="209"/>
      <c r="AW1161" s="209"/>
      <c r="AX1161"/>
      <c r="AY1161"/>
    </row>
    <row r="1162" spans="1:51" ht="15" hidden="1" x14ac:dyDescent="0.25">
      <c r="A1162" s="209">
        <v>3929</v>
      </c>
      <c r="B1162" s="209" t="s">
        <v>743</v>
      </c>
      <c r="C1162" s="210">
        <v>45671.032638888886</v>
      </c>
      <c r="D1162" s="209" t="s">
        <v>1707</v>
      </c>
      <c r="E1162" s="209" t="s">
        <v>493</v>
      </c>
      <c r="F1162" s="209">
        <v>1</v>
      </c>
      <c r="G1162" s="209" t="s">
        <v>492</v>
      </c>
      <c r="H1162" s="209" t="s">
        <v>620</v>
      </c>
      <c r="I1162" s="209" t="s">
        <v>624</v>
      </c>
      <c r="J1162" s="209" t="s">
        <v>1</v>
      </c>
      <c r="K1162" s="209" t="s">
        <v>2140</v>
      </c>
      <c r="L1162" s="209" t="s">
        <v>593</v>
      </c>
      <c r="M1162" s="209" t="s">
        <v>1614</v>
      </c>
      <c r="N1162" s="209" t="s">
        <v>1804</v>
      </c>
      <c r="O1162" s="209"/>
      <c r="P1162" s="209"/>
      <c r="Q1162" s="209" t="s">
        <v>688</v>
      </c>
      <c r="R1162" s="209" t="e">
        <f>VLOOKUP(LEFT(Solicitacao_Prancha[[#This Row],[ORIGEM]],4),#REF!,2,0)</f>
        <v>#REF!</v>
      </c>
      <c r="S1162" s="209" t="e">
        <f>VLOOKUP(LEFT(Solicitacao_Prancha[[#This Row],[DESTINO]],4),#REF!,2,0)</f>
        <v>#REF!</v>
      </c>
      <c r="T1162" s="218" t="str">
        <f t="shared" si="286"/>
        <v>Não Aderente</v>
      </c>
      <c r="U1162" s="222">
        <f>((CONCATENATE(Solicitacao_Prancha[[#This Row],[DATA MOVIMENTAÇÃO]]," ",Solicitacao_Prancha[[#This Row],[HORA MOVIMENTAÇÃO]])-Solicitacao_Prancha[[#This Row],[DATA SOLICITAÇÃO]])*24)+3</f>
        <v>34.216666666790843</v>
      </c>
      <c r="V1162" s="224" t="s">
        <v>410</v>
      </c>
      <c r="W1162" s="209" t="str">
        <f>LEFT(Solicitacao_Prancha[[#This Row],[ORIGEM]],4)</f>
        <v>0630</v>
      </c>
      <c r="X1162" s="209" t="str">
        <f>LEFT(Solicitacao_Prancha[[#This Row],[DESTINO]],4)</f>
        <v>0391</v>
      </c>
      <c r="Y1162" s="209" t="str">
        <f t="shared" si="287"/>
        <v>BRLP0630</v>
      </c>
      <c r="Z1162" s="209" t="str">
        <f t="shared" si="288"/>
        <v>06300391</v>
      </c>
      <c r="AA1162" s="209" t="str">
        <f t="shared" si="289"/>
        <v>BRLP0391</v>
      </c>
      <c r="AB1162" s="222" t="e">
        <f>VLOOKUP(Y1162,#REF!,2,0)</f>
        <v>#REF!</v>
      </c>
      <c r="AC1162" s="222" t="e">
        <f>VLOOKUP(Z1162,#REF!,2,0)</f>
        <v>#REF!</v>
      </c>
      <c r="AD1162" s="222" t="e">
        <f>VLOOKUP(AA1162,#REF!,2,0)</f>
        <v>#REF!</v>
      </c>
      <c r="AE1162" s="227" t="e">
        <f t="shared" si="290"/>
        <v>#REF!</v>
      </c>
      <c r="AF1162" s="230" t="e">
        <f t="shared" si="291"/>
        <v>#REF!</v>
      </c>
      <c r="AG1162" s="230">
        <v>2</v>
      </c>
      <c r="AH1162" s="230" t="e">
        <f t="shared" si="292"/>
        <v>#REF!</v>
      </c>
      <c r="AI1162" s="228" t="e">
        <f t="shared" si="293"/>
        <v>#REF!</v>
      </c>
      <c r="AJ1162" s="209">
        <f>Solicitacao_Prancha[[#This Row],[QUANT EQUIP]]</f>
        <v>1</v>
      </c>
      <c r="AK1162" s="209"/>
      <c r="AL1162" s="209"/>
      <c r="AM1162" s="209"/>
      <c r="AN1162" s="209"/>
      <c r="AO1162" s="209"/>
      <c r="AP1162" s="209"/>
      <c r="AQ1162" s="209"/>
      <c r="AR1162" s="209"/>
      <c r="AS1162" s="209"/>
      <c r="AT1162" s="209"/>
      <c r="AU1162" s="209"/>
      <c r="AV1162" s="209"/>
      <c r="AW1162" s="209"/>
      <c r="AX1162"/>
      <c r="AY1162"/>
    </row>
    <row r="1163" spans="1:51" ht="15" hidden="1" x14ac:dyDescent="0.25">
      <c r="A1163" s="209">
        <v>3933</v>
      </c>
      <c r="B1163" s="209" t="s">
        <v>718</v>
      </c>
      <c r="C1163" s="210">
        <v>45671.052083333336</v>
      </c>
      <c r="D1163" s="209" t="s">
        <v>653</v>
      </c>
      <c r="E1163" s="209" t="s">
        <v>744</v>
      </c>
      <c r="F1163" s="209">
        <v>1</v>
      </c>
      <c r="G1163" s="209" t="s">
        <v>8</v>
      </c>
      <c r="H1163" s="209" t="s">
        <v>620</v>
      </c>
      <c r="I1163" s="209" t="s">
        <v>621</v>
      </c>
      <c r="J1163" s="209" t="s">
        <v>1</v>
      </c>
      <c r="K1163" s="209" t="s">
        <v>1877</v>
      </c>
      <c r="L1163" s="209" t="s">
        <v>604</v>
      </c>
      <c r="M1163" s="209" t="s">
        <v>410</v>
      </c>
      <c r="N1163" s="209" t="s">
        <v>1826</v>
      </c>
      <c r="O1163" s="209" t="s">
        <v>2160</v>
      </c>
      <c r="P1163" s="209"/>
      <c r="Q1163" s="209" t="s">
        <v>688</v>
      </c>
      <c r="R1163" s="209" t="e">
        <f>VLOOKUP(LEFT(Solicitacao_Prancha[[#This Row],[ORIGEM]],4),#REF!,2,0)</f>
        <v>#REF!</v>
      </c>
      <c r="S1163" s="209" t="e">
        <f>VLOOKUP(LEFT(Solicitacao_Prancha[[#This Row],[DESTINO]],4),#REF!,2,0)</f>
        <v>#REF!</v>
      </c>
      <c r="T1163" s="218" t="str">
        <f t="shared" si="286"/>
        <v>Aderente</v>
      </c>
      <c r="U1163" s="222">
        <f>((CONCATENATE(Solicitacao_Prancha[[#This Row],[DATA MOVIMENTAÇÃO]]," ",Solicitacao_Prancha[[#This Row],[HORA MOVIMENTAÇÃO]])-Solicitacao_Prancha[[#This Row],[DATA SOLICITAÇÃO]])*24)+3</f>
        <v>56.749999999883585</v>
      </c>
      <c r="V1163" s="224" t="s">
        <v>410</v>
      </c>
      <c r="W1163" s="209" t="str">
        <f>LEFT(Solicitacao_Prancha[[#This Row],[ORIGEM]],4)</f>
        <v>BRLP</v>
      </c>
      <c r="X1163" s="209" t="str">
        <f>LEFT(Solicitacao_Prancha[[#This Row],[DESTINO]],4)</f>
        <v>1124</v>
      </c>
      <c r="Y1163" s="209" t="str">
        <f t="shared" si="287"/>
        <v>BRLPBRLP</v>
      </c>
      <c r="Z1163" s="209" t="str">
        <f t="shared" si="288"/>
        <v>BRLP1124</v>
      </c>
      <c r="AA1163" s="209" t="str">
        <f t="shared" si="289"/>
        <v>BRLP1124</v>
      </c>
      <c r="AB1163" s="222" t="e">
        <f>VLOOKUP(Y1163,#REF!,2,0)</f>
        <v>#REF!</v>
      </c>
      <c r="AC1163" s="222" t="e">
        <f>VLOOKUP(Z1163,#REF!,2,0)</f>
        <v>#REF!</v>
      </c>
      <c r="AD1163" s="222" t="e">
        <f>VLOOKUP(AA1163,#REF!,2,0)</f>
        <v>#REF!</v>
      </c>
      <c r="AE1163" s="227" t="e">
        <f t="shared" si="290"/>
        <v>#REF!</v>
      </c>
      <c r="AF1163" s="230" t="e">
        <f t="shared" si="291"/>
        <v>#REF!</v>
      </c>
      <c r="AG1163" s="230">
        <v>2</v>
      </c>
      <c r="AH1163" s="230" t="e">
        <f t="shared" si="292"/>
        <v>#REF!</v>
      </c>
      <c r="AI1163" s="228" t="e">
        <f t="shared" si="293"/>
        <v>#REF!</v>
      </c>
      <c r="AJ1163" s="209">
        <f>Solicitacao_Prancha[[#This Row],[QUANT EQUIP]]</f>
        <v>1</v>
      </c>
      <c r="AK1163" s="209"/>
      <c r="AL1163" s="209"/>
      <c r="AM1163" s="209"/>
      <c r="AN1163" s="209"/>
      <c r="AO1163" s="209"/>
      <c r="AP1163" s="209"/>
      <c r="AQ1163" s="209"/>
      <c r="AR1163" s="209"/>
      <c r="AS1163" s="209"/>
      <c r="AT1163" s="209"/>
      <c r="AU1163" s="209"/>
      <c r="AV1163" s="209"/>
      <c r="AW1163" s="209"/>
      <c r="AX1163"/>
      <c r="AY1163"/>
    </row>
    <row r="1164" spans="1:51" ht="15" hidden="1" x14ac:dyDescent="0.25">
      <c r="A1164" s="209">
        <v>3934</v>
      </c>
      <c r="B1164" s="209" t="s">
        <v>745</v>
      </c>
      <c r="C1164" s="210">
        <v>45671.064583333333</v>
      </c>
      <c r="D1164" s="209" t="s">
        <v>844</v>
      </c>
      <c r="E1164" s="209" t="s">
        <v>485</v>
      </c>
      <c r="F1164" s="209">
        <v>1</v>
      </c>
      <c r="G1164" s="209" t="s">
        <v>845</v>
      </c>
      <c r="H1164" s="209" t="s">
        <v>620</v>
      </c>
      <c r="I1164" s="209" t="s">
        <v>624</v>
      </c>
      <c r="J1164" s="209" t="s">
        <v>1</v>
      </c>
      <c r="K1164" s="209" t="s">
        <v>2140</v>
      </c>
      <c r="L1164" s="209" t="s">
        <v>604</v>
      </c>
      <c r="M1164" s="209" t="s">
        <v>410</v>
      </c>
      <c r="N1164" s="209" t="s">
        <v>490</v>
      </c>
      <c r="O1164" s="209"/>
      <c r="P1164" s="209"/>
      <c r="Q1164" s="209" t="s">
        <v>687</v>
      </c>
      <c r="R1164" s="209" t="e">
        <f>VLOOKUP(LEFT(Solicitacao_Prancha[[#This Row],[ORIGEM]],4),#REF!,2,0)</f>
        <v>#REF!</v>
      </c>
      <c r="S1164" s="209" t="e">
        <f>VLOOKUP(LEFT(Solicitacao_Prancha[[#This Row],[DESTINO]],4),#REF!,2,0)</f>
        <v>#REF!</v>
      </c>
      <c r="T1164" s="218" t="str">
        <f t="shared" si="286"/>
        <v>Não Aderente</v>
      </c>
      <c r="U1164" s="222">
        <f>((CONCATENATE(Solicitacao_Prancha[[#This Row],[DATA MOVIMENTAÇÃO]]," ",Solicitacao_Prancha[[#This Row],[HORA MOVIMENTAÇÃO]])-Solicitacao_Prancha[[#This Row],[DATA SOLICITAÇÃO]])*24)+3</f>
        <v>32.449999999953434</v>
      </c>
      <c r="V1164" s="224" t="s">
        <v>410</v>
      </c>
      <c r="W1164" s="209" t="str">
        <f>LEFT(Solicitacao_Prancha[[#This Row],[ORIGEM]],4)</f>
        <v>BRLP</v>
      </c>
      <c r="X1164" s="209" t="str">
        <f>LEFT(Solicitacao_Prancha[[#This Row],[DESTINO]],4)</f>
        <v>0425</v>
      </c>
      <c r="Y1164" s="209" t="str">
        <f t="shared" si="287"/>
        <v>BRLPBRLP</v>
      </c>
      <c r="Z1164" s="209" t="str">
        <f t="shared" si="288"/>
        <v>BRLP0425</v>
      </c>
      <c r="AA1164" s="209" t="str">
        <f t="shared" si="289"/>
        <v>BRLP0425</v>
      </c>
      <c r="AB1164" s="222" t="e">
        <f>VLOOKUP(Y1164,#REF!,2,0)</f>
        <v>#REF!</v>
      </c>
      <c r="AC1164" s="222" t="e">
        <f>VLOOKUP(Z1164,#REF!,2,0)</f>
        <v>#REF!</v>
      </c>
      <c r="AD1164" s="222" t="e">
        <f>VLOOKUP(AA1164,#REF!,2,0)</f>
        <v>#REF!</v>
      </c>
      <c r="AE1164" s="227" t="e">
        <f t="shared" si="290"/>
        <v>#REF!</v>
      </c>
      <c r="AF1164" s="230" t="e">
        <f t="shared" si="291"/>
        <v>#REF!</v>
      </c>
      <c r="AG1164" s="230">
        <v>2</v>
      </c>
      <c r="AH1164" s="230" t="e">
        <f t="shared" si="292"/>
        <v>#REF!</v>
      </c>
      <c r="AI1164" s="228" t="e">
        <f t="shared" si="293"/>
        <v>#REF!</v>
      </c>
      <c r="AJ1164" s="209">
        <f>Solicitacao_Prancha[[#This Row],[QUANT EQUIP]]</f>
        <v>1</v>
      </c>
      <c r="AK1164" s="209"/>
      <c r="AL1164" s="209"/>
      <c r="AM1164" s="209"/>
      <c r="AN1164" s="209"/>
      <c r="AO1164" s="209"/>
      <c r="AP1164" s="209"/>
      <c r="AQ1164" s="209"/>
      <c r="AR1164" s="209"/>
      <c r="AS1164" s="209"/>
      <c r="AT1164" s="209"/>
      <c r="AU1164" s="209"/>
      <c r="AV1164" s="209"/>
      <c r="AW1164" s="209"/>
      <c r="AX1164"/>
      <c r="AY1164"/>
    </row>
    <row r="1165" spans="1:51" ht="15" hidden="1" x14ac:dyDescent="0.25">
      <c r="A1165" s="209">
        <v>3935</v>
      </c>
      <c r="B1165" s="209" t="s">
        <v>718</v>
      </c>
      <c r="C1165" s="210">
        <v>45671.377083333333</v>
      </c>
      <c r="D1165" s="209" t="s">
        <v>2142</v>
      </c>
      <c r="E1165" s="209" t="s">
        <v>719</v>
      </c>
      <c r="F1165" s="209">
        <v>5</v>
      </c>
      <c r="G1165" s="209" t="s">
        <v>4</v>
      </c>
      <c r="H1165" s="209" t="s">
        <v>626</v>
      </c>
      <c r="I1165" s="209" t="s">
        <v>621</v>
      </c>
      <c r="J1165" s="209" t="s">
        <v>1</v>
      </c>
      <c r="K1165" s="209" t="s">
        <v>1877</v>
      </c>
      <c r="L1165" s="209" t="s">
        <v>593</v>
      </c>
      <c r="M1165" s="209" t="s">
        <v>658</v>
      </c>
      <c r="N1165" s="209" t="s">
        <v>638</v>
      </c>
      <c r="O1165" s="209"/>
      <c r="P1165" s="209"/>
      <c r="Q1165" s="209" t="s">
        <v>688</v>
      </c>
      <c r="R1165" s="209" t="e">
        <f>VLOOKUP(LEFT(Solicitacao_Prancha[[#This Row],[ORIGEM]],4),#REF!,2,0)</f>
        <v>#REF!</v>
      </c>
      <c r="S1165" s="209" t="e">
        <f>VLOOKUP(LEFT(Solicitacao_Prancha[[#This Row],[DESTINO]],4),#REF!,2,0)</f>
        <v>#REF!</v>
      </c>
      <c r="T1165" s="218" t="str">
        <f t="shared" si="286"/>
        <v>Aderente</v>
      </c>
      <c r="U1165" s="222">
        <f>((CONCATENATE(Solicitacao_Prancha[[#This Row],[DATA MOVIMENTAÇÃO]]," ",Solicitacao_Prancha[[#This Row],[HORA MOVIMENTAÇÃO]])-Solicitacao_Prancha[[#This Row],[DATA SOLICITAÇÃO]])*24)+3</f>
        <v>49.950000000069849</v>
      </c>
      <c r="V1165" s="224" t="s">
        <v>410</v>
      </c>
      <c r="W1165" s="209" t="str">
        <f>LEFT(Solicitacao_Prancha[[#This Row],[ORIGEM]],4)</f>
        <v>0459</v>
      </c>
      <c r="X1165" s="209" t="str">
        <f>LEFT(Solicitacao_Prancha[[#This Row],[DESTINO]],4)</f>
        <v>0011</v>
      </c>
      <c r="Y1165" s="209" t="str">
        <f t="shared" si="287"/>
        <v>BRLP0459</v>
      </c>
      <c r="Z1165" s="209" t="str">
        <f t="shared" si="288"/>
        <v>04590011</v>
      </c>
      <c r="AA1165" s="209" t="str">
        <f t="shared" si="289"/>
        <v>BRLP0011</v>
      </c>
      <c r="AB1165" s="222" t="e">
        <f>VLOOKUP(Y1165,#REF!,2,0)</f>
        <v>#REF!</v>
      </c>
      <c r="AC1165" s="222" t="e">
        <f>VLOOKUP(Z1165,#REF!,2,0)</f>
        <v>#REF!</v>
      </c>
      <c r="AD1165" s="222" t="e">
        <f>VLOOKUP(AA1165,#REF!,2,0)</f>
        <v>#REF!</v>
      </c>
      <c r="AE1165" s="227" t="e">
        <f t="shared" si="290"/>
        <v>#REF!</v>
      </c>
      <c r="AF1165" s="230" t="e">
        <f t="shared" si="291"/>
        <v>#REF!</v>
      </c>
      <c r="AG1165" s="230">
        <v>2</v>
      </c>
      <c r="AH1165" s="230" t="e">
        <f t="shared" si="292"/>
        <v>#REF!</v>
      </c>
      <c r="AI1165" s="228" t="e">
        <f t="shared" si="293"/>
        <v>#REF!</v>
      </c>
      <c r="AJ1165" s="209">
        <f>Solicitacao_Prancha[[#This Row],[QUANT EQUIP]]</f>
        <v>5</v>
      </c>
      <c r="AK1165" s="209"/>
      <c r="AL1165" s="209"/>
      <c r="AM1165" s="209"/>
      <c r="AN1165" s="209"/>
      <c r="AO1165" s="209"/>
      <c r="AP1165" s="209"/>
      <c r="AQ1165" s="209"/>
      <c r="AR1165" s="209"/>
      <c r="AS1165" s="209"/>
      <c r="AT1165" s="209"/>
      <c r="AU1165" s="209"/>
      <c r="AV1165" s="209"/>
      <c r="AW1165" s="209"/>
      <c r="AX1165"/>
      <c r="AY1165"/>
    </row>
    <row r="1166" spans="1:51" ht="15" hidden="1" x14ac:dyDescent="0.25">
      <c r="A1166" s="209">
        <v>3936</v>
      </c>
      <c r="B1166" s="209" t="s">
        <v>717</v>
      </c>
      <c r="C1166" s="210">
        <v>45671.431944444441</v>
      </c>
      <c r="D1166" s="209" t="s">
        <v>1350</v>
      </c>
      <c r="E1166" s="209" t="s">
        <v>500</v>
      </c>
      <c r="F1166" s="209">
        <v>4</v>
      </c>
      <c r="G1166" s="209" t="s">
        <v>506</v>
      </c>
      <c r="H1166" s="209" t="s">
        <v>620</v>
      </c>
      <c r="I1166" s="209" t="s">
        <v>624</v>
      </c>
      <c r="J1166" s="209" t="s">
        <v>1</v>
      </c>
      <c r="K1166" s="209" t="s">
        <v>2140</v>
      </c>
      <c r="L1166" s="209" t="s">
        <v>604</v>
      </c>
      <c r="M1166" s="209" t="s">
        <v>1513</v>
      </c>
      <c r="N1166" s="209" t="s">
        <v>1513</v>
      </c>
      <c r="O1166" s="209"/>
      <c r="P1166" s="209"/>
      <c r="Q1166" s="209" t="s">
        <v>687</v>
      </c>
      <c r="R1166" s="209" t="e">
        <f>VLOOKUP(LEFT(Solicitacao_Prancha[[#This Row],[ORIGEM]],4),#REF!,2,0)</f>
        <v>#REF!</v>
      </c>
      <c r="S1166" s="209" t="e">
        <f>VLOOKUP(LEFT(Solicitacao_Prancha[[#This Row],[DESTINO]],4),#REF!,2,0)</f>
        <v>#REF!</v>
      </c>
      <c r="T1166" s="218" t="str">
        <f t="shared" si="286"/>
        <v>Não Aderente</v>
      </c>
      <c r="U1166" s="222">
        <f>((CONCATENATE(Solicitacao_Prancha[[#This Row],[DATA MOVIMENTAÇÃO]]," ",Solicitacao_Prancha[[#This Row],[HORA MOVIMENTAÇÃO]])-Solicitacao_Prancha[[#This Row],[DATA SOLICITAÇÃO]])*24)+3</f>
        <v>23.633333333360497</v>
      </c>
      <c r="V1166" s="224" t="s">
        <v>410</v>
      </c>
      <c r="W1166" s="209" t="str">
        <f>LEFT(Solicitacao_Prancha[[#This Row],[ORIGEM]],4)</f>
        <v>0460</v>
      </c>
      <c r="X1166" s="209" t="str">
        <f>LEFT(Solicitacao_Prancha[[#This Row],[DESTINO]],4)</f>
        <v>0460</v>
      </c>
      <c r="Y1166" s="209" t="str">
        <f t="shared" si="287"/>
        <v>BRLP0460</v>
      </c>
      <c r="Z1166" s="209" t="str">
        <f t="shared" si="288"/>
        <v>04600460</v>
      </c>
      <c r="AA1166" s="209" t="str">
        <f t="shared" si="289"/>
        <v>BRLP0460</v>
      </c>
      <c r="AB1166" s="222" t="e">
        <f>VLOOKUP(Y1166,#REF!,2,0)</f>
        <v>#REF!</v>
      </c>
      <c r="AC1166" s="222" t="e">
        <f>VLOOKUP(Z1166,#REF!,2,0)</f>
        <v>#REF!</v>
      </c>
      <c r="AD1166" s="222" t="e">
        <f>VLOOKUP(AA1166,#REF!,2,0)</f>
        <v>#REF!</v>
      </c>
      <c r="AE1166" s="227" t="e">
        <f t="shared" si="290"/>
        <v>#REF!</v>
      </c>
      <c r="AF1166" s="230" t="e">
        <f t="shared" si="291"/>
        <v>#REF!</v>
      </c>
      <c r="AG1166" s="230">
        <v>2</v>
      </c>
      <c r="AH1166" s="230" t="e">
        <f t="shared" si="292"/>
        <v>#REF!</v>
      </c>
      <c r="AI1166" s="228" t="e">
        <f t="shared" si="293"/>
        <v>#REF!</v>
      </c>
      <c r="AJ1166" s="209">
        <f>Solicitacao_Prancha[[#This Row],[QUANT EQUIP]]</f>
        <v>4</v>
      </c>
      <c r="AK1166" s="209"/>
      <c r="AL1166" s="209"/>
      <c r="AM1166" s="209"/>
      <c r="AN1166" s="209"/>
      <c r="AO1166" s="209"/>
      <c r="AP1166" s="209"/>
      <c r="AQ1166" s="209"/>
      <c r="AR1166" s="209"/>
      <c r="AS1166" s="209"/>
      <c r="AT1166" s="209"/>
      <c r="AU1166" s="209"/>
      <c r="AV1166" s="209"/>
      <c r="AW1166" s="209"/>
      <c r="AX1166"/>
      <c r="AY1166"/>
    </row>
    <row r="1167" spans="1:51" ht="15" hidden="1" x14ac:dyDescent="0.25">
      <c r="A1167" s="209">
        <v>3937</v>
      </c>
      <c r="B1167" s="209" t="s">
        <v>717</v>
      </c>
      <c r="C1167" s="210">
        <v>45671.481249999997</v>
      </c>
      <c r="D1167" s="209" t="s">
        <v>1467</v>
      </c>
      <c r="E1167" s="209" t="s">
        <v>500</v>
      </c>
      <c r="F1167" s="209">
        <v>2</v>
      </c>
      <c r="G1167" s="209" t="s">
        <v>6</v>
      </c>
      <c r="H1167" s="209" t="s">
        <v>621</v>
      </c>
      <c r="I1167" s="209" t="s">
        <v>624</v>
      </c>
      <c r="J1167" s="209" t="s">
        <v>1</v>
      </c>
      <c r="K1167" s="209" t="s">
        <v>1877</v>
      </c>
      <c r="L1167" s="209" t="s">
        <v>600</v>
      </c>
      <c r="M1167" s="209" t="s">
        <v>538</v>
      </c>
      <c r="N1167" s="209" t="s">
        <v>565</v>
      </c>
      <c r="O1167" s="209"/>
      <c r="P1167" s="209"/>
      <c r="Q1167" s="209" t="s">
        <v>688</v>
      </c>
      <c r="R1167" s="209" t="e">
        <f>VLOOKUP(LEFT(Solicitacao_Prancha[[#This Row],[ORIGEM]],4),#REF!,2,0)</f>
        <v>#REF!</v>
      </c>
      <c r="S1167" s="209" t="e">
        <f>VLOOKUP(LEFT(Solicitacao_Prancha[[#This Row],[DESTINO]],4),#REF!,2,0)</f>
        <v>#REF!</v>
      </c>
      <c r="T1167" s="218" t="str">
        <f t="shared" si="286"/>
        <v>Não Aderente</v>
      </c>
      <c r="U1167" s="222">
        <f>((CONCATENATE(Solicitacao_Prancha[[#This Row],[DATA MOVIMENTAÇÃO]]," ",Solicitacao_Prancha[[#This Row],[HORA MOVIMENTAÇÃO]])-Solicitacao_Prancha[[#This Row],[DATA SOLICITAÇÃO]])*24)+3</f>
        <v>45.450000000069849</v>
      </c>
      <c r="V1167" s="224" t="s">
        <v>410</v>
      </c>
      <c r="W1167" s="209" t="str">
        <f>LEFT(Solicitacao_Prancha[[#This Row],[ORIGEM]],4)</f>
        <v>0371</v>
      </c>
      <c r="X1167" s="209" t="str">
        <f>LEFT(Solicitacao_Prancha[[#This Row],[DESTINO]],4)</f>
        <v>0374</v>
      </c>
      <c r="Y1167" s="209" t="str">
        <f t="shared" si="287"/>
        <v>BRLP0371</v>
      </c>
      <c r="Z1167" s="209" t="str">
        <f t="shared" si="288"/>
        <v>03710374</v>
      </c>
      <c r="AA1167" s="209" t="str">
        <f t="shared" si="289"/>
        <v>BRLP0374</v>
      </c>
      <c r="AB1167" s="222" t="e">
        <f>VLOOKUP(Y1167,#REF!,2,0)</f>
        <v>#REF!</v>
      </c>
      <c r="AC1167" s="222" t="e">
        <f>VLOOKUP(Z1167,#REF!,2,0)</f>
        <v>#REF!</v>
      </c>
      <c r="AD1167" s="222" t="e">
        <f>VLOOKUP(AA1167,#REF!,2,0)</f>
        <v>#REF!</v>
      </c>
      <c r="AE1167" s="227" t="e">
        <f t="shared" si="290"/>
        <v>#REF!</v>
      </c>
      <c r="AF1167" s="230" t="e">
        <f t="shared" si="291"/>
        <v>#REF!</v>
      </c>
      <c r="AG1167" s="230">
        <v>2</v>
      </c>
      <c r="AH1167" s="230" t="e">
        <f t="shared" si="292"/>
        <v>#REF!</v>
      </c>
      <c r="AI1167" s="228" t="e">
        <f t="shared" si="293"/>
        <v>#REF!</v>
      </c>
      <c r="AJ1167" s="209">
        <f>Solicitacao_Prancha[[#This Row],[QUANT EQUIP]]</f>
        <v>2</v>
      </c>
      <c r="AK1167" s="209"/>
      <c r="AL1167" s="209"/>
      <c r="AM1167" s="209"/>
      <c r="AN1167" s="209"/>
      <c r="AO1167" s="209"/>
      <c r="AP1167" s="209"/>
      <c r="AQ1167" s="209"/>
      <c r="AR1167" s="209"/>
      <c r="AS1167" s="209"/>
      <c r="AT1167" s="209"/>
      <c r="AU1167" s="209"/>
      <c r="AV1167" s="209"/>
      <c r="AW1167" s="209"/>
      <c r="AX1167"/>
      <c r="AY1167"/>
    </row>
    <row r="1168" spans="1:51" ht="15" hidden="1" x14ac:dyDescent="0.25">
      <c r="A1168" s="209">
        <v>3938</v>
      </c>
      <c r="B1168" s="209" t="s">
        <v>717</v>
      </c>
      <c r="C1168" s="210">
        <v>45671.495138888888</v>
      </c>
      <c r="D1168" s="209" t="s">
        <v>588</v>
      </c>
      <c r="E1168" s="209" t="s">
        <v>500</v>
      </c>
      <c r="F1168" s="209">
        <v>4</v>
      </c>
      <c r="G1168" s="209" t="s">
        <v>492</v>
      </c>
      <c r="H1168" s="209" t="s">
        <v>621</v>
      </c>
      <c r="I1168" s="209" t="s">
        <v>624</v>
      </c>
      <c r="J1168" s="209" t="s">
        <v>531</v>
      </c>
      <c r="K1168" s="209" t="s">
        <v>2140</v>
      </c>
      <c r="L1168" s="209" t="s">
        <v>606</v>
      </c>
      <c r="M1168" s="209" t="s">
        <v>769</v>
      </c>
      <c r="N1168" s="209" t="s">
        <v>652</v>
      </c>
      <c r="O1168" s="209"/>
      <c r="P1168" s="209" t="s">
        <v>633</v>
      </c>
      <c r="Q1168" s="209" t="s">
        <v>688</v>
      </c>
      <c r="R1168" s="209" t="e">
        <f>VLOOKUP(LEFT(Solicitacao_Prancha[[#This Row],[ORIGEM]],4),#REF!,2,0)</f>
        <v>#REF!</v>
      </c>
      <c r="S1168" s="209" t="e">
        <f>VLOOKUP(LEFT(Solicitacao_Prancha[[#This Row],[DESTINO]],4),#REF!,2,0)</f>
        <v>#REF!</v>
      </c>
      <c r="T1168" s="218" t="str">
        <f t="shared" si="286"/>
        <v>Não Aderente</v>
      </c>
      <c r="U1168" s="222">
        <f>((CONCATENATE(Solicitacao_Prancha[[#This Row],[DATA MOVIMENTAÇÃO]]," ",Solicitacao_Prancha[[#This Row],[HORA MOVIMENTAÇÃO]])-Solicitacao_Prancha[[#This Row],[DATA SOLICITAÇÃO]])*24)+3</f>
        <v>27.116666666697711</v>
      </c>
      <c r="V1168" s="224" t="s">
        <v>410</v>
      </c>
      <c r="W1168" s="209" t="str">
        <f>LEFT(Solicitacao_Prancha[[#This Row],[ORIGEM]],4)</f>
        <v>0332</v>
      </c>
      <c r="X1168" s="209" t="str">
        <f>LEFT(Solicitacao_Prancha[[#This Row],[DESTINO]],4)</f>
        <v>0390</v>
      </c>
      <c r="Y1168" s="209" t="str">
        <f t="shared" si="287"/>
        <v>BRLP0332</v>
      </c>
      <c r="Z1168" s="209" t="str">
        <f t="shared" si="288"/>
        <v>03320390</v>
      </c>
      <c r="AA1168" s="209" t="str">
        <f t="shared" si="289"/>
        <v>BRLP0390</v>
      </c>
      <c r="AB1168" s="222" t="e">
        <f>VLOOKUP(Y1168,#REF!,2,0)</f>
        <v>#REF!</v>
      </c>
      <c r="AC1168" s="222" t="e">
        <f>VLOOKUP(Z1168,#REF!,2,0)</f>
        <v>#REF!</v>
      </c>
      <c r="AD1168" s="222" t="e">
        <f>VLOOKUP(AA1168,#REF!,2,0)</f>
        <v>#REF!</v>
      </c>
      <c r="AE1168" s="227" t="e">
        <f t="shared" si="290"/>
        <v>#REF!</v>
      </c>
      <c r="AF1168" s="230" t="e">
        <f t="shared" si="291"/>
        <v>#REF!</v>
      </c>
      <c r="AG1168" s="230">
        <v>2</v>
      </c>
      <c r="AH1168" s="230" t="e">
        <f t="shared" si="292"/>
        <v>#REF!</v>
      </c>
      <c r="AI1168" s="228" t="e">
        <f t="shared" si="293"/>
        <v>#REF!</v>
      </c>
      <c r="AJ1168" s="209">
        <f>Solicitacao_Prancha[[#This Row],[QUANT EQUIP]]</f>
        <v>4</v>
      </c>
      <c r="AK1168" s="209"/>
      <c r="AL1168" s="209"/>
      <c r="AM1168" s="209"/>
      <c r="AN1168" s="209"/>
      <c r="AO1168" s="209"/>
      <c r="AP1168" s="209"/>
      <c r="AQ1168" s="209"/>
      <c r="AR1168" s="209"/>
      <c r="AS1168" s="209"/>
      <c r="AT1168" s="209"/>
      <c r="AU1168" s="209"/>
      <c r="AV1168" s="209"/>
      <c r="AW1168" s="209"/>
      <c r="AX1168"/>
      <c r="AY1168"/>
    </row>
    <row r="1169" spans="1:51" ht="15" hidden="1" x14ac:dyDescent="0.25">
      <c r="A1169" s="209">
        <v>3939</v>
      </c>
      <c r="B1169" s="209" t="s">
        <v>718</v>
      </c>
      <c r="C1169" s="210">
        <v>45671.580555555556</v>
      </c>
      <c r="D1169" s="209" t="s">
        <v>1822</v>
      </c>
      <c r="E1169" s="209" t="s">
        <v>5</v>
      </c>
      <c r="F1169" s="209">
        <v>1</v>
      </c>
      <c r="G1169" s="209" t="s">
        <v>501</v>
      </c>
      <c r="H1169" s="209" t="s">
        <v>620</v>
      </c>
      <c r="I1169" s="209" t="s">
        <v>621</v>
      </c>
      <c r="J1169" s="209" t="s">
        <v>1</v>
      </c>
      <c r="K1169" s="209" t="s">
        <v>1877</v>
      </c>
      <c r="L1169" s="209" t="s">
        <v>593</v>
      </c>
      <c r="M1169" s="209" t="s">
        <v>1580</v>
      </c>
      <c r="N1169" s="209" t="s">
        <v>1711</v>
      </c>
      <c r="O1169" s="209"/>
      <c r="P1169" s="209"/>
      <c r="Q1169" s="209" t="s">
        <v>688</v>
      </c>
      <c r="R1169" s="209" t="e">
        <f>VLOOKUP(LEFT(Solicitacao_Prancha[[#This Row],[ORIGEM]],4),#REF!,2,0)</f>
        <v>#REF!</v>
      </c>
      <c r="S1169" s="209" t="e">
        <f>VLOOKUP(LEFT(Solicitacao_Prancha[[#This Row],[DESTINO]],4),#REF!,2,0)</f>
        <v>#REF!</v>
      </c>
      <c r="T1169" s="218" t="str">
        <f t="shared" si="286"/>
        <v>Não Aderente</v>
      </c>
      <c r="U1169" s="222">
        <f>((CONCATENATE(Solicitacao_Prancha[[#This Row],[DATA MOVIMENTAÇÃO]]," ",Solicitacao_Prancha[[#This Row],[HORA MOVIMENTAÇÃO]])-Solicitacao_Prancha[[#This Row],[DATA SOLICITAÇÃO]])*24)+3</f>
        <v>45.066666666709352</v>
      </c>
      <c r="V1169" s="224" t="s">
        <v>410</v>
      </c>
      <c r="W1169" s="209" t="str">
        <f>LEFT(Solicitacao_Prancha[[#This Row],[ORIGEM]],4)</f>
        <v>0014</v>
      </c>
      <c r="X1169" s="209" t="str">
        <f>LEFT(Solicitacao_Prancha[[#This Row],[DESTINO]],4)</f>
        <v>1022</v>
      </c>
      <c r="Y1169" s="209" t="str">
        <f t="shared" si="287"/>
        <v>BRLP0014</v>
      </c>
      <c r="Z1169" s="209" t="str">
        <f t="shared" si="288"/>
        <v>00141022</v>
      </c>
      <c r="AA1169" s="209" t="str">
        <f t="shared" si="289"/>
        <v>BRLP1022</v>
      </c>
      <c r="AB1169" s="222" t="e">
        <f>VLOOKUP(Y1169,#REF!,2,0)</f>
        <v>#REF!</v>
      </c>
      <c r="AC1169" s="222" t="e">
        <f>VLOOKUP(Z1169,#REF!,2,0)</f>
        <v>#REF!</v>
      </c>
      <c r="AD1169" s="222" t="e">
        <f>VLOOKUP(AA1169,#REF!,2,0)</f>
        <v>#REF!</v>
      </c>
      <c r="AE1169" s="227" t="e">
        <f t="shared" si="290"/>
        <v>#REF!</v>
      </c>
      <c r="AF1169" s="230" t="e">
        <f t="shared" si="291"/>
        <v>#REF!</v>
      </c>
      <c r="AG1169" s="230">
        <v>2</v>
      </c>
      <c r="AH1169" s="230" t="e">
        <f t="shared" si="292"/>
        <v>#REF!</v>
      </c>
      <c r="AI1169" s="228" t="e">
        <f t="shared" si="293"/>
        <v>#REF!</v>
      </c>
      <c r="AJ1169" s="209">
        <f>Solicitacao_Prancha[[#This Row],[QUANT EQUIP]]</f>
        <v>1</v>
      </c>
      <c r="AK1169" s="209"/>
      <c r="AL1169" s="209"/>
      <c r="AM1169" s="209"/>
      <c r="AN1169" s="209"/>
      <c r="AO1169" s="209"/>
      <c r="AP1169" s="209"/>
      <c r="AQ1169" s="209"/>
      <c r="AR1169" s="209"/>
      <c r="AS1169" s="209"/>
      <c r="AT1169" s="209"/>
      <c r="AU1169" s="209"/>
      <c r="AV1169" s="209"/>
      <c r="AW1169" s="209"/>
      <c r="AX1169"/>
      <c r="AY1169"/>
    </row>
    <row r="1170" spans="1:51" ht="15" hidden="1" x14ac:dyDescent="0.25">
      <c r="A1170" s="209">
        <v>3940</v>
      </c>
      <c r="B1170" s="209" t="s">
        <v>718</v>
      </c>
      <c r="C1170" s="210">
        <v>45671.581250000003</v>
      </c>
      <c r="D1170" s="209" t="s">
        <v>1822</v>
      </c>
      <c r="E1170" s="209" t="s">
        <v>744</v>
      </c>
      <c r="F1170" s="209">
        <v>6</v>
      </c>
      <c r="G1170" s="209" t="s">
        <v>501</v>
      </c>
      <c r="H1170" s="209" t="s">
        <v>637</v>
      </c>
      <c r="I1170" s="209" t="s">
        <v>621</v>
      </c>
      <c r="J1170" s="209" t="s">
        <v>1</v>
      </c>
      <c r="K1170" s="209" t="s">
        <v>2156</v>
      </c>
      <c r="L1170" s="209" t="s">
        <v>601</v>
      </c>
      <c r="M1170" s="209" t="s">
        <v>1580</v>
      </c>
      <c r="N1170" s="209" t="s">
        <v>1711</v>
      </c>
      <c r="O1170" s="209"/>
      <c r="P1170" s="209"/>
      <c r="Q1170" s="209" t="s">
        <v>688</v>
      </c>
      <c r="R1170" s="209" t="e">
        <f>VLOOKUP(LEFT(Solicitacao_Prancha[[#This Row],[ORIGEM]],4),#REF!,2,0)</f>
        <v>#REF!</v>
      </c>
      <c r="S1170" s="209" t="e">
        <f>VLOOKUP(LEFT(Solicitacao_Prancha[[#This Row],[DESTINO]],4),#REF!,2,0)</f>
        <v>#REF!</v>
      </c>
      <c r="T1170" s="218" t="str">
        <f t="shared" si="286"/>
        <v>Aderente</v>
      </c>
      <c r="U1170" s="222">
        <f>((CONCATENATE(Solicitacao_Prancha[[#This Row],[DATA MOVIMENTAÇÃO]]," ",Solicitacao_Prancha[[#This Row],[HORA MOVIMENTAÇÃO]])-Solicitacao_Prancha[[#This Row],[DATA SOLICITAÇÃO]])*24)+3</f>
        <v>63.049999999988358</v>
      </c>
      <c r="V1170" s="224" t="s">
        <v>410</v>
      </c>
      <c r="W1170" s="209" t="str">
        <f>LEFT(Solicitacao_Prancha[[#This Row],[ORIGEM]],4)</f>
        <v>0014</v>
      </c>
      <c r="X1170" s="209" t="str">
        <f>LEFT(Solicitacao_Prancha[[#This Row],[DESTINO]],4)</f>
        <v>1022</v>
      </c>
      <c r="Y1170" s="209" t="str">
        <f t="shared" si="287"/>
        <v>BRLP0014</v>
      </c>
      <c r="Z1170" s="209" t="str">
        <f t="shared" si="288"/>
        <v>00141022</v>
      </c>
      <c r="AA1170" s="209" t="str">
        <f t="shared" si="289"/>
        <v>BRLP1022</v>
      </c>
      <c r="AB1170" s="222" t="e">
        <f>VLOOKUP(Y1170,#REF!,2,0)</f>
        <v>#REF!</v>
      </c>
      <c r="AC1170" s="222" t="e">
        <f>VLOOKUP(Z1170,#REF!,2,0)</f>
        <v>#REF!</v>
      </c>
      <c r="AD1170" s="222" t="e">
        <f>VLOOKUP(AA1170,#REF!,2,0)</f>
        <v>#REF!</v>
      </c>
      <c r="AE1170" s="227" t="e">
        <f t="shared" si="290"/>
        <v>#REF!</v>
      </c>
      <c r="AF1170" s="230" t="e">
        <f t="shared" si="291"/>
        <v>#REF!</v>
      </c>
      <c r="AG1170" s="230">
        <v>2</v>
      </c>
      <c r="AH1170" s="230" t="e">
        <f t="shared" si="292"/>
        <v>#REF!</v>
      </c>
      <c r="AI1170" s="228" t="e">
        <f t="shared" si="293"/>
        <v>#REF!</v>
      </c>
      <c r="AJ1170" s="209">
        <f>Solicitacao_Prancha[[#This Row],[QUANT EQUIP]]</f>
        <v>6</v>
      </c>
      <c r="AK1170" s="209"/>
      <c r="AL1170" s="209"/>
      <c r="AM1170" s="209"/>
      <c r="AN1170" s="209"/>
      <c r="AO1170" s="209"/>
      <c r="AP1170" s="209"/>
      <c r="AQ1170" s="209"/>
      <c r="AR1170" s="209"/>
      <c r="AS1170" s="209"/>
      <c r="AT1170" s="209"/>
      <c r="AU1170" s="209"/>
      <c r="AV1170" s="209"/>
      <c r="AW1170" s="209"/>
      <c r="AX1170"/>
      <c r="AY1170"/>
    </row>
    <row r="1171" spans="1:51" ht="15" hidden="1" x14ac:dyDescent="0.25">
      <c r="A1171" s="209">
        <v>3941</v>
      </c>
      <c r="B1171" s="209" t="s">
        <v>743</v>
      </c>
      <c r="C1171" s="210">
        <v>45671.613888888889</v>
      </c>
      <c r="D1171" s="209" t="s">
        <v>2111</v>
      </c>
      <c r="E1171" s="209" t="s">
        <v>489</v>
      </c>
      <c r="F1171" s="209">
        <v>1</v>
      </c>
      <c r="G1171" s="209" t="s">
        <v>8</v>
      </c>
      <c r="H1171" s="209" t="s">
        <v>620</v>
      </c>
      <c r="I1171" s="209" t="s">
        <v>624</v>
      </c>
      <c r="J1171" s="209" t="s">
        <v>1</v>
      </c>
      <c r="K1171" s="209" t="s">
        <v>2140</v>
      </c>
      <c r="L1171" s="209" t="s">
        <v>600</v>
      </c>
      <c r="M1171" s="209" t="s">
        <v>1826</v>
      </c>
      <c r="N1171" s="209" t="s">
        <v>1471</v>
      </c>
      <c r="O1171" s="209"/>
      <c r="P1171" s="209"/>
      <c r="Q1171" s="209" t="s">
        <v>688</v>
      </c>
      <c r="R1171" s="209" t="e">
        <f>VLOOKUP(LEFT(Solicitacao_Prancha[[#This Row],[ORIGEM]],4),#REF!,2,0)</f>
        <v>#REF!</v>
      </c>
      <c r="S1171" s="209" t="e">
        <f>VLOOKUP(LEFT(Solicitacao_Prancha[[#This Row],[DESTINO]],4),#REF!,2,0)</f>
        <v>#REF!</v>
      </c>
      <c r="T1171" s="218" t="str">
        <f t="shared" si="286"/>
        <v>Não Aderente</v>
      </c>
      <c r="U1171" s="222">
        <f>((CONCATENATE(Solicitacao_Prancha[[#This Row],[DATA MOVIMENTAÇÃO]]," ",Solicitacao_Prancha[[#This Row],[HORA MOVIMENTAÇÃO]])-Solicitacao_Prancha[[#This Row],[DATA SOLICITAÇÃO]])*24)+3</f>
        <v>18.266666666662786</v>
      </c>
      <c r="V1171" s="224" t="s">
        <v>410</v>
      </c>
      <c r="W1171" s="209" t="str">
        <f>LEFT(Solicitacao_Prancha[[#This Row],[ORIGEM]],4)</f>
        <v>1124</v>
      </c>
      <c r="X1171" s="209" t="str">
        <f>LEFT(Solicitacao_Prancha[[#This Row],[DESTINO]],4)</f>
        <v>1122</v>
      </c>
      <c r="Y1171" s="209" t="str">
        <f t="shared" si="287"/>
        <v>BRLP1124</v>
      </c>
      <c r="Z1171" s="209" t="str">
        <f t="shared" si="288"/>
        <v>11241122</v>
      </c>
      <c r="AA1171" s="209" t="str">
        <f t="shared" si="289"/>
        <v>BRLP1122</v>
      </c>
      <c r="AB1171" s="222" t="e">
        <f>VLOOKUP(Y1171,#REF!,2,0)</f>
        <v>#REF!</v>
      </c>
      <c r="AC1171" s="222" t="e">
        <f>VLOOKUP(Z1171,#REF!,2,0)</f>
        <v>#REF!</v>
      </c>
      <c r="AD1171" s="222" t="e">
        <f>VLOOKUP(AA1171,#REF!,2,0)</f>
        <v>#REF!</v>
      </c>
      <c r="AE1171" s="227" t="e">
        <f t="shared" si="290"/>
        <v>#REF!</v>
      </c>
      <c r="AF1171" s="230" t="e">
        <f t="shared" si="291"/>
        <v>#REF!</v>
      </c>
      <c r="AG1171" s="230">
        <v>2</v>
      </c>
      <c r="AH1171" s="230" t="e">
        <f t="shared" si="292"/>
        <v>#REF!</v>
      </c>
      <c r="AI1171" s="228" t="e">
        <f t="shared" si="293"/>
        <v>#REF!</v>
      </c>
      <c r="AJ1171" s="209">
        <f>Solicitacao_Prancha[[#This Row],[QUANT EQUIP]]</f>
        <v>1</v>
      </c>
      <c r="AK1171" s="209"/>
      <c r="AL1171" s="209"/>
      <c r="AM1171" s="209"/>
      <c r="AN1171" s="209"/>
      <c r="AO1171" s="209"/>
      <c r="AP1171" s="209"/>
      <c r="AQ1171" s="209"/>
      <c r="AR1171" s="209"/>
      <c r="AS1171" s="209"/>
      <c r="AT1171" s="209"/>
      <c r="AU1171" s="209"/>
      <c r="AV1171" s="209"/>
      <c r="AW1171" s="209"/>
      <c r="AX1171"/>
      <c r="AY1171"/>
    </row>
    <row r="1172" spans="1:51" ht="15" hidden="1" x14ac:dyDescent="0.25">
      <c r="A1172" s="209">
        <v>3942</v>
      </c>
      <c r="B1172" s="209" t="s">
        <v>483</v>
      </c>
      <c r="C1172" s="210">
        <v>45671.630555555559</v>
      </c>
      <c r="D1172" s="209" t="s">
        <v>2161</v>
      </c>
      <c r="E1172" s="209" t="s">
        <v>485</v>
      </c>
      <c r="F1172" s="209">
        <v>1</v>
      </c>
      <c r="G1172" s="209" t="s">
        <v>525</v>
      </c>
      <c r="H1172" s="209" t="s">
        <v>620</v>
      </c>
      <c r="I1172" s="209" t="s">
        <v>621</v>
      </c>
      <c r="J1172" s="209" t="s">
        <v>531</v>
      </c>
      <c r="K1172" s="209" t="s">
        <v>2140</v>
      </c>
      <c r="L1172" s="209" t="s">
        <v>600</v>
      </c>
      <c r="M1172" s="209" t="s">
        <v>2</v>
      </c>
      <c r="N1172" s="209" t="s">
        <v>2162</v>
      </c>
      <c r="O1172" s="209" t="s">
        <v>2163</v>
      </c>
      <c r="P1172" s="209"/>
      <c r="Q1172" s="209"/>
      <c r="R1172" s="209" t="e">
        <f>VLOOKUP(LEFT(Solicitacao_Prancha[[#This Row],[ORIGEM]],4),#REF!,2,0)</f>
        <v>#REF!</v>
      </c>
      <c r="S1172" s="209" t="e">
        <f>VLOOKUP(LEFT(Solicitacao_Prancha[[#This Row],[DESTINO]],4),#REF!,2,0)</f>
        <v>#REF!</v>
      </c>
      <c r="T1172" s="218" t="str">
        <f t="shared" si="286"/>
        <v>Não Aderente</v>
      </c>
      <c r="U1172" s="222">
        <f>((CONCATENATE(Solicitacao_Prancha[[#This Row],[DATA MOVIMENTAÇÃO]]," ",Solicitacao_Prancha[[#This Row],[HORA MOVIMENTAÇÃO]])-Solicitacao_Prancha[[#This Row],[DATA SOLICITAÇÃO]])*24)+3</f>
        <v>17.866666666581295</v>
      </c>
      <c r="V1172" s="224" t="s">
        <v>410</v>
      </c>
      <c r="W1172" s="209" t="str">
        <f>LEFT(Solicitacao_Prancha[[#This Row],[ORIGEM]],4)</f>
        <v>0001</v>
      </c>
      <c r="X1172" s="209" t="str">
        <f>LEFT(Solicitacao_Prancha[[#This Row],[DESTINO]],4)</f>
        <v>0058</v>
      </c>
      <c r="Y1172" s="209" t="str">
        <f t="shared" si="287"/>
        <v>BRLP0001</v>
      </c>
      <c r="Z1172" s="209" t="str">
        <f t="shared" si="288"/>
        <v>00010058</v>
      </c>
      <c r="AA1172" s="209" t="str">
        <f t="shared" si="289"/>
        <v>BRLP0058</v>
      </c>
      <c r="AB1172" s="222" t="e">
        <f>VLOOKUP(Y1172,#REF!,2,0)</f>
        <v>#REF!</v>
      </c>
      <c r="AC1172" s="222" t="e">
        <f>VLOOKUP(Z1172,#REF!,2,0)</f>
        <v>#REF!</v>
      </c>
      <c r="AD1172" s="222" t="e">
        <f>VLOOKUP(AA1172,#REF!,2,0)</f>
        <v>#REF!</v>
      </c>
      <c r="AE1172" s="227" t="e">
        <f t="shared" si="290"/>
        <v>#REF!</v>
      </c>
      <c r="AF1172" s="230" t="e">
        <f t="shared" si="291"/>
        <v>#REF!</v>
      </c>
      <c r="AG1172" s="230">
        <v>2</v>
      </c>
      <c r="AH1172" s="230" t="e">
        <f t="shared" si="292"/>
        <v>#REF!</v>
      </c>
      <c r="AI1172" s="228" t="e">
        <f t="shared" si="293"/>
        <v>#REF!</v>
      </c>
      <c r="AJ1172" s="209">
        <f>Solicitacao_Prancha[[#This Row],[QUANT EQUIP]]</f>
        <v>1</v>
      </c>
      <c r="AK1172" s="209"/>
      <c r="AL1172" s="209"/>
      <c r="AM1172" s="209"/>
      <c r="AN1172" s="209"/>
      <c r="AO1172" s="209"/>
      <c r="AP1172" s="209"/>
      <c r="AQ1172" s="209"/>
      <c r="AR1172" s="209"/>
      <c r="AS1172" s="209"/>
      <c r="AT1172" s="209"/>
      <c r="AU1172" s="209"/>
      <c r="AV1172" s="209"/>
      <c r="AW1172" s="209"/>
      <c r="AX1172"/>
      <c r="AY1172"/>
    </row>
    <row r="1173" spans="1:51" ht="15" hidden="1" x14ac:dyDescent="0.25">
      <c r="A1173" s="209">
        <v>3943</v>
      </c>
      <c r="B1173" s="209" t="s">
        <v>718</v>
      </c>
      <c r="C1173" s="210">
        <v>45671.665972222225</v>
      </c>
      <c r="D1173" s="209" t="s">
        <v>1845</v>
      </c>
      <c r="E1173" s="209" t="s">
        <v>744</v>
      </c>
      <c r="F1173" s="209">
        <v>7</v>
      </c>
      <c r="G1173" s="209" t="s">
        <v>492</v>
      </c>
      <c r="H1173" s="209" t="s">
        <v>622</v>
      </c>
      <c r="I1173" s="209" t="s">
        <v>621</v>
      </c>
      <c r="J1173" s="209" t="s">
        <v>1</v>
      </c>
      <c r="K1173" s="209" t="s">
        <v>2139</v>
      </c>
      <c r="L1173" s="209" t="s">
        <v>601</v>
      </c>
      <c r="M1173" s="209" t="s">
        <v>1765</v>
      </c>
      <c r="N1173" s="209" t="s">
        <v>1854</v>
      </c>
      <c r="O1173" s="209" t="s">
        <v>514</v>
      </c>
      <c r="P1173" s="209"/>
      <c r="Q1173" s="209" t="s">
        <v>688</v>
      </c>
      <c r="R1173" s="209" t="e">
        <f>VLOOKUP(LEFT(Solicitacao_Prancha[[#This Row],[ORIGEM]],4),#REF!,2,0)</f>
        <v>#REF!</v>
      </c>
      <c r="S1173" s="209" t="e">
        <f>VLOOKUP(LEFT(Solicitacao_Prancha[[#This Row],[DESTINO]],4),#REF!,2,0)</f>
        <v>#REF!</v>
      </c>
      <c r="T1173" s="218" t="str">
        <f t="shared" si="286"/>
        <v>Não Aderente</v>
      </c>
      <c r="U1173" s="222">
        <f>((CONCATENATE(Solicitacao_Prancha[[#This Row],[DATA MOVIMENTAÇÃO]]," ",Solicitacao_Prancha[[#This Row],[HORA MOVIMENTAÇÃO]])-Solicitacao_Prancha[[#This Row],[DATA SOLICITAÇÃO]])*24)+3</f>
        <v>-10.983333333337214</v>
      </c>
      <c r="V1173" s="224" t="s">
        <v>410</v>
      </c>
      <c r="W1173" s="209" t="str">
        <f>LEFT(Solicitacao_Prancha[[#This Row],[ORIGEM]],4)</f>
        <v>0398</v>
      </c>
      <c r="X1173" s="209" t="str">
        <f>LEFT(Solicitacao_Prancha[[#This Row],[DESTINO]],4)</f>
        <v>0122</v>
      </c>
      <c r="Y1173" s="209" t="str">
        <f t="shared" si="287"/>
        <v>BRLP0398</v>
      </c>
      <c r="Z1173" s="209" t="str">
        <f t="shared" si="288"/>
        <v>03980122</v>
      </c>
      <c r="AA1173" s="209" t="str">
        <f t="shared" si="289"/>
        <v>BRLP0122</v>
      </c>
      <c r="AB1173" s="222" t="e">
        <f>VLOOKUP(Y1173,#REF!,2,0)</f>
        <v>#REF!</v>
      </c>
      <c r="AC1173" s="222" t="e">
        <f>VLOOKUP(Z1173,#REF!,2,0)</f>
        <v>#REF!</v>
      </c>
      <c r="AD1173" s="222" t="e">
        <f>VLOOKUP(AA1173,#REF!,2,0)</f>
        <v>#REF!</v>
      </c>
      <c r="AE1173" s="227" t="e">
        <f t="shared" si="290"/>
        <v>#REF!</v>
      </c>
      <c r="AF1173" s="230" t="e">
        <f t="shared" si="291"/>
        <v>#REF!</v>
      </c>
      <c r="AG1173" s="230">
        <v>2</v>
      </c>
      <c r="AH1173" s="230" t="e">
        <f t="shared" si="292"/>
        <v>#REF!</v>
      </c>
      <c r="AI1173" s="228" t="e">
        <f t="shared" si="293"/>
        <v>#REF!</v>
      </c>
      <c r="AJ1173" s="209">
        <f>Solicitacao_Prancha[[#This Row],[QUANT EQUIP]]</f>
        <v>7</v>
      </c>
      <c r="AK1173" s="209"/>
      <c r="AL1173" s="209"/>
      <c r="AM1173" s="209"/>
      <c r="AN1173" s="209"/>
      <c r="AO1173" s="209"/>
      <c r="AP1173" s="209"/>
      <c r="AQ1173" s="209"/>
      <c r="AR1173" s="209"/>
      <c r="AS1173" s="209"/>
      <c r="AT1173" s="209"/>
      <c r="AU1173" s="209"/>
      <c r="AV1173" s="209"/>
      <c r="AW1173" s="209"/>
      <c r="AX1173"/>
      <c r="AY1173"/>
    </row>
    <row r="1174" spans="1:51" ht="15" hidden="1" x14ac:dyDescent="0.25">
      <c r="A1174" s="209">
        <v>3944</v>
      </c>
      <c r="B1174" s="209" t="s">
        <v>718</v>
      </c>
      <c r="C1174" s="210">
        <v>45671.674305555556</v>
      </c>
      <c r="D1174" s="209" t="s">
        <v>822</v>
      </c>
      <c r="E1174" s="209" t="s">
        <v>719</v>
      </c>
      <c r="F1174" s="209">
        <v>2</v>
      </c>
      <c r="G1174" s="209" t="s">
        <v>7</v>
      </c>
      <c r="H1174" s="209" t="s">
        <v>621</v>
      </c>
      <c r="I1174" s="209" t="s">
        <v>621</v>
      </c>
      <c r="J1174" s="209" t="s">
        <v>1</v>
      </c>
      <c r="K1174" s="209" t="s">
        <v>1877</v>
      </c>
      <c r="L1174" s="209" t="s">
        <v>595</v>
      </c>
      <c r="M1174" s="209" t="s">
        <v>640</v>
      </c>
      <c r="N1174" s="209" t="s">
        <v>590</v>
      </c>
      <c r="O1174" s="209"/>
      <c r="P1174" s="209"/>
      <c r="Q1174" s="209" t="s">
        <v>688</v>
      </c>
      <c r="R1174" s="209" t="e">
        <f>VLOOKUP(LEFT(Solicitacao_Prancha[[#This Row],[ORIGEM]],4),#REF!,2,0)</f>
        <v>#REF!</v>
      </c>
      <c r="S1174" s="209" t="e">
        <f>VLOOKUP(LEFT(Solicitacao_Prancha[[#This Row],[DESTINO]],4),#REF!,2,0)</f>
        <v>#REF!</v>
      </c>
      <c r="T1174" s="218" t="str">
        <f t="shared" si="286"/>
        <v>Não Aderente</v>
      </c>
      <c r="U1174" s="222">
        <f>((CONCATENATE(Solicitacao_Prancha[[#This Row],[DATA MOVIMENTAÇÃO]]," ",Solicitacao_Prancha[[#This Row],[HORA MOVIMENTAÇÃO]])-Solicitacao_Prancha[[#This Row],[DATA SOLICITAÇÃO]])*24)+3</f>
        <v>44.816666666592937</v>
      </c>
      <c r="V1174" s="224" t="s">
        <v>410</v>
      </c>
      <c r="W1174" s="209" t="str">
        <f>LEFT(Solicitacao_Prancha[[#This Row],[ORIGEM]],4)</f>
        <v>0422</v>
      </c>
      <c r="X1174" s="209" t="str">
        <f>LEFT(Solicitacao_Prancha[[#This Row],[DESTINO]],4)</f>
        <v>0351</v>
      </c>
      <c r="Y1174" s="209" t="str">
        <f t="shared" si="287"/>
        <v>BRLP0422</v>
      </c>
      <c r="Z1174" s="209" t="str">
        <f t="shared" si="288"/>
        <v>04220351</v>
      </c>
      <c r="AA1174" s="209" t="str">
        <f t="shared" si="289"/>
        <v>BRLP0351</v>
      </c>
      <c r="AB1174" s="222" t="e">
        <f>VLOOKUP(Y1174,#REF!,2,0)</f>
        <v>#REF!</v>
      </c>
      <c r="AC1174" s="222" t="e">
        <f>VLOOKUP(Z1174,#REF!,2,0)</f>
        <v>#REF!</v>
      </c>
      <c r="AD1174" s="222" t="e">
        <f>VLOOKUP(AA1174,#REF!,2,0)</f>
        <v>#REF!</v>
      </c>
      <c r="AE1174" s="227" t="e">
        <f t="shared" si="290"/>
        <v>#REF!</v>
      </c>
      <c r="AF1174" s="230" t="e">
        <f t="shared" si="291"/>
        <v>#REF!</v>
      </c>
      <c r="AG1174" s="230">
        <v>2</v>
      </c>
      <c r="AH1174" s="230" t="e">
        <f t="shared" si="292"/>
        <v>#REF!</v>
      </c>
      <c r="AI1174" s="228" t="e">
        <f t="shared" si="293"/>
        <v>#REF!</v>
      </c>
      <c r="AJ1174" s="209">
        <f>Solicitacao_Prancha[[#This Row],[QUANT EQUIP]]</f>
        <v>2</v>
      </c>
      <c r="AK1174" s="209"/>
      <c r="AL1174" s="209"/>
      <c r="AM1174" s="209"/>
      <c r="AN1174" s="209"/>
      <c r="AO1174" s="209"/>
      <c r="AP1174" s="209"/>
      <c r="AQ1174" s="209"/>
      <c r="AR1174" s="209"/>
      <c r="AS1174" s="209"/>
      <c r="AT1174" s="209"/>
      <c r="AU1174" s="209"/>
      <c r="AV1174" s="209"/>
      <c r="AW1174" s="209"/>
      <c r="AX1174"/>
      <c r="AY1174"/>
    </row>
    <row r="1175" spans="1:51" ht="15" hidden="1" x14ac:dyDescent="0.25">
      <c r="A1175" s="209">
        <v>3945</v>
      </c>
      <c r="B1175" s="209" t="s">
        <v>717</v>
      </c>
      <c r="C1175" s="210">
        <v>45671.708333333336</v>
      </c>
      <c r="D1175" s="209" t="s">
        <v>569</v>
      </c>
      <c r="E1175" s="209" t="s">
        <v>500</v>
      </c>
      <c r="F1175" s="209">
        <v>1</v>
      </c>
      <c r="G1175" s="209" t="s">
        <v>6</v>
      </c>
      <c r="H1175" s="209" t="s">
        <v>620</v>
      </c>
      <c r="I1175" s="209" t="s">
        <v>621</v>
      </c>
      <c r="J1175" s="209" t="s">
        <v>1</v>
      </c>
      <c r="K1175" s="209" t="s">
        <v>1877</v>
      </c>
      <c r="L1175" s="209" t="s">
        <v>604</v>
      </c>
      <c r="M1175" s="209" t="s">
        <v>784</v>
      </c>
      <c r="N1175" s="209" t="s">
        <v>578</v>
      </c>
      <c r="O1175" s="209"/>
      <c r="P1175" s="209"/>
      <c r="Q1175" s="209" t="s">
        <v>688</v>
      </c>
      <c r="R1175" s="209" t="e">
        <f>VLOOKUP(LEFT(Solicitacao_Prancha[[#This Row],[ORIGEM]],4),#REF!,2,0)</f>
        <v>#REF!</v>
      </c>
      <c r="S1175" s="209" t="e">
        <f>VLOOKUP(LEFT(Solicitacao_Prancha[[#This Row],[DESTINO]],4),#REF!,2,0)</f>
        <v>#REF!</v>
      </c>
      <c r="T1175" s="218" t="str">
        <f t="shared" si="286"/>
        <v>Não Aderente</v>
      </c>
      <c r="U1175" s="222">
        <f>((CONCATENATE(Solicitacao_Prancha[[#This Row],[DATA MOVIMENTAÇÃO]]," ",Solicitacao_Prancha[[#This Row],[HORA MOVIMENTAÇÃO]])-Solicitacao_Prancha[[#This Row],[DATA SOLICITAÇÃO]])*24)+3</f>
        <v>40.999999999883585</v>
      </c>
      <c r="V1175" s="224" t="s">
        <v>410</v>
      </c>
      <c r="W1175" s="209" t="str">
        <f>LEFT(Solicitacao_Prancha[[#This Row],[ORIGEM]],4)</f>
        <v>0412</v>
      </c>
      <c r="X1175" s="209" t="str">
        <f>LEFT(Solicitacao_Prancha[[#This Row],[DESTINO]],4)</f>
        <v>0367</v>
      </c>
      <c r="Y1175" s="209" t="str">
        <f t="shared" si="287"/>
        <v>BRLP0412</v>
      </c>
      <c r="Z1175" s="209" t="str">
        <f t="shared" si="288"/>
        <v>04120367</v>
      </c>
      <c r="AA1175" s="209" t="str">
        <f t="shared" si="289"/>
        <v>BRLP0367</v>
      </c>
      <c r="AB1175" s="222" t="e">
        <f>VLOOKUP(Y1175,#REF!,2,0)</f>
        <v>#REF!</v>
      </c>
      <c r="AC1175" s="222" t="e">
        <f>VLOOKUP(Z1175,#REF!,2,0)</f>
        <v>#REF!</v>
      </c>
      <c r="AD1175" s="222" t="e">
        <f>VLOOKUP(AA1175,#REF!,2,0)</f>
        <v>#REF!</v>
      </c>
      <c r="AE1175" s="227" t="e">
        <f t="shared" si="290"/>
        <v>#REF!</v>
      </c>
      <c r="AF1175" s="230" t="e">
        <f t="shared" si="291"/>
        <v>#REF!</v>
      </c>
      <c r="AG1175" s="230">
        <v>2</v>
      </c>
      <c r="AH1175" s="230" t="e">
        <f t="shared" si="292"/>
        <v>#REF!</v>
      </c>
      <c r="AI1175" s="228" t="e">
        <f t="shared" si="293"/>
        <v>#REF!</v>
      </c>
      <c r="AJ1175" s="209">
        <f>Solicitacao_Prancha[[#This Row],[QUANT EQUIP]]</f>
        <v>1</v>
      </c>
      <c r="AK1175" s="209"/>
      <c r="AL1175" s="209"/>
      <c r="AM1175" s="209"/>
      <c r="AN1175" s="209"/>
      <c r="AO1175" s="209"/>
      <c r="AP1175" s="209"/>
      <c r="AQ1175" s="209"/>
      <c r="AR1175" s="209"/>
      <c r="AS1175" s="209"/>
      <c r="AT1175" s="209"/>
      <c r="AU1175" s="209"/>
      <c r="AV1175" s="209"/>
      <c r="AW1175" s="209"/>
      <c r="AX1175"/>
      <c r="AY1175"/>
    </row>
    <row r="1176" spans="1:51" ht="15" hidden="1" x14ac:dyDescent="0.25">
      <c r="A1176" s="209">
        <v>3946</v>
      </c>
      <c r="B1176" s="209" t="s">
        <v>717</v>
      </c>
      <c r="C1176" s="210">
        <v>45671.717361111114</v>
      </c>
      <c r="D1176" s="209" t="s">
        <v>551</v>
      </c>
      <c r="E1176" s="209" t="s">
        <v>500</v>
      </c>
      <c r="F1176" s="209">
        <v>3</v>
      </c>
      <c r="G1176" s="209" t="s">
        <v>544</v>
      </c>
      <c r="H1176" s="209" t="s">
        <v>621</v>
      </c>
      <c r="I1176" s="209" t="s">
        <v>624</v>
      </c>
      <c r="J1176" s="209" t="s">
        <v>531</v>
      </c>
      <c r="K1176" s="209" t="s">
        <v>2139</v>
      </c>
      <c r="L1176" s="209" t="s">
        <v>616</v>
      </c>
      <c r="M1176" s="209" t="s">
        <v>1498</v>
      </c>
      <c r="N1176" s="209" t="s">
        <v>660</v>
      </c>
      <c r="O1176" s="209"/>
      <c r="P1176" s="209" t="s">
        <v>514</v>
      </c>
      <c r="Q1176" s="209" t="s">
        <v>688</v>
      </c>
      <c r="R1176" s="209" t="e">
        <f>VLOOKUP(LEFT(Solicitacao_Prancha[[#This Row],[ORIGEM]],4),#REF!,2,0)</f>
        <v>#REF!</v>
      </c>
      <c r="S1176" s="209" t="e">
        <f>VLOOKUP(LEFT(Solicitacao_Prancha[[#This Row],[DESTINO]],4),#REF!,2,0)</f>
        <v>#REF!</v>
      </c>
      <c r="T1176" s="218" t="str">
        <f t="shared" si="286"/>
        <v>Não Aderente</v>
      </c>
      <c r="U1176" s="222">
        <f>((CONCATENATE(Solicitacao_Prancha[[#This Row],[DATA MOVIMENTAÇÃO]]," ",Solicitacao_Prancha[[#This Row],[HORA MOVIMENTAÇÃO]])-Solicitacao_Prancha[[#This Row],[DATA SOLICITAÇÃO]])*24)+3</f>
        <v>5.7833333333255723</v>
      </c>
      <c r="V1176" s="224" t="s">
        <v>410</v>
      </c>
      <c r="W1176" s="209" t="str">
        <f>LEFT(Solicitacao_Prancha[[#This Row],[ORIGEM]],4)</f>
        <v>0095</v>
      </c>
      <c r="X1176" s="209" t="str">
        <f>LEFT(Solicitacao_Prancha[[#This Row],[DESTINO]],4)</f>
        <v>0078</v>
      </c>
      <c r="Y1176" s="209" t="str">
        <f t="shared" si="287"/>
        <v>BRLP0095</v>
      </c>
      <c r="Z1176" s="209" t="str">
        <f t="shared" si="288"/>
        <v>00950078</v>
      </c>
      <c r="AA1176" s="209" t="str">
        <f t="shared" si="289"/>
        <v>BRLP0078</v>
      </c>
      <c r="AB1176" s="222" t="e">
        <f>VLOOKUP(Y1176,#REF!,2,0)</f>
        <v>#REF!</v>
      </c>
      <c r="AC1176" s="222" t="e">
        <f>VLOOKUP(Z1176,#REF!,2,0)</f>
        <v>#REF!</v>
      </c>
      <c r="AD1176" s="222" t="e">
        <f>VLOOKUP(AA1176,#REF!,2,0)</f>
        <v>#REF!</v>
      </c>
      <c r="AE1176" s="227" t="e">
        <f t="shared" si="290"/>
        <v>#REF!</v>
      </c>
      <c r="AF1176" s="230" t="e">
        <f t="shared" si="291"/>
        <v>#REF!</v>
      </c>
      <c r="AG1176" s="230">
        <v>2</v>
      </c>
      <c r="AH1176" s="230" t="e">
        <f t="shared" si="292"/>
        <v>#REF!</v>
      </c>
      <c r="AI1176" s="228" t="e">
        <f t="shared" si="293"/>
        <v>#REF!</v>
      </c>
      <c r="AJ1176" s="209">
        <f>Solicitacao_Prancha[[#This Row],[QUANT EQUIP]]</f>
        <v>3</v>
      </c>
      <c r="AK1176" s="209"/>
      <c r="AL1176" s="209"/>
      <c r="AM1176" s="209"/>
      <c r="AN1176" s="209"/>
      <c r="AO1176" s="209"/>
      <c r="AP1176" s="209"/>
      <c r="AQ1176" s="209"/>
      <c r="AR1176" s="209"/>
      <c r="AS1176" s="209"/>
      <c r="AT1176" s="209"/>
      <c r="AU1176" s="209"/>
      <c r="AV1176" s="209"/>
      <c r="AW1176" s="209"/>
      <c r="AX1176"/>
      <c r="AY1176"/>
    </row>
    <row r="1177" spans="1:51" ht="15" hidden="1" x14ac:dyDescent="0.25">
      <c r="A1177" s="209">
        <v>3968</v>
      </c>
      <c r="B1177" s="209" t="s">
        <v>718</v>
      </c>
      <c r="C1177" s="210">
        <v>45671.724999999999</v>
      </c>
      <c r="D1177" s="209" t="s">
        <v>1832</v>
      </c>
      <c r="E1177" s="209" t="s">
        <v>719</v>
      </c>
      <c r="F1177" s="209">
        <v>3</v>
      </c>
      <c r="G1177" s="209" t="s">
        <v>564</v>
      </c>
      <c r="H1177" s="209" t="s">
        <v>621</v>
      </c>
      <c r="I1177" s="209" t="s">
        <v>621</v>
      </c>
      <c r="J1177" s="209" t="s">
        <v>1</v>
      </c>
      <c r="K1177" s="209" t="s">
        <v>1877</v>
      </c>
      <c r="L1177" s="209" t="s">
        <v>606</v>
      </c>
      <c r="M1177" s="209" t="s">
        <v>678</v>
      </c>
      <c r="N1177" s="209" t="s">
        <v>855</v>
      </c>
      <c r="O1177" s="209"/>
      <c r="P1177" s="209"/>
      <c r="Q1177" s="209" t="s">
        <v>688</v>
      </c>
      <c r="R1177" s="209" t="e">
        <f>VLOOKUP(LEFT(Solicitacao_Prancha[[#This Row],[ORIGEM]],4),#REF!,2,0)</f>
        <v>#REF!</v>
      </c>
      <c r="S1177" s="209" t="e">
        <f>VLOOKUP(LEFT(Solicitacao_Prancha[[#This Row],[DESTINO]],4),#REF!,2,0)</f>
        <v>#REF!</v>
      </c>
      <c r="T1177" s="218" t="str">
        <f t="shared" si="286"/>
        <v>Não Aderente</v>
      </c>
      <c r="U1177" s="222">
        <f>((CONCATENATE(Solicitacao_Prancha[[#This Row],[DATA MOVIMENTAÇÃO]]," ",Solicitacao_Prancha[[#This Row],[HORA MOVIMENTAÇÃO]])-Solicitacao_Prancha[[#This Row],[DATA SOLICITAÇÃO]])*24)+3</f>
        <v>45.600000000034925</v>
      </c>
      <c r="V1177" s="224" t="s">
        <v>410</v>
      </c>
      <c r="W1177" s="209" t="str">
        <f>LEFT(Solicitacao_Prancha[[#This Row],[ORIGEM]],4)</f>
        <v>5014</v>
      </c>
      <c r="X1177" s="209" t="str">
        <f>LEFT(Solicitacao_Prancha[[#This Row],[DESTINO]],4)</f>
        <v>5016</v>
      </c>
      <c r="Y1177" s="209" t="str">
        <f t="shared" si="287"/>
        <v>BRLP5014</v>
      </c>
      <c r="Z1177" s="209" t="str">
        <f t="shared" si="288"/>
        <v>50145016</v>
      </c>
      <c r="AA1177" s="209" t="str">
        <f t="shared" si="289"/>
        <v>BRLP5016</v>
      </c>
      <c r="AB1177" s="222" t="e">
        <f>VLOOKUP(Y1177,#REF!,2,0)</f>
        <v>#REF!</v>
      </c>
      <c r="AC1177" s="222" t="e">
        <f>VLOOKUP(Z1177,#REF!,2,0)</f>
        <v>#REF!</v>
      </c>
      <c r="AD1177" s="222" t="e">
        <f>VLOOKUP(AA1177,#REF!,2,0)</f>
        <v>#REF!</v>
      </c>
      <c r="AE1177" s="227" t="e">
        <f t="shared" si="290"/>
        <v>#REF!</v>
      </c>
      <c r="AF1177" s="230" t="e">
        <f t="shared" si="291"/>
        <v>#REF!</v>
      </c>
      <c r="AG1177" s="230">
        <v>2</v>
      </c>
      <c r="AH1177" s="230" t="e">
        <f t="shared" si="292"/>
        <v>#REF!</v>
      </c>
      <c r="AI1177" s="228" t="e">
        <f t="shared" si="293"/>
        <v>#REF!</v>
      </c>
      <c r="AJ1177" s="209">
        <f>Solicitacao_Prancha[[#This Row],[QUANT EQUIP]]</f>
        <v>3</v>
      </c>
      <c r="AK1177" s="209"/>
      <c r="AL1177" s="209"/>
      <c r="AM1177" s="209"/>
      <c r="AN1177" s="209"/>
      <c r="AO1177" s="209"/>
      <c r="AP1177" s="209"/>
      <c r="AQ1177" s="209"/>
      <c r="AR1177" s="209"/>
      <c r="AS1177" s="209"/>
      <c r="AT1177" s="209"/>
      <c r="AU1177" s="209"/>
      <c r="AV1177" s="209"/>
      <c r="AW1177" s="209"/>
      <c r="AX1177"/>
      <c r="AY1177"/>
    </row>
    <row r="1178" spans="1:51" ht="15" hidden="1" x14ac:dyDescent="0.25">
      <c r="A1178" s="209">
        <v>3947</v>
      </c>
      <c r="B1178" s="209" t="s">
        <v>717</v>
      </c>
      <c r="C1178" s="210">
        <v>45671.739583333336</v>
      </c>
      <c r="D1178" s="209" t="s">
        <v>588</v>
      </c>
      <c r="E1178" s="209" t="s">
        <v>491</v>
      </c>
      <c r="F1178" s="209">
        <v>2</v>
      </c>
      <c r="G1178" s="209" t="s">
        <v>492</v>
      </c>
      <c r="H1178" s="209" t="s">
        <v>621</v>
      </c>
      <c r="I1178" s="209" t="s">
        <v>624</v>
      </c>
      <c r="J1178" s="209" t="s">
        <v>531</v>
      </c>
      <c r="K1178" s="209" t="s">
        <v>2140</v>
      </c>
      <c r="L1178" s="209" t="s">
        <v>606</v>
      </c>
      <c r="M1178" s="209" t="s">
        <v>769</v>
      </c>
      <c r="N1178" s="209" t="s">
        <v>652</v>
      </c>
      <c r="O1178" s="209"/>
      <c r="P1178" s="209" t="s">
        <v>633</v>
      </c>
      <c r="Q1178" s="209" t="s">
        <v>688</v>
      </c>
      <c r="R1178" s="209" t="e">
        <f>VLOOKUP(LEFT(Solicitacao_Prancha[[#This Row],[ORIGEM]],4),#REF!,2,0)</f>
        <v>#REF!</v>
      </c>
      <c r="S1178" s="209" t="e">
        <f>VLOOKUP(LEFT(Solicitacao_Prancha[[#This Row],[DESTINO]],4),#REF!,2,0)</f>
        <v>#REF!</v>
      </c>
      <c r="T1178" s="218" t="str">
        <f t="shared" si="286"/>
        <v>Não Aderente</v>
      </c>
      <c r="U1178" s="222">
        <f>((CONCATENATE(Solicitacao_Prancha[[#This Row],[DATA MOVIMENTAÇÃO]]," ",Solicitacao_Prancha[[#This Row],[HORA MOVIMENTAÇÃO]])-Solicitacao_Prancha[[#This Row],[DATA SOLICITAÇÃO]])*24)+3</f>
        <v>21.249999999941792</v>
      </c>
      <c r="V1178" s="224" t="s">
        <v>410</v>
      </c>
      <c r="W1178" s="209" t="str">
        <f>LEFT(Solicitacao_Prancha[[#This Row],[ORIGEM]],4)</f>
        <v>0332</v>
      </c>
      <c r="X1178" s="209" t="str">
        <f>LEFT(Solicitacao_Prancha[[#This Row],[DESTINO]],4)</f>
        <v>0390</v>
      </c>
      <c r="Y1178" s="209" t="str">
        <f t="shared" si="287"/>
        <v>BRLP0332</v>
      </c>
      <c r="Z1178" s="209" t="str">
        <f t="shared" si="288"/>
        <v>03320390</v>
      </c>
      <c r="AA1178" s="209" t="str">
        <f t="shared" si="289"/>
        <v>BRLP0390</v>
      </c>
      <c r="AB1178" s="222" t="e">
        <f>VLOOKUP(Y1178,#REF!,2,0)</f>
        <v>#REF!</v>
      </c>
      <c r="AC1178" s="222" t="e">
        <f>VLOOKUP(Z1178,#REF!,2,0)</f>
        <v>#REF!</v>
      </c>
      <c r="AD1178" s="222" t="e">
        <f>VLOOKUP(AA1178,#REF!,2,0)</f>
        <v>#REF!</v>
      </c>
      <c r="AE1178" s="227" t="e">
        <f t="shared" si="290"/>
        <v>#REF!</v>
      </c>
      <c r="AF1178" s="230" t="e">
        <f t="shared" si="291"/>
        <v>#REF!</v>
      </c>
      <c r="AG1178" s="230">
        <v>2</v>
      </c>
      <c r="AH1178" s="230" t="e">
        <f t="shared" si="292"/>
        <v>#REF!</v>
      </c>
      <c r="AI1178" s="228" t="e">
        <f t="shared" si="293"/>
        <v>#REF!</v>
      </c>
      <c r="AJ1178" s="209">
        <f>Solicitacao_Prancha[[#This Row],[QUANT EQUIP]]</f>
        <v>2</v>
      </c>
      <c r="AK1178" s="209"/>
      <c r="AL1178" s="209"/>
      <c r="AM1178" s="209"/>
      <c r="AN1178" s="209"/>
      <c r="AO1178" s="209"/>
      <c r="AP1178" s="209"/>
      <c r="AQ1178" s="209"/>
      <c r="AR1178" s="209"/>
      <c r="AS1178" s="209"/>
      <c r="AT1178" s="209"/>
      <c r="AU1178" s="209"/>
      <c r="AV1178" s="209"/>
      <c r="AW1178" s="209"/>
      <c r="AX1178"/>
      <c r="AY1178"/>
    </row>
    <row r="1179" spans="1:51" ht="15" hidden="1" x14ac:dyDescent="0.25">
      <c r="A1179" s="209">
        <v>3967</v>
      </c>
      <c r="B1179" s="209" t="s">
        <v>718</v>
      </c>
      <c r="C1179" s="210">
        <v>45671.747916666667</v>
      </c>
      <c r="D1179" s="209" t="s">
        <v>653</v>
      </c>
      <c r="E1179" s="209" t="s">
        <v>744</v>
      </c>
      <c r="F1179" s="209">
        <v>4</v>
      </c>
      <c r="G1179" s="209" t="s">
        <v>8</v>
      </c>
      <c r="H1179" s="209" t="s">
        <v>624</v>
      </c>
      <c r="I1179" s="209" t="s">
        <v>621</v>
      </c>
      <c r="J1179" s="209" t="s">
        <v>1</v>
      </c>
      <c r="K1179" s="209" t="s">
        <v>2140</v>
      </c>
      <c r="L1179" s="209" t="s">
        <v>606</v>
      </c>
      <c r="M1179" s="209" t="s">
        <v>1717</v>
      </c>
      <c r="N1179" s="209" t="s">
        <v>1826</v>
      </c>
      <c r="O1179" s="209"/>
      <c r="P1179" s="209"/>
      <c r="Q1179" s="209" t="s">
        <v>688</v>
      </c>
      <c r="R1179" s="209" t="e">
        <f>VLOOKUP(LEFT(Solicitacao_Prancha[[#This Row],[ORIGEM]],4),#REF!,2,0)</f>
        <v>#REF!</v>
      </c>
      <c r="S1179" s="209" t="e">
        <f>VLOOKUP(LEFT(Solicitacao_Prancha[[#This Row],[DESTINO]],4),#REF!,2,0)</f>
        <v>#REF!</v>
      </c>
      <c r="T1179" s="218" t="str">
        <f t="shared" si="286"/>
        <v>Não Aderente</v>
      </c>
      <c r="U1179" s="222">
        <f>((CONCATENATE(Solicitacao_Prancha[[#This Row],[DATA MOVIMENTAÇÃO]]," ",Solicitacao_Prancha[[#This Row],[HORA MOVIMENTAÇÃO]])-Solicitacao_Prancha[[#This Row],[DATA SOLICITAÇÃO]])*24)+3</f>
        <v>21.049999999988358</v>
      </c>
      <c r="V1179" s="224" t="s">
        <v>410</v>
      </c>
      <c r="W1179" s="209" t="str">
        <f>LEFT(Solicitacao_Prancha[[#This Row],[ORIGEM]],4)</f>
        <v>1123</v>
      </c>
      <c r="X1179" s="209" t="str">
        <f>LEFT(Solicitacao_Prancha[[#This Row],[DESTINO]],4)</f>
        <v>1124</v>
      </c>
      <c r="Y1179" s="209" t="str">
        <f t="shared" si="287"/>
        <v>BRLP1123</v>
      </c>
      <c r="Z1179" s="209" t="str">
        <f t="shared" si="288"/>
        <v>11231124</v>
      </c>
      <c r="AA1179" s="209" t="str">
        <f t="shared" si="289"/>
        <v>BRLP1124</v>
      </c>
      <c r="AB1179" s="222" t="e">
        <f>VLOOKUP(Y1179,#REF!,2,0)</f>
        <v>#REF!</v>
      </c>
      <c r="AC1179" s="222" t="e">
        <f>VLOOKUP(Z1179,#REF!,2,0)</f>
        <v>#REF!</v>
      </c>
      <c r="AD1179" s="222" t="e">
        <f>VLOOKUP(AA1179,#REF!,2,0)</f>
        <v>#REF!</v>
      </c>
      <c r="AE1179" s="227" t="e">
        <f t="shared" si="290"/>
        <v>#REF!</v>
      </c>
      <c r="AF1179" s="230" t="e">
        <f t="shared" si="291"/>
        <v>#REF!</v>
      </c>
      <c r="AG1179" s="230">
        <v>2</v>
      </c>
      <c r="AH1179" s="230" t="e">
        <f t="shared" si="292"/>
        <v>#REF!</v>
      </c>
      <c r="AI1179" s="228" t="e">
        <f t="shared" si="293"/>
        <v>#REF!</v>
      </c>
      <c r="AJ1179" s="209">
        <f>Solicitacao_Prancha[[#This Row],[QUANT EQUIP]]</f>
        <v>4</v>
      </c>
      <c r="AK1179" s="209"/>
      <c r="AL1179" s="209"/>
      <c r="AM1179" s="209"/>
      <c r="AN1179" s="209"/>
      <c r="AO1179" s="209"/>
      <c r="AP1179" s="209"/>
      <c r="AQ1179" s="209"/>
      <c r="AR1179" s="209"/>
      <c r="AS1179" s="209"/>
      <c r="AT1179" s="209"/>
      <c r="AU1179" s="209"/>
      <c r="AV1179" s="209"/>
      <c r="AW1179" s="209"/>
      <c r="AX1179"/>
      <c r="AY1179"/>
    </row>
    <row r="1180" spans="1:51" ht="15" hidden="1" x14ac:dyDescent="0.25">
      <c r="A1180" s="209">
        <v>3948</v>
      </c>
      <c r="B1180" s="209" t="s">
        <v>718</v>
      </c>
      <c r="C1180" s="210">
        <v>45671.749305555553</v>
      </c>
      <c r="D1180" s="209" t="s">
        <v>2164</v>
      </c>
      <c r="E1180" s="209" t="s">
        <v>744</v>
      </c>
      <c r="F1180" s="209">
        <v>7</v>
      </c>
      <c r="G1180" s="209" t="s">
        <v>492</v>
      </c>
      <c r="H1180" s="209" t="s">
        <v>622</v>
      </c>
      <c r="I1180" s="209" t="s">
        <v>621</v>
      </c>
      <c r="J1180" s="209" t="s">
        <v>502</v>
      </c>
      <c r="K1180" s="209" t="s">
        <v>2139</v>
      </c>
      <c r="L1180" s="209" t="s">
        <v>2165</v>
      </c>
      <c r="M1180" s="209" t="s">
        <v>1765</v>
      </c>
      <c r="N1180" s="209" t="s">
        <v>1854</v>
      </c>
      <c r="O1180" s="209"/>
      <c r="P1180" s="209"/>
      <c r="Q1180" s="209" t="s">
        <v>688</v>
      </c>
      <c r="R1180" s="209" t="e">
        <f>VLOOKUP(LEFT(Solicitacao_Prancha[[#This Row],[ORIGEM]],4),#REF!,2,0)</f>
        <v>#REF!</v>
      </c>
      <c r="S1180" s="209" t="e">
        <f>VLOOKUP(LEFT(Solicitacao_Prancha[[#This Row],[DESTINO]],4),#REF!,2,0)</f>
        <v>#REF!</v>
      </c>
      <c r="T1180" s="218" t="str">
        <f t="shared" si="286"/>
        <v>Não Aderente</v>
      </c>
      <c r="U1180" s="222">
        <f>((CONCATENATE(Solicitacao_Prancha[[#This Row],[DATA MOVIMENTAÇÃO]]," ",Solicitacao_Prancha[[#This Row],[HORA MOVIMENTAÇÃO]])-Solicitacao_Prancha[[#This Row],[DATA SOLICITAÇÃO]])*24)+3</f>
        <v>-12.966666666674428</v>
      </c>
      <c r="V1180" s="224" t="s">
        <v>410</v>
      </c>
      <c r="W1180" s="209" t="str">
        <f>LEFT(Solicitacao_Prancha[[#This Row],[ORIGEM]],4)</f>
        <v>0398</v>
      </c>
      <c r="X1180" s="209" t="str">
        <f>LEFT(Solicitacao_Prancha[[#This Row],[DESTINO]],4)</f>
        <v>0122</v>
      </c>
      <c r="Y1180" s="209" t="str">
        <f t="shared" si="287"/>
        <v>BRLP0398</v>
      </c>
      <c r="Z1180" s="209" t="str">
        <f t="shared" si="288"/>
        <v>03980122</v>
      </c>
      <c r="AA1180" s="209" t="str">
        <f t="shared" si="289"/>
        <v>BRLP0122</v>
      </c>
      <c r="AB1180" s="222" t="e">
        <f>VLOOKUP(Y1180,#REF!,2,0)</f>
        <v>#REF!</v>
      </c>
      <c r="AC1180" s="222" t="e">
        <f>VLOOKUP(Z1180,#REF!,2,0)</f>
        <v>#REF!</v>
      </c>
      <c r="AD1180" s="222" t="e">
        <f>VLOOKUP(AA1180,#REF!,2,0)</f>
        <v>#REF!</v>
      </c>
      <c r="AE1180" s="227" t="e">
        <f t="shared" si="290"/>
        <v>#REF!</v>
      </c>
      <c r="AF1180" s="230" t="e">
        <f t="shared" si="291"/>
        <v>#REF!</v>
      </c>
      <c r="AG1180" s="230">
        <v>2</v>
      </c>
      <c r="AH1180" s="230" t="e">
        <f t="shared" si="292"/>
        <v>#REF!</v>
      </c>
      <c r="AI1180" s="228" t="e">
        <f t="shared" si="293"/>
        <v>#REF!</v>
      </c>
      <c r="AJ1180" s="209">
        <f>Solicitacao_Prancha[[#This Row],[QUANT EQUIP]]</f>
        <v>7</v>
      </c>
      <c r="AK1180" s="209"/>
      <c r="AL1180" s="209"/>
      <c r="AM1180" s="209"/>
      <c r="AN1180" s="209"/>
      <c r="AO1180" s="209"/>
      <c r="AP1180" s="209"/>
      <c r="AQ1180" s="209"/>
      <c r="AR1180" s="209"/>
      <c r="AS1180" s="209"/>
      <c r="AT1180" s="209"/>
      <c r="AU1180" s="209"/>
      <c r="AV1180" s="209"/>
      <c r="AW1180" s="209"/>
      <c r="AX1180"/>
      <c r="AY1180"/>
    </row>
    <row r="1181" spans="1:51" ht="15" hidden="1" x14ac:dyDescent="0.25">
      <c r="A1181" s="209">
        <v>3949</v>
      </c>
      <c r="B1181" s="209" t="s">
        <v>717</v>
      </c>
      <c r="C1181" s="210">
        <v>45671.75277777778</v>
      </c>
      <c r="D1181" s="209" t="s">
        <v>1350</v>
      </c>
      <c r="E1181" s="209" t="s">
        <v>493</v>
      </c>
      <c r="F1181" s="209">
        <v>1</v>
      </c>
      <c r="G1181" s="209" t="s">
        <v>506</v>
      </c>
      <c r="H1181" s="209" t="s">
        <v>620</v>
      </c>
      <c r="I1181" s="209" t="s">
        <v>624</v>
      </c>
      <c r="J1181" s="209" t="s">
        <v>1</v>
      </c>
      <c r="K1181" s="209" t="s">
        <v>2140</v>
      </c>
      <c r="L1181" s="209" t="s">
        <v>593</v>
      </c>
      <c r="M1181" s="209" t="s">
        <v>1513</v>
      </c>
      <c r="N1181" s="209" t="s">
        <v>1513</v>
      </c>
      <c r="O1181" s="209"/>
      <c r="P1181" s="209"/>
      <c r="Q1181" s="209" t="s">
        <v>687</v>
      </c>
      <c r="R1181" s="209" t="e">
        <f>VLOOKUP(LEFT(Solicitacao_Prancha[[#This Row],[ORIGEM]],4),#REF!,2,0)</f>
        <v>#REF!</v>
      </c>
      <c r="S1181" s="209" t="e">
        <f>VLOOKUP(LEFT(Solicitacao_Prancha[[#This Row],[DESTINO]],4),#REF!,2,0)</f>
        <v>#REF!</v>
      </c>
      <c r="T1181" s="218" t="str">
        <f t="shared" si="286"/>
        <v>Não Aderente</v>
      </c>
      <c r="U1181" s="222">
        <f>((CONCATENATE(Solicitacao_Prancha[[#This Row],[DATA MOVIMENTAÇÃO]]," ",Solicitacao_Prancha[[#This Row],[HORA MOVIMENTAÇÃO]])-Solicitacao_Prancha[[#This Row],[DATA SOLICITAÇÃO]])*24)+3</f>
        <v>16.933333333348855</v>
      </c>
      <c r="V1181" s="224" t="s">
        <v>410</v>
      </c>
      <c r="W1181" s="209" t="str">
        <f>LEFT(Solicitacao_Prancha[[#This Row],[ORIGEM]],4)</f>
        <v>0460</v>
      </c>
      <c r="X1181" s="209" t="str">
        <f>LEFT(Solicitacao_Prancha[[#This Row],[DESTINO]],4)</f>
        <v>0460</v>
      </c>
      <c r="Y1181" s="209" t="str">
        <f t="shared" si="287"/>
        <v>BRLP0460</v>
      </c>
      <c r="Z1181" s="209" t="str">
        <f t="shared" si="288"/>
        <v>04600460</v>
      </c>
      <c r="AA1181" s="209" t="str">
        <f t="shared" si="289"/>
        <v>BRLP0460</v>
      </c>
      <c r="AB1181" s="222" t="e">
        <f>VLOOKUP(Y1181,#REF!,2,0)</f>
        <v>#REF!</v>
      </c>
      <c r="AC1181" s="222" t="e">
        <f>VLOOKUP(Z1181,#REF!,2,0)</f>
        <v>#REF!</v>
      </c>
      <c r="AD1181" s="222" t="e">
        <f>VLOOKUP(AA1181,#REF!,2,0)</f>
        <v>#REF!</v>
      </c>
      <c r="AE1181" s="227" t="e">
        <f t="shared" si="290"/>
        <v>#REF!</v>
      </c>
      <c r="AF1181" s="230" t="e">
        <f t="shared" si="291"/>
        <v>#REF!</v>
      </c>
      <c r="AG1181" s="230">
        <v>2</v>
      </c>
      <c r="AH1181" s="230" t="e">
        <f t="shared" ref="AH1181:AH1244" si="294">(AD1181/65)+(AE1181/42.5)+(AF1181/65)</f>
        <v>#REF!</v>
      </c>
      <c r="AI1181" s="230" t="e">
        <f t="shared" ref="AI1181:AI1244" si="295">(AE1181/65)+(AF1181/42.5)+(AG1181/65)</f>
        <v>#REF!</v>
      </c>
      <c r="AJ1181" s="230" t="e">
        <f t="shared" ref="AJ1181:AJ1244" si="296">(AF1181/65)+(AG1181/42.5)+(AH1181/65)</f>
        <v>#REF!</v>
      </c>
      <c r="AK1181" s="209"/>
      <c r="AL1181" s="209"/>
      <c r="AM1181" s="209"/>
      <c r="AN1181" s="209"/>
      <c r="AO1181" s="209"/>
      <c r="AP1181" s="209"/>
      <c r="AQ1181" s="209"/>
      <c r="AR1181" s="209"/>
      <c r="AS1181" s="209"/>
      <c r="AT1181" s="209"/>
      <c r="AU1181" s="209"/>
      <c r="AV1181" s="209"/>
      <c r="AW1181" s="209"/>
      <c r="AX1181"/>
      <c r="AY1181"/>
    </row>
    <row r="1182" spans="1:51" ht="15" hidden="1" x14ac:dyDescent="0.25">
      <c r="A1182" s="209">
        <v>3950</v>
      </c>
      <c r="B1182" s="209" t="s">
        <v>718</v>
      </c>
      <c r="C1182" s="210">
        <v>45671.75277777778</v>
      </c>
      <c r="D1182" s="209" t="s">
        <v>1845</v>
      </c>
      <c r="E1182" s="209" t="s">
        <v>744</v>
      </c>
      <c r="F1182" s="209">
        <v>8</v>
      </c>
      <c r="G1182" s="209" t="s">
        <v>492</v>
      </c>
      <c r="H1182" s="209" t="s">
        <v>622</v>
      </c>
      <c r="I1182" s="209" t="s">
        <v>621</v>
      </c>
      <c r="J1182" s="209" t="s">
        <v>1</v>
      </c>
      <c r="K1182" s="209" t="s">
        <v>1877</v>
      </c>
      <c r="L1182" s="209" t="s">
        <v>601</v>
      </c>
      <c r="M1182" s="209" t="s">
        <v>1765</v>
      </c>
      <c r="N1182" s="209" t="s">
        <v>1854</v>
      </c>
      <c r="O1182" s="209" t="s">
        <v>2166</v>
      </c>
      <c r="P1182" s="209"/>
      <c r="Q1182" s="209" t="s">
        <v>688</v>
      </c>
      <c r="R1182" s="209" t="e">
        <f>VLOOKUP(LEFT(Solicitacao_Prancha[[#This Row],[ORIGEM]],4),#REF!,2,0)</f>
        <v>#REF!</v>
      </c>
      <c r="S1182" s="209" t="e">
        <f>VLOOKUP(LEFT(Solicitacao_Prancha[[#This Row],[DESTINO]],4),#REF!,2,0)</f>
        <v>#REF!</v>
      </c>
      <c r="T1182" s="218" t="str">
        <f t="shared" si="286"/>
        <v>Não Aderente</v>
      </c>
      <c r="U1182" s="222">
        <f>((CONCATENATE(Solicitacao_Prancha[[#This Row],[DATA MOVIMENTAÇÃO]]," ",Solicitacao_Prancha[[#This Row],[HORA MOVIMENTAÇÃO]])-Solicitacao_Prancha[[#This Row],[DATA SOLICITAÇÃO]])*24)+3</f>
        <v>34.933333333348855</v>
      </c>
      <c r="V1182" s="224" t="s">
        <v>410</v>
      </c>
      <c r="W1182" s="209" t="str">
        <f>LEFT(Solicitacao_Prancha[[#This Row],[ORIGEM]],4)</f>
        <v>0398</v>
      </c>
      <c r="X1182" s="209" t="str">
        <f>LEFT(Solicitacao_Prancha[[#This Row],[DESTINO]],4)</f>
        <v>0122</v>
      </c>
      <c r="Y1182" s="209" t="str">
        <f t="shared" si="287"/>
        <v>BRLP0398</v>
      </c>
      <c r="Z1182" s="209" t="str">
        <f t="shared" si="288"/>
        <v>03980122</v>
      </c>
      <c r="AA1182" s="209" t="str">
        <f t="shared" si="289"/>
        <v>BRLP0122</v>
      </c>
      <c r="AB1182" s="222" t="e">
        <f>VLOOKUP(Y1182,#REF!,2,0)</f>
        <v>#REF!</v>
      </c>
      <c r="AC1182" s="222" t="e">
        <f>VLOOKUP(Z1182,#REF!,2,0)</f>
        <v>#REF!</v>
      </c>
      <c r="AD1182" s="222" t="e">
        <f>VLOOKUP(AA1182,#REF!,2,0)</f>
        <v>#REF!</v>
      </c>
      <c r="AE1182" s="227" t="e">
        <f t="shared" si="290"/>
        <v>#REF!</v>
      </c>
      <c r="AF1182" s="230" t="e">
        <f t="shared" si="291"/>
        <v>#REF!</v>
      </c>
      <c r="AG1182" s="230">
        <v>2</v>
      </c>
      <c r="AH1182" s="230" t="e">
        <f t="shared" si="294"/>
        <v>#REF!</v>
      </c>
      <c r="AI1182" s="230" t="e">
        <f t="shared" si="295"/>
        <v>#REF!</v>
      </c>
      <c r="AJ1182" s="230" t="e">
        <f t="shared" si="296"/>
        <v>#REF!</v>
      </c>
      <c r="AK1182" s="209"/>
      <c r="AL1182" s="209"/>
      <c r="AM1182" s="209"/>
      <c r="AN1182" s="209"/>
      <c r="AO1182" s="209"/>
      <c r="AP1182" s="209"/>
      <c r="AQ1182" s="209"/>
      <c r="AR1182" s="209"/>
      <c r="AS1182" s="209"/>
      <c r="AT1182" s="209"/>
      <c r="AU1182" s="209"/>
      <c r="AV1182" s="209"/>
      <c r="AW1182" s="209"/>
      <c r="AX1182"/>
      <c r="AY1182"/>
    </row>
    <row r="1183" spans="1:51" ht="15" hidden="1" x14ac:dyDescent="0.25">
      <c r="A1183" s="209">
        <v>3952</v>
      </c>
      <c r="B1183" s="209" t="s">
        <v>742</v>
      </c>
      <c r="C1183" s="210">
        <v>45671.756944444445</v>
      </c>
      <c r="D1183" s="209" t="s">
        <v>777</v>
      </c>
      <c r="E1183" s="209" t="s">
        <v>489</v>
      </c>
      <c r="F1183" s="209">
        <v>3</v>
      </c>
      <c r="G1183" s="209" t="s">
        <v>536</v>
      </c>
      <c r="H1183" s="209" t="s">
        <v>620</v>
      </c>
      <c r="I1183" s="209" t="s">
        <v>621</v>
      </c>
      <c r="J1183" s="209" t="s">
        <v>531</v>
      </c>
      <c r="K1183" s="209" t="s">
        <v>2140</v>
      </c>
      <c r="L1183" s="209" t="s">
        <v>594</v>
      </c>
      <c r="M1183" s="209" t="s">
        <v>2167</v>
      </c>
      <c r="N1183" s="209" t="s">
        <v>591</v>
      </c>
      <c r="O1183" s="209" t="s">
        <v>2168</v>
      </c>
      <c r="P1183" s="209" t="s">
        <v>514</v>
      </c>
      <c r="Q1183" s="209" t="s">
        <v>687</v>
      </c>
      <c r="R1183" s="209" t="e">
        <f>VLOOKUP(LEFT(Solicitacao_Prancha[[#This Row],[ORIGEM]],4),#REF!,2,0)</f>
        <v>#REF!</v>
      </c>
      <c r="S1183" s="209" t="e">
        <f>VLOOKUP(LEFT(Solicitacao_Prancha[[#This Row],[DESTINO]],4),#REF!,2,0)</f>
        <v>#REF!</v>
      </c>
      <c r="T1183" s="218" t="str">
        <f t="shared" si="286"/>
        <v>Não Aderente</v>
      </c>
      <c r="U1183" s="222">
        <f>((CONCATENATE(Solicitacao_Prancha[[#This Row],[DATA MOVIMENTAÇÃO]]," ",Solicitacao_Prancha[[#This Row],[HORA MOVIMENTAÇÃO]])-Solicitacao_Prancha[[#This Row],[DATA SOLICITAÇÃO]])*24)+3</f>
        <v>21.833333333255723</v>
      </c>
      <c r="V1183" s="224" t="s">
        <v>410</v>
      </c>
      <c r="W1183" s="209" t="str">
        <f>LEFT(Solicitacao_Prancha[[#This Row],[ORIGEM]],4)</f>
        <v>2420</v>
      </c>
      <c r="X1183" s="209" t="str">
        <f>LEFT(Solicitacao_Prancha[[#This Row],[DESTINO]],4)</f>
        <v>0140</v>
      </c>
      <c r="Y1183" s="209" t="str">
        <f t="shared" si="287"/>
        <v>BRLP2420</v>
      </c>
      <c r="Z1183" s="209" t="str">
        <f t="shared" si="288"/>
        <v>24200140</v>
      </c>
      <c r="AA1183" s="209" t="str">
        <f t="shared" si="289"/>
        <v>BRLP0140</v>
      </c>
      <c r="AB1183" s="222" t="e">
        <f>VLOOKUP(Y1183,#REF!,2,0)</f>
        <v>#REF!</v>
      </c>
      <c r="AC1183" s="222" t="e">
        <f>VLOOKUP(Z1183,#REF!,2,0)</f>
        <v>#REF!</v>
      </c>
      <c r="AD1183" s="222" t="e">
        <f>VLOOKUP(AA1183,#REF!,2,0)</f>
        <v>#REF!</v>
      </c>
      <c r="AE1183" s="227" t="e">
        <f t="shared" si="290"/>
        <v>#REF!</v>
      </c>
      <c r="AF1183" s="230" t="e">
        <f t="shared" si="291"/>
        <v>#REF!</v>
      </c>
      <c r="AG1183" s="230">
        <v>2</v>
      </c>
      <c r="AH1183" s="230" t="e">
        <f t="shared" si="294"/>
        <v>#REF!</v>
      </c>
      <c r="AI1183" s="230" t="e">
        <f t="shared" si="295"/>
        <v>#REF!</v>
      </c>
      <c r="AJ1183" s="230" t="e">
        <f t="shared" si="296"/>
        <v>#REF!</v>
      </c>
      <c r="AK1183" s="209"/>
      <c r="AL1183" s="209"/>
      <c r="AM1183" s="209"/>
      <c r="AN1183" s="209"/>
      <c r="AO1183" s="209"/>
      <c r="AP1183" s="209"/>
      <c r="AQ1183" s="209"/>
      <c r="AR1183" s="209"/>
      <c r="AS1183" s="209"/>
      <c r="AT1183" s="209"/>
      <c r="AU1183" s="209"/>
      <c r="AV1183" s="209"/>
      <c r="AW1183" s="209"/>
      <c r="AX1183"/>
      <c r="AY1183"/>
    </row>
    <row r="1184" spans="1:51" ht="15" hidden="1" x14ac:dyDescent="0.25">
      <c r="A1184" s="209">
        <v>3953</v>
      </c>
      <c r="B1184" s="209" t="s">
        <v>718</v>
      </c>
      <c r="C1184" s="210">
        <v>45671.761805555558</v>
      </c>
      <c r="D1184" s="209" t="s">
        <v>1705</v>
      </c>
      <c r="E1184" s="209" t="s">
        <v>5</v>
      </c>
      <c r="F1184" s="209">
        <v>1</v>
      </c>
      <c r="G1184" s="209" t="s">
        <v>492</v>
      </c>
      <c r="H1184" s="209" t="s">
        <v>621</v>
      </c>
      <c r="I1184" s="209" t="s">
        <v>621</v>
      </c>
      <c r="J1184" s="209" t="s">
        <v>1</v>
      </c>
      <c r="K1184" s="209" t="s">
        <v>2156</v>
      </c>
      <c r="L1184" s="209" t="s">
        <v>2169</v>
      </c>
      <c r="M1184" s="209" t="s">
        <v>1765</v>
      </c>
      <c r="N1184" s="209" t="s">
        <v>1854</v>
      </c>
      <c r="O1184" s="209" t="s">
        <v>2170</v>
      </c>
      <c r="P1184" s="209"/>
      <c r="Q1184" s="209" t="s">
        <v>688</v>
      </c>
      <c r="R1184" s="209" t="e">
        <f>VLOOKUP(LEFT(Solicitacao_Prancha[[#This Row],[ORIGEM]],4),#REF!,2,0)</f>
        <v>#REF!</v>
      </c>
      <c r="S1184" s="209" t="e">
        <f>VLOOKUP(LEFT(Solicitacao_Prancha[[#This Row],[DESTINO]],4),#REF!,2,0)</f>
        <v>#REF!</v>
      </c>
      <c r="T1184" s="218" t="str">
        <f t="shared" si="286"/>
        <v>Aderente</v>
      </c>
      <c r="U1184" s="222">
        <f>((CONCATENATE(Solicitacao_Prancha[[#This Row],[DATA MOVIMENTAÇÃO]]," ",Solicitacao_Prancha[[#This Row],[HORA MOVIMENTAÇÃO]])-Solicitacao_Prancha[[#This Row],[DATA SOLICITAÇÃO]])*24)+3</f>
        <v>70.949999999895226</v>
      </c>
      <c r="V1184" s="224" t="s">
        <v>410</v>
      </c>
      <c r="W1184" s="209" t="str">
        <f>LEFT(Solicitacao_Prancha[[#This Row],[ORIGEM]],4)</f>
        <v>0398</v>
      </c>
      <c r="X1184" s="209" t="str">
        <f>LEFT(Solicitacao_Prancha[[#This Row],[DESTINO]],4)</f>
        <v>0122</v>
      </c>
      <c r="Y1184" s="209" t="str">
        <f t="shared" si="287"/>
        <v>BRLP0398</v>
      </c>
      <c r="Z1184" s="209" t="str">
        <f t="shared" si="288"/>
        <v>03980122</v>
      </c>
      <c r="AA1184" s="209" t="str">
        <f t="shared" si="289"/>
        <v>BRLP0122</v>
      </c>
      <c r="AB1184" s="222" t="e">
        <f>VLOOKUP(Y1184,#REF!,2,0)</f>
        <v>#REF!</v>
      </c>
      <c r="AC1184" s="222" t="e">
        <f>VLOOKUP(Z1184,#REF!,2,0)</f>
        <v>#REF!</v>
      </c>
      <c r="AD1184" s="222" t="e">
        <f>VLOOKUP(AA1184,#REF!,2,0)</f>
        <v>#REF!</v>
      </c>
      <c r="AE1184" s="227" t="e">
        <f t="shared" si="290"/>
        <v>#REF!</v>
      </c>
      <c r="AF1184" s="230" t="e">
        <f t="shared" si="291"/>
        <v>#REF!</v>
      </c>
      <c r="AG1184" s="230">
        <v>2</v>
      </c>
      <c r="AH1184" s="230" t="e">
        <f t="shared" si="294"/>
        <v>#REF!</v>
      </c>
      <c r="AI1184" s="230" t="e">
        <f t="shared" si="295"/>
        <v>#REF!</v>
      </c>
      <c r="AJ1184" s="230" t="e">
        <f t="shared" si="296"/>
        <v>#REF!</v>
      </c>
      <c r="AK1184" s="209"/>
      <c r="AL1184" s="209"/>
      <c r="AM1184" s="209"/>
      <c r="AN1184" s="209"/>
      <c r="AO1184" s="209"/>
      <c r="AP1184" s="209"/>
      <c r="AQ1184" s="209"/>
      <c r="AR1184" s="209"/>
      <c r="AS1184" s="209"/>
      <c r="AT1184" s="209"/>
      <c r="AU1184" s="209"/>
      <c r="AV1184" s="209"/>
      <c r="AW1184" s="209"/>
      <c r="AX1184"/>
      <c r="AY1184"/>
    </row>
    <row r="1185" spans="1:51" ht="15" hidden="1" x14ac:dyDescent="0.25">
      <c r="A1185" s="209">
        <v>3954</v>
      </c>
      <c r="B1185" s="209" t="s">
        <v>718</v>
      </c>
      <c r="C1185" s="210">
        <v>45671.763194444444</v>
      </c>
      <c r="D1185" s="209" t="s">
        <v>579</v>
      </c>
      <c r="E1185" s="209" t="s">
        <v>5</v>
      </c>
      <c r="F1185" s="209">
        <v>1</v>
      </c>
      <c r="G1185" s="209" t="s">
        <v>487</v>
      </c>
      <c r="H1185" s="209" t="s">
        <v>620</v>
      </c>
      <c r="I1185" s="209" t="s">
        <v>621</v>
      </c>
      <c r="J1185" s="209" t="s">
        <v>1</v>
      </c>
      <c r="K1185" s="209" t="s">
        <v>1877</v>
      </c>
      <c r="L1185" s="209" t="s">
        <v>593</v>
      </c>
      <c r="M1185" s="209" t="s">
        <v>974</v>
      </c>
      <c r="N1185" s="209" t="s">
        <v>1477</v>
      </c>
      <c r="O1185" s="209"/>
      <c r="P1185" s="209"/>
      <c r="Q1185" s="209" t="s">
        <v>687</v>
      </c>
      <c r="R1185" s="209" t="e">
        <f>VLOOKUP(LEFT(Solicitacao_Prancha[[#This Row],[ORIGEM]],4),#REF!,2,0)</f>
        <v>#REF!</v>
      </c>
      <c r="S1185" s="209" t="e">
        <f>VLOOKUP(LEFT(Solicitacao_Prancha[[#This Row],[DESTINO]],4),#REF!,2,0)</f>
        <v>#REF!</v>
      </c>
      <c r="T1185" s="218" t="str">
        <f t="shared" si="286"/>
        <v>Não Aderente</v>
      </c>
      <c r="U1185" s="222">
        <f>((CONCATENATE(Solicitacao_Prancha[[#This Row],[DATA MOVIMENTAÇÃO]]," ",Solicitacao_Prancha[[#This Row],[HORA MOVIMENTAÇÃO]])-Solicitacao_Prancha[[#This Row],[DATA SOLICITAÇÃO]])*24)+3</f>
        <v>40.683333333407063</v>
      </c>
      <c r="V1185" s="224" t="s">
        <v>410</v>
      </c>
      <c r="W1185" s="209" t="str">
        <f>LEFT(Solicitacao_Prancha[[#This Row],[ORIGEM]],4)</f>
        <v>0517</v>
      </c>
      <c r="X1185" s="209" t="str">
        <f>LEFT(Solicitacao_Prancha[[#This Row],[DESTINO]],4)</f>
        <v>0520</v>
      </c>
      <c r="Y1185" s="209" t="str">
        <f t="shared" si="287"/>
        <v>BRLP0517</v>
      </c>
      <c r="Z1185" s="209" t="str">
        <f t="shared" si="288"/>
        <v>05170520</v>
      </c>
      <c r="AA1185" s="209" t="str">
        <f t="shared" si="289"/>
        <v>BRLP0520</v>
      </c>
      <c r="AB1185" s="222" t="e">
        <f>VLOOKUP(Y1185,#REF!,2,0)</f>
        <v>#REF!</v>
      </c>
      <c r="AC1185" s="222" t="e">
        <f>VLOOKUP(Z1185,#REF!,2,0)</f>
        <v>#REF!</v>
      </c>
      <c r="AD1185" s="222" t="e">
        <f>VLOOKUP(AA1185,#REF!,2,0)</f>
        <v>#REF!</v>
      </c>
      <c r="AE1185" s="227" t="e">
        <f t="shared" si="290"/>
        <v>#REF!</v>
      </c>
      <c r="AF1185" s="230" t="e">
        <f t="shared" si="291"/>
        <v>#REF!</v>
      </c>
      <c r="AG1185" s="230">
        <v>2</v>
      </c>
      <c r="AH1185" s="230" t="e">
        <f t="shared" si="294"/>
        <v>#REF!</v>
      </c>
      <c r="AI1185" s="230" t="e">
        <f t="shared" si="295"/>
        <v>#REF!</v>
      </c>
      <c r="AJ1185" s="230" t="e">
        <f t="shared" si="296"/>
        <v>#REF!</v>
      </c>
      <c r="AK1185" s="209"/>
      <c r="AL1185" s="209"/>
      <c r="AM1185" s="209"/>
      <c r="AN1185" s="209"/>
      <c r="AO1185" s="209"/>
      <c r="AP1185" s="209"/>
      <c r="AQ1185" s="209"/>
      <c r="AR1185" s="209"/>
      <c r="AS1185" s="209"/>
      <c r="AT1185" s="209"/>
      <c r="AU1185" s="209"/>
      <c r="AV1185" s="209"/>
      <c r="AW1185" s="209"/>
      <c r="AX1185"/>
      <c r="AY1185"/>
    </row>
    <row r="1186" spans="1:51" ht="15" hidden="1" x14ac:dyDescent="0.25">
      <c r="A1186" s="209">
        <v>3955</v>
      </c>
      <c r="B1186" s="209" t="s">
        <v>718</v>
      </c>
      <c r="C1186" s="210">
        <v>45671.769444444442</v>
      </c>
      <c r="D1186" s="209" t="s">
        <v>1705</v>
      </c>
      <c r="E1186" s="209" t="s">
        <v>744</v>
      </c>
      <c r="F1186" s="209">
        <v>8</v>
      </c>
      <c r="G1186" s="209" t="s">
        <v>492</v>
      </c>
      <c r="H1186" s="209" t="s">
        <v>626</v>
      </c>
      <c r="I1186" s="209" t="s">
        <v>621</v>
      </c>
      <c r="J1186" s="209" t="s">
        <v>1</v>
      </c>
      <c r="K1186" s="209" t="s">
        <v>2171</v>
      </c>
      <c r="L1186" s="209" t="s">
        <v>2172</v>
      </c>
      <c r="M1186" s="209" t="s">
        <v>1765</v>
      </c>
      <c r="N1186" s="209" t="s">
        <v>1854</v>
      </c>
      <c r="O1186" s="209"/>
      <c r="P1186" s="209"/>
      <c r="Q1186" s="209" t="s">
        <v>688</v>
      </c>
      <c r="R1186" s="209" t="e">
        <f>VLOOKUP(LEFT(Solicitacao_Prancha[[#This Row],[ORIGEM]],4),#REF!,2,0)</f>
        <v>#REF!</v>
      </c>
      <c r="S1186" s="209" t="e">
        <f>VLOOKUP(LEFT(Solicitacao_Prancha[[#This Row],[DESTINO]],4),#REF!,2,0)</f>
        <v>#REF!</v>
      </c>
      <c r="T1186" s="218" t="str">
        <f t="shared" si="286"/>
        <v>Aderente</v>
      </c>
      <c r="U1186" s="222">
        <f>((CONCATENATE(Solicitacao_Prancha[[#This Row],[DATA MOVIMENTAÇÃO]]," ",Solicitacao_Prancha[[#This Row],[HORA MOVIMENTAÇÃO]])-Solicitacao_Prancha[[#This Row],[DATA SOLICITAÇÃO]])*24)+3</f>
        <v>227.05000000004657</v>
      </c>
      <c r="V1186" s="224" t="s">
        <v>410</v>
      </c>
      <c r="W1186" s="209" t="str">
        <f>LEFT(Solicitacao_Prancha[[#This Row],[ORIGEM]],4)</f>
        <v>0398</v>
      </c>
      <c r="X1186" s="209" t="str">
        <f>LEFT(Solicitacao_Prancha[[#This Row],[DESTINO]],4)</f>
        <v>0122</v>
      </c>
      <c r="Y1186" s="209" t="str">
        <f t="shared" si="287"/>
        <v>BRLP0398</v>
      </c>
      <c r="Z1186" s="209" t="str">
        <f t="shared" si="288"/>
        <v>03980122</v>
      </c>
      <c r="AA1186" s="209" t="str">
        <f t="shared" si="289"/>
        <v>BRLP0122</v>
      </c>
      <c r="AB1186" s="222" t="e">
        <f>VLOOKUP(Y1186,#REF!,2,0)</f>
        <v>#REF!</v>
      </c>
      <c r="AC1186" s="222" t="e">
        <f>VLOOKUP(Z1186,#REF!,2,0)</f>
        <v>#REF!</v>
      </c>
      <c r="AD1186" s="222" t="e">
        <f>VLOOKUP(AA1186,#REF!,2,0)</f>
        <v>#REF!</v>
      </c>
      <c r="AE1186" s="227" t="e">
        <f t="shared" si="290"/>
        <v>#REF!</v>
      </c>
      <c r="AF1186" s="230" t="e">
        <f t="shared" si="291"/>
        <v>#REF!</v>
      </c>
      <c r="AG1186" s="230">
        <v>2</v>
      </c>
      <c r="AH1186" s="230" t="e">
        <f t="shared" si="294"/>
        <v>#REF!</v>
      </c>
      <c r="AI1186" s="230" t="e">
        <f t="shared" si="295"/>
        <v>#REF!</v>
      </c>
      <c r="AJ1186" s="230" t="e">
        <f t="shared" si="296"/>
        <v>#REF!</v>
      </c>
      <c r="AK1186" s="209"/>
      <c r="AL1186" s="209"/>
      <c r="AM1186" s="209"/>
      <c r="AN1186" s="209"/>
      <c r="AO1186" s="209"/>
      <c r="AP1186" s="209"/>
      <c r="AQ1186" s="209"/>
      <c r="AR1186" s="209"/>
      <c r="AS1186" s="209"/>
      <c r="AT1186" s="209"/>
      <c r="AU1186" s="209"/>
      <c r="AV1186" s="209"/>
      <c r="AW1186" s="209"/>
      <c r="AX1186"/>
      <c r="AY1186"/>
    </row>
    <row r="1187" spans="1:51" ht="15" hidden="1" x14ac:dyDescent="0.25">
      <c r="A1187" s="209">
        <v>3956</v>
      </c>
      <c r="B1187" s="209" t="s">
        <v>742</v>
      </c>
      <c r="C1187" s="210">
        <v>45671.772222222222</v>
      </c>
      <c r="D1187" s="209" t="s">
        <v>495</v>
      </c>
      <c r="E1187" s="209" t="s">
        <v>496</v>
      </c>
      <c r="F1187" s="209">
        <v>1</v>
      </c>
      <c r="G1187" s="209" t="s">
        <v>536</v>
      </c>
      <c r="H1187" s="209" t="s">
        <v>620</v>
      </c>
      <c r="I1187" s="209" t="s">
        <v>621</v>
      </c>
      <c r="J1187" s="209" t="s">
        <v>531</v>
      </c>
      <c r="K1187" s="209" t="s">
        <v>2140</v>
      </c>
      <c r="L1187" s="209" t="s">
        <v>594</v>
      </c>
      <c r="M1187" s="209" t="s">
        <v>2167</v>
      </c>
      <c r="N1187" s="209" t="s">
        <v>591</v>
      </c>
      <c r="O1187" s="209" t="s">
        <v>2173</v>
      </c>
      <c r="P1187" s="209" t="s">
        <v>514</v>
      </c>
      <c r="Q1187" s="209" t="s">
        <v>687</v>
      </c>
      <c r="R1187" s="209" t="e">
        <f>VLOOKUP(LEFT(Solicitacao_Prancha[[#This Row],[ORIGEM]],4),#REF!,2,0)</f>
        <v>#REF!</v>
      </c>
      <c r="S1187" s="209" t="e">
        <f>VLOOKUP(LEFT(Solicitacao_Prancha[[#This Row],[DESTINO]],4),#REF!,2,0)</f>
        <v>#REF!</v>
      </c>
      <c r="T1187" s="218" t="str">
        <f t="shared" si="286"/>
        <v>Não Aderente</v>
      </c>
      <c r="U1187" s="222">
        <f>((CONCATENATE(Solicitacao_Prancha[[#This Row],[DATA MOVIMENTAÇÃO]]," ",Solicitacao_Prancha[[#This Row],[HORA MOVIMENTAÇÃO]])-Solicitacao_Prancha[[#This Row],[DATA SOLICITAÇÃO]])*24)+3</f>
        <v>21.46666666661622</v>
      </c>
      <c r="V1187" s="224" t="s">
        <v>410</v>
      </c>
      <c r="W1187" s="209" t="str">
        <f>LEFT(Solicitacao_Prancha[[#This Row],[ORIGEM]],4)</f>
        <v>2420</v>
      </c>
      <c r="X1187" s="209" t="str">
        <f>LEFT(Solicitacao_Prancha[[#This Row],[DESTINO]],4)</f>
        <v>0140</v>
      </c>
      <c r="Y1187" s="209" t="str">
        <f t="shared" si="287"/>
        <v>BRLP2420</v>
      </c>
      <c r="Z1187" s="209" t="str">
        <f t="shared" si="288"/>
        <v>24200140</v>
      </c>
      <c r="AA1187" s="209" t="str">
        <f t="shared" si="289"/>
        <v>BRLP0140</v>
      </c>
      <c r="AB1187" s="222" t="e">
        <f>VLOOKUP(Y1187,#REF!,2,0)</f>
        <v>#REF!</v>
      </c>
      <c r="AC1187" s="222" t="e">
        <f>VLOOKUP(Z1187,#REF!,2,0)</f>
        <v>#REF!</v>
      </c>
      <c r="AD1187" s="222" t="e">
        <f>VLOOKUP(AA1187,#REF!,2,0)</f>
        <v>#REF!</v>
      </c>
      <c r="AE1187" s="227" t="e">
        <f t="shared" si="290"/>
        <v>#REF!</v>
      </c>
      <c r="AF1187" s="230" t="e">
        <f t="shared" si="291"/>
        <v>#REF!</v>
      </c>
      <c r="AG1187" s="230">
        <v>2</v>
      </c>
      <c r="AH1187" s="230" t="e">
        <f t="shared" si="294"/>
        <v>#REF!</v>
      </c>
      <c r="AI1187" s="230" t="e">
        <f t="shared" si="295"/>
        <v>#REF!</v>
      </c>
      <c r="AJ1187" s="230" t="e">
        <f t="shared" si="296"/>
        <v>#REF!</v>
      </c>
      <c r="AK1187" s="209"/>
      <c r="AL1187" s="209"/>
      <c r="AM1187" s="209"/>
      <c r="AN1187" s="209"/>
      <c r="AO1187" s="209"/>
      <c r="AP1187" s="209"/>
      <c r="AQ1187" s="209"/>
      <c r="AR1187" s="209"/>
      <c r="AS1187" s="209"/>
      <c r="AT1187" s="209"/>
      <c r="AU1187" s="209"/>
      <c r="AV1187" s="209"/>
      <c r="AW1187" s="209"/>
      <c r="AX1187"/>
      <c r="AY1187"/>
    </row>
    <row r="1188" spans="1:51" ht="15" hidden="1" x14ac:dyDescent="0.25">
      <c r="A1188" s="209">
        <v>3957</v>
      </c>
      <c r="B1188" s="209" t="s">
        <v>718</v>
      </c>
      <c r="C1188" s="210">
        <v>45671.774305555555</v>
      </c>
      <c r="D1188" s="209" t="s">
        <v>2174</v>
      </c>
      <c r="E1188" s="209" t="s">
        <v>744</v>
      </c>
      <c r="F1188" s="209">
        <v>8</v>
      </c>
      <c r="G1188" s="209" t="s">
        <v>492</v>
      </c>
      <c r="H1188" s="209" t="s">
        <v>626</v>
      </c>
      <c r="I1188" s="209" t="s">
        <v>621</v>
      </c>
      <c r="J1188" s="209" t="s">
        <v>502</v>
      </c>
      <c r="K1188" s="209" t="s">
        <v>2171</v>
      </c>
      <c r="L1188" s="209" t="s">
        <v>596</v>
      </c>
      <c r="M1188" s="209" t="s">
        <v>1765</v>
      </c>
      <c r="N1188" s="209" t="s">
        <v>1854</v>
      </c>
      <c r="O1188" s="209" t="s">
        <v>2175</v>
      </c>
      <c r="P1188" s="209"/>
      <c r="Q1188" s="209" t="s">
        <v>688</v>
      </c>
      <c r="R1188" s="209" t="e">
        <f>VLOOKUP(LEFT(Solicitacao_Prancha[[#This Row],[ORIGEM]],4),#REF!,2,0)</f>
        <v>#REF!</v>
      </c>
      <c r="S1188" s="209" t="e">
        <f>VLOOKUP(LEFT(Solicitacao_Prancha[[#This Row],[DESTINO]],4),#REF!,2,0)</f>
        <v>#REF!</v>
      </c>
      <c r="T1188" s="218" t="str">
        <f t="shared" si="286"/>
        <v>Aderente</v>
      </c>
      <c r="U1188" s="222">
        <f>((CONCATENATE(Solicitacao_Prancha[[#This Row],[DATA MOVIMENTAÇÃO]]," ",Solicitacao_Prancha[[#This Row],[HORA MOVIMENTAÇÃO]])-Solicitacao_Prancha[[#This Row],[DATA SOLICITAÇÃO]])*24)+3</f>
        <v>226.91666666662786</v>
      </c>
      <c r="V1188" s="224" t="s">
        <v>410</v>
      </c>
      <c r="W1188" s="209" t="str">
        <f>LEFT(Solicitacao_Prancha[[#This Row],[ORIGEM]],4)</f>
        <v>0398</v>
      </c>
      <c r="X1188" s="209" t="str">
        <f>LEFT(Solicitacao_Prancha[[#This Row],[DESTINO]],4)</f>
        <v>0122</v>
      </c>
      <c r="Y1188" s="209" t="str">
        <f t="shared" si="287"/>
        <v>BRLP0398</v>
      </c>
      <c r="Z1188" s="209" t="str">
        <f t="shared" si="288"/>
        <v>03980122</v>
      </c>
      <c r="AA1188" s="209" t="str">
        <f t="shared" si="289"/>
        <v>BRLP0122</v>
      </c>
      <c r="AB1188" s="222" t="e">
        <f>VLOOKUP(Y1188,#REF!,2,0)</f>
        <v>#REF!</v>
      </c>
      <c r="AC1188" s="222" t="e">
        <f>VLOOKUP(Z1188,#REF!,2,0)</f>
        <v>#REF!</v>
      </c>
      <c r="AD1188" s="222" t="e">
        <f>VLOOKUP(AA1188,#REF!,2,0)</f>
        <v>#REF!</v>
      </c>
      <c r="AE1188" s="227" t="e">
        <f t="shared" si="290"/>
        <v>#REF!</v>
      </c>
      <c r="AF1188" s="230" t="e">
        <f t="shared" si="291"/>
        <v>#REF!</v>
      </c>
      <c r="AG1188" s="230">
        <v>2</v>
      </c>
      <c r="AH1188" s="230" t="e">
        <f t="shared" si="294"/>
        <v>#REF!</v>
      </c>
      <c r="AI1188" s="230" t="e">
        <f t="shared" si="295"/>
        <v>#REF!</v>
      </c>
      <c r="AJ1188" s="230" t="e">
        <f t="shared" si="296"/>
        <v>#REF!</v>
      </c>
      <c r="AK1188" s="209"/>
      <c r="AL1188" s="209"/>
      <c r="AM1188" s="209"/>
      <c r="AN1188" s="209"/>
      <c r="AO1188" s="209"/>
      <c r="AP1188" s="209"/>
      <c r="AQ1188" s="209"/>
      <c r="AR1188" s="209"/>
      <c r="AS1188" s="209"/>
      <c r="AT1188" s="209"/>
      <c r="AU1188" s="209"/>
      <c r="AV1188" s="209"/>
      <c r="AW1188" s="209"/>
      <c r="AX1188"/>
      <c r="AY1188"/>
    </row>
    <row r="1189" spans="1:51" ht="15" hidden="1" x14ac:dyDescent="0.25">
      <c r="A1189" s="209">
        <v>3958</v>
      </c>
      <c r="B1189" s="209" t="s">
        <v>717</v>
      </c>
      <c r="C1189" s="210">
        <v>45671.777083333334</v>
      </c>
      <c r="D1189" s="209" t="s">
        <v>551</v>
      </c>
      <c r="E1189" s="209" t="s">
        <v>493</v>
      </c>
      <c r="F1189" s="209">
        <v>1</v>
      </c>
      <c r="G1189" s="209" t="s">
        <v>544</v>
      </c>
      <c r="H1189" s="209" t="s">
        <v>620</v>
      </c>
      <c r="I1189" s="209" t="s">
        <v>624</v>
      </c>
      <c r="J1189" s="209" t="s">
        <v>531</v>
      </c>
      <c r="K1189" s="209" t="s">
        <v>2139</v>
      </c>
      <c r="L1189" s="209" t="s">
        <v>616</v>
      </c>
      <c r="M1189" s="209" t="s">
        <v>1498</v>
      </c>
      <c r="N1189" s="209" t="s">
        <v>660</v>
      </c>
      <c r="O1189" s="209"/>
      <c r="P1189" s="209" t="s">
        <v>514</v>
      </c>
      <c r="Q1189" s="209" t="s">
        <v>688</v>
      </c>
      <c r="R1189" s="209" t="e">
        <f>VLOOKUP(LEFT(Solicitacao_Prancha[[#This Row],[ORIGEM]],4),#REF!,2,0)</f>
        <v>#REF!</v>
      </c>
      <c r="S1189" s="209" t="e">
        <f>VLOOKUP(LEFT(Solicitacao_Prancha[[#This Row],[DESTINO]],4),#REF!,2,0)</f>
        <v>#REF!</v>
      </c>
      <c r="T1189" s="218" t="str">
        <f t="shared" si="286"/>
        <v>Não Aderente</v>
      </c>
      <c r="U1189" s="222">
        <f>((CONCATENATE(Solicitacao_Prancha[[#This Row],[DATA MOVIMENTAÇÃO]]," ",Solicitacao_Prancha[[#This Row],[HORA MOVIMENTAÇÃO]])-Solicitacao_Prancha[[#This Row],[DATA SOLICITAÇÃO]])*24)+3</f>
        <v>4.3500000000349246</v>
      </c>
      <c r="V1189" s="224" t="s">
        <v>410</v>
      </c>
      <c r="W1189" s="209" t="str">
        <f>LEFT(Solicitacao_Prancha[[#This Row],[ORIGEM]],4)</f>
        <v>0095</v>
      </c>
      <c r="X1189" s="209" t="str">
        <f>LEFT(Solicitacao_Prancha[[#This Row],[DESTINO]],4)</f>
        <v>0078</v>
      </c>
      <c r="Y1189" s="209" t="str">
        <f t="shared" si="287"/>
        <v>BRLP0095</v>
      </c>
      <c r="Z1189" s="209" t="str">
        <f t="shared" si="288"/>
        <v>00950078</v>
      </c>
      <c r="AA1189" s="209" t="str">
        <f t="shared" si="289"/>
        <v>BRLP0078</v>
      </c>
      <c r="AB1189" s="222" t="e">
        <f>VLOOKUP(Y1189,#REF!,2,0)</f>
        <v>#REF!</v>
      </c>
      <c r="AC1189" s="222" t="e">
        <f>VLOOKUP(Z1189,#REF!,2,0)</f>
        <v>#REF!</v>
      </c>
      <c r="AD1189" s="222" t="e">
        <f>VLOOKUP(AA1189,#REF!,2,0)</f>
        <v>#REF!</v>
      </c>
      <c r="AE1189" s="227" t="e">
        <f t="shared" si="290"/>
        <v>#REF!</v>
      </c>
      <c r="AF1189" s="230" t="e">
        <f t="shared" si="291"/>
        <v>#REF!</v>
      </c>
      <c r="AG1189" s="230">
        <v>2</v>
      </c>
      <c r="AH1189" s="230" t="e">
        <f t="shared" si="294"/>
        <v>#REF!</v>
      </c>
      <c r="AI1189" s="230" t="e">
        <f t="shared" si="295"/>
        <v>#REF!</v>
      </c>
      <c r="AJ1189" s="230" t="e">
        <f t="shared" si="296"/>
        <v>#REF!</v>
      </c>
      <c r="AK1189" s="209"/>
      <c r="AL1189" s="209"/>
      <c r="AM1189" s="209"/>
      <c r="AN1189" s="209"/>
      <c r="AO1189" s="209"/>
      <c r="AP1189" s="209"/>
      <c r="AQ1189" s="209"/>
      <c r="AR1189" s="209"/>
      <c r="AS1189" s="209"/>
      <c r="AT1189" s="209"/>
      <c r="AU1189" s="209"/>
      <c r="AV1189" s="209"/>
      <c r="AW1189" s="209"/>
      <c r="AX1189"/>
      <c r="AY1189"/>
    </row>
    <row r="1190" spans="1:51" ht="15" hidden="1" x14ac:dyDescent="0.25">
      <c r="A1190" s="209">
        <v>3959</v>
      </c>
      <c r="B1190" s="209" t="s">
        <v>743</v>
      </c>
      <c r="C1190" s="210">
        <v>45671.824305555558</v>
      </c>
      <c r="D1190" s="209" t="s">
        <v>521</v>
      </c>
      <c r="E1190" s="209" t="s">
        <v>503</v>
      </c>
      <c r="F1190" s="209">
        <v>1</v>
      </c>
      <c r="G1190" s="209" t="s">
        <v>4</v>
      </c>
      <c r="H1190" s="209" t="s">
        <v>620</v>
      </c>
      <c r="I1190" s="209" t="s">
        <v>620</v>
      </c>
      <c r="J1190" s="209" t="s">
        <v>531</v>
      </c>
      <c r="K1190" s="209" t="s">
        <v>2140</v>
      </c>
      <c r="L1190" s="209" t="s">
        <v>604</v>
      </c>
      <c r="M1190" s="209" t="s">
        <v>1513</v>
      </c>
      <c r="N1190" s="209" t="s">
        <v>1580</v>
      </c>
      <c r="O1190" s="209" t="s">
        <v>2176</v>
      </c>
      <c r="P1190" s="209" t="s">
        <v>630</v>
      </c>
      <c r="Q1190" s="209" t="s">
        <v>687</v>
      </c>
      <c r="R1190" s="209" t="e">
        <f>VLOOKUP(LEFT(Solicitacao_Prancha[[#This Row],[ORIGEM]],4),#REF!,2,0)</f>
        <v>#REF!</v>
      </c>
      <c r="S1190" s="209" t="e">
        <f>VLOOKUP(LEFT(Solicitacao_Prancha[[#This Row],[DESTINO]],4),#REF!,2,0)</f>
        <v>#REF!</v>
      </c>
      <c r="T1190" s="218" t="str">
        <f t="shared" si="286"/>
        <v>Não Aderente</v>
      </c>
      <c r="U1190" s="222">
        <f>((CONCATENATE(Solicitacao_Prancha[[#This Row],[DATA MOVIMENTAÇÃO]]," ",Solicitacao_Prancha[[#This Row],[HORA MOVIMENTAÇÃO]])-Solicitacao_Prancha[[#This Row],[DATA SOLICITAÇÃO]])*24)+3</f>
        <v>14.216666666558012</v>
      </c>
      <c r="V1190" s="224" t="s">
        <v>410</v>
      </c>
      <c r="W1190" s="209" t="str">
        <f>LEFT(Solicitacao_Prancha[[#This Row],[ORIGEM]],4)</f>
        <v>0460</v>
      </c>
      <c r="X1190" s="209" t="str">
        <f>LEFT(Solicitacao_Prancha[[#This Row],[DESTINO]],4)</f>
        <v>0014</v>
      </c>
      <c r="Y1190" s="209" t="str">
        <f t="shared" si="287"/>
        <v>BRLP0460</v>
      </c>
      <c r="Z1190" s="209" t="str">
        <f t="shared" si="288"/>
        <v>04600014</v>
      </c>
      <c r="AA1190" s="209" t="str">
        <f t="shared" si="289"/>
        <v>BRLP0014</v>
      </c>
      <c r="AB1190" s="222" t="e">
        <f>VLOOKUP(Y1190,#REF!,2,0)</f>
        <v>#REF!</v>
      </c>
      <c r="AC1190" s="222" t="e">
        <f>VLOOKUP(Z1190,#REF!,2,0)</f>
        <v>#REF!</v>
      </c>
      <c r="AD1190" s="222" t="e">
        <f>VLOOKUP(AA1190,#REF!,2,0)</f>
        <v>#REF!</v>
      </c>
      <c r="AE1190" s="227" t="e">
        <f t="shared" si="290"/>
        <v>#REF!</v>
      </c>
      <c r="AF1190" s="230" t="e">
        <f t="shared" si="291"/>
        <v>#REF!</v>
      </c>
      <c r="AG1190" s="230">
        <v>2</v>
      </c>
      <c r="AH1190" s="230" t="e">
        <f t="shared" si="294"/>
        <v>#REF!</v>
      </c>
      <c r="AI1190" s="230" t="e">
        <f t="shared" si="295"/>
        <v>#REF!</v>
      </c>
      <c r="AJ1190" s="230" t="e">
        <f t="shared" si="296"/>
        <v>#REF!</v>
      </c>
      <c r="AK1190" s="209"/>
      <c r="AL1190" s="209"/>
      <c r="AM1190" s="209"/>
      <c r="AN1190" s="209"/>
      <c r="AO1190" s="209"/>
      <c r="AP1190" s="209"/>
      <c r="AQ1190" s="209"/>
      <c r="AR1190" s="209"/>
      <c r="AS1190" s="209"/>
      <c r="AT1190" s="209"/>
      <c r="AU1190" s="209"/>
      <c r="AV1190" s="209"/>
      <c r="AW1190" s="209"/>
      <c r="AX1190"/>
      <c r="AY1190"/>
    </row>
    <row r="1191" spans="1:51" ht="15" hidden="1" x14ac:dyDescent="0.25">
      <c r="A1191" s="209">
        <v>3960</v>
      </c>
      <c r="B1191" s="209" t="s">
        <v>743</v>
      </c>
      <c r="C1191" s="210">
        <v>45671.82708333333</v>
      </c>
      <c r="D1191" s="209" t="s">
        <v>521</v>
      </c>
      <c r="E1191" s="209" t="s">
        <v>491</v>
      </c>
      <c r="F1191" s="209">
        <v>1</v>
      </c>
      <c r="G1191" s="209" t="s">
        <v>4</v>
      </c>
      <c r="H1191" s="209" t="s">
        <v>620</v>
      </c>
      <c r="I1191" s="209" t="s">
        <v>621</v>
      </c>
      <c r="J1191" s="209" t="s">
        <v>1</v>
      </c>
      <c r="K1191" s="209" t="s">
        <v>2139</v>
      </c>
      <c r="L1191" s="209" t="s">
        <v>598</v>
      </c>
      <c r="M1191" s="209" t="s">
        <v>1513</v>
      </c>
      <c r="N1191" s="209" t="s">
        <v>1711</v>
      </c>
      <c r="O1191" s="209"/>
      <c r="P1191" s="209"/>
      <c r="Q1191" s="209" t="s">
        <v>687</v>
      </c>
      <c r="R1191" s="209" t="e">
        <f>VLOOKUP(LEFT(Solicitacao_Prancha[[#This Row],[ORIGEM]],4),#REF!,2,0)</f>
        <v>#REF!</v>
      </c>
      <c r="S1191" s="209" t="e">
        <f>VLOOKUP(LEFT(Solicitacao_Prancha[[#This Row],[DESTINO]],4),#REF!,2,0)</f>
        <v>#REF!</v>
      </c>
      <c r="T1191" s="218" t="str">
        <f t="shared" si="286"/>
        <v>Não Aderente</v>
      </c>
      <c r="U1191" s="222">
        <f>((CONCATENATE(Solicitacao_Prancha[[#This Row],[DATA MOVIMENTAÇÃO]]," ",Solicitacao_Prancha[[#This Row],[HORA MOVIMENTAÇÃO]])-Solicitacao_Prancha[[#This Row],[DATA SOLICITAÇÃO]])*24)+3</f>
        <v>-2.8499999998603016</v>
      </c>
      <c r="V1191" s="224" t="s">
        <v>410</v>
      </c>
      <c r="W1191" s="209" t="str">
        <f>LEFT(Solicitacao_Prancha[[#This Row],[ORIGEM]],4)</f>
        <v>0460</v>
      </c>
      <c r="X1191" s="209" t="str">
        <f>LEFT(Solicitacao_Prancha[[#This Row],[DESTINO]],4)</f>
        <v>1022</v>
      </c>
      <c r="Y1191" s="209" t="str">
        <f t="shared" si="287"/>
        <v>BRLP0460</v>
      </c>
      <c r="Z1191" s="209" t="str">
        <f t="shared" si="288"/>
        <v>04601022</v>
      </c>
      <c r="AA1191" s="209" t="str">
        <f t="shared" si="289"/>
        <v>BRLP1022</v>
      </c>
      <c r="AB1191" s="222" t="e">
        <f>VLOOKUP(Y1191,#REF!,2,0)</f>
        <v>#REF!</v>
      </c>
      <c r="AC1191" s="222" t="e">
        <f>VLOOKUP(Z1191,#REF!,2,0)</f>
        <v>#REF!</v>
      </c>
      <c r="AD1191" s="222" t="e">
        <f>VLOOKUP(AA1191,#REF!,2,0)</f>
        <v>#REF!</v>
      </c>
      <c r="AE1191" s="227" t="e">
        <f t="shared" si="290"/>
        <v>#REF!</v>
      </c>
      <c r="AF1191" s="230" t="e">
        <f t="shared" si="291"/>
        <v>#REF!</v>
      </c>
      <c r="AG1191" s="230">
        <v>2</v>
      </c>
      <c r="AH1191" s="230" t="e">
        <f t="shared" si="294"/>
        <v>#REF!</v>
      </c>
      <c r="AI1191" s="230" t="e">
        <f t="shared" si="295"/>
        <v>#REF!</v>
      </c>
      <c r="AJ1191" s="230" t="e">
        <f t="shared" si="296"/>
        <v>#REF!</v>
      </c>
      <c r="AK1191" s="209"/>
      <c r="AL1191" s="209"/>
      <c r="AM1191" s="209"/>
      <c r="AN1191" s="209"/>
      <c r="AO1191" s="209"/>
      <c r="AP1191" s="209"/>
      <c r="AQ1191" s="209"/>
      <c r="AR1191" s="209"/>
      <c r="AS1191" s="209"/>
      <c r="AT1191" s="209"/>
      <c r="AU1191" s="209"/>
      <c r="AV1191" s="209"/>
      <c r="AW1191" s="209"/>
      <c r="AX1191"/>
      <c r="AY1191"/>
    </row>
    <row r="1192" spans="1:51" ht="15" hidden="1" x14ac:dyDescent="0.25">
      <c r="A1192" s="209">
        <v>3961</v>
      </c>
      <c r="B1192" s="209" t="s">
        <v>743</v>
      </c>
      <c r="C1192" s="210">
        <v>45671.828472222223</v>
      </c>
      <c r="D1192" s="209" t="s">
        <v>521</v>
      </c>
      <c r="E1192" s="209" t="s">
        <v>491</v>
      </c>
      <c r="F1192" s="209">
        <v>1</v>
      </c>
      <c r="G1192" s="209" t="s">
        <v>4</v>
      </c>
      <c r="H1192" s="209" t="s">
        <v>620</v>
      </c>
      <c r="I1192" s="209" t="s">
        <v>621</v>
      </c>
      <c r="J1192" s="209" t="s">
        <v>1</v>
      </c>
      <c r="K1192" s="209" t="s">
        <v>2139</v>
      </c>
      <c r="L1192" s="209" t="s">
        <v>2177</v>
      </c>
      <c r="M1192" s="209" t="s">
        <v>1711</v>
      </c>
      <c r="N1192" s="209" t="s">
        <v>1580</v>
      </c>
      <c r="O1192" s="209"/>
      <c r="P1192" s="209"/>
      <c r="Q1192" s="209" t="s">
        <v>687</v>
      </c>
      <c r="R1192" s="209" t="e">
        <f>VLOOKUP(LEFT(Solicitacao_Prancha[[#This Row],[ORIGEM]],4),#REF!,2,0)</f>
        <v>#REF!</v>
      </c>
      <c r="S1192" s="209" t="e">
        <f>VLOOKUP(LEFT(Solicitacao_Prancha[[#This Row],[DESTINO]],4),#REF!,2,0)</f>
        <v>#REF!</v>
      </c>
      <c r="T1192" s="218" t="str">
        <f t="shared" si="286"/>
        <v>Não Aderente</v>
      </c>
      <c r="U1192" s="222">
        <f>((CONCATENATE(Solicitacao_Prancha[[#This Row],[DATA MOVIMENTAÇÃO]]," ",Solicitacao_Prancha[[#This Row],[HORA MOVIMENTAÇÃO]])-Solicitacao_Prancha[[#This Row],[DATA SOLICITAÇÃO]])*24)+3</f>
        <v>1.6666666720993817E-2</v>
      </c>
      <c r="V1192" s="224" t="s">
        <v>410</v>
      </c>
      <c r="W1192" s="209" t="str">
        <f>LEFT(Solicitacao_Prancha[[#This Row],[ORIGEM]],4)</f>
        <v>1022</v>
      </c>
      <c r="X1192" s="209" t="str">
        <f>LEFT(Solicitacao_Prancha[[#This Row],[DESTINO]],4)</f>
        <v>0014</v>
      </c>
      <c r="Y1192" s="209" t="str">
        <f t="shared" si="287"/>
        <v>BRLP1022</v>
      </c>
      <c r="Z1192" s="209" t="str">
        <f t="shared" si="288"/>
        <v>10220014</v>
      </c>
      <c r="AA1192" s="209" t="str">
        <f t="shared" si="289"/>
        <v>BRLP0014</v>
      </c>
      <c r="AB1192" s="222" t="e">
        <f>VLOOKUP(Y1192,#REF!,2,0)</f>
        <v>#REF!</v>
      </c>
      <c r="AC1192" s="222" t="e">
        <f>VLOOKUP(Z1192,#REF!,2,0)</f>
        <v>#REF!</v>
      </c>
      <c r="AD1192" s="222" t="e">
        <f>VLOOKUP(AA1192,#REF!,2,0)</f>
        <v>#REF!</v>
      </c>
      <c r="AE1192" s="227" t="e">
        <f t="shared" si="290"/>
        <v>#REF!</v>
      </c>
      <c r="AF1192" s="230" t="e">
        <f t="shared" si="291"/>
        <v>#REF!</v>
      </c>
      <c r="AG1192" s="230">
        <v>2</v>
      </c>
      <c r="AH1192" s="230" t="e">
        <f t="shared" si="294"/>
        <v>#REF!</v>
      </c>
      <c r="AI1192" s="230" t="e">
        <f t="shared" si="295"/>
        <v>#REF!</v>
      </c>
      <c r="AJ1192" s="230" t="e">
        <f t="shared" si="296"/>
        <v>#REF!</v>
      </c>
      <c r="AK1192" s="209"/>
      <c r="AL1192" s="209"/>
      <c r="AM1192" s="209"/>
      <c r="AN1192" s="209"/>
      <c r="AO1192" s="209"/>
      <c r="AP1192" s="209"/>
      <c r="AQ1192" s="209"/>
      <c r="AR1192" s="209"/>
      <c r="AS1192" s="209"/>
      <c r="AT1192" s="209"/>
      <c r="AU1192" s="209"/>
      <c r="AV1192" s="209"/>
      <c r="AW1192" s="209"/>
      <c r="AX1192"/>
      <c r="AY1192"/>
    </row>
    <row r="1193" spans="1:51" ht="15" hidden="1" x14ac:dyDescent="0.25">
      <c r="A1193" s="209">
        <v>3962</v>
      </c>
      <c r="B1193" s="209" t="s">
        <v>743</v>
      </c>
      <c r="C1193" s="210">
        <v>45671.829861111109</v>
      </c>
      <c r="D1193" s="209" t="s">
        <v>521</v>
      </c>
      <c r="E1193" s="209" t="s">
        <v>5</v>
      </c>
      <c r="F1193" s="209">
        <v>1</v>
      </c>
      <c r="G1193" s="209" t="s">
        <v>4</v>
      </c>
      <c r="H1193" s="209" t="s">
        <v>620</v>
      </c>
      <c r="I1193" s="209" t="s">
        <v>621</v>
      </c>
      <c r="J1193" s="209" t="s">
        <v>1</v>
      </c>
      <c r="K1193" s="209" t="s">
        <v>2139</v>
      </c>
      <c r="L1193" s="209" t="s">
        <v>598</v>
      </c>
      <c r="M1193" s="209" t="s">
        <v>1513</v>
      </c>
      <c r="N1193" s="209" t="s">
        <v>1580</v>
      </c>
      <c r="O1193" s="209"/>
      <c r="P1193" s="209"/>
      <c r="Q1193" s="209" t="s">
        <v>687</v>
      </c>
      <c r="R1193" s="209" t="e">
        <f>VLOOKUP(LEFT(Solicitacao_Prancha[[#This Row],[ORIGEM]],4),#REF!,2,0)</f>
        <v>#REF!</v>
      </c>
      <c r="S1193" s="209" t="e">
        <f>VLOOKUP(LEFT(Solicitacao_Prancha[[#This Row],[DESTINO]],4),#REF!,2,0)</f>
        <v>#REF!</v>
      </c>
      <c r="T1193" s="218" t="str">
        <f t="shared" si="286"/>
        <v>Não Aderente</v>
      </c>
      <c r="U1193" s="222">
        <f>((CONCATENATE(Solicitacao_Prancha[[#This Row],[DATA MOVIMENTAÇÃO]]," ",Solicitacao_Prancha[[#This Row],[HORA MOVIMENTAÇÃO]])-Solicitacao_Prancha[[#This Row],[DATA SOLICITAÇÃO]])*24)+3</f>
        <v>-2.9166666665696539</v>
      </c>
      <c r="V1193" s="224" t="s">
        <v>410</v>
      </c>
      <c r="W1193" s="209" t="str">
        <f>LEFT(Solicitacao_Prancha[[#This Row],[ORIGEM]],4)</f>
        <v>0460</v>
      </c>
      <c r="X1193" s="209" t="str">
        <f>LEFT(Solicitacao_Prancha[[#This Row],[DESTINO]],4)</f>
        <v>0014</v>
      </c>
      <c r="Y1193" s="209" t="str">
        <f t="shared" si="287"/>
        <v>BRLP0460</v>
      </c>
      <c r="Z1193" s="209" t="str">
        <f t="shared" si="288"/>
        <v>04600014</v>
      </c>
      <c r="AA1193" s="209" t="str">
        <f t="shared" si="289"/>
        <v>BRLP0014</v>
      </c>
      <c r="AB1193" s="222" t="e">
        <f>VLOOKUP(Y1193,#REF!,2,0)</f>
        <v>#REF!</v>
      </c>
      <c r="AC1193" s="222" t="e">
        <f>VLOOKUP(Z1193,#REF!,2,0)</f>
        <v>#REF!</v>
      </c>
      <c r="AD1193" s="222" t="e">
        <f>VLOOKUP(AA1193,#REF!,2,0)</f>
        <v>#REF!</v>
      </c>
      <c r="AE1193" s="227" t="e">
        <f t="shared" si="290"/>
        <v>#REF!</v>
      </c>
      <c r="AF1193" s="230" t="e">
        <f t="shared" si="291"/>
        <v>#REF!</v>
      </c>
      <c r="AG1193" s="230">
        <v>2</v>
      </c>
      <c r="AH1193" s="230" t="e">
        <f t="shared" si="294"/>
        <v>#REF!</v>
      </c>
      <c r="AI1193" s="230" t="e">
        <f t="shared" si="295"/>
        <v>#REF!</v>
      </c>
      <c r="AJ1193" s="230" t="e">
        <f t="shared" si="296"/>
        <v>#REF!</v>
      </c>
      <c r="AK1193" s="209"/>
      <c r="AL1193" s="209"/>
      <c r="AM1193" s="209"/>
      <c r="AN1193" s="209"/>
      <c r="AO1193" s="209"/>
      <c r="AP1193" s="209"/>
      <c r="AQ1193" s="209"/>
      <c r="AR1193" s="209"/>
      <c r="AS1193" s="209"/>
      <c r="AT1193" s="209"/>
      <c r="AU1193" s="209"/>
      <c r="AV1193" s="209"/>
      <c r="AW1193" s="209"/>
      <c r="AX1193"/>
      <c r="AY1193"/>
    </row>
    <row r="1194" spans="1:51" ht="15" hidden="1" x14ac:dyDescent="0.25">
      <c r="A1194" s="209">
        <v>3963</v>
      </c>
      <c r="B1194" s="209" t="s">
        <v>718</v>
      </c>
      <c r="C1194" s="210">
        <v>45671.859027777777</v>
      </c>
      <c r="D1194" s="209" t="s">
        <v>1670</v>
      </c>
      <c r="E1194" s="209" t="s">
        <v>719</v>
      </c>
      <c r="F1194" s="209">
        <v>1</v>
      </c>
      <c r="G1194" s="209" t="s">
        <v>4</v>
      </c>
      <c r="H1194" s="209" t="s">
        <v>620</v>
      </c>
      <c r="I1194" s="209" t="s">
        <v>621</v>
      </c>
      <c r="J1194" s="209" t="s">
        <v>1</v>
      </c>
      <c r="K1194" s="209" t="s">
        <v>1877</v>
      </c>
      <c r="L1194" s="209" t="s">
        <v>603</v>
      </c>
      <c r="M1194" s="209" t="s">
        <v>410</v>
      </c>
      <c r="N1194" s="209" t="s">
        <v>410</v>
      </c>
      <c r="O1194" s="209"/>
      <c r="P1194" s="209"/>
      <c r="Q1194" s="209" t="s">
        <v>687</v>
      </c>
      <c r="R1194" s="209" t="e">
        <f>VLOOKUP(LEFT(Solicitacao_Prancha[[#This Row],[ORIGEM]],4),#REF!,2,0)</f>
        <v>#REF!</v>
      </c>
      <c r="S1194" s="209" t="e">
        <f>VLOOKUP(LEFT(Solicitacao_Prancha[[#This Row],[DESTINO]],4),#REF!,2,0)</f>
        <v>#REF!</v>
      </c>
      <c r="T1194" s="218" t="str">
        <f t="shared" si="286"/>
        <v>Não Aderente</v>
      </c>
      <c r="U1194" s="222">
        <f>((CONCATENATE(Solicitacao_Prancha[[#This Row],[DATA MOVIMENTAÇÃO]]," ",Solicitacao_Prancha[[#This Row],[HORA MOVIMENTAÇÃO]])-Solicitacao_Prancha[[#This Row],[DATA SOLICITAÇÃO]])*24)+3</f>
        <v>46.383333333302289</v>
      </c>
      <c r="V1194" s="224" t="s">
        <v>410</v>
      </c>
      <c r="W1194" s="209" t="str">
        <f>LEFT(Solicitacao_Prancha[[#This Row],[ORIGEM]],4)</f>
        <v>BRLP</v>
      </c>
      <c r="X1194" s="209" t="str">
        <f>LEFT(Solicitacao_Prancha[[#This Row],[DESTINO]],4)</f>
        <v>BRLP</v>
      </c>
      <c r="Y1194" s="209" t="str">
        <f t="shared" si="287"/>
        <v>BRLPBRLP</v>
      </c>
      <c r="Z1194" s="209" t="str">
        <f t="shared" si="288"/>
        <v>BRLPBRLP</v>
      </c>
      <c r="AA1194" s="209" t="str">
        <f t="shared" si="289"/>
        <v>BRLPBRLP</v>
      </c>
      <c r="AB1194" s="222" t="e">
        <f>VLOOKUP(Y1194,#REF!,2,0)</f>
        <v>#REF!</v>
      </c>
      <c r="AC1194" s="222" t="e">
        <f>VLOOKUP(Z1194,#REF!,2,0)</f>
        <v>#REF!</v>
      </c>
      <c r="AD1194" s="222" t="e">
        <f>VLOOKUP(AA1194,#REF!,2,0)</f>
        <v>#REF!</v>
      </c>
      <c r="AE1194" s="227" t="e">
        <f t="shared" si="290"/>
        <v>#REF!</v>
      </c>
      <c r="AF1194" s="230" t="e">
        <f t="shared" si="291"/>
        <v>#REF!</v>
      </c>
      <c r="AG1194" s="230">
        <v>2</v>
      </c>
      <c r="AH1194" s="230" t="e">
        <f t="shared" si="294"/>
        <v>#REF!</v>
      </c>
      <c r="AI1194" s="230" t="e">
        <f t="shared" si="295"/>
        <v>#REF!</v>
      </c>
      <c r="AJ1194" s="230" t="e">
        <f t="shared" si="296"/>
        <v>#REF!</v>
      </c>
      <c r="AK1194" s="209"/>
      <c r="AL1194" s="209"/>
      <c r="AM1194" s="209"/>
      <c r="AN1194" s="209"/>
      <c r="AO1194" s="209"/>
      <c r="AP1194" s="209"/>
      <c r="AQ1194" s="209"/>
      <c r="AR1194" s="209"/>
      <c r="AS1194" s="209"/>
      <c r="AT1194" s="209"/>
      <c r="AU1194" s="209"/>
      <c r="AV1194" s="209"/>
      <c r="AW1194" s="209"/>
      <c r="AX1194"/>
      <c r="AY1194"/>
    </row>
    <row r="1195" spans="1:51" ht="15" hidden="1" x14ac:dyDescent="0.25">
      <c r="A1195" s="209">
        <v>3964</v>
      </c>
      <c r="B1195" s="209" t="s">
        <v>717</v>
      </c>
      <c r="C1195" s="210">
        <v>45671.922222222223</v>
      </c>
      <c r="D1195" s="209" t="s">
        <v>569</v>
      </c>
      <c r="E1195" s="209" t="s">
        <v>491</v>
      </c>
      <c r="F1195" s="209">
        <v>1</v>
      </c>
      <c r="G1195" s="209" t="s">
        <v>6</v>
      </c>
      <c r="H1195" s="209" t="s">
        <v>620</v>
      </c>
      <c r="I1195" s="209" t="s">
        <v>624</v>
      </c>
      <c r="J1195" s="209" t="s">
        <v>1</v>
      </c>
      <c r="K1195" s="209" t="s">
        <v>1877</v>
      </c>
      <c r="L1195" s="209" t="s">
        <v>604</v>
      </c>
      <c r="M1195" s="209" t="s">
        <v>784</v>
      </c>
      <c r="N1195" s="209" t="s">
        <v>1857</v>
      </c>
      <c r="O1195" s="209"/>
      <c r="P1195" s="209"/>
      <c r="Q1195" s="209" t="s">
        <v>688</v>
      </c>
      <c r="R1195" s="209" t="e">
        <f>VLOOKUP(LEFT(Solicitacao_Prancha[[#This Row],[ORIGEM]],4),#REF!,2,0)</f>
        <v>#REF!</v>
      </c>
      <c r="S1195" s="209" t="e">
        <f>VLOOKUP(LEFT(Solicitacao_Prancha[[#This Row],[DESTINO]],4),#REF!,2,0)</f>
        <v>#REF!</v>
      </c>
      <c r="T1195" s="218" t="str">
        <f t="shared" si="286"/>
        <v>Não Aderente</v>
      </c>
      <c r="U1195" s="222">
        <f>((CONCATENATE(Solicitacao_Prancha[[#This Row],[DATA MOVIMENTAÇÃO]]," ",Solicitacao_Prancha[[#This Row],[HORA MOVIMENTAÇÃO]])-Solicitacao_Prancha[[#This Row],[DATA SOLICITAÇÃO]])*24)+3</f>
        <v>35.866666666581295</v>
      </c>
      <c r="V1195" s="224" t="s">
        <v>410</v>
      </c>
      <c r="W1195" s="209" t="str">
        <f>LEFT(Solicitacao_Prancha[[#This Row],[ORIGEM]],4)</f>
        <v>0412</v>
      </c>
      <c r="X1195" s="209" t="str">
        <f>LEFT(Solicitacao_Prancha[[#This Row],[DESTINO]],4)</f>
        <v>0384</v>
      </c>
      <c r="Y1195" s="209" t="str">
        <f t="shared" si="287"/>
        <v>BRLP0412</v>
      </c>
      <c r="Z1195" s="209" t="str">
        <f t="shared" si="288"/>
        <v>04120384</v>
      </c>
      <c r="AA1195" s="209" t="str">
        <f t="shared" si="289"/>
        <v>BRLP0384</v>
      </c>
      <c r="AB1195" s="222" t="e">
        <f>VLOOKUP(Y1195,#REF!,2,0)</f>
        <v>#REF!</v>
      </c>
      <c r="AC1195" s="222" t="e">
        <f>VLOOKUP(Z1195,#REF!,2,0)</f>
        <v>#REF!</v>
      </c>
      <c r="AD1195" s="222" t="e">
        <f>VLOOKUP(AA1195,#REF!,2,0)</f>
        <v>#REF!</v>
      </c>
      <c r="AE1195" s="227" t="e">
        <f t="shared" si="290"/>
        <v>#REF!</v>
      </c>
      <c r="AF1195" s="230" t="e">
        <f t="shared" si="291"/>
        <v>#REF!</v>
      </c>
      <c r="AG1195" s="230">
        <v>2</v>
      </c>
      <c r="AH1195" s="230" t="e">
        <f t="shared" si="294"/>
        <v>#REF!</v>
      </c>
      <c r="AI1195" s="230" t="e">
        <f t="shared" si="295"/>
        <v>#REF!</v>
      </c>
      <c r="AJ1195" s="230" t="e">
        <f t="shared" si="296"/>
        <v>#REF!</v>
      </c>
      <c r="AK1195" s="209"/>
      <c r="AL1195" s="209"/>
      <c r="AM1195" s="209"/>
      <c r="AN1195" s="209"/>
      <c r="AO1195" s="209"/>
      <c r="AP1195" s="209"/>
      <c r="AQ1195" s="209"/>
      <c r="AR1195" s="209"/>
      <c r="AS1195" s="209"/>
      <c r="AT1195" s="209"/>
      <c r="AU1195" s="209"/>
      <c r="AV1195" s="209"/>
      <c r="AW1195" s="209"/>
      <c r="AX1195"/>
      <c r="AY1195"/>
    </row>
    <row r="1196" spans="1:51" ht="15" hidden="1" x14ac:dyDescent="0.25">
      <c r="A1196" s="209">
        <v>3965</v>
      </c>
      <c r="B1196" s="209" t="s">
        <v>717</v>
      </c>
      <c r="C1196" s="210">
        <v>45671.943749999999</v>
      </c>
      <c r="D1196" s="209" t="s">
        <v>1467</v>
      </c>
      <c r="E1196" s="209" t="s">
        <v>500</v>
      </c>
      <c r="F1196" s="209">
        <v>2</v>
      </c>
      <c r="G1196" s="209" t="s">
        <v>6</v>
      </c>
      <c r="H1196" s="209" t="s">
        <v>621</v>
      </c>
      <c r="I1196" s="209" t="s">
        <v>624</v>
      </c>
      <c r="J1196" s="209" t="s">
        <v>1</v>
      </c>
      <c r="K1196" s="209" t="s">
        <v>1877</v>
      </c>
      <c r="L1196" s="209" t="s">
        <v>604</v>
      </c>
      <c r="M1196" s="209" t="s">
        <v>784</v>
      </c>
      <c r="N1196" s="209" t="s">
        <v>1857</v>
      </c>
      <c r="O1196" s="209"/>
      <c r="P1196" s="209"/>
      <c r="Q1196" s="209" t="s">
        <v>688</v>
      </c>
      <c r="R1196" s="209" t="e">
        <f>VLOOKUP(LEFT(Solicitacao_Prancha[[#This Row],[ORIGEM]],4),#REF!,2,0)</f>
        <v>#REF!</v>
      </c>
      <c r="S1196" s="209" t="e">
        <f>VLOOKUP(LEFT(Solicitacao_Prancha[[#This Row],[DESTINO]],4),#REF!,2,0)</f>
        <v>#REF!</v>
      </c>
      <c r="T1196" s="218" t="str">
        <f t="shared" si="286"/>
        <v>Não Aderente</v>
      </c>
      <c r="U1196" s="222">
        <f>((CONCATENATE(Solicitacao_Prancha[[#This Row],[DATA MOVIMENTAÇÃO]]," ",Solicitacao_Prancha[[#This Row],[HORA MOVIMENTAÇÃO]])-Solicitacao_Prancha[[#This Row],[DATA SOLICITAÇÃO]])*24)+3</f>
        <v>35.349999999976717</v>
      </c>
      <c r="V1196" s="224" t="s">
        <v>410</v>
      </c>
      <c r="W1196" s="209" t="str">
        <f>LEFT(Solicitacao_Prancha[[#This Row],[ORIGEM]],4)</f>
        <v>0412</v>
      </c>
      <c r="X1196" s="209" t="str">
        <f>LEFT(Solicitacao_Prancha[[#This Row],[DESTINO]],4)</f>
        <v>0384</v>
      </c>
      <c r="Y1196" s="209" t="str">
        <f t="shared" si="287"/>
        <v>BRLP0412</v>
      </c>
      <c r="Z1196" s="209" t="str">
        <f t="shared" si="288"/>
        <v>04120384</v>
      </c>
      <c r="AA1196" s="209" t="str">
        <f t="shared" si="289"/>
        <v>BRLP0384</v>
      </c>
      <c r="AB1196" s="222" t="e">
        <f>VLOOKUP(Y1196,#REF!,2,0)</f>
        <v>#REF!</v>
      </c>
      <c r="AC1196" s="222" t="e">
        <f>VLOOKUP(Z1196,#REF!,2,0)</f>
        <v>#REF!</v>
      </c>
      <c r="AD1196" s="222" t="e">
        <f>VLOOKUP(AA1196,#REF!,2,0)</f>
        <v>#REF!</v>
      </c>
      <c r="AE1196" s="227" t="e">
        <f t="shared" si="290"/>
        <v>#REF!</v>
      </c>
      <c r="AF1196" s="230" t="e">
        <f t="shared" si="291"/>
        <v>#REF!</v>
      </c>
      <c r="AG1196" s="230">
        <v>2</v>
      </c>
      <c r="AH1196" s="230" t="e">
        <f t="shared" si="294"/>
        <v>#REF!</v>
      </c>
      <c r="AI1196" s="230" t="e">
        <f t="shared" si="295"/>
        <v>#REF!</v>
      </c>
      <c r="AJ1196" s="230" t="e">
        <f t="shared" si="296"/>
        <v>#REF!</v>
      </c>
      <c r="AK1196" s="209"/>
      <c r="AL1196" s="209"/>
      <c r="AM1196" s="209"/>
      <c r="AN1196" s="209"/>
      <c r="AO1196" s="209"/>
      <c r="AP1196" s="209"/>
      <c r="AQ1196" s="209"/>
      <c r="AR1196" s="209"/>
      <c r="AS1196" s="209"/>
      <c r="AT1196" s="209"/>
      <c r="AU1196" s="209"/>
      <c r="AV1196" s="209"/>
      <c r="AW1196" s="209"/>
      <c r="AX1196"/>
      <c r="AY1196"/>
    </row>
    <row r="1197" spans="1:51" ht="15" hidden="1" x14ac:dyDescent="0.25">
      <c r="A1197" s="209">
        <v>3969</v>
      </c>
      <c r="B1197" s="209" t="s">
        <v>717</v>
      </c>
      <c r="C1197" s="210">
        <v>45672.130555555559</v>
      </c>
      <c r="D1197" s="209" t="s">
        <v>551</v>
      </c>
      <c r="E1197" s="209" t="s">
        <v>500</v>
      </c>
      <c r="F1197" s="209">
        <v>3</v>
      </c>
      <c r="G1197" s="209" t="s">
        <v>544</v>
      </c>
      <c r="H1197" s="209" t="s">
        <v>624</v>
      </c>
      <c r="I1197" s="209" t="s">
        <v>624</v>
      </c>
      <c r="J1197" s="209" t="s">
        <v>1</v>
      </c>
      <c r="K1197" s="209" t="s">
        <v>2156</v>
      </c>
      <c r="L1197" s="209" t="s">
        <v>600</v>
      </c>
      <c r="M1197" s="209" t="s">
        <v>660</v>
      </c>
      <c r="N1197" s="209" t="s">
        <v>644</v>
      </c>
      <c r="O1197" s="209"/>
      <c r="P1197" s="209"/>
      <c r="Q1197" s="209" t="s">
        <v>688</v>
      </c>
      <c r="R1197" s="209" t="e">
        <f>VLOOKUP(LEFT(Solicitacao_Prancha[[#This Row],[ORIGEM]],4),#REF!,2,0)</f>
        <v>#REF!</v>
      </c>
      <c r="S1197" s="209" t="e">
        <f>VLOOKUP(LEFT(Solicitacao_Prancha[[#This Row],[DESTINO]],4),#REF!,2,0)</f>
        <v>#REF!</v>
      </c>
      <c r="T1197" s="218" t="str">
        <f t="shared" si="286"/>
        <v>Aderente</v>
      </c>
      <c r="U1197" s="222">
        <f>((CONCATENATE(Solicitacao_Prancha[[#This Row],[DATA MOVIMENTAÇÃO]]," ",Solicitacao_Prancha[[#This Row],[HORA MOVIMENTAÇÃO]])-Solicitacao_Prancha[[#This Row],[DATA SOLICITAÇÃO]])*24)+3</f>
        <v>53.866666666581295</v>
      </c>
      <c r="V1197" s="224" t="s">
        <v>410</v>
      </c>
      <c r="W1197" s="209" t="str">
        <f>LEFT(Solicitacao_Prancha[[#This Row],[ORIGEM]],4)</f>
        <v>0078</v>
      </c>
      <c r="X1197" s="209" t="str">
        <f>LEFT(Solicitacao_Prancha[[#This Row],[DESTINO]],4)</f>
        <v>0073</v>
      </c>
      <c r="Y1197" s="209" t="str">
        <f t="shared" si="287"/>
        <v>BRLP0078</v>
      </c>
      <c r="Z1197" s="209" t="str">
        <f t="shared" si="288"/>
        <v>00780073</v>
      </c>
      <c r="AA1197" s="209" t="str">
        <f t="shared" si="289"/>
        <v>BRLP0073</v>
      </c>
      <c r="AB1197" s="222" t="e">
        <f>VLOOKUP(Y1197,#REF!,2,0)</f>
        <v>#REF!</v>
      </c>
      <c r="AC1197" s="222" t="e">
        <f>VLOOKUP(Z1197,#REF!,2,0)</f>
        <v>#REF!</v>
      </c>
      <c r="AD1197" s="222" t="e">
        <f>VLOOKUP(AA1197,#REF!,2,0)</f>
        <v>#REF!</v>
      </c>
      <c r="AE1197" s="227" t="e">
        <f t="shared" si="290"/>
        <v>#REF!</v>
      </c>
      <c r="AF1197" s="230" t="e">
        <f t="shared" si="291"/>
        <v>#REF!</v>
      </c>
      <c r="AG1197" s="230">
        <v>2</v>
      </c>
      <c r="AH1197" s="230" t="e">
        <f t="shared" si="294"/>
        <v>#REF!</v>
      </c>
      <c r="AI1197" s="230" t="e">
        <f t="shared" si="295"/>
        <v>#REF!</v>
      </c>
      <c r="AJ1197" s="230" t="e">
        <f t="shared" si="296"/>
        <v>#REF!</v>
      </c>
      <c r="AK1197" s="209"/>
      <c r="AL1197" s="209"/>
      <c r="AM1197" s="209"/>
      <c r="AN1197" s="209"/>
      <c r="AO1197" s="209"/>
      <c r="AP1197" s="209"/>
      <c r="AQ1197" s="209"/>
      <c r="AR1197" s="209"/>
      <c r="AS1197" s="209"/>
      <c r="AT1197" s="209"/>
      <c r="AU1197" s="209"/>
      <c r="AV1197" s="209"/>
      <c r="AW1197" s="209"/>
      <c r="AX1197"/>
      <c r="AY1197"/>
    </row>
    <row r="1198" spans="1:51" ht="15" hidden="1" x14ac:dyDescent="0.25">
      <c r="A1198" s="209">
        <v>3970</v>
      </c>
      <c r="B1198" s="209" t="s">
        <v>717</v>
      </c>
      <c r="C1198" s="210">
        <v>45672.132638888892</v>
      </c>
      <c r="D1198" s="209" t="s">
        <v>551</v>
      </c>
      <c r="E1198" s="209" t="s">
        <v>493</v>
      </c>
      <c r="F1198" s="209">
        <v>1</v>
      </c>
      <c r="G1198" s="209" t="s">
        <v>544</v>
      </c>
      <c r="H1198" s="209" t="s">
        <v>620</v>
      </c>
      <c r="I1198" s="209" t="s">
        <v>624</v>
      </c>
      <c r="J1198" s="209" t="s">
        <v>1</v>
      </c>
      <c r="K1198" s="209" t="s">
        <v>2156</v>
      </c>
      <c r="L1198" s="209" t="s">
        <v>600</v>
      </c>
      <c r="M1198" s="209" t="s">
        <v>660</v>
      </c>
      <c r="N1198" s="209" t="s">
        <v>644</v>
      </c>
      <c r="O1198" s="209"/>
      <c r="P1198" s="209"/>
      <c r="Q1198" s="209" t="s">
        <v>688</v>
      </c>
      <c r="R1198" s="209" t="e">
        <f>VLOOKUP(LEFT(Solicitacao_Prancha[[#This Row],[ORIGEM]],4),#REF!,2,0)</f>
        <v>#REF!</v>
      </c>
      <c r="S1198" s="209" t="e">
        <f>VLOOKUP(LEFT(Solicitacao_Prancha[[#This Row],[DESTINO]],4),#REF!,2,0)</f>
        <v>#REF!</v>
      </c>
      <c r="T1198" s="218" t="str">
        <f t="shared" si="286"/>
        <v>Aderente</v>
      </c>
      <c r="U1198" s="222">
        <f>((CONCATENATE(Solicitacao_Prancha[[#This Row],[DATA MOVIMENTAÇÃO]]," ",Solicitacao_Prancha[[#This Row],[HORA MOVIMENTAÇÃO]])-Solicitacao_Prancha[[#This Row],[DATA SOLICITAÇÃO]])*24)+3</f>
        <v>53.816666666592937</v>
      </c>
      <c r="V1198" s="224" t="s">
        <v>410</v>
      </c>
      <c r="W1198" s="209" t="str">
        <f>LEFT(Solicitacao_Prancha[[#This Row],[ORIGEM]],4)</f>
        <v>0078</v>
      </c>
      <c r="X1198" s="209" t="str">
        <f>LEFT(Solicitacao_Prancha[[#This Row],[DESTINO]],4)</f>
        <v>0073</v>
      </c>
      <c r="Y1198" s="209" t="str">
        <f t="shared" si="287"/>
        <v>BRLP0078</v>
      </c>
      <c r="Z1198" s="209" t="str">
        <f t="shared" si="288"/>
        <v>00780073</v>
      </c>
      <c r="AA1198" s="209" t="str">
        <f t="shared" si="289"/>
        <v>BRLP0073</v>
      </c>
      <c r="AB1198" s="222" t="e">
        <f>VLOOKUP(Y1198,#REF!,2,0)</f>
        <v>#REF!</v>
      </c>
      <c r="AC1198" s="222" t="e">
        <f>VLOOKUP(Z1198,#REF!,2,0)</f>
        <v>#REF!</v>
      </c>
      <c r="AD1198" s="222" t="e">
        <f>VLOOKUP(AA1198,#REF!,2,0)</f>
        <v>#REF!</v>
      </c>
      <c r="AE1198" s="227" t="e">
        <f t="shared" si="290"/>
        <v>#REF!</v>
      </c>
      <c r="AF1198" s="230" t="e">
        <f t="shared" si="291"/>
        <v>#REF!</v>
      </c>
      <c r="AG1198" s="230">
        <v>2</v>
      </c>
      <c r="AH1198" s="230" t="e">
        <f t="shared" si="294"/>
        <v>#REF!</v>
      </c>
      <c r="AI1198" s="230" t="e">
        <f t="shared" si="295"/>
        <v>#REF!</v>
      </c>
      <c r="AJ1198" s="230" t="e">
        <f t="shared" si="296"/>
        <v>#REF!</v>
      </c>
      <c r="AK1198" s="209"/>
      <c r="AL1198" s="209"/>
      <c r="AM1198" s="209"/>
      <c r="AN1198" s="209"/>
      <c r="AO1198" s="209"/>
      <c r="AP1198" s="209"/>
      <c r="AQ1198" s="209"/>
      <c r="AR1198" s="209"/>
      <c r="AS1198" s="209"/>
      <c r="AT1198" s="209"/>
      <c r="AU1198" s="209"/>
      <c r="AV1198" s="209"/>
      <c r="AW1198" s="209"/>
      <c r="AX1198"/>
      <c r="AY1198"/>
    </row>
    <row r="1199" spans="1:51" ht="15" hidden="1" x14ac:dyDescent="0.25">
      <c r="A1199" s="209">
        <v>3971</v>
      </c>
      <c r="B1199" s="209" t="s">
        <v>718</v>
      </c>
      <c r="C1199" s="210">
        <v>45672.364583333336</v>
      </c>
      <c r="D1199" s="209" t="s">
        <v>1822</v>
      </c>
      <c r="E1199" s="209" t="s">
        <v>744</v>
      </c>
      <c r="F1199" s="209">
        <v>1</v>
      </c>
      <c r="G1199" s="209" t="s">
        <v>501</v>
      </c>
      <c r="H1199" s="209" t="s">
        <v>620</v>
      </c>
      <c r="I1199" s="209" t="s">
        <v>621</v>
      </c>
      <c r="J1199" s="209" t="s">
        <v>531</v>
      </c>
      <c r="K1199" s="209" t="s">
        <v>2140</v>
      </c>
      <c r="L1199" s="209" t="s">
        <v>595</v>
      </c>
      <c r="M1199" s="209" t="s">
        <v>410</v>
      </c>
      <c r="N1199" s="209" t="s">
        <v>1711</v>
      </c>
      <c r="O1199" s="209" t="s">
        <v>2178</v>
      </c>
      <c r="P1199" s="209" t="s">
        <v>848</v>
      </c>
      <c r="Q1199" s="209" t="s">
        <v>688</v>
      </c>
      <c r="R1199" s="209" t="e">
        <f>VLOOKUP(LEFT(Solicitacao_Prancha[[#This Row],[ORIGEM]],4),#REF!,2,0)</f>
        <v>#REF!</v>
      </c>
      <c r="S1199" s="209" t="e">
        <f>VLOOKUP(LEFT(Solicitacao_Prancha[[#This Row],[DESTINO]],4),#REF!,2,0)</f>
        <v>#REF!</v>
      </c>
      <c r="T1199" s="218" t="str">
        <f t="shared" si="286"/>
        <v>Não Aderente</v>
      </c>
      <c r="U1199" s="222">
        <f>((CONCATENATE(Solicitacao_Prancha[[#This Row],[DATA MOVIMENTAÇÃO]]," ",Solicitacao_Prancha[[#This Row],[HORA MOVIMENTAÇÃO]])-Solicitacao_Prancha[[#This Row],[DATA SOLICITAÇÃO]])*24)+3</f>
        <v>4.2499999998835847</v>
      </c>
      <c r="V1199" s="224" t="s">
        <v>410</v>
      </c>
      <c r="W1199" s="209" t="str">
        <f>LEFT(Solicitacao_Prancha[[#This Row],[ORIGEM]],4)</f>
        <v>BRLP</v>
      </c>
      <c r="X1199" s="209" t="str">
        <f>LEFT(Solicitacao_Prancha[[#This Row],[DESTINO]],4)</f>
        <v>1022</v>
      </c>
      <c r="Y1199" s="209" t="str">
        <f t="shared" si="287"/>
        <v>BRLPBRLP</v>
      </c>
      <c r="Z1199" s="209" t="str">
        <f t="shared" si="288"/>
        <v>BRLP1022</v>
      </c>
      <c r="AA1199" s="209" t="str">
        <f t="shared" si="289"/>
        <v>BRLP1022</v>
      </c>
      <c r="AB1199" s="222" t="e">
        <f>VLOOKUP(Y1199,#REF!,2,0)</f>
        <v>#REF!</v>
      </c>
      <c r="AC1199" s="222" t="e">
        <f>VLOOKUP(Z1199,#REF!,2,0)</f>
        <v>#REF!</v>
      </c>
      <c r="AD1199" s="222" t="e">
        <f>VLOOKUP(AA1199,#REF!,2,0)</f>
        <v>#REF!</v>
      </c>
      <c r="AE1199" s="227" t="e">
        <f t="shared" si="290"/>
        <v>#REF!</v>
      </c>
      <c r="AF1199" s="230" t="e">
        <f t="shared" si="291"/>
        <v>#REF!</v>
      </c>
      <c r="AG1199" s="230">
        <v>2</v>
      </c>
      <c r="AH1199" s="230" t="e">
        <f t="shared" si="294"/>
        <v>#REF!</v>
      </c>
      <c r="AI1199" s="230" t="e">
        <f t="shared" si="295"/>
        <v>#REF!</v>
      </c>
      <c r="AJ1199" s="230" t="e">
        <f t="shared" si="296"/>
        <v>#REF!</v>
      </c>
      <c r="AK1199" s="209"/>
      <c r="AL1199" s="209"/>
      <c r="AM1199" s="209"/>
      <c r="AN1199" s="209"/>
      <c r="AO1199" s="209"/>
      <c r="AP1199" s="209"/>
      <c r="AQ1199" s="209"/>
      <c r="AR1199" s="209"/>
      <c r="AS1199" s="209"/>
      <c r="AT1199" s="209"/>
      <c r="AU1199" s="209"/>
      <c r="AV1199" s="209"/>
      <c r="AW1199" s="209"/>
      <c r="AX1199"/>
      <c r="AY1199"/>
    </row>
    <row r="1200" spans="1:51" ht="15" hidden="1" x14ac:dyDescent="0.25">
      <c r="A1200" s="209">
        <v>3972</v>
      </c>
      <c r="B1200" s="209" t="s">
        <v>718</v>
      </c>
      <c r="C1200" s="210">
        <v>45672.374305555553</v>
      </c>
      <c r="D1200" s="209" t="s">
        <v>1845</v>
      </c>
      <c r="E1200" s="209" t="s">
        <v>5</v>
      </c>
      <c r="F1200" s="209">
        <v>1</v>
      </c>
      <c r="G1200" s="209" t="s">
        <v>492</v>
      </c>
      <c r="H1200" s="209" t="s">
        <v>620</v>
      </c>
      <c r="I1200" s="209" t="s">
        <v>620</v>
      </c>
      <c r="J1200" s="209" t="s">
        <v>502</v>
      </c>
      <c r="K1200" s="209" t="s">
        <v>2156</v>
      </c>
      <c r="L1200" s="209" t="s">
        <v>2169</v>
      </c>
      <c r="M1200" s="209" t="s">
        <v>1765</v>
      </c>
      <c r="N1200" s="209" t="s">
        <v>1854</v>
      </c>
      <c r="O1200" s="209" t="s">
        <v>2179</v>
      </c>
      <c r="P1200" s="209"/>
      <c r="Q1200" s="209" t="s">
        <v>688</v>
      </c>
      <c r="R1200" s="209" t="e">
        <f>VLOOKUP(LEFT(Solicitacao_Prancha[[#This Row],[ORIGEM]],4),#REF!,2,0)</f>
        <v>#REF!</v>
      </c>
      <c r="S1200" s="209" t="e">
        <f>VLOOKUP(LEFT(Solicitacao_Prancha[[#This Row],[DESTINO]],4),#REF!,2,0)</f>
        <v>#REF!</v>
      </c>
      <c r="T1200" s="218" t="str">
        <f t="shared" si="286"/>
        <v>Aderente</v>
      </c>
      <c r="U1200" s="222">
        <f>((CONCATENATE(Solicitacao_Prancha[[#This Row],[DATA MOVIMENTAÇÃO]]," ",Solicitacao_Prancha[[#This Row],[HORA MOVIMENTAÇÃO]])-Solicitacao_Prancha[[#This Row],[DATA SOLICITAÇÃO]])*24)+3</f>
        <v>56.25</v>
      </c>
      <c r="V1200" s="224" t="s">
        <v>410</v>
      </c>
      <c r="W1200" s="209" t="str">
        <f>LEFT(Solicitacao_Prancha[[#This Row],[ORIGEM]],4)</f>
        <v>0398</v>
      </c>
      <c r="X1200" s="209" t="str">
        <f>LEFT(Solicitacao_Prancha[[#This Row],[DESTINO]],4)</f>
        <v>0122</v>
      </c>
      <c r="Y1200" s="209" t="str">
        <f t="shared" si="287"/>
        <v>BRLP0398</v>
      </c>
      <c r="Z1200" s="209" t="str">
        <f t="shared" si="288"/>
        <v>03980122</v>
      </c>
      <c r="AA1200" s="209" t="str">
        <f t="shared" si="289"/>
        <v>BRLP0122</v>
      </c>
      <c r="AB1200" s="222" t="e">
        <f>VLOOKUP(Y1200,#REF!,2,0)</f>
        <v>#REF!</v>
      </c>
      <c r="AC1200" s="222" t="e">
        <f>VLOOKUP(Z1200,#REF!,2,0)</f>
        <v>#REF!</v>
      </c>
      <c r="AD1200" s="222" t="e">
        <f>VLOOKUP(AA1200,#REF!,2,0)</f>
        <v>#REF!</v>
      </c>
      <c r="AE1200" s="227" t="e">
        <f t="shared" si="290"/>
        <v>#REF!</v>
      </c>
      <c r="AF1200" s="230" t="e">
        <f t="shared" si="291"/>
        <v>#REF!</v>
      </c>
      <c r="AG1200" s="230">
        <v>2</v>
      </c>
      <c r="AH1200" s="230" t="e">
        <f t="shared" si="294"/>
        <v>#REF!</v>
      </c>
      <c r="AI1200" s="230" t="e">
        <f t="shared" si="295"/>
        <v>#REF!</v>
      </c>
      <c r="AJ1200" s="230" t="e">
        <f t="shared" si="296"/>
        <v>#REF!</v>
      </c>
      <c r="AK1200" s="209"/>
      <c r="AL1200" s="209"/>
      <c r="AM1200" s="209"/>
      <c r="AN1200" s="209"/>
      <c r="AO1200" s="209"/>
      <c r="AP1200" s="209"/>
      <c r="AQ1200" s="209"/>
      <c r="AR1200" s="209"/>
      <c r="AS1200" s="209"/>
      <c r="AT1200" s="209"/>
      <c r="AU1200" s="209"/>
      <c r="AV1200" s="209"/>
      <c r="AW1200" s="209"/>
      <c r="AX1200"/>
      <c r="AY1200"/>
    </row>
    <row r="1201" spans="1:51" ht="15" hidden="1" x14ac:dyDescent="0.25">
      <c r="A1201" s="209">
        <v>3973</v>
      </c>
      <c r="B1201" s="209" t="s">
        <v>718</v>
      </c>
      <c r="C1201" s="210">
        <v>45672.375694444447</v>
      </c>
      <c r="D1201" s="209" t="s">
        <v>2174</v>
      </c>
      <c r="E1201" s="209" t="s">
        <v>5</v>
      </c>
      <c r="F1201" s="209">
        <v>1</v>
      </c>
      <c r="G1201" s="209" t="s">
        <v>492</v>
      </c>
      <c r="H1201" s="209" t="s">
        <v>620</v>
      </c>
      <c r="I1201" s="209" t="s">
        <v>620</v>
      </c>
      <c r="J1201" s="209" t="s">
        <v>1</v>
      </c>
      <c r="K1201" s="209" t="s">
        <v>1877</v>
      </c>
      <c r="L1201" s="209" t="s">
        <v>2180</v>
      </c>
      <c r="M1201" s="209" t="s">
        <v>1765</v>
      </c>
      <c r="N1201" s="209" t="s">
        <v>1854</v>
      </c>
      <c r="O1201" s="209" t="s">
        <v>1846</v>
      </c>
      <c r="P1201" s="209"/>
      <c r="Q1201" s="209" t="s">
        <v>688</v>
      </c>
      <c r="R1201" s="209" t="e">
        <f>VLOOKUP(LEFT(Solicitacao_Prancha[[#This Row],[ORIGEM]],4),#REF!,2,0)</f>
        <v>#REF!</v>
      </c>
      <c r="S1201" s="209" t="e">
        <f>VLOOKUP(LEFT(Solicitacao_Prancha[[#This Row],[DESTINO]],4),#REF!,2,0)</f>
        <v>#REF!</v>
      </c>
      <c r="T1201" s="218" t="str">
        <f t="shared" si="286"/>
        <v>Não Aderente</v>
      </c>
      <c r="U1201" s="222">
        <f>((CONCATENATE(Solicitacao_Prancha[[#This Row],[DATA MOVIMENTAÇÃO]]," ",Solicitacao_Prancha[[#This Row],[HORA MOVIMENTAÇÃO]])-Solicitacao_Prancha[[#This Row],[DATA SOLICITAÇÃO]])*24)+3</f>
        <v>25.016666666662786</v>
      </c>
      <c r="V1201" s="224" t="s">
        <v>410</v>
      </c>
      <c r="W1201" s="209" t="str">
        <f>LEFT(Solicitacao_Prancha[[#This Row],[ORIGEM]],4)</f>
        <v>0398</v>
      </c>
      <c r="X1201" s="209" t="str">
        <f>LEFT(Solicitacao_Prancha[[#This Row],[DESTINO]],4)</f>
        <v>0122</v>
      </c>
      <c r="Y1201" s="209" t="str">
        <f t="shared" si="287"/>
        <v>BRLP0398</v>
      </c>
      <c r="Z1201" s="209" t="str">
        <f t="shared" si="288"/>
        <v>03980122</v>
      </c>
      <c r="AA1201" s="209" t="str">
        <f t="shared" si="289"/>
        <v>BRLP0122</v>
      </c>
      <c r="AB1201" s="222" t="e">
        <f>VLOOKUP(Y1201,#REF!,2,0)</f>
        <v>#REF!</v>
      </c>
      <c r="AC1201" s="222" t="e">
        <f>VLOOKUP(Z1201,#REF!,2,0)</f>
        <v>#REF!</v>
      </c>
      <c r="AD1201" s="222" t="e">
        <f>VLOOKUP(AA1201,#REF!,2,0)</f>
        <v>#REF!</v>
      </c>
      <c r="AE1201" s="227" t="e">
        <f t="shared" si="290"/>
        <v>#REF!</v>
      </c>
      <c r="AF1201" s="230" t="e">
        <f t="shared" si="291"/>
        <v>#REF!</v>
      </c>
      <c r="AG1201" s="230">
        <v>2</v>
      </c>
      <c r="AH1201" s="230" t="e">
        <f t="shared" si="294"/>
        <v>#REF!</v>
      </c>
      <c r="AI1201" s="230" t="e">
        <f t="shared" si="295"/>
        <v>#REF!</v>
      </c>
      <c r="AJ1201" s="230" t="e">
        <f t="shared" si="296"/>
        <v>#REF!</v>
      </c>
      <c r="AK1201" s="209"/>
      <c r="AL1201" s="209"/>
      <c r="AM1201" s="209"/>
      <c r="AN1201" s="209"/>
      <c r="AO1201" s="209"/>
      <c r="AP1201" s="209"/>
      <c r="AQ1201" s="209"/>
      <c r="AR1201" s="209"/>
      <c r="AS1201" s="209"/>
      <c r="AT1201" s="209"/>
      <c r="AU1201" s="209"/>
      <c r="AV1201" s="209"/>
      <c r="AW1201" s="209"/>
      <c r="AX1201"/>
      <c r="AY1201"/>
    </row>
    <row r="1202" spans="1:51" ht="15" hidden="1" x14ac:dyDescent="0.25">
      <c r="A1202" s="209">
        <v>3974</v>
      </c>
      <c r="B1202" s="209" t="s">
        <v>718</v>
      </c>
      <c r="C1202" s="210">
        <v>45672.37777777778</v>
      </c>
      <c r="D1202" s="209" t="s">
        <v>1705</v>
      </c>
      <c r="E1202" s="209" t="s">
        <v>744</v>
      </c>
      <c r="F1202" s="209">
        <v>8</v>
      </c>
      <c r="G1202" s="209" t="s">
        <v>492</v>
      </c>
      <c r="H1202" s="209" t="s">
        <v>626</v>
      </c>
      <c r="I1202" s="209" t="s">
        <v>621</v>
      </c>
      <c r="J1202" s="209" t="s">
        <v>1</v>
      </c>
      <c r="K1202" s="209" t="s">
        <v>2156</v>
      </c>
      <c r="L1202" s="209" t="s">
        <v>2181</v>
      </c>
      <c r="M1202" s="209" t="s">
        <v>1765</v>
      </c>
      <c r="N1202" s="209" t="s">
        <v>1854</v>
      </c>
      <c r="O1202" s="209" t="s">
        <v>1846</v>
      </c>
      <c r="P1202" s="209"/>
      <c r="Q1202" s="209" t="s">
        <v>688</v>
      </c>
      <c r="R1202" s="209" t="e">
        <f>VLOOKUP(LEFT(Solicitacao_Prancha[[#This Row],[ORIGEM]],4),#REF!,2,0)</f>
        <v>#REF!</v>
      </c>
      <c r="S1202" s="209" t="e">
        <f>VLOOKUP(LEFT(Solicitacao_Prancha[[#This Row],[DESTINO]],4),#REF!,2,0)</f>
        <v>#REF!</v>
      </c>
      <c r="T1202" s="218" t="str">
        <f t="shared" si="286"/>
        <v>Não Aderente</v>
      </c>
      <c r="U1202" s="222">
        <f>((CONCATENATE(Solicitacao_Prancha[[#This Row],[DATA MOVIMENTAÇÃO]]," ",Solicitacao_Prancha[[#This Row],[HORA MOVIMENTAÇÃO]])-Solicitacao_Prancha[[#This Row],[DATA SOLICITAÇÃO]])*24)+3</f>
        <v>44.016666666604578</v>
      </c>
      <c r="V1202" s="224" t="s">
        <v>410</v>
      </c>
      <c r="W1202" s="209" t="str">
        <f>LEFT(Solicitacao_Prancha[[#This Row],[ORIGEM]],4)</f>
        <v>0398</v>
      </c>
      <c r="X1202" s="209" t="str">
        <f>LEFT(Solicitacao_Prancha[[#This Row],[DESTINO]],4)</f>
        <v>0122</v>
      </c>
      <c r="Y1202" s="209" t="str">
        <f t="shared" si="287"/>
        <v>BRLP0398</v>
      </c>
      <c r="Z1202" s="209" t="str">
        <f t="shared" si="288"/>
        <v>03980122</v>
      </c>
      <c r="AA1202" s="209" t="str">
        <f t="shared" si="289"/>
        <v>BRLP0122</v>
      </c>
      <c r="AB1202" s="222" t="e">
        <f>VLOOKUP(Y1202,#REF!,2,0)</f>
        <v>#REF!</v>
      </c>
      <c r="AC1202" s="222" t="e">
        <f>VLOOKUP(Z1202,#REF!,2,0)</f>
        <v>#REF!</v>
      </c>
      <c r="AD1202" s="222" t="e">
        <f>VLOOKUP(AA1202,#REF!,2,0)</f>
        <v>#REF!</v>
      </c>
      <c r="AE1202" s="227" t="e">
        <f t="shared" si="290"/>
        <v>#REF!</v>
      </c>
      <c r="AF1202" s="230" t="e">
        <f t="shared" si="291"/>
        <v>#REF!</v>
      </c>
      <c r="AG1202" s="230">
        <v>2</v>
      </c>
      <c r="AH1202" s="230" t="e">
        <f t="shared" si="294"/>
        <v>#REF!</v>
      </c>
      <c r="AI1202" s="230" t="e">
        <f t="shared" si="295"/>
        <v>#REF!</v>
      </c>
      <c r="AJ1202" s="230" t="e">
        <f t="shared" si="296"/>
        <v>#REF!</v>
      </c>
      <c r="AK1202" s="209"/>
      <c r="AL1202" s="209"/>
      <c r="AM1202" s="209"/>
      <c r="AN1202" s="209"/>
      <c r="AO1202" s="209"/>
      <c r="AP1202" s="209"/>
      <c r="AQ1202" s="209"/>
      <c r="AR1202" s="209"/>
      <c r="AS1202" s="209"/>
      <c r="AT1202" s="209"/>
      <c r="AU1202" s="209"/>
      <c r="AV1202" s="209"/>
      <c r="AW1202" s="209"/>
      <c r="AX1202"/>
      <c r="AY1202"/>
    </row>
    <row r="1203" spans="1:51" ht="15" hidden="1" x14ac:dyDescent="0.25">
      <c r="A1203" s="209">
        <v>3980</v>
      </c>
      <c r="B1203" s="209" t="s">
        <v>718</v>
      </c>
      <c r="C1203" s="210">
        <v>45672.440972222219</v>
      </c>
      <c r="D1203" s="209" t="s">
        <v>2184</v>
      </c>
      <c r="E1203" s="209" t="s">
        <v>5</v>
      </c>
      <c r="F1203" s="209">
        <v>1</v>
      </c>
      <c r="G1203" s="209" t="s">
        <v>8</v>
      </c>
      <c r="H1203" s="209" t="s">
        <v>620</v>
      </c>
      <c r="I1203" s="209" t="s">
        <v>621</v>
      </c>
      <c r="J1203" s="209" t="s">
        <v>1</v>
      </c>
      <c r="K1203" s="209" t="s">
        <v>2140</v>
      </c>
      <c r="L1203" s="209" t="s">
        <v>593</v>
      </c>
      <c r="M1203" s="209" t="s">
        <v>1717</v>
      </c>
      <c r="N1203" s="209" t="s">
        <v>1826</v>
      </c>
      <c r="O1203" s="209"/>
      <c r="P1203" s="209"/>
      <c r="Q1203" s="209" t="s">
        <v>688</v>
      </c>
      <c r="R1203" s="209" t="e">
        <f>VLOOKUP(LEFT(Solicitacao_Prancha[[#This Row],[ORIGEM]],4),#REF!,2,0)</f>
        <v>#REF!</v>
      </c>
      <c r="S1203" s="209" t="e">
        <f>VLOOKUP(LEFT(Solicitacao_Prancha[[#This Row],[DESTINO]],4),#REF!,2,0)</f>
        <v>#REF!</v>
      </c>
      <c r="T1203" s="218" t="str">
        <f t="shared" si="286"/>
        <v>Não Aderente</v>
      </c>
      <c r="U1203" s="222">
        <f>((CONCATENATE(Solicitacao_Prancha[[#This Row],[DATA MOVIMENTAÇÃO]]," ",Solicitacao_Prancha[[#This Row],[HORA MOVIMENTAÇÃO]])-Solicitacao_Prancha[[#This Row],[DATA SOLICITAÇÃO]])*24)+3</f>
        <v>0.41666666680248454</v>
      </c>
      <c r="V1203" s="224" t="s">
        <v>410</v>
      </c>
      <c r="W1203" s="209" t="str">
        <f>LEFT(Solicitacao_Prancha[[#This Row],[ORIGEM]],4)</f>
        <v>1123</v>
      </c>
      <c r="X1203" s="209" t="str">
        <f>LEFT(Solicitacao_Prancha[[#This Row],[DESTINO]],4)</f>
        <v>1124</v>
      </c>
      <c r="Y1203" s="209" t="str">
        <f t="shared" si="287"/>
        <v>BRLP1123</v>
      </c>
      <c r="Z1203" s="209" t="str">
        <f t="shared" si="288"/>
        <v>11231124</v>
      </c>
      <c r="AA1203" s="209" t="str">
        <f t="shared" si="289"/>
        <v>BRLP1124</v>
      </c>
      <c r="AB1203" s="222" t="e">
        <f>VLOOKUP(Y1203,#REF!,2,0)</f>
        <v>#REF!</v>
      </c>
      <c r="AC1203" s="222" t="e">
        <f>VLOOKUP(Z1203,#REF!,2,0)</f>
        <v>#REF!</v>
      </c>
      <c r="AD1203" s="222" t="e">
        <f>VLOOKUP(AA1203,#REF!,2,0)</f>
        <v>#REF!</v>
      </c>
      <c r="AE1203" s="227" t="e">
        <f t="shared" si="290"/>
        <v>#REF!</v>
      </c>
      <c r="AF1203" s="230" t="e">
        <f t="shared" si="291"/>
        <v>#REF!</v>
      </c>
      <c r="AG1203" s="230">
        <v>2</v>
      </c>
      <c r="AH1203" s="230" t="e">
        <f t="shared" si="294"/>
        <v>#REF!</v>
      </c>
      <c r="AI1203" s="230" t="e">
        <f t="shared" si="295"/>
        <v>#REF!</v>
      </c>
      <c r="AJ1203" s="230" t="e">
        <f t="shared" si="296"/>
        <v>#REF!</v>
      </c>
      <c r="AK1203" s="209"/>
      <c r="AL1203" s="209"/>
      <c r="AM1203" s="209"/>
      <c r="AN1203" s="209"/>
      <c r="AO1203" s="209"/>
      <c r="AP1203" s="209"/>
      <c r="AQ1203" s="209"/>
      <c r="AR1203" s="209"/>
      <c r="AS1203" s="209"/>
      <c r="AT1203" s="209"/>
      <c r="AU1203" s="209"/>
      <c r="AV1203" s="209"/>
      <c r="AW1203" s="209"/>
      <c r="AX1203"/>
      <c r="AY1203"/>
    </row>
    <row r="1204" spans="1:51" ht="15" hidden="1" x14ac:dyDescent="0.25">
      <c r="A1204" s="209">
        <v>4016</v>
      </c>
      <c r="B1204" s="209" t="s">
        <v>717</v>
      </c>
      <c r="C1204" s="210">
        <v>45672.463194444441</v>
      </c>
      <c r="D1204" s="209" t="s">
        <v>511</v>
      </c>
      <c r="E1204" s="209" t="s">
        <v>500</v>
      </c>
      <c r="F1204" s="209">
        <v>4</v>
      </c>
      <c r="G1204" s="209" t="s">
        <v>487</v>
      </c>
      <c r="H1204" s="209" t="s">
        <v>621</v>
      </c>
      <c r="I1204" s="209" t="s">
        <v>624</v>
      </c>
      <c r="J1204" s="209" t="s">
        <v>1</v>
      </c>
      <c r="K1204" s="209" t="s">
        <v>2156</v>
      </c>
      <c r="L1204" s="209" t="s">
        <v>2203</v>
      </c>
      <c r="M1204" s="209" t="s">
        <v>647</v>
      </c>
      <c r="N1204" s="209" t="s">
        <v>2204</v>
      </c>
      <c r="O1204" s="209"/>
      <c r="P1204" s="209"/>
      <c r="Q1204" s="209" t="s">
        <v>688</v>
      </c>
      <c r="R1204" s="209" t="e">
        <f>VLOOKUP(LEFT(Solicitacao_Prancha[[#This Row],[ORIGEM]],4),#REF!,2,0)</f>
        <v>#REF!</v>
      </c>
      <c r="S1204" s="209" t="e">
        <f>VLOOKUP(LEFT(Solicitacao_Prancha[[#This Row],[DESTINO]],4),#REF!,2,0)</f>
        <v>#REF!</v>
      </c>
      <c r="T1204" s="218" t="str">
        <f t="shared" si="286"/>
        <v>Aderente</v>
      </c>
      <c r="U1204" s="222">
        <f>((CONCATENATE(Solicitacao_Prancha[[#This Row],[DATA MOVIMENTAÇÃO]]," ",Solicitacao_Prancha[[#This Row],[HORA MOVIMENTAÇÃO]])-Solicitacao_Prancha[[#This Row],[DATA SOLICITAÇÃO]])*24)+3</f>
        <v>48.133333333418705</v>
      </c>
      <c r="V1204" s="224" t="s">
        <v>410</v>
      </c>
      <c r="W1204" s="209" t="str">
        <f>LEFT(Solicitacao_Prancha[[#This Row],[ORIGEM]],4)</f>
        <v>0298</v>
      </c>
      <c r="X1204" s="209" t="str">
        <f>LEFT(Solicitacao_Prancha[[#This Row],[DESTINO]],4)</f>
        <v>0472</v>
      </c>
      <c r="Y1204" s="209" t="str">
        <f t="shared" si="287"/>
        <v>BRLP0298</v>
      </c>
      <c r="Z1204" s="209" t="str">
        <f t="shared" si="288"/>
        <v>02980472</v>
      </c>
      <c r="AA1204" s="209" t="str">
        <f t="shared" si="289"/>
        <v>BRLP0472</v>
      </c>
      <c r="AB1204" s="222" t="e">
        <f>VLOOKUP(Y1204,#REF!,2,0)</f>
        <v>#REF!</v>
      </c>
      <c r="AC1204" s="222" t="e">
        <f>VLOOKUP(Z1204,#REF!,2,0)</f>
        <v>#REF!</v>
      </c>
      <c r="AD1204" s="222" t="e">
        <f>VLOOKUP(AA1204,#REF!,2,0)</f>
        <v>#REF!</v>
      </c>
      <c r="AE1204" s="227" t="e">
        <f t="shared" si="290"/>
        <v>#REF!</v>
      </c>
      <c r="AF1204" s="230" t="e">
        <f t="shared" si="291"/>
        <v>#REF!</v>
      </c>
      <c r="AG1204" s="230">
        <v>2</v>
      </c>
      <c r="AH1204" s="230" t="e">
        <f t="shared" si="294"/>
        <v>#REF!</v>
      </c>
      <c r="AI1204" s="230" t="e">
        <f t="shared" si="295"/>
        <v>#REF!</v>
      </c>
      <c r="AJ1204" s="230" t="e">
        <f t="shared" si="296"/>
        <v>#REF!</v>
      </c>
      <c r="AK1204" s="209"/>
      <c r="AL1204" s="209"/>
      <c r="AM1204" s="209"/>
      <c r="AN1204" s="209"/>
      <c r="AO1204" s="209"/>
      <c r="AP1204" s="209"/>
      <c r="AQ1204" s="209"/>
      <c r="AR1204" s="209"/>
      <c r="AS1204" s="209"/>
      <c r="AT1204" s="209"/>
      <c r="AU1204" s="209"/>
      <c r="AV1204" s="209"/>
      <c r="AW1204" s="209"/>
      <c r="AX1204"/>
      <c r="AY1204"/>
    </row>
    <row r="1205" spans="1:51" ht="15" hidden="1" x14ac:dyDescent="0.25">
      <c r="A1205" s="209">
        <v>3975</v>
      </c>
      <c r="B1205" s="209" t="s">
        <v>718</v>
      </c>
      <c r="C1205" s="210">
        <v>45672.484027777777</v>
      </c>
      <c r="D1205" s="209" t="s">
        <v>575</v>
      </c>
      <c r="E1205" s="209" t="s">
        <v>719</v>
      </c>
      <c r="F1205" s="209">
        <v>2</v>
      </c>
      <c r="G1205" s="209" t="s">
        <v>4</v>
      </c>
      <c r="H1205" s="209" t="s">
        <v>621</v>
      </c>
      <c r="I1205" s="209" t="s">
        <v>621</v>
      </c>
      <c r="J1205" s="209" t="s">
        <v>1</v>
      </c>
      <c r="K1205" s="209" t="s">
        <v>2156</v>
      </c>
      <c r="L1205" s="209" t="s">
        <v>593</v>
      </c>
      <c r="M1205" s="209" t="s">
        <v>658</v>
      </c>
      <c r="N1205" s="209" t="s">
        <v>642</v>
      </c>
      <c r="O1205" s="209"/>
      <c r="P1205" s="209"/>
      <c r="Q1205" s="209" t="s">
        <v>688</v>
      </c>
      <c r="R1205" s="209" t="e">
        <f>VLOOKUP(LEFT(Solicitacao_Prancha[[#This Row],[ORIGEM]],4),#REF!,2,0)</f>
        <v>#REF!</v>
      </c>
      <c r="S1205" s="209" t="e">
        <f>VLOOKUP(LEFT(Solicitacao_Prancha[[#This Row],[DESTINO]],4),#REF!,2,0)</f>
        <v>#REF!</v>
      </c>
      <c r="T1205" s="218" t="str">
        <f t="shared" si="286"/>
        <v>Não Aderente</v>
      </c>
      <c r="U1205" s="222">
        <f>((CONCATENATE(Solicitacao_Prancha[[#This Row],[DATA MOVIMENTAÇÃO]]," ",Solicitacao_Prancha[[#This Row],[HORA MOVIMENTAÇÃO]])-Solicitacao_Prancha[[#This Row],[DATA SOLICITAÇÃO]])*24)+3</f>
        <v>47.383333333418705</v>
      </c>
      <c r="V1205" s="224" t="s">
        <v>410</v>
      </c>
      <c r="W1205" s="209" t="str">
        <f>LEFT(Solicitacao_Prancha[[#This Row],[ORIGEM]],4)</f>
        <v>0459</v>
      </c>
      <c r="X1205" s="209" t="str">
        <f>LEFT(Solicitacao_Prancha[[#This Row],[DESTINO]],4)</f>
        <v>0352</v>
      </c>
      <c r="Y1205" s="209" t="str">
        <f t="shared" si="287"/>
        <v>BRLP0459</v>
      </c>
      <c r="Z1205" s="209" t="str">
        <f t="shared" si="288"/>
        <v>04590352</v>
      </c>
      <c r="AA1205" s="209" t="str">
        <f t="shared" si="289"/>
        <v>BRLP0352</v>
      </c>
      <c r="AB1205" s="222" t="e">
        <f>VLOOKUP(Y1205,#REF!,2,0)</f>
        <v>#REF!</v>
      </c>
      <c r="AC1205" s="222" t="e">
        <f>VLOOKUP(Z1205,#REF!,2,0)</f>
        <v>#REF!</v>
      </c>
      <c r="AD1205" s="222" t="e">
        <f>VLOOKUP(AA1205,#REF!,2,0)</f>
        <v>#REF!</v>
      </c>
      <c r="AE1205" s="227" t="e">
        <f t="shared" si="290"/>
        <v>#REF!</v>
      </c>
      <c r="AF1205" s="230" t="e">
        <f t="shared" si="291"/>
        <v>#REF!</v>
      </c>
      <c r="AG1205" s="230">
        <v>2</v>
      </c>
      <c r="AH1205" s="230" t="e">
        <f t="shared" si="294"/>
        <v>#REF!</v>
      </c>
      <c r="AI1205" s="230" t="e">
        <f t="shared" si="295"/>
        <v>#REF!</v>
      </c>
      <c r="AJ1205" s="230" t="e">
        <f t="shared" si="296"/>
        <v>#REF!</v>
      </c>
      <c r="AK1205" s="209"/>
      <c r="AL1205" s="209"/>
      <c r="AM1205" s="209"/>
      <c r="AN1205" s="209"/>
      <c r="AO1205" s="209"/>
      <c r="AP1205" s="209"/>
      <c r="AQ1205" s="209"/>
      <c r="AR1205" s="209"/>
      <c r="AS1205" s="209"/>
      <c r="AT1205" s="209"/>
      <c r="AU1205" s="209"/>
      <c r="AV1205" s="209"/>
      <c r="AW1205" s="209"/>
      <c r="AX1205"/>
      <c r="AY1205"/>
    </row>
    <row r="1206" spans="1:51" ht="15" hidden="1" x14ac:dyDescent="0.25">
      <c r="A1206" s="209">
        <v>3976</v>
      </c>
      <c r="B1206" s="209" t="s">
        <v>718</v>
      </c>
      <c r="C1206" s="210">
        <v>45672.488888888889</v>
      </c>
      <c r="D1206" s="209" t="s">
        <v>2182</v>
      </c>
      <c r="E1206" s="209" t="s">
        <v>5</v>
      </c>
      <c r="F1206" s="209">
        <v>1</v>
      </c>
      <c r="G1206" s="209" t="s">
        <v>4</v>
      </c>
      <c r="H1206" s="209" t="s">
        <v>620</v>
      </c>
      <c r="I1206" s="209" t="s">
        <v>621</v>
      </c>
      <c r="J1206" s="209" t="s">
        <v>1</v>
      </c>
      <c r="K1206" s="209" t="s">
        <v>1877</v>
      </c>
      <c r="L1206" s="209" t="s">
        <v>597</v>
      </c>
      <c r="M1206" s="209" t="s">
        <v>658</v>
      </c>
      <c r="N1206" s="209" t="s">
        <v>642</v>
      </c>
      <c r="O1206" s="209"/>
      <c r="P1206" s="209"/>
      <c r="Q1206" s="209" t="s">
        <v>688</v>
      </c>
      <c r="R1206" s="209" t="e">
        <f>VLOOKUP(LEFT(Solicitacao_Prancha[[#This Row],[ORIGEM]],4),#REF!,2,0)</f>
        <v>#REF!</v>
      </c>
      <c r="S1206" s="209" t="e">
        <f>VLOOKUP(LEFT(Solicitacao_Prancha[[#This Row],[DESTINO]],4),#REF!,2,0)</f>
        <v>#REF!</v>
      </c>
      <c r="T1206" s="218" t="str">
        <f t="shared" si="286"/>
        <v>Não Aderente</v>
      </c>
      <c r="U1206" s="222">
        <f>((CONCATENATE(Solicitacao_Prancha[[#This Row],[DATA MOVIMENTAÇÃO]]," ",Solicitacao_Prancha[[#This Row],[HORA MOVIMENTAÇÃO]])-Solicitacao_Prancha[[#This Row],[DATA SOLICITAÇÃO]])*24)+3</f>
        <v>24.266666666662786</v>
      </c>
      <c r="V1206" s="224" t="s">
        <v>410</v>
      </c>
      <c r="W1206" s="209" t="str">
        <f>LEFT(Solicitacao_Prancha[[#This Row],[ORIGEM]],4)</f>
        <v>0459</v>
      </c>
      <c r="X1206" s="209" t="str">
        <f>LEFT(Solicitacao_Prancha[[#This Row],[DESTINO]],4)</f>
        <v>0352</v>
      </c>
      <c r="Y1206" s="209" t="str">
        <f t="shared" si="287"/>
        <v>BRLP0459</v>
      </c>
      <c r="Z1206" s="209" t="str">
        <f t="shared" si="288"/>
        <v>04590352</v>
      </c>
      <c r="AA1206" s="209" t="str">
        <f t="shared" si="289"/>
        <v>BRLP0352</v>
      </c>
      <c r="AB1206" s="222" t="e">
        <f>VLOOKUP(Y1206,#REF!,2,0)</f>
        <v>#REF!</v>
      </c>
      <c r="AC1206" s="222" t="e">
        <f>VLOOKUP(Z1206,#REF!,2,0)</f>
        <v>#REF!</v>
      </c>
      <c r="AD1206" s="222" t="e">
        <f>VLOOKUP(AA1206,#REF!,2,0)</f>
        <v>#REF!</v>
      </c>
      <c r="AE1206" s="227" t="e">
        <f t="shared" si="290"/>
        <v>#REF!</v>
      </c>
      <c r="AF1206" s="230" t="e">
        <f t="shared" si="291"/>
        <v>#REF!</v>
      </c>
      <c r="AG1206" s="230">
        <v>2</v>
      </c>
      <c r="AH1206" s="230" t="e">
        <f t="shared" si="294"/>
        <v>#REF!</v>
      </c>
      <c r="AI1206" s="230" t="e">
        <f t="shared" si="295"/>
        <v>#REF!</v>
      </c>
      <c r="AJ1206" s="230" t="e">
        <f t="shared" si="296"/>
        <v>#REF!</v>
      </c>
      <c r="AK1206" s="209"/>
      <c r="AL1206" s="209"/>
      <c r="AM1206" s="209"/>
      <c r="AN1206" s="209"/>
      <c r="AO1206" s="209"/>
      <c r="AP1206" s="209"/>
      <c r="AQ1206" s="209"/>
      <c r="AR1206" s="209"/>
      <c r="AS1206" s="209"/>
      <c r="AT1206" s="209"/>
      <c r="AU1206" s="209"/>
      <c r="AV1206" s="209"/>
      <c r="AW1206" s="209"/>
      <c r="AX1206"/>
      <c r="AY1206"/>
    </row>
    <row r="1207" spans="1:51" ht="15" hidden="1" x14ac:dyDescent="0.25">
      <c r="A1207" s="209">
        <v>3977</v>
      </c>
      <c r="B1207" s="209" t="s">
        <v>717</v>
      </c>
      <c r="C1207" s="210">
        <v>45672.515277777777</v>
      </c>
      <c r="D1207" s="209" t="s">
        <v>558</v>
      </c>
      <c r="E1207" s="209" t="s">
        <v>500</v>
      </c>
      <c r="F1207" s="209">
        <v>1</v>
      </c>
      <c r="G1207" s="209" t="s">
        <v>492</v>
      </c>
      <c r="H1207" s="209" t="s">
        <v>620</v>
      </c>
      <c r="I1207" s="209" t="s">
        <v>624</v>
      </c>
      <c r="J1207" s="209" t="s">
        <v>502</v>
      </c>
      <c r="K1207" s="209" t="s">
        <v>2140</v>
      </c>
      <c r="L1207" s="209" t="s">
        <v>606</v>
      </c>
      <c r="M1207" s="209" t="s">
        <v>769</v>
      </c>
      <c r="N1207" s="209" t="s">
        <v>652</v>
      </c>
      <c r="O1207" s="209"/>
      <c r="P1207" s="209"/>
      <c r="Q1207" s="209" t="s">
        <v>688</v>
      </c>
      <c r="R1207" s="209" t="e">
        <f>VLOOKUP(LEFT(Solicitacao_Prancha[[#This Row],[ORIGEM]],4),#REF!,2,0)</f>
        <v>#REF!</v>
      </c>
      <c r="S1207" s="209" t="e">
        <f>VLOOKUP(LEFT(Solicitacao_Prancha[[#This Row],[DESTINO]],4),#REF!,2,0)</f>
        <v>#REF!</v>
      </c>
      <c r="T1207" s="218" t="str">
        <f t="shared" si="286"/>
        <v>Não Aderente</v>
      </c>
      <c r="U1207" s="222">
        <f>((CONCATENATE(Solicitacao_Prancha[[#This Row],[DATA MOVIMENTAÇÃO]]," ",Solicitacao_Prancha[[#This Row],[HORA MOVIMENTAÇÃO]])-Solicitacao_Prancha[[#This Row],[DATA SOLICITAÇÃO]])*24)+3</f>
        <v>2.6333333333604969</v>
      </c>
      <c r="V1207" s="224" t="s">
        <v>410</v>
      </c>
      <c r="W1207" s="209" t="str">
        <f>LEFT(Solicitacao_Prancha[[#This Row],[ORIGEM]],4)</f>
        <v>0332</v>
      </c>
      <c r="X1207" s="209" t="str">
        <f>LEFT(Solicitacao_Prancha[[#This Row],[DESTINO]],4)</f>
        <v>0390</v>
      </c>
      <c r="Y1207" s="209" t="str">
        <f t="shared" si="287"/>
        <v>BRLP0332</v>
      </c>
      <c r="Z1207" s="209" t="str">
        <f t="shared" si="288"/>
        <v>03320390</v>
      </c>
      <c r="AA1207" s="209" t="str">
        <f t="shared" si="289"/>
        <v>BRLP0390</v>
      </c>
      <c r="AB1207" s="222" t="e">
        <f>VLOOKUP(Y1207,#REF!,2,0)</f>
        <v>#REF!</v>
      </c>
      <c r="AC1207" s="222" t="e">
        <f>VLOOKUP(Z1207,#REF!,2,0)</f>
        <v>#REF!</v>
      </c>
      <c r="AD1207" s="222" t="e">
        <f>VLOOKUP(AA1207,#REF!,2,0)</f>
        <v>#REF!</v>
      </c>
      <c r="AE1207" s="227" t="e">
        <f t="shared" si="290"/>
        <v>#REF!</v>
      </c>
      <c r="AF1207" s="230" t="e">
        <f t="shared" si="291"/>
        <v>#REF!</v>
      </c>
      <c r="AG1207" s="230">
        <v>2</v>
      </c>
      <c r="AH1207" s="230" t="e">
        <f t="shared" si="294"/>
        <v>#REF!</v>
      </c>
      <c r="AI1207" s="230" t="e">
        <f t="shared" si="295"/>
        <v>#REF!</v>
      </c>
      <c r="AJ1207" s="230" t="e">
        <f t="shared" si="296"/>
        <v>#REF!</v>
      </c>
      <c r="AK1207" s="209"/>
      <c r="AL1207" s="209"/>
      <c r="AM1207" s="209"/>
      <c r="AN1207" s="209"/>
      <c r="AO1207" s="209"/>
      <c r="AP1207" s="209"/>
      <c r="AQ1207" s="209"/>
      <c r="AR1207" s="209"/>
      <c r="AS1207" s="209"/>
      <c r="AT1207" s="209"/>
      <c r="AU1207" s="209"/>
      <c r="AV1207" s="209"/>
      <c r="AW1207" s="209"/>
      <c r="AX1207"/>
      <c r="AY1207"/>
    </row>
    <row r="1208" spans="1:51" ht="15" hidden="1" x14ac:dyDescent="0.25">
      <c r="A1208" s="209">
        <v>3978</v>
      </c>
      <c r="B1208" s="209" t="s">
        <v>717</v>
      </c>
      <c r="C1208" s="210">
        <v>45672.522222222222</v>
      </c>
      <c r="D1208" s="209" t="s">
        <v>558</v>
      </c>
      <c r="E1208" s="209" t="s">
        <v>500</v>
      </c>
      <c r="F1208" s="209">
        <v>1</v>
      </c>
      <c r="G1208" s="209" t="s">
        <v>492</v>
      </c>
      <c r="H1208" s="209" t="s">
        <v>620</v>
      </c>
      <c r="I1208" s="209" t="s">
        <v>624</v>
      </c>
      <c r="J1208" s="209" t="s">
        <v>531</v>
      </c>
      <c r="K1208" s="209" t="s">
        <v>2140</v>
      </c>
      <c r="L1208" s="209" t="s">
        <v>603</v>
      </c>
      <c r="M1208" s="209" t="s">
        <v>769</v>
      </c>
      <c r="N1208" s="209" t="s">
        <v>652</v>
      </c>
      <c r="O1208" s="209"/>
      <c r="P1208" s="209" t="s">
        <v>514</v>
      </c>
      <c r="Q1208" s="209" t="s">
        <v>688</v>
      </c>
      <c r="R1208" s="209" t="e">
        <f>VLOOKUP(LEFT(Solicitacao_Prancha[[#This Row],[ORIGEM]],4),#REF!,2,0)</f>
        <v>#REF!</v>
      </c>
      <c r="S1208" s="209" t="e">
        <f>VLOOKUP(LEFT(Solicitacao_Prancha[[#This Row],[DESTINO]],4),#REF!,2,0)</f>
        <v>#REF!</v>
      </c>
      <c r="T1208" s="218" t="str">
        <f t="shared" ref="T1208:T1271" si="297">IF(U1208&gt;=48,"Aderente","Não Aderente")</f>
        <v>Não Aderente</v>
      </c>
      <c r="U1208" s="222">
        <f>((CONCATENATE(Solicitacao_Prancha[[#This Row],[DATA MOVIMENTAÇÃO]]," ",Solicitacao_Prancha[[#This Row],[HORA MOVIMENTAÇÃO]])-Solicitacao_Prancha[[#This Row],[DATA SOLICITAÇÃO]])*24)+3</f>
        <v>6.46666666661622</v>
      </c>
      <c r="V1208" s="224" t="s">
        <v>410</v>
      </c>
      <c r="W1208" s="209" t="str">
        <f>LEFT(Solicitacao_Prancha[[#This Row],[ORIGEM]],4)</f>
        <v>0332</v>
      </c>
      <c r="X1208" s="209" t="str">
        <f>LEFT(Solicitacao_Prancha[[#This Row],[DESTINO]],4)</f>
        <v>0390</v>
      </c>
      <c r="Y1208" s="209" t="str">
        <f t="shared" ref="Y1208:Y1271" si="298">CONCATENATE(V1208,W1208)</f>
        <v>BRLP0332</v>
      </c>
      <c r="Z1208" s="209" t="str">
        <f t="shared" ref="Z1208:Z1271" si="299">CONCATENATE(W1208,X1208)</f>
        <v>03320390</v>
      </c>
      <c r="AA1208" s="209" t="str">
        <f t="shared" ref="AA1208:AA1271" si="300">CONCATENATE(V1208,X1208)</f>
        <v>BRLP0390</v>
      </c>
      <c r="AB1208" s="222" t="e">
        <f>VLOOKUP(Y1208,#REF!,2,0)</f>
        <v>#REF!</v>
      </c>
      <c r="AC1208" s="222" t="e">
        <f>VLOOKUP(Z1208,#REF!,2,0)</f>
        <v>#REF!</v>
      </c>
      <c r="AD1208" s="222" t="e">
        <f>VLOOKUP(AA1208,#REF!,2,0)</f>
        <v>#REF!</v>
      </c>
      <c r="AE1208" s="227" t="e">
        <f t="shared" ref="AE1208:AE1271" si="301">SUM(AB1208:AD1208)</f>
        <v>#REF!</v>
      </c>
      <c r="AF1208" s="230" t="e">
        <f t="shared" ref="AF1208:AF1271" si="302">(AB1208/65)+(AC1208/42.5)+(AD1208/65)</f>
        <v>#REF!</v>
      </c>
      <c r="AG1208" s="230">
        <v>2</v>
      </c>
      <c r="AH1208" s="230" t="e">
        <f t="shared" si="294"/>
        <v>#REF!</v>
      </c>
      <c r="AI1208" s="230" t="e">
        <f t="shared" si="295"/>
        <v>#REF!</v>
      </c>
      <c r="AJ1208" s="230" t="e">
        <f t="shared" si="296"/>
        <v>#REF!</v>
      </c>
      <c r="AK1208" s="209"/>
      <c r="AL1208" s="209"/>
      <c r="AM1208" s="209"/>
      <c r="AN1208" s="209"/>
      <c r="AO1208" s="209"/>
      <c r="AP1208" s="209"/>
      <c r="AQ1208" s="209"/>
      <c r="AR1208" s="209"/>
      <c r="AS1208" s="209"/>
      <c r="AT1208" s="209"/>
      <c r="AU1208" s="209"/>
      <c r="AV1208" s="209"/>
      <c r="AW1208" s="209"/>
      <c r="AX1208"/>
      <c r="AY1208"/>
    </row>
    <row r="1209" spans="1:51" ht="15" hidden="1" x14ac:dyDescent="0.25">
      <c r="A1209" s="209">
        <v>3979</v>
      </c>
      <c r="B1209" s="209" t="s">
        <v>718</v>
      </c>
      <c r="C1209" s="210">
        <v>45672.59375</v>
      </c>
      <c r="D1209" s="209" t="s">
        <v>574</v>
      </c>
      <c r="E1209" s="209" t="s">
        <v>744</v>
      </c>
      <c r="F1209" s="209">
        <v>8</v>
      </c>
      <c r="G1209" s="209" t="s">
        <v>516</v>
      </c>
      <c r="H1209" s="209" t="s">
        <v>620</v>
      </c>
      <c r="I1209" s="209" t="s">
        <v>624</v>
      </c>
      <c r="J1209" s="209" t="s">
        <v>1</v>
      </c>
      <c r="K1209" s="209" t="s">
        <v>2156</v>
      </c>
      <c r="L1209" s="209" t="s">
        <v>2183</v>
      </c>
      <c r="M1209" s="209" t="s">
        <v>2057</v>
      </c>
      <c r="N1209" s="209" t="s">
        <v>2057</v>
      </c>
      <c r="O1209" s="209"/>
      <c r="P1209" s="209"/>
      <c r="Q1209" s="209" t="s">
        <v>687</v>
      </c>
      <c r="R1209" s="209" t="e">
        <f>VLOOKUP(LEFT(Solicitacao_Prancha[[#This Row],[ORIGEM]],4),#REF!,2,0)</f>
        <v>#REF!</v>
      </c>
      <c r="S1209" s="209" t="e">
        <f>VLOOKUP(LEFT(Solicitacao_Prancha[[#This Row],[DESTINO]],4),#REF!,2,0)</f>
        <v>#REF!</v>
      </c>
      <c r="T1209" s="218" t="str">
        <f t="shared" si="297"/>
        <v>Aderente</v>
      </c>
      <c r="U1209" s="222">
        <f>((CONCATENATE(Solicitacao_Prancha[[#This Row],[DATA MOVIMENTAÇÃO]]," ",Solicitacao_Prancha[[#This Row],[HORA MOVIMENTAÇÃO]])-Solicitacao_Prancha[[#This Row],[DATA SOLICITAÇÃO]])*24)+3</f>
        <v>48.016666666720994</v>
      </c>
      <c r="V1209" s="224" t="s">
        <v>410</v>
      </c>
      <c r="W1209" s="209" t="str">
        <f>LEFT(Solicitacao_Prancha[[#This Row],[ORIGEM]],4)</f>
        <v>0354</v>
      </c>
      <c r="X1209" s="209" t="str">
        <f>LEFT(Solicitacao_Prancha[[#This Row],[DESTINO]],4)</f>
        <v>0354</v>
      </c>
      <c r="Y1209" s="209" t="str">
        <f t="shared" si="298"/>
        <v>BRLP0354</v>
      </c>
      <c r="Z1209" s="209" t="str">
        <f t="shared" si="299"/>
        <v>03540354</v>
      </c>
      <c r="AA1209" s="209" t="str">
        <f t="shared" si="300"/>
        <v>BRLP0354</v>
      </c>
      <c r="AB1209" s="222" t="e">
        <f>VLOOKUP(Y1209,#REF!,2,0)</f>
        <v>#REF!</v>
      </c>
      <c r="AC1209" s="222" t="e">
        <f>VLOOKUP(Z1209,#REF!,2,0)</f>
        <v>#REF!</v>
      </c>
      <c r="AD1209" s="222" t="e">
        <f>VLOOKUP(AA1209,#REF!,2,0)</f>
        <v>#REF!</v>
      </c>
      <c r="AE1209" s="227" t="e">
        <f t="shared" si="301"/>
        <v>#REF!</v>
      </c>
      <c r="AF1209" s="230" t="e">
        <f t="shared" si="302"/>
        <v>#REF!</v>
      </c>
      <c r="AG1209" s="230">
        <v>2</v>
      </c>
      <c r="AH1209" s="230" t="e">
        <f t="shared" si="294"/>
        <v>#REF!</v>
      </c>
      <c r="AI1209" s="230" t="e">
        <f t="shared" si="295"/>
        <v>#REF!</v>
      </c>
      <c r="AJ1209" s="230" t="e">
        <f t="shared" si="296"/>
        <v>#REF!</v>
      </c>
      <c r="AK1209" s="209"/>
      <c r="AL1209" s="209"/>
      <c r="AM1209" s="209"/>
      <c r="AN1209" s="209"/>
      <c r="AO1209" s="209"/>
      <c r="AP1209" s="209"/>
      <c r="AQ1209" s="209"/>
      <c r="AR1209" s="209"/>
      <c r="AS1209" s="209"/>
      <c r="AT1209" s="209"/>
      <c r="AU1209" s="209"/>
      <c r="AV1209" s="209"/>
      <c r="AW1209" s="209"/>
      <c r="AX1209"/>
      <c r="AY1209"/>
    </row>
    <row r="1210" spans="1:51" ht="15" hidden="1" x14ac:dyDescent="0.25">
      <c r="A1210" s="209">
        <v>3981</v>
      </c>
      <c r="B1210" s="209" t="s">
        <v>718</v>
      </c>
      <c r="C1210" s="210">
        <v>45672.603472222225</v>
      </c>
      <c r="D1210" s="209" t="s">
        <v>2185</v>
      </c>
      <c r="E1210" s="209" t="s">
        <v>744</v>
      </c>
      <c r="F1210" s="209">
        <v>4</v>
      </c>
      <c r="G1210" s="209" t="s">
        <v>8</v>
      </c>
      <c r="H1210" s="209" t="s">
        <v>624</v>
      </c>
      <c r="I1210" s="209" t="s">
        <v>621</v>
      </c>
      <c r="J1210" s="209" t="s">
        <v>531</v>
      </c>
      <c r="K1210" s="209" t="s">
        <v>2140</v>
      </c>
      <c r="L1210" s="209" t="s">
        <v>602</v>
      </c>
      <c r="M1210" s="209" t="s">
        <v>1717</v>
      </c>
      <c r="N1210" s="209" t="s">
        <v>1826</v>
      </c>
      <c r="O1210" s="209"/>
      <c r="P1210" s="209" t="s">
        <v>514</v>
      </c>
      <c r="Q1210" s="209" t="s">
        <v>688</v>
      </c>
      <c r="R1210" s="209" t="e">
        <f>VLOOKUP(LEFT(Solicitacao_Prancha[[#This Row],[ORIGEM]],4),#REF!,2,0)</f>
        <v>#REF!</v>
      </c>
      <c r="S1210" s="209" t="e">
        <f>VLOOKUP(LEFT(Solicitacao_Prancha[[#This Row],[DESTINO]],4),#REF!,2,0)</f>
        <v>#REF!</v>
      </c>
      <c r="T1210" s="218" t="str">
        <f t="shared" si="297"/>
        <v>Não Aderente</v>
      </c>
      <c r="U1210" s="222">
        <f>((CONCATENATE(Solicitacao_Prancha[[#This Row],[DATA MOVIMENTAÇÃO]]," ",Solicitacao_Prancha[[#This Row],[HORA MOVIMENTAÇÃO]])-Solicitacao_Prancha[[#This Row],[DATA SOLICITAÇÃO]])*24)+3</f>
        <v>3.5166666666045785</v>
      </c>
      <c r="V1210" s="224" t="s">
        <v>410</v>
      </c>
      <c r="W1210" s="209" t="str">
        <f>LEFT(Solicitacao_Prancha[[#This Row],[ORIGEM]],4)</f>
        <v>1123</v>
      </c>
      <c r="X1210" s="209" t="str">
        <f>LEFT(Solicitacao_Prancha[[#This Row],[DESTINO]],4)</f>
        <v>1124</v>
      </c>
      <c r="Y1210" s="209" t="str">
        <f t="shared" si="298"/>
        <v>BRLP1123</v>
      </c>
      <c r="Z1210" s="209" t="str">
        <f t="shared" si="299"/>
        <v>11231124</v>
      </c>
      <c r="AA1210" s="209" t="str">
        <f t="shared" si="300"/>
        <v>BRLP1124</v>
      </c>
      <c r="AB1210" s="222" t="e">
        <f>VLOOKUP(Y1210,#REF!,2,0)</f>
        <v>#REF!</v>
      </c>
      <c r="AC1210" s="222" t="e">
        <f>VLOOKUP(Z1210,#REF!,2,0)</f>
        <v>#REF!</v>
      </c>
      <c r="AD1210" s="222" t="e">
        <f>VLOOKUP(AA1210,#REF!,2,0)</f>
        <v>#REF!</v>
      </c>
      <c r="AE1210" s="227" t="e">
        <f t="shared" si="301"/>
        <v>#REF!</v>
      </c>
      <c r="AF1210" s="230" t="e">
        <f t="shared" si="302"/>
        <v>#REF!</v>
      </c>
      <c r="AG1210" s="230">
        <v>2</v>
      </c>
      <c r="AH1210" s="230" t="e">
        <f t="shared" si="294"/>
        <v>#REF!</v>
      </c>
      <c r="AI1210" s="230" t="e">
        <f t="shared" si="295"/>
        <v>#REF!</v>
      </c>
      <c r="AJ1210" s="230" t="e">
        <f t="shared" si="296"/>
        <v>#REF!</v>
      </c>
      <c r="AK1210" s="209"/>
      <c r="AL1210" s="209"/>
      <c r="AM1210" s="209"/>
      <c r="AN1210" s="209"/>
      <c r="AO1210" s="209"/>
      <c r="AP1210" s="209"/>
      <c r="AQ1210" s="209"/>
      <c r="AR1210" s="209"/>
      <c r="AS1210" s="209"/>
      <c r="AT1210" s="209"/>
      <c r="AU1210" s="209"/>
      <c r="AV1210" s="209"/>
      <c r="AW1210" s="209"/>
      <c r="AX1210"/>
      <c r="AY1210"/>
    </row>
    <row r="1211" spans="1:51" ht="15" hidden="1" x14ac:dyDescent="0.25">
      <c r="A1211" s="209">
        <v>3982</v>
      </c>
      <c r="B1211" s="209" t="s">
        <v>483</v>
      </c>
      <c r="C1211" s="210">
        <v>45672.708333333336</v>
      </c>
      <c r="D1211" s="209" t="s">
        <v>484</v>
      </c>
      <c r="E1211" s="209" t="s">
        <v>497</v>
      </c>
      <c r="F1211" s="209">
        <v>2</v>
      </c>
      <c r="G1211" s="209" t="s">
        <v>486</v>
      </c>
      <c r="H1211" s="209" t="s">
        <v>621</v>
      </c>
      <c r="I1211" s="209" t="s">
        <v>622</v>
      </c>
      <c r="J1211" s="209" t="s">
        <v>1</v>
      </c>
      <c r="K1211" s="209" t="s">
        <v>2156</v>
      </c>
      <c r="L1211" s="209" t="s">
        <v>595</v>
      </c>
      <c r="M1211" s="209" t="s">
        <v>769</v>
      </c>
      <c r="N1211" s="209" t="s">
        <v>567</v>
      </c>
      <c r="O1211" s="209"/>
      <c r="P1211" s="209"/>
      <c r="Q1211" s="209"/>
      <c r="R1211" s="209" t="e">
        <f>VLOOKUP(LEFT(Solicitacao_Prancha[[#This Row],[ORIGEM]],4),#REF!,2,0)</f>
        <v>#REF!</v>
      </c>
      <c r="S1211" s="209" t="e">
        <f>VLOOKUP(LEFT(Solicitacao_Prancha[[#This Row],[DESTINO]],4),#REF!,2,0)</f>
        <v>#REF!</v>
      </c>
      <c r="T1211" s="218" t="str">
        <f t="shared" si="297"/>
        <v>Não Aderente</v>
      </c>
      <c r="U1211" s="222">
        <f>((CONCATENATE(Solicitacao_Prancha[[#This Row],[DATA MOVIMENTAÇÃO]]," ",Solicitacao_Prancha[[#This Row],[HORA MOVIMENTAÇÃO]])-Solicitacao_Prancha[[#This Row],[DATA SOLICITAÇÃO]])*24)+3</f>
        <v>43.999999999883585</v>
      </c>
      <c r="V1211" s="224" t="s">
        <v>410</v>
      </c>
      <c r="W1211" s="209" t="str">
        <f>LEFT(Solicitacao_Prancha[[#This Row],[ORIGEM]],4)</f>
        <v>0332</v>
      </c>
      <c r="X1211" s="209" t="str">
        <f>LEFT(Solicitacao_Prancha[[#This Row],[DESTINO]],4)</f>
        <v>0452</v>
      </c>
      <c r="Y1211" s="209" t="str">
        <f t="shared" si="298"/>
        <v>BRLP0332</v>
      </c>
      <c r="Z1211" s="209" t="str">
        <f t="shared" si="299"/>
        <v>03320452</v>
      </c>
      <c r="AA1211" s="209" t="str">
        <f t="shared" si="300"/>
        <v>BRLP0452</v>
      </c>
      <c r="AB1211" s="222" t="e">
        <f>VLOOKUP(Y1211,#REF!,2,0)</f>
        <v>#REF!</v>
      </c>
      <c r="AC1211" s="222" t="e">
        <f>VLOOKUP(Z1211,#REF!,2,0)</f>
        <v>#REF!</v>
      </c>
      <c r="AD1211" s="222" t="e">
        <f>VLOOKUP(AA1211,#REF!,2,0)</f>
        <v>#REF!</v>
      </c>
      <c r="AE1211" s="227" t="e">
        <f t="shared" si="301"/>
        <v>#REF!</v>
      </c>
      <c r="AF1211" s="230" t="e">
        <f t="shared" si="302"/>
        <v>#REF!</v>
      </c>
      <c r="AG1211" s="230">
        <v>2</v>
      </c>
      <c r="AH1211" s="230" t="e">
        <f t="shared" si="294"/>
        <v>#REF!</v>
      </c>
      <c r="AI1211" s="230" t="e">
        <f t="shared" si="295"/>
        <v>#REF!</v>
      </c>
      <c r="AJ1211" s="230" t="e">
        <f t="shared" si="296"/>
        <v>#REF!</v>
      </c>
      <c r="AK1211" s="209"/>
      <c r="AL1211" s="209"/>
      <c r="AM1211" s="209"/>
      <c r="AN1211" s="209"/>
      <c r="AO1211" s="209"/>
      <c r="AP1211" s="209"/>
      <c r="AQ1211" s="209"/>
      <c r="AR1211" s="209"/>
      <c r="AS1211" s="209"/>
      <c r="AT1211" s="209"/>
      <c r="AU1211" s="209"/>
      <c r="AV1211" s="209"/>
      <c r="AW1211" s="209"/>
      <c r="AX1211"/>
      <c r="AY1211"/>
    </row>
    <row r="1212" spans="1:51" ht="15" hidden="1" x14ac:dyDescent="0.25">
      <c r="A1212" s="209">
        <v>3983</v>
      </c>
      <c r="B1212" s="209" t="s">
        <v>483</v>
      </c>
      <c r="C1212" s="210">
        <v>45672.709722222222</v>
      </c>
      <c r="D1212" s="209" t="s">
        <v>484</v>
      </c>
      <c r="E1212" s="209" t="s">
        <v>497</v>
      </c>
      <c r="F1212" s="209">
        <v>2</v>
      </c>
      <c r="G1212" s="209" t="s">
        <v>486</v>
      </c>
      <c r="H1212" s="209" t="s">
        <v>621</v>
      </c>
      <c r="I1212" s="209" t="s">
        <v>622</v>
      </c>
      <c r="J1212" s="209" t="s">
        <v>1</v>
      </c>
      <c r="K1212" s="209" t="s">
        <v>2186</v>
      </c>
      <c r="L1212" s="209" t="s">
        <v>2187</v>
      </c>
      <c r="M1212" s="209" t="s">
        <v>769</v>
      </c>
      <c r="N1212" s="209" t="s">
        <v>567</v>
      </c>
      <c r="O1212" s="209"/>
      <c r="P1212" s="209"/>
      <c r="Q1212" s="209"/>
      <c r="R1212" s="209" t="e">
        <f>VLOOKUP(LEFT(Solicitacao_Prancha[[#This Row],[ORIGEM]],4),#REF!,2,0)</f>
        <v>#REF!</v>
      </c>
      <c r="S1212" s="209" t="e">
        <f>VLOOKUP(LEFT(Solicitacao_Prancha[[#This Row],[DESTINO]],4),#REF!,2,0)</f>
        <v>#REF!</v>
      </c>
      <c r="T1212" s="218" t="str">
        <f t="shared" si="297"/>
        <v>Aderente</v>
      </c>
      <c r="U1212" s="222">
        <f>((CONCATENATE(Solicitacao_Prancha[[#This Row],[DATA MOVIMENTAÇÃO]]," ",Solicitacao_Prancha[[#This Row],[HORA MOVIMENTAÇÃO]])-Solicitacao_Prancha[[#This Row],[DATA SOLICITAÇÃO]])*24)+3</f>
        <v>68.016666666604578</v>
      </c>
      <c r="V1212" s="224" t="s">
        <v>410</v>
      </c>
      <c r="W1212" s="209" t="str">
        <f>LEFT(Solicitacao_Prancha[[#This Row],[ORIGEM]],4)</f>
        <v>0332</v>
      </c>
      <c r="X1212" s="209" t="str">
        <f>LEFT(Solicitacao_Prancha[[#This Row],[DESTINO]],4)</f>
        <v>0452</v>
      </c>
      <c r="Y1212" s="209" t="str">
        <f t="shared" si="298"/>
        <v>BRLP0332</v>
      </c>
      <c r="Z1212" s="209" t="str">
        <f t="shared" si="299"/>
        <v>03320452</v>
      </c>
      <c r="AA1212" s="209" t="str">
        <f t="shared" si="300"/>
        <v>BRLP0452</v>
      </c>
      <c r="AB1212" s="222" t="e">
        <f>VLOOKUP(Y1212,#REF!,2,0)</f>
        <v>#REF!</v>
      </c>
      <c r="AC1212" s="222" t="e">
        <f>VLOOKUP(Z1212,#REF!,2,0)</f>
        <v>#REF!</v>
      </c>
      <c r="AD1212" s="222" t="e">
        <f>VLOOKUP(AA1212,#REF!,2,0)</f>
        <v>#REF!</v>
      </c>
      <c r="AE1212" s="227" t="e">
        <f t="shared" si="301"/>
        <v>#REF!</v>
      </c>
      <c r="AF1212" s="230" t="e">
        <f t="shared" si="302"/>
        <v>#REF!</v>
      </c>
      <c r="AG1212" s="230">
        <v>2</v>
      </c>
      <c r="AH1212" s="230" t="e">
        <f t="shared" si="294"/>
        <v>#REF!</v>
      </c>
      <c r="AI1212" s="230" t="e">
        <f t="shared" si="295"/>
        <v>#REF!</v>
      </c>
      <c r="AJ1212" s="230" t="e">
        <f t="shared" si="296"/>
        <v>#REF!</v>
      </c>
      <c r="AK1212" s="209"/>
      <c r="AL1212" s="209"/>
      <c r="AM1212" s="209"/>
      <c r="AN1212" s="209"/>
      <c r="AO1212" s="209"/>
      <c r="AP1212" s="209"/>
      <c r="AQ1212" s="209"/>
      <c r="AR1212" s="209"/>
      <c r="AS1212" s="209"/>
      <c r="AT1212" s="209"/>
      <c r="AU1212" s="209"/>
      <c r="AV1212" s="209"/>
      <c r="AW1212" s="209"/>
      <c r="AX1212"/>
      <c r="AY1212"/>
    </row>
    <row r="1213" spans="1:51" ht="15" hidden="1" x14ac:dyDescent="0.25">
      <c r="A1213" s="209">
        <v>3984</v>
      </c>
      <c r="B1213" s="209" t="s">
        <v>743</v>
      </c>
      <c r="C1213" s="210">
        <v>45672.726388888892</v>
      </c>
      <c r="D1213" s="209" t="s">
        <v>2111</v>
      </c>
      <c r="E1213" s="209" t="s">
        <v>491</v>
      </c>
      <c r="F1213" s="209">
        <v>1</v>
      </c>
      <c r="G1213" s="209" t="s">
        <v>8</v>
      </c>
      <c r="H1213" s="209" t="s">
        <v>620</v>
      </c>
      <c r="I1213" s="209" t="s">
        <v>624</v>
      </c>
      <c r="J1213" s="209" t="s">
        <v>1</v>
      </c>
      <c r="K1213" s="209" t="s">
        <v>1877</v>
      </c>
      <c r="L1213" s="209" t="s">
        <v>604</v>
      </c>
      <c r="M1213" s="209" t="s">
        <v>1826</v>
      </c>
      <c r="N1213" s="209" t="s">
        <v>1826</v>
      </c>
      <c r="O1213" s="209" t="s">
        <v>2188</v>
      </c>
      <c r="P1213" s="209"/>
      <c r="Q1213" s="209" t="s">
        <v>688</v>
      </c>
      <c r="R1213" s="209" t="e">
        <f>VLOOKUP(LEFT(Solicitacao_Prancha[[#This Row],[ORIGEM]],4),#REF!,2,0)</f>
        <v>#REF!</v>
      </c>
      <c r="S1213" s="209" t="e">
        <f>VLOOKUP(LEFT(Solicitacao_Prancha[[#This Row],[DESTINO]],4),#REF!,2,0)</f>
        <v>#REF!</v>
      </c>
      <c r="T1213" s="218" t="str">
        <f t="shared" si="297"/>
        <v>Não Aderente</v>
      </c>
      <c r="U1213" s="222">
        <f>((CONCATENATE(Solicitacao_Prancha[[#This Row],[DATA MOVIMENTAÇÃO]]," ",Solicitacao_Prancha[[#This Row],[HORA MOVIMENTAÇÃO]])-Solicitacao_Prancha[[#This Row],[DATA SOLICITAÇÃO]])*24)+3</f>
        <v>16.566666666534729</v>
      </c>
      <c r="V1213" s="224" t="s">
        <v>410</v>
      </c>
      <c r="W1213" s="209" t="str">
        <f>LEFT(Solicitacao_Prancha[[#This Row],[ORIGEM]],4)</f>
        <v>1124</v>
      </c>
      <c r="X1213" s="209" t="str">
        <f>LEFT(Solicitacao_Prancha[[#This Row],[DESTINO]],4)</f>
        <v>1124</v>
      </c>
      <c r="Y1213" s="209" t="str">
        <f t="shared" si="298"/>
        <v>BRLP1124</v>
      </c>
      <c r="Z1213" s="209" t="str">
        <f t="shared" si="299"/>
        <v>11241124</v>
      </c>
      <c r="AA1213" s="209" t="str">
        <f t="shared" si="300"/>
        <v>BRLP1124</v>
      </c>
      <c r="AB1213" s="222" t="e">
        <f>VLOOKUP(Y1213,#REF!,2,0)</f>
        <v>#REF!</v>
      </c>
      <c r="AC1213" s="222" t="e">
        <f>VLOOKUP(Z1213,#REF!,2,0)</f>
        <v>#REF!</v>
      </c>
      <c r="AD1213" s="222" t="e">
        <f>VLOOKUP(AA1213,#REF!,2,0)</f>
        <v>#REF!</v>
      </c>
      <c r="AE1213" s="227" t="e">
        <f t="shared" si="301"/>
        <v>#REF!</v>
      </c>
      <c r="AF1213" s="230" t="e">
        <f t="shared" si="302"/>
        <v>#REF!</v>
      </c>
      <c r="AG1213" s="230">
        <v>2</v>
      </c>
      <c r="AH1213" s="230" t="e">
        <f t="shared" si="294"/>
        <v>#REF!</v>
      </c>
      <c r="AI1213" s="230" t="e">
        <f t="shared" si="295"/>
        <v>#REF!</v>
      </c>
      <c r="AJ1213" s="230" t="e">
        <f t="shared" si="296"/>
        <v>#REF!</v>
      </c>
      <c r="AK1213" s="209"/>
      <c r="AL1213" s="209"/>
      <c r="AM1213" s="209"/>
      <c r="AN1213" s="209"/>
      <c r="AO1213" s="209"/>
      <c r="AP1213" s="209"/>
      <c r="AQ1213" s="209"/>
      <c r="AR1213" s="209"/>
      <c r="AS1213" s="209"/>
      <c r="AT1213" s="209"/>
      <c r="AU1213" s="209"/>
      <c r="AV1213" s="209"/>
      <c r="AW1213" s="209"/>
      <c r="AX1213"/>
      <c r="AY1213"/>
    </row>
    <row r="1214" spans="1:51" ht="15" hidden="1" x14ac:dyDescent="0.25">
      <c r="A1214" s="209">
        <v>3985</v>
      </c>
      <c r="B1214" s="209" t="s">
        <v>717</v>
      </c>
      <c r="C1214" s="210">
        <v>45672.761111111111</v>
      </c>
      <c r="D1214" s="209" t="s">
        <v>2065</v>
      </c>
      <c r="E1214" s="209" t="s">
        <v>500</v>
      </c>
      <c r="F1214" s="209">
        <v>1</v>
      </c>
      <c r="G1214" s="209" t="s">
        <v>544</v>
      </c>
      <c r="H1214" s="209" t="s">
        <v>620</v>
      </c>
      <c r="I1214" s="209" t="s">
        <v>621</v>
      </c>
      <c r="J1214" s="209" t="s">
        <v>531</v>
      </c>
      <c r="K1214" s="209" t="s">
        <v>2140</v>
      </c>
      <c r="L1214" s="209" t="s">
        <v>2189</v>
      </c>
      <c r="M1214" s="209" t="s">
        <v>1498</v>
      </c>
      <c r="N1214" s="209" t="s">
        <v>660</v>
      </c>
      <c r="O1214" s="209"/>
      <c r="P1214" s="209" t="s">
        <v>514</v>
      </c>
      <c r="Q1214" s="209" t="s">
        <v>688</v>
      </c>
      <c r="R1214" s="209" t="e">
        <f>VLOOKUP(LEFT(Solicitacao_Prancha[[#This Row],[ORIGEM]],4),#REF!,2,0)</f>
        <v>#REF!</v>
      </c>
      <c r="S1214" s="209" t="e">
        <f>VLOOKUP(LEFT(Solicitacao_Prancha[[#This Row],[DESTINO]],4),#REF!,2,0)</f>
        <v>#REF!</v>
      </c>
      <c r="T1214" s="218" t="str">
        <f t="shared" si="297"/>
        <v>Não Aderente</v>
      </c>
      <c r="U1214" s="222">
        <f>((CONCATENATE(Solicitacao_Prancha[[#This Row],[DATA MOVIMENTAÇÃO]]," ",Solicitacao_Prancha[[#This Row],[HORA MOVIMENTAÇÃO]])-Solicitacao_Prancha[[#This Row],[DATA SOLICITAÇÃO]])*24)+3</f>
        <v>3.0166666667209938</v>
      </c>
      <c r="V1214" s="224" t="s">
        <v>410</v>
      </c>
      <c r="W1214" s="209" t="str">
        <f>LEFT(Solicitacao_Prancha[[#This Row],[ORIGEM]],4)</f>
        <v>0095</v>
      </c>
      <c r="X1214" s="209" t="str">
        <f>LEFT(Solicitacao_Prancha[[#This Row],[DESTINO]],4)</f>
        <v>0078</v>
      </c>
      <c r="Y1214" s="209" t="str">
        <f t="shared" si="298"/>
        <v>BRLP0095</v>
      </c>
      <c r="Z1214" s="209" t="str">
        <f t="shared" si="299"/>
        <v>00950078</v>
      </c>
      <c r="AA1214" s="209" t="str">
        <f t="shared" si="300"/>
        <v>BRLP0078</v>
      </c>
      <c r="AB1214" s="222" t="e">
        <f>VLOOKUP(Y1214,#REF!,2,0)</f>
        <v>#REF!</v>
      </c>
      <c r="AC1214" s="222" t="e">
        <f>VLOOKUP(Z1214,#REF!,2,0)</f>
        <v>#REF!</v>
      </c>
      <c r="AD1214" s="222" t="e">
        <f>VLOOKUP(AA1214,#REF!,2,0)</f>
        <v>#REF!</v>
      </c>
      <c r="AE1214" s="227" t="e">
        <f t="shared" si="301"/>
        <v>#REF!</v>
      </c>
      <c r="AF1214" s="230" t="e">
        <f t="shared" si="302"/>
        <v>#REF!</v>
      </c>
      <c r="AG1214" s="230">
        <v>2</v>
      </c>
      <c r="AH1214" s="230" t="e">
        <f t="shared" si="294"/>
        <v>#REF!</v>
      </c>
      <c r="AI1214" s="230" t="e">
        <f t="shared" si="295"/>
        <v>#REF!</v>
      </c>
      <c r="AJ1214" s="230" t="e">
        <f t="shared" si="296"/>
        <v>#REF!</v>
      </c>
      <c r="AK1214" s="209"/>
      <c r="AL1214" s="209"/>
      <c r="AM1214" s="209"/>
      <c r="AN1214" s="209"/>
      <c r="AO1214" s="209"/>
      <c r="AP1214" s="209"/>
      <c r="AQ1214" s="209"/>
      <c r="AR1214" s="209"/>
      <c r="AS1214" s="209"/>
      <c r="AT1214" s="209"/>
      <c r="AU1214" s="209"/>
      <c r="AV1214" s="209"/>
      <c r="AW1214" s="209"/>
      <c r="AX1214"/>
      <c r="AY1214"/>
    </row>
    <row r="1215" spans="1:51" ht="15" hidden="1" x14ac:dyDescent="0.25">
      <c r="A1215" s="209">
        <v>3986</v>
      </c>
      <c r="B1215" s="209" t="s">
        <v>745</v>
      </c>
      <c r="C1215" s="210">
        <v>45672.801388888889</v>
      </c>
      <c r="D1215" s="209" t="s">
        <v>2190</v>
      </c>
      <c r="E1215" s="209" t="s">
        <v>537</v>
      </c>
      <c r="F1215" s="209">
        <v>4</v>
      </c>
      <c r="G1215" s="209" t="s">
        <v>2191</v>
      </c>
      <c r="H1215" s="209" t="s">
        <v>621</v>
      </c>
      <c r="I1215" s="209" t="s">
        <v>622</v>
      </c>
      <c r="J1215" s="209" t="s">
        <v>531</v>
      </c>
      <c r="K1215" s="209" t="s">
        <v>1877</v>
      </c>
      <c r="L1215" s="209" t="s">
        <v>593</v>
      </c>
      <c r="M1215" s="209" t="s">
        <v>2192</v>
      </c>
      <c r="N1215" s="209" t="s">
        <v>2193</v>
      </c>
      <c r="O1215" s="209"/>
      <c r="P1215" s="209" t="s">
        <v>514</v>
      </c>
      <c r="Q1215" s="209" t="s">
        <v>687</v>
      </c>
      <c r="R1215" s="209" t="e">
        <f>VLOOKUP(LEFT(Solicitacao_Prancha[[#This Row],[ORIGEM]],4),#REF!,2,0)</f>
        <v>#REF!</v>
      </c>
      <c r="S1215" s="209" t="e">
        <f>VLOOKUP(LEFT(Solicitacao_Prancha[[#This Row],[DESTINO]],4),#REF!,2,0)</f>
        <v>#REF!</v>
      </c>
      <c r="T1215" s="218" t="str">
        <f t="shared" si="297"/>
        <v>Não Aderente</v>
      </c>
      <c r="U1215" s="222">
        <f>((CONCATENATE(Solicitacao_Prancha[[#This Row],[DATA MOVIMENTAÇÃO]]," ",Solicitacao_Prancha[[#This Row],[HORA MOVIMENTAÇÃO]])-Solicitacao_Prancha[[#This Row],[DATA SOLICITAÇÃO]])*24)+3</f>
        <v>15.766666666720994</v>
      </c>
      <c r="V1215" s="224" t="s">
        <v>410</v>
      </c>
      <c r="W1215" s="209" t="str">
        <f>LEFT(Solicitacao_Prancha[[#This Row],[ORIGEM]],4)</f>
        <v>2197</v>
      </c>
      <c r="X1215" s="209" t="str">
        <f>LEFT(Solicitacao_Prancha[[#This Row],[DESTINO]],4)</f>
        <v>0312</v>
      </c>
      <c r="Y1215" s="209" t="str">
        <f t="shared" si="298"/>
        <v>BRLP2197</v>
      </c>
      <c r="Z1215" s="209" t="str">
        <f t="shared" si="299"/>
        <v>21970312</v>
      </c>
      <c r="AA1215" s="209" t="str">
        <f t="shared" si="300"/>
        <v>BRLP0312</v>
      </c>
      <c r="AB1215" s="222" t="e">
        <f>VLOOKUP(Y1215,#REF!,2,0)</f>
        <v>#REF!</v>
      </c>
      <c r="AC1215" s="222" t="e">
        <f>VLOOKUP(Z1215,#REF!,2,0)</f>
        <v>#REF!</v>
      </c>
      <c r="AD1215" s="222" t="e">
        <f>VLOOKUP(AA1215,#REF!,2,0)</f>
        <v>#REF!</v>
      </c>
      <c r="AE1215" s="227" t="e">
        <f t="shared" si="301"/>
        <v>#REF!</v>
      </c>
      <c r="AF1215" s="230" t="e">
        <f t="shared" si="302"/>
        <v>#REF!</v>
      </c>
      <c r="AG1215" s="230">
        <v>2</v>
      </c>
      <c r="AH1215" s="230" t="e">
        <f t="shared" si="294"/>
        <v>#REF!</v>
      </c>
      <c r="AI1215" s="230" t="e">
        <f t="shared" si="295"/>
        <v>#REF!</v>
      </c>
      <c r="AJ1215" s="230" t="e">
        <f t="shared" si="296"/>
        <v>#REF!</v>
      </c>
      <c r="AK1215" s="209"/>
      <c r="AL1215" s="209"/>
      <c r="AM1215" s="209"/>
      <c r="AN1215" s="209"/>
      <c r="AO1215" s="209"/>
      <c r="AP1215" s="209"/>
      <c r="AQ1215" s="209"/>
      <c r="AR1215" s="209"/>
      <c r="AS1215" s="209"/>
      <c r="AT1215" s="209"/>
      <c r="AU1215" s="209"/>
      <c r="AV1215" s="209"/>
      <c r="AW1215" s="209"/>
      <c r="AX1215"/>
      <c r="AY1215"/>
    </row>
    <row r="1216" spans="1:51" ht="15" hidden="1" x14ac:dyDescent="0.25">
      <c r="A1216" s="209">
        <v>3987</v>
      </c>
      <c r="B1216" s="209" t="s">
        <v>718</v>
      </c>
      <c r="C1216" s="210">
        <v>45672.829861111109</v>
      </c>
      <c r="D1216" s="209" t="s">
        <v>822</v>
      </c>
      <c r="E1216" s="209" t="s">
        <v>719</v>
      </c>
      <c r="F1216" s="209">
        <v>2</v>
      </c>
      <c r="G1216" s="209" t="s">
        <v>7</v>
      </c>
      <c r="H1216" s="209" t="s">
        <v>621</v>
      </c>
      <c r="I1216" s="209" t="s">
        <v>621</v>
      </c>
      <c r="J1216" s="209" t="s">
        <v>502</v>
      </c>
      <c r="K1216" s="209" t="s">
        <v>1877</v>
      </c>
      <c r="L1216" s="209" t="s">
        <v>595</v>
      </c>
      <c r="M1216" s="209" t="s">
        <v>640</v>
      </c>
      <c r="N1216" s="209" t="s">
        <v>590</v>
      </c>
      <c r="O1216" s="209"/>
      <c r="P1216" s="209"/>
      <c r="Q1216" s="209" t="s">
        <v>688</v>
      </c>
      <c r="R1216" s="209" t="e">
        <f>VLOOKUP(LEFT(Solicitacao_Prancha[[#This Row],[ORIGEM]],4),#REF!,2,0)</f>
        <v>#REF!</v>
      </c>
      <c r="S1216" s="209" t="e">
        <f>VLOOKUP(LEFT(Solicitacao_Prancha[[#This Row],[DESTINO]],4),#REF!,2,0)</f>
        <v>#REF!</v>
      </c>
      <c r="T1216" s="218" t="str">
        <f t="shared" si="297"/>
        <v>Não Aderente</v>
      </c>
      <c r="U1216" s="222">
        <f>((CONCATENATE(Solicitacao_Prancha[[#This Row],[DATA MOVIMENTAÇÃO]]," ",Solicitacao_Prancha[[#This Row],[HORA MOVIMENTAÇÃO]])-Solicitacao_Prancha[[#This Row],[DATA SOLICITAÇÃO]])*24)+3</f>
        <v>17.083333333313931</v>
      </c>
      <c r="V1216" s="224" t="s">
        <v>410</v>
      </c>
      <c r="W1216" s="209" t="str">
        <f>LEFT(Solicitacao_Prancha[[#This Row],[ORIGEM]],4)</f>
        <v>0422</v>
      </c>
      <c r="X1216" s="209" t="str">
        <f>LEFT(Solicitacao_Prancha[[#This Row],[DESTINO]],4)</f>
        <v>0351</v>
      </c>
      <c r="Y1216" s="209" t="str">
        <f t="shared" si="298"/>
        <v>BRLP0422</v>
      </c>
      <c r="Z1216" s="209" t="str">
        <f t="shared" si="299"/>
        <v>04220351</v>
      </c>
      <c r="AA1216" s="209" t="str">
        <f t="shared" si="300"/>
        <v>BRLP0351</v>
      </c>
      <c r="AB1216" s="222" t="e">
        <f>VLOOKUP(Y1216,#REF!,2,0)</f>
        <v>#REF!</v>
      </c>
      <c r="AC1216" s="222" t="e">
        <f>VLOOKUP(Z1216,#REF!,2,0)</f>
        <v>#REF!</v>
      </c>
      <c r="AD1216" s="222" t="e">
        <f>VLOOKUP(AA1216,#REF!,2,0)</f>
        <v>#REF!</v>
      </c>
      <c r="AE1216" s="227" t="e">
        <f t="shared" si="301"/>
        <v>#REF!</v>
      </c>
      <c r="AF1216" s="230" t="e">
        <f t="shared" si="302"/>
        <v>#REF!</v>
      </c>
      <c r="AG1216" s="230">
        <v>2</v>
      </c>
      <c r="AH1216" s="230" t="e">
        <f t="shared" si="294"/>
        <v>#REF!</v>
      </c>
      <c r="AI1216" s="230" t="e">
        <f t="shared" si="295"/>
        <v>#REF!</v>
      </c>
      <c r="AJ1216" s="230" t="e">
        <f t="shared" si="296"/>
        <v>#REF!</v>
      </c>
      <c r="AK1216" s="209"/>
      <c r="AL1216" s="209"/>
      <c r="AM1216" s="209"/>
      <c r="AN1216" s="209"/>
      <c r="AO1216" s="209"/>
      <c r="AP1216" s="209"/>
      <c r="AQ1216" s="209"/>
      <c r="AR1216" s="209"/>
      <c r="AS1216" s="209"/>
      <c r="AT1216" s="209"/>
      <c r="AU1216" s="209"/>
      <c r="AV1216" s="209"/>
      <c r="AW1216" s="209"/>
      <c r="AX1216"/>
      <c r="AY1216"/>
    </row>
    <row r="1217" spans="1:51" ht="15" hidden="1" x14ac:dyDescent="0.25">
      <c r="A1217" s="209">
        <v>3988</v>
      </c>
      <c r="B1217" s="209" t="s">
        <v>717</v>
      </c>
      <c r="C1217" s="210">
        <v>45672.902777777781</v>
      </c>
      <c r="D1217" s="209" t="s">
        <v>1350</v>
      </c>
      <c r="E1217" s="209" t="s">
        <v>500</v>
      </c>
      <c r="F1217" s="209">
        <v>4</v>
      </c>
      <c r="G1217" s="209" t="s">
        <v>506</v>
      </c>
      <c r="H1217" s="209" t="s">
        <v>622</v>
      </c>
      <c r="I1217" s="209" t="s">
        <v>624</v>
      </c>
      <c r="J1217" s="209" t="s">
        <v>1</v>
      </c>
      <c r="K1217" s="209" t="s">
        <v>2156</v>
      </c>
      <c r="L1217" s="209" t="s">
        <v>600</v>
      </c>
      <c r="M1217" s="209" t="s">
        <v>1513</v>
      </c>
      <c r="N1217" s="209" t="s">
        <v>634</v>
      </c>
      <c r="O1217" s="209"/>
      <c r="P1217" s="209"/>
      <c r="Q1217" s="209" t="s">
        <v>688</v>
      </c>
      <c r="R1217" s="209" t="e">
        <f>VLOOKUP(LEFT(Solicitacao_Prancha[[#This Row],[ORIGEM]],4),#REF!,2,0)</f>
        <v>#REF!</v>
      </c>
      <c r="S1217" s="209" t="e">
        <f>VLOOKUP(LEFT(Solicitacao_Prancha[[#This Row],[DESTINO]],4),#REF!,2,0)</f>
        <v>#REF!</v>
      </c>
      <c r="T1217" s="218" t="str">
        <f t="shared" si="297"/>
        <v>Não Aderente</v>
      </c>
      <c r="U1217" s="222">
        <f>((CONCATENATE(Solicitacao_Prancha[[#This Row],[DATA MOVIMENTAÇÃO]]," ",Solicitacao_Prancha[[#This Row],[HORA MOVIMENTAÇÃO]])-Solicitacao_Prancha[[#This Row],[DATA SOLICITAÇÃO]])*24)+3</f>
        <v>35.333333333255723</v>
      </c>
      <c r="V1217" s="224" t="s">
        <v>410</v>
      </c>
      <c r="W1217" s="209" t="str">
        <f>LEFT(Solicitacao_Prancha[[#This Row],[ORIGEM]],4)</f>
        <v>0460</v>
      </c>
      <c r="X1217" s="209" t="str">
        <f>LEFT(Solicitacao_Prancha[[#This Row],[DESTINO]],4)</f>
        <v>0157</v>
      </c>
      <c r="Y1217" s="209" t="str">
        <f t="shared" si="298"/>
        <v>BRLP0460</v>
      </c>
      <c r="Z1217" s="209" t="str">
        <f t="shared" si="299"/>
        <v>04600157</v>
      </c>
      <c r="AA1217" s="209" t="str">
        <f t="shared" si="300"/>
        <v>BRLP0157</v>
      </c>
      <c r="AB1217" s="222" t="e">
        <f>VLOOKUP(Y1217,#REF!,2,0)</f>
        <v>#REF!</v>
      </c>
      <c r="AC1217" s="222" t="e">
        <f>VLOOKUP(Z1217,#REF!,2,0)</f>
        <v>#REF!</v>
      </c>
      <c r="AD1217" s="222" t="e">
        <f>VLOOKUP(AA1217,#REF!,2,0)</f>
        <v>#REF!</v>
      </c>
      <c r="AE1217" s="227" t="e">
        <f t="shared" si="301"/>
        <v>#REF!</v>
      </c>
      <c r="AF1217" s="230" t="e">
        <f t="shared" si="302"/>
        <v>#REF!</v>
      </c>
      <c r="AG1217" s="230">
        <v>2</v>
      </c>
      <c r="AH1217" s="230" t="e">
        <f t="shared" si="294"/>
        <v>#REF!</v>
      </c>
      <c r="AI1217" s="230" t="e">
        <f t="shared" si="295"/>
        <v>#REF!</v>
      </c>
      <c r="AJ1217" s="230" t="e">
        <f t="shared" si="296"/>
        <v>#REF!</v>
      </c>
      <c r="AK1217" s="209"/>
      <c r="AL1217" s="209"/>
      <c r="AM1217" s="209"/>
      <c r="AN1217" s="209"/>
      <c r="AO1217" s="209"/>
      <c r="AP1217" s="209"/>
      <c r="AQ1217" s="209"/>
      <c r="AR1217" s="209"/>
      <c r="AS1217" s="209"/>
      <c r="AT1217" s="209"/>
      <c r="AU1217" s="209"/>
      <c r="AV1217" s="209"/>
      <c r="AW1217" s="209"/>
      <c r="AX1217"/>
      <c r="AY1217"/>
    </row>
    <row r="1218" spans="1:51" ht="15" hidden="1" x14ac:dyDescent="0.25">
      <c r="A1218" s="209">
        <v>3989</v>
      </c>
      <c r="B1218" s="209" t="s">
        <v>745</v>
      </c>
      <c r="C1218" s="210">
        <v>45673.038194444445</v>
      </c>
      <c r="D1218" s="209" t="s">
        <v>587</v>
      </c>
      <c r="E1218" s="209" t="s">
        <v>485</v>
      </c>
      <c r="F1218" s="209">
        <v>2</v>
      </c>
      <c r="G1218" s="209" t="s">
        <v>1364</v>
      </c>
      <c r="H1218" s="209" t="s">
        <v>620</v>
      </c>
      <c r="I1218" s="209" t="s">
        <v>624</v>
      </c>
      <c r="J1218" s="209" t="s">
        <v>1</v>
      </c>
      <c r="K1218" s="209" t="s">
        <v>2186</v>
      </c>
      <c r="L1218" s="209" t="s">
        <v>600</v>
      </c>
      <c r="M1218" s="209" t="s">
        <v>2102</v>
      </c>
      <c r="N1218" s="209" t="s">
        <v>2194</v>
      </c>
      <c r="O1218" s="209" t="s">
        <v>2195</v>
      </c>
      <c r="P1218" s="209"/>
      <c r="Q1218" s="209" t="s">
        <v>687</v>
      </c>
      <c r="R1218" s="209" t="e">
        <f>VLOOKUP(LEFT(Solicitacao_Prancha[[#This Row],[ORIGEM]],4),#REF!,2,0)</f>
        <v>#REF!</v>
      </c>
      <c r="S1218" s="209" t="e">
        <f>VLOOKUP(LEFT(Solicitacao_Prancha[[#This Row],[DESTINO]],4),#REF!,2,0)</f>
        <v>#REF!</v>
      </c>
      <c r="T1218" s="218" t="str">
        <f t="shared" si="297"/>
        <v>Aderente</v>
      </c>
      <c r="U1218" s="222">
        <f>((CONCATENATE(Solicitacao_Prancha[[#This Row],[DATA MOVIMENTAÇÃO]]," ",Solicitacao_Prancha[[#This Row],[HORA MOVIMENTAÇÃO]])-Solicitacao_Prancha[[#This Row],[DATA SOLICITAÇÃO]])*24)+3</f>
        <v>56.083333333313931</v>
      </c>
      <c r="V1218" s="224" t="s">
        <v>410</v>
      </c>
      <c r="W1218" s="209" t="str">
        <f>LEFT(Solicitacao_Prancha[[#This Row],[ORIGEM]],4)</f>
        <v>0006</v>
      </c>
      <c r="X1218" s="209" t="str">
        <f>LEFT(Solicitacao_Prancha[[#This Row],[DESTINO]],4)</f>
        <v>0493</v>
      </c>
      <c r="Y1218" s="209" t="str">
        <f t="shared" si="298"/>
        <v>BRLP0006</v>
      </c>
      <c r="Z1218" s="209" t="str">
        <f t="shared" si="299"/>
        <v>00060493</v>
      </c>
      <c r="AA1218" s="209" t="str">
        <f t="shared" si="300"/>
        <v>BRLP0493</v>
      </c>
      <c r="AB1218" s="222" t="e">
        <f>VLOOKUP(Y1218,#REF!,2,0)</f>
        <v>#REF!</v>
      </c>
      <c r="AC1218" s="222" t="e">
        <f>VLOOKUP(Z1218,#REF!,2,0)</f>
        <v>#REF!</v>
      </c>
      <c r="AD1218" s="222" t="e">
        <f>VLOOKUP(AA1218,#REF!,2,0)</f>
        <v>#REF!</v>
      </c>
      <c r="AE1218" s="227" t="e">
        <f t="shared" si="301"/>
        <v>#REF!</v>
      </c>
      <c r="AF1218" s="230" t="e">
        <f t="shared" si="302"/>
        <v>#REF!</v>
      </c>
      <c r="AG1218" s="230">
        <v>2</v>
      </c>
      <c r="AH1218" s="230" t="e">
        <f t="shared" si="294"/>
        <v>#REF!</v>
      </c>
      <c r="AI1218" s="230" t="e">
        <f t="shared" si="295"/>
        <v>#REF!</v>
      </c>
      <c r="AJ1218" s="230" t="e">
        <f t="shared" si="296"/>
        <v>#REF!</v>
      </c>
      <c r="AK1218" s="209"/>
      <c r="AL1218" s="209"/>
      <c r="AM1218" s="209"/>
      <c r="AN1218" s="209"/>
      <c r="AO1218" s="209"/>
      <c r="AP1218" s="209"/>
      <c r="AQ1218" s="209"/>
      <c r="AR1218" s="209"/>
      <c r="AS1218" s="209"/>
      <c r="AT1218" s="209"/>
      <c r="AU1218" s="209"/>
      <c r="AV1218" s="209"/>
      <c r="AW1218" s="209"/>
      <c r="AX1218"/>
      <c r="AY1218"/>
    </row>
    <row r="1219" spans="1:51" ht="15" hidden="1" x14ac:dyDescent="0.25">
      <c r="A1219" s="209">
        <v>4020</v>
      </c>
      <c r="B1219" s="209" t="s">
        <v>745</v>
      </c>
      <c r="C1219" s="210">
        <v>45673.038194444445</v>
      </c>
      <c r="D1219" s="209" t="s">
        <v>587</v>
      </c>
      <c r="E1219" s="209" t="s">
        <v>485</v>
      </c>
      <c r="F1219" s="209">
        <v>2</v>
      </c>
      <c r="G1219" s="209" t="s">
        <v>1364</v>
      </c>
      <c r="H1219" s="209" t="s">
        <v>620</v>
      </c>
      <c r="I1219" s="209" t="s">
        <v>624</v>
      </c>
      <c r="J1219" s="209" t="s">
        <v>502</v>
      </c>
      <c r="K1219" s="209" t="s">
        <v>2186</v>
      </c>
      <c r="L1219" s="209" t="s">
        <v>600</v>
      </c>
      <c r="M1219" s="209" t="s">
        <v>2102</v>
      </c>
      <c r="N1219" s="209" t="s">
        <v>2194</v>
      </c>
      <c r="O1219" s="209" t="s">
        <v>2195</v>
      </c>
      <c r="P1219" s="209"/>
      <c r="Q1219" s="209" t="s">
        <v>687</v>
      </c>
      <c r="R1219" s="209" t="e">
        <f>VLOOKUP(LEFT(Solicitacao_Prancha[[#This Row],[ORIGEM]],4),#REF!,2,0)</f>
        <v>#REF!</v>
      </c>
      <c r="S1219" s="209" t="e">
        <f>VLOOKUP(LEFT(Solicitacao_Prancha[[#This Row],[DESTINO]],4),#REF!,2,0)</f>
        <v>#REF!</v>
      </c>
      <c r="T1219" s="218" t="str">
        <f t="shared" si="297"/>
        <v>Aderente</v>
      </c>
      <c r="U1219" s="222">
        <f>((CONCATENATE(Solicitacao_Prancha[[#This Row],[DATA MOVIMENTAÇÃO]]," ",Solicitacao_Prancha[[#This Row],[HORA MOVIMENTAÇÃO]])-Solicitacao_Prancha[[#This Row],[DATA SOLICITAÇÃO]])*24)+3</f>
        <v>56.083333333313931</v>
      </c>
      <c r="V1219" s="224" t="s">
        <v>410</v>
      </c>
      <c r="W1219" s="209" t="str">
        <f>LEFT(Solicitacao_Prancha[[#This Row],[ORIGEM]],4)</f>
        <v>0006</v>
      </c>
      <c r="X1219" s="209" t="str">
        <f>LEFT(Solicitacao_Prancha[[#This Row],[DESTINO]],4)</f>
        <v>0493</v>
      </c>
      <c r="Y1219" s="209" t="str">
        <f t="shared" si="298"/>
        <v>BRLP0006</v>
      </c>
      <c r="Z1219" s="209" t="str">
        <f t="shared" si="299"/>
        <v>00060493</v>
      </c>
      <c r="AA1219" s="209" t="str">
        <f t="shared" si="300"/>
        <v>BRLP0493</v>
      </c>
      <c r="AB1219" s="222" t="e">
        <f>VLOOKUP(Y1219,#REF!,2,0)</f>
        <v>#REF!</v>
      </c>
      <c r="AC1219" s="222" t="e">
        <f>VLOOKUP(Z1219,#REF!,2,0)</f>
        <v>#REF!</v>
      </c>
      <c r="AD1219" s="222" t="e">
        <f>VLOOKUP(AA1219,#REF!,2,0)</f>
        <v>#REF!</v>
      </c>
      <c r="AE1219" s="227" t="e">
        <f t="shared" si="301"/>
        <v>#REF!</v>
      </c>
      <c r="AF1219" s="230" t="e">
        <f t="shared" si="302"/>
        <v>#REF!</v>
      </c>
      <c r="AG1219" s="230">
        <v>2</v>
      </c>
      <c r="AH1219" s="230" t="e">
        <f t="shared" si="294"/>
        <v>#REF!</v>
      </c>
      <c r="AI1219" s="230" t="e">
        <f t="shared" si="295"/>
        <v>#REF!</v>
      </c>
      <c r="AJ1219" s="230" t="e">
        <f t="shared" si="296"/>
        <v>#REF!</v>
      </c>
      <c r="AK1219" s="209"/>
      <c r="AL1219" s="209"/>
      <c r="AM1219" s="209"/>
      <c r="AN1219" s="209"/>
      <c r="AO1219" s="209"/>
      <c r="AP1219" s="209"/>
      <c r="AQ1219" s="209"/>
      <c r="AR1219" s="209"/>
      <c r="AS1219" s="209"/>
      <c r="AT1219" s="209"/>
      <c r="AU1219" s="209"/>
      <c r="AV1219" s="209"/>
      <c r="AW1219" s="209"/>
      <c r="AX1219"/>
      <c r="AY1219"/>
    </row>
    <row r="1220" spans="1:51" ht="15" hidden="1" x14ac:dyDescent="0.25">
      <c r="A1220" s="209">
        <v>4034</v>
      </c>
      <c r="B1220" s="209" t="s">
        <v>745</v>
      </c>
      <c r="C1220" s="210">
        <v>45673.038194444445</v>
      </c>
      <c r="D1220" s="209" t="s">
        <v>587</v>
      </c>
      <c r="E1220" s="209" t="s">
        <v>485</v>
      </c>
      <c r="F1220" s="209">
        <v>1</v>
      </c>
      <c r="G1220" s="209" t="s">
        <v>1364</v>
      </c>
      <c r="H1220" s="209" t="s">
        <v>620</v>
      </c>
      <c r="I1220" s="209" t="s">
        <v>624</v>
      </c>
      <c r="J1220" s="209" t="s">
        <v>502</v>
      </c>
      <c r="K1220" s="209" t="s">
        <v>2207</v>
      </c>
      <c r="L1220" s="209" t="s">
        <v>595</v>
      </c>
      <c r="M1220" s="209" t="s">
        <v>2102</v>
      </c>
      <c r="N1220" s="209" t="s">
        <v>2194</v>
      </c>
      <c r="O1220" s="209" t="s">
        <v>2221</v>
      </c>
      <c r="P1220" s="209"/>
      <c r="Q1220" s="209" t="s">
        <v>687</v>
      </c>
      <c r="R1220" s="209" t="e">
        <f>VLOOKUP(LEFT(Solicitacao_Prancha[[#This Row],[ORIGEM]],4),#REF!,2,0)</f>
        <v>#REF!</v>
      </c>
      <c r="S1220" s="209" t="e">
        <f>VLOOKUP(LEFT(Solicitacao_Prancha[[#This Row],[DESTINO]],4),#REF!,2,0)</f>
        <v>#REF!</v>
      </c>
      <c r="T1220" s="218" t="str">
        <f t="shared" si="297"/>
        <v>Aderente</v>
      </c>
      <c r="U1220" s="222">
        <f>((CONCATENATE(Solicitacao_Prancha[[#This Row],[DATA MOVIMENTAÇÃO]]," ",Solicitacao_Prancha[[#This Row],[HORA MOVIMENTAÇÃO]])-Solicitacao_Prancha[[#This Row],[DATA SOLICITAÇÃO]])*24)+3</f>
        <v>132.08333333325572</v>
      </c>
      <c r="V1220" s="224" t="s">
        <v>410</v>
      </c>
      <c r="W1220" s="209" t="str">
        <f>LEFT(Solicitacao_Prancha[[#This Row],[ORIGEM]],4)</f>
        <v>0006</v>
      </c>
      <c r="X1220" s="209" t="str">
        <f>LEFT(Solicitacao_Prancha[[#This Row],[DESTINO]],4)</f>
        <v>0493</v>
      </c>
      <c r="Y1220" s="209" t="str">
        <f t="shared" si="298"/>
        <v>BRLP0006</v>
      </c>
      <c r="Z1220" s="209" t="str">
        <f t="shared" si="299"/>
        <v>00060493</v>
      </c>
      <c r="AA1220" s="209" t="str">
        <f t="shared" si="300"/>
        <v>BRLP0493</v>
      </c>
      <c r="AB1220" s="222" t="e">
        <f>VLOOKUP(Y1220,#REF!,2,0)</f>
        <v>#REF!</v>
      </c>
      <c r="AC1220" s="222" t="e">
        <f>VLOOKUP(Z1220,#REF!,2,0)</f>
        <v>#REF!</v>
      </c>
      <c r="AD1220" s="222" t="e">
        <f>VLOOKUP(AA1220,#REF!,2,0)</f>
        <v>#REF!</v>
      </c>
      <c r="AE1220" s="227" t="e">
        <f t="shared" si="301"/>
        <v>#REF!</v>
      </c>
      <c r="AF1220" s="230" t="e">
        <f t="shared" si="302"/>
        <v>#REF!</v>
      </c>
      <c r="AG1220" s="230">
        <v>2</v>
      </c>
      <c r="AH1220" s="230" t="e">
        <f t="shared" si="294"/>
        <v>#REF!</v>
      </c>
      <c r="AI1220" s="230" t="e">
        <f t="shared" si="295"/>
        <v>#REF!</v>
      </c>
      <c r="AJ1220" s="230" t="e">
        <f t="shared" si="296"/>
        <v>#REF!</v>
      </c>
      <c r="AK1220" s="209"/>
      <c r="AL1220" s="209"/>
      <c r="AM1220" s="209"/>
      <c r="AN1220" s="209"/>
      <c r="AO1220" s="209"/>
      <c r="AP1220" s="209"/>
      <c r="AQ1220" s="209"/>
      <c r="AR1220" s="209"/>
      <c r="AS1220" s="209"/>
      <c r="AT1220" s="209"/>
      <c r="AU1220" s="209"/>
      <c r="AV1220" s="209"/>
      <c r="AW1220" s="209"/>
      <c r="AX1220"/>
      <c r="AY1220"/>
    </row>
    <row r="1221" spans="1:51" ht="15" hidden="1" x14ac:dyDescent="0.25">
      <c r="A1221" s="209">
        <v>3990</v>
      </c>
      <c r="B1221" s="209" t="s">
        <v>745</v>
      </c>
      <c r="C1221" s="210">
        <v>45673.07916666667</v>
      </c>
      <c r="D1221" s="209" t="s">
        <v>844</v>
      </c>
      <c r="E1221" s="209" t="s">
        <v>485</v>
      </c>
      <c r="F1221" s="209">
        <v>2</v>
      </c>
      <c r="G1221" s="209" t="s">
        <v>845</v>
      </c>
      <c r="H1221" s="209" t="s">
        <v>620</v>
      </c>
      <c r="I1221" s="209" t="s">
        <v>624</v>
      </c>
      <c r="J1221" s="209" t="s">
        <v>1</v>
      </c>
      <c r="K1221" s="209" t="s">
        <v>2156</v>
      </c>
      <c r="L1221" s="209" t="s">
        <v>604</v>
      </c>
      <c r="M1221" s="209" t="s">
        <v>410</v>
      </c>
      <c r="N1221" s="209" t="s">
        <v>490</v>
      </c>
      <c r="O1221" s="209" t="s">
        <v>2196</v>
      </c>
      <c r="P1221" s="209"/>
      <c r="Q1221" s="209" t="s">
        <v>687</v>
      </c>
      <c r="R1221" s="209" t="e">
        <f>VLOOKUP(LEFT(Solicitacao_Prancha[[#This Row],[ORIGEM]],4),#REF!,2,0)</f>
        <v>#REF!</v>
      </c>
      <c r="S1221" s="209" t="e">
        <f>VLOOKUP(LEFT(Solicitacao_Prancha[[#This Row],[DESTINO]],4),#REF!,2,0)</f>
        <v>#REF!</v>
      </c>
      <c r="T1221" s="218" t="str">
        <f t="shared" si="297"/>
        <v>Não Aderente</v>
      </c>
      <c r="U1221" s="222">
        <f>((CONCATENATE(Solicitacao_Prancha[[#This Row],[DATA MOVIMENTAÇÃO]]," ",Solicitacao_Prancha[[#This Row],[HORA MOVIMENTAÇÃO]])-Solicitacao_Prancha[[#This Row],[DATA SOLICITAÇÃO]])*24)+3</f>
        <v>32.099999999860302</v>
      </c>
      <c r="V1221" s="224" t="s">
        <v>410</v>
      </c>
      <c r="W1221" s="209" t="str">
        <f>LEFT(Solicitacao_Prancha[[#This Row],[ORIGEM]],4)</f>
        <v>BRLP</v>
      </c>
      <c r="X1221" s="209" t="str">
        <f>LEFT(Solicitacao_Prancha[[#This Row],[DESTINO]],4)</f>
        <v>0425</v>
      </c>
      <c r="Y1221" s="209" t="str">
        <f t="shared" si="298"/>
        <v>BRLPBRLP</v>
      </c>
      <c r="Z1221" s="209" t="str">
        <f t="shared" si="299"/>
        <v>BRLP0425</v>
      </c>
      <c r="AA1221" s="209" t="str">
        <f t="shared" si="300"/>
        <v>BRLP0425</v>
      </c>
      <c r="AB1221" s="222" t="e">
        <f>VLOOKUP(Y1221,#REF!,2,0)</f>
        <v>#REF!</v>
      </c>
      <c r="AC1221" s="222" t="e">
        <f>VLOOKUP(Z1221,#REF!,2,0)</f>
        <v>#REF!</v>
      </c>
      <c r="AD1221" s="222" t="e">
        <f>VLOOKUP(AA1221,#REF!,2,0)</f>
        <v>#REF!</v>
      </c>
      <c r="AE1221" s="227" t="e">
        <f t="shared" si="301"/>
        <v>#REF!</v>
      </c>
      <c r="AF1221" s="230" t="e">
        <f t="shared" si="302"/>
        <v>#REF!</v>
      </c>
      <c r="AG1221" s="230">
        <v>2</v>
      </c>
      <c r="AH1221" s="230" t="e">
        <f t="shared" si="294"/>
        <v>#REF!</v>
      </c>
      <c r="AI1221" s="230" t="e">
        <f t="shared" si="295"/>
        <v>#REF!</v>
      </c>
      <c r="AJ1221" s="230" t="e">
        <f t="shared" si="296"/>
        <v>#REF!</v>
      </c>
      <c r="AK1221" s="209"/>
      <c r="AL1221" s="209"/>
      <c r="AM1221" s="209"/>
      <c r="AN1221" s="209"/>
      <c r="AO1221" s="209"/>
      <c r="AP1221" s="209"/>
      <c r="AQ1221" s="209"/>
      <c r="AR1221" s="209"/>
      <c r="AS1221" s="209"/>
      <c r="AT1221" s="209"/>
      <c r="AU1221" s="209"/>
      <c r="AV1221" s="209"/>
      <c r="AW1221" s="209"/>
      <c r="AX1221"/>
      <c r="AY1221"/>
    </row>
    <row r="1222" spans="1:51" ht="15" hidden="1" x14ac:dyDescent="0.25">
      <c r="A1222" s="209">
        <v>3991</v>
      </c>
      <c r="B1222" s="209" t="s">
        <v>718</v>
      </c>
      <c r="C1222" s="210">
        <v>45673.080555555556</v>
      </c>
      <c r="D1222" s="209" t="s">
        <v>2185</v>
      </c>
      <c r="E1222" s="209" t="s">
        <v>744</v>
      </c>
      <c r="F1222" s="209">
        <v>3</v>
      </c>
      <c r="G1222" s="209" t="s">
        <v>8</v>
      </c>
      <c r="H1222" s="209" t="s">
        <v>621</v>
      </c>
      <c r="I1222" s="209" t="s">
        <v>621</v>
      </c>
      <c r="J1222" s="209" t="s">
        <v>1</v>
      </c>
      <c r="K1222" s="209" t="s">
        <v>2156</v>
      </c>
      <c r="L1222" s="209" t="s">
        <v>606</v>
      </c>
      <c r="M1222" s="209" t="s">
        <v>1717</v>
      </c>
      <c r="N1222" s="209" t="s">
        <v>1826</v>
      </c>
      <c r="O1222" s="209"/>
      <c r="P1222" s="209"/>
      <c r="Q1222" s="209" t="s">
        <v>688</v>
      </c>
      <c r="R1222" s="209" t="e">
        <f>VLOOKUP(LEFT(Solicitacao_Prancha[[#This Row],[ORIGEM]],4),#REF!,2,0)</f>
        <v>#REF!</v>
      </c>
      <c r="S1222" s="209" t="e">
        <f>VLOOKUP(LEFT(Solicitacao_Prancha[[#This Row],[DESTINO]],4),#REF!,2,0)</f>
        <v>#REF!</v>
      </c>
      <c r="T1222" s="218" t="str">
        <f t="shared" si="297"/>
        <v>Não Aderente</v>
      </c>
      <c r="U1222" s="222">
        <f>((CONCATENATE(Solicitacao_Prancha[[#This Row],[DATA MOVIMENTAÇÃO]]," ",Solicitacao_Prancha[[#This Row],[HORA MOVIMENTAÇÃO]])-Solicitacao_Prancha[[#This Row],[DATA SOLICITAÇÃO]])*24)+3</f>
        <v>37.066666666651145</v>
      </c>
      <c r="V1222" s="224" t="s">
        <v>410</v>
      </c>
      <c r="W1222" s="209" t="str">
        <f>LEFT(Solicitacao_Prancha[[#This Row],[ORIGEM]],4)</f>
        <v>1123</v>
      </c>
      <c r="X1222" s="209" t="str">
        <f>LEFT(Solicitacao_Prancha[[#This Row],[DESTINO]],4)</f>
        <v>1124</v>
      </c>
      <c r="Y1222" s="209" t="str">
        <f t="shared" si="298"/>
        <v>BRLP1123</v>
      </c>
      <c r="Z1222" s="209" t="str">
        <f t="shared" si="299"/>
        <v>11231124</v>
      </c>
      <c r="AA1222" s="209" t="str">
        <f t="shared" si="300"/>
        <v>BRLP1124</v>
      </c>
      <c r="AB1222" s="222" t="e">
        <f>VLOOKUP(Y1222,#REF!,2,0)</f>
        <v>#REF!</v>
      </c>
      <c r="AC1222" s="222" t="e">
        <f>VLOOKUP(Z1222,#REF!,2,0)</f>
        <v>#REF!</v>
      </c>
      <c r="AD1222" s="222" t="e">
        <f>VLOOKUP(AA1222,#REF!,2,0)</f>
        <v>#REF!</v>
      </c>
      <c r="AE1222" s="227" t="e">
        <f t="shared" si="301"/>
        <v>#REF!</v>
      </c>
      <c r="AF1222" s="230" t="e">
        <f t="shared" si="302"/>
        <v>#REF!</v>
      </c>
      <c r="AG1222" s="230">
        <v>2</v>
      </c>
      <c r="AH1222" s="230" t="e">
        <f t="shared" si="294"/>
        <v>#REF!</v>
      </c>
      <c r="AI1222" s="230" t="e">
        <f t="shared" si="295"/>
        <v>#REF!</v>
      </c>
      <c r="AJ1222" s="230" t="e">
        <f t="shared" si="296"/>
        <v>#REF!</v>
      </c>
      <c r="AK1222" s="209"/>
      <c r="AL1222" s="209"/>
      <c r="AM1222" s="209"/>
      <c r="AN1222" s="209"/>
      <c r="AO1222" s="209"/>
      <c r="AP1222" s="209"/>
      <c r="AQ1222" s="209"/>
      <c r="AR1222" s="209"/>
      <c r="AS1222" s="209"/>
      <c r="AT1222" s="209"/>
      <c r="AU1222" s="209"/>
      <c r="AV1222" s="209"/>
      <c r="AW1222" s="209"/>
      <c r="AX1222"/>
      <c r="AY1222"/>
    </row>
    <row r="1223" spans="1:51" ht="15" hidden="1" x14ac:dyDescent="0.25">
      <c r="A1223" s="209">
        <v>3992</v>
      </c>
      <c r="B1223" s="209" t="s">
        <v>745</v>
      </c>
      <c r="C1223" s="210">
        <v>45673.081250000003</v>
      </c>
      <c r="D1223" s="209" t="s">
        <v>844</v>
      </c>
      <c r="E1223" s="209" t="s">
        <v>485</v>
      </c>
      <c r="F1223" s="209">
        <v>2</v>
      </c>
      <c r="G1223" s="209" t="s">
        <v>845</v>
      </c>
      <c r="H1223" s="209" t="s">
        <v>620</v>
      </c>
      <c r="I1223" s="209" t="s">
        <v>624</v>
      </c>
      <c r="J1223" s="209" t="s">
        <v>1</v>
      </c>
      <c r="K1223" s="209" t="s">
        <v>2156</v>
      </c>
      <c r="L1223" s="209" t="s">
        <v>595</v>
      </c>
      <c r="M1223" s="209" t="s">
        <v>490</v>
      </c>
      <c r="N1223" s="209" t="s">
        <v>546</v>
      </c>
      <c r="O1223" s="209"/>
      <c r="P1223" s="209"/>
      <c r="Q1223" s="209" t="s">
        <v>687</v>
      </c>
      <c r="R1223" s="209" t="e">
        <f>VLOOKUP(LEFT(Solicitacao_Prancha[[#This Row],[ORIGEM]],4),#REF!,2,0)</f>
        <v>#REF!</v>
      </c>
      <c r="S1223" s="209" t="e">
        <f>VLOOKUP(LEFT(Solicitacao_Prancha[[#This Row],[DESTINO]],4),#REF!,2,0)</f>
        <v>#REF!</v>
      </c>
      <c r="T1223" s="218" t="str">
        <f t="shared" si="297"/>
        <v>Não Aderente</v>
      </c>
      <c r="U1223" s="222">
        <f>((CONCATENATE(Solicitacao_Prancha[[#This Row],[DATA MOVIMENTAÇÃO]]," ",Solicitacao_Prancha[[#This Row],[HORA MOVIMENTAÇÃO]])-Solicitacao_Prancha[[#This Row],[DATA SOLICITAÇÃO]])*24)+3</f>
        <v>35.049999999871943</v>
      </c>
      <c r="V1223" s="224" t="s">
        <v>410</v>
      </c>
      <c r="W1223" s="209" t="str">
        <f>LEFT(Solicitacao_Prancha[[#This Row],[ORIGEM]],4)</f>
        <v>0425</v>
      </c>
      <c r="X1223" s="209" t="str">
        <f>LEFT(Solicitacao_Prancha[[#This Row],[DESTINO]],4)</f>
        <v>0325</v>
      </c>
      <c r="Y1223" s="209" t="str">
        <f t="shared" si="298"/>
        <v>BRLP0425</v>
      </c>
      <c r="Z1223" s="209" t="str">
        <f t="shared" si="299"/>
        <v>04250325</v>
      </c>
      <c r="AA1223" s="209" t="str">
        <f t="shared" si="300"/>
        <v>BRLP0325</v>
      </c>
      <c r="AB1223" s="222" t="e">
        <f>VLOOKUP(Y1223,#REF!,2,0)</f>
        <v>#REF!</v>
      </c>
      <c r="AC1223" s="222" t="e">
        <f>VLOOKUP(Z1223,#REF!,2,0)</f>
        <v>#REF!</v>
      </c>
      <c r="AD1223" s="222" t="e">
        <f>VLOOKUP(AA1223,#REF!,2,0)</f>
        <v>#REF!</v>
      </c>
      <c r="AE1223" s="227" t="e">
        <f t="shared" si="301"/>
        <v>#REF!</v>
      </c>
      <c r="AF1223" s="230" t="e">
        <f t="shared" si="302"/>
        <v>#REF!</v>
      </c>
      <c r="AG1223" s="230">
        <v>2</v>
      </c>
      <c r="AH1223" s="230" t="e">
        <f t="shared" si="294"/>
        <v>#REF!</v>
      </c>
      <c r="AI1223" s="230" t="e">
        <f t="shared" si="295"/>
        <v>#REF!</v>
      </c>
      <c r="AJ1223" s="230" t="e">
        <f t="shared" si="296"/>
        <v>#REF!</v>
      </c>
      <c r="AK1223" s="209"/>
      <c r="AL1223" s="209"/>
      <c r="AM1223" s="209"/>
      <c r="AN1223" s="209"/>
      <c r="AO1223" s="209"/>
      <c r="AP1223" s="209"/>
      <c r="AQ1223" s="209"/>
      <c r="AR1223" s="209"/>
      <c r="AS1223" s="209"/>
      <c r="AT1223" s="209"/>
      <c r="AU1223" s="209"/>
      <c r="AV1223" s="209"/>
      <c r="AW1223" s="209"/>
      <c r="AX1223"/>
      <c r="AY1223"/>
    </row>
    <row r="1224" spans="1:51" ht="15" hidden="1" x14ac:dyDescent="0.25">
      <c r="A1224" s="209">
        <v>3993</v>
      </c>
      <c r="B1224" s="209" t="s">
        <v>745</v>
      </c>
      <c r="C1224" s="210">
        <v>45673.084027777775</v>
      </c>
      <c r="D1224" s="209" t="s">
        <v>844</v>
      </c>
      <c r="E1224" s="209" t="s">
        <v>485</v>
      </c>
      <c r="F1224" s="209">
        <v>2</v>
      </c>
      <c r="G1224" s="209" t="s">
        <v>845</v>
      </c>
      <c r="H1224" s="209" t="s">
        <v>620</v>
      </c>
      <c r="I1224" s="209" t="s">
        <v>624</v>
      </c>
      <c r="J1224" s="209" t="s">
        <v>1</v>
      </c>
      <c r="K1224" s="209" t="s">
        <v>2156</v>
      </c>
      <c r="L1224" s="209" t="s">
        <v>594</v>
      </c>
      <c r="M1224" s="209" t="s">
        <v>546</v>
      </c>
      <c r="N1224" s="209" t="s">
        <v>490</v>
      </c>
      <c r="O1224" s="209"/>
      <c r="P1224" s="209"/>
      <c r="Q1224" s="209" t="s">
        <v>687</v>
      </c>
      <c r="R1224" s="209" t="e">
        <f>VLOOKUP(LEFT(Solicitacao_Prancha[[#This Row],[ORIGEM]],4),#REF!,2,0)</f>
        <v>#REF!</v>
      </c>
      <c r="S1224" s="209" t="e">
        <f>VLOOKUP(LEFT(Solicitacao_Prancha[[#This Row],[DESTINO]],4),#REF!,2,0)</f>
        <v>#REF!</v>
      </c>
      <c r="T1224" s="218" t="str">
        <f t="shared" si="297"/>
        <v>Não Aderente</v>
      </c>
      <c r="U1224" s="222">
        <f>((CONCATENATE(Solicitacao_Prancha[[#This Row],[DATA MOVIMENTAÇÃO]]," ",Solicitacao_Prancha[[#This Row],[HORA MOVIMENTAÇÃO]])-Solicitacao_Prancha[[#This Row],[DATA SOLICITAÇÃO]])*24)+3</f>
        <v>37.983333333337214</v>
      </c>
      <c r="V1224" s="224" t="s">
        <v>410</v>
      </c>
      <c r="W1224" s="209" t="str">
        <f>LEFT(Solicitacao_Prancha[[#This Row],[ORIGEM]],4)</f>
        <v>0325</v>
      </c>
      <c r="X1224" s="209" t="str">
        <f>LEFT(Solicitacao_Prancha[[#This Row],[DESTINO]],4)</f>
        <v>0425</v>
      </c>
      <c r="Y1224" s="209" t="str">
        <f t="shared" si="298"/>
        <v>BRLP0325</v>
      </c>
      <c r="Z1224" s="209" t="str">
        <f t="shared" si="299"/>
        <v>03250425</v>
      </c>
      <c r="AA1224" s="209" t="str">
        <f t="shared" si="300"/>
        <v>BRLP0425</v>
      </c>
      <c r="AB1224" s="222" t="e">
        <f>VLOOKUP(Y1224,#REF!,2,0)</f>
        <v>#REF!</v>
      </c>
      <c r="AC1224" s="222" t="e">
        <f>VLOOKUP(Z1224,#REF!,2,0)</f>
        <v>#REF!</v>
      </c>
      <c r="AD1224" s="222" t="e">
        <f>VLOOKUP(AA1224,#REF!,2,0)</f>
        <v>#REF!</v>
      </c>
      <c r="AE1224" s="227" t="e">
        <f t="shared" si="301"/>
        <v>#REF!</v>
      </c>
      <c r="AF1224" s="230" t="e">
        <f t="shared" si="302"/>
        <v>#REF!</v>
      </c>
      <c r="AG1224" s="230">
        <v>2</v>
      </c>
      <c r="AH1224" s="230" t="e">
        <f t="shared" si="294"/>
        <v>#REF!</v>
      </c>
      <c r="AI1224" s="230" t="e">
        <f t="shared" si="295"/>
        <v>#REF!</v>
      </c>
      <c r="AJ1224" s="230" t="e">
        <f t="shared" si="296"/>
        <v>#REF!</v>
      </c>
      <c r="AK1224" s="209"/>
      <c r="AL1224" s="209"/>
      <c r="AM1224" s="209"/>
      <c r="AN1224" s="209"/>
      <c r="AO1224" s="209"/>
      <c r="AP1224" s="209"/>
      <c r="AQ1224" s="209"/>
      <c r="AR1224" s="209"/>
      <c r="AS1224" s="209"/>
      <c r="AT1224" s="209"/>
      <c r="AU1224" s="209"/>
      <c r="AV1224" s="209"/>
      <c r="AW1224" s="209"/>
      <c r="AX1224"/>
      <c r="AY1224"/>
    </row>
    <row r="1225" spans="1:51" ht="15" hidden="1" x14ac:dyDescent="0.25">
      <c r="A1225" s="209">
        <v>3994</v>
      </c>
      <c r="B1225" s="209" t="s">
        <v>745</v>
      </c>
      <c r="C1225" s="210">
        <v>45673.086111111108</v>
      </c>
      <c r="D1225" s="209" t="s">
        <v>844</v>
      </c>
      <c r="E1225" s="209" t="s">
        <v>485</v>
      </c>
      <c r="F1225" s="209">
        <v>2</v>
      </c>
      <c r="G1225" s="209" t="s">
        <v>845</v>
      </c>
      <c r="H1225" s="209" t="s">
        <v>620</v>
      </c>
      <c r="I1225" s="209" t="s">
        <v>624</v>
      </c>
      <c r="J1225" s="209" t="s">
        <v>1</v>
      </c>
      <c r="K1225" s="209" t="s">
        <v>2156</v>
      </c>
      <c r="L1225" s="209" t="s">
        <v>602</v>
      </c>
      <c r="M1225" s="209" t="s">
        <v>490</v>
      </c>
      <c r="N1225" s="209" t="s">
        <v>410</v>
      </c>
      <c r="O1225" s="209"/>
      <c r="P1225" s="209"/>
      <c r="Q1225" s="209" t="s">
        <v>687</v>
      </c>
      <c r="R1225" s="209" t="e">
        <f>VLOOKUP(LEFT(Solicitacao_Prancha[[#This Row],[ORIGEM]],4),#REF!,2,0)</f>
        <v>#REF!</v>
      </c>
      <c r="S1225" s="209" t="e">
        <f>VLOOKUP(LEFT(Solicitacao_Prancha[[#This Row],[DESTINO]],4),#REF!,2,0)</f>
        <v>#REF!</v>
      </c>
      <c r="T1225" s="218" t="str">
        <f t="shared" si="297"/>
        <v>Não Aderente</v>
      </c>
      <c r="U1225" s="222">
        <f>((CONCATENATE(Solicitacao_Prancha[[#This Row],[DATA MOVIMENTAÇÃO]]," ",Solicitacao_Prancha[[#This Row],[HORA MOVIMENTAÇÃO]])-Solicitacao_Prancha[[#This Row],[DATA SOLICITAÇÃO]])*24)+3</f>
        <v>39.933333333407063</v>
      </c>
      <c r="V1225" s="224" t="s">
        <v>410</v>
      </c>
      <c r="W1225" s="209" t="str">
        <f>LEFT(Solicitacao_Prancha[[#This Row],[ORIGEM]],4)</f>
        <v>0425</v>
      </c>
      <c r="X1225" s="209" t="str">
        <f>LEFT(Solicitacao_Prancha[[#This Row],[DESTINO]],4)</f>
        <v>BRLP</v>
      </c>
      <c r="Y1225" s="209" t="str">
        <f t="shared" si="298"/>
        <v>BRLP0425</v>
      </c>
      <c r="Z1225" s="209" t="str">
        <f t="shared" si="299"/>
        <v>0425BRLP</v>
      </c>
      <c r="AA1225" s="209" t="str">
        <f t="shared" si="300"/>
        <v>BRLPBRLP</v>
      </c>
      <c r="AB1225" s="222" t="e">
        <f>VLOOKUP(Y1225,#REF!,2,0)</f>
        <v>#REF!</v>
      </c>
      <c r="AC1225" s="222" t="e">
        <f>VLOOKUP(Z1225,#REF!,2,0)</f>
        <v>#REF!</v>
      </c>
      <c r="AD1225" s="222" t="e">
        <f>VLOOKUP(AA1225,#REF!,2,0)</f>
        <v>#REF!</v>
      </c>
      <c r="AE1225" s="227" t="e">
        <f t="shared" si="301"/>
        <v>#REF!</v>
      </c>
      <c r="AF1225" s="230" t="e">
        <f t="shared" si="302"/>
        <v>#REF!</v>
      </c>
      <c r="AG1225" s="230">
        <v>2</v>
      </c>
      <c r="AH1225" s="230" t="e">
        <f t="shared" si="294"/>
        <v>#REF!</v>
      </c>
      <c r="AI1225" s="230" t="e">
        <f t="shared" si="295"/>
        <v>#REF!</v>
      </c>
      <c r="AJ1225" s="230" t="e">
        <f t="shared" si="296"/>
        <v>#REF!</v>
      </c>
      <c r="AK1225" s="209"/>
      <c r="AL1225" s="209"/>
      <c r="AM1225" s="209"/>
      <c r="AN1225" s="209"/>
      <c r="AO1225" s="209"/>
      <c r="AP1225" s="209"/>
      <c r="AQ1225" s="209"/>
      <c r="AR1225" s="209"/>
      <c r="AS1225" s="209"/>
      <c r="AT1225" s="209"/>
      <c r="AU1225" s="209"/>
      <c r="AV1225" s="209"/>
      <c r="AW1225" s="209"/>
      <c r="AX1225"/>
      <c r="AY1225"/>
    </row>
    <row r="1226" spans="1:51" ht="15" hidden="1" x14ac:dyDescent="0.25">
      <c r="A1226" s="209">
        <v>3995</v>
      </c>
      <c r="B1226" s="209" t="s">
        <v>717</v>
      </c>
      <c r="C1226" s="210">
        <v>45673.378472222219</v>
      </c>
      <c r="D1226" s="209" t="s">
        <v>2197</v>
      </c>
      <c r="E1226" s="209" t="s">
        <v>493</v>
      </c>
      <c r="F1226" s="209">
        <v>1</v>
      </c>
      <c r="G1226" s="209" t="s">
        <v>543</v>
      </c>
      <c r="H1226" s="209" t="s">
        <v>620</v>
      </c>
      <c r="I1226" s="209" t="s">
        <v>621</v>
      </c>
      <c r="J1226" s="209" t="s">
        <v>531</v>
      </c>
      <c r="K1226" s="209" t="s">
        <v>1877</v>
      </c>
      <c r="L1226" s="209" t="s">
        <v>606</v>
      </c>
      <c r="M1226" s="209" t="s">
        <v>678</v>
      </c>
      <c r="N1226" s="209" t="s">
        <v>2059</v>
      </c>
      <c r="O1226" s="209"/>
      <c r="P1226" s="209" t="s">
        <v>633</v>
      </c>
      <c r="Q1226" s="209" t="s">
        <v>688</v>
      </c>
      <c r="R1226" s="209" t="e">
        <f>VLOOKUP(LEFT(Solicitacao_Prancha[[#This Row],[ORIGEM]],4),#REF!,2,0)</f>
        <v>#REF!</v>
      </c>
      <c r="S1226" s="209" t="e">
        <f>VLOOKUP(LEFT(Solicitacao_Prancha[[#This Row],[DESTINO]],4),#REF!,2,0)</f>
        <v>#REF!</v>
      </c>
      <c r="T1226" s="218" t="str">
        <f t="shared" si="297"/>
        <v>Não Aderente</v>
      </c>
      <c r="U1226" s="222">
        <f>((CONCATENATE(Solicitacao_Prancha[[#This Row],[DATA MOVIMENTAÇÃO]]," ",Solicitacao_Prancha[[#This Row],[HORA MOVIMENTAÇÃO]])-Solicitacao_Prancha[[#This Row],[DATA SOLICITAÇÃO]])*24)+3</f>
        <v>5.9166666667442769</v>
      </c>
      <c r="V1226" s="224" t="s">
        <v>410</v>
      </c>
      <c r="W1226" s="209" t="str">
        <f>LEFT(Solicitacao_Prancha[[#This Row],[ORIGEM]],4)</f>
        <v>5014</v>
      </c>
      <c r="X1226" s="209" t="str">
        <f>LEFT(Solicitacao_Prancha[[#This Row],[DESTINO]],4)</f>
        <v>0235</v>
      </c>
      <c r="Y1226" s="209" t="str">
        <f t="shared" si="298"/>
        <v>BRLP5014</v>
      </c>
      <c r="Z1226" s="209" t="str">
        <f t="shared" si="299"/>
        <v>50140235</v>
      </c>
      <c r="AA1226" s="209" t="str">
        <f t="shared" si="300"/>
        <v>BRLP0235</v>
      </c>
      <c r="AB1226" s="222" t="e">
        <f>VLOOKUP(Y1226,#REF!,2,0)</f>
        <v>#REF!</v>
      </c>
      <c r="AC1226" s="222" t="e">
        <f>VLOOKUP(Z1226,#REF!,2,0)</f>
        <v>#REF!</v>
      </c>
      <c r="AD1226" s="222" t="e">
        <f>VLOOKUP(AA1226,#REF!,2,0)</f>
        <v>#REF!</v>
      </c>
      <c r="AE1226" s="227" t="e">
        <f t="shared" si="301"/>
        <v>#REF!</v>
      </c>
      <c r="AF1226" s="230" t="e">
        <f t="shared" si="302"/>
        <v>#REF!</v>
      </c>
      <c r="AG1226" s="230">
        <v>2</v>
      </c>
      <c r="AH1226" s="230" t="e">
        <f t="shared" si="294"/>
        <v>#REF!</v>
      </c>
      <c r="AI1226" s="230" t="e">
        <f t="shared" si="295"/>
        <v>#REF!</v>
      </c>
      <c r="AJ1226" s="230" t="e">
        <f t="shared" si="296"/>
        <v>#REF!</v>
      </c>
      <c r="AK1226" s="209"/>
      <c r="AL1226" s="209"/>
      <c r="AM1226" s="209"/>
      <c r="AN1226" s="209"/>
      <c r="AO1226" s="209"/>
      <c r="AP1226" s="209"/>
      <c r="AQ1226" s="209"/>
      <c r="AR1226" s="209"/>
      <c r="AS1226" s="209"/>
      <c r="AT1226" s="209"/>
      <c r="AU1226" s="209"/>
      <c r="AV1226" s="209"/>
      <c r="AW1226" s="209"/>
      <c r="AX1226"/>
      <c r="AY1226"/>
    </row>
    <row r="1227" spans="1:51" ht="15" hidden="1" x14ac:dyDescent="0.25">
      <c r="A1227" s="209">
        <v>3996</v>
      </c>
      <c r="B1227" s="209" t="s">
        <v>745</v>
      </c>
      <c r="C1227" s="210">
        <v>45673.458333333336</v>
      </c>
      <c r="D1227" s="209" t="s">
        <v>1869</v>
      </c>
      <c r="E1227" s="209" t="s">
        <v>553</v>
      </c>
      <c r="F1227" s="209">
        <v>1</v>
      </c>
      <c r="G1227" s="209" t="s">
        <v>583</v>
      </c>
      <c r="H1227" s="209" t="s">
        <v>620</v>
      </c>
      <c r="I1227" s="209" t="s">
        <v>624</v>
      </c>
      <c r="J1227" s="209" t="s">
        <v>1</v>
      </c>
      <c r="K1227" s="209" t="s">
        <v>2156</v>
      </c>
      <c r="L1227" s="209" t="s">
        <v>600</v>
      </c>
      <c r="M1227" s="209" t="s">
        <v>2198</v>
      </c>
      <c r="N1227" s="209" t="s">
        <v>591</v>
      </c>
      <c r="O1227" s="209"/>
      <c r="P1227" s="209"/>
      <c r="Q1227" s="209" t="s">
        <v>688</v>
      </c>
      <c r="R1227" s="209" t="e">
        <f>VLOOKUP(LEFT(Solicitacao_Prancha[[#This Row],[ORIGEM]],4),#REF!,2,0)</f>
        <v>#REF!</v>
      </c>
      <c r="S1227" s="209" t="e">
        <f>VLOOKUP(LEFT(Solicitacao_Prancha[[#This Row],[DESTINO]],4),#REF!,2,0)</f>
        <v>#REF!</v>
      </c>
      <c r="T1227" s="218" t="str">
        <f t="shared" si="297"/>
        <v>Não Aderente</v>
      </c>
      <c r="U1227" s="222">
        <f>((CONCATENATE(Solicitacao_Prancha[[#This Row],[DATA MOVIMENTAÇÃO]]," ",Solicitacao_Prancha[[#This Row],[HORA MOVIMENTAÇÃO]])-Solicitacao_Prancha[[#This Row],[DATA SOLICITAÇÃO]])*24)+3</f>
        <v>21.999999999941792</v>
      </c>
      <c r="V1227" s="224" t="s">
        <v>410</v>
      </c>
      <c r="W1227" s="209" t="str">
        <f>LEFT(Solicitacao_Prancha[[#This Row],[ORIGEM]],4)</f>
        <v>2095</v>
      </c>
      <c r="X1227" s="209" t="str">
        <f>LEFT(Solicitacao_Prancha[[#This Row],[DESTINO]],4)</f>
        <v>0140</v>
      </c>
      <c r="Y1227" s="209" t="str">
        <f t="shared" si="298"/>
        <v>BRLP2095</v>
      </c>
      <c r="Z1227" s="209" t="str">
        <f t="shared" si="299"/>
        <v>20950140</v>
      </c>
      <c r="AA1227" s="209" t="str">
        <f t="shared" si="300"/>
        <v>BRLP0140</v>
      </c>
      <c r="AB1227" s="222" t="e">
        <f>VLOOKUP(Y1227,#REF!,2,0)</f>
        <v>#REF!</v>
      </c>
      <c r="AC1227" s="222" t="e">
        <f>VLOOKUP(Z1227,#REF!,2,0)</f>
        <v>#REF!</v>
      </c>
      <c r="AD1227" s="222" t="e">
        <f>VLOOKUP(AA1227,#REF!,2,0)</f>
        <v>#REF!</v>
      </c>
      <c r="AE1227" s="227" t="e">
        <f t="shared" si="301"/>
        <v>#REF!</v>
      </c>
      <c r="AF1227" s="230" t="e">
        <f t="shared" si="302"/>
        <v>#REF!</v>
      </c>
      <c r="AG1227" s="230">
        <v>2</v>
      </c>
      <c r="AH1227" s="230" t="e">
        <f t="shared" si="294"/>
        <v>#REF!</v>
      </c>
      <c r="AI1227" s="230" t="e">
        <f t="shared" si="295"/>
        <v>#REF!</v>
      </c>
      <c r="AJ1227" s="230" t="e">
        <f t="shared" si="296"/>
        <v>#REF!</v>
      </c>
      <c r="AK1227" s="209"/>
      <c r="AL1227" s="209"/>
      <c r="AM1227" s="209"/>
      <c r="AN1227" s="209"/>
      <c r="AO1227" s="209"/>
      <c r="AP1227" s="209"/>
      <c r="AQ1227" s="209"/>
      <c r="AR1227" s="209"/>
      <c r="AS1227" s="209"/>
      <c r="AT1227" s="209"/>
      <c r="AU1227" s="209"/>
      <c r="AV1227" s="209"/>
      <c r="AW1227" s="209"/>
      <c r="AX1227"/>
      <c r="AY1227"/>
    </row>
    <row r="1228" spans="1:51" ht="15" hidden="1" x14ac:dyDescent="0.25">
      <c r="A1228" s="209">
        <v>3997</v>
      </c>
      <c r="B1228" s="209" t="s">
        <v>717</v>
      </c>
      <c r="C1228" s="210">
        <v>45673.472916666666</v>
      </c>
      <c r="D1228" s="209" t="s">
        <v>510</v>
      </c>
      <c r="E1228" s="209" t="s">
        <v>493</v>
      </c>
      <c r="F1228" s="209">
        <v>1</v>
      </c>
      <c r="G1228" s="209" t="s">
        <v>4</v>
      </c>
      <c r="H1228" s="209" t="s">
        <v>620</v>
      </c>
      <c r="I1228" s="209" t="s">
        <v>621</v>
      </c>
      <c r="J1228" s="209" t="s">
        <v>531</v>
      </c>
      <c r="K1228" s="209" t="s">
        <v>1877</v>
      </c>
      <c r="L1228" s="209" t="s">
        <v>597</v>
      </c>
      <c r="M1228" s="209" t="s">
        <v>660</v>
      </c>
      <c r="N1228" s="209" t="s">
        <v>681</v>
      </c>
      <c r="O1228" s="209"/>
      <c r="P1228" s="209" t="s">
        <v>633</v>
      </c>
      <c r="Q1228" s="209" t="s">
        <v>688</v>
      </c>
      <c r="R1228" s="209" t="e">
        <f>VLOOKUP(LEFT(Solicitacao_Prancha[[#This Row],[ORIGEM]],4),#REF!,2,0)</f>
        <v>#REF!</v>
      </c>
      <c r="S1228" s="209" t="e">
        <f>VLOOKUP(LEFT(Solicitacao_Prancha[[#This Row],[DESTINO]],4),#REF!,2,0)</f>
        <v>#REF!</v>
      </c>
      <c r="T1228" s="218" t="str">
        <f t="shared" si="297"/>
        <v>Não Aderente</v>
      </c>
      <c r="U1228" s="222">
        <f>((CONCATENATE(Solicitacao_Prancha[[#This Row],[DATA MOVIMENTAÇÃO]]," ",Solicitacao_Prancha[[#This Row],[HORA MOVIMENTAÇÃO]])-Solicitacao_Prancha[[#This Row],[DATA SOLICITAÇÃO]])*24)+3</f>
        <v>0.65000000002328306</v>
      </c>
      <c r="V1228" s="224" t="s">
        <v>410</v>
      </c>
      <c r="W1228" s="209" t="str">
        <f>LEFT(Solicitacao_Prancha[[#This Row],[ORIGEM]],4)</f>
        <v>0078</v>
      </c>
      <c r="X1228" s="209" t="str">
        <f>LEFT(Solicitacao_Prancha[[#This Row],[DESTINO]],4)</f>
        <v>0029</v>
      </c>
      <c r="Y1228" s="209" t="str">
        <f t="shared" si="298"/>
        <v>BRLP0078</v>
      </c>
      <c r="Z1228" s="209" t="str">
        <f t="shared" si="299"/>
        <v>00780029</v>
      </c>
      <c r="AA1228" s="209" t="str">
        <f t="shared" si="300"/>
        <v>BRLP0029</v>
      </c>
      <c r="AB1228" s="222" t="e">
        <f>VLOOKUP(Y1228,#REF!,2,0)</f>
        <v>#REF!</v>
      </c>
      <c r="AC1228" s="222" t="e">
        <f>VLOOKUP(Z1228,#REF!,2,0)</f>
        <v>#REF!</v>
      </c>
      <c r="AD1228" s="222" t="e">
        <f>VLOOKUP(AA1228,#REF!,2,0)</f>
        <v>#REF!</v>
      </c>
      <c r="AE1228" s="227" t="e">
        <f t="shared" si="301"/>
        <v>#REF!</v>
      </c>
      <c r="AF1228" s="230" t="e">
        <f t="shared" si="302"/>
        <v>#REF!</v>
      </c>
      <c r="AG1228" s="230">
        <v>2</v>
      </c>
      <c r="AH1228" s="230" t="e">
        <f t="shared" si="294"/>
        <v>#REF!</v>
      </c>
      <c r="AI1228" s="230" t="e">
        <f t="shared" si="295"/>
        <v>#REF!</v>
      </c>
      <c r="AJ1228" s="230" t="e">
        <f t="shared" si="296"/>
        <v>#REF!</v>
      </c>
      <c r="AK1228" s="209"/>
      <c r="AL1228" s="209"/>
      <c r="AM1228" s="209"/>
      <c r="AN1228" s="209"/>
      <c r="AO1228" s="209"/>
      <c r="AP1228" s="209"/>
      <c r="AQ1228" s="209"/>
      <c r="AR1228" s="209"/>
      <c r="AS1228" s="209"/>
      <c r="AT1228" s="209"/>
      <c r="AU1228" s="209"/>
      <c r="AV1228" s="209"/>
      <c r="AW1228" s="209"/>
      <c r="AX1228"/>
      <c r="AY1228"/>
    </row>
    <row r="1229" spans="1:51" ht="15" hidden="1" x14ac:dyDescent="0.25">
      <c r="A1229" s="209">
        <v>3998</v>
      </c>
      <c r="B1229" s="209" t="s">
        <v>717</v>
      </c>
      <c r="C1229" s="210">
        <v>45673.476388888892</v>
      </c>
      <c r="D1229" s="209" t="s">
        <v>510</v>
      </c>
      <c r="E1229" s="209" t="s">
        <v>491</v>
      </c>
      <c r="F1229" s="209">
        <v>1</v>
      </c>
      <c r="G1229" s="209" t="s">
        <v>4</v>
      </c>
      <c r="H1229" s="209" t="s">
        <v>626</v>
      </c>
      <c r="I1229" s="209" t="s">
        <v>621</v>
      </c>
      <c r="J1229" s="209" t="s">
        <v>531</v>
      </c>
      <c r="K1229" s="209" t="s">
        <v>1877</v>
      </c>
      <c r="L1229" s="209" t="s">
        <v>597</v>
      </c>
      <c r="M1229" s="209" t="s">
        <v>681</v>
      </c>
      <c r="N1229" s="209" t="s">
        <v>660</v>
      </c>
      <c r="O1229" s="209"/>
      <c r="P1229" s="209" t="s">
        <v>633</v>
      </c>
      <c r="Q1229" s="209" t="s">
        <v>688</v>
      </c>
      <c r="R1229" s="209" t="e">
        <f>VLOOKUP(LEFT(Solicitacao_Prancha[[#This Row],[ORIGEM]],4),#REF!,2,0)</f>
        <v>#REF!</v>
      </c>
      <c r="S1229" s="209" t="e">
        <f>VLOOKUP(LEFT(Solicitacao_Prancha[[#This Row],[DESTINO]],4),#REF!,2,0)</f>
        <v>#REF!</v>
      </c>
      <c r="T1229" s="218" t="str">
        <f t="shared" si="297"/>
        <v>Não Aderente</v>
      </c>
      <c r="U1229" s="222">
        <f>((CONCATENATE(Solicitacao_Prancha[[#This Row],[DATA MOVIMENTAÇÃO]]," ",Solicitacao_Prancha[[#This Row],[HORA MOVIMENTAÇÃO]])-Solicitacao_Prancha[[#This Row],[DATA SOLICITAÇÃO]])*24)+3</f>
        <v>0.56666666659293696</v>
      </c>
      <c r="V1229" s="224" t="s">
        <v>410</v>
      </c>
      <c r="W1229" s="209" t="str">
        <f>LEFT(Solicitacao_Prancha[[#This Row],[ORIGEM]],4)</f>
        <v>0029</v>
      </c>
      <c r="X1229" s="209" t="str">
        <f>LEFT(Solicitacao_Prancha[[#This Row],[DESTINO]],4)</f>
        <v>0078</v>
      </c>
      <c r="Y1229" s="209" t="str">
        <f t="shared" si="298"/>
        <v>BRLP0029</v>
      </c>
      <c r="Z1229" s="209" t="str">
        <f t="shared" si="299"/>
        <v>00290078</v>
      </c>
      <c r="AA1229" s="209" t="str">
        <f t="shared" si="300"/>
        <v>BRLP0078</v>
      </c>
      <c r="AB1229" s="222" t="e">
        <f>VLOOKUP(Y1229,#REF!,2,0)</f>
        <v>#REF!</v>
      </c>
      <c r="AC1229" s="222" t="e">
        <f>VLOOKUP(Z1229,#REF!,2,0)</f>
        <v>#REF!</v>
      </c>
      <c r="AD1229" s="222" t="e">
        <f>VLOOKUP(AA1229,#REF!,2,0)</f>
        <v>#REF!</v>
      </c>
      <c r="AE1229" s="227" t="e">
        <f t="shared" si="301"/>
        <v>#REF!</v>
      </c>
      <c r="AF1229" s="230" t="e">
        <f t="shared" si="302"/>
        <v>#REF!</v>
      </c>
      <c r="AG1229" s="230">
        <v>2</v>
      </c>
      <c r="AH1229" s="230" t="e">
        <f t="shared" si="294"/>
        <v>#REF!</v>
      </c>
      <c r="AI1229" s="230" t="e">
        <f t="shared" si="295"/>
        <v>#REF!</v>
      </c>
      <c r="AJ1229" s="230" t="e">
        <f t="shared" si="296"/>
        <v>#REF!</v>
      </c>
      <c r="AK1229" s="209"/>
      <c r="AL1229" s="209"/>
      <c r="AM1229" s="209"/>
      <c r="AN1229" s="209"/>
      <c r="AO1229" s="209"/>
      <c r="AP1229" s="209"/>
      <c r="AQ1229" s="209"/>
      <c r="AR1229" s="209"/>
      <c r="AS1229" s="209"/>
      <c r="AT1229" s="209"/>
      <c r="AU1229" s="209"/>
      <c r="AV1229" s="209"/>
      <c r="AW1229" s="209"/>
      <c r="AX1229"/>
      <c r="AY1229"/>
    </row>
    <row r="1230" spans="1:51" ht="15" hidden="1" x14ac:dyDescent="0.25">
      <c r="A1230" s="209">
        <v>3999</v>
      </c>
      <c r="B1230" s="209" t="s">
        <v>745</v>
      </c>
      <c r="C1230" s="210">
        <v>45673.490972222222</v>
      </c>
      <c r="D1230" s="209" t="s">
        <v>539</v>
      </c>
      <c r="E1230" s="209" t="s">
        <v>497</v>
      </c>
      <c r="F1230" s="209">
        <v>1</v>
      </c>
      <c r="G1230" s="209" t="s">
        <v>520</v>
      </c>
      <c r="H1230" s="209" t="s">
        <v>620</v>
      </c>
      <c r="I1230" s="209" t="s">
        <v>622</v>
      </c>
      <c r="J1230" s="209" t="s">
        <v>1</v>
      </c>
      <c r="K1230" s="209" t="s">
        <v>2186</v>
      </c>
      <c r="L1230" s="209" t="s">
        <v>600</v>
      </c>
      <c r="M1230" s="209" t="s">
        <v>592</v>
      </c>
      <c r="N1230" s="209" t="s">
        <v>1881</v>
      </c>
      <c r="O1230" s="209" t="s">
        <v>2199</v>
      </c>
      <c r="P1230" s="209"/>
      <c r="Q1230" s="209" t="s">
        <v>688</v>
      </c>
      <c r="R1230" s="209" t="e">
        <f>VLOOKUP(LEFT(Solicitacao_Prancha[[#This Row],[ORIGEM]],4),#REF!,2,0)</f>
        <v>#REF!</v>
      </c>
      <c r="S1230" s="209" t="e">
        <f>VLOOKUP(LEFT(Solicitacao_Prancha[[#This Row],[DESTINO]],4),#REF!,2,0)</f>
        <v>#REF!</v>
      </c>
      <c r="T1230" s="218" t="str">
        <f t="shared" si="297"/>
        <v>Não Aderente</v>
      </c>
      <c r="U1230" s="222">
        <f>((CONCATENATE(Solicitacao_Prancha[[#This Row],[DATA MOVIMENTAÇÃO]]," ",Solicitacao_Prancha[[#This Row],[HORA MOVIMENTAÇÃO]])-Solicitacao_Prancha[[#This Row],[DATA SOLICITAÇÃO]])*24)+3</f>
        <v>45.216666666674428</v>
      </c>
      <c r="V1230" s="224" t="s">
        <v>410</v>
      </c>
      <c r="W1230" s="209" t="str">
        <f>LEFT(Solicitacao_Prancha[[#This Row],[ORIGEM]],4)</f>
        <v>0382</v>
      </c>
      <c r="X1230" s="209" t="str">
        <f>LEFT(Solicitacao_Prancha[[#This Row],[DESTINO]],4)</f>
        <v>0010</v>
      </c>
      <c r="Y1230" s="209" t="str">
        <f t="shared" si="298"/>
        <v>BRLP0382</v>
      </c>
      <c r="Z1230" s="209" t="str">
        <f t="shared" si="299"/>
        <v>03820010</v>
      </c>
      <c r="AA1230" s="209" t="str">
        <f t="shared" si="300"/>
        <v>BRLP0010</v>
      </c>
      <c r="AB1230" s="222" t="e">
        <f>VLOOKUP(Y1230,#REF!,2,0)</f>
        <v>#REF!</v>
      </c>
      <c r="AC1230" s="222" t="e">
        <f>VLOOKUP(Z1230,#REF!,2,0)</f>
        <v>#REF!</v>
      </c>
      <c r="AD1230" s="222" t="e">
        <f>VLOOKUP(AA1230,#REF!,2,0)</f>
        <v>#REF!</v>
      </c>
      <c r="AE1230" s="227" t="e">
        <f t="shared" si="301"/>
        <v>#REF!</v>
      </c>
      <c r="AF1230" s="230" t="e">
        <f t="shared" si="302"/>
        <v>#REF!</v>
      </c>
      <c r="AG1230" s="230">
        <v>2</v>
      </c>
      <c r="AH1230" s="230" t="e">
        <f t="shared" si="294"/>
        <v>#REF!</v>
      </c>
      <c r="AI1230" s="230" t="e">
        <f t="shared" si="295"/>
        <v>#REF!</v>
      </c>
      <c r="AJ1230" s="230" t="e">
        <f t="shared" si="296"/>
        <v>#REF!</v>
      </c>
      <c r="AK1230" s="209"/>
      <c r="AL1230" s="209"/>
      <c r="AM1230" s="209"/>
      <c r="AN1230" s="209"/>
      <c r="AO1230" s="209"/>
      <c r="AP1230" s="209"/>
      <c r="AQ1230" s="209"/>
      <c r="AR1230" s="209"/>
      <c r="AS1230" s="209"/>
      <c r="AT1230" s="209"/>
      <c r="AU1230" s="209"/>
      <c r="AV1230" s="209"/>
      <c r="AW1230" s="209"/>
      <c r="AX1230"/>
      <c r="AY1230"/>
    </row>
    <row r="1231" spans="1:51" ht="15" hidden="1" x14ac:dyDescent="0.25">
      <c r="A1231" s="209">
        <v>4000</v>
      </c>
      <c r="B1231" s="209" t="s">
        <v>745</v>
      </c>
      <c r="C1231" s="210">
        <v>45673.556944444441</v>
      </c>
      <c r="D1231" s="209" t="s">
        <v>539</v>
      </c>
      <c r="E1231" s="209" t="s">
        <v>497</v>
      </c>
      <c r="F1231" s="209">
        <v>1</v>
      </c>
      <c r="G1231" s="209" t="s">
        <v>520</v>
      </c>
      <c r="H1231" s="209" t="s">
        <v>620</v>
      </c>
      <c r="I1231" s="209" t="s">
        <v>622</v>
      </c>
      <c r="J1231" s="209" t="s">
        <v>502</v>
      </c>
      <c r="K1231" s="209" t="s">
        <v>2186</v>
      </c>
      <c r="L1231" s="209" t="s">
        <v>600</v>
      </c>
      <c r="M1231" s="209" t="s">
        <v>592</v>
      </c>
      <c r="N1231" s="209" t="s">
        <v>1881</v>
      </c>
      <c r="O1231" s="209"/>
      <c r="P1231" s="209"/>
      <c r="Q1231" s="209" t="s">
        <v>688</v>
      </c>
      <c r="R1231" s="209" t="e">
        <f>VLOOKUP(LEFT(Solicitacao_Prancha[[#This Row],[ORIGEM]],4),#REF!,2,0)</f>
        <v>#REF!</v>
      </c>
      <c r="S1231" s="209" t="e">
        <f>VLOOKUP(LEFT(Solicitacao_Prancha[[#This Row],[DESTINO]],4),#REF!,2,0)</f>
        <v>#REF!</v>
      </c>
      <c r="T1231" s="218" t="str">
        <f t="shared" si="297"/>
        <v>Não Aderente</v>
      </c>
      <c r="U1231" s="222">
        <f>((CONCATENATE(Solicitacao_Prancha[[#This Row],[DATA MOVIMENTAÇÃO]]," ",Solicitacao_Prancha[[#This Row],[HORA MOVIMENTAÇÃO]])-Solicitacao_Prancha[[#This Row],[DATA SOLICITAÇÃO]])*24)+3</f>
        <v>43.633333333418705</v>
      </c>
      <c r="V1231" s="224" t="s">
        <v>410</v>
      </c>
      <c r="W1231" s="209" t="str">
        <f>LEFT(Solicitacao_Prancha[[#This Row],[ORIGEM]],4)</f>
        <v>0382</v>
      </c>
      <c r="X1231" s="209" t="str">
        <f>LEFT(Solicitacao_Prancha[[#This Row],[DESTINO]],4)</f>
        <v>0010</v>
      </c>
      <c r="Y1231" s="209" t="str">
        <f t="shared" si="298"/>
        <v>BRLP0382</v>
      </c>
      <c r="Z1231" s="209" t="str">
        <f t="shared" si="299"/>
        <v>03820010</v>
      </c>
      <c r="AA1231" s="209" t="str">
        <f t="shared" si="300"/>
        <v>BRLP0010</v>
      </c>
      <c r="AB1231" s="222" t="e">
        <f>VLOOKUP(Y1231,#REF!,2,0)</f>
        <v>#REF!</v>
      </c>
      <c r="AC1231" s="222" t="e">
        <f>VLOOKUP(Z1231,#REF!,2,0)</f>
        <v>#REF!</v>
      </c>
      <c r="AD1231" s="222" t="e">
        <f>VLOOKUP(AA1231,#REF!,2,0)</f>
        <v>#REF!</v>
      </c>
      <c r="AE1231" s="227" t="e">
        <f t="shared" si="301"/>
        <v>#REF!</v>
      </c>
      <c r="AF1231" s="230" t="e">
        <f t="shared" si="302"/>
        <v>#REF!</v>
      </c>
      <c r="AG1231" s="230">
        <v>2</v>
      </c>
      <c r="AH1231" s="230" t="e">
        <f t="shared" si="294"/>
        <v>#REF!</v>
      </c>
      <c r="AI1231" s="230" t="e">
        <f t="shared" si="295"/>
        <v>#REF!</v>
      </c>
      <c r="AJ1231" s="230" t="e">
        <f t="shared" si="296"/>
        <v>#REF!</v>
      </c>
      <c r="AK1231" s="209"/>
      <c r="AL1231" s="209"/>
      <c r="AM1231" s="209"/>
      <c r="AN1231" s="209"/>
      <c r="AO1231" s="209"/>
      <c r="AP1231" s="209"/>
      <c r="AQ1231" s="209"/>
      <c r="AR1231" s="209"/>
      <c r="AS1231" s="209"/>
      <c r="AT1231" s="209"/>
      <c r="AU1231" s="209"/>
      <c r="AV1231" s="209"/>
      <c r="AW1231" s="209"/>
      <c r="AX1231"/>
      <c r="AY1231"/>
    </row>
    <row r="1232" spans="1:51" ht="15" hidden="1" x14ac:dyDescent="0.25">
      <c r="A1232" s="209">
        <v>4001</v>
      </c>
      <c r="B1232" s="209" t="s">
        <v>745</v>
      </c>
      <c r="C1232" s="210">
        <v>45673.559027777781</v>
      </c>
      <c r="D1232" s="209" t="s">
        <v>2200</v>
      </c>
      <c r="E1232" s="209" t="s">
        <v>497</v>
      </c>
      <c r="F1232" s="209">
        <v>2</v>
      </c>
      <c r="G1232" s="209" t="s">
        <v>520</v>
      </c>
      <c r="H1232" s="209" t="s">
        <v>621</v>
      </c>
      <c r="I1232" s="209" t="s">
        <v>622</v>
      </c>
      <c r="J1232" s="209" t="s">
        <v>531</v>
      </c>
      <c r="K1232" s="209" t="s">
        <v>2156</v>
      </c>
      <c r="L1232" s="209" t="s">
        <v>597</v>
      </c>
      <c r="M1232" s="209" t="s">
        <v>592</v>
      </c>
      <c r="N1232" s="209" t="s">
        <v>1881</v>
      </c>
      <c r="O1232" s="209" t="s">
        <v>2201</v>
      </c>
      <c r="P1232" s="209" t="s">
        <v>514</v>
      </c>
      <c r="Q1232" s="209" t="s">
        <v>688</v>
      </c>
      <c r="R1232" s="209" t="e">
        <f>VLOOKUP(LEFT(Solicitacao_Prancha[[#This Row],[ORIGEM]],4),#REF!,2,0)</f>
        <v>#REF!</v>
      </c>
      <c r="S1232" s="209" t="e">
        <f>VLOOKUP(LEFT(Solicitacao_Prancha[[#This Row],[DESTINO]],4),#REF!,2,0)</f>
        <v>#REF!</v>
      </c>
      <c r="T1232" s="218" t="str">
        <f t="shared" si="297"/>
        <v>Não Aderente</v>
      </c>
      <c r="U1232" s="222">
        <f>((CONCATENATE(Solicitacao_Prancha[[#This Row],[DATA MOVIMENTAÇÃO]]," ",Solicitacao_Prancha[[#This Row],[HORA MOVIMENTAÇÃO]])-Solicitacao_Prancha[[#This Row],[DATA SOLICITAÇÃO]])*24)+3</f>
        <v>22.583333333255723</v>
      </c>
      <c r="V1232" s="224" t="s">
        <v>410</v>
      </c>
      <c r="W1232" s="209" t="str">
        <f>LEFT(Solicitacao_Prancha[[#This Row],[ORIGEM]],4)</f>
        <v>0382</v>
      </c>
      <c r="X1232" s="209" t="str">
        <f>LEFT(Solicitacao_Prancha[[#This Row],[DESTINO]],4)</f>
        <v>0010</v>
      </c>
      <c r="Y1232" s="209" t="str">
        <f t="shared" si="298"/>
        <v>BRLP0382</v>
      </c>
      <c r="Z1232" s="209" t="str">
        <f t="shared" si="299"/>
        <v>03820010</v>
      </c>
      <c r="AA1232" s="209" t="str">
        <f t="shared" si="300"/>
        <v>BRLP0010</v>
      </c>
      <c r="AB1232" s="222" t="e">
        <f>VLOOKUP(Y1232,#REF!,2,0)</f>
        <v>#REF!</v>
      </c>
      <c r="AC1232" s="222" t="e">
        <f>VLOOKUP(Z1232,#REF!,2,0)</f>
        <v>#REF!</v>
      </c>
      <c r="AD1232" s="222" t="e">
        <f>VLOOKUP(AA1232,#REF!,2,0)</f>
        <v>#REF!</v>
      </c>
      <c r="AE1232" s="227" t="e">
        <f t="shared" si="301"/>
        <v>#REF!</v>
      </c>
      <c r="AF1232" s="230" t="e">
        <f t="shared" si="302"/>
        <v>#REF!</v>
      </c>
      <c r="AG1232" s="230">
        <v>2</v>
      </c>
      <c r="AH1232" s="230" t="e">
        <f t="shared" si="294"/>
        <v>#REF!</v>
      </c>
      <c r="AI1232" s="230" t="e">
        <f t="shared" si="295"/>
        <v>#REF!</v>
      </c>
      <c r="AJ1232" s="230" t="e">
        <f t="shared" si="296"/>
        <v>#REF!</v>
      </c>
      <c r="AK1232" s="209"/>
      <c r="AL1232" s="209"/>
      <c r="AM1232" s="209"/>
      <c r="AN1232" s="209"/>
      <c r="AO1232" s="209"/>
      <c r="AP1232" s="209"/>
      <c r="AQ1232" s="209"/>
      <c r="AR1232" s="209"/>
      <c r="AS1232" s="209"/>
      <c r="AT1232" s="209"/>
      <c r="AU1232" s="209"/>
      <c r="AV1232" s="209"/>
      <c r="AW1232" s="209"/>
      <c r="AX1232"/>
      <c r="AY1232"/>
    </row>
    <row r="1233" spans="1:51" ht="15" hidden="1" x14ac:dyDescent="0.25">
      <c r="A1233" s="209">
        <v>4002</v>
      </c>
      <c r="B1233" s="209" t="s">
        <v>745</v>
      </c>
      <c r="C1233" s="210">
        <v>45673.5625</v>
      </c>
      <c r="D1233" s="209" t="s">
        <v>2190</v>
      </c>
      <c r="E1233" s="209" t="s">
        <v>537</v>
      </c>
      <c r="F1233" s="209">
        <v>4</v>
      </c>
      <c r="G1233" s="209" t="s">
        <v>2191</v>
      </c>
      <c r="H1233" s="209" t="s">
        <v>621</v>
      </c>
      <c r="I1233" s="209" t="s">
        <v>622</v>
      </c>
      <c r="J1233" s="209" t="s">
        <v>531</v>
      </c>
      <c r="K1233" s="209" t="s">
        <v>1877</v>
      </c>
      <c r="L1233" s="209" t="s">
        <v>593</v>
      </c>
      <c r="M1233" s="209" t="s">
        <v>2192</v>
      </c>
      <c r="N1233" s="209" t="s">
        <v>2193</v>
      </c>
      <c r="O1233" s="209"/>
      <c r="P1233" s="209" t="s">
        <v>633</v>
      </c>
      <c r="Q1233" s="209" t="s">
        <v>687</v>
      </c>
      <c r="R1233" s="209" t="e">
        <f>VLOOKUP(LEFT(Solicitacao_Prancha[[#This Row],[ORIGEM]],4),#REF!,2,0)</f>
        <v>#REF!</v>
      </c>
      <c r="S1233" s="209" t="e">
        <f>VLOOKUP(LEFT(Solicitacao_Prancha[[#This Row],[DESTINO]],4),#REF!,2,0)</f>
        <v>#REF!</v>
      </c>
      <c r="T1233" s="218" t="str">
        <f t="shared" si="297"/>
        <v>Não Aderente</v>
      </c>
      <c r="U1233" s="222">
        <f>((CONCATENATE(Solicitacao_Prancha[[#This Row],[DATA MOVIMENTAÇÃO]]," ",Solicitacao_Prancha[[#This Row],[HORA MOVIMENTAÇÃO]])-Solicitacao_Prancha[[#This Row],[DATA SOLICITAÇÃO]])*24)+3</f>
        <v>-2.4999999999417923</v>
      </c>
      <c r="V1233" s="224" t="s">
        <v>410</v>
      </c>
      <c r="W1233" s="209" t="str">
        <f>LEFT(Solicitacao_Prancha[[#This Row],[ORIGEM]],4)</f>
        <v>2197</v>
      </c>
      <c r="X1233" s="209" t="str">
        <f>LEFT(Solicitacao_Prancha[[#This Row],[DESTINO]],4)</f>
        <v>0312</v>
      </c>
      <c r="Y1233" s="209" t="str">
        <f t="shared" si="298"/>
        <v>BRLP2197</v>
      </c>
      <c r="Z1233" s="209" t="str">
        <f t="shared" si="299"/>
        <v>21970312</v>
      </c>
      <c r="AA1233" s="209" t="str">
        <f t="shared" si="300"/>
        <v>BRLP0312</v>
      </c>
      <c r="AB1233" s="222" t="e">
        <f>VLOOKUP(Y1233,#REF!,2,0)</f>
        <v>#REF!</v>
      </c>
      <c r="AC1233" s="222" t="e">
        <f>VLOOKUP(Z1233,#REF!,2,0)</f>
        <v>#REF!</v>
      </c>
      <c r="AD1233" s="222" t="e">
        <f>VLOOKUP(AA1233,#REF!,2,0)</f>
        <v>#REF!</v>
      </c>
      <c r="AE1233" s="227" t="e">
        <f t="shared" si="301"/>
        <v>#REF!</v>
      </c>
      <c r="AF1233" s="230" t="e">
        <f t="shared" si="302"/>
        <v>#REF!</v>
      </c>
      <c r="AG1233" s="230">
        <v>2</v>
      </c>
      <c r="AH1233" s="230" t="e">
        <f t="shared" si="294"/>
        <v>#REF!</v>
      </c>
      <c r="AI1233" s="230" t="e">
        <f t="shared" si="295"/>
        <v>#REF!</v>
      </c>
      <c r="AJ1233" s="230" t="e">
        <f t="shared" si="296"/>
        <v>#REF!</v>
      </c>
      <c r="AK1233" s="209"/>
      <c r="AL1233" s="209"/>
      <c r="AM1233" s="209"/>
      <c r="AN1233" s="209"/>
      <c r="AO1233" s="209"/>
      <c r="AP1233" s="209"/>
      <c r="AQ1233" s="209"/>
      <c r="AR1233" s="209"/>
      <c r="AS1233" s="209"/>
      <c r="AT1233" s="209"/>
      <c r="AU1233" s="209"/>
      <c r="AV1233" s="209"/>
      <c r="AW1233" s="209"/>
      <c r="AX1233"/>
      <c r="AY1233"/>
    </row>
    <row r="1234" spans="1:51" ht="15" hidden="1" x14ac:dyDescent="0.25">
      <c r="A1234" s="209">
        <v>4003</v>
      </c>
      <c r="B1234" s="209" t="s">
        <v>717</v>
      </c>
      <c r="C1234" s="210">
        <v>45673.589583333334</v>
      </c>
      <c r="D1234" s="209" t="s">
        <v>551</v>
      </c>
      <c r="E1234" s="209" t="s">
        <v>500</v>
      </c>
      <c r="F1234" s="209">
        <v>3</v>
      </c>
      <c r="G1234" s="209" t="s">
        <v>544</v>
      </c>
      <c r="H1234" s="209" t="s">
        <v>624</v>
      </c>
      <c r="I1234" s="209" t="s">
        <v>624</v>
      </c>
      <c r="J1234" s="209" t="s">
        <v>1</v>
      </c>
      <c r="K1234" s="209" t="s">
        <v>2156</v>
      </c>
      <c r="L1234" s="209" t="s">
        <v>600</v>
      </c>
      <c r="M1234" s="209" t="s">
        <v>660</v>
      </c>
      <c r="N1234" s="209" t="s">
        <v>580</v>
      </c>
      <c r="O1234" s="209"/>
      <c r="P1234" s="209"/>
      <c r="Q1234" s="209" t="s">
        <v>688</v>
      </c>
      <c r="R1234" s="209" t="e">
        <f>VLOOKUP(LEFT(Solicitacao_Prancha[[#This Row],[ORIGEM]],4),#REF!,2,0)</f>
        <v>#REF!</v>
      </c>
      <c r="S1234" s="209" t="e">
        <f>VLOOKUP(LEFT(Solicitacao_Prancha[[#This Row],[DESTINO]],4),#REF!,2,0)</f>
        <v>#REF!</v>
      </c>
      <c r="T1234" s="218" t="str">
        <f t="shared" si="297"/>
        <v>Não Aderente</v>
      </c>
      <c r="U1234" s="222">
        <f>((CONCATENATE(Solicitacao_Prancha[[#This Row],[DATA MOVIMENTAÇÃO]]," ",Solicitacao_Prancha[[#This Row],[HORA MOVIMENTAÇÃO]])-Solicitacao_Prancha[[#This Row],[DATA SOLICITAÇÃO]])*24)+3</f>
        <v>18.849999999976717</v>
      </c>
      <c r="V1234" s="224" t="s">
        <v>410</v>
      </c>
      <c r="W1234" s="209" t="str">
        <f>LEFT(Solicitacao_Prancha[[#This Row],[ORIGEM]],4)</f>
        <v>0078</v>
      </c>
      <c r="X1234" s="209" t="str">
        <f>LEFT(Solicitacao_Prancha[[#This Row],[DESTINO]],4)</f>
        <v>0262</v>
      </c>
      <c r="Y1234" s="209" t="str">
        <f t="shared" si="298"/>
        <v>BRLP0078</v>
      </c>
      <c r="Z1234" s="209" t="str">
        <f t="shared" si="299"/>
        <v>00780262</v>
      </c>
      <c r="AA1234" s="209" t="str">
        <f t="shared" si="300"/>
        <v>BRLP0262</v>
      </c>
      <c r="AB1234" s="222" t="e">
        <f>VLOOKUP(Y1234,#REF!,2,0)</f>
        <v>#REF!</v>
      </c>
      <c r="AC1234" s="222" t="e">
        <f>VLOOKUP(Z1234,#REF!,2,0)</f>
        <v>#REF!</v>
      </c>
      <c r="AD1234" s="222" t="e">
        <f>VLOOKUP(AA1234,#REF!,2,0)</f>
        <v>#REF!</v>
      </c>
      <c r="AE1234" s="227" t="e">
        <f t="shared" si="301"/>
        <v>#REF!</v>
      </c>
      <c r="AF1234" s="230" t="e">
        <f t="shared" si="302"/>
        <v>#REF!</v>
      </c>
      <c r="AG1234" s="230">
        <v>2</v>
      </c>
      <c r="AH1234" s="230" t="e">
        <f t="shared" si="294"/>
        <v>#REF!</v>
      </c>
      <c r="AI1234" s="230" t="e">
        <f t="shared" si="295"/>
        <v>#REF!</v>
      </c>
      <c r="AJ1234" s="230" t="e">
        <f t="shared" si="296"/>
        <v>#REF!</v>
      </c>
      <c r="AK1234" s="209"/>
      <c r="AL1234" s="209"/>
      <c r="AM1234" s="209"/>
      <c r="AN1234" s="209"/>
      <c r="AO1234" s="209"/>
      <c r="AP1234" s="209"/>
      <c r="AQ1234" s="209"/>
      <c r="AR1234" s="209"/>
      <c r="AS1234" s="209"/>
      <c r="AT1234" s="209"/>
      <c r="AU1234" s="209"/>
      <c r="AV1234" s="209"/>
      <c r="AW1234" s="209"/>
      <c r="AX1234"/>
      <c r="AY1234"/>
    </row>
    <row r="1235" spans="1:51" ht="15" hidden="1" x14ac:dyDescent="0.25">
      <c r="A1235" s="209">
        <v>4004</v>
      </c>
      <c r="B1235" s="209" t="s">
        <v>717</v>
      </c>
      <c r="C1235" s="210">
        <v>45673.59097222222</v>
      </c>
      <c r="D1235" s="209" t="s">
        <v>551</v>
      </c>
      <c r="E1235" s="209" t="s">
        <v>493</v>
      </c>
      <c r="F1235" s="209">
        <v>1</v>
      </c>
      <c r="G1235" s="209" t="s">
        <v>544</v>
      </c>
      <c r="H1235" s="209" t="s">
        <v>620</v>
      </c>
      <c r="I1235" s="209" t="s">
        <v>624</v>
      </c>
      <c r="J1235" s="209" t="s">
        <v>1</v>
      </c>
      <c r="K1235" s="209" t="s">
        <v>2156</v>
      </c>
      <c r="L1235" s="209" t="s">
        <v>600</v>
      </c>
      <c r="M1235" s="209" t="s">
        <v>660</v>
      </c>
      <c r="N1235" s="209" t="s">
        <v>580</v>
      </c>
      <c r="O1235" s="209"/>
      <c r="P1235" s="209"/>
      <c r="Q1235" s="209" t="s">
        <v>688</v>
      </c>
      <c r="R1235" s="209" t="e">
        <f>VLOOKUP(LEFT(Solicitacao_Prancha[[#This Row],[ORIGEM]],4),#REF!,2,0)</f>
        <v>#REF!</v>
      </c>
      <c r="S1235" s="209" t="e">
        <f>VLOOKUP(LEFT(Solicitacao_Prancha[[#This Row],[DESTINO]],4),#REF!,2,0)</f>
        <v>#REF!</v>
      </c>
      <c r="T1235" s="218" t="str">
        <f t="shared" si="297"/>
        <v>Não Aderente</v>
      </c>
      <c r="U1235" s="222">
        <f>((CONCATENATE(Solicitacao_Prancha[[#This Row],[DATA MOVIMENTAÇÃO]]," ",Solicitacao_Prancha[[#This Row],[HORA MOVIMENTAÇÃO]])-Solicitacao_Prancha[[#This Row],[DATA SOLICITAÇÃO]])*24)+3</f>
        <v>18.816666666709352</v>
      </c>
      <c r="V1235" s="224" t="s">
        <v>410</v>
      </c>
      <c r="W1235" s="209" t="str">
        <f>LEFT(Solicitacao_Prancha[[#This Row],[ORIGEM]],4)</f>
        <v>0078</v>
      </c>
      <c r="X1235" s="209" t="str">
        <f>LEFT(Solicitacao_Prancha[[#This Row],[DESTINO]],4)</f>
        <v>0262</v>
      </c>
      <c r="Y1235" s="209" t="str">
        <f t="shared" si="298"/>
        <v>BRLP0078</v>
      </c>
      <c r="Z1235" s="209" t="str">
        <f t="shared" si="299"/>
        <v>00780262</v>
      </c>
      <c r="AA1235" s="209" t="str">
        <f t="shared" si="300"/>
        <v>BRLP0262</v>
      </c>
      <c r="AB1235" s="222" t="e">
        <f>VLOOKUP(Y1235,#REF!,2,0)</f>
        <v>#REF!</v>
      </c>
      <c r="AC1235" s="222" t="e">
        <f>VLOOKUP(Z1235,#REF!,2,0)</f>
        <v>#REF!</v>
      </c>
      <c r="AD1235" s="222" t="e">
        <f>VLOOKUP(AA1235,#REF!,2,0)</f>
        <v>#REF!</v>
      </c>
      <c r="AE1235" s="227" t="e">
        <f t="shared" si="301"/>
        <v>#REF!</v>
      </c>
      <c r="AF1235" s="230" t="e">
        <f t="shared" si="302"/>
        <v>#REF!</v>
      </c>
      <c r="AG1235" s="230">
        <v>2</v>
      </c>
      <c r="AH1235" s="230" t="e">
        <f t="shared" si="294"/>
        <v>#REF!</v>
      </c>
      <c r="AI1235" s="230" t="e">
        <f t="shared" si="295"/>
        <v>#REF!</v>
      </c>
      <c r="AJ1235" s="230" t="e">
        <f t="shared" si="296"/>
        <v>#REF!</v>
      </c>
      <c r="AK1235" s="209"/>
      <c r="AL1235" s="209"/>
      <c r="AM1235" s="209"/>
      <c r="AN1235" s="209"/>
      <c r="AO1235" s="209"/>
      <c r="AP1235" s="209"/>
      <c r="AQ1235" s="209"/>
      <c r="AR1235" s="209"/>
      <c r="AS1235" s="209"/>
      <c r="AT1235" s="209"/>
      <c r="AU1235" s="209"/>
      <c r="AV1235" s="209"/>
      <c r="AW1235" s="209"/>
      <c r="AX1235"/>
      <c r="AY1235"/>
    </row>
    <row r="1236" spans="1:51" ht="15" hidden="1" x14ac:dyDescent="0.25">
      <c r="A1236" s="209">
        <v>4005</v>
      </c>
      <c r="B1236" s="209" t="s">
        <v>717</v>
      </c>
      <c r="C1236" s="210">
        <v>45673.636805555558</v>
      </c>
      <c r="D1236" s="209" t="s">
        <v>1350</v>
      </c>
      <c r="E1236" s="209" t="s">
        <v>493</v>
      </c>
      <c r="F1236" s="209">
        <v>1</v>
      </c>
      <c r="G1236" s="209" t="s">
        <v>506</v>
      </c>
      <c r="H1236" s="209" t="s">
        <v>620</v>
      </c>
      <c r="I1236" s="209" t="s">
        <v>624</v>
      </c>
      <c r="J1236" s="209" t="s">
        <v>1</v>
      </c>
      <c r="K1236" s="209" t="s">
        <v>1877</v>
      </c>
      <c r="L1236" s="209" t="s">
        <v>606</v>
      </c>
      <c r="M1236" s="209" t="s">
        <v>1513</v>
      </c>
      <c r="N1236" s="209" t="s">
        <v>634</v>
      </c>
      <c r="O1236" s="209"/>
      <c r="P1236" s="209"/>
      <c r="Q1236" s="209" t="s">
        <v>688</v>
      </c>
      <c r="R1236" s="209" t="e">
        <f>VLOOKUP(LEFT(Solicitacao_Prancha[[#This Row],[ORIGEM]],4),#REF!,2,0)</f>
        <v>#REF!</v>
      </c>
      <c r="S1236" s="209" t="e">
        <f>VLOOKUP(LEFT(Solicitacao_Prancha[[#This Row],[DESTINO]],4),#REF!,2,0)</f>
        <v>#REF!</v>
      </c>
      <c r="T1236" s="218" t="str">
        <f t="shared" si="297"/>
        <v>Não Aderente</v>
      </c>
      <c r="U1236" s="222">
        <f>((CONCATENATE(Solicitacao_Prancha[[#This Row],[DATA MOVIMENTAÇÃO]]," ",Solicitacao_Prancha[[#This Row],[HORA MOVIMENTAÇÃO]])-Solicitacao_Prancha[[#This Row],[DATA SOLICITAÇÃO]])*24)+3</f>
        <v>-0.28333333338377997</v>
      </c>
      <c r="V1236" s="224" t="s">
        <v>410</v>
      </c>
      <c r="W1236" s="209" t="str">
        <f>LEFT(Solicitacao_Prancha[[#This Row],[ORIGEM]],4)</f>
        <v>0460</v>
      </c>
      <c r="X1236" s="209" t="str">
        <f>LEFT(Solicitacao_Prancha[[#This Row],[DESTINO]],4)</f>
        <v>0157</v>
      </c>
      <c r="Y1236" s="209" t="str">
        <f t="shared" si="298"/>
        <v>BRLP0460</v>
      </c>
      <c r="Z1236" s="209" t="str">
        <f t="shared" si="299"/>
        <v>04600157</v>
      </c>
      <c r="AA1236" s="209" t="str">
        <f t="shared" si="300"/>
        <v>BRLP0157</v>
      </c>
      <c r="AB1236" s="222" t="e">
        <f>VLOOKUP(Y1236,#REF!,2,0)</f>
        <v>#REF!</v>
      </c>
      <c r="AC1236" s="222" t="e">
        <f>VLOOKUP(Z1236,#REF!,2,0)</f>
        <v>#REF!</v>
      </c>
      <c r="AD1236" s="222" t="e">
        <f>VLOOKUP(AA1236,#REF!,2,0)</f>
        <v>#REF!</v>
      </c>
      <c r="AE1236" s="227" t="e">
        <f t="shared" si="301"/>
        <v>#REF!</v>
      </c>
      <c r="AF1236" s="230" t="e">
        <f t="shared" si="302"/>
        <v>#REF!</v>
      </c>
      <c r="AG1236" s="230">
        <v>2</v>
      </c>
      <c r="AH1236" s="230" t="e">
        <f t="shared" si="294"/>
        <v>#REF!</v>
      </c>
      <c r="AI1236" s="230" t="e">
        <f t="shared" si="295"/>
        <v>#REF!</v>
      </c>
      <c r="AJ1236" s="230" t="e">
        <f t="shared" si="296"/>
        <v>#REF!</v>
      </c>
      <c r="AK1236" s="209"/>
      <c r="AL1236" s="209"/>
      <c r="AM1236" s="209"/>
      <c r="AN1236" s="209"/>
      <c r="AO1236" s="209"/>
      <c r="AP1236" s="209"/>
      <c r="AQ1236" s="209"/>
      <c r="AR1236" s="209"/>
      <c r="AS1236" s="209"/>
      <c r="AT1236" s="209"/>
      <c r="AU1236" s="209"/>
      <c r="AV1236" s="209"/>
      <c r="AW1236" s="209"/>
      <c r="AX1236"/>
      <c r="AY1236"/>
    </row>
    <row r="1237" spans="1:51" ht="15" hidden="1" x14ac:dyDescent="0.25">
      <c r="A1237" s="209">
        <v>4006</v>
      </c>
      <c r="B1237" s="209" t="s">
        <v>718</v>
      </c>
      <c r="C1237" s="210">
        <v>45673.654861111114</v>
      </c>
      <c r="D1237" s="209" t="s">
        <v>575</v>
      </c>
      <c r="E1237" s="209" t="s">
        <v>719</v>
      </c>
      <c r="F1237" s="209">
        <v>1</v>
      </c>
      <c r="G1237" s="209" t="s">
        <v>4</v>
      </c>
      <c r="H1237" s="209" t="s">
        <v>620</v>
      </c>
      <c r="I1237" s="209" t="s">
        <v>621</v>
      </c>
      <c r="J1237" s="209" t="s">
        <v>1</v>
      </c>
      <c r="K1237" s="209" t="s">
        <v>2156</v>
      </c>
      <c r="L1237" s="209" t="s">
        <v>604</v>
      </c>
      <c r="M1237" s="209" t="s">
        <v>658</v>
      </c>
      <c r="N1237" s="209" t="s">
        <v>642</v>
      </c>
      <c r="O1237" s="209"/>
      <c r="P1237" s="209"/>
      <c r="Q1237" s="209" t="s">
        <v>688</v>
      </c>
      <c r="R1237" s="209" t="e">
        <f>VLOOKUP(LEFT(Solicitacao_Prancha[[#This Row],[ORIGEM]],4),#REF!,2,0)</f>
        <v>#REF!</v>
      </c>
      <c r="S1237" s="209" t="e">
        <f>VLOOKUP(LEFT(Solicitacao_Prancha[[#This Row],[DESTINO]],4),#REF!,2,0)</f>
        <v>#REF!</v>
      </c>
      <c r="T1237" s="218" t="str">
        <f t="shared" si="297"/>
        <v>Não Aderente</v>
      </c>
      <c r="U1237" s="222">
        <f>((CONCATENATE(Solicitacao_Prancha[[#This Row],[DATA MOVIMENTAÇÃO]]," ",Solicitacao_Prancha[[#This Row],[HORA MOVIMENTAÇÃO]])-Solicitacao_Prancha[[#This Row],[DATA SOLICITAÇÃO]])*24)+3</f>
        <v>18.283333333209157</v>
      </c>
      <c r="V1237" s="224" t="s">
        <v>410</v>
      </c>
      <c r="W1237" s="209" t="str">
        <f>LEFT(Solicitacao_Prancha[[#This Row],[ORIGEM]],4)</f>
        <v>0459</v>
      </c>
      <c r="X1237" s="209" t="str">
        <f>LEFT(Solicitacao_Prancha[[#This Row],[DESTINO]],4)</f>
        <v>0352</v>
      </c>
      <c r="Y1237" s="209" t="str">
        <f t="shared" si="298"/>
        <v>BRLP0459</v>
      </c>
      <c r="Z1237" s="209" t="str">
        <f t="shared" si="299"/>
        <v>04590352</v>
      </c>
      <c r="AA1237" s="209" t="str">
        <f t="shared" si="300"/>
        <v>BRLP0352</v>
      </c>
      <c r="AB1237" s="222" t="e">
        <f>VLOOKUP(Y1237,#REF!,2,0)</f>
        <v>#REF!</v>
      </c>
      <c r="AC1237" s="222" t="e">
        <f>VLOOKUP(Z1237,#REF!,2,0)</f>
        <v>#REF!</v>
      </c>
      <c r="AD1237" s="222" t="e">
        <f>VLOOKUP(AA1237,#REF!,2,0)</f>
        <v>#REF!</v>
      </c>
      <c r="AE1237" s="227" t="e">
        <f t="shared" si="301"/>
        <v>#REF!</v>
      </c>
      <c r="AF1237" s="230" t="e">
        <f t="shared" si="302"/>
        <v>#REF!</v>
      </c>
      <c r="AG1237" s="230">
        <v>2</v>
      </c>
      <c r="AH1237" s="230" t="e">
        <f t="shared" si="294"/>
        <v>#REF!</v>
      </c>
      <c r="AI1237" s="230" t="e">
        <f t="shared" si="295"/>
        <v>#REF!</v>
      </c>
      <c r="AJ1237" s="230" t="e">
        <f t="shared" si="296"/>
        <v>#REF!</v>
      </c>
      <c r="AK1237" s="209"/>
      <c r="AL1237" s="209"/>
      <c r="AM1237" s="209"/>
      <c r="AN1237" s="209"/>
      <c r="AO1237" s="209"/>
      <c r="AP1237" s="209"/>
      <c r="AQ1237" s="209"/>
      <c r="AR1237" s="209"/>
      <c r="AS1237" s="209"/>
      <c r="AT1237" s="209"/>
      <c r="AU1237" s="209"/>
      <c r="AV1237" s="209"/>
      <c r="AW1237" s="209"/>
      <c r="AX1237"/>
      <c r="AY1237"/>
    </row>
    <row r="1238" spans="1:51" ht="15" hidden="1" x14ac:dyDescent="0.25">
      <c r="A1238" s="209">
        <v>4007</v>
      </c>
      <c r="B1238" s="209" t="s">
        <v>743</v>
      </c>
      <c r="C1238" s="210">
        <v>45673.656944444447</v>
      </c>
      <c r="D1238" s="209" t="s">
        <v>1419</v>
      </c>
      <c r="E1238" s="209" t="s">
        <v>503</v>
      </c>
      <c r="F1238" s="209">
        <v>1</v>
      </c>
      <c r="G1238" s="209" t="s">
        <v>501</v>
      </c>
      <c r="H1238" s="209" t="s">
        <v>620</v>
      </c>
      <c r="I1238" s="209" t="s">
        <v>621</v>
      </c>
      <c r="J1238" s="209" t="s">
        <v>531</v>
      </c>
      <c r="K1238" s="209" t="s">
        <v>1877</v>
      </c>
      <c r="L1238" s="209" t="s">
        <v>598</v>
      </c>
      <c r="M1238" s="209" t="s">
        <v>1676</v>
      </c>
      <c r="N1238" s="209" t="s">
        <v>683</v>
      </c>
      <c r="O1238" s="209" t="s">
        <v>2202</v>
      </c>
      <c r="P1238" s="209" t="s">
        <v>630</v>
      </c>
      <c r="Q1238" s="209" t="s">
        <v>688</v>
      </c>
      <c r="R1238" s="209" t="e">
        <f>VLOOKUP(LEFT(Solicitacao_Prancha[[#This Row],[ORIGEM]],4),#REF!,2,0)</f>
        <v>#REF!</v>
      </c>
      <c r="S1238" s="209" t="e">
        <f>VLOOKUP(LEFT(Solicitacao_Prancha[[#This Row],[DESTINO]],4),#REF!,2,0)</f>
        <v>#REF!</v>
      </c>
      <c r="T1238" s="218" t="str">
        <f t="shared" si="297"/>
        <v>Não Aderente</v>
      </c>
      <c r="U1238" s="222">
        <f>((CONCATENATE(Solicitacao_Prancha[[#This Row],[DATA MOVIMENTAÇÃO]]," ",Solicitacao_Prancha[[#This Row],[HORA MOVIMENTAÇÃO]])-Solicitacao_Prancha[[#This Row],[DATA SOLICITAÇÃO]])*24)+3</f>
        <v>1.2333333333372138</v>
      </c>
      <c r="V1238" s="224" t="s">
        <v>410</v>
      </c>
      <c r="W1238" s="209" t="str">
        <f>LEFT(Solicitacao_Prancha[[#This Row],[ORIGEM]],4)</f>
        <v>0049</v>
      </c>
      <c r="X1238" s="209" t="str">
        <f>LEFT(Solicitacao_Prancha[[#This Row],[DESTINO]],4)</f>
        <v>0438</v>
      </c>
      <c r="Y1238" s="209" t="str">
        <f t="shared" si="298"/>
        <v>BRLP0049</v>
      </c>
      <c r="Z1238" s="209" t="str">
        <f t="shared" si="299"/>
        <v>00490438</v>
      </c>
      <c r="AA1238" s="209" t="str">
        <f t="shared" si="300"/>
        <v>BRLP0438</v>
      </c>
      <c r="AB1238" s="222" t="e">
        <f>VLOOKUP(Y1238,#REF!,2,0)</f>
        <v>#REF!</v>
      </c>
      <c r="AC1238" s="222" t="e">
        <f>VLOOKUP(Z1238,#REF!,2,0)</f>
        <v>#REF!</v>
      </c>
      <c r="AD1238" s="222" t="e">
        <f>VLOOKUP(AA1238,#REF!,2,0)</f>
        <v>#REF!</v>
      </c>
      <c r="AE1238" s="227" t="e">
        <f t="shared" si="301"/>
        <v>#REF!</v>
      </c>
      <c r="AF1238" s="230" t="e">
        <f t="shared" si="302"/>
        <v>#REF!</v>
      </c>
      <c r="AG1238" s="230">
        <v>2</v>
      </c>
      <c r="AH1238" s="230" t="e">
        <f t="shared" si="294"/>
        <v>#REF!</v>
      </c>
      <c r="AI1238" s="230" t="e">
        <f t="shared" si="295"/>
        <v>#REF!</v>
      </c>
      <c r="AJ1238" s="230" t="e">
        <f t="shared" si="296"/>
        <v>#REF!</v>
      </c>
      <c r="AK1238" s="209"/>
      <c r="AL1238" s="209"/>
      <c r="AM1238" s="209"/>
      <c r="AN1238" s="209"/>
      <c r="AO1238" s="209"/>
      <c r="AP1238" s="209"/>
      <c r="AQ1238" s="209"/>
      <c r="AR1238" s="209"/>
      <c r="AS1238" s="209"/>
      <c r="AT1238" s="209"/>
      <c r="AU1238" s="209"/>
      <c r="AV1238" s="209"/>
      <c r="AW1238" s="209"/>
      <c r="AX1238"/>
      <c r="AY1238"/>
    </row>
    <row r="1239" spans="1:51" ht="15" hidden="1" x14ac:dyDescent="0.25">
      <c r="A1239" s="209">
        <v>4008</v>
      </c>
      <c r="B1239" s="209" t="s">
        <v>718</v>
      </c>
      <c r="C1239" s="210">
        <v>45673.662499999999</v>
      </c>
      <c r="D1239" s="209" t="s">
        <v>2185</v>
      </c>
      <c r="E1239" s="209" t="s">
        <v>905</v>
      </c>
      <c r="F1239" s="209">
        <v>1</v>
      </c>
      <c r="G1239" s="209" t="s">
        <v>8</v>
      </c>
      <c r="H1239" s="209" t="s">
        <v>620</v>
      </c>
      <c r="I1239" s="209" t="s">
        <v>621</v>
      </c>
      <c r="J1239" s="209" t="s">
        <v>1</v>
      </c>
      <c r="K1239" s="209" t="s">
        <v>2156</v>
      </c>
      <c r="L1239" s="209" t="s">
        <v>604</v>
      </c>
      <c r="M1239" s="209" t="s">
        <v>1717</v>
      </c>
      <c r="N1239" s="209" t="s">
        <v>634</v>
      </c>
      <c r="O1239" s="209"/>
      <c r="P1239" s="209"/>
      <c r="Q1239" s="209" t="s">
        <v>688</v>
      </c>
      <c r="R1239" s="209" t="e">
        <f>VLOOKUP(LEFT(Solicitacao_Prancha[[#This Row],[ORIGEM]],4),#REF!,2,0)</f>
        <v>#REF!</v>
      </c>
      <c r="S1239" s="209" t="e">
        <f>VLOOKUP(LEFT(Solicitacao_Prancha[[#This Row],[DESTINO]],4),#REF!,2,0)</f>
        <v>#REF!</v>
      </c>
      <c r="T1239" s="218" t="str">
        <f t="shared" si="297"/>
        <v>Não Aderente</v>
      </c>
      <c r="U1239" s="222">
        <f>((CONCATENATE(Solicitacao_Prancha[[#This Row],[DATA MOVIMENTAÇÃO]]," ",Solicitacao_Prancha[[#This Row],[HORA MOVIMENTAÇÃO]])-Solicitacao_Prancha[[#This Row],[DATA SOLICITAÇÃO]])*24)+3</f>
        <v>18.099999999976717</v>
      </c>
      <c r="V1239" s="224" t="s">
        <v>410</v>
      </c>
      <c r="W1239" s="209" t="str">
        <f>LEFT(Solicitacao_Prancha[[#This Row],[ORIGEM]],4)</f>
        <v>1123</v>
      </c>
      <c r="X1239" s="209" t="str">
        <f>LEFT(Solicitacao_Prancha[[#This Row],[DESTINO]],4)</f>
        <v>0157</v>
      </c>
      <c r="Y1239" s="209" t="str">
        <f t="shared" si="298"/>
        <v>BRLP1123</v>
      </c>
      <c r="Z1239" s="209" t="str">
        <f t="shared" si="299"/>
        <v>11230157</v>
      </c>
      <c r="AA1239" s="209" t="str">
        <f t="shared" si="300"/>
        <v>BRLP0157</v>
      </c>
      <c r="AB1239" s="222" t="e">
        <f>VLOOKUP(Y1239,#REF!,2,0)</f>
        <v>#REF!</v>
      </c>
      <c r="AC1239" s="222" t="e">
        <f>VLOOKUP(Z1239,#REF!,2,0)</f>
        <v>#REF!</v>
      </c>
      <c r="AD1239" s="222" t="e">
        <f>VLOOKUP(AA1239,#REF!,2,0)</f>
        <v>#REF!</v>
      </c>
      <c r="AE1239" s="227" t="e">
        <f t="shared" si="301"/>
        <v>#REF!</v>
      </c>
      <c r="AF1239" s="230" t="e">
        <f t="shared" si="302"/>
        <v>#REF!</v>
      </c>
      <c r="AG1239" s="230">
        <v>2</v>
      </c>
      <c r="AH1239" s="230" t="e">
        <f t="shared" si="294"/>
        <v>#REF!</v>
      </c>
      <c r="AI1239" s="230" t="e">
        <f t="shared" si="295"/>
        <v>#REF!</v>
      </c>
      <c r="AJ1239" s="230" t="e">
        <f t="shared" si="296"/>
        <v>#REF!</v>
      </c>
      <c r="AK1239" s="209"/>
      <c r="AL1239" s="209"/>
      <c r="AM1239" s="209"/>
      <c r="AN1239" s="209"/>
      <c r="AO1239" s="209"/>
      <c r="AP1239" s="209"/>
      <c r="AQ1239" s="209"/>
      <c r="AR1239" s="209"/>
      <c r="AS1239" s="209"/>
      <c r="AT1239" s="209"/>
      <c r="AU1239" s="209"/>
      <c r="AV1239" s="209"/>
      <c r="AW1239" s="209"/>
      <c r="AX1239"/>
      <c r="AY1239"/>
    </row>
    <row r="1240" spans="1:51" ht="15" hidden="1" x14ac:dyDescent="0.25">
      <c r="A1240" s="209">
        <v>4009</v>
      </c>
      <c r="B1240" s="209" t="s">
        <v>742</v>
      </c>
      <c r="C1240" s="210">
        <v>45673.693749999999</v>
      </c>
      <c r="D1240" s="209" t="s">
        <v>2205</v>
      </c>
      <c r="E1240" s="209" t="s">
        <v>491</v>
      </c>
      <c r="F1240" s="209">
        <v>1</v>
      </c>
      <c r="G1240" s="209" t="s">
        <v>533</v>
      </c>
      <c r="H1240" s="209" t="s">
        <v>620</v>
      </c>
      <c r="I1240" s="209" t="s">
        <v>624</v>
      </c>
      <c r="J1240" s="209" t="s">
        <v>531</v>
      </c>
      <c r="K1240" s="209" t="s">
        <v>2156</v>
      </c>
      <c r="L1240" s="209" t="s">
        <v>604</v>
      </c>
      <c r="M1240" s="209" t="s">
        <v>755</v>
      </c>
      <c r="N1240" s="209" t="s">
        <v>634</v>
      </c>
      <c r="O1240" s="209"/>
      <c r="P1240" s="209" t="s">
        <v>633</v>
      </c>
      <c r="Q1240" s="209" t="s">
        <v>688</v>
      </c>
      <c r="R1240" s="209" t="e">
        <f>VLOOKUP(LEFT(Solicitacao_Prancha[[#This Row],[ORIGEM]],4),#REF!,2,0)</f>
        <v>#REF!</v>
      </c>
      <c r="S1240" s="209" t="e">
        <f>VLOOKUP(LEFT(Solicitacao_Prancha[[#This Row],[DESTINO]],4),#REF!,2,0)</f>
        <v>#REF!</v>
      </c>
      <c r="T1240" s="218" t="str">
        <f t="shared" si="297"/>
        <v>Não Aderente</v>
      </c>
      <c r="U1240" s="222">
        <f>((CONCATENATE(Solicitacao_Prancha[[#This Row],[DATA MOVIMENTAÇÃO]]," ",Solicitacao_Prancha[[#This Row],[HORA MOVIMENTAÇÃO]])-Solicitacao_Prancha[[#This Row],[DATA SOLICITAÇÃO]])*24)+3</f>
        <v>17.349999999976717</v>
      </c>
      <c r="V1240" s="224" t="s">
        <v>410</v>
      </c>
      <c r="W1240" s="209" t="str">
        <f>LEFT(Solicitacao_Prancha[[#This Row],[ORIGEM]],4)</f>
        <v>0057</v>
      </c>
      <c r="X1240" s="209" t="str">
        <f>LEFT(Solicitacao_Prancha[[#This Row],[DESTINO]],4)</f>
        <v>0157</v>
      </c>
      <c r="Y1240" s="209" t="str">
        <f t="shared" si="298"/>
        <v>BRLP0057</v>
      </c>
      <c r="Z1240" s="209" t="str">
        <f t="shared" si="299"/>
        <v>00570157</v>
      </c>
      <c r="AA1240" s="209" t="str">
        <f t="shared" si="300"/>
        <v>BRLP0157</v>
      </c>
      <c r="AB1240" s="222" t="e">
        <f>VLOOKUP(Y1240,#REF!,2,0)</f>
        <v>#REF!</v>
      </c>
      <c r="AC1240" s="222" t="e">
        <f>VLOOKUP(Z1240,#REF!,2,0)</f>
        <v>#REF!</v>
      </c>
      <c r="AD1240" s="222" t="e">
        <f>VLOOKUP(AA1240,#REF!,2,0)</f>
        <v>#REF!</v>
      </c>
      <c r="AE1240" s="227" t="e">
        <f t="shared" si="301"/>
        <v>#REF!</v>
      </c>
      <c r="AF1240" s="230" t="e">
        <f t="shared" si="302"/>
        <v>#REF!</v>
      </c>
      <c r="AG1240" s="230">
        <v>2</v>
      </c>
      <c r="AH1240" s="230" t="e">
        <f t="shared" si="294"/>
        <v>#REF!</v>
      </c>
      <c r="AI1240" s="230" t="e">
        <f t="shared" si="295"/>
        <v>#REF!</v>
      </c>
      <c r="AJ1240" s="230" t="e">
        <f t="shared" si="296"/>
        <v>#REF!</v>
      </c>
      <c r="AK1240" s="209"/>
      <c r="AL1240" s="209"/>
      <c r="AM1240" s="209"/>
      <c r="AN1240" s="209"/>
      <c r="AO1240" s="209"/>
      <c r="AP1240" s="209"/>
      <c r="AQ1240" s="209"/>
      <c r="AR1240" s="209"/>
      <c r="AS1240" s="209"/>
      <c r="AT1240" s="209"/>
      <c r="AU1240" s="209"/>
      <c r="AV1240" s="209"/>
      <c r="AW1240" s="209"/>
      <c r="AX1240"/>
      <c r="AY1240"/>
    </row>
    <row r="1241" spans="1:51" ht="15" hidden="1" x14ac:dyDescent="0.25">
      <c r="A1241" s="209">
        <v>4010</v>
      </c>
      <c r="B1241" s="209" t="s">
        <v>717</v>
      </c>
      <c r="C1241" s="210">
        <v>45673.714583333334</v>
      </c>
      <c r="D1241" s="209" t="s">
        <v>510</v>
      </c>
      <c r="E1241" s="209" t="s">
        <v>500</v>
      </c>
      <c r="F1241" s="209">
        <v>3</v>
      </c>
      <c r="G1241" s="209" t="s">
        <v>4</v>
      </c>
      <c r="H1241" s="209" t="s">
        <v>620</v>
      </c>
      <c r="I1241" s="209" t="s">
        <v>624</v>
      </c>
      <c r="J1241" s="209" t="s">
        <v>531</v>
      </c>
      <c r="K1241" s="209" t="s">
        <v>1877</v>
      </c>
      <c r="L1241" s="209" t="s">
        <v>605</v>
      </c>
      <c r="M1241" s="209" t="s">
        <v>681</v>
      </c>
      <c r="N1241" s="209" t="s">
        <v>635</v>
      </c>
      <c r="O1241" s="209"/>
      <c r="P1241" s="209" t="s">
        <v>633</v>
      </c>
      <c r="Q1241" s="209" t="s">
        <v>687</v>
      </c>
      <c r="R1241" s="209" t="e">
        <f>VLOOKUP(LEFT(Solicitacao_Prancha[[#This Row],[ORIGEM]],4),#REF!,2,0)</f>
        <v>#REF!</v>
      </c>
      <c r="S1241" s="209" t="e">
        <f>VLOOKUP(LEFT(Solicitacao_Prancha[[#This Row],[DESTINO]],4),#REF!,2,0)</f>
        <v>#REF!</v>
      </c>
      <c r="T1241" s="218" t="str">
        <f t="shared" si="297"/>
        <v>Não Aderente</v>
      </c>
      <c r="U1241" s="222">
        <f>((CONCATENATE(Solicitacao_Prancha[[#This Row],[DATA MOVIMENTAÇÃO]]," ",Solicitacao_Prancha[[#This Row],[HORA MOVIMENTAÇÃO]])-Solicitacao_Prancha[[#This Row],[DATA SOLICITAÇÃO]])*24)+3</f>
        <v>3.8499999999767169</v>
      </c>
      <c r="V1241" s="224" t="s">
        <v>410</v>
      </c>
      <c r="W1241" s="209" t="str">
        <f>LEFT(Solicitacao_Prancha[[#This Row],[ORIGEM]],4)</f>
        <v>0029</v>
      </c>
      <c r="X1241" s="209" t="str">
        <f>LEFT(Solicitacao_Prancha[[#This Row],[DESTINO]],4)</f>
        <v>0030</v>
      </c>
      <c r="Y1241" s="209" t="str">
        <f t="shared" si="298"/>
        <v>BRLP0029</v>
      </c>
      <c r="Z1241" s="209" t="str">
        <f t="shared" si="299"/>
        <v>00290030</v>
      </c>
      <c r="AA1241" s="209" t="str">
        <f t="shared" si="300"/>
        <v>BRLP0030</v>
      </c>
      <c r="AB1241" s="222" t="e">
        <f>VLOOKUP(Y1241,#REF!,2,0)</f>
        <v>#REF!</v>
      </c>
      <c r="AC1241" s="222" t="e">
        <f>VLOOKUP(Z1241,#REF!,2,0)</f>
        <v>#REF!</v>
      </c>
      <c r="AD1241" s="222" t="e">
        <f>VLOOKUP(AA1241,#REF!,2,0)</f>
        <v>#REF!</v>
      </c>
      <c r="AE1241" s="227" t="e">
        <f t="shared" si="301"/>
        <v>#REF!</v>
      </c>
      <c r="AF1241" s="230" t="e">
        <f t="shared" si="302"/>
        <v>#REF!</v>
      </c>
      <c r="AG1241" s="230">
        <v>2</v>
      </c>
      <c r="AH1241" s="230" t="e">
        <f t="shared" si="294"/>
        <v>#REF!</v>
      </c>
      <c r="AI1241" s="230" t="e">
        <f t="shared" si="295"/>
        <v>#REF!</v>
      </c>
      <c r="AJ1241" s="230" t="e">
        <f t="shared" si="296"/>
        <v>#REF!</v>
      </c>
      <c r="AK1241" s="209"/>
      <c r="AL1241" s="209"/>
      <c r="AM1241" s="209"/>
      <c r="AN1241" s="209"/>
      <c r="AO1241" s="209"/>
      <c r="AP1241" s="209"/>
      <c r="AQ1241" s="209"/>
      <c r="AR1241" s="209"/>
      <c r="AS1241" s="209"/>
      <c r="AT1241" s="209"/>
      <c r="AU1241" s="209"/>
      <c r="AV1241" s="209"/>
      <c r="AW1241" s="209"/>
      <c r="AX1241"/>
      <c r="AY1241"/>
    </row>
    <row r="1242" spans="1:51" ht="15" hidden="1" x14ac:dyDescent="0.25">
      <c r="A1242" s="209">
        <v>4011</v>
      </c>
      <c r="B1242" s="209" t="s">
        <v>718</v>
      </c>
      <c r="C1242" s="210">
        <v>45673.75</v>
      </c>
      <c r="D1242" s="209" t="s">
        <v>822</v>
      </c>
      <c r="E1242" s="209" t="s">
        <v>5</v>
      </c>
      <c r="F1242" s="209">
        <v>1</v>
      </c>
      <c r="G1242" s="209" t="s">
        <v>7</v>
      </c>
      <c r="H1242" s="209" t="s">
        <v>620</v>
      </c>
      <c r="I1242" s="209" t="s">
        <v>620</v>
      </c>
      <c r="J1242" s="209" t="s">
        <v>1</v>
      </c>
      <c r="K1242" s="209" t="s">
        <v>2206</v>
      </c>
      <c r="L1242" s="209" t="s">
        <v>593</v>
      </c>
      <c r="M1242" s="209" t="s">
        <v>590</v>
      </c>
      <c r="N1242" s="209" t="s">
        <v>590</v>
      </c>
      <c r="O1242" s="209"/>
      <c r="P1242" s="209"/>
      <c r="Q1242" s="209" t="s">
        <v>687</v>
      </c>
      <c r="R1242" s="209" t="e">
        <f>VLOOKUP(LEFT(Solicitacao_Prancha[[#This Row],[ORIGEM]],4),#REF!,2,0)</f>
        <v>#REF!</v>
      </c>
      <c r="S1242" s="209" t="e">
        <f>VLOOKUP(LEFT(Solicitacao_Prancha[[#This Row],[DESTINO]],4),#REF!,2,0)</f>
        <v>#REF!</v>
      </c>
      <c r="T1242" s="218" t="str">
        <f t="shared" si="297"/>
        <v>Aderente</v>
      </c>
      <c r="U1242" s="222">
        <f>((CONCATENATE(Solicitacao_Prancha[[#This Row],[DATA MOVIMENTAÇÃO]]," ",Solicitacao_Prancha[[#This Row],[HORA MOVIMENTAÇÃO]])-Solicitacao_Prancha[[#This Row],[DATA SOLICITAÇÃO]])*24)+3</f>
        <v>89.000000000058208</v>
      </c>
      <c r="V1242" s="224" t="s">
        <v>410</v>
      </c>
      <c r="W1242" s="209" t="str">
        <f>LEFT(Solicitacao_Prancha[[#This Row],[ORIGEM]],4)</f>
        <v>0351</v>
      </c>
      <c r="X1242" s="209" t="str">
        <f>LEFT(Solicitacao_Prancha[[#This Row],[DESTINO]],4)</f>
        <v>0351</v>
      </c>
      <c r="Y1242" s="209" t="str">
        <f t="shared" si="298"/>
        <v>BRLP0351</v>
      </c>
      <c r="Z1242" s="209" t="str">
        <f t="shared" si="299"/>
        <v>03510351</v>
      </c>
      <c r="AA1242" s="209" t="str">
        <f t="shared" si="300"/>
        <v>BRLP0351</v>
      </c>
      <c r="AB1242" s="222" t="e">
        <f>VLOOKUP(Y1242,#REF!,2,0)</f>
        <v>#REF!</v>
      </c>
      <c r="AC1242" s="222" t="e">
        <f>VLOOKUP(Z1242,#REF!,2,0)</f>
        <v>#REF!</v>
      </c>
      <c r="AD1242" s="222" t="e">
        <f>VLOOKUP(AA1242,#REF!,2,0)</f>
        <v>#REF!</v>
      </c>
      <c r="AE1242" s="227" t="e">
        <f t="shared" si="301"/>
        <v>#REF!</v>
      </c>
      <c r="AF1242" s="230" t="e">
        <f t="shared" si="302"/>
        <v>#REF!</v>
      </c>
      <c r="AG1242" s="230">
        <v>2</v>
      </c>
      <c r="AH1242" s="230" t="e">
        <f t="shared" si="294"/>
        <v>#REF!</v>
      </c>
      <c r="AI1242" s="230" t="e">
        <f t="shared" si="295"/>
        <v>#REF!</v>
      </c>
      <c r="AJ1242" s="230" t="e">
        <f t="shared" si="296"/>
        <v>#REF!</v>
      </c>
      <c r="AK1242" s="209"/>
      <c r="AL1242" s="209"/>
      <c r="AM1242" s="209"/>
      <c r="AN1242" s="209"/>
      <c r="AO1242" s="209"/>
      <c r="AP1242" s="209"/>
      <c r="AQ1242" s="209"/>
      <c r="AR1242" s="209"/>
      <c r="AS1242" s="209"/>
      <c r="AT1242" s="209"/>
      <c r="AU1242" s="209"/>
      <c r="AV1242" s="209"/>
      <c r="AW1242" s="209"/>
      <c r="AX1242"/>
      <c r="AY1242"/>
    </row>
    <row r="1243" spans="1:51" ht="15" hidden="1" x14ac:dyDescent="0.25">
      <c r="A1243" s="209">
        <v>4012</v>
      </c>
      <c r="B1243" s="209" t="s">
        <v>483</v>
      </c>
      <c r="C1243" s="210">
        <v>45673.768055555556</v>
      </c>
      <c r="D1243" s="209" t="s">
        <v>484</v>
      </c>
      <c r="E1243" s="209" t="s">
        <v>497</v>
      </c>
      <c r="F1243" s="209">
        <v>3</v>
      </c>
      <c r="G1243" s="209" t="s">
        <v>498</v>
      </c>
      <c r="H1243" s="209" t="s">
        <v>624</v>
      </c>
      <c r="I1243" s="209" t="s">
        <v>622</v>
      </c>
      <c r="J1243" s="209" t="s">
        <v>1</v>
      </c>
      <c r="K1243" s="209" t="s">
        <v>2207</v>
      </c>
      <c r="L1243" s="209" t="s">
        <v>600</v>
      </c>
      <c r="M1243" s="209" t="s">
        <v>490</v>
      </c>
      <c r="N1243" s="209" t="s">
        <v>2208</v>
      </c>
      <c r="O1243" s="209"/>
      <c r="P1243" s="209"/>
      <c r="Q1243" s="209"/>
      <c r="R1243" s="209" t="e">
        <f>VLOOKUP(LEFT(Solicitacao_Prancha[[#This Row],[ORIGEM]],4),#REF!,2,0)</f>
        <v>#REF!</v>
      </c>
      <c r="S1243" s="209" t="e">
        <f>VLOOKUP(LEFT(Solicitacao_Prancha[[#This Row],[DESTINO]],4),#REF!,2,0)</f>
        <v>#REF!</v>
      </c>
      <c r="T1243" s="218" t="str">
        <f t="shared" si="297"/>
        <v>Aderente</v>
      </c>
      <c r="U1243" s="222">
        <f>((CONCATENATE(Solicitacao_Prancha[[#This Row],[DATA MOVIMENTAÇÃO]]," ",Solicitacao_Prancha[[#This Row],[HORA MOVIMENTAÇÃO]])-Solicitacao_Prancha[[#This Row],[DATA SOLICITAÇÃO]])*24)+3</f>
        <v>110.56666666665114</v>
      </c>
      <c r="V1243" s="224" t="s">
        <v>410</v>
      </c>
      <c r="W1243" s="209" t="str">
        <f>LEFT(Solicitacao_Prancha[[#This Row],[ORIGEM]],4)</f>
        <v>0425</v>
      </c>
      <c r="X1243" s="209" t="str">
        <f>LEFT(Solicitacao_Prancha[[#This Row],[DESTINO]],4)</f>
        <v>0619</v>
      </c>
      <c r="Y1243" s="209" t="str">
        <f t="shared" si="298"/>
        <v>BRLP0425</v>
      </c>
      <c r="Z1243" s="209" t="str">
        <f t="shared" si="299"/>
        <v>04250619</v>
      </c>
      <c r="AA1243" s="209" t="str">
        <f t="shared" si="300"/>
        <v>BRLP0619</v>
      </c>
      <c r="AB1243" s="222" t="e">
        <f>VLOOKUP(Y1243,#REF!,2,0)</f>
        <v>#REF!</v>
      </c>
      <c r="AC1243" s="222" t="e">
        <f>VLOOKUP(Z1243,#REF!,2,0)</f>
        <v>#REF!</v>
      </c>
      <c r="AD1243" s="222" t="e">
        <f>VLOOKUP(AA1243,#REF!,2,0)</f>
        <v>#REF!</v>
      </c>
      <c r="AE1243" s="227" t="e">
        <f t="shared" si="301"/>
        <v>#REF!</v>
      </c>
      <c r="AF1243" s="230" t="e">
        <f t="shared" si="302"/>
        <v>#REF!</v>
      </c>
      <c r="AG1243" s="230">
        <v>2</v>
      </c>
      <c r="AH1243" s="230" t="e">
        <f t="shared" si="294"/>
        <v>#REF!</v>
      </c>
      <c r="AI1243" s="230" t="e">
        <f t="shared" si="295"/>
        <v>#REF!</v>
      </c>
      <c r="AJ1243" s="230" t="e">
        <f t="shared" si="296"/>
        <v>#REF!</v>
      </c>
      <c r="AK1243" s="209"/>
      <c r="AL1243" s="209"/>
      <c r="AM1243" s="209"/>
      <c r="AN1243" s="209"/>
      <c r="AO1243" s="209"/>
      <c r="AP1243" s="209"/>
      <c r="AQ1243" s="209"/>
      <c r="AR1243" s="209"/>
      <c r="AS1243" s="209"/>
      <c r="AT1243" s="209"/>
      <c r="AU1243" s="209"/>
      <c r="AV1243" s="209"/>
      <c r="AW1243" s="209"/>
      <c r="AX1243"/>
      <c r="AY1243"/>
    </row>
    <row r="1244" spans="1:51" ht="15" hidden="1" x14ac:dyDescent="0.25">
      <c r="A1244" s="209">
        <v>4013</v>
      </c>
      <c r="B1244" s="209" t="s">
        <v>717</v>
      </c>
      <c r="C1244" s="210">
        <v>45673.772222222222</v>
      </c>
      <c r="D1244" s="209" t="s">
        <v>551</v>
      </c>
      <c r="E1244" s="209" t="s">
        <v>491</v>
      </c>
      <c r="F1244" s="209">
        <v>1</v>
      </c>
      <c r="G1244" s="209" t="s">
        <v>544</v>
      </c>
      <c r="H1244" s="209" t="s">
        <v>620</v>
      </c>
      <c r="I1244" s="209" t="s">
        <v>624</v>
      </c>
      <c r="J1244" s="209" t="s">
        <v>1</v>
      </c>
      <c r="K1244" s="209" t="s">
        <v>2156</v>
      </c>
      <c r="L1244" s="209" t="s">
        <v>597</v>
      </c>
      <c r="M1244" s="209" t="s">
        <v>660</v>
      </c>
      <c r="N1244" s="209" t="s">
        <v>580</v>
      </c>
      <c r="O1244" s="209"/>
      <c r="P1244" s="209"/>
      <c r="Q1244" s="209" t="s">
        <v>688</v>
      </c>
      <c r="R1244" s="209" t="e">
        <f>VLOOKUP(LEFT(Solicitacao_Prancha[[#This Row],[ORIGEM]],4),#REF!,2,0)</f>
        <v>#REF!</v>
      </c>
      <c r="S1244" s="209" t="e">
        <f>VLOOKUP(LEFT(Solicitacao_Prancha[[#This Row],[DESTINO]],4),#REF!,2,0)</f>
        <v>#REF!</v>
      </c>
      <c r="T1244" s="218" t="str">
        <f t="shared" si="297"/>
        <v>Não Aderente</v>
      </c>
      <c r="U1244" s="222">
        <f>((CONCATENATE(Solicitacao_Prancha[[#This Row],[DATA MOVIMENTAÇÃO]]," ",Solicitacao_Prancha[[#This Row],[HORA MOVIMENTAÇÃO]])-Solicitacao_Prancha[[#This Row],[DATA SOLICITAÇÃO]])*24)+3</f>
        <v>17.466666666674428</v>
      </c>
      <c r="V1244" s="224" t="s">
        <v>410</v>
      </c>
      <c r="W1244" s="209" t="str">
        <f>LEFT(Solicitacao_Prancha[[#This Row],[ORIGEM]],4)</f>
        <v>0078</v>
      </c>
      <c r="X1244" s="209" t="str">
        <f>LEFT(Solicitacao_Prancha[[#This Row],[DESTINO]],4)</f>
        <v>0262</v>
      </c>
      <c r="Y1244" s="209" t="str">
        <f t="shared" si="298"/>
        <v>BRLP0078</v>
      </c>
      <c r="Z1244" s="209" t="str">
        <f t="shared" si="299"/>
        <v>00780262</v>
      </c>
      <c r="AA1244" s="209" t="str">
        <f t="shared" si="300"/>
        <v>BRLP0262</v>
      </c>
      <c r="AB1244" s="222" t="e">
        <f>VLOOKUP(Y1244,#REF!,2,0)</f>
        <v>#REF!</v>
      </c>
      <c r="AC1244" s="222" t="e">
        <f>VLOOKUP(Z1244,#REF!,2,0)</f>
        <v>#REF!</v>
      </c>
      <c r="AD1244" s="222" t="e">
        <f>VLOOKUP(AA1244,#REF!,2,0)</f>
        <v>#REF!</v>
      </c>
      <c r="AE1244" s="227" t="e">
        <f t="shared" si="301"/>
        <v>#REF!</v>
      </c>
      <c r="AF1244" s="230" t="e">
        <f t="shared" si="302"/>
        <v>#REF!</v>
      </c>
      <c r="AG1244" s="230">
        <v>2</v>
      </c>
      <c r="AH1244" s="230" t="e">
        <f t="shared" si="294"/>
        <v>#REF!</v>
      </c>
      <c r="AI1244" s="230" t="e">
        <f t="shared" si="295"/>
        <v>#REF!</v>
      </c>
      <c r="AJ1244" s="230" t="e">
        <f t="shared" si="296"/>
        <v>#REF!</v>
      </c>
      <c r="AK1244" s="209"/>
      <c r="AL1244" s="209"/>
      <c r="AM1244" s="209"/>
      <c r="AN1244" s="209"/>
      <c r="AO1244" s="209"/>
      <c r="AP1244" s="209"/>
      <c r="AQ1244" s="209"/>
      <c r="AR1244" s="209"/>
      <c r="AS1244" s="209"/>
      <c r="AT1244" s="209"/>
      <c r="AU1244" s="209"/>
      <c r="AV1244" s="209"/>
      <c r="AW1244" s="209"/>
      <c r="AX1244"/>
      <c r="AY1244"/>
    </row>
    <row r="1245" spans="1:51" ht="15" hidden="1" x14ac:dyDescent="0.25">
      <c r="A1245" s="209">
        <v>4014</v>
      </c>
      <c r="B1245" s="209" t="s">
        <v>717</v>
      </c>
      <c r="C1245" s="210">
        <v>45673.781944444447</v>
      </c>
      <c r="D1245" s="209" t="s">
        <v>1350</v>
      </c>
      <c r="E1245" s="209" t="s">
        <v>491</v>
      </c>
      <c r="F1245" s="209">
        <v>1</v>
      </c>
      <c r="G1245" s="209" t="s">
        <v>506</v>
      </c>
      <c r="H1245" s="209" t="s">
        <v>620</v>
      </c>
      <c r="I1245" s="209" t="s">
        <v>624</v>
      </c>
      <c r="J1245" s="209" t="s">
        <v>1</v>
      </c>
      <c r="K1245" s="209" t="s">
        <v>1877</v>
      </c>
      <c r="L1245" s="209" t="s">
        <v>2209</v>
      </c>
      <c r="M1245" s="209" t="s">
        <v>1765</v>
      </c>
      <c r="N1245" s="209" t="s">
        <v>634</v>
      </c>
      <c r="O1245" s="209"/>
      <c r="P1245" s="209"/>
      <c r="Q1245" s="209" t="s">
        <v>688</v>
      </c>
      <c r="R1245" s="209" t="e">
        <f>VLOOKUP(LEFT(Solicitacao_Prancha[[#This Row],[ORIGEM]],4),#REF!,2,0)</f>
        <v>#REF!</v>
      </c>
      <c r="S1245" s="209" t="e">
        <f>VLOOKUP(LEFT(Solicitacao_Prancha[[#This Row],[DESTINO]],4),#REF!,2,0)</f>
        <v>#REF!</v>
      </c>
      <c r="T1245" s="218" t="str">
        <f t="shared" si="297"/>
        <v>Não Aderente</v>
      </c>
      <c r="U1245" s="222">
        <f>((CONCATENATE(Solicitacao_Prancha[[#This Row],[DATA MOVIMENTAÇÃO]]," ",Solicitacao_Prancha[[#This Row],[HORA MOVIMENTAÇÃO]])-Solicitacao_Prancha[[#This Row],[DATA SOLICITAÇÃO]])*24)+3</f>
        <v>0</v>
      </c>
      <c r="V1245" s="224" t="s">
        <v>410</v>
      </c>
      <c r="W1245" s="209" t="str">
        <f>LEFT(Solicitacao_Prancha[[#This Row],[ORIGEM]],4)</f>
        <v>0398</v>
      </c>
      <c r="X1245" s="209" t="str">
        <f>LEFT(Solicitacao_Prancha[[#This Row],[DESTINO]],4)</f>
        <v>0157</v>
      </c>
      <c r="Y1245" s="209" t="str">
        <f t="shared" si="298"/>
        <v>BRLP0398</v>
      </c>
      <c r="Z1245" s="209" t="str">
        <f t="shared" si="299"/>
        <v>03980157</v>
      </c>
      <c r="AA1245" s="209" t="str">
        <f t="shared" si="300"/>
        <v>BRLP0157</v>
      </c>
      <c r="AB1245" s="222" t="e">
        <f>VLOOKUP(Y1245,#REF!,2,0)</f>
        <v>#REF!</v>
      </c>
      <c r="AC1245" s="222" t="e">
        <f>VLOOKUP(Z1245,#REF!,2,0)</f>
        <v>#REF!</v>
      </c>
      <c r="AD1245" s="222" t="e">
        <f>VLOOKUP(AA1245,#REF!,2,0)</f>
        <v>#REF!</v>
      </c>
      <c r="AE1245" s="227" t="e">
        <f t="shared" si="301"/>
        <v>#REF!</v>
      </c>
      <c r="AF1245" s="230" t="e">
        <f t="shared" si="302"/>
        <v>#REF!</v>
      </c>
      <c r="AG1245" s="230">
        <v>2</v>
      </c>
      <c r="AH1245" s="230" t="e">
        <f t="shared" ref="AH1245:AH1308" si="303">(AD1245/65)+(AE1245/42.5)+(AF1245/65)</f>
        <v>#REF!</v>
      </c>
      <c r="AI1245" s="230" t="e">
        <f t="shared" ref="AI1245:AI1308" si="304">(AE1245/65)+(AF1245/42.5)+(AG1245/65)</f>
        <v>#REF!</v>
      </c>
      <c r="AJ1245" s="230" t="e">
        <f t="shared" ref="AJ1245:AJ1308" si="305">(AF1245/65)+(AG1245/42.5)+(AH1245/65)</f>
        <v>#REF!</v>
      </c>
      <c r="AK1245" s="209"/>
      <c r="AL1245" s="209"/>
      <c r="AM1245" s="209"/>
      <c r="AN1245" s="209"/>
      <c r="AO1245" s="209"/>
      <c r="AP1245" s="209"/>
      <c r="AQ1245" s="209"/>
      <c r="AR1245" s="209"/>
      <c r="AS1245" s="209"/>
      <c r="AT1245" s="209"/>
      <c r="AU1245" s="209"/>
      <c r="AV1245" s="209"/>
      <c r="AW1245" s="209"/>
      <c r="AX1245"/>
      <c r="AY1245"/>
    </row>
    <row r="1246" spans="1:51" ht="15" hidden="1" x14ac:dyDescent="0.25">
      <c r="A1246" s="209">
        <v>4015</v>
      </c>
      <c r="B1246" s="209" t="s">
        <v>742</v>
      </c>
      <c r="C1246" s="210">
        <v>45673.802777777775</v>
      </c>
      <c r="D1246" s="209" t="s">
        <v>2210</v>
      </c>
      <c r="E1246" s="209" t="s">
        <v>493</v>
      </c>
      <c r="F1246" s="209">
        <v>1</v>
      </c>
      <c r="G1246" s="209" t="s">
        <v>533</v>
      </c>
      <c r="H1246" s="209" t="s">
        <v>620</v>
      </c>
      <c r="I1246" s="209" t="s">
        <v>621</v>
      </c>
      <c r="J1246" s="209" t="s">
        <v>531</v>
      </c>
      <c r="K1246" s="209" t="s">
        <v>2156</v>
      </c>
      <c r="L1246" s="209" t="s">
        <v>604</v>
      </c>
      <c r="M1246" s="209" t="s">
        <v>530</v>
      </c>
      <c r="N1246" s="209" t="s">
        <v>2211</v>
      </c>
      <c r="O1246" s="209"/>
      <c r="P1246" s="209" t="s">
        <v>630</v>
      </c>
      <c r="Q1246" s="209" t="s">
        <v>688</v>
      </c>
      <c r="R1246" s="209" t="e">
        <f>VLOOKUP(LEFT(Solicitacao_Prancha[[#This Row],[ORIGEM]],4),#REF!,2,0)</f>
        <v>#REF!</v>
      </c>
      <c r="S1246" s="209" t="e">
        <f>VLOOKUP(LEFT(Solicitacao_Prancha[[#This Row],[DESTINO]],4),#REF!,2,0)</f>
        <v>#REF!</v>
      </c>
      <c r="T1246" s="218" t="str">
        <f t="shared" si="297"/>
        <v>Não Aderente</v>
      </c>
      <c r="U1246" s="222">
        <f>((CONCATENATE(Solicitacao_Prancha[[#This Row],[DATA MOVIMENTAÇÃO]]," ",Solicitacao_Prancha[[#This Row],[HORA MOVIMENTAÇÃO]])-Solicitacao_Prancha[[#This Row],[DATA SOLICITAÇÃO]])*24)+3</f>
        <v>14.733333333337214</v>
      </c>
      <c r="V1246" s="224" t="s">
        <v>410</v>
      </c>
      <c r="W1246" s="209" t="str">
        <f>LEFT(Solicitacao_Prancha[[#This Row],[ORIGEM]],4)</f>
        <v>0324</v>
      </c>
      <c r="X1246" s="209" t="str">
        <f>LEFT(Solicitacao_Prancha[[#This Row],[DESTINO]],4)</f>
        <v>2426</v>
      </c>
      <c r="Y1246" s="209" t="str">
        <f t="shared" si="298"/>
        <v>BRLP0324</v>
      </c>
      <c r="Z1246" s="209" t="str">
        <f t="shared" si="299"/>
        <v>03242426</v>
      </c>
      <c r="AA1246" s="209" t="str">
        <f t="shared" si="300"/>
        <v>BRLP2426</v>
      </c>
      <c r="AB1246" s="222" t="e">
        <f>VLOOKUP(Y1246,#REF!,2,0)</f>
        <v>#REF!</v>
      </c>
      <c r="AC1246" s="222" t="e">
        <f>VLOOKUP(Z1246,#REF!,2,0)</f>
        <v>#REF!</v>
      </c>
      <c r="AD1246" s="222" t="e">
        <f>VLOOKUP(AA1246,#REF!,2,0)</f>
        <v>#REF!</v>
      </c>
      <c r="AE1246" s="227" t="e">
        <f t="shared" si="301"/>
        <v>#REF!</v>
      </c>
      <c r="AF1246" s="230" t="e">
        <f t="shared" si="302"/>
        <v>#REF!</v>
      </c>
      <c r="AG1246" s="230">
        <v>2</v>
      </c>
      <c r="AH1246" s="230" t="e">
        <f t="shared" si="303"/>
        <v>#REF!</v>
      </c>
      <c r="AI1246" s="230" t="e">
        <f t="shared" si="304"/>
        <v>#REF!</v>
      </c>
      <c r="AJ1246" s="230" t="e">
        <f t="shared" si="305"/>
        <v>#REF!</v>
      </c>
      <c r="AK1246" s="209"/>
      <c r="AL1246" s="209"/>
      <c r="AM1246" s="209"/>
      <c r="AN1246" s="209"/>
      <c r="AO1246" s="209"/>
      <c r="AP1246" s="209"/>
      <c r="AQ1246" s="209"/>
      <c r="AR1246" s="209"/>
      <c r="AS1246" s="209"/>
      <c r="AT1246" s="209"/>
      <c r="AU1246" s="209"/>
      <c r="AV1246" s="209"/>
      <c r="AW1246" s="209"/>
      <c r="AX1246"/>
      <c r="AY1246"/>
    </row>
    <row r="1247" spans="1:51" ht="15" hidden="1" x14ac:dyDescent="0.25">
      <c r="A1247" s="209">
        <v>4017</v>
      </c>
      <c r="B1247" s="209" t="s">
        <v>742</v>
      </c>
      <c r="C1247" s="210">
        <v>45673.882638888892</v>
      </c>
      <c r="D1247" s="209" t="s">
        <v>770</v>
      </c>
      <c r="E1247" s="209" t="s">
        <v>496</v>
      </c>
      <c r="F1247" s="209">
        <v>2</v>
      </c>
      <c r="G1247" s="209" t="s">
        <v>771</v>
      </c>
      <c r="H1247" s="209" t="s">
        <v>620</v>
      </c>
      <c r="I1247" s="209" t="s">
        <v>624</v>
      </c>
      <c r="J1247" s="209" t="s">
        <v>1</v>
      </c>
      <c r="K1247" s="209" t="s">
        <v>2206</v>
      </c>
      <c r="L1247" s="209" t="s">
        <v>600</v>
      </c>
      <c r="M1247" s="209" t="s">
        <v>565</v>
      </c>
      <c r="N1247" s="209" t="s">
        <v>2212</v>
      </c>
      <c r="O1247" s="209" t="s">
        <v>1417</v>
      </c>
      <c r="P1247" s="209"/>
      <c r="Q1247" s="209" t="s">
        <v>688</v>
      </c>
      <c r="R1247" s="209" t="e">
        <f>VLOOKUP(LEFT(Solicitacao_Prancha[[#This Row],[ORIGEM]],4),#REF!,2,0)</f>
        <v>#REF!</v>
      </c>
      <c r="S1247" s="209" t="e">
        <f>VLOOKUP(LEFT(Solicitacao_Prancha[[#This Row],[DESTINO]],4),#REF!,2,0)</f>
        <v>#REF!</v>
      </c>
      <c r="T1247" s="218" t="str">
        <f t="shared" si="297"/>
        <v>Aderente</v>
      </c>
      <c r="U1247" s="222">
        <f>((CONCATENATE(Solicitacao_Prancha[[#This Row],[DATA MOVIMENTAÇÃO]]," ",Solicitacao_Prancha[[#This Row],[HORA MOVIMENTAÇÃO]])-Solicitacao_Prancha[[#This Row],[DATA SOLICITAÇÃO]])*24)+3</f>
        <v>83.816666666592937</v>
      </c>
      <c r="V1247" s="224" t="s">
        <v>410</v>
      </c>
      <c r="W1247" s="209" t="str">
        <f>LEFT(Solicitacao_Prancha[[#This Row],[ORIGEM]],4)</f>
        <v>0374</v>
      </c>
      <c r="X1247" s="209" t="str">
        <f>LEFT(Solicitacao_Prancha[[#This Row],[DESTINO]],4)</f>
        <v>0264</v>
      </c>
      <c r="Y1247" s="209" t="str">
        <f t="shared" si="298"/>
        <v>BRLP0374</v>
      </c>
      <c r="Z1247" s="209" t="str">
        <f t="shared" si="299"/>
        <v>03740264</v>
      </c>
      <c r="AA1247" s="209" t="str">
        <f t="shared" si="300"/>
        <v>BRLP0264</v>
      </c>
      <c r="AB1247" s="222" t="e">
        <f>VLOOKUP(Y1247,#REF!,2,0)</f>
        <v>#REF!</v>
      </c>
      <c r="AC1247" s="222" t="e">
        <f>VLOOKUP(Z1247,#REF!,2,0)</f>
        <v>#REF!</v>
      </c>
      <c r="AD1247" s="222" t="e">
        <f>VLOOKUP(AA1247,#REF!,2,0)</f>
        <v>#REF!</v>
      </c>
      <c r="AE1247" s="227" t="e">
        <f t="shared" si="301"/>
        <v>#REF!</v>
      </c>
      <c r="AF1247" s="230" t="e">
        <f t="shared" si="302"/>
        <v>#REF!</v>
      </c>
      <c r="AG1247" s="230">
        <v>2</v>
      </c>
      <c r="AH1247" s="230" t="e">
        <f t="shared" si="303"/>
        <v>#REF!</v>
      </c>
      <c r="AI1247" s="230" t="e">
        <f t="shared" si="304"/>
        <v>#REF!</v>
      </c>
      <c r="AJ1247" s="230" t="e">
        <f t="shared" si="305"/>
        <v>#REF!</v>
      </c>
      <c r="AK1247" s="209"/>
      <c r="AL1247" s="209"/>
      <c r="AM1247" s="209"/>
      <c r="AN1247" s="209"/>
      <c r="AO1247" s="209"/>
      <c r="AP1247" s="209"/>
      <c r="AQ1247" s="209"/>
      <c r="AR1247" s="209"/>
      <c r="AS1247" s="209"/>
      <c r="AT1247" s="209"/>
      <c r="AU1247" s="209"/>
      <c r="AV1247" s="209"/>
      <c r="AW1247" s="209"/>
      <c r="AX1247"/>
      <c r="AY1247"/>
    </row>
    <row r="1248" spans="1:51" ht="15" hidden="1" x14ac:dyDescent="0.25">
      <c r="A1248" s="209">
        <v>4018</v>
      </c>
      <c r="B1248" s="209" t="s">
        <v>718</v>
      </c>
      <c r="C1248" s="210">
        <v>45673.986805555556</v>
      </c>
      <c r="D1248" s="209" t="s">
        <v>1822</v>
      </c>
      <c r="E1248" s="209" t="s">
        <v>5</v>
      </c>
      <c r="F1248" s="209">
        <v>1</v>
      </c>
      <c r="G1248" s="209" t="s">
        <v>501</v>
      </c>
      <c r="H1248" s="209" t="s">
        <v>620</v>
      </c>
      <c r="I1248" s="209" t="s">
        <v>621</v>
      </c>
      <c r="J1248" s="209" t="s">
        <v>531</v>
      </c>
      <c r="K1248" s="209" t="s">
        <v>2156</v>
      </c>
      <c r="L1248" s="209" t="s">
        <v>595</v>
      </c>
      <c r="M1248" s="209" t="s">
        <v>1580</v>
      </c>
      <c r="N1248" s="209" t="s">
        <v>1711</v>
      </c>
      <c r="O1248" s="209"/>
      <c r="P1248" s="209" t="s">
        <v>630</v>
      </c>
      <c r="Q1248" s="209" t="s">
        <v>688</v>
      </c>
      <c r="R1248" s="209" t="e">
        <f>VLOOKUP(LEFT(Solicitacao_Prancha[[#This Row],[ORIGEM]],4),#REF!,2,0)</f>
        <v>#REF!</v>
      </c>
      <c r="S1248" s="209" t="e">
        <f>VLOOKUP(LEFT(Solicitacao_Prancha[[#This Row],[DESTINO]],4),#REF!,2,0)</f>
        <v>#REF!</v>
      </c>
      <c r="T1248" s="218" t="str">
        <f t="shared" si="297"/>
        <v>Não Aderente</v>
      </c>
      <c r="U1248" s="222">
        <f>((CONCATENATE(Solicitacao_Prancha[[#This Row],[DATA MOVIMENTAÇÃO]]," ",Solicitacao_Prancha[[#This Row],[HORA MOVIMENTAÇÃO]])-Solicitacao_Prancha[[#This Row],[DATA SOLICITAÇÃO]])*24)+3</f>
        <v>13.316666666592937</v>
      </c>
      <c r="V1248" s="224" t="s">
        <v>410</v>
      </c>
      <c r="W1248" s="209" t="str">
        <f>LEFT(Solicitacao_Prancha[[#This Row],[ORIGEM]],4)</f>
        <v>0014</v>
      </c>
      <c r="X1248" s="209" t="str">
        <f>LEFT(Solicitacao_Prancha[[#This Row],[DESTINO]],4)</f>
        <v>1022</v>
      </c>
      <c r="Y1248" s="209" t="str">
        <f t="shared" si="298"/>
        <v>BRLP0014</v>
      </c>
      <c r="Z1248" s="209" t="str">
        <f t="shared" si="299"/>
        <v>00141022</v>
      </c>
      <c r="AA1248" s="209" t="str">
        <f t="shared" si="300"/>
        <v>BRLP1022</v>
      </c>
      <c r="AB1248" s="222" t="e">
        <f>VLOOKUP(Y1248,#REF!,2,0)</f>
        <v>#REF!</v>
      </c>
      <c r="AC1248" s="222" t="e">
        <f>VLOOKUP(Z1248,#REF!,2,0)</f>
        <v>#REF!</v>
      </c>
      <c r="AD1248" s="222" t="e">
        <f>VLOOKUP(AA1248,#REF!,2,0)</f>
        <v>#REF!</v>
      </c>
      <c r="AE1248" s="227" t="e">
        <f t="shared" si="301"/>
        <v>#REF!</v>
      </c>
      <c r="AF1248" s="230" t="e">
        <f t="shared" si="302"/>
        <v>#REF!</v>
      </c>
      <c r="AG1248" s="230">
        <v>2</v>
      </c>
      <c r="AH1248" s="230" t="e">
        <f t="shared" si="303"/>
        <v>#REF!</v>
      </c>
      <c r="AI1248" s="230" t="e">
        <f t="shared" si="304"/>
        <v>#REF!</v>
      </c>
      <c r="AJ1248" s="230" t="e">
        <f t="shared" si="305"/>
        <v>#REF!</v>
      </c>
      <c r="AK1248" s="209"/>
      <c r="AL1248" s="209"/>
      <c r="AM1248" s="209"/>
      <c r="AN1248" s="209"/>
      <c r="AO1248" s="209"/>
      <c r="AP1248" s="209"/>
      <c r="AQ1248" s="209"/>
      <c r="AR1248" s="209"/>
      <c r="AS1248" s="209"/>
      <c r="AT1248" s="209"/>
      <c r="AU1248" s="209"/>
      <c r="AV1248" s="209"/>
      <c r="AW1248" s="209"/>
      <c r="AX1248"/>
      <c r="AY1248"/>
    </row>
    <row r="1249" spans="1:51" ht="15" hidden="1" x14ac:dyDescent="0.25">
      <c r="A1249" s="209">
        <v>4019</v>
      </c>
      <c r="B1249" s="209" t="s">
        <v>717</v>
      </c>
      <c r="C1249" s="210">
        <v>45674.461805555555</v>
      </c>
      <c r="D1249" s="209" t="s">
        <v>511</v>
      </c>
      <c r="E1249" s="209" t="s">
        <v>491</v>
      </c>
      <c r="F1249" s="209">
        <v>1</v>
      </c>
      <c r="G1249" s="209" t="s">
        <v>487</v>
      </c>
      <c r="H1249" s="209" t="s">
        <v>620</v>
      </c>
      <c r="I1249" s="209" t="s">
        <v>624</v>
      </c>
      <c r="J1249" s="209" t="s">
        <v>531</v>
      </c>
      <c r="K1249" s="209" t="s">
        <v>2156</v>
      </c>
      <c r="L1249" s="209" t="s">
        <v>662</v>
      </c>
      <c r="M1249" s="209" t="s">
        <v>683</v>
      </c>
      <c r="N1249" s="209" t="s">
        <v>647</v>
      </c>
      <c r="O1249" s="209"/>
      <c r="P1249" s="209" t="s">
        <v>633</v>
      </c>
      <c r="Q1249" s="209" t="s">
        <v>688</v>
      </c>
      <c r="R1249" s="209" t="e">
        <f>VLOOKUP(LEFT(Solicitacao_Prancha[[#This Row],[ORIGEM]],4),#REF!,2,0)</f>
        <v>#REF!</v>
      </c>
      <c r="S1249" s="209" t="e">
        <f>VLOOKUP(LEFT(Solicitacao_Prancha[[#This Row],[DESTINO]],4),#REF!,2,0)</f>
        <v>#REF!</v>
      </c>
      <c r="T1249" s="218" t="str">
        <f t="shared" si="297"/>
        <v>Não Aderente</v>
      </c>
      <c r="U1249" s="222">
        <f>((CONCATENATE(Solicitacao_Prancha[[#This Row],[DATA MOVIMENTAÇÃO]]," ",Solicitacao_Prancha[[#This Row],[HORA MOVIMENTAÇÃO]])-Solicitacao_Prancha[[#This Row],[DATA SOLICITAÇÃO]])*24)+3</f>
        <v>0</v>
      </c>
      <c r="V1249" s="224" t="s">
        <v>410</v>
      </c>
      <c r="W1249" s="209" t="str">
        <f>LEFT(Solicitacao_Prancha[[#This Row],[ORIGEM]],4)</f>
        <v>0438</v>
      </c>
      <c r="X1249" s="209" t="str">
        <f>LEFT(Solicitacao_Prancha[[#This Row],[DESTINO]],4)</f>
        <v>0298</v>
      </c>
      <c r="Y1249" s="209" t="str">
        <f t="shared" si="298"/>
        <v>BRLP0438</v>
      </c>
      <c r="Z1249" s="209" t="str">
        <f t="shared" si="299"/>
        <v>04380298</v>
      </c>
      <c r="AA1249" s="209" t="str">
        <f t="shared" si="300"/>
        <v>BRLP0298</v>
      </c>
      <c r="AB1249" s="222" t="e">
        <f>VLOOKUP(Y1249,#REF!,2,0)</f>
        <v>#REF!</v>
      </c>
      <c r="AC1249" s="222" t="e">
        <f>VLOOKUP(Z1249,#REF!,2,0)</f>
        <v>#REF!</v>
      </c>
      <c r="AD1249" s="222" t="e">
        <f>VLOOKUP(AA1249,#REF!,2,0)</f>
        <v>#REF!</v>
      </c>
      <c r="AE1249" s="227" t="e">
        <f t="shared" si="301"/>
        <v>#REF!</v>
      </c>
      <c r="AF1249" s="230" t="e">
        <f t="shared" si="302"/>
        <v>#REF!</v>
      </c>
      <c r="AG1249" s="230">
        <v>2</v>
      </c>
      <c r="AH1249" s="230" t="e">
        <f t="shared" si="303"/>
        <v>#REF!</v>
      </c>
      <c r="AI1249" s="230" t="e">
        <f t="shared" si="304"/>
        <v>#REF!</v>
      </c>
      <c r="AJ1249" s="230" t="e">
        <f t="shared" si="305"/>
        <v>#REF!</v>
      </c>
      <c r="AK1249" s="209"/>
      <c r="AL1249" s="209"/>
      <c r="AM1249" s="209"/>
      <c r="AN1249" s="209"/>
      <c r="AO1249" s="209"/>
      <c r="AP1249" s="209"/>
      <c r="AQ1249" s="209"/>
      <c r="AR1249" s="209"/>
      <c r="AS1249" s="209"/>
      <c r="AT1249" s="209"/>
      <c r="AU1249" s="209"/>
      <c r="AV1249" s="209"/>
      <c r="AW1249" s="209"/>
      <c r="AX1249"/>
      <c r="AY1249"/>
    </row>
    <row r="1250" spans="1:51" ht="15" hidden="1" x14ac:dyDescent="0.25">
      <c r="A1250" s="209">
        <v>4021</v>
      </c>
      <c r="B1250" s="209" t="s">
        <v>718</v>
      </c>
      <c r="C1250" s="210">
        <v>45674.51458333333</v>
      </c>
      <c r="D1250" s="209" t="s">
        <v>649</v>
      </c>
      <c r="E1250" s="209" t="s">
        <v>744</v>
      </c>
      <c r="F1250" s="209">
        <v>1</v>
      </c>
      <c r="G1250" s="209" t="s">
        <v>6</v>
      </c>
      <c r="H1250" s="209" t="s">
        <v>620</v>
      </c>
      <c r="I1250" s="209" t="s">
        <v>620</v>
      </c>
      <c r="J1250" s="209" t="s">
        <v>531</v>
      </c>
      <c r="K1250" s="209" t="s">
        <v>2156</v>
      </c>
      <c r="L1250" s="209" t="s">
        <v>2213</v>
      </c>
      <c r="M1250" s="209" t="s">
        <v>1887</v>
      </c>
      <c r="N1250" s="209" t="s">
        <v>1887</v>
      </c>
      <c r="O1250" s="209"/>
      <c r="P1250" s="209" t="s">
        <v>848</v>
      </c>
      <c r="Q1250" s="209" t="s">
        <v>687</v>
      </c>
      <c r="R1250" s="209" t="e">
        <f>VLOOKUP(LEFT(Solicitacao_Prancha[[#This Row],[ORIGEM]],4),#REF!,2,0)</f>
        <v>#REF!</v>
      </c>
      <c r="S1250" s="209" t="e">
        <f>VLOOKUP(LEFT(Solicitacao_Prancha[[#This Row],[DESTINO]],4),#REF!,2,0)</f>
        <v>#REF!</v>
      </c>
      <c r="T1250" s="218" t="str">
        <f t="shared" si="297"/>
        <v>Não Aderente</v>
      </c>
      <c r="U1250" s="222">
        <f>((CONCATENATE(Solicitacao_Prancha[[#This Row],[DATA MOVIMENTAÇÃO]]," ",Solicitacao_Prancha[[#This Row],[HORA MOVIMENTAÇÃO]])-Solicitacao_Prancha[[#This Row],[DATA SOLICITAÇÃO]])*24)+3</f>
        <v>1.6666666720993817E-2</v>
      </c>
      <c r="V1250" s="224" t="s">
        <v>410</v>
      </c>
      <c r="W1250" s="209" t="str">
        <f>LEFT(Solicitacao_Prancha[[#This Row],[ORIGEM]],4)</f>
        <v>0516</v>
      </c>
      <c r="X1250" s="209" t="str">
        <f>LEFT(Solicitacao_Prancha[[#This Row],[DESTINO]],4)</f>
        <v>0516</v>
      </c>
      <c r="Y1250" s="209" t="str">
        <f t="shared" si="298"/>
        <v>BRLP0516</v>
      </c>
      <c r="Z1250" s="209" t="str">
        <f t="shared" si="299"/>
        <v>05160516</v>
      </c>
      <c r="AA1250" s="209" t="str">
        <f t="shared" si="300"/>
        <v>BRLP0516</v>
      </c>
      <c r="AB1250" s="222" t="e">
        <f>VLOOKUP(Y1250,#REF!,2,0)</f>
        <v>#REF!</v>
      </c>
      <c r="AC1250" s="222" t="e">
        <f>VLOOKUP(Z1250,#REF!,2,0)</f>
        <v>#REF!</v>
      </c>
      <c r="AD1250" s="222" t="e">
        <f>VLOOKUP(AA1250,#REF!,2,0)</f>
        <v>#REF!</v>
      </c>
      <c r="AE1250" s="227" t="e">
        <f t="shared" si="301"/>
        <v>#REF!</v>
      </c>
      <c r="AF1250" s="230" t="e">
        <f t="shared" si="302"/>
        <v>#REF!</v>
      </c>
      <c r="AG1250" s="230">
        <v>2</v>
      </c>
      <c r="AH1250" s="230" t="e">
        <f t="shared" si="303"/>
        <v>#REF!</v>
      </c>
      <c r="AI1250" s="230" t="e">
        <f t="shared" si="304"/>
        <v>#REF!</v>
      </c>
      <c r="AJ1250" s="230" t="e">
        <f t="shared" si="305"/>
        <v>#REF!</v>
      </c>
      <c r="AK1250" s="209"/>
      <c r="AL1250" s="209"/>
      <c r="AM1250" s="209"/>
      <c r="AN1250" s="209"/>
      <c r="AO1250" s="209"/>
      <c r="AP1250" s="209"/>
      <c r="AQ1250" s="209"/>
      <c r="AR1250" s="209"/>
      <c r="AS1250" s="209"/>
      <c r="AT1250" s="209"/>
      <c r="AU1250" s="209"/>
      <c r="AV1250" s="209"/>
      <c r="AW1250" s="209"/>
      <c r="AX1250"/>
      <c r="AY1250"/>
    </row>
    <row r="1251" spans="1:51" ht="15" hidden="1" x14ac:dyDescent="0.25">
      <c r="A1251" s="209">
        <v>4022</v>
      </c>
      <c r="B1251" s="209" t="s">
        <v>743</v>
      </c>
      <c r="C1251" s="210">
        <v>45674.51666666667</v>
      </c>
      <c r="D1251" s="209" t="s">
        <v>1707</v>
      </c>
      <c r="E1251" s="209" t="s">
        <v>489</v>
      </c>
      <c r="F1251" s="209">
        <v>1</v>
      </c>
      <c r="G1251" s="209" t="s">
        <v>492</v>
      </c>
      <c r="H1251" s="209" t="s">
        <v>620</v>
      </c>
      <c r="I1251" s="209" t="s">
        <v>624</v>
      </c>
      <c r="J1251" s="209" t="s">
        <v>531</v>
      </c>
      <c r="K1251" s="209" t="s">
        <v>2156</v>
      </c>
      <c r="L1251" s="209" t="s">
        <v>599</v>
      </c>
      <c r="M1251" s="209" t="s">
        <v>2214</v>
      </c>
      <c r="N1251" s="209" t="s">
        <v>1804</v>
      </c>
      <c r="O1251" s="209"/>
      <c r="P1251" s="209" t="s">
        <v>514</v>
      </c>
      <c r="Q1251" s="209" t="s">
        <v>688</v>
      </c>
      <c r="R1251" s="209" t="e">
        <f>VLOOKUP(LEFT(Solicitacao_Prancha[[#This Row],[ORIGEM]],4),#REF!,2,0)</f>
        <v>#REF!</v>
      </c>
      <c r="S1251" s="209" t="e">
        <f>VLOOKUP(LEFT(Solicitacao_Prancha[[#This Row],[DESTINO]],4),#REF!,2,0)</f>
        <v>#REF!</v>
      </c>
      <c r="T1251" s="218" t="str">
        <f t="shared" si="297"/>
        <v>Não Aderente</v>
      </c>
      <c r="U1251" s="222">
        <f>((CONCATENATE(Solicitacao_Prancha[[#This Row],[DATA MOVIMENTAÇÃO]]," ",Solicitacao_Prancha[[#This Row],[HORA MOVIMENTAÇÃO]])-Solicitacao_Prancha[[#This Row],[DATA SOLICITAÇÃO]])*24)+3</f>
        <v>1.5999999999767169</v>
      </c>
      <c r="V1251" s="224" t="s">
        <v>410</v>
      </c>
      <c r="W1251" s="209" t="str">
        <f>LEFT(Solicitacao_Prancha[[#This Row],[ORIGEM]],4)</f>
        <v>0497</v>
      </c>
      <c r="X1251" s="209" t="str">
        <f>LEFT(Solicitacao_Prancha[[#This Row],[DESTINO]],4)</f>
        <v>0391</v>
      </c>
      <c r="Y1251" s="209" t="str">
        <f t="shared" si="298"/>
        <v>BRLP0497</v>
      </c>
      <c r="Z1251" s="209" t="str">
        <f t="shared" si="299"/>
        <v>04970391</v>
      </c>
      <c r="AA1251" s="209" t="str">
        <f t="shared" si="300"/>
        <v>BRLP0391</v>
      </c>
      <c r="AB1251" s="222" t="e">
        <f>VLOOKUP(Y1251,#REF!,2,0)</f>
        <v>#REF!</v>
      </c>
      <c r="AC1251" s="222" t="e">
        <f>VLOOKUP(Z1251,#REF!,2,0)</f>
        <v>#REF!</v>
      </c>
      <c r="AD1251" s="222" t="e">
        <f>VLOOKUP(AA1251,#REF!,2,0)</f>
        <v>#REF!</v>
      </c>
      <c r="AE1251" s="227" t="e">
        <f t="shared" si="301"/>
        <v>#REF!</v>
      </c>
      <c r="AF1251" s="230" t="e">
        <f t="shared" si="302"/>
        <v>#REF!</v>
      </c>
      <c r="AG1251" s="230">
        <v>2</v>
      </c>
      <c r="AH1251" s="230" t="e">
        <f t="shared" si="303"/>
        <v>#REF!</v>
      </c>
      <c r="AI1251" s="230" t="e">
        <f t="shared" si="304"/>
        <v>#REF!</v>
      </c>
      <c r="AJ1251" s="230" t="e">
        <f t="shared" si="305"/>
        <v>#REF!</v>
      </c>
      <c r="AK1251" s="209"/>
      <c r="AL1251" s="209"/>
      <c r="AM1251" s="209"/>
      <c r="AN1251" s="209"/>
      <c r="AO1251" s="209"/>
      <c r="AP1251" s="209"/>
      <c r="AQ1251" s="209"/>
      <c r="AR1251" s="209"/>
      <c r="AS1251" s="209"/>
      <c r="AT1251" s="209"/>
      <c r="AU1251" s="209"/>
      <c r="AV1251" s="209"/>
      <c r="AW1251" s="209"/>
      <c r="AX1251"/>
      <c r="AY1251"/>
    </row>
    <row r="1252" spans="1:51" ht="15" hidden="1" x14ac:dyDescent="0.25">
      <c r="A1252" s="209">
        <v>4023</v>
      </c>
      <c r="B1252" s="209" t="s">
        <v>718</v>
      </c>
      <c r="C1252" s="210">
        <v>45674.609027777777</v>
      </c>
      <c r="D1252" s="209" t="s">
        <v>1822</v>
      </c>
      <c r="E1252" s="209" t="s">
        <v>744</v>
      </c>
      <c r="F1252" s="209">
        <v>6</v>
      </c>
      <c r="G1252" s="209" t="s">
        <v>501</v>
      </c>
      <c r="H1252" s="209" t="s">
        <v>637</v>
      </c>
      <c r="I1252" s="209" t="s">
        <v>621</v>
      </c>
      <c r="J1252" s="209" t="s">
        <v>531</v>
      </c>
      <c r="K1252" s="209" t="s">
        <v>2186</v>
      </c>
      <c r="L1252" s="209" t="s">
        <v>604</v>
      </c>
      <c r="M1252" s="209" t="s">
        <v>1580</v>
      </c>
      <c r="N1252" s="209" t="s">
        <v>1711</v>
      </c>
      <c r="O1252" s="209" t="s">
        <v>2215</v>
      </c>
      <c r="P1252" s="209" t="s">
        <v>630</v>
      </c>
      <c r="Q1252" s="209" t="s">
        <v>688</v>
      </c>
      <c r="R1252" s="209" t="e">
        <f>VLOOKUP(LEFT(Solicitacao_Prancha[[#This Row],[ORIGEM]],4),#REF!,2,0)</f>
        <v>#REF!</v>
      </c>
      <c r="S1252" s="209" t="e">
        <f>VLOOKUP(LEFT(Solicitacao_Prancha[[#This Row],[DESTINO]],4),#REF!,2,0)</f>
        <v>#REF!</v>
      </c>
      <c r="T1252" s="218" t="str">
        <f t="shared" si="297"/>
        <v>Não Aderente</v>
      </c>
      <c r="U1252" s="222">
        <f>((CONCATENATE(Solicitacao_Prancha[[#This Row],[DATA MOVIMENTAÇÃO]]," ",Solicitacao_Prancha[[#This Row],[HORA MOVIMENTAÇÃO]])-Solicitacao_Prancha[[#This Row],[DATA SOLICITAÇÃO]])*24)+3</f>
        <v>19.383333333302289</v>
      </c>
      <c r="V1252" s="224" t="s">
        <v>410</v>
      </c>
      <c r="W1252" s="209" t="str">
        <f>LEFT(Solicitacao_Prancha[[#This Row],[ORIGEM]],4)</f>
        <v>0014</v>
      </c>
      <c r="X1252" s="209" t="str">
        <f>LEFT(Solicitacao_Prancha[[#This Row],[DESTINO]],4)</f>
        <v>1022</v>
      </c>
      <c r="Y1252" s="209" t="str">
        <f t="shared" si="298"/>
        <v>BRLP0014</v>
      </c>
      <c r="Z1252" s="209" t="str">
        <f t="shared" si="299"/>
        <v>00141022</v>
      </c>
      <c r="AA1252" s="209" t="str">
        <f t="shared" si="300"/>
        <v>BRLP1022</v>
      </c>
      <c r="AB1252" s="222" t="e">
        <f>VLOOKUP(Y1252,#REF!,2,0)</f>
        <v>#REF!</v>
      </c>
      <c r="AC1252" s="222" t="e">
        <f>VLOOKUP(Z1252,#REF!,2,0)</f>
        <v>#REF!</v>
      </c>
      <c r="AD1252" s="222" t="e">
        <f>VLOOKUP(AA1252,#REF!,2,0)</f>
        <v>#REF!</v>
      </c>
      <c r="AE1252" s="227" t="e">
        <f t="shared" si="301"/>
        <v>#REF!</v>
      </c>
      <c r="AF1252" s="230" t="e">
        <f t="shared" si="302"/>
        <v>#REF!</v>
      </c>
      <c r="AG1252" s="230">
        <v>2</v>
      </c>
      <c r="AH1252" s="230" t="e">
        <f t="shared" si="303"/>
        <v>#REF!</v>
      </c>
      <c r="AI1252" s="230" t="e">
        <f t="shared" si="304"/>
        <v>#REF!</v>
      </c>
      <c r="AJ1252" s="230" t="e">
        <f t="shared" si="305"/>
        <v>#REF!</v>
      </c>
      <c r="AK1252" s="209"/>
      <c r="AL1252" s="209"/>
      <c r="AM1252" s="209"/>
      <c r="AN1252" s="209"/>
      <c r="AO1252" s="209"/>
      <c r="AP1252" s="209"/>
      <c r="AQ1252" s="209"/>
      <c r="AR1252" s="209"/>
      <c r="AS1252" s="209"/>
      <c r="AT1252" s="209"/>
      <c r="AU1252" s="209"/>
      <c r="AV1252" s="209"/>
      <c r="AW1252" s="209"/>
      <c r="AX1252"/>
      <c r="AY1252"/>
    </row>
    <row r="1253" spans="1:51" ht="15" hidden="1" x14ac:dyDescent="0.25">
      <c r="A1253" s="209">
        <v>4024</v>
      </c>
      <c r="B1253" s="209" t="s">
        <v>717</v>
      </c>
      <c r="C1253" s="210">
        <v>45674.654166666667</v>
      </c>
      <c r="D1253" s="209" t="s">
        <v>569</v>
      </c>
      <c r="E1253" s="209" t="s">
        <v>500</v>
      </c>
      <c r="F1253" s="209">
        <v>1</v>
      </c>
      <c r="G1253" s="209" t="s">
        <v>492</v>
      </c>
      <c r="H1253" s="209" t="s">
        <v>620</v>
      </c>
      <c r="I1253" s="209" t="s">
        <v>624</v>
      </c>
      <c r="J1253" s="209" t="s">
        <v>531</v>
      </c>
      <c r="K1253" s="209" t="s">
        <v>2156</v>
      </c>
      <c r="L1253" s="209" t="s">
        <v>614</v>
      </c>
      <c r="M1253" s="209" t="s">
        <v>635</v>
      </c>
      <c r="N1253" s="209" t="s">
        <v>652</v>
      </c>
      <c r="O1253" s="209"/>
      <c r="P1253" s="209" t="s">
        <v>1429</v>
      </c>
      <c r="Q1253" s="209" t="s">
        <v>688</v>
      </c>
      <c r="R1253" s="209" t="e">
        <f>VLOOKUP(LEFT(Solicitacao_Prancha[[#This Row],[ORIGEM]],4),#REF!,2,0)</f>
        <v>#REF!</v>
      </c>
      <c r="S1253" s="209" t="e">
        <f>VLOOKUP(LEFT(Solicitacao_Prancha[[#This Row],[DESTINO]],4),#REF!,2,0)</f>
        <v>#REF!</v>
      </c>
      <c r="T1253" s="218" t="str">
        <f t="shared" si="297"/>
        <v>Não Aderente</v>
      </c>
      <c r="U1253" s="222">
        <f>((CONCATENATE(Solicitacao_Prancha[[#This Row],[DATA MOVIMENTAÇÃO]]," ",Solicitacao_Prancha[[#This Row],[HORA MOVIMENTAÇÃO]])-Solicitacao_Prancha[[#This Row],[DATA SOLICITAÇÃO]])*24)+3</f>
        <v>4.3000000000465661</v>
      </c>
      <c r="V1253" s="224" t="s">
        <v>410</v>
      </c>
      <c r="W1253" s="209" t="str">
        <f>LEFT(Solicitacao_Prancha[[#This Row],[ORIGEM]],4)</f>
        <v>0030</v>
      </c>
      <c r="X1253" s="209" t="str">
        <f>LEFT(Solicitacao_Prancha[[#This Row],[DESTINO]],4)</f>
        <v>0390</v>
      </c>
      <c r="Y1253" s="209" t="str">
        <f t="shared" si="298"/>
        <v>BRLP0030</v>
      </c>
      <c r="Z1253" s="209" t="str">
        <f t="shared" si="299"/>
        <v>00300390</v>
      </c>
      <c r="AA1253" s="209" t="str">
        <f t="shared" si="300"/>
        <v>BRLP0390</v>
      </c>
      <c r="AB1253" s="222" t="e">
        <f>VLOOKUP(Y1253,#REF!,2,0)</f>
        <v>#REF!</v>
      </c>
      <c r="AC1253" s="222" t="e">
        <f>VLOOKUP(Z1253,#REF!,2,0)</f>
        <v>#REF!</v>
      </c>
      <c r="AD1253" s="222" t="e">
        <f>VLOOKUP(AA1253,#REF!,2,0)</f>
        <v>#REF!</v>
      </c>
      <c r="AE1253" s="227" t="e">
        <f t="shared" si="301"/>
        <v>#REF!</v>
      </c>
      <c r="AF1253" s="230" t="e">
        <f t="shared" si="302"/>
        <v>#REF!</v>
      </c>
      <c r="AG1253" s="230">
        <v>2</v>
      </c>
      <c r="AH1253" s="230" t="e">
        <f t="shared" si="303"/>
        <v>#REF!</v>
      </c>
      <c r="AI1253" s="230" t="e">
        <f t="shared" si="304"/>
        <v>#REF!</v>
      </c>
      <c r="AJ1253" s="230" t="e">
        <f t="shared" si="305"/>
        <v>#REF!</v>
      </c>
      <c r="AK1253" s="209"/>
      <c r="AL1253" s="209"/>
      <c r="AM1253" s="209"/>
      <c r="AN1253" s="209"/>
      <c r="AO1253" s="209"/>
      <c r="AP1253" s="209"/>
      <c r="AQ1253" s="209"/>
      <c r="AR1253" s="209"/>
      <c r="AS1253" s="209"/>
      <c r="AT1253" s="209"/>
      <c r="AU1253" s="209"/>
      <c r="AV1253" s="209"/>
      <c r="AW1253" s="209"/>
      <c r="AX1253"/>
      <c r="AY1253"/>
    </row>
    <row r="1254" spans="1:51" ht="15" hidden="1" x14ac:dyDescent="0.25">
      <c r="A1254" s="209">
        <v>4025</v>
      </c>
      <c r="B1254" s="209" t="s">
        <v>743</v>
      </c>
      <c r="C1254" s="210">
        <v>45674.663888888892</v>
      </c>
      <c r="D1254" s="209" t="s">
        <v>488</v>
      </c>
      <c r="E1254" s="209" t="s">
        <v>491</v>
      </c>
      <c r="F1254" s="209">
        <v>1</v>
      </c>
      <c r="G1254" s="209" t="s">
        <v>4</v>
      </c>
      <c r="H1254" s="209" t="s">
        <v>620</v>
      </c>
      <c r="I1254" s="209" t="s">
        <v>621</v>
      </c>
      <c r="J1254" s="209" t="s">
        <v>531</v>
      </c>
      <c r="K1254" s="209" t="s">
        <v>2156</v>
      </c>
      <c r="L1254" s="209" t="s">
        <v>2216</v>
      </c>
      <c r="M1254" s="209" t="s">
        <v>1804</v>
      </c>
      <c r="N1254" s="209" t="s">
        <v>1748</v>
      </c>
      <c r="O1254" s="209" t="s">
        <v>2217</v>
      </c>
      <c r="P1254" s="209" t="s">
        <v>630</v>
      </c>
      <c r="Q1254" s="209" t="s">
        <v>688</v>
      </c>
      <c r="R1254" s="209" t="e">
        <f>VLOOKUP(LEFT(Solicitacao_Prancha[[#This Row],[ORIGEM]],4),#REF!,2,0)</f>
        <v>#REF!</v>
      </c>
      <c r="S1254" s="209" t="e">
        <f>VLOOKUP(LEFT(Solicitacao_Prancha[[#This Row],[DESTINO]],4),#REF!,2,0)</f>
        <v>#REF!</v>
      </c>
      <c r="T1254" s="218" t="str">
        <f t="shared" si="297"/>
        <v>Não Aderente</v>
      </c>
      <c r="U1254" s="222">
        <f>((CONCATENATE(Solicitacao_Prancha[[#This Row],[DATA MOVIMENTAÇÃO]]," ",Solicitacao_Prancha[[#This Row],[HORA MOVIMENTAÇÃO]])-Solicitacao_Prancha[[#This Row],[DATA SOLICITAÇÃO]])*24)+3</f>
        <v>1.6666666546370834E-2</v>
      </c>
      <c r="V1254" s="224" t="s">
        <v>410</v>
      </c>
      <c r="W1254" s="209" t="str">
        <f>LEFT(Solicitacao_Prancha[[#This Row],[ORIGEM]],4)</f>
        <v>0391</v>
      </c>
      <c r="X1254" s="209" t="str">
        <f>LEFT(Solicitacao_Prancha[[#This Row],[DESTINO]],4)</f>
        <v>0455</v>
      </c>
      <c r="Y1254" s="209" t="str">
        <f t="shared" si="298"/>
        <v>BRLP0391</v>
      </c>
      <c r="Z1254" s="209" t="str">
        <f t="shared" si="299"/>
        <v>03910455</v>
      </c>
      <c r="AA1254" s="209" t="str">
        <f t="shared" si="300"/>
        <v>BRLP0455</v>
      </c>
      <c r="AB1254" s="222" t="e">
        <f>VLOOKUP(Y1254,#REF!,2,0)</f>
        <v>#REF!</v>
      </c>
      <c r="AC1254" s="222" t="e">
        <f>VLOOKUP(Z1254,#REF!,2,0)</f>
        <v>#REF!</v>
      </c>
      <c r="AD1254" s="222" t="e">
        <f>VLOOKUP(AA1254,#REF!,2,0)</f>
        <v>#REF!</v>
      </c>
      <c r="AE1254" s="227" t="e">
        <f t="shared" si="301"/>
        <v>#REF!</v>
      </c>
      <c r="AF1254" s="230" t="e">
        <f t="shared" si="302"/>
        <v>#REF!</v>
      </c>
      <c r="AG1254" s="230">
        <v>2</v>
      </c>
      <c r="AH1254" s="230" t="e">
        <f t="shared" si="303"/>
        <v>#REF!</v>
      </c>
      <c r="AI1254" s="230" t="e">
        <f t="shared" si="304"/>
        <v>#REF!</v>
      </c>
      <c r="AJ1254" s="230" t="e">
        <f t="shared" si="305"/>
        <v>#REF!</v>
      </c>
      <c r="AK1254" s="209"/>
      <c r="AL1254" s="209"/>
      <c r="AM1254" s="209"/>
      <c r="AN1254" s="209"/>
      <c r="AO1254" s="209"/>
      <c r="AP1254" s="209"/>
      <c r="AQ1254" s="209"/>
      <c r="AR1254" s="209"/>
      <c r="AS1254" s="209"/>
      <c r="AT1254" s="209"/>
      <c r="AU1254" s="209"/>
      <c r="AV1254" s="209"/>
      <c r="AW1254" s="209"/>
      <c r="AX1254"/>
      <c r="AY1254"/>
    </row>
    <row r="1255" spans="1:51" ht="15" hidden="1" x14ac:dyDescent="0.25">
      <c r="A1255" s="209">
        <v>4026</v>
      </c>
      <c r="B1255" s="209" t="s">
        <v>743</v>
      </c>
      <c r="C1255" s="210">
        <v>45674.669444444444</v>
      </c>
      <c r="D1255" s="209" t="s">
        <v>488</v>
      </c>
      <c r="E1255" s="209" t="s">
        <v>491</v>
      </c>
      <c r="F1255" s="209">
        <v>1</v>
      </c>
      <c r="G1255" s="209" t="s">
        <v>4</v>
      </c>
      <c r="H1255" s="209" t="s">
        <v>620</v>
      </c>
      <c r="I1255" s="209" t="s">
        <v>621</v>
      </c>
      <c r="J1255" s="209" t="s">
        <v>531</v>
      </c>
      <c r="K1255" s="209" t="s">
        <v>2156</v>
      </c>
      <c r="L1255" s="209" t="s">
        <v>2218</v>
      </c>
      <c r="M1255" s="209" t="s">
        <v>1748</v>
      </c>
      <c r="N1255" s="209" t="s">
        <v>1804</v>
      </c>
      <c r="O1255" s="209" t="s">
        <v>2219</v>
      </c>
      <c r="P1255" s="209" t="s">
        <v>630</v>
      </c>
      <c r="Q1255" s="209" t="s">
        <v>688</v>
      </c>
      <c r="R1255" s="209" t="e">
        <f>VLOOKUP(LEFT(Solicitacao_Prancha[[#This Row],[ORIGEM]],4),#REF!,2,0)</f>
        <v>#REF!</v>
      </c>
      <c r="S1255" s="209" t="e">
        <f>VLOOKUP(LEFT(Solicitacao_Prancha[[#This Row],[DESTINO]],4),#REF!,2,0)</f>
        <v>#REF!</v>
      </c>
      <c r="T1255" s="218" t="str">
        <f t="shared" si="297"/>
        <v>Não Aderente</v>
      </c>
      <c r="U1255" s="222">
        <f>((CONCATENATE(Solicitacao_Prancha[[#This Row],[DATA MOVIMENTAÇÃO]]," ",Solicitacao_Prancha[[#This Row],[HORA MOVIMENTAÇÃO]])-Solicitacao_Prancha[[#This Row],[DATA SOLICITAÇÃO]])*24)+3</f>
        <v>0</v>
      </c>
      <c r="V1255" s="224" t="s">
        <v>410</v>
      </c>
      <c r="W1255" s="209" t="str">
        <f>LEFT(Solicitacao_Prancha[[#This Row],[ORIGEM]],4)</f>
        <v>0455</v>
      </c>
      <c r="X1255" s="209" t="str">
        <f>LEFT(Solicitacao_Prancha[[#This Row],[DESTINO]],4)</f>
        <v>0391</v>
      </c>
      <c r="Y1255" s="209" t="str">
        <f t="shared" si="298"/>
        <v>BRLP0455</v>
      </c>
      <c r="Z1255" s="209" t="str">
        <f t="shared" si="299"/>
        <v>04550391</v>
      </c>
      <c r="AA1255" s="209" t="str">
        <f t="shared" si="300"/>
        <v>BRLP0391</v>
      </c>
      <c r="AB1255" s="222" t="e">
        <f>VLOOKUP(Y1255,#REF!,2,0)</f>
        <v>#REF!</v>
      </c>
      <c r="AC1255" s="222" t="e">
        <f>VLOOKUP(Z1255,#REF!,2,0)</f>
        <v>#REF!</v>
      </c>
      <c r="AD1255" s="222" t="e">
        <f>VLOOKUP(AA1255,#REF!,2,0)</f>
        <v>#REF!</v>
      </c>
      <c r="AE1255" s="227" t="e">
        <f t="shared" si="301"/>
        <v>#REF!</v>
      </c>
      <c r="AF1255" s="230" t="e">
        <f t="shared" si="302"/>
        <v>#REF!</v>
      </c>
      <c r="AG1255" s="230">
        <v>2</v>
      </c>
      <c r="AH1255" s="230" t="e">
        <f t="shared" si="303"/>
        <v>#REF!</v>
      </c>
      <c r="AI1255" s="230" t="e">
        <f t="shared" si="304"/>
        <v>#REF!</v>
      </c>
      <c r="AJ1255" s="230" t="e">
        <f t="shared" si="305"/>
        <v>#REF!</v>
      </c>
      <c r="AK1255" s="209"/>
      <c r="AL1255" s="209"/>
      <c r="AM1255" s="209"/>
      <c r="AN1255" s="209"/>
      <c r="AO1255" s="209"/>
      <c r="AP1255" s="209"/>
      <c r="AQ1255" s="209"/>
      <c r="AR1255" s="209"/>
      <c r="AS1255" s="209"/>
      <c r="AT1255" s="209"/>
      <c r="AU1255" s="209"/>
      <c r="AV1255" s="209"/>
      <c r="AW1255" s="209"/>
      <c r="AX1255"/>
      <c r="AY1255"/>
    </row>
    <row r="1256" spans="1:51" ht="15" hidden="1" x14ac:dyDescent="0.25">
      <c r="A1256" s="209">
        <v>4027</v>
      </c>
      <c r="B1256" s="209" t="s">
        <v>718</v>
      </c>
      <c r="C1256" s="210">
        <v>45674.670138888891</v>
      </c>
      <c r="D1256" s="209" t="s">
        <v>649</v>
      </c>
      <c r="E1256" s="209" t="s">
        <v>744</v>
      </c>
      <c r="F1256" s="209">
        <v>2</v>
      </c>
      <c r="G1256" s="209" t="s">
        <v>6</v>
      </c>
      <c r="H1256" s="209" t="s">
        <v>620</v>
      </c>
      <c r="I1256" s="209" t="s">
        <v>620</v>
      </c>
      <c r="J1256" s="209" t="s">
        <v>1</v>
      </c>
      <c r="K1256" s="209" t="s">
        <v>2107</v>
      </c>
      <c r="L1256" s="209" t="s">
        <v>604</v>
      </c>
      <c r="M1256" s="209" t="s">
        <v>1887</v>
      </c>
      <c r="N1256" s="209" t="s">
        <v>1887</v>
      </c>
      <c r="O1256" s="209"/>
      <c r="P1256" s="209"/>
      <c r="Q1256" s="209" t="s">
        <v>687</v>
      </c>
      <c r="R1256" s="209" t="e">
        <f>VLOOKUP(LEFT(Solicitacao_Prancha[[#This Row],[ORIGEM]],4),#REF!,2,0)</f>
        <v>#REF!</v>
      </c>
      <c r="S1256" s="209" t="e">
        <f>VLOOKUP(LEFT(Solicitacao_Prancha[[#This Row],[DESTINO]],4),#REF!,2,0)</f>
        <v>#REF!</v>
      </c>
      <c r="T1256" s="218" t="str">
        <f t="shared" si="297"/>
        <v>Não Aderente</v>
      </c>
      <c r="U1256" s="222">
        <f>((CONCATENATE(Solicitacao_Prancha[[#This Row],[DATA MOVIMENTAÇÃO]]," ",Solicitacao_Prancha[[#This Row],[HORA MOVIMENTAÇÃO]])-Solicitacao_Prancha[[#This Row],[DATA SOLICITAÇÃO]])*24)+3</f>
        <v>-126.08333333343035</v>
      </c>
      <c r="V1256" s="224" t="s">
        <v>410</v>
      </c>
      <c r="W1256" s="209" t="str">
        <f>LEFT(Solicitacao_Prancha[[#This Row],[ORIGEM]],4)</f>
        <v>0516</v>
      </c>
      <c r="X1256" s="209" t="str">
        <f>LEFT(Solicitacao_Prancha[[#This Row],[DESTINO]],4)</f>
        <v>0516</v>
      </c>
      <c r="Y1256" s="209" t="str">
        <f t="shared" si="298"/>
        <v>BRLP0516</v>
      </c>
      <c r="Z1256" s="209" t="str">
        <f t="shared" si="299"/>
        <v>05160516</v>
      </c>
      <c r="AA1256" s="209" t="str">
        <f t="shared" si="300"/>
        <v>BRLP0516</v>
      </c>
      <c r="AB1256" s="222" t="e">
        <f>VLOOKUP(Y1256,#REF!,2,0)</f>
        <v>#REF!</v>
      </c>
      <c r="AC1256" s="222" t="e">
        <f>VLOOKUP(Z1256,#REF!,2,0)</f>
        <v>#REF!</v>
      </c>
      <c r="AD1256" s="222" t="e">
        <f>VLOOKUP(AA1256,#REF!,2,0)</f>
        <v>#REF!</v>
      </c>
      <c r="AE1256" s="227" t="e">
        <f t="shared" si="301"/>
        <v>#REF!</v>
      </c>
      <c r="AF1256" s="230" t="e">
        <f t="shared" si="302"/>
        <v>#REF!</v>
      </c>
      <c r="AG1256" s="230">
        <v>2</v>
      </c>
      <c r="AH1256" s="230" t="e">
        <f t="shared" si="303"/>
        <v>#REF!</v>
      </c>
      <c r="AI1256" s="230" t="e">
        <f t="shared" si="304"/>
        <v>#REF!</v>
      </c>
      <c r="AJ1256" s="230" t="e">
        <f t="shared" si="305"/>
        <v>#REF!</v>
      </c>
      <c r="AK1256" s="209"/>
      <c r="AL1256" s="209"/>
      <c r="AM1256" s="209"/>
      <c r="AN1256" s="209"/>
      <c r="AO1256" s="209"/>
      <c r="AP1256" s="209"/>
      <c r="AQ1256" s="209"/>
      <c r="AR1256" s="209"/>
      <c r="AS1256" s="209"/>
      <c r="AT1256" s="209"/>
      <c r="AU1256" s="209"/>
      <c r="AV1256" s="209"/>
      <c r="AW1256" s="209"/>
      <c r="AX1256"/>
      <c r="AY1256"/>
    </row>
    <row r="1257" spans="1:51" ht="15" hidden="1" x14ac:dyDescent="0.25">
      <c r="A1257" s="209">
        <v>4071</v>
      </c>
      <c r="B1257" s="209" t="s">
        <v>718</v>
      </c>
      <c r="C1257" s="210">
        <v>45674.673611111109</v>
      </c>
      <c r="D1257" s="209" t="s">
        <v>649</v>
      </c>
      <c r="E1257" s="209" t="s">
        <v>744</v>
      </c>
      <c r="F1257" s="209">
        <v>6</v>
      </c>
      <c r="G1257" s="209" t="s">
        <v>6</v>
      </c>
      <c r="H1257" s="209" t="s">
        <v>624</v>
      </c>
      <c r="I1257" s="209" t="s">
        <v>620</v>
      </c>
      <c r="J1257" s="209" t="s">
        <v>502</v>
      </c>
      <c r="K1257" s="209" t="s">
        <v>2130</v>
      </c>
      <c r="L1257" s="209" t="s">
        <v>604</v>
      </c>
      <c r="M1257" s="209" t="s">
        <v>1887</v>
      </c>
      <c r="N1257" s="209" t="s">
        <v>2232</v>
      </c>
      <c r="O1257" s="209"/>
      <c r="P1257" s="209"/>
      <c r="Q1257" s="209" t="s">
        <v>688</v>
      </c>
      <c r="R1257" s="209" t="e">
        <f>VLOOKUP(LEFT(Solicitacao_Prancha[[#This Row],[ORIGEM]],4),#REF!,2,0)</f>
        <v>#REF!</v>
      </c>
      <c r="S1257" s="209" t="e">
        <f>VLOOKUP(LEFT(Solicitacao_Prancha[[#This Row],[DESTINO]],4),#REF!,2,0)</f>
        <v>#REF!</v>
      </c>
      <c r="T1257" s="218" t="str">
        <f t="shared" si="297"/>
        <v>Não Aderente</v>
      </c>
      <c r="U1257" s="222">
        <f>((CONCATENATE(Solicitacao_Prancha[[#This Row],[DATA MOVIMENTAÇÃO]]," ",Solicitacao_Prancha[[#This Row],[HORA MOVIMENTAÇÃO]])-Solicitacao_Prancha[[#This Row],[DATA SOLICITAÇÃO]])*24)+3</f>
        <v>41.833333333313931</v>
      </c>
      <c r="V1257" s="224" t="s">
        <v>410</v>
      </c>
      <c r="W1257" s="209" t="str">
        <f>LEFT(Solicitacao_Prancha[[#This Row],[ORIGEM]],4)</f>
        <v>0516</v>
      </c>
      <c r="X1257" s="209" t="str">
        <f>LEFT(Solicitacao_Prancha[[#This Row],[DESTINO]],4)</f>
        <v>0582</v>
      </c>
      <c r="Y1257" s="209" t="str">
        <f t="shared" si="298"/>
        <v>BRLP0516</v>
      </c>
      <c r="Z1257" s="209" t="str">
        <f t="shared" si="299"/>
        <v>05160582</v>
      </c>
      <c r="AA1257" s="209" t="str">
        <f t="shared" si="300"/>
        <v>BRLP0582</v>
      </c>
      <c r="AB1257" s="222" t="e">
        <f>VLOOKUP(Y1257,#REF!,2,0)</f>
        <v>#REF!</v>
      </c>
      <c r="AC1257" s="222" t="e">
        <f>VLOOKUP(Z1257,#REF!,2,0)</f>
        <v>#REF!</v>
      </c>
      <c r="AD1257" s="222" t="e">
        <f>VLOOKUP(AA1257,#REF!,2,0)</f>
        <v>#REF!</v>
      </c>
      <c r="AE1257" s="227" t="e">
        <f t="shared" si="301"/>
        <v>#REF!</v>
      </c>
      <c r="AF1257" s="230" t="e">
        <f t="shared" si="302"/>
        <v>#REF!</v>
      </c>
      <c r="AG1257" s="230">
        <v>2</v>
      </c>
      <c r="AH1257" s="230" t="e">
        <f t="shared" si="303"/>
        <v>#REF!</v>
      </c>
      <c r="AI1257" s="230" t="e">
        <f t="shared" si="304"/>
        <v>#REF!</v>
      </c>
      <c r="AJ1257" s="230" t="e">
        <f t="shared" si="305"/>
        <v>#REF!</v>
      </c>
      <c r="AK1257" s="209"/>
      <c r="AL1257" s="209"/>
      <c r="AM1257" s="209"/>
      <c r="AN1257" s="209"/>
      <c r="AO1257" s="209"/>
      <c r="AP1257" s="209"/>
      <c r="AQ1257" s="209"/>
      <c r="AR1257" s="209"/>
      <c r="AS1257" s="209"/>
      <c r="AT1257" s="209"/>
      <c r="AU1257" s="209"/>
      <c r="AV1257" s="209"/>
      <c r="AW1257" s="209"/>
      <c r="AX1257"/>
      <c r="AY1257"/>
    </row>
    <row r="1258" spans="1:51" ht="15" hidden="1" x14ac:dyDescent="0.25">
      <c r="A1258" s="209">
        <v>4070</v>
      </c>
      <c r="B1258" s="209" t="s">
        <v>718</v>
      </c>
      <c r="C1258" s="210">
        <v>45674.673611111109</v>
      </c>
      <c r="D1258" s="209" t="s">
        <v>649</v>
      </c>
      <c r="E1258" s="209" t="s">
        <v>744</v>
      </c>
      <c r="F1258" s="209">
        <v>2</v>
      </c>
      <c r="G1258" s="209" t="s">
        <v>6</v>
      </c>
      <c r="H1258" s="209" t="s">
        <v>620</v>
      </c>
      <c r="I1258" s="209" t="s">
        <v>620</v>
      </c>
      <c r="J1258" s="209" t="s">
        <v>502</v>
      </c>
      <c r="K1258" s="209" t="s">
        <v>2130</v>
      </c>
      <c r="L1258" s="209" t="s">
        <v>604</v>
      </c>
      <c r="M1258" s="209" t="s">
        <v>1887</v>
      </c>
      <c r="N1258" s="209" t="s">
        <v>2232</v>
      </c>
      <c r="O1258" s="209"/>
      <c r="P1258" s="209"/>
      <c r="Q1258" s="209" t="s">
        <v>688</v>
      </c>
      <c r="R1258" s="209" t="e">
        <f>VLOOKUP(LEFT(Solicitacao_Prancha[[#This Row],[ORIGEM]],4),#REF!,2,0)</f>
        <v>#REF!</v>
      </c>
      <c r="S1258" s="209" t="e">
        <f>VLOOKUP(LEFT(Solicitacao_Prancha[[#This Row],[DESTINO]],4),#REF!,2,0)</f>
        <v>#REF!</v>
      </c>
      <c r="T1258" s="218" t="str">
        <f t="shared" si="297"/>
        <v>Não Aderente</v>
      </c>
      <c r="U1258" s="222">
        <f>((CONCATENATE(Solicitacao_Prancha[[#This Row],[DATA MOVIMENTAÇÃO]]," ",Solicitacao_Prancha[[#This Row],[HORA MOVIMENTAÇÃO]])-Solicitacao_Prancha[[#This Row],[DATA SOLICITAÇÃO]])*24)+3</f>
        <v>41.833333333313931</v>
      </c>
      <c r="V1258" s="224" t="s">
        <v>410</v>
      </c>
      <c r="W1258" s="209" t="str">
        <f>LEFT(Solicitacao_Prancha[[#This Row],[ORIGEM]],4)</f>
        <v>0516</v>
      </c>
      <c r="X1258" s="209" t="str">
        <f>LEFT(Solicitacao_Prancha[[#This Row],[DESTINO]],4)</f>
        <v>0582</v>
      </c>
      <c r="Y1258" s="209" t="str">
        <f t="shared" si="298"/>
        <v>BRLP0516</v>
      </c>
      <c r="Z1258" s="209" t="str">
        <f t="shared" si="299"/>
        <v>05160582</v>
      </c>
      <c r="AA1258" s="209" t="str">
        <f t="shared" si="300"/>
        <v>BRLP0582</v>
      </c>
      <c r="AB1258" s="222" t="e">
        <f>VLOOKUP(Y1258,#REF!,2,0)</f>
        <v>#REF!</v>
      </c>
      <c r="AC1258" s="222" t="e">
        <f>VLOOKUP(Z1258,#REF!,2,0)</f>
        <v>#REF!</v>
      </c>
      <c r="AD1258" s="222" t="e">
        <f>VLOOKUP(AA1258,#REF!,2,0)</f>
        <v>#REF!</v>
      </c>
      <c r="AE1258" s="227" t="e">
        <f t="shared" si="301"/>
        <v>#REF!</v>
      </c>
      <c r="AF1258" s="230" t="e">
        <f t="shared" si="302"/>
        <v>#REF!</v>
      </c>
      <c r="AG1258" s="230">
        <v>2</v>
      </c>
      <c r="AH1258" s="230" t="e">
        <f t="shared" si="303"/>
        <v>#REF!</v>
      </c>
      <c r="AI1258" s="230" t="e">
        <f t="shared" si="304"/>
        <v>#REF!</v>
      </c>
      <c r="AJ1258" s="230" t="e">
        <f t="shared" si="305"/>
        <v>#REF!</v>
      </c>
      <c r="AK1258" s="209"/>
      <c r="AL1258" s="209"/>
      <c r="AM1258" s="209"/>
      <c r="AN1258" s="209"/>
      <c r="AO1258" s="209"/>
      <c r="AP1258" s="209"/>
      <c r="AQ1258" s="209"/>
      <c r="AR1258" s="209"/>
      <c r="AS1258" s="209"/>
      <c r="AT1258" s="209"/>
      <c r="AU1258" s="209"/>
      <c r="AV1258" s="209"/>
      <c r="AW1258" s="209"/>
      <c r="AX1258"/>
      <c r="AY1258"/>
    </row>
    <row r="1259" spans="1:51" ht="15" hidden="1" x14ac:dyDescent="0.25">
      <c r="A1259" s="209">
        <v>4028</v>
      </c>
      <c r="B1259" s="209" t="s">
        <v>718</v>
      </c>
      <c r="C1259" s="210">
        <v>45674.673611111109</v>
      </c>
      <c r="D1259" s="209" t="s">
        <v>649</v>
      </c>
      <c r="E1259" s="209" t="s">
        <v>744</v>
      </c>
      <c r="F1259" s="209">
        <v>2</v>
      </c>
      <c r="G1259" s="209" t="s">
        <v>6</v>
      </c>
      <c r="H1259" s="209" t="s">
        <v>620</v>
      </c>
      <c r="I1259" s="209" t="s">
        <v>620</v>
      </c>
      <c r="J1259" s="209" t="s">
        <v>1</v>
      </c>
      <c r="K1259" s="209" t="s">
        <v>2130</v>
      </c>
      <c r="L1259" s="209" t="s">
        <v>604</v>
      </c>
      <c r="M1259" s="209" t="s">
        <v>1887</v>
      </c>
      <c r="N1259" s="209" t="s">
        <v>1887</v>
      </c>
      <c r="O1259" s="209"/>
      <c r="P1259" s="209"/>
      <c r="Q1259" s="209" t="s">
        <v>687</v>
      </c>
      <c r="R1259" s="209" t="e">
        <f>VLOOKUP(LEFT(Solicitacao_Prancha[[#This Row],[ORIGEM]],4),#REF!,2,0)</f>
        <v>#REF!</v>
      </c>
      <c r="S1259" s="209" t="e">
        <f>VLOOKUP(LEFT(Solicitacao_Prancha[[#This Row],[DESTINO]],4),#REF!,2,0)</f>
        <v>#REF!</v>
      </c>
      <c r="T1259" s="218" t="str">
        <f t="shared" si="297"/>
        <v>Não Aderente</v>
      </c>
      <c r="U1259" s="222">
        <f>((CONCATENATE(Solicitacao_Prancha[[#This Row],[DATA MOVIMENTAÇÃO]]," ",Solicitacao_Prancha[[#This Row],[HORA MOVIMENTAÇÃO]])-Solicitacao_Prancha[[#This Row],[DATA SOLICITAÇÃO]])*24)+3</f>
        <v>41.833333333313931</v>
      </c>
      <c r="V1259" s="224" t="s">
        <v>410</v>
      </c>
      <c r="W1259" s="209" t="str">
        <f>LEFT(Solicitacao_Prancha[[#This Row],[ORIGEM]],4)</f>
        <v>0516</v>
      </c>
      <c r="X1259" s="209" t="str">
        <f>LEFT(Solicitacao_Prancha[[#This Row],[DESTINO]],4)</f>
        <v>0516</v>
      </c>
      <c r="Y1259" s="209" t="str">
        <f t="shared" si="298"/>
        <v>BRLP0516</v>
      </c>
      <c r="Z1259" s="209" t="str">
        <f t="shared" si="299"/>
        <v>05160516</v>
      </c>
      <c r="AA1259" s="209" t="str">
        <f t="shared" si="300"/>
        <v>BRLP0516</v>
      </c>
      <c r="AB1259" s="222" t="e">
        <f>VLOOKUP(Y1259,#REF!,2,0)</f>
        <v>#REF!</v>
      </c>
      <c r="AC1259" s="222" t="e">
        <f>VLOOKUP(Z1259,#REF!,2,0)</f>
        <v>#REF!</v>
      </c>
      <c r="AD1259" s="222" t="e">
        <f>VLOOKUP(AA1259,#REF!,2,0)</f>
        <v>#REF!</v>
      </c>
      <c r="AE1259" s="227" t="e">
        <f t="shared" si="301"/>
        <v>#REF!</v>
      </c>
      <c r="AF1259" s="230" t="e">
        <f t="shared" si="302"/>
        <v>#REF!</v>
      </c>
      <c r="AG1259" s="230">
        <v>2</v>
      </c>
      <c r="AH1259" s="230" t="e">
        <f t="shared" si="303"/>
        <v>#REF!</v>
      </c>
      <c r="AI1259" s="230" t="e">
        <f t="shared" si="304"/>
        <v>#REF!</v>
      </c>
      <c r="AJ1259" s="230" t="e">
        <f t="shared" si="305"/>
        <v>#REF!</v>
      </c>
      <c r="AK1259" s="209"/>
      <c r="AL1259" s="209"/>
      <c r="AM1259" s="209"/>
      <c r="AN1259" s="209"/>
      <c r="AO1259" s="209"/>
      <c r="AP1259" s="209"/>
      <c r="AQ1259" s="209"/>
      <c r="AR1259" s="209"/>
      <c r="AS1259" s="209"/>
      <c r="AT1259" s="209"/>
      <c r="AU1259" s="209"/>
      <c r="AV1259" s="209"/>
      <c r="AW1259" s="209"/>
      <c r="AX1259"/>
      <c r="AY1259"/>
    </row>
    <row r="1260" spans="1:51" ht="15" hidden="1" x14ac:dyDescent="0.25">
      <c r="A1260" s="209">
        <v>4029</v>
      </c>
      <c r="B1260" s="209" t="s">
        <v>742</v>
      </c>
      <c r="C1260" s="210">
        <v>45674.677083333336</v>
      </c>
      <c r="D1260" s="209" t="s">
        <v>777</v>
      </c>
      <c r="E1260" s="209" t="s">
        <v>489</v>
      </c>
      <c r="F1260" s="209">
        <v>2</v>
      </c>
      <c r="G1260" s="209" t="s">
        <v>536</v>
      </c>
      <c r="H1260" s="209" t="s">
        <v>621</v>
      </c>
      <c r="I1260" s="209" t="s">
        <v>621</v>
      </c>
      <c r="J1260" s="209" t="s">
        <v>1</v>
      </c>
      <c r="K1260" s="209" t="s">
        <v>2130</v>
      </c>
      <c r="L1260" s="209" t="s">
        <v>600</v>
      </c>
      <c r="M1260" s="209" t="s">
        <v>591</v>
      </c>
      <c r="N1260" s="209" t="s">
        <v>663</v>
      </c>
      <c r="O1260" s="209"/>
      <c r="P1260" s="209"/>
      <c r="Q1260" s="209" t="s">
        <v>688</v>
      </c>
      <c r="R1260" s="209" t="e">
        <f>VLOOKUP(LEFT(Solicitacao_Prancha[[#This Row],[ORIGEM]],4),#REF!,2,0)</f>
        <v>#REF!</v>
      </c>
      <c r="S1260" s="209" t="e">
        <f>VLOOKUP(LEFT(Solicitacao_Prancha[[#This Row],[DESTINO]],4),#REF!,2,0)</f>
        <v>#REF!</v>
      </c>
      <c r="T1260" s="218" t="str">
        <f t="shared" si="297"/>
        <v>Não Aderente</v>
      </c>
      <c r="U1260" s="222">
        <f>((CONCATENATE(Solicitacao_Prancha[[#This Row],[DATA MOVIMENTAÇÃO]]," ",Solicitacao_Prancha[[#This Row],[HORA MOVIMENTAÇÃO]])-Solicitacao_Prancha[[#This Row],[DATA SOLICITAÇÃO]])*24)+3</f>
        <v>40.749999999941792</v>
      </c>
      <c r="V1260" s="224" t="s">
        <v>410</v>
      </c>
      <c r="W1260" s="209" t="str">
        <f>LEFT(Solicitacao_Prancha[[#This Row],[ORIGEM]],4)</f>
        <v>0140</v>
      </c>
      <c r="X1260" s="209" t="str">
        <f>LEFT(Solicitacao_Prancha[[#This Row],[DESTINO]],4)</f>
        <v>0508</v>
      </c>
      <c r="Y1260" s="209" t="str">
        <f t="shared" si="298"/>
        <v>BRLP0140</v>
      </c>
      <c r="Z1260" s="209" t="str">
        <f t="shared" si="299"/>
        <v>01400508</v>
      </c>
      <c r="AA1260" s="209" t="str">
        <f t="shared" si="300"/>
        <v>BRLP0508</v>
      </c>
      <c r="AB1260" s="222" t="e">
        <f>VLOOKUP(Y1260,#REF!,2,0)</f>
        <v>#REF!</v>
      </c>
      <c r="AC1260" s="222" t="e">
        <f>VLOOKUP(Z1260,#REF!,2,0)</f>
        <v>#REF!</v>
      </c>
      <c r="AD1260" s="222" t="e">
        <f>VLOOKUP(AA1260,#REF!,2,0)</f>
        <v>#REF!</v>
      </c>
      <c r="AE1260" s="227" t="e">
        <f t="shared" si="301"/>
        <v>#REF!</v>
      </c>
      <c r="AF1260" s="230" t="e">
        <f t="shared" si="302"/>
        <v>#REF!</v>
      </c>
      <c r="AG1260" s="230">
        <v>2</v>
      </c>
      <c r="AH1260" s="230" t="e">
        <f t="shared" si="303"/>
        <v>#REF!</v>
      </c>
      <c r="AI1260" s="230" t="e">
        <f t="shared" si="304"/>
        <v>#REF!</v>
      </c>
      <c r="AJ1260" s="230" t="e">
        <f t="shared" si="305"/>
        <v>#REF!</v>
      </c>
      <c r="AK1260" s="209"/>
      <c r="AL1260" s="209"/>
      <c r="AM1260" s="209"/>
      <c r="AN1260" s="209"/>
      <c r="AO1260" s="209"/>
      <c r="AP1260" s="209"/>
      <c r="AQ1260" s="209"/>
      <c r="AR1260" s="209"/>
      <c r="AS1260" s="209"/>
      <c r="AT1260" s="209"/>
      <c r="AU1260" s="209"/>
      <c r="AV1260" s="209"/>
      <c r="AW1260" s="209"/>
      <c r="AX1260"/>
      <c r="AY1260"/>
    </row>
    <row r="1261" spans="1:51" ht="15" hidden="1" x14ac:dyDescent="0.25">
      <c r="A1261" s="209">
        <v>4030</v>
      </c>
      <c r="B1261" s="209" t="s">
        <v>742</v>
      </c>
      <c r="C1261" s="210">
        <v>45674.678472222222</v>
      </c>
      <c r="D1261" s="209" t="s">
        <v>495</v>
      </c>
      <c r="E1261" s="209" t="s">
        <v>496</v>
      </c>
      <c r="F1261" s="209">
        <v>1</v>
      </c>
      <c r="G1261" s="209" t="s">
        <v>536</v>
      </c>
      <c r="H1261" s="209" t="s">
        <v>620</v>
      </c>
      <c r="I1261" s="209" t="s">
        <v>621</v>
      </c>
      <c r="J1261" s="209" t="s">
        <v>1</v>
      </c>
      <c r="K1261" s="209" t="s">
        <v>2130</v>
      </c>
      <c r="L1261" s="209" t="s">
        <v>600</v>
      </c>
      <c r="M1261" s="209" t="s">
        <v>591</v>
      </c>
      <c r="N1261" s="209" t="s">
        <v>663</v>
      </c>
      <c r="O1261" s="209"/>
      <c r="P1261" s="209"/>
      <c r="Q1261" s="209" t="s">
        <v>688</v>
      </c>
      <c r="R1261" s="209" t="e">
        <f>VLOOKUP(LEFT(Solicitacao_Prancha[[#This Row],[ORIGEM]],4),#REF!,2,0)</f>
        <v>#REF!</v>
      </c>
      <c r="S1261" s="209" t="e">
        <f>VLOOKUP(LEFT(Solicitacao_Prancha[[#This Row],[DESTINO]],4),#REF!,2,0)</f>
        <v>#REF!</v>
      </c>
      <c r="T1261" s="218" t="str">
        <f t="shared" si="297"/>
        <v>Não Aderente</v>
      </c>
      <c r="U1261" s="222">
        <f>((CONCATENATE(Solicitacao_Prancha[[#This Row],[DATA MOVIMENTAÇÃO]]," ",Solicitacao_Prancha[[#This Row],[HORA MOVIMENTAÇÃO]])-Solicitacao_Prancha[[#This Row],[DATA SOLICITAÇÃO]])*24)+3</f>
        <v>40.716666666674428</v>
      </c>
      <c r="V1261" s="224" t="s">
        <v>410</v>
      </c>
      <c r="W1261" s="209" t="str">
        <f>LEFT(Solicitacao_Prancha[[#This Row],[ORIGEM]],4)</f>
        <v>0140</v>
      </c>
      <c r="X1261" s="209" t="str">
        <f>LEFT(Solicitacao_Prancha[[#This Row],[DESTINO]],4)</f>
        <v>0508</v>
      </c>
      <c r="Y1261" s="209" t="str">
        <f t="shared" si="298"/>
        <v>BRLP0140</v>
      </c>
      <c r="Z1261" s="209" t="str">
        <f t="shared" si="299"/>
        <v>01400508</v>
      </c>
      <c r="AA1261" s="209" t="str">
        <f t="shared" si="300"/>
        <v>BRLP0508</v>
      </c>
      <c r="AB1261" s="222" t="e">
        <f>VLOOKUP(Y1261,#REF!,2,0)</f>
        <v>#REF!</v>
      </c>
      <c r="AC1261" s="222" t="e">
        <f>VLOOKUP(Z1261,#REF!,2,0)</f>
        <v>#REF!</v>
      </c>
      <c r="AD1261" s="222" t="e">
        <f>VLOOKUP(AA1261,#REF!,2,0)</f>
        <v>#REF!</v>
      </c>
      <c r="AE1261" s="227" t="e">
        <f t="shared" si="301"/>
        <v>#REF!</v>
      </c>
      <c r="AF1261" s="230" t="e">
        <f t="shared" si="302"/>
        <v>#REF!</v>
      </c>
      <c r="AG1261" s="230">
        <v>2</v>
      </c>
      <c r="AH1261" s="230" t="e">
        <f t="shared" si="303"/>
        <v>#REF!</v>
      </c>
      <c r="AI1261" s="230" t="e">
        <f t="shared" si="304"/>
        <v>#REF!</v>
      </c>
      <c r="AJ1261" s="230" t="e">
        <f t="shared" si="305"/>
        <v>#REF!</v>
      </c>
      <c r="AK1261" s="209"/>
      <c r="AL1261" s="209"/>
      <c r="AM1261" s="209"/>
      <c r="AN1261" s="209"/>
      <c r="AO1261" s="209"/>
      <c r="AP1261" s="209"/>
      <c r="AQ1261" s="209"/>
      <c r="AR1261" s="209"/>
      <c r="AS1261" s="209"/>
      <c r="AT1261" s="209"/>
      <c r="AU1261" s="209"/>
      <c r="AV1261" s="209"/>
      <c r="AW1261" s="209"/>
      <c r="AX1261"/>
      <c r="AY1261"/>
    </row>
    <row r="1262" spans="1:51" ht="15" hidden="1" x14ac:dyDescent="0.25">
      <c r="A1262" s="209">
        <v>4032</v>
      </c>
      <c r="B1262" s="209" t="s">
        <v>717</v>
      </c>
      <c r="C1262" s="210">
        <v>45674.720833333333</v>
      </c>
      <c r="D1262" s="209" t="s">
        <v>1350</v>
      </c>
      <c r="E1262" s="209" t="s">
        <v>491</v>
      </c>
      <c r="F1262" s="209">
        <v>1</v>
      </c>
      <c r="G1262" s="209" t="s">
        <v>506</v>
      </c>
      <c r="H1262" s="209" t="s">
        <v>620</v>
      </c>
      <c r="I1262" s="209" t="s">
        <v>621</v>
      </c>
      <c r="J1262" s="209" t="s">
        <v>1</v>
      </c>
      <c r="K1262" s="209" t="s">
        <v>2156</v>
      </c>
      <c r="L1262" s="209" t="s">
        <v>2220</v>
      </c>
      <c r="M1262" s="209" t="s">
        <v>634</v>
      </c>
      <c r="N1262" s="209" t="s">
        <v>1765</v>
      </c>
      <c r="O1262" s="209"/>
      <c r="P1262" s="209"/>
      <c r="Q1262" s="209" t="s">
        <v>688</v>
      </c>
      <c r="R1262" s="209" t="e">
        <f>VLOOKUP(LEFT(Solicitacao_Prancha[[#This Row],[ORIGEM]],4),#REF!,2,0)</f>
        <v>#REF!</v>
      </c>
      <c r="S1262" s="209" t="e">
        <f>VLOOKUP(LEFT(Solicitacao_Prancha[[#This Row],[DESTINO]],4),#REF!,2,0)</f>
        <v>#REF!</v>
      </c>
      <c r="T1262" s="218" t="str">
        <f t="shared" si="297"/>
        <v>Não Aderente</v>
      </c>
      <c r="U1262" s="222">
        <f>((CONCATENATE(Solicitacao_Prancha[[#This Row],[DATA MOVIMENTAÇÃO]]," ",Solicitacao_Prancha[[#This Row],[HORA MOVIMENTAÇÃO]])-Solicitacao_Prancha[[#This Row],[DATA SOLICITAÇÃO]])*24)+3</f>
        <v>0</v>
      </c>
      <c r="V1262" s="224" t="s">
        <v>410</v>
      </c>
      <c r="W1262" s="209" t="str">
        <f>LEFT(Solicitacao_Prancha[[#This Row],[ORIGEM]],4)</f>
        <v>0157</v>
      </c>
      <c r="X1262" s="209" t="str">
        <f>LEFT(Solicitacao_Prancha[[#This Row],[DESTINO]],4)</f>
        <v>0398</v>
      </c>
      <c r="Y1262" s="209" t="str">
        <f t="shared" si="298"/>
        <v>BRLP0157</v>
      </c>
      <c r="Z1262" s="209" t="str">
        <f t="shared" si="299"/>
        <v>01570398</v>
      </c>
      <c r="AA1262" s="209" t="str">
        <f t="shared" si="300"/>
        <v>BRLP0398</v>
      </c>
      <c r="AB1262" s="222" t="e">
        <f>VLOOKUP(Y1262,#REF!,2,0)</f>
        <v>#REF!</v>
      </c>
      <c r="AC1262" s="222" t="e">
        <f>VLOOKUP(Z1262,#REF!,2,0)</f>
        <v>#REF!</v>
      </c>
      <c r="AD1262" s="222" t="e">
        <f>VLOOKUP(AA1262,#REF!,2,0)</f>
        <v>#REF!</v>
      </c>
      <c r="AE1262" s="227" t="e">
        <f t="shared" si="301"/>
        <v>#REF!</v>
      </c>
      <c r="AF1262" s="230" t="e">
        <f t="shared" si="302"/>
        <v>#REF!</v>
      </c>
      <c r="AG1262" s="230">
        <v>2</v>
      </c>
      <c r="AH1262" s="230" t="e">
        <f t="shared" si="303"/>
        <v>#REF!</v>
      </c>
      <c r="AI1262" s="230" t="e">
        <f t="shared" si="304"/>
        <v>#REF!</v>
      </c>
      <c r="AJ1262" s="230" t="e">
        <f t="shared" si="305"/>
        <v>#REF!</v>
      </c>
      <c r="AK1262" s="209"/>
      <c r="AL1262" s="209"/>
      <c r="AM1262" s="209"/>
      <c r="AN1262" s="209"/>
      <c r="AO1262" s="209"/>
      <c r="AP1262" s="209"/>
      <c r="AQ1262" s="209"/>
      <c r="AR1262" s="209"/>
      <c r="AS1262" s="209"/>
      <c r="AT1262" s="209"/>
      <c r="AU1262" s="209"/>
      <c r="AV1262" s="209"/>
      <c r="AW1262" s="209"/>
      <c r="AX1262"/>
      <c r="AY1262"/>
    </row>
    <row r="1263" spans="1:51" ht="15" hidden="1" x14ac:dyDescent="0.25">
      <c r="A1263" s="209">
        <v>4037</v>
      </c>
      <c r="B1263" s="209" t="s">
        <v>743</v>
      </c>
      <c r="C1263" s="210">
        <v>45674.724999999999</v>
      </c>
      <c r="D1263" s="209" t="s">
        <v>1419</v>
      </c>
      <c r="E1263" s="209" t="s">
        <v>489</v>
      </c>
      <c r="F1263" s="209">
        <v>1</v>
      </c>
      <c r="G1263" s="209" t="s">
        <v>501</v>
      </c>
      <c r="H1263" s="209" t="s">
        <v>620</v>
      </c>
      <c r="I1263" s="209" t="s">
        <v>621</v>
      </c>
      <c r="J1263" s="209" t="s">
        <v>1</v>
      </c>
      <c r="K1263" s="209" t="s">
        <v>2186</v>
      </c>
      <c r="L1263" s="209" t="s">
        <v>598</v>
      </c>
      <c r="M1263" s="209" t="s">
        <v>683</v>
      </c>
      <c r="N1263" s="209" t="s">
        <v>1477</v>
      </c>
      <c r="O1263" s="209" t="s">
        <v>2222</v>
      </c>
      <c r="P1263" s="209"/>
      <c r="Q1263" s="209" t="s">
        <v>688</v>
      </c>
      <c r="R1263" s="209" t="e">
        <f>VLOOKUP(LEFT(Solicitacao_Prancha[[#This Row],[ORIGEM]],4),#REF!,2,0)</f>
        <v>#REF!</v>
      </c>
      <c r="S1263" s="209" t="e">
        <f>VLOOKUP(LEFT(Solicitacao_Prancha[[#This Row],[DESTINO]],4),#REF!,2,0)</f>
        <v>#REF!</v>
      </c>
      <c r="T1263" s="218" t="str">
        <f t="shared" si="297"/>
        <v>Não Aderente</v>
      </c>
      <c r="U1263" s="222">
        <f>((CONCATENATE(Solicitacao_Prancha[[#This Row],[DATA MOVIMENTAÇÃO]]," ",Solicitacao_Prancha[[#This Row],[HORA MOVIMENTAÇÃO]])-Solicitacao_Prancha[[#This Row],[DATA SOLICITAÇÃO]])*24)+3</f>
        <v>23.600000000093132</v>
      </c>
      <c r="V1263" s="224" t="s">
        <v>410</v>
      </c>
      <c r="W1263" s="209" t="str">
        <f>LEFT(Solicitacao_Prancha[[#This Row],[ORIGEM]],4)</f>
        <v>0438</v>
      </c>
      <c r="X1263" s="209" t="str">
        <f>LEFT(Solicitacao_Prancha[[#This Row],[DESTINO]],4)</f>
        <v>0520</v>
      </c>
      <c r="Y1263" s="209" t="str">
        <f t="shared" si="298"/>
        <v>BRLP0438</v>
      </c>
      <c r="Z1263" s="209" t="str">
        <f t="shared" si="299"/>
        <v>04380520</v>
      </c>
      <c r="AA1263" s="209" t="str">
        <f t="shared" si="300"/>
        <v>BRLP0520</v>
      </c>
      <c r="AB1263" s="222" t="e">
        <f>VLOOKUP(Y1263,#REF!,2,0)</f>
        <v>#REF!</v>
      </c>
      <c r="AC1263" s="222" t="e">
        <f>VLOOKUP(Z1263,#REF!,2,0)</f>
        <v>#REF!</v>
      </c>
      <c r="AD1263" s="222" t="e">
        <f>VLOOKUP(AA1263,#REF!,2,0)</f>
        <v>#REF!</v>
      </c>
      <c r="AE1263" s="227" t="e">
        <f t="shared" si="301"/>
        <v>#REF!</v>
      </c>
      <c r="AF1263" s="230" t="e">
        <f t="shared" si="302"/>
        <v>#REF!</v>
      </c>
      <c r="AG1263" s="230">
        <v>2</v>
      </c>
      <c r="AH1263" s="230" t="e">
        <f t="shared" si="303"/>
        <v>#REF!</v>
      </c>
      <c r="AI1263" s="230" t="e">
        <f t="shared" si="304"/>
        <v>#REF!</v>
      </c>
      <c r="AJ1263" s="230" t="e">
        <f t="shared" si="305"/>
        <v>#REF!</v>
      </c>
      <c r="AK1263" s="209"/>
      <c r="AL1263" s="209"/>
      <c r="AM1263" s="209"/>
      <c r="AN1263" s="209"/>
      <c r="AO1263" s="209"/>
      <c r="AP1263" s="209"/>
      <c r="AQ1263" s="209"/>
      <c r="AR1263" s="209"/>
      <c r="AS1263" s="209"/>
      <c r="AT1263" s="209"/>
      <c r="AU1263" s="209"/>
      <c r="AV1263" s="209"/>
      <c r="AW1263" s="209"/>
      <c r="AX1263"/>
      <c r="AY1263"/>
    </row>
    <row r="1264" spans="1:51" ht="15" hidden="1" x14ac:dyDescent="0.25">
      <c r="A1264" s="209">
        <v>4033</v>
      </c>
      <c r="B1264" s="209" t="s">
        <v>717</v>
      </c>
      <c r="C1264" s="210">
        <v>45674.736805555556</v>
      </c>
      <c r="D1264" s="209" t="s">
        <v>511</v>
      </c>
      <c r="E1264" s="209" t="s">
        <v>491</v>
      </c>
      <c r="F1264" s="209">
        <v>1</v>
      </c>
      <c r="G1264" s="209" t="s">
        <v>487</v>
      </c>
      <c r="H1264" s="209" t="s">
        <v>620</v>
      </c>
      <c r="I1264" s="209" t="s">
        <v>624</v>
      </c>
      <c r="J1264" s="209" t="s">
        <v>531</v>
      </c>
      <c r="K1264" s="209" t="s">
        <v>2156</v>
      </c>
      <c r="L1264" s="209" t="s">
        <v>2223</v>
      </c>
      <c r="M1264" s="209" t="s">
        <v>647</v>
      </c>
      <c r="N1264" s="209" t="s">
        <v>2204</v>
      </c>
      <c r="O1264" s="209"/>
      <c r="P1264" s="209" t="s">
        <v>633</v>
      </c>
      <c r="Q1264" s="209" t="s">
        <v>688</v>
      </c>
      <c r="R1264" s="209" t="e">
        <f>VLOOKUP(LEFT(Solicitacao_Prancha[[#This Row],[ORIGEM]],4),#REF!,2,0)</f>
        <v>#REF!</v>
      </c>
      <c r="S1264" s="209" t="e">
        <f>VLOOKUP(LEFT(Solicitacao_Prancha[[#This Row],[DESTINO]],4),#REF!,2,0)</f>
        <v>#REF!</v>
      </c>
      <c r="T1264" s="218" t="str">
        <f t="shared" si="297"/>
        <v>Não Aderente</v>
      </c>
      <c r="U1264" s="222">
        <f>((CONCATENATE(Solicitacao_Prancha[[#This Row],[DATA MOVIMENTAÇÃO]]," ",Solicitacao_Prancha[[#This Row],[HORA MOVIMENTAÇÃO]])-Solicitacao_Prancha[[#This Row],[DATA SOLICITAÇÃO]])*24)+3</f>
        <v>1.6666666720993817E-2</v>
      </c>
      <c r="V1264" s="224" t="s">
        <v>410</v>
      </c>
      <c r="W1264" s="209" t="str">
        <f>LEFT(Solicitacao_Prancha[[#This Row],[ORIGEM]],4)</f>
        <v>0298</v>
      </c>
      <c r="X1264" s="209" t="str">
        <f>LEFT(Solicitacao_Prancha[[#This Row],[DESTINO]],4)</f>
        <v>0472</v>
      </c>
      <c r="Y1264" s="209" t="str">
        <f t="shared" si="298"/>
        <v>BRLP0298</v>
      </c>
      <c r="Z1264" s="209" t="str">
        <f t="shared" si="299"/>
        <v>02980472</v>
      </c>
      <c r="AA1264" s="209" t="str">
        <f t="shared" si="300"/>
        <v>BRLP0472</v>
      </c>
      <c r="AB1264" s="222" t="e">
        <f>VLOOKUP(Y1264,#REF!,2,0)</f>
        <v>#REF!</v>
      </c>
      <c r="AC1264" s="222" t="e">
        <f>VLOOKUP(Z1264,#REF!,2,0)</f>
        <v>#REF!</v>
      </c>
      <c r="AD1264" s="222" t="e">
        <f>VLOOKUP(AA1264,#REF!,2,0)</f>
        <v>#REF!</v>
      </c>
      <c r="AE1264" s="227" t="e">
        <f t="shared" si="301"/>
        <v>#REF!</v>
      </c>
      <c r="AF1264" s="230" t="e">
        <f t="shared" si="302"/>
        <v>#REF!</v>
      </c>
      <c r="AG1264" s="230">
        <v>2</v>
      </c>
      <c r="AH1264" s="230" t="e">
        <f t="shared" si="303"/>
        <v>#REF!</v>
      </c>
      <c r="AI1264" s="230" t="e">
        <f t="shared" si="304"/>
        <v>#REF!</v>
      </c>
      <c r="AJ1264" s="230" t="e">
        <f t="shared" si="305"/>
        <v>#REF!</v>
      </c>
      <c r="AK1264" s="209"/>
      <c r="AL1264" s="209"/>
      <c r="AM1264" s="209"/>
      <c r="AN1264" s="209"/>
      <c r="AO1264" s="209"/>
      <c r="AP1264" s="209"/>
      <c r="AQ1264" s="209"/>
      <c r="AR1264" s="209"/>
      <c r="AS1264" s="209"/>
      <c r="AT1264" s="209"/>
      <c r="AU1264" s="209"/>
      <c r="AV1264" s="209"/>
      <c r="AW1264" s="209"/>
      <c r="AX1264"/>
      <c r="AY1264"/>
    </row>
    <row r="1265" spans="1:51" ht="15" hidden="1" x14ac:dyDescent="0.25">
      <c r="A1265" s="209">
        <v>4035</v>
      </c>
      <c r="B1265" s="209" t="s">
        <v>745</v>
      </c>
      <c r="C1265" s="210">
        <v>45674.747916666667</v>
      </c>
      <c r="D1265" s="209" t="s">
        <v>2224</v>
      </c>
      <c r="E1265" s="209" t="s">
        <v>485</v>
      </c>
      <c r="F1265" s="209">
        <v>1</v>
      </c>
      <c r="G1265" s="209" t="s">
        <v>1364</v>
      </c>
      <c r="H1265" s="209" t="s">
        <v>620</v>
      </c>
      <c r="I1265" s="209" t="s">
        <v>624</v>
      </c>
      <c r="J1265" s="209" t="s">
        <v>1</v>
      </c>
      <c r="K1265" s="209" t="s">
        <v>2207</v>
      </c>
      <c r="L1265" s="209" t="s">
        <v>593</v>
      </c>
      <c r="M1265" s="209" t="s">
        <v>2102</v>
      </c>
      <c r="N1265" s="209" t="s">
        <v>586</v>
      </c>
      <c r="O1265" s="209" t="s">
        <v>2225</v>
      </c>
      <c r="P1265" s="209"/>
      <c r="Q1265" s="209" t="s">
        <v>688</v>
      </c>
      <c r="R1265" s="209" t="e">
        <f>VLOOKUP(LEFT(Solicitacao_Prancha[[#This Row],[ORIGEM]],4),#REF!,2,0)</f>
        <v>#REF!</v>
      </c>
      <c r="S1265" s="209" t="e">
        <f>VLOOKUP(LEFT(Solicitacao_Prancha[[#This Row],[DESTINO]],4),#REF!,2,0)</f>
        <v>#REF!</v>
      </c>
      <c r="T1265" s="218" t="str">
        <f t="shared" si="297"/>
        <v>Aderente</v>
      </c>
      <c r="U1265" s="222">
        <f>((CONCATENATE(Solicitacao_Prancha[[#This Row],[DATA MOVIMENTAÇÃO]]," ",Solicitacao_Prancha[[#This Row],[HORA MOVIMENTAÇÃO]])-Solicitacao_Prancha[[#This Row],[DATA SOLICITAÇÃO]])*24)+3</f>
        <v>89.050000000046566</v>
      </c>
      <c r="V1265" s="224" t="s">
        <v>410</v>
      </c>
      <c r="W1265" s="209" t="str">
        <f>LEFT(Solicitacao_Prancha[[#This Row],[ORIGEM]],4)</f>
        <v>0006</v>
      </c>
      <c r="X1265" s="209" t="str">
        <f>LEFT(Solicitacao_Prancha[[#This Row],[DESTINO]],4)</f>
        <v>0130</v>
      </c>
      <c r="Y1265" s="209" t="str">
        <f t="shared" si="298"/>
        <v>BRLP0006</v>
      </c>
      <c r="Z1265" s="209" t="str">
        <f t="shared" si="299"/>
        <v>00060130</v>
      </c>
      <c r="AA1265" s="209" t="str">
        <f t="shared" si="300"/>
        <v>BRLP0130</v>
      </c>
      <c r="AB1265" s="222" t="e">
        <f>VLOOKUP(Y1265,#REF!,2,0)</f>
        <v>#REF!</v>
      </c>
      <c r="AC1265" s="222" t="e">
        <f>VLOOKUP(Z1265,#REF!,2,0)</f>
        <v>#REF!</v>
      </c>
      <c r="AD1265" s="222" t="e">
        <f>VLOOKUP(AA1265,#REF!,2,0)</f>
        <v>#REF!</v>
      </c>
      <c r="AE1265" s="227" t="e">
        <f t="shared" si="301"/>
        <v>#REF!</v>
      </c>
      <c r="AF1265" s="230" t="e">
        <f t="shared" si="302"/>
        <v>#REF!</v>
      </c>
      <c r="AG1265" s="230">
        <v>2</v>
      </c>
      <c r="AH1265" s="230" t="e">
        <f t="shared" si="303"/>
        <v>#REF!</v>
      </c>
      <c r="AI1265" s="230" t="e">
        <f t="shared" si="304"/>
        <v>#REF!</v>
      </c>
      <c r="AJ1265" s="230" t="e">
        <f t="shared" si="305"/>
        <v>#REF!</v>
      </c>
      <c r="AK1265" s="209"/>
      <c r="AL1265" s="209"/>
      <c r="AM1265" s="209"/>
      <c r="AN1265" s="209"/>
      <c r="AO1265" s="209"/>
      <c r="AP1265" s="209"/>
      <c r="AQ1265" s="209"/>
      <c r="AR1265" s="209"/>
      <c r="AS1265" s="209"/>
      <c r="AT1265" s="209"/>
      <c r="AU1265" s="209"/>
      <c r="AV1265" s="209"/>
      <c r="AW1265" s="209"/>
      <c r="AX1265"/>
      <c r="AY1265"/>
    </row>
    <row r="1266" spans="1:51" ht="15" hidden="1" x14ac:dyDescent="0.25">
      <c r="A1266" s="209">
        <v>4036</v>
      </c>
      <c r="B1266" s="209" t="s">
        <v>745</v>
      </c>
      <c r="C1266" s="210">
        <v>45674.75</v>
      </c>
      <c r="D1266" s="209" t="s">
        <v>587</v>
      </c>
      <c r="E1266" s="209" t="s">
        <v>485</v>
      </c>
      <c r="F1266" s="209">
        <v>1</v>
      </c>
      <c r="G1266" s="209" t="s">
        <v>787</v>
      </c>
      <c r="H1266" s="209" t="s">
        <v>620</v>
      </c>
      <c r="I1266" s="209" t="s">
        <v>624</v>
      </c>
      <c r="J1266" s="209" t="s">
        <v>1</v>
      </c>
      <c r="K1266" s="209" t="s">
        <v>2207</v>
      </c>
      <c r="L1266" s="209" t="s">
        <v>2226</v>
      </c>
      <c r="M1266" s="209" t="s">
        <v>2102</v>
      </c>
      <c r="N1266" s="209" t="s">
        <v>586</v>
      </c>
      <c r="O1266" s="209" t="s">
        <v>2225</v>
      </c>
      <c r="P1266" s="209"/>
      <c r="Q1266" s="209" t="s">
        <v>688</v>
      </c>
      <c r="R1266" s="209" t="e">
        <f>VLOOKUP(LEFT(Solicitacao_Prancha[[#This Row],[ORIGEM]],4),#REF!,2,0)</f>
        <v>#REF!</v>
      </c>
      <c r="S1266" s="209" t="e">
        <f>VLOOKUP(LEFT(Solicitacao_Prancha[[#This Row],[DESTINO]],4),#REF!,2,0)</f>
        <v>#REF!</v>
      </c>
      <c r="T1266" s="218" t="str">
        <f t="shared" si="297"/>
        <v>Aderente</v>
      </c>
      <c r="U1266" s="222">
        <f>((CONCATENATE(Solicitacao_Prancha[[#This Row],[DATA MOVIMENTAÇÃO]]," ",Solicitacao_Prancha[[#This Row],[HORA MOVIMENTAÇÃO]])-Solicitacao_Prancha[[#This Row],[DATA SOLICITAÇÃO]])*24)+3</f>
        <v>94.016666666662786</v>
      </c>
      <c r="V1266" s="224" t="s">
        <v>410</v>
      </c>
      <c r="W1266" s="209" t="str">
        <f>LEFT(Solicitacao_Prancha[[#This Row],[ORIGEM]],4)</f>
        <v>0006</v>
      </c>
      <c r="X1266" s="209" t="str">
        <f>LEFT(Solicitacao_Prancha[[#This Row],[DESTINO]],4)</f>
        <v>0130</v>
      </c>
      <c r="Y1266" s="209" t="str">
        <f t="shared" si="298"/>
        <v>BRLP0006</v>
      </c>
      <c r="Z1266" s="209" t="str">
        <f t="shared" si="299"/>
        <v>00060130</v>
      </c>
      <c r="AA1266" s="209" t="str">
        <f t="shared" si="300"/>
        <v>BRLP0130</v>
      </c>
      <c r="AB1266" s="222" t="e">
        <f>VLOOKUP(Y1266,#REF!,2,0)</f>
        <v>#REF!</v>
      </c>
      <c r="AC1266" s="222" t="e">
        <f>VLOOKUP(Z1266,#REF!,2,0)</f>
        <v>#REF!</v>
      </c>
      <c r="AD1266" s="222" t="e">
        <f>VLOOKUP(AA1266,#REF!,2,0)</f>
        <v>#REF!</v>
      </c>
      <c r="AE1266" s="227" t="e">
        <f t="shared" si="301"/>
        <v>#REF!</v>
      </c>
      <c r="AF1266" s="230" t="e">
        <f t="shared" si="302"/>
        <v>#REF!</v>
      </c>
      <c r="AG1266" s="230">
        <v>2</v>
      </c>
      <c r="AH1266" s="230" t="e">
        <f t="shared" si="303"/>
        <v>#REF!</v>
      </c>
      <c r="AI1266" s="230" t="e">
        <f t="shared" si="304"/>
        <v>#REF!</v>
      </c>
      <c r="AJ1266" s="230" t="e">
        <f t="shared" si="305"/>
        <v>#REF!</v>
      </c>
      <c r="AK1266" s="209"/>
      <c r="AL1266" s="209"/>
      <c r="AM1266" s="209"/>
      <c r="AN1266" s="209"/>
      <c r="AO1266" s="209"/>
      <c r="AP1266" s="209"/>
      <c r="AQ1266" s="209"/>
      <c r="AR1266" s="209"/>
      <c r="AS1266" s="209"/>
      <c r="AT1266" s="209"/>
      <c r="AU1266" s="209"/>
      <c r="AV1266" s="209"/>
      <c r="AW1266" s="209"/>
      <c r="AX1266"/>
      <c r="AY1266"/>
    </row>
    <row r="1267" spans="1:51" ht="15" hidden="1" x14ac:dyDescent="0.25">
      <c r="A1267" s="209">
        <v>4039</v>
      </c>
      <c r="B1267" s="209" t="s">
        <v>742</v>
      </c>
      <c r="C1267" s="210">
        <v>45674.768750000003</v>
      </c>
      <c r="D1267" s="209" t="s">
        <v>2205</v>
      </c>
      <c r="E1267" s="209" t="s">
        <v>493</v>
      </c>
      <c r="F1267" s="209">
        <v>1</v>
      </c>
      <c r="G1267" s="209" t="s">
        <v>533</v>
      </c>
      <c r="H1267" s="209" t="s">
        <v>620</v>
      </c>
      <c r="I1267" s="209" t="s">
        <v>621</v>
      </c>
      <c r="J1267" s="209" t="s">
        <v>531</v>
      </c>
      <c r="K1267" s="209" t="s">
        <v>2156</v>
      </c>
      <c r="L1267" s="209" t="s">
        <v>604</v>
      </c>
      <c r="M1267" s="209" t="s">
        <v>530</v>
      </c>
      <c r="N1267" s="209" t="s">
        <v>2211</v>
      </c>
      <c r="O1267" s="209"/>
      <c r="P1267" s="209" t="s">
        <v>630</v>
      </c>
      <c r="Q1267" s="209" t="s">
        <v>688</v>
      </c>
      <c r="R1267" s="209" t="e">
        <f>VLOOKUP(LEFT(Solicitacao_Prancha[[#This Row],[ORIGEM]],4),#REF!,2,0)</f>
        <v>#REF!</v>
      </c>
      <c r="S1267" s="209" t="e">
        <f>VLOOKUP(LEFT(Solicitacao_Prancha[[#This Row],[DESTINO]],4),#REF!,2,0)</f>
        <v>#REF!</v>
      </c>
      <c r="T1267" s="218" t="str">
        <f t="shared" si="297"/>
        <v>Não Aderente</v>
      </c>
      <c r="U1267" s="222">
        <f>((CONCATENATE(Solicitacao_Prancha[[#This Row],[DATA MOVIMENTAÇÃO]]," ",Solicitacao_Prancha[[#This Row],[HORA MOVIMENTAÇÃO]])-Solicitacao_Prancha[[#This Row],[DATA SOLICITAÇÃO]])*24)+3</f>
        <v>-8.4500000001280569</v>
      </c>
      <c r="V1267" s="224" t="s">
        <v>410</v>
      </c>
      <c r="W1267" s="209" t="str">
        <f>LEFT(Solicitacao_Prancha[[#This Row],[ORIGEM]],4)</f>
        <v>0324</v>
      </c>
      <c r="X1267" s="209" t="str">
        <f>LEFT(Solicitacao_Prancha[[#This Row],[DESTINO]],4)</f>
        <v>2426</v>
      </c>
      <c r="Y1267" s="209" t="str">
        <f t="shared" si="298"/>
        <v>BRLP0324</v>
      </c>
      <c r="Z1267" s="209" t="str">
        <f t="shared" si="299"/>
        <v>03242426</v>
      </c>
      <c r="AA1267" s="209" t="str">
        <f t="shared" si="300"/>
        <v>BRLP2426</v>
      </c>
      <c r="AB1267" s="222" t="e">
        <f>VLOOKUP(Y1267,#REF!,2,0)</f>
        <v>#REF!</v>
      </c>
      <c r="AC1267" s="222" t="e">
        <f>VLOOKUP(Z1267,#REF!,2,0)</f>
        <v>#REF!</v>
      </c>
      <c r="AD1267" s="222" t="e">
        <f>VLOOKUP(AA1267,#REF!,2,0)</f>
        <v>#REF!</v>
      </c>
      <c r="AE1267" s="227" t="e">
        <f t="shared" si="301"/>
        <v>#REF!</v>
      </c>
      <c r="AF1267" s="230" t="e">
        <f t="shared" si="302"/>
        <v>#REF!</v>
      </c>
      <c r="AG1267" s="230">
        <v>2</v>
      </c>
      <c r="AH1267" s="230" t="e">
        <f t="shared" si="303"/>
        <v>#REF!</v>
      </c>
      <c r="AI1267" s="230" t="e">
        <f t="shared" si="304"/>
        <v>#REF!</v>
      </c>
      <c r="AJ1267" s="230" t="e">
        <f t="shared" si="305"/>
        <v>#REF!</v>
      </c>
      <c r="AK1267" s="209"/>
      <c r="AL1267" s="209"/>
      <c r="AM1267" s="209"/>
      <c r="AN1267" s="209"/>
      <c r="AO1267" s="209"/>
      <c r="AP1267" s="209"/>
      <c r="AQ1267" s="209"/>
      <c r="AR1267" s="209"/>
      <c r="AS1267" s="209"/>
      <c r="AT1267" s="209"/>
      <c r="AU1267" s="209"/>
      <c r="AV1267" s="209"/>
      <c r="AW1267" s="209"/>
      <c r="AX1267"/>
      <c r="AY1267"/>
    </row>
    <row r="1268" spans="1:51" ht="15" hidden="1" x14ac:dyDescent="0.25">
      <c r="A1268" s="209">
        <v>4038</v>
      </c>
      <c r="B1268" s="209" t="s">
        <v>717</v>
      </c>
      <c r="C1268" s="210">
        <v>45674.775000000001</v>
      </c>
      <c r="D1268" s="209" t="s">
        <v>511</v>
      </c>
      <c r="E1268" s="209" t="s">
        <v>493</v>
      </c>
      <c r="F1268" s="209">
        <v>1</v>
      </c>
      <c r="G1268" s="209" t="s">
        <v>487</v>
      </c>
      <c r="H1268" s="209" t="s">
        <v>620</v>
      </c>
      <c r="I1268" s="209" t="s">
        <v>624</v>
      </c>
      <c r="J1268" s="209" t="s">
        <v>531</v>
      </c>
      <c r="K1268" s="209" t="s">
        <v>2156</v>
      </c>
      <c r="L1268" s="209" t="s">
        <v>2227</v>
      </c>
      <c r="M1268" s="209" t="s">
        <v>647</v>
      </c>
      <c r="N1268" s="209" t="s">
        <v>2204</v>
      </c>
      <c r="O1268" s="209"/>
      <c r="P1268" s="209" t="s">
        <v>633</v>
      </c>
      <c r="Q1268" s="209" t="s">
        <v>688</v>
      </c>
      <c r="R1268" s="209" t="e">
        <f>VLOOKUP(LEFT(Solicitacao_Prancha[[#This Row],[ORIGEM]],4),#REF!,2,0)</f>
        <v>#REF!</v>
      </c>
      <c r="S1268" s="209" t="e">
        <f>VLOOKUP(LEFT(Solicitacao_Prancha[[#This Row],[DESTINO]],4),#REF!,2,0)</f>
        <v>#REF!</v>
      </c>
      <c r="T1268" s="218" t="str">
        <f t="shared" si="297"/>
        <v>Não Aderente</v>
      </c>
      <c r="U1268" s="222">
        <f>((CONCATENATE(Solicitacao_Prancha[[#This Row],[DATA MOVIMENTAÇÃO]]," ",Solicitacao_Prancha[[#This Row],[HORA MOVIMENTAÇÃO]])-Solicitacao_Prancha[[#This Row],[DATA SOLICITAÇÃO]])*24)+3</f>
        <v>3.0166666665463708</v>
      </c>
      <c r="V1268" s="224" t="s">
        <v>410</v>
      </c>
      <c r="W1268" s="209" t="str">
        <f>LEFT(Solicitacao_Prancha[[#This Row],[ORIGEM]],4)</f>
        <v>0298</v>
      </c>
      <c r="X1268" s="209" t="str">
        <f>LEFT(Solicitacao_Prancha[[#This Row],[DESTINO]],4)</f>
        <v>0472</v>
      </c>
      <c r="Y1268" s="209" t="str">
        <f t="shared" si="298"/>
        <v>BRLP0298</v>
      </c>
      <c r="Z1268" s="209" t="str">
        <f t="shared" si="299"/>
        <v>02980472</v>
      </c>
      <c r="AA1268" s="209" t="str">
        <f t="shared" si="300"/>
        <v>BRLP0472</v>
      </c>
      <c r="AB1268" s="222" t="e">
        <f>VLOOKUP(Y1268,#REF!,2,0)</f>
        <v>#REF!</v>
      </c>
      <c r="AC1268" s="222" t="e">
        <f>VLOOKUP(Z1268,#REF!,2,0)</f>
        <v>#REF!</v>
      </c>
      <c r="AD1268" s="222" t="e">
        <f>VLOOKUP(AA1268,#REF!,2,0)</f>
        <v>#REF!</v>
      </c>
      <c r="AE1268" s="227" t="e">
        <f t="shared" si="301"/>
        <v>#REF!</v>
      </c>
      <c r="AF1268" s="230" t="e">
        <f t="shared" si="302"/>
        <v>#REF!</v>
      </c>
      <c r="AG1268" s="230">
        <v>2</v>
      </c>
      <c r="AH1268" s="230" t="e">
        <f t="shared" si="303"/>
        <v>#REF!</v>
      </c>
      <c r="AI1268" s="230" t="e">
        <f t="shared" si="304"/>
        <v>#REF!</v>
      </c>
      <c r="AJ1268" s="230" t="e">
        <f t="shared" si="305"/>
        <v>#REF!</v>
      </c>
      <c r="AK1268" s="209"/>
      <c r="AL1268" s="209"/>
      <c r="AM1268" s="209"/>
      <c r="AN1268" s="209"/>
      <c r="AO1268" s="209"/>
      <c r="AP1268" s="209"/>
      <c r="AQ1268" s="209"/>
      <c r="AR1268" s="209"/>
      <c r="AS1268" s="209"/>
      <c r="AT1268" s="209"/>
      <c r="AU1268" s="209"/>
      <c r="AV1268" s="209"/>
      <c r="AW1268" s="209"/>
      <c r="AX1268"/>
      <c r="AY1268"/>
    </row>
    <row r="1269" spans="1:51" ht="15" hidden="1" x14ac:dyDescent="0.25">
      <c r="A1269" s="209">
        <v>4040</v>
      </c>
      <c r="B1269" s="209" t="s">
        <v>717</v>
      </c>
      <c r="C1269" s="210">
        <v>45674.806944444441</v>
      </c>
      <c r="D1269" s="209" t="s">
        <v>917</v>
      </c>
      <c r="E1269" s="209" t="s">
        <v>493</v>
      </c>
      <c r="F1269" s="209">
        <v>1</v>
      </c>
      <c r="G1269" s="209" t="s">
        <v>8</v>
      </c>
      <c r="H1269" s="209" t="s">
        <v>624</v>
      </c>
      <c r="I1269" s="209" t="s">
        <v>624</v>
      </c>
      <c r="J1269" s="209" t="s">
        <v>531</v>
      </c>
      <c r="K1269" s="209" t="s">
        <v>2156</v>
      </c>
      <c r="L1269" s="209" t="s">
        <v>605</v>
      </c>
      <c r="M1269" s="209" t="s">
        <v>683</v>
      </c>
      <c r="N1269" s="209" t="s">
        <v>639</v>
      </c>
      <c r="O1269" s="209"/>
      <c r="P1269" s="209" t="s">
        <v>633</v>
      </c>
      <c r="Q1269" s="209" t="s">
        <v>688</v>
      </c>
      <c r="R1269" s="209" t="e">
        <f>VLOOKUP(LEFT(Solicitacao_Prancha[[#This Row],[ORIGEM]],4),#REF!,2,0)</f>
        <v>#REF!</v>
      </c>
      <c r="S1269" s="209" t="e">
        <f>VLOOKUP(LEFT(Solicitacao_Prancha[[#This Row],[DESTINO]],4),#REF!,2,0)</f>
        <v>#REF!</v>
      </c>
      <c r="T1269" s="218" t="str">
        <f t="shared" si="297"/>
        <v>Não Aderente</v>
      </c>
      <c r="U1269" s="222">
        <f>((CONCATENATE(Solicitacao_Prancha[[#This Row],[DATA MOVIMENTAÇÃO]]," ",Solicitacao_Prancha[[#This Row],[HORA MOVIMENTAÇÃO]])-Solicitacao_Prancha[[#This Row],[DATA SOLICITAÇÃO]])*24)+3</f>
        <v>1.6333333334187046</v>
      </c>
      <c r="V1269" s="224" t="s">
        <v>410</v>
      </c>
      <c r="W1269" s="209" t="str">
        <f>LEFT(Solicitacao_Prancha[[#This Row],[ORIGEM]],4)</f>
        <v>0438</v>
      </c>
      <c r="X1269" s="209" t="str">
        <f>LEFT(Solicitacao_Prancha[[#This Row],[DESTINO]],4)</f>
        <v>0486</v>
      </c>
      <c r="Y1269" s="209" t="str">
        <f t="shared" si="298"/>
        <v>BRLP0438</v>
      </c>
      <c r="Z1269" s="209" t="str">
        <f t="shared" si="299"/>
        <v>04380486</v>
      </c>
      <c r="AA1269" s="209" t="str">
        <f t="shared" si="300"/>
        <v>BRLP0486</v>
      </c>
      <c r="AB1269" s="222" t="e">
        <f>VLOOKUP(Y1269,#REF!,2,0)</f>
        <v>#REF!</v>
      </c>
      <c r="AC1269" s="222" t="e">
        <f>VLOOKUP(Z1269,#REF!,2,0)</f>
        <v>#REF!</v>
      </c>
      <c r="AD1269" s="222" t="e">
        <f>VLOOKUP(AA1269,#REF!,2,0)</f>
        <v>#REF!</v>
      </c>
      <c r="AE1269" s="227" t="e">
        <f t="shared" si="301"/>
        <v>#REF!</v>
      </c>
      <c r="AF1269" s="230" t="e">
        <f t="shared" si="302"/>
        <v>#REF!</v>
      </c>
      <c r="AG1269" s="230">
        <v>2</v>
      </c>
      <c r="AH1269" s="230" t="e">
        <f t="shared" si="303"/>
        <v>#REF!</v>
      </c>
      <c r="AI1269" s="230" t="e">
        <f t="shared" si="304"/>
        <v>#REF!</v>
      </c>
      <c r="AJ1269" s="230" t="e">
        <f t="shared" si="305"/>
        <v>#REF!</v>
      </c>
      <c r="AK1269" s="209"/>
      <c r="AL1269" s="209"/>
      <c r="AM1269" s="209"/>
      <c r="AN1269" s="209"/>
      <c r="AO1269" s="209"/>
      <c r="AP1269" s="209"/>
      <c r="AQ1269" s="209"/>
      <c r="AR1269" s="209"/>
      <c r="AS1269" s="209"/>
      <c r="AT1269" s="209"/>
      <c r="AU1269" s="209"/>
      <c r="AV1269" s="209"/>
      <c r="AW1269" s="209"/>
      <c r="AX1269"/>
      <c r="AY1269"/>
    </row>
    <row r="1270" spans="1:51" ht="15" hidden="1" x14ac:dyDescent="0.25">
      <c r="A1270" s="209">
        <v>4041</v>
      </c>
      <c r="B1270" s="209" t="s">
        <v>742</v>
      </c>
      <c r="C1270" s="210">
        <v>45674.839583333334</v>
      </c>
      <c r="D1270" s="209" t="s">
        <v>2228</v>
      </c>
      <c r="E1270" s="209" t="s">
        <v>493</v>
      </c>
      <c r="F1270" s="209">
        <v>1</v>
      </c>
      <c r="G1270" s="209" t="s">
        <v>545</v>
      </c>
      <c r="H1270" s="209" t="s">
        <v>620</v>
      </c>
      <c r="I1270" s="209" t="s">
        <v>624</v>
      </c>
      <c r="J1270" s="209" t="s">
        <v>1</v>
      </c>
      <c r="K1270" s="209" t="s">
        <v>2206</v>
      </c>
      <c r="L1270" s="209" t="s">
        <v>604</v>
      </c>
      <c r="M1270" s="209" t="s">
        <v>1768</v>
      </c>
      <c r="N1270" s="209" t="s">
        <v>1421</v>
      </c>
      <c r="O1270" s="209"/>
      <c r="P1270" s="209"/>
      <c r="Q1270" s="209" t="s">
        <v>688</v>
      </c>
      <c r="R1270" s="209" t="e">
        <f>VLOOKUP(LEFT(Solicitacao_Prancha[[#This Row],[ORIGEM]],4),#REF!,2,0)</f>
        <v>#REF!</v>
      </c>
      <c r="S1270" s="209" t="e">
        <f>VLOOKUP(LEFT(Solicitacao_Prancha[[#This Row],[DESTINO]],4),#REF!,2,0)</f>
        <v>#REF!</v>
      </c>
      <c r="T1270" s="218" t="str">
        <f t="shared" si="297"/>
        <v>Aderente</v>
      </c>
      <c r="U1270" s="222">
        <f>((CONCATENATE(Solicitacao_Prancha[[#This Row],[DATA MOVIMENTAÇÃO]]," ",Solicitacao_Prancha[[#This Row],[HORA MOVIMENTAÇÃO]])-Solicitacao_Prancha[[#This Row],[DATA SOLICITAÇÃO]])*24)+3</f>
        <v>61.849999999918509</v>
      </c>
      <c r="V1270" s="224" t="s">
        <v>410</v>
      </c>
      <c r="W1270" s="209" t="str">
        <f>LEFT(Solicitacao_Prancha[[#This Row],[ORIGEM]],4)</f>
        <v>5009</v>
      </c>
      <c r="X1270" s="209" t="str">
        <f>LEFT(Solicitacao_Prancha[[#This Row],[DESTINO]],4)</f>
        <v>0656</v>
      </c>
      <c r="Y1270" s="209" t="str">
        <f t="shared" si="298"/>
        <v>BRLP5009</v>
      </c>
      <c r="Z1270" s="209" t="str">
        <f t="shared" si="299"/>
        <v>50090656</v>
      </c>
      <c r="AA1270" s="209" t="str">
        <f t="shared" si="300"/>
        <v>BRLP0656</v>
      </c>
      <c r="AB1270" s="222" t="e">
        <f>VLOOKUP(Y1270,#REF!,2,0)</f>
        <v>#REF!</v>
      </c>
      <c r="AC1270" s="222" t="e">
        <f>VLOOKUP(Z1270,#REF!,2,0)</f>
        <v>#REF!</v>
      </c>
      <c r="AD1270" s="222" t="e">
        <f>VLOOKUP(AA1270,#REF!,2,0)</f>
        <v>#REF!</v>
      </c>
      <c r="AE1270" s="227" t="e">
        <f t="shared" si="301"/>
        <v>#REF!</v>
      </c>
      <c r="AF1270" s="230" t="e">
        <f t="shared" si="302"/>
        <v>#REF!</v>
      </c>
      <c r="AG1270" s="230">
        <v>2</v>
      </c>
      <c r="AH1270" s="230" t="e">
        <f t="shared" si="303"/>
        <v>#REF!</v>
      </c>
      <c r="AI1270" s="230" t="e">
        <f t="shared" si="304"/>
        <v>#REF!</v>
      </c>
      <c r="AJ1270" s="230" t="e">
        <f t="shared" si="305"/>
        <v>#REF!</v>
      </c>
      <c r="AK1270" s="209"/>
      <c r="AL1270" s="209"/>
      <c r="AM1270" s="209"/>
      <c r="AN1270" s="209"/>
      <c r="AO1270" s="209"/>
      <c r="AP1270" s="209"/>
      <c r="AQ1270" s="209"/>
      <c r="AR1270" s="209"/>
      <c r="AS1270" s="209"/>
      <c r="AT1270" s="209"/>
      <c r="AU1270" s="209"/>
      <c r="AV1270" s="209"/>
      <c r="AW1270" s="209"/>
      <c r="AX1270"/>
      <c r="AY1270"/>
    </row>
    <row r="1271" spans="1:51" ht="15" hidden="1" x14ac:dyDescent="0.25">
      <c r="A1271" s="209">
        <v>4042</v>
      </c>
      <c r="B1271" s="209" t="s">
        <v>742</v>
      </c>
      <c r="C1271" s="210">
        <v>45674.840277777781</v>
      </c>
      <c r="D1271" s="209" t="s">
        <v>549</v>
      </c>
      <c r="E1271" s="209" t="s">
        <v>491</v>
      </c>
      <c r="F1271" s="209">
        <v>1</v>
      </c>
      <c r="G1271" s="209" t="s">
        <v>545</v>
      </c>
      <c r="H1271" s="209" t="s">
        <v>620</v>
      </c>
      <c r="I1271" s="209" t="s">
        <v>624</v>
      </c>
      <c r="J1271" s="209" t="s">
        <v>1</v>
      </c>
      <c r="K1271" s="209" t="s">
        <v>2206</v>
      </c>
      <c r="L1271" s="209" t="s">
        <v>604</v>
      </c>
      <c r="M1271" s="209" t="s">
        <v>1768</v>
      </c>
      <c r="N1271" s="209" t="s">
        <v>1421</v>
      </c>
      <c r="O1271" s="209"/>
      <c r="P1271" s="209"/>
      <c r="Q1271" s="209" t="s">
        <v>688</v>
      </c>
      <c r="R1271" s="209" t="e">
        <f>VLOOKUP(LEFT(Solicitacao_Prancha[[#This Row],[ORIGEM]],4),#REF!,2,0)</f>
        <v>#REF!</v>
      </c>
      <c r="S1271" s="209" t="e">
        <f>VLOOKUP(LEFT(Solicitacao_Prancha[[#This Row],[DESTINO]],4),#REF!,2,0)</f>
        <v>#REF!</v>
      </c>
      <c r="T1271" s="218" t="str">
        <f t="shared" si="297"/>
        <v>Aderente</v>
      </c>
      <c r="U1271" s="222">
        <f>((CONCATENATE(Solicitacao_Prancha[[#This Row],[DATA MOVIMENTAÇÃO]]," ",Solicitacao_Prancha[[#This Row],[HORA MOVIMENTAÇÃO]])-Solicitacao_Prancha[[#This Row],[DATA SOLICITAÇÃO]])*24)+3</f>
        <v>61.833333333197515</v>
      </c>
      <c r="V1271" s="224" t="s">
        <v>410</v>
      </c>
      <c r="W1271" s="209" t="str">
        <f>LEFT(Solicitacao_Prancha[[#This Row],[ORIGEM]],4)</f>
        <v>5009</v>
      </c>
      <c r="X1271" s="209" t="str">
        <f>LEFT(Solicitacao_Prancha[[#This Row],[DESTINO]],4)</f>
        <v>0656</v>
      </c>
      <c r="Y1271" s="209" t="str">
        <f t="shared" si="298"/>
        <v>BRLP5009</v>
      </c>
      <c r="Z1271" s="209" t="str">
        <f t="shared" si="299"/>
        <v>50090656</v>
      </c>
      <c r="AA1271" s="209" t="str">
        <f t="shared" si="300"/>
        <v>BRLP0656</v>
      </c>
      <c r="AB1271" s="222" t="e">
        <f>VLOOKUP(Y1271,#REF!,2,0)</f>
        <v>#REF!</v>
      </c>
      <c r="AC1271" s="222" t="e">
        <f>VLOOKUP(Z1271,#REF!,2,0)</f>
        <v>#REF!</v>
      </c>
      <c r="AD1271" s="222" t="e">
        <f>VLOOKUP(AA1271,#REF!,2,0)</f>
        <v>#REF!</v>
      </c>
      <c r="AE1271" s="227" t="e">
        <f t="shared" si="301"/>
        <v>#REF!</v>
      </c>
      <c r="AF1271" s="230" t="e">
        <f t="shared" si="302"/>
        <v>#REF!</v>
      </c>
      <c r="AG1271" s="230">
        <v>2</v>
      </c>
      <c r="AH1271" s="230" t="e">
        <f t="shared" si="303"/>
        <v>#REF!</v>
      </c>
      <c r="AI1271" s="230" t="e">
        <f t="shared" si="304"/>
        <v>#REF!</v>
      </c>
      <c r="AJ1271" s="230" t="e">
        <f t="shared" si="305"/>
        <v>#REF!</v>
      </c>
      <c r="AK1271" s="209"/>
      <c r="AL1271" s="209"/>
      <c r="AM1271" s="209"/>
      <c r="AN1271" s="209"/>
      <c r="AO1271" s="209"/>
      <c r="AP1271" s="209"/>
      <c r="AQ1271" s="209"/>
      <c r="AR1271" s="209"/>
      <c r="AS1271" s="209"/>
      <c r="AT1271" s="209"/>
      <c r="AU1271" s="209"/>
      <c r="AV1271" s="209"/>
      <c r="AW1271" s="209"/>
      <c r="AX1271"/>
      <c r="AY1271"/>
    </row>
    <row r="1272" spans="1:51" ht="15" hidden="1" x14ac:dyDescent="0.25">
      <c r="A1272" s="209">
        <v>4043</v>
      </c>
      <c r="B1272" s="209" t="s">
        <v>742</v>
      </c>
      <c r="C1272" s="210">
        <v>45674.841666666667</v>
      </c>
      <c r="D1272" s="209" t="s">
        <v>549</v>
      </c>
      <c r="E1272" s="209" t="s">
        <v>489</v>
      </c>
      <c r="F1272" s="209">
        <v>1</v>
      </c>
      <c r="G1272" s="209" t="s">
        <v>534</v>
      </c>
      <c r="H1272" s="209" t="s">
        <v>620</v>
      </c>
      <c r="I1272" s="209" t="s">
        <v>624</v>
      </c>
      <c r="J1272" s="209" t="s">
        <v>1</v>
      </c>
      <c r="K1272" s="209" t="s">
        <v>2206</v>
      </c>
      <c r="L1272" s="209" t="s">
        <v>604</v>
      </c>
      <c r="M1272" s="209" t="s">
        <v>1768</v>
      </c>
      <c r="N1272" s="209" t="s">
        <v>1421</v>
      </c>
      <c r="O1272" s="209"/>
      <c r="P1272" s="209"/>
      <c r="Q1272" s="209" t="s">
        <v>688</v>
      </c>
      <c r="R1272" s="209" t="e">
        <f>VLOOKUP(LEFT(Solicitacao_Prancha[[#This Row],[ORIGEM]],4),#REF!,2,0)</f>
        <v>#REF!</v>
      </c>
      <c r="S1272" s="209" t="e">
        <f>VLOOKUP(LEFT(Solicitacao_Prancha[[#This Row],[DESTINO]],4),#REF!,2,0)</f>
        <v>#REF!</v>
      </c>
      <c r="T1272" s="218" t="str">
        <f t="shared" ref="T1272:T1335" si="306">IF(U1272&gt;=48,"Aderente","Não Aderente")</f>
        <v>Aderente</v>
      </c>
      <c r="U1272" s="222">
        <f>((CONCATENATE(Solicitacao_Prancha[[#This Row],[DATA MOVIMENTAÇÃO]]," ",Solicitacao_Prancha[[#This Row],[HORA MOVIMENTAÇÃO]])-Solicitacao_Prancha[[#This Row],[DATA SOLICITAÇÃO]])*24)+3</f>
        <v>61.799999999930151</v>
      </c>
      <c r="V1272" s="224" t="s">
        <v>410</v>
      </c>
      <c r="W1272" s="209" t="str">
        <f>LEFT(Solicitacao_Prancha[[#This Row],[ORIGEM]],4)</f>
        <v>5009</v>
      </c>
      <c r="X1272" s="209" t="str">
        <f>LEFT(Solicitacao_Prancha[[#This Row],[DESTINO]],4)</f>
        <v>0656</v>
      </c>
      <c r="Y1272" s="209" t="str">
        <f t="shared" ref="Y1272:Y1335" si="307">CONCATENATE(V1272,W1272)</f>
        <v>BRLP5009</v>
      </c>
      <c r="Z1272" s="209" t="str">
        <f t="shared" ref="Z1272:Z1335" si="308">CONCATENATE(W1272,X1272)</f>
        <v>50090656</v>
      </c>
      <c r="AA1272" s="209" t="str">
        <f t="shared" ref="AA1272:AA1335" si="309">CONCATENATE(V1272,X1272)</f>
        <v>BRLP0656</v>
      </c>
      <c r="AB1272" s="222" t="e">
        <f>VLOOKUP(Y1272,#REF!,2,0)</f>
        <v>#REF!</v>
      </c>
      <c r="AC1272" s="222" t="e">
        <f>VLOOKUP(Z1272,#REF!,2,0)</f>
        <v>#REF!</v>
      </c>
      <c r="AD1272" s="222" t="e">
        <f>VLOOKUP(AA1272,#REF!,2,0)</f>
        <v>#REF!</v>
      </c>
      <c r="AE1272" s="227" t="e">
        <f t="shared" ref="AE1272:AE1335" si="310">SUM(AB1272:AD1272)</f>
        <v>#REF!</v>
      </c>
      <c r="AF1272" s="230" t="e">
        <f t="shared" ref="AF1272:AF1335" si="311">(AB1272/65)+(AC1272/42.5)+(AD1272/65)</f>
        <v>#REF!</v>
      </c>
      <c r="AG1272" s="230">
        <v>2</v>
      </c>
      <c r="AH1272" s="230" t="e">
        <f t="shared" si="303"/>
        <v>#REF!</v>
      </c>
      <c r="AI1272" s="230" t="e">
        <f t="shared" si="304"/>
        <v>#REF!</v>
      </c>
      <c r="AJ1272" s="230" t="e">
        <f t="shared" si="305"/>
        <v>#REF!</v>
      </c>
      <c r="AK1272" s="209"/>
      <c r="AL1272" s="209"/>
      <c r="AM1272" s="209"/>
      <c r="AN1272" s="209"/>
      <c r="AO1272" s="209"/>
      <c r="AP1272" s="209"/>
      <c r="AQ1272" s="209"/>
      <c r="AR1272" s="209"/>
      <c r="AS1272" s="209"/>
      <c r="AT1272" s="209"/>
      <c r="AU1272" s="209"/>
      <c r="AV1272" s="209"/>
      <c r="AW1272" s="209"/>
      <c r="AX1272"/>
      <c r="AY1272"/>
    </row>
    <row r="1273" spans="1:51" ht="15" hidden="1" x14ac:dyDescent="0.25">
      <c r="A1273" s="209">
        <v>4044</v>
      </c>
      <c r="B1273" s="209" t="s">
        <v>742</v>
      </c>
      <c r="C1273" s="210">
        <v>45674.842361111114</v>
      </c>
      <c r="D1273" s="209" t="s">
        <v>549</v>
      </c>
      <c r="E1273" s="209" t="s">
        <v>496</v>
      </c>
      <c r="F1273" s="209">
        <v>1</v>
      </c>
      <c r="G1273" s="209" t="s">
        <v>534</v>
      </c>
      <c r="H1273" s="209" t="s">
        <v>620</v>
      </c>
      <c r="I1273" s="209" t="s">
        <v>624</v>
      </c>
      <c r="J1273" s="209" t="s">
        <v>1</v>
      </c>
      <c r="K1273" s="209" t="s">
        <v>2206</v>
      </c>
      <c r="L1273" s="209" t="s">
        <v>604</v>
      </c>
      <c r="M1273" s="209" t="s">
        <v>1768</v>
      </c>
      <c r="N1273" s="209" t="s">
        <v>1421</v>
      </c>
      <c r="O1273" s="209"/>
      <c r="P1273" s="209"/>
      <c r="Q1273" s="209" t="s">
        <v>688</v>
      </c>
      <c r="R1273" s="209" t="e">
        <f>VLOOKUP(LEFT(Solicitacao_Prancha[[#This Row],[ORIGEM]],4),#REF!,2,0)</f>
        <v>#REF!</v>
      </c>
      <c r="S1273" s="209" t="e">
        <f>VLOOKUP(LEFT(Solicitacao_Prancha[[#This Row],[DESTINO]],4),#REF!,2,0)</f>
        <v>#REF!</v>
      </c>
      <c r="T1273" s="218" t="str">
        <f t="shared" si="306"/>
        <v>Aderente</v>
      </c>
      <c r="U1273" s="222">
        <f>((CONCATENATE(Solicitacao_Prancha[[#This Row],[DATA MOVIMENTAÇÃO]]," ",Solicitacao_Prancha[[#This Row],[HORA MOVIMENTAÇÃO]])-Solicitacao_Prancha[[#This Row],[DATA SOLICITAÇÃO]])*24)+3</f>
        <v>61.783333333209157</v>
      </c>
      <c r="V1273" s="224" t="s">
        <v>410</v>
      </c>
      <c r="W1273" s="209" t="str">
        <f>LEFT(Solicitacao_Prancha[[#This Row],[ORIGEM]],4)</f>
        <v>5009</v>
      </c>
      <c r="X1273" s="209" t="str">
        <f>LEFT(Solicitacao_Prancha[[#This Row],[DESTINO]],4)</f>
        <v>0656</v>
      </c>
      <c r="Y1273" s="209" t="str">
        <f t="shared" si="307"/>
        <v>BRLP5009</v>
      </c>
      <c r="Z1273" s="209" t="str">
        <f t="shared" si="308"/>
        <v>50090656</v>
      </c>
      <c r="AA1273" s="209" t="str">
        <f t="shared" si="309"/>
        <v>BRLP0656</v>
      </c>
      <c r="AB1273" s="222" t="e">
        <f>VLOOKUP(Y1273,#REF!,2,0)</f>
        <v>#REF!</v>
      </c>
      <c r="AC1273" s="222" t="e">
        <f>VLOOKUP(Z1273,#REF!,2,0)</f>
        <v>#REF!</v>
      </c>
      <c r="AD1273" s="222" t="e">
        <f>VLOOKUP(AA1273,#REF!,2,0)</f>
        <v>#REF!</v>
      </c>
      <c r="AE1273" s="227" t="e">
        <f t="shared" si="310"/>
        <v>#REF!</v>
      </c>
      <c r="AF1273" s="230" t="e">
        <f t="shared" si="311"/>
        <v>#REF!</v>
      </c>
      <c r="AG1273" s="230">
        <v>2</v>
      </c>
      <c r="AH1273" s="230" t="e">
        <f t="shared" si="303"/>
        <v>#REF!</v>
      </c>
      <c r="AI1273" s="230" t="e">
        <f t="shared" si="304"/>
        <v>#REF!</v>
      </c>
      <c r="AJ1273" s="230" t="e">
        <f t="shared" si="305"/>
        <v>#REF!</v>
      </c>
      <c r="AK1273" s="209"/>
      <c r="AL1273" s="209"/>
      <c r="AM1273" s="209"/>
      <c r="AN1273" s="209"/>
      <c r="AO1273" s="209"/>
      <c r="AP1273" s="209"/>
      <c r="AQ1273" s="209"/>
      <c r="AR1273" s="209"/>
      <c r="AS1273" s="209"/>
      <c r="AT1273" s="209"/>
      <c r="AU1273" s="209"/>
      <c r="AV1273" s="209"/>
      <c r="AW1273" s="209"/>
      <c r="AX1273"/>
      <c r="AY1273"/>
    </row>
    <row r="1274" spans="1:51" ht="15" hidden="1" x14ac:dyDescent="0.25">
      <c r="A1274" s="209">
        <v>4045</v>
      </c>
      <c r="B1274" s="209" t="s">
        <v>742</v>
      </c>
      <c r="C1274" s="210">
        <v>45674.843055555553</v>
      </c>
      <c r="D1274" s="209" t="s">
        <v>549</v>
      </c>
      <c r="E1274" s="209" t="s">
        <v>489</v>
      </c>
      <c r="F1274" s="209">
        <v>1</v>
      </c>
      <c r="G1274" s="209" t="s">
        <v>534</v>
      </c>
      <c r="H1274" s="209" t="s">
        <v>620</v>
      </c>
      <c r="I1274" s="209" t="s">
        <v>624</v>
      </c>
      <c r="J1274" s="209" t="s">
        <v>1</v>
      </c>
      <c r="K1274" s="209" t="s">
        <v>2206</v>
      </c>
      <c r="L1274" s="209" t="s">
        <v>604</v>
      </c>
      <c r="M1274" s="209" t="s">
        <v>1768</v>
      </c>
      <c r="N1274" s="209" t="s">
        <v>410</v>
      </c>
      <c r="O1274" s="209" t="s">
        <v>2229</v>
      </c>
      <c r="P1274" s="209"/>
      <c r="Q1274" s="209" t="s">
        <v>688</v>
      </c>
      <c r="R1274" s="209" t="e">
        <f>VLOOKUP(LEFT(Solicitacao_Prancha[[#This Row],[ORIGEM]],4),#REF!,2,0)</f>
        <v>#REF!</v>
      </c>
      <c r="S1274" s="209" t="e">
        <f>VLOOKUP(LEFT(Solicitacao_Prancha[[#This Row],[DESTINO]],4),#REF!,2,0)</f>
        <v>#REF!</v>
      </c>
      <c r="T1274" s="218" t="str">
        <f t="shared" si="306"/>
        <v>Aderente</v>
      </c>
      <c r="U1274" s="222">
        <f>((CONCATENATE(Solicitacao_Prancha[[#This Row],[DATA MOVIMENTAÇÃO]]," ",Solicitacao_Prancha[[#This Row],[HORA MOVIMENTAÇÃO]])-Solicitacao_Prancha[[#This Row],[DATA SOLICITAÇÃO]])*24)+3</f>
        <v>61.766666666662786</v>
      </c>
      <c r="V1274" s="224" t="s">
        <v>410</v>
      </c>
      <c r="W1274" s="209" t="str">
        <f>LEFT(Solicitacao_Prancha[[#This Row],[ORIGEM]],4)</f>
        <v>5009</v>
      </c>
      <c r="X1274" s="209" t="str">
        <f>LEFT(Solicitacao_Prancha[[#This Row],[DESTINO]],4)</f>
        <v>BRLP</v>
      </c>
      <c r="Y1274" s="209" t="str">
        <f t="shared" si="307"/>
        <v>BRLP5009</v>
      </c>
      <c r="Z1274" s="209" t="str">
        <f t="shared" si="308"/>
        <v>5009BRLP</v>
      </c>
      <c r="AA1274" s="209" t="str">
        <f t="shared" si="309"/>
        <v>BRLPBRLP</v>
      </c>
      <c r="AB1274" s="222" t="e">
        <f>VLOOKUP(Y1274,#REF!,2,0)</f>
        <v>#REF!</v>
      </c>
      <c r="AC1274" s="222" t="e">
        <f>VLOOKUP(Z1274,#REF!,2,0)</f>
        <v>#REF!</v>
      </c>
      <c r="AD1274" s="222" t="e">
        <f>VLOOKUP(AA1274,#REF!,2,0)</f>
        <v>#REF!</v>
      </c>
      <c r="AE1274" s="227" t="e">
        <f t="shared" si="310"/>
        <v>#REF!</v>
      </c>
      <c r="AF1274" s="230" t="e">
        <f t="shared" si="311"/>
        <v>#REF!</v>
      </c>
      <c r="AG1274" s="230">
        <v>2</v>
      </c>
      <c r="AH1274" s="230" t="e">
        <f t="shared" si="303"/>
        <v>#REF!</v>
      </c>
      <c r="AI1274" s="230" t="e">
        <f t="shared" si="304"/>
        <v>#REF!</v>
      </c>
      <c r="AJ1274" s="230" t="e">
        <f t="shared" si="305"/>
        <v>#REF!</v>
      </c>
      <c r="AK1274" s="209"/>
      <c r="AL1274" s="209"/>
      <c r="AM1274" s="209"/>
      <c r="AN1274" s="209"/>
      <c r="AO1274" s="209"/>
      <c r="AP1274" s="209"/>
      <c r="AQ1274" s="209"/>
      <c r="AR1274" s="209"/>
      <c r="AS1274" s="209"/>
      <c r="AT1274" s="209"/>
      <c r="AU1274" s="209"/>
      <c r="AV1274" s="209"/>
      <c r="AW1274" s="209"/>
      <c r="AX1274"/>
      <c r="AY1274"/>
    </row>
    <row r="1275" spans="1:51" ht="15" hidden="1" x14ac:dyDescent="0.25">
      <c r="A1275" s="209">
        <v>4046</v>
      </c>
      <c r="B1275" s="209" t="s">
        <v>718</v>
      </c>
      <c r="C1275" s="210">
        <v>45674.85833333333</v>
      </c>
      <c r="D1275" s="209" t="s">
        <v>2142</v>
      </c>
      <c r="E1275" s="209" t="s">
        <v>719</v>
      </c>
      <c r="F1275" s="209">
        <v>1</v>
      </c>
      <c r="G1275" s="209" t="s">
        <v>4</v>
      </c>
      <c r="H1275" s="209" t="s">
        <v>620</v>
      </c>
      <c r="I1275" s="209" t="s">
        <v>621</v>
      </c>
      <c r="J1275" s="209" t="s">
        <v>1</v>
      </c>
      <c r="K1275" s="209" t="s">
        <v>2130</v>
      </c>
      <c r="L1275" s="209" t="s">
        <v>600</v>
      </c>
      <c r="M1275" s="209" t="s">
        <v>658</v>
      </c>
      <c r="N1275" s="209" t="s">
        <v>642</v>
      </c>
      <c r="O1275" s="209"/>
      <c r="P1275" s="209"/>
      <c r="Q1275" s="209" t="s">
        <v>688</v>
      </c>
      <c r="R1275" s="209" t="e">
        <f>VLOOKUP(LEFT(Solicitacao_Prancha[[#This Row],[ORIGEM]],4),#REF!,2,0)</f>
        <v>#REF!</v>
      </c>
      <c r="S1275" s="209" t="e">
        <f>VLOOKUP(LEFT(Solicitacao_Prancha[[#This Row],[DESTINO]],4),#REF!,2,0)</f>
        <v>#REF!</v>
      </c>
      <c r="T1275" s="218" t="str">
        <f t="shared" si="306"/>
        <v>Não Aderente</v>
      </c>
      <c r="U1275" s="222">
        <f>((CONCATENATE(Solicitacao_Prancha[[#This Row],[DATA MOVIMENTAÇÃO]]," ",Solicitacao_Prancha[[#This Row],[HORA MOVIMENTAÇÃO]])-Solicitacao_Prancha[[#This Row],[DATA SOLICITAÇÃO]])*24)+3</f>
        <v>36.400000000081491</v>
      </c>
      <c r="V1275" s="224" t="s">
        <v>410</v>
      </c>
      <c r="W1275" s="209" t="str">
        <f>LEFT(Solicitacao_Prancha[[#This Row],[ORIGEM]],4)</f>
        <v>0459</v>
      </c>
      <c r="X1275" s="209" t="str">
        <f>LEFT(Solicitacao_Prancha[[#This Row],[DESTINO]],4)</f>
        <v>0352</v>
      </c>
      <c r="Y1275" s="209" t="str">
        <f t="shared" si="307"/>
        <v>BRLP0459</v>
      </c>
      <c r="Z1275" s="209" t="str">
        <f t="shared" si="308"/>
        <v>04590352</v>
      </c>
      <c r="AA1275" s="209" t="str">
        <f t="shared" si="309"/>
        <v>BRLP0352</v>
      </c>
      <c r="AB1275" s="222" t="e">
        <f>VLOOKUP(Y1275,#REF!,2,0)</f>
        <v>#REF!</v>
      </c>
      <c r="AC1275" s="222" t="e">
        <f>VLOOKUP(Z1275,#REF!,2,0)</f>
        <v>#REF!</v>
      </c>
      <c r="AD1275" s="222" t="e">
        <f>VLOOKUP(AA1275,#REF!,2,0)</f>
        <v>#REF!</v>
      </c>
      <c r="AE1275" s="227" t="e">
        <f t="shared" si="310"/>
        <v>#REF!</v>
      </c>
      <c r="AF1275" s="230" t="e">
        <f t="shared" si="311"/>
        <v>#REF!</v>
      </c>
      <c r="AG1275" s="230">
        <v>2</v>
      </c>
      <c r="AH1275" s="230" t="e">
        <f t="shared" si="303"/>
        <v>#REF!</v>
      </c>
      <c r="AI1275" s="230" t="e">
        <f t="shared" si="304"/>
        <v>#REF!</v>
      </c>
      <c r="AJ1275" s="230" t="e">
        <f t="shared" si="305"/>
        <v>#REF!</v>
      </c>
      <c r="AK1275" s="209"/>
      <c r="AL1275" s="209"/>
      <c r="AM1275" s="209"/>
      <c r="AN1275" s="209"/>
      <c r="AO1275" s="209"/>
      <c r="AP1275" s="209"/>
      <c r="AQ1275" s="209"/>
      <c r="AR1275" s="209"/>
      <c r="AS1275" s="209"/>
      <c r="AT1275" s="209"/>
      <c r="AU1275" s="209"/>
      <c r="AV1275" s="209"/>
      <c r="AW1275" s="209"/>
      <c r="AX1275"/>
      <c r="AY1275"/>
    </row>
    <row r="1276" spans="1:51" ht="15" hidden="1" x14ac:dyDescent="0.25">
      <c r="A1276" s="209">
        <v>4047</v>
      </c>
      <c r="B1276" s="209" t="s">
        <v>743</v>
      </c>
      <c r="C1276" s="210">
        <v>45674.865972222222</v>
      </c>
      <c r="D1276" s="209" t="s">
        <v>1419</v>
      </c>
      <c r="E1276" s="209" t="s">
        <v>481</v>
      </c>
      <c r="F1276" s="209">
        <v>1</v>
      </c>
      <c r="G1276" s="209" t="s">
        <v>501</v>
      </c>
      <c r="H1276" s="209" t="s">
        <v>620</v>
      </c>
      <c r="I1276" s="209" t="s">
        <v>621</v>
      </c>
      <c r="J1276" s="209" t="s">
        <v>1</v>
      </c>
      <c r="K1276" s="209" t="s">
        <v>2186</v>
      </c>
      <c r="L1276" s="209" t="s">
        <v>593</v>
      </c>
      <c r="M1276" s="209" t="s">
        <v>683</v>
      </c>
      <c r="N1276" s="209" t="s">
        <v>578</v>
      </c>
      <c r="O1276" s="209"/>
      <c r="P1276" s="209"/>
      <c r="Q1276" s="209" t="s">
        <v>688</v>
      </c>
      <c r="R1276" s="209" t="e">
        <f>VLOOKUP(LEFT(Solicitacao_Prancha[[#This Row],[ORIGEM]],4),#REF!,2,0)</f>
        <v>#REF!</v>
      </c>
      <c r="S1276" s="209" t="e">
        <f>VLOOKUP(LEFT(Solicitacao_Prancha[[#This Row],[DESTINO]],4),#REF!,2,0)</f>
        <v>#REF!</v>
      </c>
      <c r="T1276" s="218" t="str">
        <f t="shared" si="306"/>
        <v>Não Aderente</v>
      </c>
      <c r="U1276" s="222">
        <f>((CONCATENATE(Solicitacao_Prancha[[#This Row],[DATA MOVIMENTAÇÃO]]," ",Solicitacao_Prancha[[#This Row],[HORA MOVIMENTAÇÃO]])-Solicitacao_Prancha[[#This Row],[DATA SOLICITAÇÃO]])*24)+3</f>
        <v>14.216666666732635</v>
      </c>
      <c r="V1276" s="224" t="s">
        <v>410</v>
      </c>
      <c r="W1276" s="209" t="str">
        <f>LEFT(Solicitacao_Prancha[[#This Row],[ORIGEM]],4)</f>
        <v>0438</v>
      </c>
      <c r="X1276" s="209" t="str">
        <f>LEFT(Solicitacao_Prancha[[#This Row],[DESTINO]],4)</f>
        <v>0367</v>
      </c>
      <c r="Y1276" s="209" t="str">
        <f t="shared" si="307"/>
        <v>BRLP0438</v>
      </c>
      <c r="Z1276" s="209" t="str">
        <f t="shared" si="308"/>
        <v>04380367</v>
      </c>
      <c r="AA1276" s="209" t="str">
        <f t="shared" si="309"/>
        <v>BRLP0367</v>
      </c>
      <c r="AB1276" s="222" t="e">
        <f>VLOOKUP(Y1276,#REF!,2,0)</f>
        <v>#REF!</v>
      </c>
      <c r="AC1276" s="222" t="e">
        <f>VLOOKUP(Z1276,#REF!,2,0)</f>
        <v>#REF!</v>
      </c>
      <c r="AD1276" s="222" t="e">
        <f>VLOOKUP(AA1276,#REF!,2,0)</f>
        <v>#REF!</v>
      </c>
      <c r="AE1276" s="227" t="e">
        <f t="shared" si="310"/>
        <v>#REF!</v>
      </c>
      <c r="AF1276" s="230" t="e">
        <f t="shared" si="311"/>
        <v>#REF!</v>
      </c>
      <c r="AG1276" s="230">
        <v>2</v>
      </c>
      <c r="AH1276" s="230" t="e">
        <f t="shared" si="303"/>
        <v>#REF!</v>
      </c>
      <c r="AI1276" s="230" t="e">
        <f t="shared" si="304"/>
        <v>#REF!</v>
      </c>
      <c r="AJ1276" s="230" t="e">
        <f t="shared" si="305"/>
        <v>#REF!</v>
      </c>
      <c r="AK1276" s="209"/>
      <c r="AL1276" s="209"/>
      <c r="AM1276" s="209"/>
      <c r="AN1276" s="209"/>
      <c r="AO1276" s="209"/>
      <c r="AP1276" s="209"/>
      <c r="AQ1276" s="209"/>
      <c r="AR1276" s="209"/>
      <c r="AS1276" s="209"/>
      <c r="AT1276" s="209"/>
      <c r="AU1276" s="209"/>
      <c r="AV1276" s="209"/>
      <c r="AW1276" s="209"/>
      <c r="AX1276"/>
      <c r="AY1276"/>
    </row>
    <row r="1277" spans="1:51" ht="15" hidden="1" x14ac:dyDescent="0.25">
      <c r="A1277" s="209">
        <v>4048</v>
      </c>
      <c r="B1277" s="209" t="s">
        <v>743</v>
      </c>
      <c r="C1277" s="210">
        <v>45675.163888888892</v>
      </c>
      <c r="D1277" s="209" t="s">
        <v>521</v>
      </c>
      <c r="E1277" s="209" t="s">
        <v>491</v>
      </c>
      <c r="F1277" s="209">
        <v>1</v>
      </c>
      <c r="G1277" s="209" t="s">
        <v>4</v>
      </c>
      <c r="H1277" s="209" t="s">
        <v>620</v>
      </c>
      <c r="I1277" s="209" t="s">
        <v>621</v>
      </c>
      <c r="J1277" s="209" t="s">
        <v>1</v>
      </c>
      <c r="K1277" s="209" t="s">
        <v>2206</v>
      </c>
      <c r="L1277" s="209" t="s">
        <v>604</v>
      </c>
      <c r="M1277" s="209" t="s">
        <v>1580</v>
      </c>
      <c r="N1277" s="209" t="s">
        <v>682</v>
      </c>
      <c r="O1277" s="209"/>
      <c r="P1277" s="209"/>
      <c r="Q1277" s="209" t="s">
        <v>687</v>
      </c>
      <c r="R1277" s="209" t="e">
        <f>VLOOKUP(LEFT(Solicitacao_Prancha[[#This Row],[ORIGEM]],4),#REF!,2,0)</f>
        <v>#REF!</v>
      </c>
      <c r="S1277" s="209" t="e">
        <f>VLOOKUP(LEFT(Solicitacao_Prancha[[#This Row],[DESTINO]],4),#REF!,2,0)</f>
        <v>#REF!</v>
      </c>
      <c r="T1277" s="218" t="str">
        <f t="shared" si="306"/>
        <v>Aderente</v>
      </c>
      <c r="U1277" s="222">
        <f>((CONCATENATE(Solicitacao_Prancha[[#This Row],[DATA MOVIMENTAÇÃO]]," ",Solicitacao_Prancha[[#This Row],[HORA MOVIMENTAÇÃO]])-Solicitacao_Prancha[[#This Row],[DATA SOLICITAÇÃO]])*24)+3</f>
        <v>54.066666666534729</v>
      </c>
      <c r="V1277" s="224" t="s">
        <v>410</v>
      </c>
      <c r="W1277" s="209" t="str">
        <f>LEFT(Solicitacao_Prancha[[#This Row],[ORIGEM]],4)</f>
        <v>0014</v>
      </c>
      <c r="X1277" s="209" t="str">
        <f>LEFT(Solicitacao_Prancha[[#This Row],[DESTINO]],4)</f>
        <v>0457</v>
      </c>
      <c r="Y1277" s="209" t="str">
        <f t="shared" si="307"/>
        <v>BRLP0014</v>
      </c>
      <c r="Z1277" s="209" t="str">
        <f t="shared" si="308"/>
        <v>00140457</v>
      </c>
      <c r="AA1277" s="209" t="str">
        <f t="shared" si="309"/>
        <v>BRLP0457</v>
      </c>
      <c r="AB1277" s="222" t="e">
        <f>VLOOKUP(Y1277,#REF!,2,0)</f>
        <v>#REF!</v>
      </c>
      <c r="AC1277" s="222" t="e">
        <f>VLOOKUP(Z1277,#REF!,2,0)</f>
        <v>#REF!</v>
      </c>
      <c r="AD1277" s="222" t="e">
        <f>VLOOKUP(AA1277,#REF!,2,0)</f>
        <v>#REF!</v>
      </c>
      <c r="AE1277" s="227" t="e">
        <f t="shared" si="310"/>
        <v>#REF!</v>
      </c>
      <c r="AF1277" s="230" t="e">
        <f t="shared" si="311"/>
        <v>#REF!</v>
      </c>
      <c r="AG1277" s="230">
        <v>2</v>
      </c>
      <c r="AH1277" s="230" t="e">
        <f t="shared" si="303"/>
        <v>#REF!</v>
      </c>
      <c r="AI1277" s="230" t="e">
        <f t="shared" si="304"/>
        <v>#REF!</v>
      </c>
      <c r="AJ1277" s="230" t="e">
        <f t="shared" si="305"/>
        <v>#REF!</v>
      </c>
      <c r="AK1277" s="209"/>
      <c r="AL1277" s="209"/>
      <c r="AM1277" s="209"/>
      <c r="AN1277" s="209"/>
      <c r="AO1277" s="209"/>
      <c r="AP1277" s="209"/>
      <c r="AQ1277" s="209"/>
      <c r="AR1277" s="209"/>
      <c r="AS1277" s="209"/>
      <c r="AT1277" s="209"/>
      <c r="AU1277" s="209"/>
      <c r="AV1277" s="209"/>
      <c r="AW1277" s="209"/>
      <c r="AX1277"/>
      <c r="AY1277"/>
    </row>
    <row r="1278" spans="1:51" ht="15" hidden="1" x14ac:dyDescent="0.25">
      <c r="A1278" s="209">
        <v>4049</v>
      </c>
      <c r="B1278" s="209" t="s">
        <v>743</v>
      </c>
      <c r="C1278" s="210">
        <v>45675.165277777778</v>
      </c>
      <c r="D1278" s="209" t="s">
        <v>521</v>
      </c>
      <c r="E1278" s="209" t="s">
        <v>503</v>
      </c>
      <c r="F1278" s="209">
        <v>1</v>
      </c>
      <c r="G1278" s="209" t="s">
        <v>4</v>
      </c>
      <c r="H1278" s="209" t="s">
        <v>620</v>
      </c>
      <c r="I1278" s="209" t="s">
        <v>621</v>
      </c>
      <c r="J1278" s="209" t="s">
        <v>1</v>
      </c>
      <c r="K1278" s="209" t="s">
        <v>2206</v>
      </c>
      <c r="L1278" s="209" t="s">
        <v>604</v>
      </c>
      <c r="M1278" s="209" t="s">
        <v>1580</v>
      </c>
      <c r="N1278" s="209" t="s">
        <v>682</v>
      </c>
      <c r="O1278" s="209"/>
      <c r="P1278" s="209"/>
      <c r="Q1278" s="209" t="s">
        <v>687</v>
      </c>
      <c r="R1278" s="209" t="e">
        <f>VLOOKUP(LEFT(Solicitacao_Prancha[[#This Row],[ORIGEM]],4),#REF!,2,0)</f>
        <v>#REF!</v>
      </c>
      <c r="S1278" s="209" t="e">
        <f>VLOOKUP(LEFT(Solicitacao_Prancha[[#This Row],[DESTINO]],4),#REF!,2,0)</f>
        <v>#REF!</v>
      </c>
      <c r="T1278" s="218" t="str">
        <f t="shared" si="306"/>
        <v>Aderente</v>
      </c>
      <c r="U1278" s="222">
        <f>((CONCATENATE(Solicitacao_Prancha[[#This Row],[DATA MOVIMENTAÇÃO]]," ",Solicitacao_Prancha[[#This Row],[HORA MOVIMENTAÇÃO]])-Solicitacao_Prancha[[#This Row],[DATA SOLICITAÇÃO]])*24)+3</f>
        <v>54.033333333267365</v>
      </c>
      <c r="V1278" s="224" t="s">
        <v>410</v>
      </c>
      <c r="W1278" s="209" t="str">
        <f>LEFT(Solicitacao_Prancha[[#This Row],[ORIGEM]],4)</f>
        <v>0014</v>
      </c>
      <c r="X1278" s="209" t="str">
        <f>LEFT(Solicitacao_Prancha[[#This Row],[DESTINO]],4)</f>
        <v>0457</v>
      </c>
      <c r="Y1278" s="209" t="str">
        <f t="shared" si="307"/>
        <v>BRLP0014</v>
      </c>
      <c r="Z1278" s="209" t="str">
        <f t="shared" si="308"/>
        <v>00140457</v>
      </c>
      <c r="AA1278" s="209" t="str">
        <f t="shared" si="309"/>
        <v>BRLP0457</v>
      </c>
      <c r="AB1278" s="222" t="e">
        <f>VLOOKUP(Y1278,#REF!,2,0)</f>
        <v>#REF!</v>
      </c>
      <c r="AC1278" s="222" t="e">
        <f>VLOOKUP(Z1278,#REF!,2,0)</f>
        <v>#REF!</v>
      </c>
      <c r="AD1278" s="222" t="e">
        <f>VLOOKUP(AA1278,#REF!,2,0)</f>
        <v>#REF!</v>
      </c>
      <c r="AE1278" s="227" t="e">
        <f t="shared" si="310"/>
        <v>#REF!</v>
      </c>
      <c r="AF1278" s="230" t="e">
        <f t="shared" si="311"/>
        <v>#REF!</v>
      </c>
      <c r="AG1278" s="230">
        <v>2</v>
      </c>
      <c r="AH1278" s="230" t="e">
        <f t="shared" si="303"/>
        <v>#REF!</v>
      </c>
      <c r="AI1278" s="230" t="e">
        <f t="shared" si="304"/>
        <v>#REF!</v>
      </c>
      <c r="AJ1278" s="230" t="e">
        <f t="shared" si="305"/>
        <v>#REF!</v>
      </c>
      <c r="AK1278" s="209"/>
      <c r="AL1278" s="209"/>
      <c r="AM1278" s="209"/>
      <c r="AN1278" s="209"/>
      <c r="AO1278" s="209"/>
      <c r="AP1278" s="209"/>
      <c r="AQ1278" s="209"/>
      <c r="AR1278" s="209"/>
      <c r="AS1278" s="209"/>
      <c r="AT1278" s="209"/>
      <c r="AU1278" s="209"/>
      <c r="AV1278" s="209"/>
      <c r="AW1278" s="209"/>
      <c r="AX1278"/>
      <c r="AY1278"/>
    </row>
    <row r="1279" spans="1:51" ht="15" hidden="1" x14ac:dyDescent="0.25">
      <c r="A1279" s="209">
        <v>4050</v>
      </c>
      <c r="B1279" s="209" t="s">
        <v>742</v>
      </c>
      <c r="C1279" s="210">
        <v>45675.165972222225</v>
      </c>
      <c r="D1279" s="209" t="s">
        <v>521</v>
      </c>
      <c r="E1279" s="209" t="s">
        <v>491</v>
      </c>
      <c r="F1279" s="209">
        <v>1</v>
      </c>
      <c r="G1279" s="209" t="s">
        <v>771</v>
      </c>
      <c r="H1279" s="209" t="s">
        <v>620</v>
      </c>
      <c r="I1279" s="209" t="s">
        <v>621</v>
      </c>
      <c r="J1279" s="209" t="s">
        <v>1</v>
      </c>
      <c r="K1279" s="209" t="s">
        <v>2206</v>
      </c>
      <c r="L1279" s="209" t="s">
        <v>604</v>
      </c>
      <c r="M1279" s="209" t="s">
        <v>1580</v>
      </c>
      <c r="N1279" s="209" t="s">
        <v>682</v>
      </c>
      <c r="O1279" s="209"/>
      <c r="P1279" s="209"/>
      <c r="Q1279" s="209" t="s">
        <v>687</v>
      </c>
      <c r="R1279" s="209" t="e">
        <f>VLOOKUP(LEFT(Solicitacao_Prancha[[#This Row],[ORIGEM]],4),#REF!,2,0)</f>
        <v>#REF!</v>
      </c>
      <c r="S1279" s="209" t="e">
        <f>VLOOKUP(LEFT(Solicitacao_Prancha[[#This Row],[DESTINO]],4),#REF!,2,0)</f>
        <v>#REF!</v>
      </c>
      <c r="T1279" s="218" t="str">
        <f t="shared" si="306"/>
        <v>Aderente</v>
      </c>
      <c r="U1279" s="222">
        <f>((CONCATENATE(Solicitacao_Prancha[[#This Row],[DATA MOVIMENTAÇÃO]]," ",Solicitacao_Prancha[[#This Row],[HORA MOVIMENTAÇÃO]])-Solicitacao_Prancha[[#This Row],[DATA SOLICITAÇÃO]])*24)+3</f>
        <v>54.016666666546371</v>
      </c>
      <c r="V1279" s="224" t="s">
        <v>410</v>
      </c>
      <c r="W1279" s="209" t="str">
        <f>LEFT(Solicitacao_Prancha[[#This Row],[ORIGEM]],4)</f>
        <v>0014</v>
      </c>
      <c r="X1279" s="209" t="str">
        <f>LEFT(Solicitacao_Prancha[[#This Row],[DESTINO]],4)</f>
        <v>0457</v>
      </c>
      <c r="Y1279" s="209" t="str">
        <f t="shared" si="307"/>
        <v>BRLP0014</v>
      </c>
      <c r="Z1279" s="209" t="str">
        <f t="shared" si="308"/>
        <v>00140457</v>
      </c>
      <c r="AA1279" s="209" t="str">
        <f t="shared" si="309"/>
        <v>BRLP0457</v>
      </c>
      <c r="AB1279" s="222" t="e">
        <f>VLOOKUP(Y1279,#REF!,2,0)</f>
        <v>#REF!</v>
      </c>
      <c r="AC1279" s="222" t="e">
        <f>VLOOKUP(Z1279,#REF!,2,0)</f>
        <v>#REF!</v>
      </c>
      <c r="AD1279" s="222" t="e">
        <f>VLOOKUP(AA1279,#REF!,2,0)</f>
        <v>#REF!</v>
      </c>
      <c r="AE1279" s="227" t="e">
        <f t="shared" si="310"/>
        <v>#REF!</v>
      </c>
      <c r="AF1279" s="230" t="e">
        <f t="shared" si="311"/>
        <v>#REF!</v>
      </c>
      <c r="AG1279" s="230">
        <v>2</v>
      </c>
      <c r="AH1279" s="230" t="e">
        <f t="shared" si="303"/>
        <v>#REF!</v>
      </c>
      <c r="AI1279" s="230" t="e">
        <f t="shared" si="304"/>
        <v>#REF!</v>
      </c>
      <c r="AJ1279" s="230" t="e">
        <f t="shared" si="305"/>
        <v>#REF!</v>
      </c>
      <c r="AK1279" s="209"/>
      <c r="AL1279" s="209"/>
      <c r="AM1279" s="209"/>
      <c r="AN1279" s="209"/>
      <c r="AO1279" s="209"/>
      <c r="AP1279" s="209"/>
      <c r="AQ1279" s="209"/>
      <c r="AR1279" s="209"/>
      <c r="AS1279" s="209"/>
      <c r="AT1279" s="209"/>
      <c r="AU1279" s="209"/>
      <c r="AV1279" s="209"/>
      <c r="AW1279" s="209"/>
      <c r="AX1279"/>
      <c r="AY1279"/>
    </row>
    <row r="1280" spans="1:51" ht="15" hidden="1" x14ac:dyDescent="0.25">
      <c r="A1280" s="209">
        <v>4051</v>
      </c>
      <c r="B1280" s="209" t="s">
        <v>743</v>
      </c>
      <c r="C1280" s="210">
        <v>45675.167361111111</v>
      </c>
      <c r="D1280" s="209" t="s">
        <v>521</v>
      </c>
      <c r="E1280" s="209" t="s">
        <v>489</v>
      </c>
      <c r="F1280" s="209">
        <v>1</v>
      </c>
      <c r="G1280" s="209" t="s">
        <v>4</v>
      </c>
      <c r="H1280" s="209" t="s">
        <v>620</v>
      </c>
      <c r="I1280" s="209" t="s">
        <v>621</v>
      </c>
      <c r="J1280" s="209" t="s">
        <v>1</v>
      </c>
      <c r="K1280" s="209" t="s">
        <v>2130</v>
      </c>
      <c r="L1280" s="209" t="s">
        <v>604</v>
      </c>
      <c r="M1280" s="209" t="s">
        <v>1580</v>
      </c>
      <c r="N1280" s="209" t="s">
        <v>682</v>
      </c>
      <c r="O1280" s="209"/>
      <c r="P1280" s="209"/>
      <c r="Q1280" s="209" t="s">
        <v>687</v>
      </c>
      <c r="R1280" s="209" t="e">
        <f>VLOOKUP(LEFT(Solicitacao_Prancha[[#This Row],[ORIGEM]],4),#REF!,2,0)</f>
        <v>#REF!</v>
      </c>
      <c r="S1280" s="209" t="e">
        <f>VLOOKUP(LEFT(Solicitacao_Prancha[[#This Row],[DESTINO]],4),#REF!,2,0)</f>
        <v>#REF!</v>
      </c>
      <c r="T1280" s="218" t="str">
        <f t="shared" si="306"/>
        <v>Não Aderente</v>
      </c>
      <c r="U1280" s="222">
        <f>((CONCATENATE(Solicitacao_Prancha[[#This Row],[DATA MOVIMENTAÇÃO]]," ",Solicitacao_Prancha[[#This Row],[HORA MOVIMENTAÇÃO]])-Solicitacao_Prancha[[#This Row],[DATA SOLICITAÇÃO]])*24)+3</f>
        <v>29.983333333279006</v>
      </c>
      <c r="V1280" s="224" t="s">
        <v>410</v>
      </c>
      <c r="W1280" s="209" t="str">
        <f>LEFT(Solicitacao_Prancha[[#This Row],[ORIGEM]],4)</f>
        <v>0014</v>
      </c>
      <c r="X1280" s="209" t="str">
        <f>LEFT(Solicitacao_Prancha[[#This Row],[DESTINO]],4)</f>
        <v>0457</v>
      </c>
      <c r="Y1280" s="209" t="str">
        <f t="shared" si="307"/>
        <v>BRLP0014</v>
      </c>
      <c r="Z1280" s="209" t="str">
        <f t="shared" si="308"/>
        <v>00140457</v>
      </c>
      <c r="AA1280" s="209" t="str">
        <f t="shared" si="309"/>
        <v>BRLP0457</v>
      </c>
      <c r="AB1280" s="222" t="e">
        <f>VLOOKUP(Y1280,#REF!,2,0)</f>
        <v>#REF!</v>
      </c>
      <c r="AC1280" s="222" t="e">
        <f>VLOOKUP(Z1280,#REF!,2,0)</f>
        <v>#REF!</v>
      </c>
      <c r="AD1280" s="222" t="e">
        <f>VLOOKUP(AA1280,#REF!,2,0)</f>
        <v>#REF!</v>
      </c>
      <c r="AE1280" s="227" t="e">
        <f t="shared" si="310"/>
        <v>#REF!</v>
      </c>
      <c r="AF1280" s="230" t="e">
        <f t="shared" si="311"/>
        <v>#REF!</v>
      </c>
      <c r="AG1280" s="230">
        <v>2</v>
      </c>
      <c r="AH1280" s="230" t="e">
        <f t="shared" si="303"/>
        <v>#REF!</v>
      </c>
      <c r="AI1280" s="230" t="e">
        <f t="shared" si="304"/>
        <v>#REF!</v>
      </c>
      <c r="AJ1280" s="230" t="e">
        <f t="shared" si="305"/>
        <v>#REF!</v>
      </c>
      <c r="AK1280" s="209"/>
      <c r="AL1280" s="209"/>
      <c r="AM1280" s="209"/>
      <c r="AN1280" s="209"/>
      <c r="AO1280" s="209"/>
      <c r="AP1280" s="209"/>
      <c r="AQ1280" s="209"/>
      <c r="AR1280" s="209"/>
      <c r="AS1280" s="209"/>
      <c r="AT1280" s="209"/>
      <c r="AU1280" s="209"/>
      <c r="AV1280" s="209"/>
      <c r="AW1280" s="209"/>
      <c r="AX1280"/>
      <c r="AY1280"/>
    </row>
    <row r="1281" spans="1:51" ht="15" hidden="1" x14ac:dyDescent="0.25">
      <c r="A1281" s="209">
        <v>4052</v>
      </c>
      <c r="B1281" s="209" t="s">
        <v>717</v>
      </c>
      <c r="C1281" s="210">
        <v>45675.43472222222</v>
      </c>
      <c r="D1281" s="209" t="s">
        <v>511</v>
      </c>
      <c r="E1281" s="209" t="s">
        <v>500</v>
      </c>
      <c r="F1281" s="209">
        <v>1</v>
      </c>
      <c r="G1281" s="209" t="s">
        <v>487</v>
      </c>
      <c r="H1281" s="209" t="s">
        <v>620</v>
      </c>
      <c r="I1281" s="209" t="s">
        <v>624</v>
      </c>
      <c r="J1281" s="209" t="s">
        <v>531</v>
      </c>
      <c r="K1281" s="209" t="s">
        <v>2186</v>
      </c>
      <c r="L1281" s="209" t="s">
        <v>2230</v>
      </c>
      <c r="M1281" s="209" t="s">
        <v>647</v>
      </c>
      <c r="N1281" s="209" t="s">
        <v>2204</v>
      </c>
      <c r="O1281" s="209"/>
      <c r="P1281" s="209" t="s">
        <v>633</v>
      </c>
      <c r="Q1281" s="209" t="s">
        <v>688</v>
      </c>
      <c r="R1281" s="209" t="e">
        <f>VLOOKUP(LEFT(Solicitacao_Prancha[[#This Row],[ORIGEM]],4),#REF!,2,0)</f>
        <v>#REF!</v>
      </c>
      <c r="S1281" s="209" t="e">
        <f>VLOOKUP(LEFT(Solicitacao_Prancha[[#This Row],[DESTINO]],4),#REF!,2,0)</f>
        <v>#REF!</v>
      </c>
      <c r="T1281" s="218" t="str">
        <f t="shared" si="306"/>
        <v>Não Aderente</v>
      </c>
      <c r="U1281" s="222">
        <f>((CONCATENATE(Solicitacao_Prancha[[#This Row],[DATA MOVIMENTAÇÃO]]," ",Solicitacao_Prancha[[#This Row],[HORA MOVIMENTAÇÃO]])-Solicitacao_Prancha[[#This Row],[DATA SOLICITAÇÃO]])*24)+3</f>
        <v>5.0000000000582077</v>
      </c>
      <c r="V1281" s="224" t="s">
        <v>410</v>
      </c>
      <c r="W1281" s="209" t="str">
        <f>LEFT(Solicitacao_Prancha[[#This Row],[ORIGEM]],4)</f>
        <v>0298</v>
      </c>
      <c r="X1281" s="209" t="str">
        <f>LEFT(Solicitacao_Prancha[[#This Row],[DESTINO]],4)</f>
        <v>0472</v>
      </c>
      <c r="Y1281" s="209" t="str">
        <f t="shared" si="307"/>
        <v>BRLP0298</v>
      </c>
      <c r="Z1281" s="209" t="str">
        <f t="shared" si="308"/>
        <v>02980472</v>
      </c>
      <c r="AA1281" s="209" t="str">
        <f t="shared" si="309"/>
        <v>BRLP0472</v>
      </c>
      <c r="AB1281" s="222" t="e">
        <f>VLOOKUP(Y1281,#REF!,2,0)</f>
        <v>#REF!</v>
      </c>
      <c r="AC1281" s="222" t="e">
        <f>VLOOKUP(Z1281,#REF!,2,0)</f>
        <v>#REF!</v>
      </c>
      <c r="AD1281" s="222" t="e">
        <f>VLOOKUP(AA1281,#REF!,2,0)</f>
        <v>#REF!</v>
      </c>
      <c r="AE1281" s="227" t="e">
        <f t="shared" si="310"/>
        <v>#REF!</v>
      </c>
      <c r="AF1281" s="230" t="e">
        <f t="shared" si="311"/>
        <v>#REF!</v>
      </c>
      <c r="AG1281" s="230">
        <v>2</v>
      </c>
      <c r="AH1281" s="230" t="e">
        <f t="shared" si="303"/>
        <v>#REF!</v>
      </c>
      <c r="AI1281" s="230" t="e">
        <f t="shared" si="304"/>
        <v>#REF!</v>
      </c>
      <c r="AJ1281" s="230" t="e">
        <f t="shared" si="305"/>
        <v>#REF!</v>
      </c>
      <c r="AK1281" s="209"/>
      <c r="AL1281" s="209"/>
      <c r="AM1281" s="209"/>
      <c r="AN1281" s="209"/>
      <c r="AO1281" s="209"/>
      <c r="AP1281" s="209"/>
      <c r="AQ1281" s="209"/>
      <c r="AR1281" s="209"/>
      <c r="AS1281" s="209"/>
      <c r="AT1281" s="209"/>
      <c r="AU1281" s="209"/>
      <c r="AV1281" s="209"/>
      <c r="AW1281" s="209"/>
      <c r="AX1281"/>
      <c r="AY1281"/>
    </row>
    <row r="1282" spans="1:51" ht="15" hidden="1" x14ac:dyDescent="0.25">
      <c r="A1282" s="209">
        <v>4053</v>
      </c>
      <c r="B1282" s="209" t="s">
        <v>717</v>
      </c>
      <c r="C1282" s="210">
        <v>45675.435416666667</v>
      </c>
      <c r="D1282" s="209" t="s">
        <v>917</v>
      </c>
      <c r="E1282" s="209" t="s">
        <v>491</v>
      </c>
      <c r="F1282" s="209">
        <v>1</v>
      </c>
      <c r="G1282" s="209" t="s">
        <v>487</v>
      </c>
      <c r="H1282" s="209" t="s">
        <v>620</v>
      </c>
      <c r="I1282" s="209" t="s">
        <v>624</v>
      </c>
      <c r="J1282" s="209" t="s">
        <v>531</v>
      </c>
      <c r="K1282" s="209" t="s">
        <v>2186</v>
      </c>
      <c r="L1282" s="209" t="s">
        <v>2231</v>
      </c>
      <c r="M1282" s="209" t="s">
        <v>647</v>
      </c>
      <c r="N1282" s="209" t="s">
        <v>2204</v>
      </c>
      <c r="O1282" s="209"/>
      <c r="P1282" s="209" t="s">
        <v>633</v>
      </c>
      <c r="Q1282" s="209" t="s">
        <v>688</v>
      </c>
      <c r="R1282" s="209" t="e">
        <f>VLOOKUP(LEFT(Solicitacao_Prancha[[#This Row],[ORIGEM]],4),#REF!,2,0)</f>
        <v>#REF!</v>
      </c>
      <c r="S1282" s="209" t="e">
        <f>VLOOKUP(LEFT(Solicitacao_Prancha[[#This Row],[DESTINO]],4),#REF!,2,0)</f>
        <v>#REF!</v>
      </c>
      <c r="T1282" s="218" t="str">
        <f t="shared" si="306"/>
        <v>Não Aderente</v>
      </c>
      <c r="U1282" s="222">
        <f>((CONCATENATE(Solicitacao_Prancha[[#This Row],[DATA MOVIMENTAÇÃO]]," ",Solicitacao_Prancha[[#This Row],[HORA MOVIMENTAÇÃO]])-Solicitacao_Prancha[[#This Row],[DATA SOLICITAÇÃO]])*24)+3</f>
        <v>5.0166666666045785</v>
      </c>
      <c r="V1282" s="224" t="s">
        <v>410</v>
      </c>
      <c r="W1282" s="209" t="str">
        <f>LEFT(Solicitacao_Prancha[[#This Row],[ORIGEM]],4)</f>
        <v>0298</v>
      </c>
      <c r="X1282" s="209" t="str">
        <f>LEFT(Solicitacao_Prancha[[#This Row],[DESTINO]],4)</f>
        <v>0472</v>
      </c>
      <c r="Y1282" s="209" t="str">
        <f t="shared" si="307"/>
        <v>BRLP0298</v>
      </c>
      <c r="Z1282" s="209" t="str">
        <f t="shared" si="308"/>
        <v>02980472</v>
      </c>
      <c r="AA1282" s="209" t="str">
        <f t="shared" si="309"/>
        <v>BRLP0472</v>
      </c>
      <c r="AB1282" s="222" t="e">
        <f>VLOOKUP(Y1282,#REF!,2,0)</f>
        <v>#REF!</v>
      </c>
      <c r="AC1282" s="222" t="e">
        <f>VLOOKUP(Z1282,#REF!,2,0)</f>
        <v>#REF!</v>
      </c>
      <c r="AD1282" s="222" t="e">
        <f>VLOOKUP(AA1282,#REF!,2,0)</f>
        <v>#REF!</v>
      </c>
      <c r="AE1282" s="227" t="e">
        <f t="shared" si="310"/>
        <v>#REF!</v>
      </c>
      <c r="AF1282" s="230" t="e">
        <f t="shared" si="311"/>
        <v>#REF!</v>
      </c>
      <c r="AG1282" s="230">
        <v>2</v>
      </c>
      <c r="AH1282" s="230" t="e">
        <f t="shared" si="303"/>
        <v>#REF!</v>
      </c>
      <c r="AI1282" s="230" t="e">
        <f t="shared" si="304"/>
        <v>#REF!</v>
      </c>
      <c r="AJ1282" s="230" t="e">
        <f t="shared" si="305"/>
        <v>#REF!</v>
      </c>
      <c r="AK1282" s="209"/>
      <c r="AL1282" s="209"/>
      <c r="AM1282" s="209"/>
      <c r="AN1282" s="209"/>
      <c r="AO1282" s="209"/>
      <c r="AP1282" s="209"/>
      <c r="AQ1282" s="209"/>
      <c r="AR1282" s="209"/>
      <c r="AS1282" s="209"/>
      <c r="AT1282" s="209"/>
      <c r="AU1282" s="209"/>
      <c r="AV1282" s="209"/>
      <c r="AW1282" s="209"/>
      <c r="AX1282"/>
      <c r="AY1282"/>
    </row>
    <row r="1283" spans="1:51" ht="15" hidden="1" x14ac:dyDescent="0.25">
      <c r="A1283" s="209">
        <v>4054</v>
      </c>
      <c r="B1283" s="209" t="s">
        <v>717</v>
      </c>
      <c r="C1283" s="210">
        <v>45675.465277777781</v>
      </c>
      <c r="D1283" s="209" t="s">
        <v>569</v>
      </c>
      <c r="E1283" s="209" t="s">
        <v>500</v>
      </c>
      <c r="F1283" s="209">
        <v>2</v>
      </c>
      <c r="G1283" s="209" t="s">
        <v>6</v>
      </c>
      <c r="H1283" s="209" t="s">
        <v>620</v>
      </c>
      <c r="I1283" s="209" t="s">
        <v>621</v>
      </c>
      <c r="J1283" s="209" t="s">
        <v>531</v>
      </c>
      <c r="K1283" s="209" t="s">
        <v>2130</v>
      </c>
      <c r="L1283" s="209" t="s">
        <v>597</v>
      </c>
      <c r="M1283" s="209" t="s">
        <v>565</v>
      </c>
      <c r="N1283" s="209" t="s">
        <v>578</v>
      </c>
      <c r="O1283" s="209"/>
      <c r="P1283" s="209" t="s">
        <v>514</v>
      </c>
      <c r="Q1283" s="209" t="s">
        <v>688</v>
      </c>
      <c r="R1283" s="209" t="e">
        <f>VLOOKUP(LEFT(Solicitacao_Prancha[[#This Row],[ORIGEM]],4),#REF!,2,0)</f>
        <v>#REF!</v>
      </c>
      <c r="S1283" s="209" t="e">
        <f>VLOOKUP(LEFT(Solicitacao_Prancha[[#This Row],[DESTINO]],4),#REF!,2,0)</f>
        <v>#REF!</v>
      </c>
      <c r="T1283" s="218" t="str">
        <f t="shared" si="306"/>
        <v>Não Aderente</v>
      </c>
      <c r="U1283" s="222">
        <f>((CONCATENATE(Solicitacao_Prancha[[#This Row],[DATA MOVIMENTAÇÃO]]," ",Solicitacao_Prancha[[#This Row],[HORA MOVIMENTAÇÃO]])-Solicitacao_Prancha[[#This Row],[DATA SOLICITAÇÃO]])*24)+3</f>
        <v>24.833333333255723</v>
      </c>
      <c r="V1283" s="224" t="s">
        <v>410</v>
      </c>
      <c r="W1283" s="209" t="str">
        <f>LEFT(Solicitacao_Prancha[[#This Row],[ORIGEM]],4)</f>
        <v>0374</v>
      </c>
      <c r="X1283" s="209" t="str">
        <f>LEFT(Solicitacao_Prancha[[#This Row],[DESTINO]],4)</f>
        <v>0367</v>
      </c>
      <c r="Y1283" s="209" t="str">
        <f t="shared" si="307"/>
        <v>BRLP0374</v>
      </c>
      <c r="Z1283" s="209" t="str">
        <f t="shared" si="308"/>
        <v>03740367</v>
      </c>
      <c r="AA1283" s="209" t="str">
        <f t="shared" si="309"/>
        <v>BRLP0367</v>
      </c>
      <c r="AB1283" s="222" t="e">
        <f>VLOOKUP(Y1283,#REF!,2,0)</f>
        <v>#REF!</v>
      </c>
      <c r="AC1283" s="222" t="e">
        <f>VLOOKUP(Z1283,#REF!,2,0)</f>
        <v>#REF!</v>
      </c>
      <c r="AD1283" s="222" t="e">
        <f>VLOOKUP(AA1283,#REF!,2,0)</f>
        <v>#REF!</v>
      </c>
      <c r="AE1283" s="227" t="e">
        <f t="shared" si="310"/>
        <v>#REF!</v>
      </c>
      <c r="AF1283" s="230" t="e">
        <f t="shared" si="311"/>
        <v>#REF!</v>
      </c>
      <c r="AG1283" s="230">
        <v>2</v>
      </c>
      <c r="AH1283" s="230" t="e">
        <f t="shared" si="303"/>
        <v>#REF!</v>
      </c>
      <c r="AI1283" s="230" t="e">
        <f t="shared" si="304"/>
        <v>#REF!</v>
      </c>
      <c r="AJ1283" s="230" t="e">
        <f t="shared" si="305"/>
        <v>#REF!</v>
      </c>
      <c r="AK1283" s="209"/>
      <c r="AL1283" s="209"/>
      <c r="AM1283" s="209"/>
      <c r="AN1283" s="209"/>
      <c r="AO1283" s="209"/>
      <c r="AP1283" s="209"/>
      <c r="AQ1283" s="209"/>
      <c r="AR1283" s="209"/>
      <c r="AS1283" s="209"/>
      <c r="AT1283" s="209"/>
      <c r="AU1283" s="209"/>
      <c r="AV1283" s="209"/>
      <c r="AW1283" s="209"/>
      <c r="AX1283"/>
      <c r="AY1283"/>
    </row>
    <row r="1284" spans="1:51" ht="15" hidden="1" x14ac:dyDescent="0.25">
      <c r="A1284" s="209">
        <v>4055</v>
      </c>
      <c r="B1284" s="209" t="s">
        <v>718</v>
      </c>
      <c r="C1284" s="210">
        <v>45675.499305555553</v>
      </c>
      <c r="D1284" s="209" t="s">
        <v>1803</v>
      </c>
      <c r="E1284" s="209" t="s">
        <v>744</v>
      </c>
      <c r="F1284" s="209">
        <v>13</v>
      </c>
      <c r="G1284" s="209" t="s">
        <v>6</v>
      </c>
      <c r="H1284" s="209" t="s">
        <v>637</v>
      </c>
      <c r="I1284" s="209" t="s">
        <v>621</v>
      </c>
      <c r="J1284" s="209" t="s">
        <v>1</v>
      </c>
      <c r="K1284" s="209" t="s">
        <v>2206</v>
      </c>
      <c r="L1284" s="209" t="s">
        <v>604</v>
      </c>
      <c r="M1284" s="209" t="s">
        <v>1887</v>
      </c>
      <c r="N1284" s="209" t="s">
        <v>2232</v>
      </c>
      <c r="O1284" s="209"/>
      <c r="P1284" s="209"/>
      <c r="Q1284" s="209" t="s">
        <v>688</v>
      </c>
      <c r="R1284" s="209" t="e">
        <f>VLOOKUP(LEFT(Solicitacao_Prancha[[#This Row],[ORIGEM]],4),#REF!,2,0)</f>
        <v>#REF!</v>
      </c>
      <c r="S1284" s="209" t="e">
        <f>VLOOKUP(LEFT(Solicitacao_Prancha[[#This Row],[DESTINO]],4),#REF!,2,0)</f>
        <v>#REF!</v>
      </c>
      <c r="T1284" s="218" t="str">
        <f t="shared" si="306"/>
        <v>Não Aderente</v>
      </c>
      <c r="U1284" s="222">
        <f>((CONCATENATE(Solicitacao_Prancha[[#This Row],[DATA MOVIMENTAÇÃO]]," ",Solicitacao_Prancha[[#This Row],[HORA MOVIMENTAÇÃO]])-Solicitacao_Prancha[[#This Row],[DATA SOLICITAÇÃO]])*24)+3</f>
        <v>46.016666666662786</v>
      </c>
      <c r="V1284" s="224" t="s">
        <v>410</v>
      </c>
      <c r="W1284" s="209" t="str">
        <f>LEFT(Solicitacao_Prancha[[#This Row],[ORIGEM]],4)</f>
        <v>0516</v>
      </c>
      <c r="X1284" s="209" t="str">
        <f>LEFT(Solicitacao_Prancha[[#This Row],[DESTINO]],4)</f>
        <v>0582</v>
      </c>
      <c r="Y1284" s="209" t="str">
        <f t="shared" si="307"/>
        <v>BRLP0516</v>
      </c>
      <c r="Z1284" s="209" t="str">
        <f t="shared" si="308"/>
        <v>05160582</v>
      </c>
      <c r="AA1284" s="209" t="str">
        <f t="shared" si="309"/>
        <v>BRLP0582</v>
      </c>
      <c r="AB1284" s="222" t="e">
        <f>VLOOKUP(Y1284,#REF!,2,0)</f>
        <v>#REF!</v>
      </c>
      <c r="AC1284" s="222" t="e">
        <f>VLOOKUP(Z1284,#REF!,2,0)</f>
        <v>#REF!</v>
      </c>
      <c r="AD1284" s="222" t="e">
        <f>VLOOKUP(AA1284,#REF!,2,0)</f>
        <v>#REF!</v>
      </c>
      <c r="AE1284" s="227" t="e">
        <f t="shared" si="310"/>
        <v>#REF!</v>
      </c>
      <c r="AF1284" s="230" t="e">
        <f t="shared" si="311"/>
        <v>#REF!</v>
      </c>
      <c r="AG1284" s="230">
        <v>2</v>
      </c>
      <c r="AH1284" s="230" t="e">
        <f t="shared" si="303"/>
        <v>#REF!</v>
      </c>
      <c r="AI1284" s="230" t="e">
        <f t="shared" si="304"/>
        <v>#REF!</v>
      </c>
      <c r="AJ1284" s="230" t="e">
        <f t="shared" si="305"/>
        <v>#REF!</v>
      </c>
      <c r="AK1284" s="209"/>
      <c r="AL1284" s="209"/>
      <c r="AM1284" s="209"/>
      <c r="AN1284" s="209"/>
      <c r="AO1284" s="209"/>
      <c r="AP1284" s="209"/>
      <c r="AQ1284" s="209"/>
      <c r="AR1284" s="209"/>
      <c r="AS1284" s="209"/>
      <c r="AT1284" s="209"/>
      <c r="AU1284" s="209"/>
      <c r="AV1284" s="209"/>
      <c r="AW1284" s="209"/>
      <c r="AX1284"/>
      <c r="AY1284"/>
    </row>
    <row r="1285" spans="1:51" ht="15" hidden="1" x14ac:dyDescent="0.25">
      <c r="A1285" s="209">
        <v>4056</v>
      </c>
      <c r="B1285" s="209" t="s">
        <v>718</v>
      </c>
      <c r="C1285" s="210">
        <v>45675.500694444447</v>
      </c>
      <c r="D1285" s="209" t="s">
        <v>1803</v>
      </c>
      <c r="E1285" s="209" t="s">
        <v>5</v>
      </c>
      <c r="F1285" s="209">
        <v>1</v>
      </c>
      <c r="G1285" s="209" t="s">
        <v>6</v>
      </c>
      <c r="H1285" s="209" t="s">
        <v>620</v>
      </c>
      <c r="I1285" s="209" t="s">
        <v>621</v>
      </c>
      <c r="J1285" s="209" t="s">
        <v>1</v>
      </c>
      <c r="K1285" s="209" t="s">
        <v>2206</v>
      </c>
      <c r="L1285" s="209" t="s">
        <v>607</v>
      </c>
      <c r="M1285" s="209" t="s">
        <v>1887</v>
      </c>
      <c r="N1285" s="209" t="s">
        <v>2232</v>
      </c>
      <c r="O1285" s="209"/>
      <c r="P1285" s="209"/>
      <c r="Q1285" s="209" t="s">
        <v>688</v>
      </c>
      <c r="R1285" s="209" t="e">
        <f>VLOOKUP(LEFT(Solicitacao_Prancha[[#This Row],[ORIGEM]],4),#REF!,2,0)</f>
        <v>#REF!</v>
      </c>
      <c r="S1285" s="209" t="e">
        <f>VLOOKUP(LEFT(Solicitacao_Prancha[[#This Row],[DESTINO]],4),#REF!,2,0)</f>
        <v>#REF!</v>
      </c>
      <c r="T1285" s="218" t="str">
        <f t="shared" si="306"/>
        <v>Não Aderente</v>
      </c>
      <c r="U1285" s="222">
        <f>((CONCATENATE(Solicitacao_Prancha[[#This Row],[DATA MOVIMENTAÇÃO]]," ",Solicitacao_Prancha[[#This Row],[HORA MOVIMENTAÇÃO]])-Solicitacao_Prancha[[#This Row],[DATA SOLICITAÇÃO]])*24)+3</f>
        <v>47.483333333220799</v>
      </c>
      <c r="V1285" s="224" t="s">
        <v>410</v>
      </c>
      <c r="W1285" s="209" t="str">
        <f>LEFT(Solicitacao_Prancha[[#This Row],[ORIGEM]],4)</f>
        <v>0516</v>
      </c>
      <c r="X1285" s="209" t="str">
        <f>LEFT(Solicitacao_Prancha[[#This Row],[DESTINO]],4)</f>
        <v>0582</v>
      </c>
      <c r="Y1285" s="209" t="str">
        <f t="shared" si="307"/>
        <v>BRLP0516</v>
      </c>
      <c r="Z1285" s="209" t="str">
        <f t="shared" si="308"/>
        <v>05160582</v>
      </c>
      <c r="AA1285" s="209" t="str">
        <f t="shared" si="309"/>
        <v>BRLP0582</v>
      </c>
      <c r="AB1285" s="222" t="e">
        <f>VLOOKUP(Y1285,#REF!,2,0)</f>
        <v>#REF!</v>
      </c>
      <c r="AC1285" s="222" t="e">
        <f>VLOOKUP(Z1285,#REF!,2,0)</f>
        <v>#REF!</v>
      </c>
      <c r="AD1285" s="222" t="e">
        <f>VLOOKUP(AA1285,#REF!,2,0)</f>
        <v>#REF!</v>
      </c>
      <c r="AE1285" s="227" t="e">
        <f t="shared" si="310"/>
        <v>#REF!</v>
      </c>
      <c r="AF1285" s="230" t="e">
        <f t="shared" si="311"/>
        <v>#REF!</v>
      </c>
      <c r="AG1285" s="230">
        <v>2</v>
      </c>
      <c r="AH1285" s="230" t="e">
        <f t="shared" si="303"/>
        <v>#REF!</v>
      </c>
      <c r="AI1285" s="230" t="e">
        <f t="shared" si="304"/>
        <v>#REF!</v>
      </c>
      <c r="AJ1285" s="230" t="e">
        <f t="shared" si="305"/>
        <v>#REF!</v>
      </c>
      <c r="AK1285" s="209"/>
      <c r="AL1285" s="209"/>
      <c r="AM1285" s="209"/>
      <c r="AN1285" s="209"/>
      <c r="AO1285" s="209"/>
      <c r="AP1285" s="209"/>
      <c r="AQ1285" s="209"/>
      <c r="AR1285" s="209"/>
      <c r="AS1285" s="209"/>
      <c r="AT1285" s="209"/>
      <c r="AU1285" s="209"/>
      <c r="AV1285" s="209"/>
      <c r="AW1285" s="209"/>
      <c r="AX1285"/>
      <c r="AY1285"/>
    </row>
    <row r="1286" spans="1:51" ht="15" hidden="1" x14ac:dyDescent="0.25">
      <c r="A1286" s="209">
        <v>4057</v>
      </c>
      <c r="B1286" s="209" t="s">
        <v>718</v>
      </c>
      <c r="C1286" s="210">
        <v>45675.50277777778</v>
      </c>
      <c r="D1286" s="209" t="s">
        <v>1803</v>
      </c>
      <c r="E1286" s="209" t="s">
        <v>744</v>
      </c>
      <c r="F1286" s="209">
        <v>4</v>
      </c>
      <c r="G1286" s="209" t="s">
        <v>6</v>
      </c>
      <c r="H1286" s="209" t="s">
        <v>621</v>
      </c>
      <c r="I1286" s="209" t="s">
        <v>621</v>
      </c>
      <c r="J1286" s="209" t="s">
        <v>1</v>
      </c>
      <c r="K1286" s="209" t="s">
        <v>2207</v>
      </c>
      <c r="L1286" s="209" t="s">
        <v>604</v>
      </c>
      <c r="M1286" s="209" t="s">
        <v>1887</v>
      </c>
      <c r="N1286" s="209" t="s">
        <v>2232</v>
      </c>
      <c r="O1286" s="209"/>
      <c r="P1286" s="209"/>
      <c r="Q1286" s="209" t="s">
        <v>688</v>
      </c>
      <c r="R1286" s="209" t="e">
        <f>VLOOKUP(LEFT(Solicitacao_Prancha[[#This Row],[ORIGEM]],4),#REF!,2,0)</f>
        <v>#REF!</v>
      </c>
      <c r="S1286" s="209" t="e">
        <f>VLOOKUP(LEFT(Solicitacao_Prancha[[#This Row],[DESTINO]],4),#REF!,2,0)</f>
        <v>#REF!</v>
      </c>
      <c r="T1286" s="218" t="str">
        <f t="shared" si="306"/>
        <v>Aderente</v>
      </c>
      <c r="U1286" s="222">
        <f>((CONCATENATE(Solicitacao_Prancha[[#This Row],[DATA MOVIMENTAÇÃO]]," ",Solicitacao_Prancha[[#This Row],[HORA MOVIMENTAÇÃO]])-Solicitacao_Prancha[[#This Row],[DATA SOLICITAÇÃO]])*24)+3</f>
        <v>69.93333333323244</v>
      </c>
      <c r="V1286" s="224" t="s">
        <v>410</v>
      </c>
      <c r="W1286" s="209" t="str">
        <f>LEFT(Solicitacao_Prancha[[#This Row],[ORIGEM]],4)</f>
        <v>0516</v>
      </c>
      <c r="X1286" s="209" t="str">
        <f>LEFT(Solicitacao_Prancha[[#This Row],[DESTINO]],4)</f>
        <v>0582</v>
      </c>
      <c r="Y1286" s="209" t="str">
        <f t="shared" si="307"/>
        <v>BRLP0516</v>
      </c>
      <c r="Z1286" s="209" t="str">
        <f t="shared" si="308"/>
        <v>05160582</v>
      </c>
      <c r="AA1286" s="209" t="str">
        <f t="shared" si="309"/>
        <v>BRLP0582</v>
      </c>
      <c r="AB1286" s="222" t="e">
        <f>VLOOKUP(Y1286,#REF!,2,0)</f>
        <v>#REF!</v>
      </c>
      <c r="AC1286" s="222" t="e">
        <f>VLOOKUP(Z1286,#REF!,2,0)</f>
        <v>#REF!</v>
      </c>
      <c r="AD1286" s="222" t="e">
        <f>VLOOKUP(AA1286,#REF!,2,0)</f>
        <v>#REF!</v>
      </c>
      <c r="AE1286" s="227" t="e">
        <f t="shared" si="310"/>
        <v>#REF!</v>
      </c>
      <c r="AF1286" s="230" t="e">
        <f t="shared" si="311"/>
        <v>#REF!</v>
      </c>
      <c r="AG1286" s="230">
        <v>2</v>
      </c>
      <c r="AH1286" s="230" t="e">
        <f t="shared" si="303"/>
        <v>#REF!</v>
      </c>
      <c r="AI1286" s="230" t="e">
        <f t="shared" si="304"/>
        <v>#REF!</v>
      </c>
      <c r="AJ1286" s="230" t="e">
        <f t="shared" si="305"/>
        <v>#REF!</v>
      </c>
      <c r="AK1286" s="209"/>
      <c r="AL1286" s="209"/>
      <c r="AM1286" s="209"/>
      <c r="AN1286" s="209"/>
      <c r="AO1286" s="209"/>
      <c r="AP1286" s="209"/>
      <c r="AQ1286" s="209"/>
      <c r="AR1286" s="209"/>
      <c r="AS1286" s="209"/>
      <c r="AT1286" s="209"/>
      <c r="AU1286" s="209"/>
      <c r="AV1286" s="209"/>
      <c r="AW1286" s="209"/>
      <c r="AX1286"/>
    </row>
    <row r="1287" spans="1:51" ht="15" hidden="1" x14ac:dyDescent="0.25">
      <c r="A1287" s="209">
        <v>4058</v>
      </c>
      <c r="B1287" s="209" t="s">
        <v>717</v>
      </c>
      <c r="C1287" s="210">
        <v>45675.511805555558</v>
      </c>
      <c r="D1287" s="209" t="s">
        <v>2233</v>
      </c>
      <c r="E1287" s="209" t="s">
        <v>493</v>
      </c>
      <c r="F1287" s="209">
        <v>1</v>
      </c>
      <c r="G1287" s="209" t="s">
        <v>543</v>
      </c>
      <c r="H1287" s="209" t="s">
        <v>620</v>
      </c>
      <c r="I1287" s="209" t="s">
        <v>621</v>
      </c>
      <c r="J1287" s="209" t="s">
        <v>1</v>
      </c>
      <c r="K1287" s="209" t="s">
        <v>2130</v>
      </c>
      <c r="L1287" s="209" t="s">
        <v>1000</v>
      </c>
      <c r="M1287" s="209" t="s">
        <v>2059</v>
      </c>
      <c r="N1287" s="209" t="s">
        <v>678</v>
      </c>
      <c r="O1287" s="209"/>
      <c r="P1287" s="209"/>
      <c r="Q1287" s="209" t="s">
        <v>688</v>
      </c>
      <c r="R1287" s="209" t="e">
        <f>VLOOKUP(LEFT(Solicitacao_Prancha[[#This Row],[ORIGEM]],4),#REF!,2,0)</f>
        <v>#REF!</v>
      </c>
      <c r="S1287" s="209" t="e">
        <f>VLOOKUP(LEFT(Solicitacao_Prancha[[#This Row],[DESTINO]],4),#REF!,2,0)</f>
        <v>#REF!</v>
      </c>
      <c r="T1287" s="218" t="str">
        <f t="shared" si="306"/>
        <v>Não Aderente</v>
      </c>
      <c r="U1287" s="222">
        <f>((CONCATENATE(Solicitacao_Prancha[[#This Row],[DATA MOVIMENTAÇÃO]]," ",Solicitacao_Prancha[[#This Row],[HORA MOVIMENTAÇÃO]])-Solicitacao_Prancha[[#This Row],[DATA SOLICITAÇÃO]])*24)+3</f>
        <v>24.216666666674428</v>
      </c>
      <c r="V1287" s="224" t="s">
        <v>410</v>
      </c>
      <c r="W1287" s="209" t="str">
        <f>LEFT(Solicitacao_Prancha[[#This Row],[ORIGEM]],4)</f>
        <v>0235</v>
      </c>
      <c r="X1287" s="209" t="str">
        <f>LEFT(Solicitacao_Prancha[[#This Row],[DESTINO]],4)</f>
        <v>5014</v>
      </c>
      <c r="Y1287" s="209" t="str">
        <f t="shared" si="307"/>
        <v>BRLP0235</v>
      </c>
      <c r="Z1287" s="209" t="str">
        <f t="shared" si="308"/>
        <v>02355014</v>
      </c>
      <c r="AA1287" s="209" t="str">
        <f t="shared" si="309"/>
        <v>BRLP5014</v>
      </c>
      <c r="AB1287" s="222" t="e">
        <f>VLOOKUP(Y1287,#REF!,2,0)</f>
        <v>#REF!</v>
      </c>
      <c r="AC1287" s="222" t="e">
        <f>VLOOKUP(Z1287,#REF!,2,0)</f>
        <v>#REF!</v>
      </c>
      <c r="AD1287" s="222" t="e">
        <f>VLOOKUP(AA1287,#REF!,2,0)</f>
        <v>#REF!</v>
      </c>
      <c r="AE1287" s="227" t="e">
        <f t="shared" si="310"/>
        <v>#REF!</v>
      </c>
      <c r="AF1287" s="230" t="e">
        <f t="shared" si="311"/>
        <v>#REF!</v>
      </c>
      <c r="AG1287" s="230">
        <v>2</v>
      </c>
      <c r="AH1287" s="230" t="e">
        <f t="shared" si="303"/>
        <v>#REF!</v>
      </c>
      <c r="AI1287" s="230" t="e">
        <f t="shared" si="304"/>
        <v>#REF!</v>
      </c>
      <c r="AJ1287" s="230" t="e">
        <f t="shared" si="305"/>
        <v>#REF!</v>
      </c>
      <c r="AK1287" s="209"/>
      <c r="AL1287" s="209"/>
      <c r="AM1287" s="209"/>
      <c r="AN1287" s="209"/>
      <c r="AO1287" s="209"/>
      <c r="AP1287" s="209"/>
      <c r="AQ1287" s="209"/>
      <c r="AR1287" s="209"/>
      <c r="AS1287" s="209"/>
      <c r="AT1287" s="209"/>
      <c r="AU1287" s="209"/>
      <c r="AV1287" s="209"/>
      <c r="AW1287" s="209"/>
      <c r="AX1287"/>
    </row>
    <row r="1288" spans="1:51" ht="15" hidden="1" x14ac:dyDescent="0.25">
      <c r="A1288" s="209">
        <v>4059</v>
      </c>
      <c r="B1288" s="209" t="s">
        <v>717</v>
      </c>
      <c r="C1288" s="210">
        <v>45675.582638888889</v>
      </c>
      <c r="D1288" s="209" t="s">
        <v>569</v>
      </c>
      <c r="E1288" s="209" t="s">
        <v>500</v>
      </c>
      <c r="F1288" s="209">
        <v>1</v>
      </c>
      <c r="G1288" s="209" t="s">
        <v>492</v>
      </c>
      <c r="H1288" s="209" t="s">
        <v>620</v>
      </c>
      <c r="I1288" s="209" t="s">
        <v>624</v>
      </c>
      <c r="J1288" s="209" t="s">
        <v>531</v>
      </c>
      <c r="K1288" s="209" t="s">
        <v>2186</v>
      </c>
      <c r="L1288" s="209" t="s">
        <v>594</v>
      </c>
      <c r="M1288" s="209" t="s">
        <v>652</v>
      </c>
      <c r="N1288" s="209" t="s">
        <v>635</v>
      </c>
      <c r="O1288" s="209"/>
      <c r="P1288" s="209" t="s">
        <v>1429</v>
      </c>
      <c r="Q1288" s="209" t="s">
        <v>688</v>
      </c>
      <c r="R1288" s="209" t="e">
        <f>VLOOKUP(LEFT(Solicitacao_Prancha[[#This Row],[ORIGEM]],4),#REF!,2,0)</f>
        <v>#REF!</v>
      </c>
      <c r="S1288" s="209" t="e">
        <f>VLOOKUP(LEFT(Solicitacao_Prancha[[#This Row],[DESTINO]],4),#REF!,2,0)</f>
        <v>#REF!</v>
      </c>
      <c r="T1288" s="218" t="str">
        <f t="shared" si="306"/>
        <v>Não Aderente</v>
      </c>
      <c r="U1288" s="222">
        <f>((CONCATENATE(Solicitacao_Prancha[[#This Row],[DATA MOVIMENTAÇÃO]]," ",Solicitacao_Prancha[[#This Row],[HORA MOVIMENTAÇÃO]])-Solicitacao_Prancha[[#This Row],[DATA SOLICITAÇÃO]])*24)+3</f>
        <v>2.0166666666045785</v>
      </c>
      <c r="V1288" s="224" t="s">
        <v>410</v>
      </c>
      <c r="W1288" s="209" t="str">
        <f>LEFT(Solicitacao_Prancha[[#This Row],[ORIGEM]],4)</f>
        <v>0390</v>
      </c>
      <c r="X1288" s="209" t="str">
        <f>LEFT(Solicitacao_Prancha[[#This Row],[DESTINO]],4)</f>
        <v>0030</v>
      </c>
      <c r="Y1288" s="209" t="str">
        <f t="shared" si="307"/>
        <v>BRLP0390</v>
      </c>
      <c r="Z1288" s="209" t="str">
        <f t="shared" si="308"/>
        <v>03900030</v>
      </c>
      <c r="AA1288" s="209" t="str">
        <f t="shared" si="309"/>
        <v>BRLP0030</v>
      </c>
      <c r="AB1288" s="222" t="e">
        <f>VLOOKUP(Y1288,#REF!,2,0)</f>
        <v>#REF!</v>
      </c>
      <c r="AC1288" s="222" t="e">
        <f>VLOOKUP(Z1288,#REF!,2,0)</f>
        <v>#REF!</v>
      </c>
      <c r="AD1288" s="222" t="e">
        <f>VLOOKUP(AA1288,#REF!,2,0)</f>
        <v>#REF!</v>
      </c>
      <c r="AE1288" s="227" t="e">
        <f t="shared" si="310"/>
        <v>#REF!</v>
      </c>
      <c r="AF1288" s="230" t="e">
        <f t="shared" si="311"/>
        <v>#REF!</v>
      </c>
      <c r="AG1288" s="230">
        <v>2</v>
      </c>
      <c r="AH1288" s="230" t="e">
        <f t="shared" si="303"/>
        <v>#REF!</v>
      </c>
      <c r="AI1288" s="230" t="e">
        <f t="shared" si="304"/>
        <v>#REF!</v>
      </c>
      <c r="AJ1288" s="230" t="e">
        <f t="shared" si="305"/>
        <v>#REF!</v>
      </c>
      <c r="AK1288" s="209"/>
      <c r="AL1288" s="209"/>
      <c r="AM1288" s="209"/>
      <c r="AN1288" s="209"/>
      <c r="AO1288" s="209"/>
      <c r="AP1288" s="209"/>
      <c r="AQ1288" s="209"/>
      <c r="AR1288" s="209"/>
      <c r="AS1288" s="209"/>
      <c r="AT1288" s="209"/>
      <c r="AU1288" s="209"/>
      <c r="AV1288" s="209"/>
      <c r="AW1288" s="209"/>
      <c r="AX1288"/>
    </row>
    <row r="1289" spans="1:51" ht="15" hidden="1" x14ac:dyDescent="0.25">
      <c r="A1289" s="209">
        <v>4060</v>
      </c>
      <c r="B1289" s="209" t="s">
        <v>717</v>
      </c>
      <c r="C1289" s="210">
        <v>45675.591666666667</v>
      </c>
      <c r="D1289" s="209" t="s">
        <v>2234</v>
      </c>
      <c r="E1289" s="209" t="s">
        <v>500</v>
      </c>
      <c r="F1289" s="209">
        <v>1</v>
      </c>
      <c r="G1289" s="209" t="s">
        <v>8</v>
      </c>
      <c r="H1289" s="209" t="s">
        <v>620</v>
      </c>
      <c r="I1289" s="209" t="s">
        <v>624</v>
      </c>
      <c r="J1289" s="209" t="s">
        <v>531</v>
      </c>
      <c r="K1289" s="209" t="s">
        <v>2186</v>
      </c>
      <c r="L1289" s="209" t="s">
        <v>2235</v>
      </c>
      <c r="M1289" s="209" t="s">
        <v>639</v>
      </c>
      <c r="N1289" s="209" t="s">
        <v>639</v>
      </c>
      <c r="O1289" s="209"/>
      <c r="P1289" s="209" t="s">
        <v>633</v>
      </c>
      <c r="Q1289" s="209" t="s">
        <v>688</v>
      </c>
      <c r="R1289" s="209" t="e">
        <f>VLOOKUP(LEFT(Solicitacao_Prancha[[#This Row],[ORIGEM]],4),#REF!,2,0)</f>
        <v>#REF!</v>
      </c>
      <c r="S1289" s="209" t="e">
        <f>VLOOKUP(LEFT(Solicitacao_Prancha[[#This Row],[DESTINO]],4),#REF!,2,0)</f>
        <v>#REF!</v>
      </c>
      <c r="T1289" s="218" t="str">
        <f t="shared" si="306"/>
        <v>Não Aderente</v>
      </c>
      <c r="U1289" s="222">
        <f>((CONCATENATE(Solicitacao_Prancha[[#This Row],[DATA MOVIMENTAÇÃO]]," ",Solicitacao_Prancha[[#This Row],[HORA MOVIMENTAÇÃO]])-Solicitacao_Prancha[[#This Row],[DATA SOLICITAÇÃO]])*24)+3</f>
        <v>0</v>
      </c>
      <c r="V1289" s="224" t="s">
        <v>410</v>
      </c>
      <c r="W1289" s="209" t="str">
        <f>LEFT(Solicitacao_Prancha[[#This Row],[ORIGEM]],4)</f>
        <v>0486</v>
      </c>
      <c r="X1289" s="209" t="str">
        <f>LEFT(Solicitacao_Prancha[[#This Row],[DESTINO]],4)</f>
        <v>0486</v>
      </c>
      <c r="Y1289" s="209" t="str">
        <f t="shared" si="307"/>
        <v>BRLP0486</v>
      </c>
      <c r="Z1289" s="209" t="str">
        <f t="shared" si="308"/>
        <v>04860486</v>
      </c>
      <c r="AA1289" s="209" t="str">
        <f t="shared" si="309"/>
        <v>BRLP0486</v>
      </c>
      <c r="AB1289" s="222" t="e">
        <f>VLOOKUP(Y1289,#REF!,2,0)</f>
        <v>#REF!</v>
      </c>
      <c r="AC1289" s="222" t="e">
        <f>VLOOKUP(Z1289,#REF!,2,0)</f>
        <v>#REF!</v>
      </c>
      <c r="AD1289" s="222" t="e">
        <f>VLOOKUP(AA1289,#REF!,2,0)</f>
        <v>#REF!</v>
      </c>
      <c r="AE1289" s="227" t="e">
        <f t="shared" si="310"/>
        <v>#REF!</v>
      </c>
      <c r="AF1289" s="230" t="e">
        <f t="shared" si="311"/>
        <v>#REF!</v>
      </c>
      <c r="AG1289" s="230">
        <v>2</v>
      </c>
      <c r="AH1289" s="230" t="e">
        <f t="shared" si="303"/>
        <v>#REF!</v>
      </c>
      <c r="AI1289" s="230" t="e">
        <f t="shared" si="304"/>
        <v>#REF!</v>
      </c>
      <c r="AJ1289" s="230" t="e">
        <f t="shared" si="305"/>
        <v>#REF!</v>
      </c>
      <c r="AK1289" s="209"/>
      <c r="AL1289" s="209"/>
      <c r="AM1289" s="209"/>
      <c r="AN1289" s="209"/>
      <c r="AO1289" s="209"/>
      <c r="AP1289" s="209"/>
      <c r="AQ1289" s="209"/>
      <c r="AR1289" s="209"/>
      <c r="AS1289" s="209"/>
      <c r="AT1289" s="209"/>
      <c r="AU1289" s="209"/>
      <c r="AV1289" s="209"/>
      <c r="AW1289" s="209"/>
      <c r="AX1289"/>
    </row>
    <row r="1290" spans="1:51" ht="15" hidden="1" x14ac:dyDescent="0.25">
      <c r="A1290" s="209">
        <v>4061</v>
      </c>
      <c r="B1290" s="209" t="s">
        <v>743</v>
      </c>
      <c r="C1290" s="210">
        <v>45675.605555555558</v>
      </c>
      <c r="D1290" s="209" t="s">
        <v>2106</v>
      </c>
      <c r="E1290" s="209" t="s">
        <v>493</v>
      </c>
      <c r="F1290" s="209">
        <v>1</v>
      </c>
      <c r="G1290" s="209" t="s">
        <v>492</v>
      </c>
      <c r="H1290" s="209" t="s">
        <v>620</v>
      </c>
      <c r="I1290" s="209" t="s">
        <v>621</v>
      </c>
      <c r="J1290" s="209" t="s">
        <v>531</v>
      </c>
      <c r="K1290" s="209" t="s">
        <v>2186</v>
      </c>
      <c r="L1290" s="209" t="s">
        <v>617</v>
      </c>
      <c r="M1290" s="209" t="s">
        <v>1804</v>
      </c>
      <c r="N1290" s="209" t="s">
        <v>652</v>
      </c>
      <c r="O1290" s="209"/>
      <c r="P1290" s="209" t="s">
        <v>630</v>
      </c>
      <c r="Q1290" s="209" t="s">
        <v>688</v>
      </c>
      <c r="R1290" s="209" t="e">
        <f>VLOOKUP(LEFT(Solicitacao_Prancha[[#This Row],[ORIGEM]],4),#REF!,2,0)</f>
        <v>#REF!</v>
      </c>
      <c r="S1290" s="209" t="e">
        <f>VLOOKUP(LEFT(Solicitacao_Prancha[[#This Row],[DESTINO]],4),#REF!,2,0)</f>
        <v>#REF!</v>
      </c>
      <c r="T1290" s="218" t="str">
        <f t="shared" si="306"/>
        <v>Não Aderente</v>
      </c>
      <c r="U1290" s="222">
        <f>((CONCATENATE(Solicitacao_Prancha[[#This Row],[DATA MOVIMENTAÇÃO]]," ",Solicitacao_Prancha[[#This Row],[HORA MOVIMENTAÇÃO]])-Solicitacao_Prancha[[#This Row],[DATA SOLICITAÇÃO]])*24)+3</f>
        <v>0.96666666667442769</v>
      </c>
      <c r="V1290" s="224" t="s">
        <v>410</v>
      </c>
      <c r="W1290" s="209" t="str">
        <f>LEFT(Solicitacao_Prancha[[#This Row],[ORIGEM]],4)</f>
        <v>0391</v>
      </c>
      <c r="X1290" s="209" t="str">
        <f>LEFT(Solicitacao_Prancha[[#This Row],[DESTINO]],4)</f>
        <v>0390</v>
      </c>
      <c r="Y1290" s="209" t="str">
        <f t="shared" si="307"/>
        <v>BRLP0391</v>
      </c>
      <c r="Z1290" s="209" t="str">
        <f t="shared" si="308"/>
        <v>03910390</v>
      </c>
      <c r="AA1290" s="209" t="str">
        <f t="shared" si="309"/>
        <v>BRLP0390</v>
      </c>
      <c r="AB1290" s="222" t="e">
        <f>VLOOKUP(Y1290,#REF!,2,0)</f>
        <v>#REF!</v>
      </c>
      <c r="AC1290" s="222" t="e">
        <f>VLOOKUP(Z1290,#REF!,2,0)</f>
        <v>#REF!</v>
      </c>
      <c r="AD1290" s="222" t="e">
        <f>VLOOKUP(AA1290,#REF!,2,0)</f>
        <v>#REF!</v>
      </c>
      <c r="AE1290" s="227" t="e">
        <f t="shared" si="310"/>
        <v>#REF!</v>
      </c>
      <c r="AF1290" s="230" t="e">
        <f t="shared" si="311"/>
        <v>#REF!</v>
      </c>
      <c r="AG1290" s="230">
        <v>2</v>
      </c>
      <c r="AH1290" s="230" t="e">
        <f t="shared" si="303"/>
        <v>#REF!</v>
      </c>
      <c r="AI1290" s="230" t="e">
        <f t="shared" si="304"/>
        <v>#REF!</v>
      </c>
      <c r="AJ1290" s="230" t="e">
        <f t="shared" si="305"/>
        <v>#REF!</v>
      </c>
      <c r="AK1290" s="209"/>
      <c r="AL1290" s="209"/>
      <c r="AM1290" s="209"/>
      <c r="AN1290" s="209"/>
      <c r="AO1290" s="209"/>
      <c r="AP1290" s="209"/>
      <c r="AQ1290" s="209"/>
      <c r="AR1290" s="209"/>
      <c r="AS1290" s="209"/>
      <c r="AT1290" s="209"/>
      <c r="AU1290" s="209"/>
      <c r="AV1290" s="209"/>
      <c r="AW1290" s="209"/>
      <c r="AX1290"/>
    </row>
    <row r="1291" spans="1:51" ht="15" hidden="1" x14ac:dyDescent="0.25">
      <c r="A1291" s="209">
        <v>4062</v>
      </c>
      <c r="B1291" s="209" t="s">
        <v>743</v>
      </c>
      <c r="C1291" s="210">
        <v>45675.607638888891</v>
      </c>
      <c r="D1291" s="209" t="s">
        <v>2106</v>
      </c>
      <c r="E1291" s="209" t="s">
        <v>493</v>
      </c>
      <c r="F1291" s="209">
        <v>1</v>
      </c>
      <c r="G1291" s="209" t="s">
        <v>492</v>
      </c>
      <c r="H1291" s="209" t="s">
        <v>620</v>
      </c>
      <c r="I1291" s="209" t="s">
        <v>621</v>
      </c>
      <c r="J1291" s="209" t="s">
        <v>531</v>
      </c>
      <c r="K1291" s="209" t="s">
        <v>2186</v>
      </c>
      <c r="L1291" s="209" t="s">
        <v>617</v>
      </c>
      <c r="M1291" s="209" t="s">
        <v>652</v>
      </c>
      <c r="N1291" s="209" t="s">
        <v>1804</v>
      </c>
      <c r="O1291" s="209"/>
      <c r="P1291" s="209" t="s">
        <v>630</v>
      </c>
      <c r="Q1291" s="209" t="s">
        <v>688</v>
      </c>
      <c r="R1291" s="209" t="e">
        <f>VLOOKUP(LEFT(Solicitacao_Prancha[[#This Row],[ORIGEM]],4),#REF!,2,0)</f>
        <v>#REF!</v>
      </c>
      <c r="S1291" s="209" t="e">
        <f>VLOOKUP(LEFT(Solicitacao_Prancha[[#This Row],[DESTINO]],4),#REF!,2,0)</f>
        <v>#REF!</v>
      </c>
      <c r="T1291" s="218" t="str">
        <f t="shared" si="306"/>
        <v>Não Aderente</v>
      </c>
      <c r="U1291" s="222">
        <f>((CONCATENATE(Solicitacao_Prancha[[#This Row],[DATA MOVIMENTAÇÃO]]," ",Solicitacao_Prancha[[#This Row],[HORA MOVIMENTAÇÃO]])-Solicitacao_Prancha[[#This Row],[DATA SOLICITAÇÃO]])*24)+3</f>
        <v>0.91666666668606922</v>
      </c>
      <c r="V1291" s="224" t="s">
        <v>410</v>
      </c>
      <c r="W1291" s="209" t="str">
        <f>LEFT(Solicitacao_Prancha[[#This Row],[ORIGEM]],4)</f>
        <v>0390</v>
      </c>
      <c r="X1291" s="209" t="str">
        <f>LEFT(Solicitacao_Prancha[[#This Row],[DESTINO]],4)</f>
        <v>0391</v>
      </c>
      <c r="Y1291" s="209" t="str">
        <f t="shared" si="307"/>
        <v>BRLP0390</v>
      </c>
      <c r="Z1291" s="209" t="str">
        <f t="shared" si="308"/>
        <v>03900391</v>
      </c>
      <c r="AA1291" s="209" t="str">
        <f t="shared" si="309"/>
        <v>BRLP0391</v>
      </c>
      <c r="AB1291" s="222" t="e">
        <f>VLOOKUP(Y1291,#REF!,2,0)</f>
        <v>#REF!</v>
      </c>
      <c r="AC1291" s="222" t="e">
        <f>VLOOKUP(Z1291,#REF!,2,0)</f>
        <v>#REF!</v>
      </c>
      <c r="AD1291" s="222" t="e">
        <f>VLOOKUP(AA1291,#REF!,2,0)</f>
        <v>#REF!</v>
      </c>
      <c r="AE1291" s="227" t="e">
        <f t="shared" si="310"/>
        <v>#REF!</v>
      </c>
      <c r="AF1291" s="230" t="e">
        <f t="shared" si="311"/>
        <v>#REF!</v>
      </c>
      <c r="AG1291" s="230">
        <v>2</v>
      </c>
      <c r="AH1291" s="230" t="e">
        <f t="shared" si="303"/>
        <v>#REF!</v>
      </c>
      <c r="AI1291" s="230" t="e">
        <f t="shared" si="304"/>
        <v>#REF!</v>
      </c>
      <c r="AJ1291" s="230" t="e">
        <f t="shared" si="305"/>
        <v>#REF!</v>
      </c>
      <c r="AK1291" s="209"/>
      <c r="AL1291" s="209"/>
      <c r="AM1291" s="209"/>
      <c r="AN1291" s="209"/>
      <c r="AO1291" s="209"/>
      <c r="AP1291" s="209"/>
      <c r="AQ1291" s="209"/>
      <c r="AR1291" s="209"/>
      <c r="AS1291" s="209"/>
      <c r="AT1291" s="209"/>
      <c r="AU1291" s="209"/>
      <c r="AV1291" s="209"/>
      <c r="AW1291" s="209"/>
      <c r="AX1291"/>
    </row>
    <row r="1292" spans="1:51" ht="15" hidden="1" x14ac:dyDescent="0.25">
      <c r="A1292" s="209">
        <v>4398</v>
      </c>
      <c r="B1292" s="209" t="s">
        <v>745</v>
      </c>
      <c r="C1292" s="210">
        <v>45675.646527777775</v>
      </c>
      <c r="D1292" s="209" t="s">
        <v>2393</v>
      </c>
      <c r="E1292" s="209" t="s">
        <v>497</v>
      </c>
      <c r="F1292" s="209">
        <v>5</v>
      </c>
      <c r="G1292" s="209" t="s">
        <v>518</v>
      </c>
      <c r="H1292" s="209" t="s">
        <v>622</v>
      </c>
      <c r="I1292" s="209" t="s">
        <v>622</v>
      </c>
      <c r="J1292" s="209" t="s">
        <v>1</v>
      </c>
      <c r="K1292" s="209" t="s">
        <v>2206</v>
      </c>
      <c r="L1292" s="209" t="s">
        <v>595</v>
      </c>
      <c r="M1292" s="209" t="s">
        <v>592</v>
      </c>
      <c r="N1292" s="209" t="s">
        <v>1881</v>
      </c>
      <c r="O1292" s="209" t="s">
        <v>2394</v>
      </c>
      <c r="P1292" s="209"/>
      <c r="Q1292" s="209" t="s">
        <v>688</v>
      </c>
      <c r="R1292" s="209" t="e">
        <f>VLOOKUP(LEFT(Solicitacao_Prancha[[#This Row],[ORIGEM]],4),#REF!,2,0)</f>
        <v>#REF!</v>
      </c>
      <c r="S1292" s="209" t="e">
        <f>VLOOKUP(LEFT(Solicitacao_Prancha[[#This Row],[DESTINO]],4),#REF!,2,0)</f>
        <v>#REF!</v>
      </c>
      <c r="T1292" s="218" t="str">
        <f t="shared" si="306"/>
        <v>Não Aderente</v>
      </c>
      <c r="U1292" s="222">
        <f>((CONCATENATE(Solicitacao_Prancha[[#This Row],[DATA MOVIMENTAÇÃO]]," ",Solicitacao_Prancha[[#This Row],[HORA MOVIMENTAÇÃO]])-Solicitacao_Prancha[[#This Row],[DATA SOLICITAÇÃO]])*24)+3</f>
        <v>45.483333333337214</v>
      </c>
      <c r="V1292" s="224" t="s">
        <v>410</v>
      </c>
      <c r="W1292" s="209" t="str">
        <f>LEFT(Solicitacao_Prancha[[#This Row],[ORIGEM]],4)</f>
        <v>0382</v>
      </c>
      <c r="X1292" s="209" t="str">
        <f>LEFT(Solicitacao_Prancha[[#This Row],[DESTINO]],4)</f>
        <v>0010</v>
      </c>
      <c r="Y1292" s="209" t="str">
        <f t="shared" si="307"/>
        <v>BRLP0382</v>
      </c>
      <c r="Z1292" s="209" t="str">
        <f t="shared" si="308"/>
        <v>03820010</v>
      </c>
      <c r="AA1292" s="209" t="str">
        <f t="shared" si="309"/>
        <v>BRLP0010</v>
      </c>
      <c r="AB1292" s="222" t="e">
        <f>VLOOKUP(Y1292,#REF!,2,0)</f>
        <v>#REF!</v>
      </c>
      <c r="AC1292" s="222" t="e">
        <f>VLOOKUP(Z1292,#REF!,2,0)</f>
        <v>#REF!</v>
      </c>
      <c r="AD1292" s="222" t="e">
        <f>VLOOKUP(AA1292,#REF!,2,0)</f>
        <v>#REF!</v>
      </c>
      <c r="AE1292" s="227" t="e">
        <f t="shared" si="310"/>
        <v>#REF!</v>
      </c>
      <c r="AF1292" s="230" t="e">
        <f t="shared" si="311"/>
        <v>#REF!</v>
      </c>
      <c r="AG1292" s="230">
        <v>2</v>
      </c>
      <c r="AH1292" s="230" t="e">
        <f t="shared" si="303"/>
        <v>#REF!</v>
      </c>
      <c r="AI1292" s="230" t="e">
        <f t="shared" si="304"/>
        <v>#REF!</v>
      </c>
      <c r="AJ1292" s="230" t="e">
        <f t="shared" si="305"/>
        <v>#REF!</v>
      </c>
      <c r="AK1292" s="209"/>
      <c r="AL1292" s="209"/>
      <c r="AM1292" s="209"/>
      <c r="AN1292" s="209"/>
      <c r="AO1292" s="209"/>
      <c r="AP1292" s="209"/>
      <c r="AQ1292" s="209"/>
      <c r="AR1292" s="209"/>
      <c r="AS1292" s="209"/>
      <c r="AT1292" s="209"/>
      <c r="AU1292" s="209"/>
      <c r="AV1292" s="209"/>
      <c r="AW1292" s="209"/>
      <c r="AX1292"/>
    </row>
    <row r="1293" spans="1:51" ht="15" hidden="1" x14ac:dyDescent="0.25">
      <c r="A1293" s="209">
        <v>4063</v>
      </c>
      <c r="B1293" s="209" t="s">
        <v>483</v>
      </c>
      <c r="C1293" s="210">
        <v>45675.681944444441</v>
      </c>
      <c r="D1293" s="209" t="s">
        <v>484</v>
      </c>
      <c r="E1293" s="209" t="s">
        <v>497</v>
      </c>
      <c r="F1293" s="209">
        <v>2</v>
      </c>
      <c r="G1293" s="209" t="s">
        <v>486</v>
      </c>
      <c r="H1293" s="209" t="s">
        <v>621</v>
      </c>
      <c r="I1293" s="209" t="s">
        <v>622</v>
      </c>
      <c r="J1293" s="209" t="s">
        <v>1</v>
      </c>
      <c r="K1293" s="209" t="s">
        <v>2206</v>
      </c>
      <c r="L1293" s="209" t="s">
        <v>1531</v>
      </c>
      <c r="M1293" s="209" t="s">
        <v>769</v>
      </c>
      <c r="N1293" s="209" t="s">
        <v>567</v>
      </c>
      <c r="O1293" s="209"/>
      <c r="P1293" s="209"/>
      <c r="Q1293" s="209"/>
      <c r="R1293" s="209" t="e">
        <f>VLOOKUP(LEFT(Solicitacao_Prancha[[#This Row],[ORIGEM]],4),#REF!,2,0)</f>
        <v>#REF!</v>
      </c>
      <c r="S1293" s="209" t="e">
        <f>VLOOKUP(LEFT(Solicitacao_Prancha[[#This Row],[DESTINO]],4),#REF!,2,0)</f>
        <v>#REF!</v>
      </c>
      <c r="T1293" s="218" t="str">
        <f t="shared" si="306"/>
        <v>Não Aderente</v>
      </c>
      <c r="U1293" s="222">
        <f>((CONCATENATE(Solicitacao_Prancha[[#This Row],[DATA MOVIMENTAÇÃO]]," ",Solicitacao_Prancha[[#This Row],[HORA MOVIMENTAÇÃO]])-Solicitacao_Prancha[[#This Row],[DATA SOLICITAÇÃO]])*24)+3</f>
        <v>42.650000000023283</v>
      </c>
      <c r="V1293" s="224" t="s">
        <v>410</v>
      </c>
      <c r="W1293" s="209" t="str">
        <f>LEFT(Solicitacao_Prancha[[#This Row],[ORIGEM]],4)</f>
        <v>0332</v>
      </c>
      <c r="X1293" s="209" t="str">
        <f>LEFT(Solicitacao_Prancha[[#This Row],[DESTINO]],4)</f>
        <v>0452</v>
      </c>
      <c r="Y1293" s="209" t="str">
        <f t="shared" si="307"/>
        <v>BRLP0332</v>
      </c>
      <c r="Z1293" s="209" t="str">
        <f t="shared" si="308"/>
        <v>03320452</v>
      </c>
      <c r="AA1293" s="209" t="str">
        <f t="shared" si="309"/>
        <v>BRLP0452</v>
      </c>
      <c r="AB1293" s="222" t="e">
        <f>VLOOKUP(Y1293,#REF!,2,0)</f>
        <v>#REF!</v>
      </c>
      <c r="AC1293" s="222" t="e">
        <f>VLOOKUP(Z1293,#REF!,2,0)</f>
        <v>#REF!</v>
      </c>
      <c r="AD1293" s="222" t="e">
        <f>VLOOKUP(AA1293,#REF!,2,0)</f>
        <v>#REF!</v>
      </c>
      <c r="AE1293" s="227" t="e">
        <f t="shared" si="310"/>
        <v>#REF!</v>
      </c>
      <c r="AF1293" s="230" t="e">
        <f t="shared" si="311"/>
        <v>#REF!</v>
      </c>
      <c r="AG1293" s="230">
        <v>2</v>
      </c>
      <c r="AH1293" s="230" t="e">
        <f t="shared" si="303"/>
        <v>#REF!</v>
      </c>
      <c r="AI1293" s="230" t="e">
        <f t="shared" si="304"/>
        <v>#REF!</v>
      </c>
      <c r="AJ1293" s="230" t="e">
        <f t="shared" si="305"/>
        <v>#REF!</v>
      </c>
      <c r="AK1293" s="209"/>
      <c r="AL1293" s="209"/>
      <c r="AM1293" s="209"/>
      <c r="AN1293" s="209"/>
      <c r="AO1293" s="209"/>
      <c r="AP1293" s="209"/>
      <c r="AQ1293" s="209"/>
      <c r="AR1293" s="209"/>
      <c r="AS1293" s="209"/>
      <c r="AT1293" s="209"/>
      <c r="AU1293" s="209"/>
      <c r="AV1293" s="209"/>
      <c r="AW1293" s="209"/>
      <c r="AX1293"/>
    </row>
    <row r="1294" spans="1:51" ht="15" hidden="1" x14ac:dyDescent="0.25">
      <c r="A1294" s="209">
        <v>4064</v>
      </c>
      <c r="B1294" s="209" t="s">
        <v>743</v>
      </c>
      <c r="C1294" s="210">
        <v>45675.773611111108</v>
      </c>
      <c r="D1294" s="209" t="s">
        <v>2236</v>
      </c>
      <c r="E1294" s="209" t="s">
        <v>491</v>
      </c>
      <c r="F1294" s="209">
        <v>1</v>
      </c>
      <c r="G1294" s="209" t="s">
        <v>8</v>
      </c>
      <c r="H1294" s="209" t="s">
        <v>620</v>
      </c>
      <c r="I1294" s="209" t="s">
        <v>624</v>
      </c>
      <c r="J1294" s="209" t="s">
        <v>1</v>
      </c>
      <c r="K1294" s="209" t="s">
        <v>2206</v>
      </c>
      <c r="L1294" s="209" t="s">
        <v>593</v>
      </c>
      <c r="M1294" s="209" t="s">
        <v>410</v>
      </c>
      <c r="N1294" s="209" t="s">
        <v>1826</v>
      </c>
      <c r="O1294" s="209" t="s">
        <v>2237</v>
      </c>
      <c r="P1294" s="209"/>
      <c r="Q1294" s="209" t="s">
        <v>688</v>
      </c>
      <c r="R1294" s="209" t="e">
        <f>VLOOKUP(LEFT(Solicitacao_Prancha[[#This Row],[ORIGEM]],4),#REF!,2,0)</f>
        <v>#REF!</v>
      </c>
      <c r="S1294" s="209" t="e">
        <f>VLOOKUP(LEFT(Solicitacao_Prancha[[#This Row],[DESTINO]],4),#REF!,2,0)</f>
        <v>#REF!</v>
      </c>
      <c r="T1294" s="218" t="str">
        <f t="shared" si="306"/>
        <v>Não Aderente</v>
      </c>
      <c r="U1294" s="222">
        <f>((CONCATENATE(Solicitacao_Prancha[[#This Row],[DATA MOVIMENTAÇÃO]]," ",Solicitacao_Prancha[[#This Row],[HORA MOVIMENTAÇÃO]])-Solicitacao_Prancha[[#This Row],[DATA SOLICITAÇÃO]])*24)+3</f>
        <v>40.433333333465271</v>
      </c>
      <c r="V1294" s="224" t="s">
        <v>410</v>
      </c>
      <c r="W1294" s="209" t="str">
        <f>LEFT(Solicitacao_Prancha[[#This Row],[ORIGEM]],4)</f>
        <v>BRLP</v>
      </c>
      <c r="X1294" s="209" t="str">
        <f>LEFT(Solicitacao_Prancha[[#This Row],[DESTINO]],4)</f>
        <v>1124</v>
      </c>
      <c r="Y1294" s="209" t="str">
        <f t="shared" si="307"/>
        <v>BRLPBRLP</v>
      </c>
      <c r="Z1294" s="209" t="str">
        <f t="shared" si="308"/>
        <v>BRLP1124</v>
      </c>
      <c r="AA1294" s="209" t="str">
        <f t="shared" si="309"/>
        <v>BRLP1124</v>
      </c>
      <c r="AB1294" s="222" t="e">
        <f>VLOOKUP(Y1294,#REF!,2,0)</f>
        <v>#REF!</v>
      </c>
      <c r="AC1294" s="222" t="e">
        <f>VLOOKUP(Z1294,#REF!,2,0)</f>
        <v>#REF!</v>
      </c>
      <c r="AD1294" s="222" t="e">
        <f>VLOOKUP(AA1294,#REF!,2,0)</f>
        <v>#REF!</v>
      </c>
      <c r="AE1294" s="227" t="e">
        <f t="shared" si="310"/>
        <v>#REF!</v>
      </c>
      <c r="AF1294" s="230" t="e">
        <f t="shared" si="311"/>
        <v>#REF!</v>
      </c>
      <c r="AG1294" s="230">
        <v>2</v>
      </c>
      <c r="AH1294" s="230" t="e">
        <f t="shared" si="303"/>
        <v>#REF!</v>
      </c>
      <c r="AI1294" s="230" t="e">
        <f t="shared" si="304"/>
        <v>#REF!</v>
      </c>
      <c r="AJ1294" s="230" t="e">
        <f t="shared" si="305"/>
        <v>#REF!</v>
      </c>
      <c r="AK1294" s="209"/>
      <c r="AL1294" s="209"/>
      <c r="AM1294" s="209"/>
      <c r="AN1294" s="209"/>
      <c r="AO1294" s="209"/>
      <c r="AP1294" s="209"/>
      <c r="AQ1294" s="209"/>
      <c r="AR1294" s="209"/>
      <c r="AS1294" s="209"/>
      <c r="AT1294" s="209"/>
      <c r="AU1294" s="209"/>
      <c r="AV1294" s="209"/>
      <c r="AW1294" s="209"/>
      <c r="AX1294"/>
    </row>
    <row r="1295" spans="1:51" ht="15" hidden="1" x14ac:dyDescent="0.25">
      <c r="A1295" s="209">
        <v>4065</v>
      </c>
      <c r="B1295" s="209" t="s">
        <v>742</v>
      </c>
      <c r="C1295" s="210">
        <v>45675.820833333331</v>
      </c>
      <c r="D1295" s="209" t="s">
        <v>777</v>
      </c>
      <c r="E1295" s="209" t="s">
        <v>496</v>
      </c>
      <c r="F1295" s="209">
        <v>1</v>
      </c>
      <c r="G1295" s="209" t="s">
        <v>536</v>
      </c>
      <c r="H1295" s="209" t="s">
        <v>620</v>
      </c>
      <c r="I1295" s="209" t="s">
        <v>624</v>
      </c>
      <c r="J1295" s="209" t="s">
        <v>531</v>
      </c>
      <c r="K1295" s="209" t="s">
        <v>2186</v>
      </c>
      <c r="L1295" s="209" t="s">
        <v>2238</v>
      </c>
      <c r="M1295" s="209" t="s">
        <v>641</v>
      </c>
      <c r="N1295" s="209" t="s">
        <v>513</v>
      </c>
      <c r="O1295" s="209" t="s">
        <v>2239</v>
      </c>
      <c r="P1295" s="209" t="s">
        <v>514</v>
      </c>
      <c r="Q1295" s="209" t="s">
        <v>688</v>
      </c>
      <c r="R1295" s="209" t="e">
        <f>VLOOKUP(LEFT(Solicitacao_Prancha[[#This Row],[ORIGEM]],4),#REF!,2,0)</f>
        <v>#REF!</v>
      </c>
      <c r="S1295" s="209" t="e">
        <f>VLOOKUP(LEFT(Solicitacao_Prancha[[#This Row],[DESTINO]],4),#REF!,2,0)</f>
        <v>#REF!</v>
      </c>
      <c r="T1295" s="218" t="str">
        <f t="shared" si="306"/>
        <v>Não Aderente</v>
      </c>
      <c r="U1295" s="222">
        <f>((CONCATENATE(Solicitacao_Prancha[[#This Row],[DATA MOVIMENTAÇÃO]]," ",Solicitacao_Prancha[[#This Row],[HORA MOVIMENTAÇÃO]])-Solicitacao_Prancha[[#This Row],[DATA SOLICITAÇÃO]])*24)+3</f>
        <v>0</v>
      </c>
      <c r="V1295" s="224" t="s">
        <v>410</v>
      </c>
      <c r="W1295" s="209" t="str">
        <f>LEFT(Solicitacao_Prancha[[#This Row],[ORIGEM]],4)</f>
        <v>0503</v>
      </c>
      <c r="X1295" s="209" t="str">
        <f>LEFT(Solicitacao_Prancha[[#This Row],[DESTINO]],4)</f>
        <v>0009</v>
      </c>
      <c r="Y1295" s="209" t="str">
        <f t="shared" si="307"/>
        <v>BRLP0503</v>
      </c>
      <c r="Z1295" s="209" t="str">
        <f t="shared" si="308"/>
        <v>05030009</v>
      </c>
      <c r="AA1295" s="209" t="str">
        <f t="shared" si="309"/>
        <v>BRLP0009</v>
      </c>
      <c r="AB1295" s="222" t="e">
        <f>VLOOKUP(Y1295,#REF!,2,0)</f>
        <v>#REF!</v>
      </c>
      <c r="AC1295" s="222" t="e">
        <f>VLOOKUP(Z1295,#REF!,2,0)</f>
        <v>#REF!</v>
      </c>
      <c r="AD1295" s="222" t="e">
        <f>VLOOKUP(AA1295,#REF!,2,0)</f>
        <v>#REF!</v>
      </c>
      <c r="AE1295" s="227" t="e">
        <f t="shared" si="310"/>
        <v>#REF!</v>
      </c>
      <c r="AF1295" s="230" t="e">
        <f t="shared" si="311"/>
        <v>#REF!</v>
      </c>
      <c r="AG1295" s="230">
        <v>2</v>
      </c>
      <c r="AH1295" s="230" t="e">
        <f t="shared" si="303"/>
        <v>#REF!</v>
      </c>
      <c r="AI1295" s="230" t="e">
        <f t="shared" si="304"/>
        <v>#REF!</v>
      </c>
      <c r="AJ1295" s="230" t="e">
        <f t="shared" si="305"/>
        <v>#REF!</v>
      </c>
      <c r="AK1295" s="209"/>
      <c r="AL1295" s="209"/>
      <c r="AM1295" s="209"/>
      <c r="AN1295" s="209"/>
      <c r="AO1295" s="209"/>
      <c r="AP1295" s="209"/>
      <c r="AQ1295" s="209"/>
      <c r="AR1295" s="209"/>
      <c r="AS1295" s="209"/>
      <c r="AT1295" s="209"/>
      <c r="AU1295" s="209"/>
      <c r="AV1295" s="209"/>
      <c r="AW1295" s="209"/>
      <c r="AX1295"/>
    </row>
    <row r="1296" spans="1:51" ht="15" hidden="1" x14ac:dyDescent="0.25">
      <c r="A1296" s="209">
        <v>4066</v>
      </c>
      <c r="B1296" s="209" t="s">
        <v>742</v>
      </c>
      <c r="C1296" s="210">
        <v>45675.84097222222</v>
      </c>
      <c r="D1296" s="209" t="s">
        <v>495</v>
      </c>
      <c r="E1296" s="209" t="s">
        <v>489</v>
      </c>
      <c r="F1296" s="209">
        <v>1</v>
      </c>
      <c r="G1296" s="209" t="s">
        <v>536</v>
      </c>
      <c r="H1296" s="209" t="s">
        <v>620</v>
      </c>
      <c r="I1296" s="209" t="s">
        <v>621</v>
      </c>
      <c r="J1296" s="209" t="s">
        <v>1</v>
      </c>
      <c r="K1296" s="209" t="s">
        <v>2206</v>
      </c>
      <c r="L1296" s="209" t="s">
        <v>593</v>
      </c>
      <c r="M1296" s="209" t="s">
        <v>641</v>
      </c>
      <c r="N1296" s="209" t="s">
        <v>513</v>
      </c>
      <c r="O1296" s="209"/>
      <c r="P1296" s="209"/>
      <c r="Q1296" s="209" t="s">
        <v>688</v>
      </c>
      <c r="R1296" s="209" t="e">
        <f>VLOOKUP(LEFT(Solicitacao_Prancha[[#This Row],[ORIGEM]],4),#REF!,2,0)</f>
        <v>#REF!</v>
      </c>
      <c r="S1296" s="209" t="e">
        <f>VLOOKUP(LEFT(Solicitacao_Prancha[[#This Row],[DESTINO]],4),#REF!,2,0)</f>
        <v>#REF!</v>
      </c>
      <c r="T1296" s="218" t="str">
        <f t="shared" si="306"/>
        <v>Não Aderente</v>
      </c>
      <c r="U1296" s="222">
        <f>((CONCATENATE(Solicitacao_Prancha[[#This Row],[DATA MOVIMENTAÇÃO]]," ",Solicitacao_Prancha[[#This Row],[HORA MOVIMENTAÇÃO]])-Solicitacao_Prancha[[#This Row],[DATA SOLICITAÇÃO]])*24)+3</f>
        <v>38.81666666676756</v>
      </c>
      <c r="V1296" s="224" t="s">
        <v>410</v>
      </c>
      <c r="W1296" s="209" t="str">
        <f>LEFT(Solicitacao_Prancha[[#This Row],[ORIGEM]],4)</f>
        <v>0503</v>
      </c>
      <c r="X1296" s="209" t="str">
        <f>LEFT(Solicitacao_Prancha[[#This Row],[DESTINO]],4)</f>
        <v>0009</v>
      </c>
      <c r="Y1296" s="209" t="str">
        <f t="shared" si="307"/>
        <v>BRLP0503</v>
      </c>
      <c r="Z1296" s="209" t="str">
        <f t="shared" si="308"/>
        <v>05030009</v>
      </c>
      <c r="AA1296" s="209" t="str">
        <f t="shared" si="309"/>
        <v>BRLP0009</v>
      </c>
      <c r="AB1296" s="222" t="e">
        <f>VLOOKUP(Y1296,#REF!,2,0)</f>
        <v>#REF!</v>
      </c>
      <c r="AC1296" s="222" t="e">
        <f>VLOOKUP(Z1296,#REF!,2,0)</f>
        <v>#REF!</v>
      </c>
      <c r="AD1296" s="222" t="e">
        <f>VLOOKUP(AA1296,#REF!,2,0)</f>
        <v>#REF!</v>
      </c>
      <c r="AE1296" s="227" t="e">
        <f t="shared" si="310"/>
        <v>#REF!</v>
      </c>
      <c r="AF1296" s="230" t="e">
        <f t="shared" si="311"/>
        <v>#REF!</v>
      </c>
      <c r="AG1296" s="230">
        <v>2</v>
      </c>
      <c r="AH1296" s="230" t="e">
        <f t="shared" si="303"/>
        <v>#REF!</v>
      </c>
      <c r="AI1296" s="230" t="e">
        <f t="shared" si="304"/>
        <v>#REF!</v>
      </c>
      <c r="AJ1296" s="230" t="e">
        <f t="shared" si="305"/>
        <v>#REF!</v>
      </c>
      <c r="AK1296" s="209"/>
      <c r="AL1296" s="209"/>
      <c r="AM1296" s="209"/>
      <c r="AN1296" s="209"/>
      <c r="AO1296" s="209"/>
      <c r="AP1296" s="209"/>
      <c r="AQ1296" s="209"/>
      <c r="AR1296" s="209"/>
      <c r="AS1296" s="209"/>
      <c r="AT1296" s="209"/>
      <c r="AU1296" s="209"/>
      <c r="AV1296" s="209"/>
      <c r="AW1296" s="209"/>
      <c r="AX1296"/>
    </row>
    <row r="1297" spans="1:50" ht="15" hidden="1" x14ac:dyDescent="0.25">
      <c r="A1297" s="209">
        <v>4067</v>
      </c>
      <c r="B1297" s="209" t="s">
        <v>718</v>
      </c>
      <c r="C1297" s="210">
        <v>45675.896527777775</v>
      </c>
      <c r="D1297" s="209" t="s">
        <v>653</v>
      </c>
      <c r="E1297" s="209" t="s">
        <v>744</v>
      </c>
      <c r="F1297" s="209">
        <v>10</v>
      </c>
      <c r="G1297" s="209" t="s">
        <v>8</v>
      </c>
      <c r="H1297" s="209" t="s">
        <v>672</v>
      </c>
      <c r="I1297" s="209" t="s">
        <v>621</v>
      </c>
      <c r="J1297" s="209" t="s">
        <v>1</v>
      </c>
      <c r="K1297" s="209" t="s">
        <v>2206</v>
      </c>
      <c r="L1297" s="209" t="s">
        <v>604</v>
      </c>
      <c r="M1297" s="209" t="s">
        <v>1826</v>
      </c>
      <c r="N1297" s="209" t="s">
        <v>2240</v>
      </c>
      <c r="O1297" s="209"/>
      <c r="P1297" s="209"/>
      <c r="Q1297" s="209" t="s">
        <v>688</v>
      </c>
      <c r="R1297" s="209" t="e">
        <f>VLOOKUP(LEFT(Solicitacao_Prancha[[#This Row],[ORIGEM]],4),#REF!,2,0)</f>
        <v>#REF!</v>
      </c>
      <c r="S1297" s="209" t="e">
        <f>VLOOKUP(LEFT(Solicitacao_Prancha[[#This Row],[DESTINO]],4),#REF!,2,0)</f>
        <v>#REF!</v>
      </c>
      <c r="T1297" s="218" t="str">
        <f t="shared" si="306"/>
        <v>Não Aderente</v>
      </c>
      <c r="U1297" s="222">
        <f>((CONCATENATE(Solicitacao_Prancha[[#This Row],[DATA MOVIMENTAÇÃO]]," ",Solicitacao_Prancha[[#This Row],[HORA MOVIMENTAÇÃO]])-Solicitacao_Prancha[[#This Row],[DATA SOLICITAÇÃO]])*24)+3</f>
        <v>36.483333333337214</v>
      </c>
      <c r="V1297" s="224" t="s">
        <v>410</v>
      </c>
      <c r="W1297" s="209" t="str">
        <f>LEFT(Solicitacao_Prancha[[#This Row],[ORIGEM]],4)</f>
        <v>1124</v>
      </c>
      <c r="X1297" s="209" t="str">
        <f>LEFT(Solicitacao_Prancha[[#This Row],[DESTINO]],4)</f>
        <v>0475</v>
      </c>
      <c r="Y1297" s="209" t="str">
        <f t="shared" si="307"/>
        <v>BRLP1124</v>
      </c>
      <c r="Z1297" s="209" t="str">
        <f t="shared" si="308"/>
        <v>11240475</v>
      </c>
      <c r="AA1297" s="209" t="str">
        <f t="shared" si="309"/>
        <v>BRLP0475</v>
      </c>
      <c r="AB1297" s="222" t="e">
        <f>VLOOKUP(Y1297,#REF!,2,0)</f>
        <v>#REF!</v>
      </c>
      <c r="AC1297" s="222" t="e">
        <f>VLOOKUP(Z1297,#REF!,2,0)</f>
        <v>#REF!</v>
      </c>
      <c r="AD1297" s="222" t="e">
        <f>VLOOKUP(AA1297,#REF!,2,0)</f>
        <v>#REF!</v>
      </c>
      <c r="AE1297" s="227" t="e">
        <f t="shared" si="310"/>
        <v>#REF!</v>
      </c>
      <c r="AF1297" s="230" t="e">
        <f t="shared" si="311"/>
        <v>#REF!</v>
      </c>
      <c r="AG1297" s="230">
        <v>2</v>
      </c>
      <c r="AH1297" s="230" t="e">
        <f t="shared" si="303"/>
        <v>#REF!</v>
      </c>
      <c r="AI1297" s="230" t="e">
        <f t="shared" si="304"/>
        <v>#REF!</v>
      </c>
      <c r="AJ1297" s="230" t="e">
        <f t="shared" si="305"/>
        <v>#REF!</v>
      </c>
      <c r="AK1297" s="209"/>
      <c r="AL1297" s="209"/>
      <c r="AM1297" s="209"/>
      <c r="AN1297" s="209"/>
      <c r="AO1297" s="209"/>
      <c r="AP1297" s="209"/>
      <c r="AQ1297" s="209"/>
      <c r="AR1297" s="209"/>
      <c r="AS1297" s="209"/>
      <c r="AT1297" s="209"/>
      <c r="AU1297" s="209"/>
      <c r="AV1297" s="209"/>
      <c r="AW1297" s="209"/>
      <c r="AX1297"/>
    </row>
    <row r="1298" spans="1:50" ht="15" hidden="1" x14ac:dyDescent="0.25">
      <c r="A1298" s="209">
        <v>4068</v>
      </c>
      <c r="B1298" s="209" t="s">
        <v>718</v>
      </c>
      <c r="C1298" s="210">
        <v>45675.9</v>
      </c>
      <c r="D1298" s="209" t="s">
        <v>653</v>
      </c>
      <c r="E1298" s="209" t="s">
        <v>5</v>
      </c>
      <c r="F1298" s="209">
        <v>1</v>
      </c>
      <c r="G1298" s="209" t="s">
        <v>8</v>
      </c>
      <c r="H1298" s="209" t="s">
        <v>620</v>
      </c>
      <c r="I1298" s="209" t="s">
        <v>621</v>
      </c>
      <c r="J1298" s="209" t="s">
        <v>1</v>
      </c>
      <c r="K1298" s="209" t="s">
        <v>2206</v>
      </c>
      <c r="L1298" s="209" t="s">
        <v>604</v>
      </c>
      <c r="M1298" s="209" t="s">
        <v>1826</v>
      </c>
      <c r="N1298" s="209" t="s">
        <v>2240</v>
      </c>
      <c r="O1298" s="209" t="s">
        <v>2241</v>
      </c>
      <c r="P1298" s="209"/>
      <c r="Q1298" s="209" t="s">
        <v>688</v>
      </c>
      <c r="R1298" s="209" t="e">
        <f>VLOOKUP(LEFT(Solicitacao_Prancha[[#This Row],[ORIGEM]],4),#REF!,2,0)</f>
        <v>#REF!</v>
      </c>
      <c r="S1298" s="209" t="e">
        <f>VLOOKUP(LEFT(Solicitacao_Prancha[[#This Row],[DESTINO]],4),#REF!,2,0)</f>
        <v>#REF!</v>
      </c>
      <c r="T1298" s="218" t="str">
        <f t="shared" si="306"/>
        <v>Não Aderente</v>
      </c>
      <c r="U1298" s="222">
        <f>((CONCATENATE(Solicitacao_Prancha[[#This Row],[DATA MOVIMENTAÇÃO]]," ",Solicitacao_Prancha[[#This Row],[HORA MOVIMENTAÇÃO]])-Solicitacao_Prancha[[#This Row],[DATA SOLICITAÇÃO]])*24)+3</f>
        <v>36.399999999906868</v>
      </c>
      <c r="V1298" s="224" t="s">
        <v>410</v>
      </c>
      <c r="W1298" s="209" t="str">
        <f>LEFT(Solicitacao_Prancha[[#This Row],[ORIGEM]],4)</f>
        <v>1124</v>
      </c>
      <c r="X1298" s="209" t="str">
        <f>LEFT(Solicitacao_Prancha[[#This Row],[DESTINO]],4)</f>
        <v>0475</v>
      </c>
      <c r="Y1298" s="209" t="str">
        <f t="shared" si="307"/>
        <v>BRLP1124</v>
      </c>
      <c r="Z1298" s="209" t="str">
        <f t="shared" si="308"/>
        <v>11240475</v>
      </c>
      <c r="AA1298" s="209" t="str">
        <f t="shared" si="309"/>
        <v>BRLP0475</v>
      </c>
      <c r="AB1298" s="222" t="e">
        <f>VLOOKUP(Y1298,#REF!,2,0)</f>
        <v>#REF!</v>
      </c>
      <c r="AC1298" s="222" t="e">
        <f>VLOOKUP(Z1298,#REF!,2,0)</f>
        <v>#REF!</v>
      </c>
      <c r="AD1298" s="222" t="e">
        <f>VLOOKUP(AA1298,#REF!,2,0)</f>
        <v>#REF!</v>
      </c>
      <c r="AE1298" s="227" t="e">
        <f t="shared" si="310"/>
        <v>#REF!</v>
      </c>
      <c r="AF1298" s="230" t="e">
        <f t="shared" si="311"/>
        <v>#REF!</v>
      </c>
      <c r="AG1298" s="230">
        <v>2</v>
      </c>
      <c r="AH1298" s="230" t="e">
        <f t="shared" si="303"/>
        <v>#REF!</v>
      </c>
      <c r="AI1298" s="230" t="e">
        <f t="shared" si="304"/>
        <v>#REF!</v>
      </c>
      <c r="AJ1298" s="230" t="e">
        <f t="shared" si="305"/>
        <v>#REF!</v>
      </c>
      <c r="AK1298" s="209"/>
      <c r="AL1298" s="209"/>
      <c r="AM1298" s="209"/>
      <c r="AN1298" s="209"/>
      <c r="AO1298" s="209"/>
      <c r="AP1298" s="209"/>
      <c r="AQ1298" s="209"/>
      <c r="AR1298" s="209"/>
      <c r="AS1298" s="209"/>
      <c r="AT1298" s="209"/>
      <c r="AU1298" s="209"/>
      <c r="AV1298" s="209"/>
      <c r="AW1298" s="209"/>
      <c r="AX1298"/>
    </row>
    <row r="1299" spans="1:50" ht="15" hidden="1" x14ac:dyDescent="0.25">
      <c r="A1299" s="209">
        <v>4069</v>
      </c>
      <c r="B1299" s="209" t="s">
        <v>483</v>
      </c>
      <c r="C1299" s="210">
        <v>45675.915277777778</v>
      </c>
      <c r="D1299" s="209" t="s">
        <v>484</v>
      </c>
      <c r="E1299" s="209" t="s">
        <v>497</v>
      </c>
      <c r="F1299" s="209">
        <v>1</v>
      </c>
      <c r="G1299" s="209" t="s">
        <v>486</v>
      </c>
      <c r="H1299" s="209" t="s">
        <v>620</v>
      </c>
      <c r="I1299" s="209" t="s">
        <v>621</v>
      </c>
      <c r="J1299" s="209" t="s">
        <v>1</v>
      </c>
      <c r="K1299" s="209" t="s">
        <v>2206</v>
      </c>
      <c r="L1299" s="209" t="s">
        <v>593</v>
      </c>
      <c r="M1299" s="209" t="s">
        <v>769</v>
      </c>
      <c r="N1299" s="209" t="s">
        <v>567</v>
      </c>
      <c r="O1299" s="209"/>
      <c r="P1299" s="209"/>
      <c r="Q1299" s="209"/>
      <c r="R1299" s="209" t="e">
        <f>VLOOKUP(LEFT(Solicitacao_Prancha[[#This Row],[ORIGEM]],4),#REF!,2,0)</f>
        <v>#REF!</v>
      </c>
      <c r="S1299" s="209" t="e">
        <f>VLOOKUP(LEFT(Solicitacao_Prancha[[#This Row],[DESTINO]],4),#REF!,2,0)</f>
        <v>#REF!</v>
      </c>
      <c r="T1299" s="218" t="str">
        <f t="shared" si="306"/>
        <v>Não Aderente</v>
      </c>
      <c r="U1299" s="222">
        <f>((CONCATENATE(Solicitacao_Prancha[[#This Row],[DATA MOVIMENTAÇÃO]]," ",Solicitacao_Prancha[[#This Row],[HORA MOVIMENTAÇÃO]])-Solicitacao_Prancha[[#This Row],[DATA SOLICITAÇÃO]])*24)+3</f>
        <v>37.03333333338378</v>
      </c>
      <c r="V1299" s="224" t="s">
        <v>410</v>
      </c>
      <c r="W1299" s="209" t="str">
        <f>LEFT(Solicitacao_Prancha[[#This Row],[ORIGEM]],4)</f>
        <v>0332</v>
      </c>
      <c r="X1299" s="209" t="str">
        <f>LEFT(Solicitacao_Prancha[[#This Row],[DESTINO]],4)</f>
        <v>0452</v>
      </c>
      <c r="Y1299" s="209" t="str">
        <f t="shared" si="307"/>
        <v>BRLP0332</v>
      </c>
      <c r="Z1299" s="209" t="str">
        <f t="shared" si="308"/>
        <v>03320452</v>
      </c>
      <c r="AA1299" s="209" t="str">
        <f t="shared" si="309"/>
        <v>BRLP0452</v>
      </c>
      <c r="AB1299" s="222" t="e">
        <f>VLOOKUP(Y1299,#REF!,2,0)</f>
        <v>#REF!</v>
      </c>
      <c r="AC1299" s="222" t="e">
        <f>VLOOKUP(Z1299,#REF!,2,0)</f>
        <v>#REF!</v>
      </c>
      <c r="AD1299" s="222" t="e">
        <f>VLOOKUP(AA1299,#REF!,2,0)</f>
        <v>#REF!</v>
      </c>
      <c r="AE1299" s="227" t="e">
        <f t="shared" si="310"/>
        <v>#REF!</v>
      </c>
      <c r="AF1299" s="230" t="e">
        <f t="shared" si="311"/>
        <v>#REF!</v>
      </c>
      <c r="AG1299" s="230">
        <v>2</v>
      </c>
      <c r="AH1299" s="230" t="e">
        <f t="shared" si="303"/>
        <v>#REF!</v>
      </c>
      <c r="AI1299" s="230" t="e">
        <f t="shared" si="304"/>
        <v>#REF!</v>
      </c>
      <c r="AJ1299" s="230" t="e">
        <f t="shared" si="305"/>
        <v>#REF!</v>
      </c>
      <c r="AK1299" s="209"/>
      <c r="AL1299" s="209"/>
      <c r="AM1299" s="209"/>
      <c r="AN1299" s="209"/>
      <c r="AO1299" s="209"/>
      <c r="AP1299" s="209"/>
      <c r="AQ1299" s="209"/>
      <c r="AR1299" s="209"/>
      <c r="AS1299" s="209"/>
      <c r="AT1299" s="209"/>
      <c r="AU1299" s="209"/>
      <c r="AV1299" s="209"/>
      <c r="AW1299" s="209"/>
      <c r="AX1299"/>
    </row>
    <row r="1300" spans="1:50" ht="15" hidden="1" x14ac:dyDescent="0.25">
      <c r="A1300" s="209">
        <v>4082</v>
      </c>
      <c r="B1300" s="209" t="s">
        <v>743</v>
      </c>
      <c r="C1300" s="210">
        <v>45676.559027777781</v>
      </c>
      <c r="D1300" s="209" t="s">
        <v>1123</v>
      </c>
      <c r="E1300" s="209" t="s">
        <v>481</v>
      </c>
      <c r="F1300" s="209">
        <v>1</v>
      </c>
      <c r="G1300" s="209" t="s">
        <v>501</v>
      </c>
      <c r="H1300" s="209" t="s">
        <v>620</v>
      </c>
      <c r="I1300" s="209" t="s">
        <v>621</v>
      </c>
      <c r="J1300" s="209" t="s">
        <v>531</v>
      </c>
      <c r="K1300" s="209" t="s">
        <v>2130</v>
      </c>
      <c r="L1300" s="209" t="s">
        <v>598</v>
      </c>
      <c r="M1300" s="209" t="s">
        <v>647</v>
      </c>
      <c r="N1300" s="209" t="s">
        <v>683</v>
      </c>
      <c r="O1300" s="209" t="s">
        <v>2244</v>
      </c>
      <c r="P1300" s="209" t="s">
        <v>633</v>
      </c>
      <c r="Q1300" s="209" t="s">
        <v>688</v>
      </c>
      <c r="R1300" s="209" t="e">
        <f>VLOOKUP(LEFT(Solicitacao_Prancha[[#This Row],[ORIGEM]],4),#REF!,2,0)</f>
        <v>#REF!</v>
      </c>
      <c r="S1300" s="209" t="e">
        <f>VLOOKUP(LEFT(Solicitacao_Prancha[[#This Row],[DESTINO]],4),#REF!,2,0)</f>
        <v>#REF!</v>
      </c>
      <c r="T1300" s="218" t="str">
        <f t="shared" si="306"/>
        <v>Não Aderente</v>
      </c>
      <c r="U1300" s="222">
        <f>((CONCATENATE(Solicitacao_Prancha[[#This Row],[DATA MOVIMENTAÇÃO]]," ",Solicitacao_Prancha[[#This Row],[HORA MOVIMENTAÇÃO]])-Solicitacao_Prancha[[#This Row],[DATA SOLICITAÇÃO]])*24)+3</f>
        <v>3.5833333333139308</v>
      </c>
      <c r="V1300" s="224" t="s">
        <v>410</v>
      </c>
      <c r="W1300" s="209" t="str">
        <f>LEFT(Solicitacao_Prancha[[#This Row],[ORIGEM]],4)</f>
        <v>0298</v>
      </c>
      <c r="X1300" s="209" t="str">
        <f>LEFT(Solicitacao_Prancha[[#This Row],[DESTINO]],4)</f>
        <v>0438</v>
      </c>
      <c r="Y1300" s="209" t="str">
        <f t="shared" si="307"/>
        <v>BRLP0298</v>
      </c>
      <c r="Z1300" s="209" t="str">
        <f t="shared" si="308"/>
        <v>02980438</v>
      </c>
      <c r="AA1300" s="209" t="str">
        <f t="shared" si="309"/>
        <v>BRLP0438</v>
      </c>
      <c r="AB1300" s="222" t="e">
        <f>VLOOKUP(Y1300,#REF!,2,0)</f>
        <v>#REF!</v>
      </c>
      <c r="AC1300" s="222" t="e">
        <f>VLOOKUP(Z1300,#REF!,2,0)</f>
        <v>#REF!</v>
      </c>
      <c r="AD1300" s="222" t="e">
        <f>VLOOKUP(AA1300,#REF!,2,0)</f>
        <v>#REF!</v>
      </c>
      <c r="AE1300" s="227" t="e">
        <f t="shared" si="310"/>
        <v>#REF!</v>
      </c>
      <c r="AF1300" s="230" t="e">
        <f t="shared" si="311"/>
        <v>#REF!</v>
      </c>
      <c r="AG1300" s="230">
        <v>2</v>
      </c>
      <c r="AH1300" s="230" t="e">
        <f t="shared" si="303"/>
        <v>#REF!</v>
      </c>
      <c r="AI1300" s="230" t="e">
        <f t="shared" si="304"/>
        <v>#REF!</v>
      </c>
      <c r="AJ1300" s="230" t="e">
        <f t="shared" si="305"/>
        <v>#REF!</v>
      </c>
      <c r="AK1300" s="209"/>
      <c r="AL1300" s="209"/>
      <c r="AM1300" s="209"/>
      <c r="AN1300" s="209"/>
      <c r="AO1300" s="209"/>
      <c r="AP1300" s="209"/>
      <c r="AQ1300" s="209"/>
      <c r="AR1300" s="209"/>
      <c r="AS1300" s="209"/>
      <c r="AT1300" s="209"/>
      <c r="AU1300" s="209"/>
      <c r="AV1300" s="209"/>
      <c r="AW1300" s="209"/>
      <c r="AX1300"/>
    </row>
    <row r="1301" spans="1:50" ht="15" hidden="1" x14ac:dyDescent="0.25">
      <c r="A1301" s="209">
        <v>4083</v>
      </c>
      <c r="B1301" s="209" t="s">
        <v>743</v>
      </c>
      <c r="C1301" s="210">
        <v>45676.561111111114</v>
      </c>
      <c r="D1301" s="209" t="s">
        <v>840</v>
      </c>
      <c r="E1301" s="209" t="s">
        <v>491</v>
      </c>
      <c r="F1301" s="209">
        <v>1</v>
      </c>
      <c r="G1301" s="209" t="s">
        <v>501</v>
      </c>
      <c r="H1301" s="209" t="s">
        <v>620</v>
      </c>
      <c r="I1301" s="209" t="s">
        <v>621</v>
      </c>
      <c r="J1301" s="209" t="s">
        <v>531</v>
      </c>
      <c r="K1301" s="209" t="s">
        <v>2130</v>
      </c>
      <c r="L1301" s="209" t="s">
        <v>2245</v>
      </c>
      <c r="M1301" s="209" t="s">
        <v>639</v>
      </c>
      <c r="N1301" s="209" t="s">
        <v>683</v>
      </c>
      <c r="O1301" s="209"/>
      <c r="P1301" s="209" t="s">
        <v>633</v>
      </c>
      <c r="Q1301" s="209" t="s">
        <v>688</v>
      </c>
      <c r="R1301" s="209" t="e">
        <f>VLOOKUP(LEFT(Solicitacao_Prancha[[#This Row],[ORIGEM]],4),#REF!,2,0)</f>
        <v>#REF!</v>
      </c>
      <c r="S1301" s="209" t="e">
        <f>VLOOKUP(LEFT(Solicitacao_Prancha[[#This Row],[DESTINO]],4),#REF!,2,0)</f>
        <v>#REF!</v>
      </c>
      <c r="T1301" s="218" t="str">
        <f t="shared" si="306"/>
        <v>Não Aderente</v>
      </c>
      <c r="U1301" s="222">
        <f>((CONCATENATE(Solicitacao_Prancha[[#This Row],[DATA MOVIMENTAÇÃO]]," ",Solicitacao_Prancha[[#This Row],[HORA MOVIMENTAÇÃO]])-Solicitacao_Prancha[[#This Row],[DATA SOLICITAÇÃO]])*24)+3</f>
        <v>6</v>
      </c>
      <c r="V1301" s="224" t="s">
        <v>410</v>
      </c>
      <c r="W1301" s="209" t="str">
        <f>LEFT(Solicitacao_Prancha[[#This Row],[ORIGEM]],4)</f>
        <v>0486</v>
      </c>
      <c r="X1301" s="209" t="str">
        <f>LEFT(Solicitacao_Prancha[[#This Row],[DESTINO]],4)</f>
        <v>0438</v>
      </c>
      <c r="Y1301" s="209" t="str">
        <f t="shared" si="307"/>
        <v>BRLP0486</v>
      </c>
      <c r="Z1301" s="209" t="str">
        <f t="shared" si="308"/>
        <v>04860438</v>
      </c>
      <c r="AA1301" s="209" t="str">
        <f t="shared" si="309"/>
        <v>BRLP0438</v>
      </c>
      <c r="AB1301" s="222" t="e">
        <f>VLOOKUP(Y1301,#REF!,2,0)</f>
        <v>#REF!</v>
      </c>
      <c r="AC1301" s="222" t="e">
        <f>VLOOKUP(Z1301,#REF!,2,0)</f>
        <v>#REF!</v>
      </c>
      <c r="AD1301" s="222" t="e">
        <f>VLOOKUP(AA1301,#REF!,2,0)</f>
        <v>#REF!</v>
      </c>
      <c r="AE1301" s="227" t="e">
        <f t="shared" si="310"/>
        <v>#REF!</v>
      </c>
      <c r="AF1301" s="230" t="e">
        <f t="shared" si="311"/>
        <v>#REF!</v>
      </c>
      <c r="AG1301" s="230">
        <v>2</v>
      </c>
      <c r="AH1301" s="230" t="e">
        <f t="shared" si="303"/>
        <v>#REF!</v>
      </c>
      <c r="AI1301" s="230" t="e">
        <f t="shared" si="304"/>
        <v>#REF!</v>
      </c>
      <c r="AJ1301" s="230" t="e">
        <f t="shared" si="305"/>
        <v>#REF!</v>
      </c>
      <c r="AK1301" s="209"/>
      <c r="AL1301" s="209"/>
      <c r="AM1301" s="209"/>
      <c r="AN1301" s="209"/>
      <c r="AO1301" s="209"/>
      <c r="AP1301" s="209"/>
      <c r="AQ1301" s="209"/>
      <c r="AR1301" s="209"/>
      <c r="AS1301" s="209"/>
      <c r="AT1301" s="209"/>
      <c r="AU1301" s="209"/>
      <c r="AV1301" s="209"/>
      <c r="AW1301" s="209"/>
      <c r="AX1301"/>
    </row>
    <row r="1302" spans="1:50" ht="15" hidden="1" x14ac:dyDescent="0.25">
      <c r="A1302" s="209">
        <v>4299</v>
      </c>
      <c r="B1302" s="209" t="s">
        <v>742</v>
      </c>
      <c r="C1302" s="210">
        <v>45676.593055555553</v>
      </c>
      <c r="D1302" s="209" t="s">
        <v>585</v>
      </c>
      <c r="E1302" s="209" t="s">
        <v>489</v>
      </c>
      <c r="F1302" s="209">
        <v>1</v>
      </c>
      <c r="G1302" s="209" t="s">
        <v>532</v>
      </c>
      <c r="H1302" s="209" t="s">
        <v>620</v>
      </c>
      <c r="I1302" s="209" t="s">
        <v>624</v>
      </c>
      <c r="J1302" s="209" t="s">
        <v>1</v>
      </c>
      <c r="K1302" s="209" t="s">
        <v>2243</v>
      </c>
      <c r="L1302" s="209" t="s">
        <v>600</v>
      </c>
      <c r="M1302" s="209" t="s">
        <v>1747</v>
      </c>
      <c r="N1302" s="209" t="s">
        <v>2212</v>
      </c>
      <c r="O1302" s="209"/>
      <c r="P1302" s="209"/>
      <c r="Q1302" s="209" t="s">
        <v>687</v>
      </c>
      <c r="R1302" s="209" t="e">
        <f>VLOOKUP(LEFT(Solicitacao_Prancha[[#This Row],[ORIGEM]],4),#REF!,2,0)</f>
        <v>#REF!</v>
      </c>
      <c r="S1302" s="209" t="e">
        <f>VLOOKUP(LEFT(Solicitacao_Prancha[[#This Row],[DESTINO]],4),#REF!,2,0)</f>
        <v>#REF!</v>
      </c>
      <c r="T1302" s="218" t="str">
        <f t="shared" si="306"/>
        <v>Aderente</v>
      </c>
      <c r="U1302" s="222">
        <f>((CONCATENATE(Solicitacao_Prancha[[#This Row],[DATA MOVIMENTAÇÃO]]," ",Solicitacao_Prancha[[#This Row],[HORA MOVIMENTAÇÃO]])-Solicitacao_Prancha[[#This Row],[DATA SOLICITAÇÃO]])*24)+3</f>
        <v>66.766666666720994</v>
      </c>
      <c r="V1302" s="224" t="s">
        <v>410</v>
      </c>
      <c r="W1302" s="209" t="str">
        <f>LEFT(Solicitacao_Prancha[[#This Row],[ORIGEM]],4)</f>
        <v>0443</v>
      </c>
      <c r="X1302" s="209" t="str">
        <f>LEFT(Solicitacao_Prancha[[#This Row],[DESTINO]],4)</f>
        <v>0264</v>
      </c>
      <c r="Y1302" s="209" t="str">
        <f t="shared" si="307"/>
        <v>BRLP0443</v>
      </c>
      <c r="Z1302" s="209" t="str">
        <f t="shared" si="308"/>
        <v>04430264</v>
      </c>
      <c r="AA1302" s="209" t="str">
        <f t="shared" si="309"/>
        <v>BRLP0264</v>
      </c>
      <c r="AB1302" s="222" t="e">
        <f>VLOOKUP(Y1302,#REF!,2,0)</f>
        <v>#REF!</v>
      </c>
      <c r="AC1302" s="222" t="e">
        <f>VLOOKUP(Z1302,#REF!,2,0)</f>
        <v>#REF!</v>
      </c>
      <c r="AD1302" s="222" t="e">
        <f>VLOOKUP(AA1302,#REF!,2,0)</f>
        <v>#REF!</v>
      </c>
      <c r="AE1302" s="227" t="e">
        <f t="shared" si="310"/>
        <v>#REF!</v>
      </c>
      <c r="AF1302" s="230" t="e">
        <f t="shared" si="311"/>
        <v>#REF!</v>
      </c>
      <c r="AG1302" s="230">
        <v>2</v>
      </c>
      <c r="AH1302" s="230" t="e">
        <f t="shared" si="303"/>
        <v>#REF!</v>
      </c>
      <c r="AI1302" s="230" t="e">
        <f t="shared" si="304"/>
        <v>#REF!</v>
      </c>
      <c r="AJ1302" s="230" t="e">
        <f t="shared" si="305"/>
        <v>#REF!</v>
      </c>
      <c r="AK1302" s="209"/>
      <c r="AL1302" s="209"/>
      <c r="AM1302" s="209"/>
      <c r="AN1302" s="209"/>
      <c r="AO1302" s="209"/>
      <c r="AP1302" s="209"/>
      <c r="AQ1302" s="209"/>
      <c r="AR1302" s="209"/>
      <c r="AS1302" s="209"/>
      <c r="AT1302" s="209"/>
      <c r="AU1302" s="209"/>
      <c r="AV1302" s="209"/>
      <c r="AW1302" s="209"/>
      <c r="AX1302"/>
    </row>
    <row r="1303" spans="1:50" ht="15" hidden="1" x14ac:dyDescent="0.25">
      <c r="A1303" s="209">
        <v>4117</v>
      </c>
      <c r="B1303" s="209" t="s">
        <v>717</v>
      </c>
      <c r="C1303" s="210">
        <v>45676.709027777775</v>
      </c>
      <c r="D1303" s="209" t="s">
        <v>558</v>
      </c>
      <c r="E1303" s="209" t="s">
        <v>500</v>
      </c>
      <c r="F1303" s="209">
        <v>3</v>
      </c>
      <c r="G1303" s="209" t="s">
        <v>492</v>
      </c>
      <c r="H1303" s="209" t="s">
        <v>624</v>
      </c>
      <c r="I1303" s="209" t="s">
        <v>624</v>
      </c>
      <c r="J1303" s="209" t="s">
        <v>531</v>
      </c>
      <c r="K1303" s="209" t="s">
        <v>2206</v>
      </c>
      <c r="L1303" s="209" t="s">
        <v>2270</v>
      </c>
      <c r="M1303" s="209" t="s">
        <v>1857</v>
      </c>
      <c r="N1303" s="209" t="s">
        <v>784</v>
      </c>
      <c r="O1303" s="209"/>
      <c r="P1303" s="209" t="s">
        <v>514</v>
      </c>
      <c r="Q1303" s="209" t="s">
        <v>688</v>
      </c>
      <c r="R1303" s="209" t="e">
        <f>VLOOKUP(LEFT(Solicitacao_Prancha[[#This Row],[ORIGEM]],4),#REF!,2,0)</f>
        <v>#REF!</v>
      </c>
      <c r="S1303" s="209" t="e">
        <f>VLOOKUP(LEFT(Solicitacao_Prancha[[#This Row],[DESTINO]],4),#REF!,2,0)</f>
        <v>#REF!</v>
      </c>
      <c r="T1303" s="218" t="str">
        <f t="shared" si="306"/>
        <v>Não Aderente</v>
      </c>
      <c r="U1303" s="222">
        <f>((CONCATENATE(Solicitacao_Prancha[[#This Row],[DATA MOVIMENTAÇÃO]]," ",Solicitacao_Prancha[[#This Row],[HORA MOVIMENTAÇÃO]])-Solicitacao_Prancha[[#This Row],[DATA SOLICITAÇÃO]])*24)+3</f>
        <v>13.983333333337214</v>
      </c>
      <c r="V1303" s="224" t="s">
        <v>410</v>
      </c>
      <c r="W1303" s="209" t="str">
        <f>LEFT(Solicitacao_Prancha[[#This Row],[ORIGEM]],4)</f>
        <v>0384</v>
      </c>
      <c r="X1303" s="209" t="str">
        <f>LEFT(Solicitacao_Prancha[[#This Row],[DESTINO]],4)</f>
        <v>0412</v>
      </c>
      <c r="Y1303" s="209" t="str">
        <f t="shared" si="307"/>
        <v>BRLP0384</v>
      </c>
      <c r="Z1303" s="209" t="str">
        <f t="shared" si="308"/>
        <v>03840412</v>
      </c>
      <c r="AA1303" s="209" t="str">
        <f t="shared" si="309"/>
        <v>BRLP0412</v>
      </c>
      <c r="AB1303" s="222" t="e">
        <f>VLOOKUP(Y1303,#REF!,2,0)</f>
        <v>#REF!</v>
      </c>
      <c r="AC1303" s="222" t="e">
        <f>VLOOKUP(Z1303,#REF!,2,0)</f>
        <v>#REF!</v>
      </c>
      <c r="AD1303" s="222" t="e">
        <f>VLOOKUP(AA1303,#REF!,2,0)</f>
        <v>#REF!</v>
      </c>
      <c r="AE1303" s="227" t="e">
        <f t="shared" si="310"/>
        <v>#REF!</v>
      </c>
      <c r="AF1303" s="230" t="e">
        <f t="shared" si="311"/>
        <v>#REF!</v>
      </c>
      <c r="AG1303" s="230">
        <v>2</v>
      </c>
      <c r="AH1303" s="230" t="e">
        <f t="shared" si="303"/>
        <v>#REF!</v>
      </c>
      <c r="AI1303" s="230" t="e">
        <f t="shared" si="304"/>
        <v>#REF!</v>
      </c>
      <c r="AJ1303" s="230" t="e">
        <f t="shared" si="305"/>
        <v>#REF!</v>
      </c>
      <c r="AK1303" s="209"/>
      <c r="AL1303" s="209"/>
      <c r="AM1303" s="209"/>
      <c r="AN1303" s="209"/>
      <c r="AO1303" s="209"/>
      <c r="AP1303" s="209"/>
      <c r="AQ1303" s="209"/>
      <c r="AR1303" s="209"/>
      <c r="AS1303" s="209"/>
      <c r="AT1303" s="209"/>
      <c r="AU1303" s="209"/>
      <c r="AV1303" s="209"/>
      <c r="AW1303" s="209"/>
      <c r="AX1303"/>
    </row>
    <row r="1304" spans="1:50" ht="15" hidden="1" x14ac:dyDescent="0.25">
      <c r="A1304" s="209">
        <v>4191</v>
      </c>
      <c r="B1304" s="209" t="s">
        <v>717</v>
      </c>
      <c r="C1304" s="210">
        <v>45676.737500000003</v>
      </c>
      <c r="D1304" s="209" t="s">
        <v>588</v>
      </c>
      <c r="E1304" s="209" t="s">
        <v>500</v>
      </c>
      <c r="F1304" s="209">
        <v>2</v>
      </c>
      <c r="G1304" s="209" t="s">
        <v>492</v>
      </c>
      <c r="H1304" s="209" t="s">
        <v>621</v>
      </c>
      <c r="I1304" s="209" t="s">
        <v>624</v>
      </c>
      <c r="J1304" s="209" t="s">
        <v>531</v>
      </c>
      <c r="K1304" s="209" t="s">
        <v>2206</v>
      </c>
      <c r="L1304" s="209" t="s">
        <v>2270</v>
      </c>
      <c r="M1304" s="209" t="s">
        <v>1857</v>
      </c>
      <c r="N1304" s="209" t="s">
        <v>784</v>
      </c>
      <c r="O1304" s="209"/>
      <c r="P1304" s="209" t="s">
        <v>633</v>
      </c>
      <c r="Q1304" s="209" t="s">
        <v>688</v>
      </c>
      <c r="R1304" s="209" t="e">
        <f>VLOOKUP(LEFT(Solicitacao_Prancha[[#This Row],[ORIGEM]],4),#REF!,2,0)</f>
        <v>#REF!</v>
      </c>
      <c r="S1304" s="209" t="e">
        <f>VLOOKUP(LEFT(Solicitacao_Prancha[[#This Row],[DESTINO]],4),#REF!,2,0)</f>
        <v>#REF!</v>
      </c>
      <c r="T1304" s="218" t="str">
        <f t="shared" si="306"/>
        <v>Não Aderente</v>
      </c>
      <c r="U1304" s="222">
        <f>((CONCATENATE(Solicitacao_Prancha[[#This Row],[DATA MOVIMENTAÇÃO]]," ",Solicitacao_Prancha[[#This Row],[HORA MOVIMENTAÇÃO]])-Solicitacao_Prancha[[#This Row],[DATA SOLICITAÇÃO]])*24)+3</f>
        <v>13.299999999871943</v>
      </c>
      <c r="V1304" s="224" t="s">
        <v>410</v>
      </c>
      <c r="W1304" s="209" t="str">
        <f>LEFT(Solicitacao_Prancha[[#This Row],[ORIGEM]],4)</f>
        <v>0384</v>
      </c>
      <c r="X1304" s="209" t="str">
        <f>LEFT(Solicitacao_Prancha[[#This Row],[DESTINO]],4)</f>
        <v>0412</v>
      </c>
      <c r="Y1304" s="209" t="str">
        <f t="shared" si="307"/>
        <v>BRLP0384</v>
      </c>
      <c r="Z1304" s="209" t="str">
        <f t="shared" si="308"/>
        <v>03840412</v>
      </c>
      <c r="AA1304" s="209" t="str">
        <f t="shared" si="309"/>
        <v>BRLP0412</v>
      </c>
      <c r="AB1304" s="222" t="e">
        <f>VLOOKUP(Y1304,#REF!,2,0)</f>
        <v>#REF!</v>
      </c>
      <c r="AC1304" s="222" t="e">
        <f>VLOOKUP(Z1304,#REF!,2,0)</f>
        <v>#REF!</v>
      </c>
      <c r="AD1304" s="222" t="e">
        <f>VLOOKUP(AA1304,#REF!,2,0)</f>
        <v>#REF!</v>
      </c>
      <c r="AE1304" s="227" t="e">
        <f t="shared" si="310"/>
        <v>#REF!</v>
      </c>
      <c r="AF1304" s="230" t="e">
        <f t="shared" si="311"/>
        <v>#REF!</v>
      </c>
      <c r="AG1304" s="230">
        <v>2</v>
      </c>
      <c r="AH1304" s="230" t="e">
        <f t="shared" si="303"/>
        <v>#REF!</v>
      </c>
      <c r="AI1304" s="230" t="e">
        <f t="shared" si="304"/>
        <v>#REF!</v>
      </c>
      <c r="AJ1304" s="230" t="e">
        <f t="shared" si="305"/>
        <v>#REF!</v>
      </c>
      <c r="AK1304" s="209"/>
      <c r="AL1304" s="209"/>
      <c r="AM1304" s="209"/>
      <c r="AN1304" s="209"/>
      <c r="AO1304" s="209"/>
      <c r="AP1304" s="209"/>
      <c r="AQ1304" s="209"/>
      <c r="AR1304" s="209"/>
      <c r="AS1304" s="209"/>
      <c r="AT1304" s="209"/>
      <c r="AU1304" s="209"/>
      <c r="AV1304" s="209"/>
      <c r="AW1304" s="209"/>
      <c r="AX1304"/>
    </row>
    <row r="1305" spans="1:50" ht="15" hidden="1" x14ac:dyDescent="0.25">
      <c r="A1305" s="209">
        <v>4081</v>
      </c>
      <c r="B1305" s="209" t="s">
        <v>742</v>
      </c>
      <c r="C1305" s="210">
        <v>45676.793055555558</v>
      </c>
      <c r="D1305" s="209" t="s">
        <v>495</v>
      </c>
      <c r="E1305" s="209" t="s">
        <v>489</v>
      </c>
      <c r="F1305" s="209">
        <v>1</v>
      </c>
      <c r="G1305" s="209" t="s">
        <v>536</v>
      </c>
      <c r="H1305" s="209" t="s">
        <v>620</v>
      </c>
      <c r="I1305" s="209" t="s">
        <v>621</v>
      </c>
      <c r="J1305" s="209" t="s">
        <v>502</v>
      </c>
      <c r="K1305" s="209" t="s">
        <v>2206</v>
      </c>
      <c r="L1305" s="209" t="s">
        <v>593</v>
      </c>
      <c r="M1305" s="209" t="s">
        <v>641</v>
      </c>
      <c r="N1305" s="209" t="s">
        <v>513</v>
      </c>
      <c r="O1305" s="209"/>
      <c r="P1305" s="209"/>
      <c r="Q1305" s="209" t="s">
        <v>688</v>
      </c>
      <c r="R1305" s="209" t="e">
        <f>VLOOKUP(LEFT(Solicitacao_Prancha[[#This Row],[ORIGEM]],4),#REF!,2,0)</f>
        <v>#REF!</v>
      </c>
      <c r="S1305" s="209" t="e">
        <f>VLOOKUP(LEFT(Solicitacao_Prancha[[#This Row],[DESTINO]],4),#REF!,2,0)</f>
        <v>#REF!</v>
      </c>
      <c r="T1305" s="218" t="str">
        <f t="shared" si="306"/>
        <v>Não Aderente</v>
      </c>
      <c r="U1305" s="222">
        <f>((CONCATENATE(Solicitacao_Prancha[[#This Row],[DATA MOVIMENTAÇÃO]]," ",Solicitacao_Prancha[[#This Row],[HORA MOVIMENTAÇÃO]])-Solicitacao_Prancha[[#This Row],[DATA SOLICITAÇÃO]])*24)+3</f>
        <v>15.966666666674428</v>
      </c>
      <c r="V1305" s="224" t="s">
        <v>410</v>
      </c>
      <c r="W1305" s="209" t="str">
        <f>LEFT(Solicitacao_Prancha[[#This Row],[ORIGEM]],4)</f>
        <v>0503</v>
      </c>
      <c r="X1305" s="209" t="str">
        <f>LEFT(Solicitacao_Prancha[[#This Row],[DESTINO]],4)</f>
        <v>0009</v>
      </c>
      <c r="Y1305" s="209" t="str">
        <f t="shared" si="307"/>
        <v>BRLP0503</v>
      </c>
      <c r="Z1305" s="209" t="str">
        <f t="shared" si="308"/>
        <v>05030009</v>
      </c>
      <c r="AA1305" s="209" t="str">
        <f t="shared" si="309"/>
        <v>BRLP0009</v>
      </c>
      <c r="AB1305" s="222" t="e">
        <f>VLOOKUP(Y1305,#REF!,2,0)</f>
        <v>#REF!</v>
      </c>
      <c r="AC1305" s="222" t="e">
        <f>VLOOKUP(Z1305,#REF!,2,0)</f>
        <v>#REF!</v>
      </c>
      <c r="AD1305" s="222" t="e">
        <f>VLOOKUP(AA1305,#REF!,2,0)</f>
        <v>#REF!</v>
      </c>
      <c r="AE1305" s="227" t="e">
        <f t="shared" si="310"/>
        <v>#REF!</v>
      </c>
      <c r="AF1305" s="230" t="e">
        <f t="shared" si="311"/>
        <v>#REF!</v>
      </c>
      <c r="AG1305" s="230">
        <v>2</v>
      </c>
      <c r="AH1305" s="230" t="e">
        <f t="shared" si="303"/>
        <v>#REF!</v>
      </c>
      <c r="AI1305" s="230" t="e">
        <f t="shared" si="304"/>
        <v>#REF!</v>
      </c>
      <c r="AJ1305" s="230" t="e">
        <f t="shared" si="305"/>
        <v>#REF!</v>
      </c>
      <c r="AK1305" s="209"/>
      <c r="AL1305" s="209"/>
      <c r="AM1305" s="209"/>
      <c r="AN1305" s="209"/>
      <c r="AO1305" s="209"/>
      <c r="AP1305" s="209"/>
      <c r="AQ1305" s="209"/>
      <c r="AR1305" s="209"/>
      <c r="AS1305" s="209"/>
      <c r="AT1305" s="209"/>
      <c r="AU1305" s="209"/>
      <c r="AV1305" s="209"/>
      <c r="AW1305" s="209"/>
      <c r="AX1305"/>
    </row>
    <row r="1306" spans="1:50" ht="15" hidden="1" x14ac:dyDescent="0.25">
      <c r="A1306" s="209">
        <v>4234</v>
      </c>
      <c r="B1306" s="209" t="s">
        <v>717</v>
      </c>
      <c r="C1306" s="210">
        <v>45676.847222222219</v>
      </c>
      <c r="D1306" s="209" t="s">
        <v>551</v>
      </c>
      <c r="E1306" s="209" t="s">
        <v>500</v>
      </c>
      <c r="F1306" s="209">
        <v>3</v>
      </c>
      <c r="G1306" s="209" t="s">
        <v>544</v>
      </c>
      <c r="H1306" s="209" t="s">
        <v>624</v>
      </c>
      <c r="I1306" s="209" t="s">
        <v>624</v>
      </c>
      <c r="J1306" s="209" t="s">
        <v>1</v>
      </c>
      <c r="K1306" s="209" t="s">
        <v>2207</v>
      </c>
      <c r="L1306" s="209" t="s">
        <v>600</v>
      </c>
      <c r="M1306" s="209" t="s">
        <v>580</v>
      </c>
      <c r="N1306" s="209" t="s">
        <v>644</v>
      </c>
      <c r="O1306" s="209"/>
      <c r="P1306" s="209"/>
      <c r="Q1306" s="209" t="s">
        <v>688</v>
      </c>
      <c r="R1306" s="209" t="e">
        <f>VLOOKUP(LEFT(Solicitacao_Prancha[[#This Row],[ORIGEM]],4),#REF!,2,0)</f>
        <v>#REF!</v>
      </c>
      <c r="S1306" s="209" t="e">
        <f>VLOOKUP(LEFT(Solicitacao_Prancha[[#This Row],[DESTINO]],4),#REF!,2,0)</f>
        <v>#REF!</v>
      </c>
      <c r="T1306" s="218" t="str">
        <f t="shared" si="306"/>
        <v>Não Aderente</v>
      </c>
      <c r="U1306" s="222">
        <f>((CONCATENATE(Solicitacao_Prancha[[#This Row],[DATA MOVIMENTAÇÃO]]," ",Solicitacao_Prancha[[#This Row],[HORA MOVIMENTAÇÃO]])-Solicitacao_Prancha[[#This Row],[DATA SOLICITAÇÃO]])*24)+3</f>
        <v>36.666666666744277</v>
      </c>
      <c r="V1306" s="224" t="s">
        <v>410</v>
      </c>
      <c r="W1306" s="209" t="str">
        <f>LEFT(Solicitacao_Prancha[[#This Row],[ORIGEM]],4)</f>
        <v>0262</v>
      </c>
      <c r="X1306" s="209" t="str">
        <f>LEFT(Solicitacao_Prancha[[#This Row],[DESTINO]],4)</f>
        <v>0073</v>
      </c>
      <c r="Y1306" s="209" t="str">
        <f t="shared" si="307"/>
        <v>BRLP0262</v>
      </c>
      <c r="Z1306" s="209" t="str">
        <f t="shared" si="308"/>
        <v>02620073</v>
      </c>
      <c r="AA1306" s="209" t="str">
        <f t="shared" si="309"/>
        <v>BRLP0073</v>
      </c>
      <c r="AB1306" s="222" t="e">
        <f>VLOOKUP(Y1306,#REF!,2,0)</f>
        <v>#REF!</v>
      </c>
      <c r="AC1306" s="222" t="e">
        <f>VLOOKUP(Z1306,#REF!,2,0)</f>
        <v>#REF!</v>
      </c>
      <c r="AD1306" s="222" t="e">
        <f>VLOOKUP(AA1306,#REF!,2,0)</f>
        <v>#REF!</v>
      </c>
      <c r="AE1306" s="227" t="e">
        <f t="shared" si="310"/>
        <v>#REF!</v>
      </c>
      <c r="AF1306" s="230" t="e">
        <f t="shared" si="311"/>
        <v>#REF!</v>
      </c>
      <c r="AG1306" s="230">
        <v>2</v>
      </c>
      <c r="AH1306" s="230" t="e">
        <f t="shared" si="303"/>
        <v>#REF!</v>
      </c>
      <c r="AI1306" s="230" t="e">
        <f t="shared" si="304"/>
        <v>#REF!</v>
      </c>
      <c r="AJ1306" s="230" t="e">
        <f t="shared" si="305"/>
        <v>#REF!</v>
      </c>
      <c r="AK1306" s="209"/>
      <c r="AL1306" s="209"/>
      <c r="AM1306" s="209"/>
      <c r="AN1306" s="209"/>
      <c r="AO1306" s="209"/>
      <c r="AP1306" s="209"/>
      <c r="AQ1306" s="209"/>
      <c r="AR1306" s="209"/>
      <c r="AS1306" s="209"/>
      <c r="AT1306" s="209"/>
      <c r="AU1306" s="209"/>
      <c r="AV1306" s="209"/>
      <c r="AW1306" s="209"/>
      <c r="AX1306"/>
    </row>
    <row r="1307" spans="1:50" ht="15" hidden="1" x14ac:dyDescent="0.25">
      <c r="A1307" s="209">
        <v>4072</v>
      </c>
      <c r="B1307" s="209" t="s">
        <v>743</v>
      </c>
      <c r="C1307" s="210">
        <v>45676.850694444445</v>
      </c>
      <c r="D1307" s="209" t="s">
        <v>2106</v>
      </c>
      <c r="E1307" s="209" t="s">
        <v>481</v>
      </c>
      <c r="F1307" s="209">
        <v>1</v>
      </c>
      <c r="G1307" s="209" t="s">
        <v>492</v>
      </c>
      <c r="H1307" s="209" t="s">
        <v>620</v>
      </c>
      <c r="I1307" s="209" t="s">
        <v>621</v>
      </c>
      <c r="J1307" s="209" t="s">
        <v>531</v>
      </c>
      <c r="K1307" s="209" t="s">
        <v>2206</v>
      </c>
      <c r="L1307" s="209" t="s">
        <v>593</v>
      </c>
      <c r="M1307" s="209" t="s">
        <v>1804</v>
      </c>
      <c r="N1307" s="209" t="s">
        <v>2232</v>
      </c>
      <c r="O1307" s="209"/>
      <c r="P1307" s="209" t="s">
        <v>848</v>
      </c>
      <c r="Q1307" s="209" t="s">
        <v>688</v>
      </c>
      <c r="R1307" s="209" t="e">
        <f>VLOOKUP(LEFT(Solicitacao_Prancha[[#This Row],[ORIGEM]],4),#REF!,2,0)</f>
        <v>#REF!</v>
      </c>
      <c r="S1307" s="209" t="e">
        <f>VLOOKUP(LEFT(Solicitacao_Prancha[[#This Row],[DESTINO]],4),#REF!,2,0)</f>
        <v>#REF!</v>
      </c>
      <c r="T1307" s="218" t="str">
        <f t="shared" si="306"/>
        <v>Não Aderente</v>
      </c>
      <c r="U1307" s="222">
        <f>((CONCATENATE(Solicitacao_Prancha[[#This Row],[DATA MOVIMENTAÇÃO]]," ",Solicitacao_Prancha[[#This Row],[HORA MOVIMENTAÇÃO]])-Solicitacao_Prancha[[#This Row],[DATA SOLICITAÇÃO]])*24)+3</f>
        <v>14.583333333372138</v>
      </c>
      <c r="V1307" s="224" t="s">
        <v>410</v>
      </c>
      <c r="W1307" s="209" t="str">
        <f>LEFT(Solicitacao_Prancha[[#This Row],[ORIGEM]],4)</f>
        <v>0391</v>
      </c>
      <c r="X1307" s="209" t="str">
        <f>LEFT(Solicitacao_Prancha[[#This Row],[DESTINO]],4)</f>
        <v>0582</v>
      </c>
      <c r="Y1307" s="209" t="str">
        <f t="shared" si="307"/>
        <v>BRLP0391</v>
      </c>
      <c r="Z1307" s="209" t="str">
        <f t="shared" si="308"/>
        <v>03910582</v>
      </c>
      <c r="AA1307" s="209" t="str">
        <f t="shared" si="309"/>
        <v>BRLP0582</v>
      </c>
      <c r="AB1307" s="222" t="e">
        <f>VLOOKUP(Y1307,#REF!,2,0)</f>
        <v>#REF!</v>
      </c>
      <c r="AC1307" s="222" t="e">
        <f>VLOOKUP(Z1307,#REF!,2,0)</f>
        <v>#REF!</v>
      </c>
      <c r="AD1307" s="222" t="e">
        <f>VLOOKUP(AA1307,#REF!,2,0)</f>
        <v>#REF!</v>
      </c>
      <c r="AE1307" s="227" t="e">
        <f t="shared" si="310"/>
        <v>#REF!</v>
      </c>
      <c r="AF1307" s="230" t="e">
        <f t="shared" si="311"/>
        <v>#REF!</v>
      </c>
      <c r="AG1307" s="230">
        <v>2</v>
      </c>
      <c r="AH1307" s="230" t="e">
        <f t="shared" si="303"/>
        <v>#REF!</v>
      </c>
      <c r="AI1307" s="230" t="e">
        <f t="shared" si="304"/>
        <v>#REF!</v>
      </c>
      <c r="AJ1307" s="230" t="e">
        <f t="shared" si="305"/>
        <v>#REF!</v>
      </c>
      <c r="AK1307" s="209"/>
      <c r="AL1307" s="209"/>
      <c r="AM1307" s="209"/>
      <c r="AN1307" s="209"/>
      <c r="AO1307" s="209"/>
      <c r="AP1307" s="209"/>
      <c r="AQ1307" s="209"/>
      <c r="AR1307" s="209"/>
      <c r="AS1307" s="209"/>
      <c r="AT1307" s="209"/>
      <c r="AU1307" s="209"/>
      <c r="AV1307" s="209"/>
      <c r="AW1307" s="209"/>
      <c r="AX1307"/>
    </row>
    <row r="1308" spans="1:50" ht="15" hidden="1" x14ac:dyDescent="0.25">
      <c r="A1308" s="209">
        <v>4095</v>
      </c>
      <c r="B1308" s="209" t="s">
        <v>718</v>
      </c>
      <c r="C1308" s="210">
        <v>45676.994444444441</v>
      </c>
      <c r="D1308" s="209" t="s">
        <v>2053</v>
      </c>
      <c r="E1308" s="209" t="s">
        <v>719</v>
      </c>
      <c r="F1308" s="209">
        <v>6</v>
      </c>
      <c r="G1308" s="209" t="s">
        <v>487</v>
      </c>
      <c r="H1308" s="209" t="s">
        <v>637</v>
      </c>
      <c r="I1308" s="209" t="s">
        <v>621</v>
      </c>
      <c r="J1308" s="209" t="s">
        <v>1</v>
      </c>
      <c r="K1308" s="209" t="s">
        <v>2243</v>
      </c>
      <c r="L1308" s="209" t="s">
        <v>593</v>
      </c>
      <c r="M1308" s="209" t="s">
        <v>1848</v>
      </c>
      <c r="N1308" s="209" t="s">
        <v>2258</v>
      </c>
      <c r="O1308" s="209"/>
      <c r="P1308" s="209"/>
      <c r="Q1308" s="209" t="s">
        <v>688</v>
      </c>
      <c r="R1308" s="209" t="e">
        <f>VLOOKUP(LEFT(Solicitacao_Prancha[[#This Row],[ORIGEM]],4),#REF!,2,0)</f>
        <v>#REF!</v>
      </c>
      <c r="S1308" s="209" t="e">
        <f>VLOOKUP(LEFT(Solicitacao_Prancha[[#This Row],[DESTINO]],4),#REF!,2,0)</f>
        <v>#REF!</v>
      </c>
      <c r="T1308" s="218" t="str">
        <f t="shared" si="306"/>
        <v>Aderente</v>
      </c>
      <c r="U1308" s="222">
        <f>((CONCATENATE(Solicitacao_Prancha[[#This Row],[DATA MOVIMENTAÇÃO]]," ",Solicitacao_Prancha[[#This Row],[HORA MOVIMENTAÇÃO]])-Solicitacao_Prancha[[#This Row],[DATA SOLICITAÇÃO]])*24)+3</f>
        <v>59.133333333476912</v>
      </c>
      <c r="V1308" s="224" t="s">
        <v>410</v>
      </c>
      <c r="W1308" s="209" t="str">
        <f>LEFT(Solicitacao_Prancha[[#This Row],[ORIGEM]],4)</f>
        <v>0519</v>
      </c>
      <c r="X1308" s="209" t="str">
        <f>LEFT(Solicitacao_Prancha[[#This Row],[DESTINO]],4)</f>
        <v>0047</v>
      </c>
      <c r="Y1308" s="209" t="str">
        <f t="shared" si="307"/>
        <v>BRLP0519</v>
      </c>
      <c r="Z1308" s="209" t="str">
        <f t="shared" si="308"/>
        <v>05190047</v>
      </c>
      <c r="AA1308" s="209" t="str">
        <f t="shared" si="309"/>
        <v>BRLP0047</v>
      </c>
      <c r="AB1308" s="222" t="e">
        <f>VLOOKUP(Y1308,#REF!,2,0)</f>
        <v>#REF!</v>
      </c>
      <c r="AC1308" s="222" t="e">
        <f>VLOOKUP(Z1308,#REF!,2,0)</f>
        <v>#REF!</v>
      </c>
      <c r="AD1308" s="222" t="e">
        <f>VLOOKUP(AA1308,#REF!,2,0)</f>
        <v>#REF!</v>
      </c>
      <c r="AE1308" s="227" t="e">
        <f t="shared" si="310"/>
        <v>#REF!</v>
      </c>
      <c r="AF1308" s="230" t="e">
        <f t="shared" si="311"/>
        <v>#REF!</v>
      </c>
      <c r="AG1308" s="230">
        <v>2</v>
      </c>
      <c r="AH1308" s="230" t="e">
        <f t="shared" si="303"/>
        <v>#REF!</v>
      </c>
      <c r="AI1308" s="230" t="e">
        <f t="shared" si="304"/>
        <v>#REF!</v>
      </c>
      <c r="AJ1308" s="230" t="e">
        <f t="shared" si="305"/>
        <v>#REF!</v>
      </c>
      <c r="AK1308" s="209"/>
      <c r="AL1308" s="209"/>
      <c r="AM1308" s="209"/>
      <c r="AN1308" s="209"/>
      <c r="AO1308" s="209"/>
      <c r="AP1308" s="209"/>
      <c r="AQ1308" s="209"/>
      <c r="AR1308" s="209"/>
      <c r="AS1308" s="209"/>
      <c r="AT1308" s="209"/>
      <c r="AU1308" s="209"/>
      <c r="AV1308" s="209"/>
      <c r="AW1308" s="209"/>
      <c r="AX1308"/>
    </row>
    <row r="1309" spans="1:50" ht="15" hidden="1" x14ac:dyDescent="0.25">
      <c r="A1309" s="209">
        <v>4121</v>
      </c>
      <c r="B1309" s="209" t="s">
        <v>718</v>
      </c>
      <c r="C1309" s="210">
        <v>45677.345138888886</v>
      </c>
      <c r="D1309" s="209" t="s">
        <v>575</v>
      </c>
      <c r="E1309" s="209" t="s">
        <v>719</v>
      </c>
      <c r="F1309" s="209">
        <v>5</v>
      </c>
      <c r="G1309" s="209" t="s">
        <v>4</v>
      </c>
      <c r="H1309" s="209" t="s">
        <v>626</v>
      </c>
      <c r="I1309" s="209" t="s">
        <v>621</v>
      </c>
      <c r="J1309" s="209" t="s">
        <v>502</v>
      </c>
      <c r="K1309" s="209" t="s">
        <v>2243</v>
      </c>
      <c r="L1309" s="209" t="s">
        <v>604</v>
      </c>
      <c r="M1309" s="209" t="s">
        <v>642</v>
      </c>
      <c r="N1309" s="209" t="s">
        <v>638</v>
      </c>
      <c r="O1309" s="209" t="s">
        <v>2271</v>
      </c>
      <c r="P1309" s="209"/>
      <c r="Q1309" s="209" t="s">
        <v>688</v>
      </c>
      <c r="R1309" s="209" t="e">
        <f>VLOOKUP(LEFT(Solicitacao_Prancha[[#This Row],[ORIGEM]],4),#REF!,2,0)</f>
        <v>#REF!</v>
      </c>
      <c r="S1309" s="209" t="e">
        <f>VLOOKUP(LEFT(Solicitacao_Prancha[[#This Row],[DESTINO]],4),#REF!,2,0)</f>
        <v>#REF!</v>
      </c>
      <c r="T1309" s="218" t="str">
        <f t="shared" si="306"/>
        <v>Aderente</v>
      </c>
      <c r="U1309" s="222">
        <f>((CONCATENATE(Solicitacao_Prancha[[#This Row],[DATA MOVIMENTAÇÃO]]," ",Solicitacao_Prancha[[#This Row],[HORA MOVIMENTAÇÃO]])-Solicitacao_Prancha[[#This Row],[DATA SOLICITAÇÃO]])*24)+3</f>
        <v>49.716666666674428</v>
      </c>
      <c r="V1309" s="224" t="s">
        <v>410</v>
      </c>
      <c r="W1309" s="209" t="str">
        <f>LEFT(Solicitacao_Prancha[[#This Row],[ORIGEM]],4)</f>
        <v>0352</v>
      </c>
      <c r="X1309" s="209" t="str">
        <f>LEFT(Solicitacao_Prancha[[#This Row],[DESTINO]],4)</f>
        <v>0011</v>
      </c>
      <c r="Y1309" s="209" t="str">
        <f t="shared" si="307"/>
        <v>BRLP0352</v>
      </c>
      <c r="Z1309" s="209" t="str">
        <f t="shared" si="308"/>
        <v>03520011</v>
      </c>
      <c r="AA1309" s="209" t="str">
        <f t="shared" si="309"/>
        <v>BRLP0011</v>
      </c>
      <c r="AB1309" s="222" t="e">
        <f>VLOOKUP(Y1309,#REF!,2,0)</f>
        <v>#REF!</v>
      </c>
      <c r="AC1309" s="222" t="e">
        <f>VLOOKUP(Z1309,#REF!,2,0)</f>
        <v>#REF!</v>
      </c>
      <c r="AD1309" s="222" t="e">
        <f>VLOOKUP(AA1309,#REF!,2,0)</f>
        <v>#REF!</v>
      </c>
      <c r="AE1309" s="227" t="e">
        <f t="shared" si="310"/>
        <v>#REF!</v>
      </c>
      <c r="AF1309" s="230" t="e">
        <f t="shared" si="311"/>
        <v>#REF!</v>
      </c>
      <c r="AG1309" s="230">
        <v>2</v>
      </c>
      <c r="AH1309" s="230" t="e">
        <f t="shared" ref="AH1309:AH1372" si="312">(AD1309/65)+(AE1309/42.5)+(AF1309/65)</f>
        <v>#REF!</v>
      </c>
      <c r="AI1309" s="230" t="e">
        <f t="shared" ref="AI1309:AI1372" si="313">(AE1309/65)+(AF1309/42.5)+(AG1309/65)</f>
        <v>#REF!</v>
      </c>
      <c r="AJ1309" s="230" t="e">
        <f t="shared" ref="AJ1309:AJ1372" si="314">(AF1309/65)+(AG1309/42.5)+(AH1309/65)</f>
        <v>#REF!</v>
      </c>
      <c r="AK1309" s="209"/>
      <c r="AL1309" s="209"/>
      <c r="AM1309" s="209"/>
      <c r="AN1309" s="209"/>
      <c r="AO1309" s="209"/>
      <c r="AP1309" s="209"/>
      <c r="AQ1309" s="209"/>
      <c r="AR1309" s="209"/>
      <c r="AS1309" s="209"/>
      <c r="AT1309" s="209"/>
      <c r="AU1309" s="209"/>
      <c r="AV1309" s="209"/>
      <c r="AW1309" s="209"/>
      <c r="AX1309"/>
    </row>
    <row r="1310" spans="1:50" ht="15" hidden="1" x14ac:dyDescent="0.25">
      <c r="A1310" s="209">
        <v>4074</v>
      </c>
      <c r="B1310" s="209" t="s">
        <v>718</v>
      </c>
      <c r="C1310" s="210">
        <v>45677.345138888886</v>
      </c>
      <c r="D1310" s="209" t="s">
        <v>575</v>
      </c>
      <c r="E1310" s="209" t="s">
        <v>719</v>
      </c>
      <c r="F1310" s="209">
        <v>5</v>
      </c>
      <c r="G1310" s="209" t="s">
        <v>4</v>
      </c>
      <c r="H1310" s="209" t="s">
        <v>626</v>
      </c>
      <c r="I1310" s="209" t="s">
        <v>621</v>
      </c>
      <c r="J1310" s="209" t="s">
        <v>1</v>
      </c>
      <c r="K1310" s="209" t="s">
        <v>2243</v>
      </c>
      <c r="L1310" s="209" t="s">
        <v>604</v>
      </c>
      <c r="M1310" s="209" t="s">
        <v>642</v>
      </c>
      <c r="N1310" s="209" t="s">
        <v>638</v>
      </c>
      <c r="O1310" s="209"/>
      <c r="P1310" s="209"/>
      <c r="Q1310" s="209" t="s">
        <v>688</v>
      </c>
      <c r="R1310" s="209" t="e">
        <f>VLOOKUP(LEFT(Solicitacao_Prancha[[#This Row],[ORIGEM]],4),#REF!,2,0)</f>
        <v>#REF!</v>
      </c>
      <c r="S1310" s="209" t="e">
        <f>VLOOKUP(LEFT(Solicitacao_Prancha[[#This Row],[DESTINO]],4),#REF!,2,0)</f>
        <v>#REF!</v>
      </c>
      <c r="T1310" s="218" t="str">
        <f t="shared" si="306"/>
        <v>Aderente</v>
      </c>
      <c r="U1310" s="222">
        <f>((CONCATENATE(Solicitacao_Prancha[[#This Row],[DATA MOVIMENTAÇÃO]]," ",Solicitacao_Prancha[[#This Row],[HORA MOVIMENTAÇÃO]])-Solicitacao_Prancha[[#This Row],[DATA SOLICITAÇÃO]])*24)+3</f>
        <v>49.716666666674428</v>
      </c>
      <c r="V1310" s="224" t="s">
        <v>410</v>
      </c>
      <c r="W1310" s="209" t="str">
        <f>LEFT(Solicitacao_Prancha[[#This Row],[ORIGEM]],4)</f>
        <v>0352</v>
      </c>
      <c r="X1310" s="209" t="str">
        <f>LEFT(Solicitacao_Prancha[[#This Row],[DESTINO]],4)</f>
        <v>0011</v>
      </c>
      <c r="Y1310" s="209" t="str">
        <f t="shared" si="307"/>
        <v>BRLP0352</v>
      </c>
      <c r="Z1310" s="209" t="str">
        <f t="shared" si="308"/>
        <v>03520011</v>
      </c>
      <c r="AA1310" s="209" t="str">
        <f t="shared" si="309"/>
        <v>BRLP0011</v>
      </c>
      <c r="AB1310" s="222" t="e">
        <f>VLOOKUP(Y1310,#REF!,2,0)</f>
        <v>#REF!</v>
      </c>
      <c r="AC1310" s="222" t="e">
        <f>VLOOKUP(Z1310,#REF!,2,0)</f>
        <v>#REF!</v>
      </c>
      <c r="AD1310" s="222" t="e">
        <f>VLOOKUP(AA1310,#REF!,2,0)</f>
        <v>#REF!</v>
      </c>
      <c r="AE1310" s="227" t="e">
        <f t="shared" si="310"/>
        <v>#REF!</v>
      </c>
      <c r="AF1310" s="230" t="e">
        <f t="shared" si="311"/>
        <v>#REF!</v>
      </c>
      <c r="AG1310" s="230">
        <v>2</v>
      </c>
      <c r="AH1310" s="230" t="e">
        <f t="shared" si="312"/>
        <v>#REF!</v>
      </c>
      <c r="AI1310" s="230" t="e">
        <f t="shared" si="313"/>
        <v>#REF!</v>
      </c>
      <c r="AJ1310" s="230" t="e">
        <f t="shared" si="314"/>
        <v>#REF!</v>
      </c>
      <c r="AK1310" s="209"/>
      <c r="AL1310" s="209"/>
      <c r="AM1310" s="209"/>
      <c r="AN1310" s="209"/>
      <c r="AO1310" s="209"/>
      <c r="AP1310" s="209"/>
      <c r="AQ1310" s="209"/>
      <c r="AR1310" s="209"/>
      <c r="AS1310" s="209"/>
      <c r="AT1310" s="209"/>
      <c r="AU1310" s="209"/>
      <c r="AV1310" s="209"/>
      <c r="AW1310" s="209"/>
      <c r="AX1310"/>
    </row>
    <row r="1311" spans="1:50" ht="15" hidden="1" x14ac:dyDescent="0.25">
      <c r="A1311" s="209">
        <v>4073</v>
      </c>
      <c r="B1311" s="209" t="s">
        <v>717</v>
      </c>
      <c r="C1311" s="210">
        <v>45677.504861111112</v>
      </c>
      <c r="D1311" s="209" t="s">
        <v>2242</v>
      </c>
      <c r="E1311" s="209" t="s">
        <v>500</v>
      </c>
      <c r="F1311" s="209">
        <v>1</v>
      </c>
      <c r="G1311" s="209" t="s">
        <v>501</v>
      </c>
      <c r="H1311" s="209" t="s">
        <v>620</v>
      </c>
      <c r="I1311" s="209" t="s">
        <v>620</v>
      </c>
      <c r="J1311" s="209" t="s">
        <v>1</v>
      </c>
      <c r="K1311" s="209" t="s">
        <v>2243</v>
      </c>
      <c r="L1311" s="209" t="s">
        <v>595</v>
      </c>
      <c r="M1311" s="209" t="s">
        <v>3</v>
      </c>
      <c r="N1311" s="209" t="s">
        <v>2</v>
      </c>
      <c r="O1311" s="209"/>
      <c r="P1311" s="209"/>
      <c r="Q1311" s="209" t="s">
        <v>688</v>
      </c>
      <c r="R1311" s="209" t="e">
        <f>VLOOKUP(LEFT(Solicitacao_Prancha[[#This Row],[ORIGEM]],4),#REF!,2,0)</f>
        <v>#REF!</v>
      </c>
      <c r="S1311" s="209" t="e">
        <f>VLOOKUP(LEFT(Solicitacao_Prancha[[#This Row],[DESTINO]],4),#REF!,2,0)</f>
        <v>#REF!</v>
      </c>
      <c r="T1311" s="218" t="str">
        <f t="shared" si="306"/>
        <v>Aderente</v>
      </c>
      <c r="U1311" s="222">
        <f>((CONCATENATE(Solicitacao_Prancha[[#This Row],[DATA MOVIMENTAÇÃO]]," ",Solicitacao_Prancha[[#This Row],[HORA MOVIMENTAÇÃO]])-Solicitacao_Prancha[[#This Row],[DATA SOLICITAÇÃO]])*24)+3</f>
        <v>48.883333333244082</v>
      </c>
      <c r="V1311" s="224" t="s">
        <v>410</v>
      </c>
      <c r="W1311" s="209" t="str">
        <f>LEFT(Solicitacao_Prancha[[#This Row],[ORIGEM]],4)</f>
        <v>0003</v>
      </c>
      <c r="X1311" s="209" t="str">
        <f>LEFT(Solicitacao_Prancha[[#This Row],[DESTINO]],4)</f>
        <v>0001</v>
      </c>
      <c r="Y1311" s="209" t="str">
        <f t="shared" si="307"/>
        <v>BRLP0003</v>
      </c>
      <c r="Z1311" s="209" t="str">
        <f t="shared" si="308"/>
        <v>00030001</v>
      </c>
      <c r="AA1311" s="209" t="str">
        <f t="shared" si="309"/>
        <v>BRLP0001</v>
      </c>
      <c r="AB1311" s="222" t="e">
        <f>VLOOKUP(Y1311,#REF!,2,0)</f>
        <v>#REF!</v>
      </c>
      <c r="AC1311" s="222" t="e">
        <f>VLOOKUP(Z1311,#REF!,2,0)</f>
        <v>#REF!</v>
      </c>
      <c r="AD1311" s="222" t="e">
        <f>VLOOKUP(AA1311,#REF!,2,0)</f>
        <v>#REF!</v>
      </c>
      <c r="AE1311" s="227" t="e">
        <f t="shared" si="310"/>
        <v>#REF!</v>
      </c>
      <c r="AF1311" s="230" t="e">
        <f t="shared" si="311"/>
        <v>#REF!</v>
      </c>
      <c r="AG1311" s="230">
        <v>2</v>
      </c>
      <c r="AH1311" s="230" t="e">
        <f t="shared" si="312"/>
        <v>#REF!</v>
      </c>
      <c r="AI1311" s="230" t="e">
        <f t="shared" si="313"/>
        <v>#REF!</v>
      </c>
      <c r="AJ1311" s="230" t="e">
        <f t="shared" si="314"/>
        <v>#REF!</v>
      </c>
      <c r="AK1311" s="209"/>
      <c r="AL1311" s="209"/>
      <c r="AM1311" s="209"/>
      <c r="AN1311" s="209"/>
      <c r="AO1311" s="209"/>
      <c r="AP1311" s="209"/>
      <c r="AQ1311" s="209"/>
      <c r="AR1311" s="209"/>
      <c r="AS1311" s="209"/>
      <c r="AT1311" s="209"/>
      <c r="AU1311" s="209"/>
      <c r="AV1311" s="209"/>
      <c r="AW1311" s="209"/>
      <c r="AX1311"/>
    </row>
    <row r="1312" spans="1:50" ht="15" hidden="1" x14ac:dyDescent="0.25">
      <c r="A1312" s="209">
        <v>4090</v>
      </c>
      <c r="B1312" s="209" t="s">
        <v>743</v>
      </c>
      <c r="C1312" s="210">
        <v>45677.520138888889</v>
      </c>
      <c r="D1312" s="209" t="s">
        <v>2246</v>
      </c>
      <c r="E1312" s="209" t="s">
        <v>489</v>
      </c>
      <c r="F1312" s="209">
        <v>1</v>
      </c>
      <c r="G1312" s="209" t="s">
        <v>492</v>
      </c>
      <c r="H1312" s="209" t="s">
        <v>620</v>
      </c>
      <c r="I1312" s="209" t="s">
        <v>624</v>
      </c>
      <c r="J1312" s="209" t="s">
        <v>531</v>
      </c>
      <c r="K1312" s="209" t="s">
        <v>2207</v>
      </c>
      <c r="L1312" s="209" t="s">
        <v>2247</v>
      </c>
      <c r="M1312" s="209" t="s">
        <v>1804</v>
      </c>
      <c r="N1312" s="209" t="s">
        <v>2214</v>
      </c>
      <c r="O1312" s="209"/>
      <c r="P1312" s="209" t="s">
        <v>633</v>
      </c>
      <c r="Q1312" s="209" t="s">
        <v>687</v>
      </c>
      <c r="R1312" s="209" t="e">
        <f>VLOOKUP(LEFT(Solicitacao_Prancha[[#This Row],[ORIGEM]],4),#REF!,2,0)</f>
        <v>#REF!</v>
      </c>
      <c r="S1312" s="209" t="e">
        <f>VLOOKUP(LEFT(Solicitacao_Prancha[[#This Row],[DESTINO]],4),#REF!,2,0)</f>
        <v>#REF!</v>
      </c>
      <c r="T1312" s="218" t="str">
        <f t="shared" si="306"/>
        <v>Não Aderente</v>
      </c>
      <c r="U1312" s="222">
        <f>((CONCATENATE(Solicitacao_Prancha[[#This Row],[DATA MOVIMENTAÇÃO]]," ",Solicitacao_Prancha[[#This Row],[HORA MOVIMENTAÇÃO]])-Solicitacao_Prancha[[#This Row],[DATA SOLICITAÇÃO]])*24)+3</f>
        <v>20.683333333348855</v>
      </c>
      <c r="V1312" s="224" t="s">
        <v>410</v>
      </c>
      <c r="W1312" s="209" t="str">
        <f>LEFT(Solicitacao_Prancha[[#This Row],[ORIGEM]],4)</f>
        <v>0391</v>
      </c>
      <c r="X1312" s="209" t="str">
        <f>LEFT(Solicitacao_Prancha[[#This Row],[DESTINO]],4)</f>
        <v>0497</v>
      </c>
      <c r="Y1312" s="209" t="str">
        <f t="shared" si="307"/>
        <v>BRLP0391</v>
      </c>
      <c r="Z1312" s="209" t="str">
        <f t="shared" si="308"/>
        <v>03910497</v>
      </c>
      <c r="AA1312" s="209" t="str">
        <f t="shared" si="309"/>
        <v>BRLP0497</v>
      </c>
      <c r="AB1312" s="222" t="e">
        <f>VLOOKUP(Y1312,#REF!,2,0)</f>
        <v>#REF!</v>
      </c>
      <c r="AC1312" s="222" t="e">
        <f>VLOOKUP(Z1312,#REF!,2,0)</f>
        <v>#REF!</v>
      </c>
      <c r="AD1312" s="222" t="e">
        <f>VLOOKUP(AA1312,#REF!,2,0)</f>
        <v>#REF!</v>
      </c>
      <c r="AE1312" s="227" t="e">
        <f t="shared" si="310"/>
        <v>#REF!</v>
      </c>
      <c r="AF1312" s="230" t="e">
        <f t="shared" si="311"/>
        <v>#REF!</v>
      </c>
      <c r="AG1312" s="230">
        <v>2</v>
      </c>
      <c r="AH1312" s="230" t="e">
        <f t="shared" si="312"/>
        <v>#REF!</v>
      </c>
      <c r="AI1312" s="230" t="e">
        <f t="shared" si="313"/>
        <v>#REF!</v>
      </c>
      <c r="AJ1312" s="230" t="e">
        <f t="shared" si="314"/>
        <v>#REF!</v>
      </c>
      <c r="AK1312" s="209"/>
      <c r="AL1312" s="209"/>
      <c r="AM1312" s="209"/>
      <c r="AN1312" s="209"/>
      <c r="AO1312" s="209"/>
      <c r="AP1312" s="209"/>
      <c r="AQ1312" s="209"/>
      <c r="AR1312" s="209"/>
      <c r="AS1312" s="209"/>
      <c r="AT1312" s="209"/>
      <c r="AU1312" s="209"/>
      <c r="AV1312" s="209"/>
      <c r="AW1312" s="209"/>
      <c r="AX1312"/>
    </row>
    <row r="1313" spans="1:50" ht="15" hidden="1" x14ac:dyDescent="0.25">
      <c r="A1313" s="209">
        <v>4075</v>
      </c>
      <c r="B1313" s="209" t="s">
        <v>717</v>
      </c>
      <c r="C1313" s="210">
        <v>45677.5625</v>
      </c>
      <c r="D1313" s="209" t="s">
        <v>511</v>
      </c>
      <c r="E1313" s="209" t="s">
        <v>500</v>
      </c>
      <c r="F1313" s="209">
        <v>3</v>
      </c>
      <c r="G1313" s="209" t="s">
        <v>8</v>
      </c>
      <c r="H1313" s="209" t="s">
        <v>620</v>
      </c>
      <c r="I1313" s="209" t="s">
        <v>624</v>
      </c>
      <c r="J1313" s="209" t="s">
        <v>531</v>
      </c>
      <c r="K1313" s="209" t="s">
        <v>2243</v>
      </c>
      <c r="L1313" s="209" t="s">
        <v>812</v>
      </c>
      <c r="M1313" s="209" t="s">
        <v>639</v>
      </c>
      <c r="N1313" s="209" t="s">
        <v>547</v>
      </c>
      <c r="O1313" s="209"/>
      <c r="P1313" s="209" t="s">
        <v>633</v>
      </c>
      <c r="Q1313" s="209" t="s">
        <v>688</v>
      </c>
      <c r="R1313" s="209" t="e">
        <f>VLOOKUP(LEFT(Solicitacao_Prancha[[#This Row],[ORIGEM]],4),#REF!,2,0)</f>
        <v>#REF!</v>
      </c>
      <c r="S1313" s="209" t="e">
        <f>VLOOKUP(LEFT(Solicitacao_Prancha[[#This Row],[DESTINO]],4),#REF!,2,0)</f>
        <v>#REF!</v>
      </c>
      <c r="T1313" s="218" t="str">
        <f t="shared" si="306"/>
        <v>Aderente</v>
      </c>
      <c r="U1313" s="222">
        <f>((CONCATENATE(Solicitacao_Prancha[[#This Row],[DATA MOVIMENTAÇÃO]]," ",Solicitacao_Prancha[[#This Row],[HORA MOVIMENTAÇÃO]])-Solicitacao_Prancha[[#This Row],[DATA SOLICITAÇÃO]])*24)+3</f>
        <v>48</v>
      </c>
      <c r="V1313" s="224" t="s">
        <v>410</v>
      </c>
      <c r="W1313" s="209" t="str">
        <f>LEFT(Solicitacao_Prancha[[#This Row],[ORIGEM]],4)</f>
        <v>0486</v>
      </c>
      <c r="X1313" s="209" t="str">
        <f>LEFT(Solicitacao_Prancha[[#This Row],[DESTINO]],4)</f>
        <v>0484</v>
      </c>
      <c r="Y1313" s="209" t="str">
        <f t="shared" si="307"/>
        <v>BRLP0486</v>
      </c>
      <c r="Z1313" s="209" t="str">
        <f t="shared" si="308"/>
        <v>04860484</v>
      </c>
      <c r="AA1313" s="209" t="str">
        <f t="shared" si="309"/>
        <v>BRLP0484</v>
      </c>
      <c r="AB1313" s="222" t="e">
        <f>VLOOKUP(Y1313,#REF!,2,0)</f>
        <v>#REF!</v>
      </c>
      <c r="AC1313" s="222" t="e">
        <f>VLOOKUP(Z1313,#REF!,2,0)</f>
        <v>#REF!</v>
      </c>
      <c r="AD1313" s="222" t="e">
        <f>VLOOKUP(AA1313,#REF!,2,0)</f>
        <v>#REF!</v>
      </c>
      <c r="AE1313" s="227" t="e">
        <f t="shared" si="310"/>
        <v>#REF!</v>
      </c>
      <c r="AF1313" s="230" t="e">
        <f t="shared" si="311"/>
        <v>#REF!</v>
      </c>
      <c r="AG1313" s="230">
        <v>2</v>
      </c>
      <c r="AH1313" s="230" t="e">
        <f t="shared" si="312"/>
        <v>#REF!</v>
      </c>
      <c r="AI1313" s="230" t="e">
        <f t="shared" si="313"/>
        <v>#REF!</v>
      </c>
      <c r="AJ1313" s="230" t="e">
        <f t="shared" si="314"/>
        <v>#REF!</v>
      </c>
      <c r="AK1313" s="209"/>
      <c r="AL1313" s="209"/>
      <c r="AM1313" s="209"/>
      <c r="AN1313" s="209"/>
      <c r="AO1313" s="209"/>
      <c r="AP1313" s="209"/>
      <c r="AQ1313" s="209"/>
      <c r="AR1313" s="209"/>
      <c r="AS1313" s="209"/>
      <c r="AT1313" s="209"/>
      <c r="AU1313" s="209"/>
      <c r="AV1313" s="209"/>
      <c r="AW1313" s="209"/>
      <c r="AX1313"/>
    </row>
    <row r="1314" spans="1:50" ht="15" hidden="1" x14ac:dyDescent="0.25">
      <c r="A1314" s="209">
        <v>4091</v>
      </c>
      <c r="B1314" s="209" t="s">
        <v>717</v>
      </c>
      <c r="C1314" s="210">
        <v>45677.57916666667</v>
      </c>
      <c r="D1314" s="209" t="s">
        <v>631</v>
      </c>
      <c r="E1314" s="209" t="s">
        <v>500</v>
      </c>
      <c r="F1314" s="209">
        <v>1</v>
      </c>
      <c r="G1314" s="209" t="s">
        <v>543</v>
      </c>
      <c r="H1314" s="209" t="s">
        <v>620</v>
      </c>
      <c r="I1314" s="209" t="s">
        <v>621</v>
      </c>
      <c r="J1314" s="209" t="s">
        <v>1</v>
      </c>
      <c r="K1314" s="209" t="s">
        <v>2207</v>
      </c>
      <c r="L1314" s="209" t="s">
        <v>599</v>
      </c>
      <c r="M1314" s="209" t="s">
        <v>1768</v>
      </c>
      <c r="N1314" s="209" t="s">
        <v>1768</v>
      </c>
      <c r="O1314" s="209"/>
      <c r="P1314" s="209"/>
      <c r="Q1314" s="209" t="s">
        <v>687</v>
      </c>
      <c r="R1314" s="209" t="e">
        <f>VLOOKUP(LEFT(Solicitacao_Prancha[[#This Row],[ORIGEM]],4),#REF!,2,0)</f>
        <v>#REF!</v>
      </c>
      <c r="S1314" s="209" t="e">
        <f>VLOOKUP(LEFT(Solicitacao_Prancha[[#This Row],[DESTINO]],4),#REF!,2,0)</f>
        <v>#REF!</v>
      </c>
      <c r="T1314" s="218" t="str">
        <f t="shared" si="306"/>
        <v>Não Aderente</v>
      </c>
      <c r="U1314" s="222">
        <f>((CONCATENATE(Solicitacao_Prancha[[#This Row],[DATA MOVIMENTAÇÃO]]," ",Solicitacao_Prancha[[#This Row],[HORA MOVIMENTAÇÃO]])-Solicitacao_Prancha[[#This Row],[DATA SOLICITAÇÃO]])*24)+3</f>
        <v>24.099999999976717</v>
      </c>
      <c r="V1314" s="224" t="s">
        <v>410</v>
      </c>
      <c r="W1314" s="209" t="str">
        <f>LEFT(Solicitacao_Prancha[[#This Row],[ORIGEM]],4)</f>
        <v>5009</v>
      </c>
      <c r="X1314" s="209" t="str">
        <f>LEFT(Solicitacao_Prancha[[#This Row],[DESTINO]],4)</f>
        <v>5009</v>
      </c>
      <c r="Y1314" s="209" t="str">
        <f t="shared" si="307"/>
        <v>BRLP5009</v>
      </c>
      <c r="Z1314" s="209" t="str">
        <f t="shared" si="308"/>
        <v>50095009</v>
      </c>
      <c r="AA1314" s="209" t="str">
        <f t="shared" si="309"/>
        <v>BRLP5009</v>
      </c>
      <c r="AB1314" s="222" t="e">
        <f>VLOOKUP(Y1314,#REF!,2,0)</f>
        <v>#REF!</v>
      </c>
      <c r="AC1314" s="222" t="e">
        <f>VLOOKUP(Z1314,#REF!,2,0)</f>
        <v>#REF!</v>
      </c>
      <c r="AD1314" s="222" t="e">
        <f>VLOOKUP(AA1314,#REF!,2,0)</f>
        <v>#REF!</v>
      </c>
      <c r="AE1314" s="227" t="e">
        <f t="shared" si="310"/>
        <v>#REF!</v>
      </c>
      <c r="AF1314" s="230" t="e">
        <f t="shared" si="311"/>
        <v>#REF!</v>
      </c>
      <c r="AG1314" s="230">
        <v>2</v>
      </c>
      <c r="AH1314" s="230" t="e">
        <f t="shared" si="312"/>
        <v>#REF!</v>
      </c>
      <c r="AI1314" s="230" t="e">
        <f t="shared" si="313"/>
        <v>#REF!</v>
      </c>
      <c r="AJ1314" s="230" t="e">
        <f t="shared" si="314"/>
        <v>#REF!</v>
      </c>
      <c r="AK1314" s="209"/>
      <c r="AL1314" s="209"/>
      <c r="AM1314" s="209"/>
      <c r="AN1314" s="209"/>
      <c r="AO1314" s="209"/>
      <c r="AP1314" s="209"/>
      <c r="AQ1314" s="209"/>
      <c r="AR1314" s="209"/>
      <c r="AS1314" s="209"/>
      <c r="AT1314" s="209"/>
      <c r="AU1314" s="209"/>
      <c r="AV1314" s="209"/>
      <c r="AW1314" s="209"/>
      <c r="AX1314"/>
    </row>
    <row r="1315" spans="1:50" ht="15" hidden="1" x14ac:dyDescent="0.25">
      <c r="A1315" s="209">
        <v>4118</v>
      </c>
      <c r="B1315" s="209" t="s">
        <v>717</v>
      </c>
      <c r="C1315" s="210">
        <v>45677.579861111109</v>
      </c>
      <c r="D1315" s="209" t="s">
        <v>558</v>
      </c>
      <c r="E1315" s="209" t="s">
        <v>500</v>
      </c>
      <c r="F1315" s="209">
        <v>1</v>
      </c>
      <c r="G1315" s="209" t="s">
        <v>6</v>
      </c>
      <c r="H1315" s="209" t="s">
        <v>620</v>
      </c>
      <c r="I1315" s="209" t="s">
        <v>624</v>
      </c>
      <c r="J1315" s="209" t="s">
        <v>531</v>
      </c>
      <c r="K1315" s="209" t="s">
        <v>2207</v>
      </c>
      <c r="L1315" s="209" t="s">
        <v>593</v>
      </c>
      <c r="M1315" s="209" t="s">
        <v>1857</v>
      </c>
      <c r="N1315" s="209" t="s">
        <v>565</v>
      </c>
      <c r="O1315" s="209"/>
      <c r="P1315" s="209" t="s">
        <v>514</v>
      </c>
      <c r="Q1315" s="209" t="s">
        <v>688</v>
      </c>
      <c r="R1315" s="209" t="e">
        <f>VLOOKUP(LEFT(Solicitacao_Prancha[[#This Row],[ORIGEM]],4),#REF!,2,0)</f>
        <v>#REF!</v>
      </c>
      <c r="S1315" s="209" t="e">
        <f>VLOOKUP(LEFT(Solicitacao_Prancha[[#This Row],[DESTINO]],4),#REF!,2,0)</f>
        <v>#REF!</v>
      </c>
      <c r="T1315" s="218" t="str">
        <f t="shared" si="306"/>
        <v>Não Aderente</v>
      </c>
      <c r="U1315" s="222">
        <f>((CONCATENATE(Solicitacao_Prancha[[#This Row],[DATA MOVIMENTAÇÃO]]," ",Solicitacao_Prancha[[#This Row],[HORA MOVIMENTAÇÃO]])-Solicitacao_Prancha[[#This Row],[DATA SOLICITAÇÃO]])*24)+3</f>
        <v>21.083333333430346</v>
      </c>
      <c r="V1315" s="224" t="s">
        <v>410</v>
      </c>
      <c r="W1315" s="209" t="str">
        <f>LEFT(Solicitacao_Prancha[[#This Row],[ORIGEM]],4)</f>
        <v>0384</v>
      </c>
      <c r="X1315" s="209" t="str">
        <f>LEFT(Solicitacao_Prancha[[#This Row],[DESTINO]],4)</f>
        <v>0374</v>
      </c>
      <c r="Y1315" s="209" t="str">
        <f t="shared" si="307"/>
        <v>BRLP0384</v>
      </c>
      <c r="Z1315" s="209" t="str">
        <f t="shared" si="308"/>
        <v>03840374</v>
      </c>
      <c r="AA1315" s="209" t="str">
        <f t="shared" si="309"/>
        <v>BRLP0374</v>
      </c>
      <c r="AB1315" s="222" t="e">
        <f>VLOOKUP(Y1315,#REF!,2,0)</f>
        <v>#REF!</v>
      </c>
      <c r="AC1315" s="222" t="e">
        <f>VLOOKUP(Z1315,#REF!,2,0)</f>
        <v>#REF!</v>
      </c>
      <c r="AD1315" s="222" t="e">
        <f>VLOOKUP(AA1315,#REF!,2,0)</f>
        <v>#REF!</v>
      </c>
      <c r="AE1315" s="227" t="e">
        <f t="shared" si="310"/>
        <v>#REF!</v>
      </c>
      <c r="AF1315" s="230" t="e">
        <f t="shared" si="311"/>
        <v>#REF!</v>
      </c>
      <c r="AG1315" s="230">
        <v>2</v>
      </c>
      <c r="AH1315" s="230" t="e">
        <f t="shared" si="312"/>
        <v>#REF!</v>
      </c>
      <c r="AI1315" s="230" t="e">
        <f t="shared" si="313"/>
        <v>#REF!</v>
      </c>
      <c r="AJ1315" s="230" t="e">
        <f t="shared" si="314"/>
        <v>#REF!</v>
      </c>
      <c r="AK1315" s="209"/>
      <c r="AL1315" s="209"/>
      <c r="AM1315" s="209"/>
      <c r="AN1315" s="209"/>
      <c r="AO1315" s="209"/>
      <c r="AP1315" s="209"/>
      <c r="AQ1315" s="209"/>
      <c r="AR1315" s="209"/>
      <c r="AS1315" s="209"/>
      <c r="AT1315" s="209"/>
      <c r="AU1315" s="209"/>
      <c r="AV1315" s="209"/>
      <c r="AW1315" s="209"/>
      <c r="AX1315"/>
    </row>
    <row r="1316" spans="1:50" ht="15" hidden="1" x14ac:dyDescent="0.25">
      <c r="A1316" s="209">
        <v>4108</v>
      </c>
      <c r="B1316" s="209" t="s">
        <v>483</v>
      </c>
      <c r="C1316" s="210">
        <v>45677.588888888888</v>
      </c>
      <c r="D1316" s="209" t="s">
        <v>484</v>
      </c>
      <c r="E1316" s="209" t="s">
        <v>497</v>
      </c>
      <c r="F1316" s="209">
        <v>3</v>
      </c>
      <c r="G1316" s="209" t="s">
        <v>498</v>
      </c>
      <c r="H1316" s="209" t="s">
        <v>624</v>
      </c>
      <c r="I1316" s="209" t="s">
        <v>622</v>
      </c>
      <c r="J1316" s="209" t="s">
        <v>502</v>
      </c>
      <c r="K1316" s="209" t="s">
        <v>2207</v>
      </c>
      <c r="L1316" s="209" t="s">
        <v>2263</v>
      </c>
      <c r="M1316" s="209" t="s">
        <v>490</v>
      </c>
      <c r="N1316" s="209" t="s">
        <v>2208</v>
      </c>
      <c r="O1316" s="209"/>
      <c r="P1316" s="209"/>
      <c r="Q1316" s="209"/>
      <c r="R1316" s="209" t="e">
        <f>VLOOKUP(LEFT(Solicitacao_Prancha[[#This Row],[ORIGEM]],4),#REF!,2,0)</f>
        <v>#REF!</v>
      </c>
      <c r="S1316" s="209" t="e">
        <f>VLOOKUP(LEFT(Solicitacao_Prancha[[#This Row],[DESTINO]],4),#REF!,2,0)</f>
        <v>#REF!</v>
      </c>
      <c r="T1316" s="218" t="str">
        <f t="shared" si="306"/>
        <v>Não Aderente</v>
      </c>
      <c r="U1316" s="222">
        <f>((CONCATENATE(Solicitacao_Prancha[[#This Row],[DATA MOVIMENTAÇÃO]]," ",Solicitacao_Prancha[[#This Row],[HORA MOVIMENTAÇÃO]])-Solicitacao_Prancha[[#This Row],[DATA SOLICITAÇÃO]])*24)+3</f>
        <v>19.016666666662786</v>
      </c>
      <c r="V1316" s="224" t="s">
        <v>410</v>
      </c>
      <c r="W1316" s="209" t="str">
        <f>LEFT(Solicitacao_Prancha[[#This Row],[ORIGEM]],4)</f>
        <v>0425</v>
      </c>
      <c r="X1316" s="209" t="str">
        <f>LEFT(Solicitacao_Prancha[[#This Row],[DESTINO]],4)</f>
        <v>0619</v>
      </c>
      <c r="Y1316" s="209" t="str">
        <f t="shared" si="307"/>
        <v>BRLP0425</v>
      </c>
      <c r="Z1316" s="209" t="str">
        <f t="shared" si="308"/>
        <v>04250619</v>
      </c>
      <c r="AA1316" s="209" t="str">
        <f t="shared" si="309"/>
        <v>BRLP0619</v>
      </c>
      <c r="AB1316" s="222" t="e">
        <f>VLOOKUP(Y1316,#REF!,2,0)</f>
        <v>#REF!</v>
      </c>
      <c r="AC1316" s="222" t="e">
        <f>VLOOKUP(Z1316,#REF!,2,0)</f>
        <v>#REF!</v>
      </c>
      <c r="AD1316" s="222" t="e">
        <f>VLOOKUP(AA1316,#REF!,2,0)</f>
        <v>#REF!</v>
      </c>
      <c r="AE1316" s="227" t="e">
        <f t="shared" si="310"/>
        <v>#REF!</v>
      </c>
      <c r="AF1316" s="230" t="e">
        <f t="shared" si="311"/>
        <v>#REF!</v>
      </c>
      <c r="AG1316" s="230">
        <v>2</v>
      </c>
      <c r="AH1316" s="230" t="e">
        <f t="shared" si="312"/>
        <v>#REF!</v>
      </c>
      <c r="AI1316" s="230" t="e">
        <f t="shared" si="313"/>
        <v>#REF!</v>
      </c>
      <c r="AJ1316" s="230" t="e">
        <f t="shared" si="314"/>
        <v>#REF!</v>
      </c>
      <c r="AK1316" s="209"/>
      <c r="AL1316" s="209"/>
      <c r="AM1316" s="209"/>
      <c r="AN1316" s="209"/>
      <c r="AO1316" s="209"/>
      <c r="AP1316" s="209"/>
      <c r="AQ1316" s="209"/>
      <c r="AR1316" s="209"/>
      <c r="AS1316" s="209"/>
      <c r="AT1316" s="209"/>
      <c r="AU1316" s="209"/>
      <c r="AV1316" s="209"/>
      <c r="AW1316" s="209"/>
      <c r="AX1316"/>
    </row>
    <row r="1317" spans="1:50" ht="15" hidden="1" x14ac:dyDescent="0.25">
      <c r="A1317" s="209">
        <v>4109</v>
      </c>
      <c r="B1317" s="209" t="s">
        <v>483</v>
      </c>
      <c r="C1317" s="210">
        <v>45677.59097222222</v>
      </c>
      <c r="D1317" s="209" t="s">
        <v>484</v>
      </c>
      <c r="E1317" s="209" t="s">
        <v>497</v>
      </c>
      <c r="F1317" s="209">
        <v>1</v>
      </c>
      <c r="G1317" s="209" t="s">
        <v>486</v>
      </c>
      <c r="H1317" s="209" t="s">
        <v>620</v>
      </c>
      <c r="I1317" s="209" t="s">
        <v>622</v>
      </c>
      <c r="J1317" s="209" t="s">
        <v>531</v>
      </c>
      <c r="K1317" s="209" t="s">
        <v>2207</v>
      </c>
      <c r="L1317" s="209" t="s">
        <v>2264</v>
      </c>
      <c r="M1317" s="209" t="s">
        <v>2</v>
      </c>
      <c r="N1317" s="209" t="s">
        <v>567</v>
      </c>
      <c r="O1317" s="209"/>
      <c r="P1317" s="209"/>
      <c r="Q1317" s="209"/>
      <c r="R1317" s="209" t="e">
        <f>VLOOKUP(LEFT(Solicitacao_Prancha[[#This Row],[ORIGEM]],4),#REF!,2,0)</f>
        <v>#REF!</v>
      </c>
      <c r="S1317" s="209" t="e">
        <f>VLOOKUP(LEFT(Solicitacao_Prancha[[#This Row],[DESTINO]],4),#REF!,2,0)</f>
        <v>#REF!</v>
      </c>
      <c r="T1317" s="218" t="str">
        <f t="shared" si="306"/>
        <v>Não Aderente</v>
      </c>
      <c r="U1317" s="222">
        <f>((CONCATENATE(Solicitacao_Prancha[[#This Row],[DATA MOVIMENTAÇÃO]]," ",Solicitacao_Prancha[[#This Row],[HORA MOVIMENTAÇÃO]])-Solicitacao_Prancha[[#This Row],[DATA SOLICITAÇÃO]])*24)+3</f>
        <v>19.016666666662786</v>
      </c>
      <c r="V1317" s="224" t="s">
        <v>410</v>
      </c>
      <c r="W1317" s="209" t="str">
        <f>LEFT(Solicitacao_Prancha[[#This Row],[ORIGEM]],4)</f>
        <v>0001</v>
      </c>
      <c r="X1317" s="209" t="str">
        <f>LEFT(Solicitacao_Prancha[[#This Row],[DESTINO]],4)</f>
        <v>0452</v>
      </c>
      <c r="Y1317" s="209" t="str">
        <f t="shared" si="307"/>
        <v>BRLP0001</v>
      </c>
      <c r="Z1317" s="209" t="str">
        <f t="shared" si="308"/>
        <v>00010452</v>
      </c>
      <c r="AA1317" s="209" t="str">
        <f t="shared" si="309"/>
        <v>BRLP0452</v>
      </c>
      <c r="AB1317" s="222" t="e">
        <f>VLOOKUP(Y1317,#REF!,2,0)</f>
        <v>#REF!</v>
      </c>
      <c r="AC1317" s="222" t="e">
        <f>VLOOKUP(Z1317,#REF!,2,0)</f>
        <v>#REF!</v>
      </c>
      <c r="AD1317" s="222" t="e">
        <f>VLOOKUP(AA1317,#REF!,2,0)</f>
        <v>#REF!</v>
      </c>
      <c r="AE1317" s="227" t="e">
        <f t="shared" si="310"/>
        <v>#REF!</v>
      </c>
      <c r="AF1317" s="230" t="e">
        <f t="shared" si="311"/>
        <v>#REF!</v>
      </c>
      <c r="AG1317" s="230">
        <v>2</v>
      </c>
      <c r="AH1317" s="230" t="e">
        <f t="shared" si="312"/>
        <v>#REF!</v>
      </c>
      <c r="AI1317" s="230" t="e">
        <f t="shared" si="313"/>
        <v>#REF!</v>
      </c>
      <c r="AJ1317" s="230" t="e">
        <f t="shared" si="314"/>
        <v>#REF!</v>
      </c>
      <c r="AK1317" s="209"/>
      <c r="AL1317" s="209"/>
      <c r="AM1317" s="209"/>
      <c r="AN1317" s="209"/>
      <c r="AO1317" s="209"/>
      <c r="AP1317" s="209"/>
      <c r="AQ1317" s="209"/>
      <c r="AR1317" s="209"/>
      <c r="AS1317" s="209"/>
      <c r="AT1317" s="209"/>
      <c r="AU1317" s="209"/>
      <c r="AV1317" s="209"/>
      <c r="AW1317" s="209"/>
      <c r="AX1317"/>
    </row>
    <row r="1318" spans="1:50" ht="15" hidden="1" x14ac:dyDescent="0.25">
      <c r="A1318" s="209">
        <v>4110</v>
      </c>
      <c r="B1318" s="209" t="s">
        <v>745</v>
      </c>
      <c r="C1318" s="210">
        <v>45677.59652777778</v>
      </c>
      <c r="D1318" s="209" t="s">
        <v>2265</v>
      </c>
      <c r="E1318" s="209" t="s">
        <v>497</v>
      </c>
      <c r="F1318" s="209">
        <v>4</v>
      </c>
      <c r="G1318" s="209" t="s">
        <v>486</v>
      </c>
      <c r="H1318" s="209" t="s">
        <v>622</v>
      </c>
      <c r="I1318" s="209" t="s">
        <v>622</v>
      </c>
      <c r="J1318" s="209" t="s">
        <v>1</v>
      </c>
      <c r="K1318" s="209" t="s">
        <v>2243</v>
      </c>
      <c r="L1318" s="209" t="s">
        <v>611</v>
      </c>
      <c r="M1318" s="209" t="s">
        <v>567</v>
      </c>
      <c r="N1318" s="209" t="s">
        <v>680</v>
      </c>
      <c r="O1318" s="209"/>
      <c r="P1318" s="209"/>
      <c r="Q1318" s="209" t="s">
        <v>688</v>
      </c>
      <c r="R1318" s="209" t="e">
        <f>VLOOKUP(LEFT(Solicitacao_Prancha[[#This Row],[ORIGEM]],4),#REF!,2,0)</f>
        <v>#REF!</v>
      </c>
      <c r="S1318" s="209" t="e">
        <f>VLOOKUP(LEFT(Solicitacao_Prancha[[#This Row],[DESTINO]],4),#REF!,2,0)</f>
        <v>#REF!</v>
      </c>
      <c r="T1318" s="218" t="str">
        <f t="shared" si="306"/>
        <v>Não Aderente</v>
      </c>
      <c r="U1318" s="222">
        <f>((CONCATENATE(Solicitacao_Prancha[[#This Row],[DATA MOVIMENTAÇÃO]]," ",Solicitacao_Prancha[[#This Row],[HORA MOVIMENTAÇÃO]])-Solicitacao_Prancha[[#This Row],[DATA SOLICITAÇÃO]])*24)+3</f>
        <v>44.016666666604578</v>
      </c>
      <c r="V1318" s="224" t="s">
        <v>410</v>
      </c>
      <c r="W1318" s="209" t="str">
        <f>LEFT(Solicitacao_Prancha[[#This Row],[ORIGEM]],4)</f>
        <v>0452</v>
      </c>
      <c r="X1318" s="209" t="str">
        <f>LEFT(Solicitacao_Prancha[[#This Row],[DESTINO]],4)</f>
        <v>0592</v>
      </c>
      <c r="Y1318" s="209" t="str">
        <f t="shared" si="307"/>
        <v>BRLP0452</v>
      </c>
      <c r="Z1318" s="209" t="str">
        <f t="shared" si="308"/>
        <v>04520592</v>
      </c>
      <c r="AA1318" s="209" t="str">
        <f t="shared" si="309"/>
        <v>BRLP0592</v>
      </c>
      <c r="AB1318" s="222" t="e">
        <f>VLOOKUP(Y1318,#REF!,2,0)</f>
        <v>#REF!</v>
      </c>
      <c r="AC1318" s="222" t="e">
        <f>VLOOKUP(Z1318,#REF!,2,0)</f>
        <v>#REF!</v>
      </c>
      <c r="AD1318" s="222" t="e">
        <f>VLOOKUP(AA1318,#REF!,2,0)</f>
        <v>#REF!</v>
      </c>
      <c r="AE1318" s="227" t="e">
        <f t="shared" si="310"/>
        <v>#REF!</v>
      </c>
      <c r="AF1318" s="230" t="e">
        <f t="shared" si="311"/>
        <v>#REF!</v>
      </c>
      <c r="AG1318" s="230">
        <v>2</v>
      </c>
      <c r="AH1318" s="230" t="e">
        <f t="shared" si="312"/>
        <v>#REF!</v>
      </c>
      <c r="AI1318" s="230" t="e">
        <f t="shared" si="313"/>
        <v>#REF!</v>
      </c>
      <c r="AJ1318" s="230" t="e">
        <f t="shared" si="314"/>
        <v>#REF!</v>
      </c>
      <c r="AK1318" s="209"/>
      <c r="AL1318" s="209"/>
      <c r="AM1318" s="209"/>
      <c r="AN1318" s="209"/>
      <c r="AO1318" s="209"/>
      <c r="AP1318" s="209"/>
      <c r="AQ1318" s="209"/>
      <c r="AR1318" s="209"/>
      <c r="AS1318" s="209"/>
      <c r="AT1318" s="209"/>
      <c r="AU1318" s="209"/>
      <c r="AV1318" s="209"/>
      <c r="AW1318" s="209"/>
      <c r="AX1318"/>
    </row>
    <row r="1319" spans="1:50" ht="15" hidden="1" x14ac:dyDescent="0.25">
      <c r="A1319" s="209">
        <v>4084</v>
      </c>
      <c r="B1319" s="209" t="s">
        <v>743</v>
      </c>
      <c r="C1319" s="210">
        <v>45677.634027777778</v>
      </c>
      <c r="D1319" s="209" t="s">
        <v>1123</v>
      </c>
      <c r="E1319" s="209" t="s">
        <v>481</v>
      </c>
      <c r="F1319" s="209">
        <v>1</v>
      </c>
      <c r="G1319" s="209" t="s">
        <v>501</v>
      </c>
      <c r="H1319" s="209" t="s">
        <v>620</v>
      </c>
      <c r="I1319" s="209" t="s">
        <v>621</v>
      </c>
      <c r="J1319" s="209" t="s">
        <v>531</v>
      </c>
      <c r="K1319" s="209" t="s">
        <v>2207</v>
      </c>
      <c r="L1319" s="209" t="s">
        <v>593</v>
      </c>
      <c r="M1319" s="209" t="s">
        <v>683</v>
      </c>
      <c r="N1319" s="209" t="s">
        <v>647</v>
      </c>
      <c r="O1319" s="209"/>
      <c r="P1319" s="209" t="s">
        <v>633</v>
      </c>
      <c r="Q1319" s="209" t="s">
        <v>688</v>
      </c>
      <c r="R1319" s="209" t="e">
        <f>VLOOKUP(LEFT(Solicitacao_Prancha[[#This Row],[ORIGEM]],4),#REF!,2,0)</f>
        <v>#REF!</v>
      </c>
      <c r="S1319" s="209" t="e">
        <f>VLOOKUP(LEFT(Solicitacao_Prancha[[#This Row],[DESTINO]],4),#REF!,2,0)</f>
        <v>#REF!</v>
      </c>
      <c r="T1319" s="218" t="str">
        <f t="shared" si="306"/>
        <v>Não Aderente</v>
      </c>
      <c r="U1319" s="222">
        <f>((CONCATENATE(Solicitacao_Prancha[[#This Row],[DATA MOVIMENTAÇÃO]]," ",Solicitacao_Prancha[[#This Row],[HORA MOVIMENTAÇÃO]])-Solicitacao_Prancha[[#This Row],[DATA SOLICITAÇÃO]])*24)+3</f>
        <v>19.78333333338378</v>
      </c>
      <c r="V1319" s="224" t="s">
        <v>410</v>
      </c>
      <c r="W1319" s="209" t="str">
        <f>LEFT(Solicitacao_Prancha[[#This Row],[ORIGEM]],4)</f>
        <v>0438</v>
      </c>
      <c r="X1319" s="209" t="str">
        <f>LEFT(Solicitacao_Prancha[[#This Row],[DESTINO]],4)</f>
        <v>0298</v>
      </c>
      <c r="Y1319" s="209" t="str">
        <f t="shared" si="307"/>
        <v>BRLP0438</v>
      </c>
      <c r="Z1319" s="209" t="str">
        <f t="shared" si="308"/>
        <v>04380298</v>
      </c>
      <c r="AA1319" s="209" t="str">
        <f t="shared" si="309"/>
        <v>BRLP0298</v>
      </c>
      <c r="AB1319" s="222" t="e">
        <f>VLOOKUP(Y1319,#REF!,2,0)</f>
        <v>#REF!</v>
      </c>
      <c r="AC1319" s="222" t="e">
        <f>VLOOKUP(Z1319,#REF!,2,0)</f>
        <v>#REF!</v>
      </c>
      <c r="AD1319" s="222" t="e">
        <f>VLOOKUP(AA1319,#REF!,2,0)</f>
        <v>#REF!</v>
      </c>
      <c r="AE1319" s="227" t="e">
        <f t="shared" si="310"/>
        <v>#REF!</v>
      </c>
      <c r="AF1319" s="230" t="e">
        <f t="shared" si="311"/>
        <v>#REF!</v>
      </c>
      <c r="AG1319" s="230">
        <v>2</v>
      </c>
      <c r="AH1319" s="230" t="e">
        <f t="shared" si="312"/>
        <v>#REF!</v>
      </c>
      <c r="AI1319" s="230" t="e">
        <f t="shared" si="313"/>
        <v>#REF!</v>
      </c>
      <c r="AJ1319" s="230" t="e">
        <f t="shared" si="314"/>
        <v>#REF!</v>
      </c>
      <c r="AK1319" s="209"/>
      <c r="AL1319" s="209"/>
      <c r="AM1319" s="209"/>
      <c r="AN1319" s="209"/>
      <c r="AO1319" s="209"/>
      <c r="AP1319" s="209"/>
      <c r="AQ1319" s="209"/>
      <c r="AR1319" s="209"/>
      <c r="AS1319" s="209"/>
      <c r="AT1319" s="209"/>
      <c r="AU1319" s="209"/>
      <c r="AV1319" s="209"/>
      <c r="AW1319" s="209"/>
      <c r="AX1319"/>
    </row>
    <row r="1320" spans="1:50" ht="15" hidden="1" x14ac:dyDescent="0.25">
      <c r="A1320" s="209">
        <v>4410</v>
      </c>
      <c r="B1320" s="209" t="s">
        <v>718</v>
      </c>
      <c r="C1320" s="210">
        <v>45677.673611111109</v>
      </c>
      <c r="D1320" s="209" t="s">
        <v>1670</v>
      </c>
      <c r="E1320" s="209" t="s">
        <v>744</v>
      </c>
      <c r="F1320" s="209">
        <v>2</v>
      </c>
      <c r="G1320" s="209" t="s">
        <v>6</v>
      </c>
      <c r="H1320" s="209" t="s">
        <v>620</v>
      </c>
      <c r="I1320" s="209" t="s">
        <v>622</v>
      </c>
      <c r="J1320" s="209" t="s">
        <v>1</v>
      </c>
      <c r="K1320" s="209" t="s">
        <v>2243</v>
      </c>
      <c r="L1320" s="209" t="s">
        <v>593</v>
      </c>
      <c r="M1320" s="209" t="s">
        <v>410</v>
      </c>
      <c r="N1320" s="209" t="s">
        <v>410</v>
      </c>
      <c r="O1320" s="209" t="s">
        <v>2395</v>
      </c>
      <c r="P1320" s="209"/>
      <c r="Q1320" s="209" t="s">
        <v>688</v>
      </c>
      <c r="R1320" s="209" t="e">
        <f>VLOOKUP(LEFT(Solicitacao_Prancha[[#This Row],[ORIGEM]],4),#REF!,2,0)</f>
        <v>#REF!</v>
      </c>
      <c r="S1320" s="209" t="e">
        <f>VLOOKUP(LEFT(Solicitacao_Prancha[[#This Row],[DESTINO]],4),#REF!,2,0)</f>
        <v>#REF!</v>
      </c>
      <c r="T1320" s="218" t="str">
        <f t="shared" si="306"/>
        <v>Não Aderente</v>
      </c>
      <c r="U1320" s="222">
        <f>((CONCATENATE(Solicitacao_Prancha[[#This Row],[DATA MOVIMENTAÇÃO]]," ",Solicitacao_Prancha[[#This Row],[HORA MOVIMENTAÇÃO]])-Solicitacao_Prancha[[#This Row],[DATA SOLICITAÇÃO]])*24)+3</f>
        <v>42.833333333430346</v>
      </c>
      <c r="V1320" s="224" t="s">
        <v>410</v>
      </c>
      <c r="W1320" s="209" t="str">
        <f>LEFT(Solicitacao_Prancha[[#This Row],[ORIGEM]],4)</f>
        <v>BRLP</v>
      </c>
      <c r="X1320" s="209" t="str">
        <f>LEFT(Solicitacao_Prancha[[#This Row],[DESTINO]],4)</f>
        <v>BRLP</v>
      </c>
      <c r="Y1320" s="209" t="str">
        <f t="shared" si="307"/>
        <v>BRLPBRLP</v>
      </c>
      <c r="Z1320" s="209" t="str">
        <f t="shared" si="308"/>
        <v>BRLPBRLP</v>
      </c>
      <c r="AA1320" s="209" t="str">
        <f t="shared" si="309"/>
        <v>BRLPBRLP</v>
      </c>
      <c r="AB1320" s="222" t="e">
        <f>VLOOKUP(Y1320,#REF!,2,0)</f>
        <v>#REF!</v>
      </c>
      <c r="AC1320" s="222" t="e">
        <f>VLOOKUP(Z1320,#REF!,2,0)</f>
        <v>#REF!</v>
      </c>
      <c r="AD1320" s="222" t="e">
        <f>VLOOKUP(AA1320,#REF!,2,0)</f>
        <v>#REF!</v>
      </c>
      <c r="AE1320" s="227" t="e">
        <f t="shared" si="310"/>
        <v>#REF!</v>
      </c>
      <c r="AF1320" s="230" t="e">
        <f t="shared" si="311"/>
        <v>#REF!</v>
      </c>
      <c r="AG1320" s="230">
        <v>2</v>
      </c>
      <c r="AH1320" s="230" t="e">
        <f t="shared" si="312"/>
        <v>#REF!</v>
      </c>
      <c r="AI1320" s="230" t="e">
        <f t="shared" si="313"/>
        <v>#REF!</v>
      </c>
      <c r="AJ1320" s="230" t="e">
        <f t="shared" si="314"/>
        <v>#REF!</v>
      </c>
      <c r="AK1320" s="209"/>
      <c r="AL1320" s="209"/>
      <c r="AM1320" s="209"/>
      <c r="AN1320" s="209"/>
      <c r="AO1320" s="209"/>
      <c r="AP1320" s="209"/>
      <c r="AQ1320" s="209"/>
      <c r="AR1320" s="209"/>
      <c r="AS1320" s="209"/>
      <c r="AT1320" s="209"/>
      <c r="AU1320" s="209"/>
      <c r="AV1320" s="209"/>
      <c r="AW1320" s="209"/>
      <c r="AX1320"/>
    </row>
    <row r="1321" spans="1:50" ht="15" hidden="1" x14ac:dyDescent="0.25">
      <c r="A1321" s="209">
        <v>4218</v>
      </c>
      <c r="B1321" s="209" t="s">
        <v>745</v>
      </c>
      <c r="C1321" s="210">
        <v>45677.676388888889</v>
      </c>
      <c r="D1321" s="209" t="s">
        <v>2315</v>
      </c>
      <c r="E1321" s="209" t="s">
        <v>485</v>
      </c>
      <c r="F1321" s="209">
        <v>3</v>
      </c>
      <c r="G1321" s="209" t="s">
        <v>2316</v>
      </c>
      <c r="H1321" s="209" t="s">
        <v>621</v>
      </c>
      <c r="I1321" s="209" t="s">
        <v>622</v>
      </c>
      <c r="J1321" s="209" t="s">
        <v>1</v>
      </c>
      <c r="K1321" s="209" t="s">
        <v>2207</v>
      </c>
      <c r="L1321" s="209" t="s">
        <v>595</v>
      </c>
      <c r="M1321" s="209" t="s">
        <v>2317</v>
      </c>
      <c r="N1321" s="209" t="s">
        <v>556</v>
      </c>
      <c r="O1321" s="209"/>
      <c r="P1321" s="209"/>
      <c r="Q1321" s="209" t="s">
        <v>687</v>
      </c>
      <c r="R1321" s="209" t="e">
        <f>VLOOKUP(LEFT(Solicitacao_Prancha[[#This Row],[ORIGEM]],4),#REF!,2,0)</f>
        <v>#REF!</v>
      </c>
      <c r="S1321" s="209" t="e">
        <f>VLOOKUP(LEFT(Solicitacao_Prancha[[#This Row],[DESTINO]],4),#REF!,2,0)</f>
        <v>#REF!</v>
      </c>
      <c r="T1321" s="218" t="str">
        <f t="shared" si="306"/>
        <v>Não Aderente</v>
      </c>
      <c r="U1321" s="222">
        <f>((CONCATENATE(Solicitacao_Prancha[[#This Row],[DATA MOVIMENTAÇÃO]]," ",Solicitacao_Prancha[[#This Row],[HORA MOVIMENTAÇÃO]])-Solicitacao_Prancha[[#This Row],[DATA SOLICITAÇÃO]])*24)+3</f>
        <v>20.766666666604578</v>
      </c>
      <c r="V1321" s="224" t="s">
        <v>410</v>
      </c>
      <c r="W1321" s="209" t="str">
        <f>LEFT(Solicitacao_Prancha[[#This Row],[ORIGEM]],4)</f>
        <v>0381</v>
      </c>
      <c r="X1321" s="209" t="str">
        <f>LEFT(Solicitacao_Prancha[[#This Row],[DESTINO]],4)</f>
        <v>0308</v>
      </c>
      <c r="Y1321" s="209" t="str">
        <f t="shared" si="307"/>
        <v>BRLP0381</v>
      </c>
      <c r="Z1321" s="209" t="str">
        <f t="shared" si="308"/>
        <v>03810308</v>
      </c>
      <c r="AA1321" s="209" t="str">
        <f t="shared" si="309"/>
        <v>BRLP0308</v>
      </c>
      <c r="AB1321" s="222" t="e">
        <f>VLOOKUP(Y1321,#REF!,2,0)</f>
        <v>#REF!</v>
      </c>
      <c r="AC1321" s="222" t="e">
        <f>VLOOKUP(Z1321,#REF!,2,0)</f>
        <v>#REF!</v>
      </c>
      <c r="AD1321" s="222" t="e">
        <f>VLOOKUP(AA1321,#REF!,2,0)</f>
        <v>#REF!</v>
      </c>
      <c r="AE1321" s="227" t="e">
        <f t="shared" si="310"/>
        <v>#REF!</v>
      </c>
      <c r="AF1321" s="230" t="e">
        <f t="shared" si="311"/>
        <v>#REF!</v>
      </c>
      <c r="AG1321" s="230">
        <v>2</v>
      </c>
      <c r="AH1321" s="230" t="e">
        <f t="shared" si="312"/>
        <v>#REF!</v>
      </c>
      <c r="AI1321" s="230" t="e">
        <f t="shared" si="313"/>
        <v>#REF!</v>
      </c>
      <c r="AJ1321" s="230" t="e">
        <f t="shared" si="314"/>
        <v>#REF!</v>
      </c>
      <c r="AK1321" s="209"/>
      <c r="AL1321" s="209"/>
      <c r="AM1321" s="209"/>
      <c r="AN1321" s="209"/>
      <c r="AO1321" s="209"/>
      <c r="AP1321" s="209"/>
      <c r="AQ1321" s="209"/>
      <c r="AR1321" s="209"/>
      <c r="AS1321" s="209"/>
      <c r="AT1321" s="209"/>
      <c r="AU1321" s="209"/>
      <c r="AV1321" s="209"/>
      <c r="AW1321" s="209"/>
      <c r="AX1321"/>
    </row>
    <row r="1322" spans="1:50" ht="15" hidden="1" x14ac:dyDescent="0.25">
      <c r="A1322" s="209">
        <v>4088</v>
      </c>
      <c r="B1322" s="209" t="s">
        <v>717</v>
      </c>
      <c r="C1322" s="210">
        <v>45677.682638888888</v>
      </c>
      <c r="D1322" s="209" t="s">
        <v>571</v>
      </c>
      <c r="E1322" s="209" t="s">
        <v>500</v>
      </c>
      <c r="F1322" s="209">
        <v>3</v>
      </c>
      <c r="G1322" s="209" t="s">
        <v>501</v>
      </c>
      <c r="H1322" s="209" t="s">
        <v>624</v>
      </c>
      <c r="I1322" s="209" t="s">
        <v>621</v>
      </c>
      <c r="J1322" s="209" t="s">
        <v>1</v>
      </c>
      <c r="K1322" s="209" t="s">
        <v>2243</v>
      </c>
      <c r="L1322" s="209" t="s">
        <v>597</v>
      </c>
      <c r="M1322" s="209" t="s">
        <v>1562</v>
      </c>
      <c r="N1322" s="209" t="s">
        <v>781</v>
      </c>
      <c r="O1322" s="209"/>
      <c r="P1322" s="209"/>
      <c r="Q1322" s="209" t="s">
        <v>688</v>
      </c>
      <c r="R1322" s="209" t="e">
        <f>VLOOKUP(LEFT(Solicitacao_Prancha[[#This Row],[ORIGEM]],4),#REF!,2,0)</f>
        <v>#REF!</v>
      </c>
      <c r="S1322" s="209" t="e">
        <f>VLOOKUP(LEFT(Solicitacao_Prancha[[#This Row],[DESTINO]],4),#REF!,2,0)</f>
        <v>#REF!</v>
      </c>
      <c r="T1322" s="218" t="str">
        <f t="shared" si="306"/>
        <v>Não Aderente</v>
      </c>
      <c r="U1322" s="222">
        <f>((CONCATENATE(Solicitacao_Prancha[[#This Row],[DATA MOVIMENTAÇÃO]]," ",Solicitacao_Prancha[[#This Row],[HORA MOVIMENTAÇÃO]])-Solicitacao_Prancha[[#This Row],[DATA SOLICITAÇÃO]])*24)+3</f>
        <v>43.616666666697711</v>
      </c>
      <c r="V1322" s="224" t="s">
        <v>410</v>
      </c>
      <c r="W1322" s="209" t="str">
        <f>LEFT(Solicitacao_Prancha[[#This Row],[ORIGEM]],4)</f>
        <v>0481</v>
      </c>
      <c r="X1322" s="209" t="str">
        <f>LEFT(Solicitacao_Prancha[[#This Row],[DESTINO]],4)</f>
        <v>0263</v>
      </c>
      <c r="Y1322" s="209" t="str">
        <f t="shared" si="307"/>
        <v>BRLP0481</v>
      </c>
      <c r="Z1322" s="209" t="str">
        <f t="shared" si="308"/>
        <v>04810263</v>
      </c>
      <c r="AA1322" s="209" t="str">
        <f t="shared" si="309"/>
        <v>BRLP0263</v>
      </c>
      <c r="AB1322" s="222" t="e">
        <f>VLOOKUP(Y1322,#REF!,2,0)</f>
        <v>#REF!</v>
      </c>
      <c r="AC1322" s="222" t="e">
        <f>VLOOKUP(Z1322,#REF!,2,0)</f>
        <v>#REF!</v>
      </c>
      <c r="AD1322" s="222" t="e">
        <f>VLOOKUP(AA1322,#REF!,2,0)</f>
        <v>#REF!</v>
      </c>
      <c r="AE1322" s="227" t="e">
        <f t="shared" si="310"/>
        <v>#REF!</v>
      </c>
      <c r="AF1322" s="230" t="e">
        <f t="shared" si="311"/>
        <v>#REF!</v>
      </c>
      <c r="AG1322" s="230">
        <v>2</v>
      </c>
      <c r="AH1322" s="230" t="e">
        <f t="shared" si="312"/>
        <v>#REF!</v>
      </c>
      <c r="AI1322" s="230" t="e">
        <f t="shared" si="313"/>
        <v>#REF!</v>
      </c>
      <c r="AJ1322" s="230" t="e">
        <f t="shared" si="314"/>
        <v>#REF!</v>
      </c>
      <c r="AK1322" s="209"/>
      <c r="AL1322" s="209"/>
      <c r="AM1322" s="209"/>
      <c r="AN1322" s="209"/>
      <c r="AO1322" s="209"/>
      <c r="AP1322" s="209"/>
      <c r="AQ1322" s="209"/>
      <c r="AR1322" s="209"/>
      <c r="AS1322" s="209"/>
      <c r="AT1322" s="209"/>
      <c r="AU1322" s="209"/>
      <c r="AV1322" s="209"/>
      <c r="AW1322" s="209"/>
      <c r="AX1322"/>
    </row>
    <row r="1323" spans="1:50" ht="15" hidden="1" x14ac:dyDescent="0.25">
      <c r="A1323" s="209">
        <v>4089</v>
      </c>
      <c r="B1323" s="209" t="s">
        <v>717</v>
      </c>
      <c r="C1323" s="210">
        <v>45677.684027777781</v>
      </c>
      <c r="D1323" s="209" t="s">
        <v>571</v>
      </c>
      <c r="E1323" s="209" t="s">
        <v>491</v>
      </c>
      <c r="F1323" s="209">
        <v>1</v>
      </c>
      <c r="G1323" s="209" t="s">
        <v>501</v>
      </c>
      <c r="H1323" s="209" t="s">
        <v>620</v>
      </c>
      <c r="I1323" s="209" t="s">
        <v>621</v>
      </c>
      <c r="J1323" s="209" t="s">
        <v>1</v>
      </c>
      <c r="K1323" s="209" t="s">
        <v>2243</v>
      </c>
      <c r="L1323" s="209" t="s">
        <v>597</v>
      </c>
      <c r="M1323" s="209" t="s">
        <v>1562</v>
      </c>
      <c r="N1323" s="209" t="s">
        <v>781</v>
      </c>
      <c r="O1323" s="209"/>
      <c r="P1323" s="209"/>
      <c r="Q1323" s="209" t="s">
        <v>688</v>
      </c>
      <c r="R1323" s="209" t="e">
        <f>VLOOKUP(LEFT(Solicitacao_Prancha[[#This Row],[ORIGEM]],4),#REF!,2,0)</f>
        <v>#REF!</v>
      </c>
      <c r="S1323" s="209" t="e">
        <f>VLOOKUP(LEFT(Solicitacao_Prancha[[#This Row],[DESTINO]],4),#REF!,2,0)</f>
        <v>#REF!</v>
      </c>
      <c r="T1323" s="218" t="str">
        <f t="shared" si="306"/>
        <v>Não Aderente</v>
      </c>
      <c r="U1323" s="222">
        <f>((CONCATENATE(Solicitacao_Prancha[[#This Row],[DATA MOVIMENTAÇÃO]]," ",Solicitacao_Prancha[[#This Row],[HORA MOVIMENTAÇÃO]])-Solicitacao_Prancha[[#This Row],[DATA SOLICITAÇÃO]])*24)+3</f>
        <v>43.583333333255723</v>
      </c>
      <c r="V1323" s="224" t="s">
        <v>410</v>
      </c>
      <c r="W1323" s="209" t="str">
        <f>LEFT(Solicitacao_Prancha[[#This Row],[ORIGEM]],4)</f>
        <v>0481</v>
      </c>
      <c r="X1323" s="209" t="str">
        <f>LEFT(Solicitacao_Prancha[[#This Row],[DESTINO]],4)</f>
        <v>0263</v>
      </c>
      <c r="Y1323" s="209" t="str">
        <f t="shared" si="307"/>
        <v>BRLP0481</v>
      </c>
      <c r="Z1323" s="209" t="str">
        <f t="shared" si="308"/>
        <v>04810263</v>
      </c>
      <c r="AA1323" s="209" t="str">
        <f t="shared" si="309"/>
        <v>BRLP0263</v>
      </c>
      <c r="AB1323" s="222" t="e">
        <f>VLOOKUP(Y1323,#REF!,2,0)</f>
        <v>#REF!</v>
      </c>
      <c r="AC1323" s="222" t="e">
        <f>VLOOKUP(Z1323,#REF!,2,0)</f>
        <v>#REF!</v>
      </c>
      <c r="AD1323" s="222" t="e">
        <f>VLOOKUP(AA1323,#REF!,2,0)</f>
        <v>#REF!</v>
      </c>
      <c r="AE1323" s="227" t="e">
        <f t="shared" si="310"/>
        <v>#REF!</v>
      </c>
      <c r="AF1323" s="230" t="e">
        <f t="shared" si="311"/>
        <v>#REF!</v>
      </c>
      <c r="AG1323" s="230">
        <v>2</v>
      </c>
      <c r="AH1323" s="230" t="e">
        <f t="shared" si="312"/>
        <v>#REF!</v>
      </c>
      <c r="AI1323" s="230" t="e">
        <f t="shared" si="313"/>
        <v>#REF!</v>
      </c>
      <c r="AJ1323" s="230" t="e">
        <f t="shared" si="314"/>
        <v>#REF!</v>
      </c>
      <c r="AK1323" s="209"/>
      <c r="AL1323" s="209"/>
      <c r="AM1323" s="209"/>
      <c r="AN1323" s="209"/>
      <c r="AO1323" s="209"/>
      <c r="AP1323" s="209"/>
      <c r="AQ1323" s="209"/>
      <c r="AR1323" s="209"/>
      <c r="AS1323" s="209"/>
      <c r="AT1323" s="209"/>
      <c r="AU1323" s="209"/>
      <c r="AV1323" s="209"/>
      <c r="AW1323" s="209"/>
      <c r="AX1323"/>
    </row>
    <row r="1324" spans="1:50" ht="15" hidden="1" x14ac:dyDescent="0.25">
      <c r="A1324" s="209">
        <v>4085</v>
      </c>
      <c r="B1324" s="209" t="s">
        <v>718</v>
      </c>
      <c r="C1324" s="210">
        <v>45677.73541666667</v>
      </c>
      <c r="D1324" s="209" t="s">
        <v>901</v>
      </c>
      <c r="E1324" s="209" t="s">
        <v>744</v>
      </c>
      <c r="F1324" s="209">
        <v>10</v>
      </c>
      <c r="G1324" s="209" t="s">
        <v>501</v>
      </c>
      <c r="H1324" s="209" t="s">
        <v>672</v>
      </c>
      <c r="I1324" s="209" t="s">
        <v>621</v>
      </c>
      <c r="J1324" s="209" t="s">
        <v>1</v>
      </c>
      <c r="K1324" s="209" t="s">
        <v>2243</v>
      </c>
      <c r="L1324" s="209" t="s">
        <v>615</v>
      </c>
      <c r="M1324" s="209" t="s">
        <v>1711</v>
      </c>
      <c r="N1324" s="209" t="s">
        <v>2240</v>
      </c>
      <c r="O1324" s="209"/>
      <c r="P1324" s="209"/>
      <c r="Q1324" s="209" t="s">
        <v>688</v>
      </c>
      <c r="R1324" s="209" t="e">
        <f>VLOOKUP(LEFT(Solicitacao_Prancha[[#This Row],[ORIGEM]],4),#REF!,2,0)</f>
        <v>#REF!</v>
      </c>
      <c r="S1324" s="209" t="e">
        <f>VLOOKUP(LEFT(Solicitacao_Prancha[[#This Row],[DESTINO]],4),#REF!,2,0)</f>
        <v>#REF!</v>
      </c>
      <c r="T1324" s="218" t="str">
        <f t="shared" si="306"/>
        <v>Não Aderente</v>
      </c>
      <c r="U1324" s="222">
        <f>((CONCATENATE(Solicitacao_Prancha[[#This Row],[DATA MOVIMENTAÇÃO]]," ",Solicitacao_Prancha[[#This Row],[HORA MOVIMENTAÇÃO]])-Solicitacao_Prancha[[#This Row],[DATA SOLICITAÇÃO]])*24)+3</f>
        <v>34.349999999860302</v>
      </c>
      <c r="V1324" s="224" t="s">
        <v>410</v>
      </c>
      <c r="W1324" s="209" t="str">
        <f>LEFT(Solicitacao_Prancha[[#This Row],[ORIGEM]],4)</f>
        <v>1022</v>
      </c>
      <c r="X1324" s="209" t="str">
        <f>LEFT(Solicitacao_Prancha[[#This Row],[DESTINO]],4)</f>
        <v>0475</v>
      </c>
      <c r="Y1324" s="209" t="str">
        <f t="shared" si="307"/>
        <v>BRLP1022</v>
      </c>
      <c r="Z1324" s="209" t="str">
        <f t="shared" si="308"/>
        <v>10220475</v>
      </c>
      <c r="AA1324" s="209" t="str">
        <f t="shared" si="309"/>
        <v>BRLP0475</v>
      </c>
      <c r="AB1324" s="222" t="e">
        <f>VLOOKUP(Y1324,#REF!,2,0)</f>
        <v>#REF!</v>
      </c>
      <c r="AC1324" s="222" t="e">
        <f>VLOOKUP(Z1324,#REF!,2,0)</f>
        <v>#REF!</v>
      </c>
      <c r="AD1324" s="222" t="e">
        <f>VLOOKUP(AA1324,#REF!,2,0)</f>
        <v>#REF!</v>
      </c>
      <c r="AE1324" s="227" t="e">
        <f t="shared" si="310"/>
        <v>#REF!</v>
      </c>
      <c r="AF1324" s="230" t="e">
        <f t="shared" si="311"/>
        <v>#REF!</v>
      </c>
      <c r="AG1324" s="230">
        <v>2</v>
      </c>
      <c r="AH1324" s="230" t="e">
        <f t="shared" si="312"/>
        <v>#REF!</v>
      </c>
      <c r="AI1324" s="230" t="e">
        <f t="shared" si="313"/>
        <v>#REF!</v>
      </c>
      <c r="AJ1324" s="230" t="e">
        <f t="shared" si="314"/>
        <v>#REF!</v>
      </c>
      <c r="AK1324" s="209"/>
      <c r="AL1324" s="209"/>
      <c r="AM1324" s="209"/>
      <c r="AN1324" s="209"/>
      <c r="AO1324" s="209"/>
      <c r="AP1324" s="209"/>
      <c r="AQ1324" s="209"/>
      <c r="AR1324" s="209"/>
      <c r="AS1324" s="209"/>
      <c r="AT1324" s="209"/>
      <c r="AU1324" s="209"/>
      <c r="AV1324" s="209"/>
      <c r="AW1324" s="209"/>
      <c r="AX1324"/>
    </row>
    <row r="1325" spans="1:50" ht="15" hidden="1" x14ac:dyDescent="0.25">
      <c r="A1325" s="209">
        <v>4103</v>
      </c>
      <c r="B1325" s="209" t="s">
        <v>717</v>
      </c>
      <c r="C1325" s="210">
        <v>45677.739583333336</v>
      </c>
      <c r="D1325" s="209" t="s">
        <v>1350</v>
      </c>
      <c r="E1325" s="209" t="s">
        <v>500</v>
      </c>
      <c r="F1325" s="209">
        <v>1</v>
      </c>
      <c r="G1325" s="209" t="s">
        <v>506</v>
      </c>
      <c r="H1325" s="209" t="s">
        <v>620</v>
      </c>
      <c r="I1325" s="209" t="s">
        <v>624</v>
      </c>
      <c r="J1325" s="209" t="s">
        <v>1</v>
      </c>
      <c r="K1325" s="209" t="s">
        <v>2206</v>
      </c>
      <c r="L1325" s="209" t="s">
        <v>603</v>
      </c>
      <c r="M1325" s="209" t="s">
        <v>634</v>
      </c>
      <c r="N1325" s="209" t="s">
        <v>1513</v>
      </c>
      <c r="O1325" s="209"/>
      <c r="P1325" s="209"/>
      <c r="Q1325" s="209" t="s">
        <v>688</v>
      </c>
      <c r="R1325" s="209" t="e">
        <f>VLOOKUP(LEFT(Solicitacao_Prancha[[#This Row],[ORIGEM]],4),#REF!,2,0)</f>
        <v>#REF!</v>
      </c>
      <c r="S1325" s="209" t="e">
        <f>VLOOKUP(LEFT(Solicitacao_Prancha[[#This Row],[DESTINO]],4),#REF!,2,0)</f>
        <v>#REF!</v>
      </c>
      <c r="T1325" s="218" t="str">
        <f t="shared" si="306"/>
        <v>Não Aderente</v>
      </c>
      <c r="U1325" s="222">
        <f>((CONCATENATE(Solicitacao_Prancha[[#This Row],[DATA MOVIMENTAÇÃO]]," ",Solicitacao_Prancha[[#This Row],[HORA MOVIMENTAÇÃO]])-Solicitacao_Prancha[[#This Row],[DATA SOLICITAÇÃO]])*24)+3</f>
        <v>1.2499999998835847</v>
      </c>
      <c r="V1325" s="224" t="s">
        <v>410</v>
      </c>
      <c r="W1325" s="209" t="str">
        <f>LEFT(Solicitacao_Prancha[[#This Row],[ORIGEM]],4)</f>
        <v>0157</v>
      </c>
      <c r="X1325" s="209" t="str">
        <f>LEFT(Solicitacao_Prancha[[#This Row],[DESTINO]],4)</f>
        <v>0460</v>
      </c>
      <c r="Y1325" s="209" t="str">
        <f t="shared" si="307"/>
        <v>BRLP0157</v>
      </c>
      <c r="Z1325" s="209" t="str">
        <f t="shared" si="308"/>
        <v>01570460</v>
      </c>
      <c r="AA1325" s="209" t="str">
        <f t="shared" si="309"/>
        <v>BRLP0460</v>
      </c>
      <c r="AB1325" s="222" t="e">
        <f>VLOOKUP(Y1325,#REF!,2,0)</f>
        <v>#REF!</v>
      </c>
      <c r="AC1325" s="222" t="e">
        <f>VLOOKUP(Z1325,#REF!,2,0)</f>
        <v>#REF!</v>
      </c>
      <c r="AD1325" s="222" t="e">
        <f>VLOOKUP(AA1325,#REF!,2,0)</f>
        <v>#REF!</v>
      </c>
      <c r="AE1325" s="227" t="e">
        <f t="shared" si="310"/>
        <v>#REF!</v>
      </c>
      <c r="AF1325" s="230" t="e">
        <f t="shared" si="311"/>
        <v>#REF!</v>
      </c>
      <c r="AG1325" s="230">
        <v>2</v>
      </c>
      <c r="AH1325" s="230" t="e">
        <f t="shared" si="312"/>
        <v>#REF!</v>
      </c>
      <c r="AI1325" s="230" t="e">
        <f t="shared" si="313"/>
        <v>#REF!</v>
      </c>
      <c r="AJ1325" s="230" t="e">
        <f t="shared" si="314"/>
        <v>#REF!</v>
      </c>
      <c r="AK1325" s="209"/>
      <c r="AL1325" s="209"/>
      <c r="AM1325" s="209"/>
      <c r="AN1325" s="209"/>
      <c r="AO1325" s="209"/>
      <c r="AP1325" s="209"/>
      <c r="AQ1325" s="209"/>
      <c r="AR1325" s="209"/>
      <c r="AS1325" s="209"/>
      <c r="AT1325" s="209"/>
      <c r="AU1325" s="209"/>
      <c r="AV1325" s="209"/>
      <c r="AW1325" s="209"/>
      <c r="AX1325"/>
    </row>
    <row r="1326" spans="1:50" ht="15" hidden="1" x14ac:dyDescent="0.25">
      <c r="A1326" s="209">
        <v>4104</v>
      </c>
      <c r="B1326" s="209" t="s">
        <v>717</v>
      </c>
      <c r="C1326" s="210">
        <v>45677.741666666669</v>
      </c>
      <c r="D1326" s="209" t="s">
        <v>1350</v>
      </c>
      <c r="E1326" s="209" t="s">
        <v>500</v>
      </c>
      <c r="F1326" s="209">
        <v>4</v>
      </c>
      <c r="G1326" s="209" t="s">
        <v>506</v>
      </c>
      <c r="H1326" s="209" t="s">
        <v>621</v>
      </c>
      <c r="I1326" s="209" t="s">
        <v>622</v>
      </c>
      <c r="J1326" s="209" t="s">
        <v>1</v>
      </c>
      <c r="K1326" s="209" t="s">
        <v>2207</v>
      </c>
      <c r="L1326" s="209" t="s">
        <v>600</v>
      </c>
      <c r="M1326" s="209" t="s">
        <v>634</v>
      </c>
      <c r="N1326" s="209" t="s">
        <v>1513</v>
      </c>
      <c r="O1326" s="209"/>
      <c r="P1326" s="209"/>
      <c r="Q1326" s="209" t="s">
        <v>688</v>
      </c>
      <c r="R1326" s="209" t="e">
        <f>VLOOKUP(LEFT(Solicitacao_Prancha[[#This Row],[ORIGEM]],4),#REF!,2,0)</f>
        <v>#REF!</v>
      </c>
      <c r="S1326" s="209" t="e">
        <f>VLOOKUP(LEFT(Solicitacao_Prancha[[#This Row],[DESTINO]],4),#REF!,2,0)</f>
        <v>#REF!</v>
      </c>
      <c r="T1326" s="218" t="str">
        <f t="shared" si="306"/>
        <v>Não Aderente</v>
      </c>
      <c r="U1326" s="222">
        <f>((CONCATENATE(Solicitacao_Prancha[[#This Row],[DATA MOVIMENTAÇÃO]]," ",Solicitacao_Prancha[[#This Row],[HORA MOVIMENTAÇÃO]])-Solicitacao_Prancha[[#This Row],[DATA SOLICITAÇÃO]])*24)+3</f>
        <v>15.199999999953434</v>
      </c>
      <c r="V1326" s="218" t="s">
        <v>410</v>
      </c>
      <c r="W1326" s="209" t="str">
        <f>LEFT(Solicitacao_Prancha[[#This Row],[ORIGEM]],4)</f>
        <v>0157</v>
      </c>
      <c r="X1326" s="209" t="str">
        <f>LEFT(Solicitacao_Prancha[[#This Row],[DESTINO]],4)</f>
        <v>0460</v>
      </c>
      <c r="Y1326" s="209" t="str">
        <f t="shared" si="307"/>
        <v>BRLP0157</v>
      </c>
      <c r="Z1326" s="209" t="str">
        <f t="shared" si="308"/>
        <v>01570460</v>
      </c>
      <c r="AA1326" s="209" t="str">
        <f t="shared" si="309"/>
        <v>BRLP0460</v>
      </c>
      <c r="AB1326" s="222" t="e">
        <f>VLOOKUP(Y1326,#REF!,2,0)</f>
        <v>#REF!</v>
      </c>
      <c r="AC1326" s="222" t="e">
        <f>VLOOKUP(Z1326,#REF!,2,0)</f>
        <v>#REF!</v>
      </c>
      <c r="AD1326" s="222" t="e">
        <f>VLOOKUP(AA1326,#REF!,2,0)</f>
        <v>#REF!</v>
      </c>
      <c r="AE1326" s="228" t="e">
        <f t="shared" si="310"/>
        <v>#REF!</v>
      </c>
      <c r="AF1326" s="230" t="e">
        <f t="shared" si="311"/>
        <v>#REF!</v>
      </c>
      <c r="AG1326" s="230">
        <v>2</v>
      </c>
      <c r="AH1326" s="230" t="e">
        <f t="shared" si="312"/>
        <v>#REF!</v>
      </c>
      <c r="AI1326" s="230" t="e">
        <f t="shared" si="313"/>
        <v>#REF!</v>
      </c>
      <c r="AJ1326" s="230" t="e">
        <f t="shared" si="314"/>
        <v>#REF!</v>
      </c>
      <c r="AK1326" s="209"/>
      <c r="AL1326" s="209"/>
      <c r="AM1326" s="209"/>
      <c r="AN1326" s="209"/>
      <c r="AO1326" s="209"/>
      <c r="AP1326" s="209"/>
      <c r="AQ1326" s="209"/>
      <c r="AR1326" s="209"/>
      <c r="AS1326" s="209"/>
      <c r="AT1326" s="209"/>
      <c r="AU1326" s="209"/>
      <c r="AV1326" s="209"/>
      <c r="AW1326" s="209"/>
      <c r="AX1326"/>
    </row>
    <row r="1327" spans="1:50" ht="15" hidden="1" x14ac:dyDescent="0.25">
      <c r="A1327" s="209">
        <v>4076</v>
      </c>
      <c r="B1327" s="209" t="s">
        <v>745</v>
      </c>
      <c r="C1327" s="210">
        <v>45677.830555555556</v>
      </c>
      <c r="D1327" s="209" t="s">
        <v>2248</v>
      </c>
      <c r="E1327" s="209" t="s">
        <v>497</v>
      </c>
      <c r="F1327" s="209">
        <v>1</v>
      </c>
      <c r="G1327" s="209" t="s">
        <v>655</v>
      </c>
      <c r="H1327" s="209" t="s">
        <v>620</v>
      </c>
      <c r="I1327" s="209" t="s">
        <v>624</v>
      </c>
      <c r="J1327" s="209" t="s">
        <v>1</v>
      </c>
      <c r="K1327" s="209" t="s">
        <v>2243</v>
      </c>
      <c r="L1327" s="209" t="s">
        <v>607</v>
      </c>
      <c r="M1327" s="209" t="s">
        <v>410</v>
      </c>
      <c r="N1327" s="209" t="s">
        <v>639</v>
      </c>
      <c r="O1327" s="209" t="s">
        <v>2249</v>
      </c>
      <c r="P1327" s="209"/>
      <c r="Q1327" s="209" t="s">
        <v>688</v>
      </c>
      <c r="R1327" s="209" t="e">
        <f>VLOOKUP(LEFT(Solicitacao_Prancha[[#This Row],[ORIGEM]],4),#REF!,2,0)</f>
        <v>#REF!</v>
      </c>
      <c r="S1327" s="209" t="e">
        <f>VLOOKUP(LEFT(Solicitacao_Prancha[[#This Row],[DESTINO]],4),#REF!,2,0)</f>
        <v>#REF!</v>
      </c>
      <c r="T1327" s="218" t="str">
        <f t="shared" si="306"/>
        <v>Não Aderente</v>
      </c>
      <c r="U1327" s="222">
        <f>((CONCATENATE(Solicitacao_Prancha[[#This Row],[DATA MOVIMENTAÇÃO]]," ",Solicitacao_Prancha[[#This Row],[HORA MOVIMENTAÇÃO]])-Solicitacao_Prancha[[#This Row],[DATA SOLICITAÇÃO]])*24)+3</f>
        <v>39.566666666592937</v>
      </c>
      <c r="V1327" s="218" t="s">
        <v>410</v>
      </c>
      <c r="W1327" s="209" t="str">
        <f>LEFT(Solicitacao_Prancha[[#This Row],[ORIGEM]],4)</f>
        <v>BRLP</v>
      </c>
      <c r="X1327" s="209" t="str">
        <f>LEFT(Solicitacao_Prancha[[#This Row],[DESTINO]],4)</f>
        <v>0486</v>
      </c>
      <c r="Y1327" s="209" t="str">
        <f t="shared" si="307"/>
        <v>BRLPBRLP</v>
      </c>
      <c r="Z1327" s="209" t="str">
        <f t="shared" si="308"/>
        <v>BRLP0486</v>
      </c>
      <c r="AA1327" s="209" t="str">
        <f t="shared" si="309"/>
        <v>BRLP0486</v>
      </c>
      <c r="AB1327" s="222" t="e">
        <f>VLOOKUP(Y1327,#REF!,2,0)</f>
        <v>#REF!</v>
      </c>
      <c r="AC1327" s="222" t="e">
        <f>VLOOKUP(Z1327,#REF!,2,0)</f>
        <v>#REF!</v>
      </c>
      <c r="AD1327" s="222" t="e">
        <f>VLOOKUP(AA1327,#REF!,2,0)</f>
        <v>#REF!</v>
      </c>
      <c r="AE1327" s="228" t="e">
        <f t="shared" si="310"/>
        <v>#REF!</v>
      </c>
      <c r="AF1327" s="230" t="e">
        <f t="shared" si="311"/>
        <v>#REF!</v>
      </c>
      <c r="AG1327" s="230">
        <v>2</v>
      </c>
      <c r="AH1327" s="230" t="e">
        <f t="shared" si="312"/>
        <v>#REF!</v>
      </c>
      <c r="AI1327" s="230" t="e">
        <f t="shared" si="313"/>
        <v>#REF!</v>
      </c>
      <c r="AJ1327" s="230" t="e">
        <f t="shared" si="314"/>
        <v>#REF!</v>
      </c>
      <c r="AK1327" s="209"/>
      <c r="AL1327" s="209"/>
      <c r="AM1327" s="209"/>
      <c r="AN1327" s="209"/>
      <c r="AO1327" s="209"/>
      <c r="AP1327" s="209"/>
      <c r="AQ1327" s="209"/>
      <c r="AR1327" s="209"/>
      <c r="AS1327" s="209"/>
      <c r="AT1327" s="209"/>
      <c r="AU1327" s="209"/>
      <c r="AV1327" s="209"/>
      <c r="AW1327" s="209"/>
      <c r="AX1327"/>
    </row>
    <row r="1328" spans="1:50" ht="15" hidden="1" x14ac:dyDescent="0.25">
      <c r="A1328" s="209">
        <v>4077</v>
      </c>
      <c r="B1328" s="209" t="s">
        <v>745</v>
      </c>
      <c r="C1328" s="210">
        <v>45677.838194444441</v>
      </c>
      <c r="D1328" s="209" t="s">
        <v>2250</v>
      </c>
      <c r="E1328" s="209" t="s">
        <v>497</v>
      </c>
      <c r="F1328" s="209">
        <v>1</v>
      </c>
      <c r="G1328" s="209" t="s">
        <v>655</v>
      </c>
      <c r="H1328" s="209" t="s">
        <v>620</v>
      </c>
      <c r="I1328" s="209" t="s">
        <v>624</v>
      </c>
      <c r="J1328" s="209" t="s">
        <v>1</v>
      </c>
      <c r="K1328" s="209" t="s">
        <v>2243</v>
      </c>
      <c r="L1328" s="209" t="s">
        <v>2251</v>
      </c>
      <c r="M1328" s="209" t="s">
        <v>639</v>
      </c>
      <c r="N1328" s="209" t="s">
        <v>410</v>
      </c>
      <c r="O1328" s="209" t="s">
        <v>2252</v>
      </c>
      <c r="P1328" s="209"/>
      <c r="Q1328" s="209" t="s">
        <v>688</v>
      </c>
      <c r="R1328" s="209" t="e">
        <f>VLOOKUP(LEFT(Solicitacao_Prancha[[#This Row],[ORIGEM]],4),#REF!,2,0)</f>
        <v>#REF!</v>
      </c>
      <c r="S1328" s="209" t="e">
        <f>VLOOKUP(LEFT(Solicitacao_Prancha[[#This Row],[DESTINO]],4),#REF!,2,0)</f>
        <v>#REF!</v>
      </c>
      <c r="T1328" s="218" t="str">
        <f t="shared" si="306"/>
        <v>Não Aderente</v>
      </c>
      <c r="U1328" s="222">
        <f>((CONCATENATE(Solicitacao_Prancha[[#This Row],[DATA MOVIMENTAÇÃO]]," ",Solicitacao_Prancha[[#This Row],[HORA MOVIMENTAÇÃO]])-Solicitacao_Prancha[[#This Row],[DATA SOLICITAÇÃO]])*24)+3</f>
        <v>42.900000000139698</v>
      </c>
      <c r="V1328" s="218" t="s">
        <v>410</v>
      </c>
      <c r="W1328" s="209" t="str">
        <f>LEFT(Solicitacao_Prancha[[#This Row],[ORIGEM]],4)</f>
        <v>0486</v>
      </c>
      <c r="X1328" s="209" t="str">
        <f>LEFT(Solicitacao_Prancha[[#This Row],[DESTINO]],4)</f>
        <v>BRLP</v>
      </c>
      <c r="Y1328" s="209" t="str">
        <f t="shared" si="307"/>
        <v>BRLP0486</v>
      </c>
      <c r="Z1328" s="209" t="str">
        <f t="shared" si="308"/>
        <v>0486BRLP</v>
      </c>
      <c r="AA1328" s="209" t="str">
        <f t="shared" si="309"/>
        <v>BRLPBRLP</v>
      </c>
      <c r="AB1328" s="222" t="e">
        <f>VLOOKUP(Y1328,#REF!,2,0)</f>
        <v>#REF!</v>
      </c>
      <c r="AC1328" s="222" t="e">
        <f>VLOOKUP(Z1328,#REF!,2,0)</f>
        <v>#REF!</v>
      </c>
      <c r="AD1328" s="222" t="e">
        <f>VLOOKUP(AA1328,#REF!,2,0)</f>
        <v>#REF!</v>
      </c>
      <c r="AE1328" s="228" t="e">
        <f t="shared" si="310"/>
        <v>#REF!</v>
      </c>
      <c r="AF1328" s="230" t="e">
        <f t="shared" si="311"/>
        <v>#REF!</v>
      </c>
      <c r="AG1328" s="230">
        <v>2</v>
      </c>
      <c r="AH1328" s="230" t="e">
        <f t="shared" si="312"/>
        <v>#REF!</v>
      </c>
      <c r="AI1328" s="230" t="e">
        <f t="shared" si="313"/>
        <v>#REF!</v>
      </c>
      <c r="AJ1328" s="230" t="e">
        <f t="shared" si="314"/>
        <v>#REF!</v>
      </c>
      <c r="AK1328" s="209"/>
      <c r="AL1328" s="209"/>
      <c r="AM1328" s="209"/>
      <c r="AN1328" s="209"/>
      <c r="AO1328" s="209"/>
      <c r="AP1328" s="209"/>
      <c r="AQ1328" s="209"/>
      <c r="AR1328" s="209"/>
      <c r="AS1328" s="209"/>
      <c r="AT1328" s="209"/>
      <c r="AU1328" s="209"/>
      <c r="AV1328" s="209"/>
      <c r="AW1328" s="209"/>
      <c r="AX1328"/>
    </row>
    <row r="1329" spans="1:50" ht="15" hidden="1" x14ac:dyDescent="0.25">
      <c r="A1329" s="209">
        <v>4078</v>
      </c>
      <c r="B1329" s="209" t="s">
        <v>717</v>
      </c>
      <c r="C1329" s="210">
        <v>45677.841666666667</v>
      </c>
      <c r="D1329" s="209" t="s">
        <v>511</v>
      </c>
      <c r="E1329" s="209" t="s">
        <v>500</v>
      </c>
      <c r="F1329" s="209">
        <v>3</v>
      </c>
      <c r="G1329" s="209" t="s">
        <v>487</v>
      </c>
      <c r="H1329" s="209" t="s">
        <v>621</v>
      </c>
      <c r="I1329" s="209" t="s">
        <v>624</v>
      </c>
      <c r="J1329" s="209" t="s">
        <v>531</v>
      </c>
      <c r="K1329" s="209" t="s">
        <v>2206</v>
      </c>
      <c r="L1329" s="209" t="s">
        <v>2253</v>
      </c>
      <c r="M1329" s="209" t="s">
        <v>2204</v>
      </c>
      <c r="N1329" s="209" t="s">
        <v>683</v>
      </c>
      <c r="O1329" s="209"/>
      <c r="P1329" s="209" t="s">
        <v>633</v>
      </c>
      <c r="Q1329" s="209" t="s">
        <v>688</v>
      </c>
      <c r="R1329" s="209" t="e">
        <f>VLOOKUP(LEFT(Solicitacao_Prancha[[#This Row],[ORIGEM]],4),#REF!,2,0)</f>
        <v>#REF!</v>
      </c>
      <c r="S1329" s="209" t="e">
        <f>VLOOKUP(LEFT(Solicitacao_Prancha[[#This Row],[DESTINO]],4),#REF!,2,0)</f>
        <v>#REF!</v>
      </c>
      <c r="T1329" s="218" t="str">
        <f t="shared" si="306"/>
        <v>Não Aderente</v>
      </c>
      <c r="U1329" s="222">
        <f>((CONCATENATE(Solicitacao_Prancha[[#This Row],[DATA MOVIMENTAÇÃO]]," ",Solicitacao_Prancha[[#This Row],[HORA MOVIMENTAÇÃO]])-Solicitacao_Prancha[[#This Row],[DATA SOLICITAÇÃO]])*24)+3</f>
        <v>1.6666666720993817E-2</v>
      </c>
      <c r="V1329" s="218" t="s">
        <v>410</v>
      </c>
      <c r="W1329" s="209" t="str">
        <f>LEFT(Solicitacao_Prancha[[#This Row],[ORIGEM]],4)</f>
        <v>0472</v>
      </c>
      <c r="X1329" s="209" t="str">
        <f>LEFT(Solicitacao_Prancha[[#This Row],[DESTINO]],4)</f>
        <v>0438</v>
      </c>
      <c r="Y1329" s="209" t="str">
        <f t="shared" si="307"/>
        <v>BRLP0472</v>
      </c>
      <c r="Z1329" s="209" t="str">
        <f t="shared" si="308"/>
        <v>04720438</v>
      </c>
      <c r="AA1329" s="209" t="str">
        <f t="shared" si="309"/>
        <v>BRLP0438</v>
      </c>
      <c r="AB1329" s="222" t="e">
        <f>VLOOKUP(Y1329,#REF!,2,0)</f>
        <v>#REF!</v>
      </c>
      <c r="AC1329" s="222" t="e">
        <f>VLOOKUP(Z1329,#REF!,2,0)</f>
        <v>#REF!</v>
      </c>
      <c r="AD1329" s="222" t="e">
        <f>VLOOKUP(AA1329,#REF!,2,0)</f>
        <v>#REF!</v>
      </c>
      <c r="AE1329" s="228" t="e">
        <f t="shared" si="310"/>
        <v>#REF!</v>
      </c>
      <c r="AF1329" s="230" t="e">
        <f t="shared" si="311"/>
        <v>#REF!</v>
      </c>
      <c r="AG1329" s="230">
        <v>2</v>
      </c>
      <c r="AH1329" s="230" t="e">
        <f t="shared" si="312"/>
        <v>#REF!</v>
      </c>
      <c r="AI1329" s="230" t="e">
        <f t="shared" si="313"/>
        <v>#REF!</v>
      </c>
      <c r="AJ1329" s="230" t="e">
        <f t="shared" si="314"/>
        <v>#REF!</v>
      </c>
      <c r="AK1329" s="209"/>
      <c r="AL1329" s="209"/>
      <c r="AM1329" s="209"/>
      <c r="AN1329" s="209"/>
      <c r="AO1329" s="209"/>
      <c r="AP1329" s="209"/>
      <c r="AQ1329" s="209"/>
      <c r="AR1329" s="209"/>
      <c r="AS1329" s="209"/>
      <c r="AT1329" s="209"/>
      <c r="AU1329" s="209"/>
      <c r="AV1329" s="209"/>
      <c r="AW1329" s="209"/>
      <c r="AX1329"/>
    </row>
    <row r="1330" spans="1:50" ht="15" hidden="1" x14ac:dyDescent="0.25">
      <c r="A1330" s="209">
        <v>4079</v>
      </c>
      <c r="B1330" s="209" t="s">
        <v>717</v>
      </c>
      <c r="C1330" s="210">
        <v>45677.845833333333</v>
      </c>
      <c r="D1330" s="209" t="s">
        <v>511</v>
      </c>
      <c r="E1330" s="209" t="s">
        <v>500</v>
      </c>
      <c r="F1330" s="209">
        <v>3</v>
      </c>
      <c r="G1330" s="209" t="s">
        <v>487</v>
      </c>
      <c r="H1330" s="209" t="s">
        <v>620</v>
      </c>
      <c r="I1330" s="209" t="s">
        <v>624</v>
      </c>
      <c r="J1330" s="209" t="s">
        <v>1</v>
      </c>
      <c r="K1330" s="209" t="s">
        <v>2254</v>
      </c>
      <c r="L1330" s="209" t="s">
        <v>593</v>
      </c>
      <c r="M1330" s="209" t="s">
        <v>683</v>
      </c>
      <c r="N1330" s="209" t="s">
        <v>1814</v>
      </c>
      <c r="O1330" s="209"/>
      <c r="P1330" s="209"/>
      <c r="Q1330" s="209" t="s">
        <v>688</v>
      </c>
      <c r="R1330" s="209" t="e">
        <f>VLOOKUP(LEFT(Solicitacao_Prancha[[#This Row],[ORIGEM]],4),#REF!,2,0)</f>
        <v>#REF!</v>
      </c>
      <c r="S1330" s="209" t="e">
        <f>VLOOKUP(LEFT(Solicitacao_Prancha[[#This Row],[DESTINO]],4),#REF!,2,0)</f>
        <v>#REF!</v>
      </c>
      <c r="T1330" s="218" t="str">
        <f t="shared" si="306"/>
        <v>Aderente</v>
      </c>
      <c r="U1330" s="222">
        <f>((CONCATENATE(Solicitacao_Prancha[[#This Row],[DATA MOVIMENTAÇÃO]]," ",Solicitacao_Prancha[[#This Row],[HORA MOVIMENTAÇÃO]])-Solicitacao_Prancha[[#This Row],[DATA SOLICITAÇÃO]])*24)+3</f>
        <v>62.700000000069849</v>
      </c>
      <c r="V1330" s="218" t="s">
        <v>410</v>
      </c>
      <c r="W1330" s="209" t="str">
        <f>LEFT(Solicitacao_Prancha[[#This Row],[ORIGEM]],4)</f>
        <v>0438</v>
      </c>
      <c r="X1330" s="209" t="str">
        <f>LEFT(Solicitacao_Prancha[[#This Row],[DESTINO]],4)</f>
        <v>0295</v>
      </c>
      <c r="Y1330" s="209" t="str">
        <f t="shared" si="307"/>
        <v>BRLP0438</v>
      </c>
      <c r="Z1330" s="209" t="str">
        <f t="shared" si="308"/>
        <v>04380295</v>
      </c>
      <c r="AA1330" s="209" t="str">
        <f t="shared" si="309"/>
        <v>BRLP0295</v>
      </c>
      <c r="AB1330" s="222" t="e">
        <f>VLOOKUP(Y1330,#REF!,2,0)</f>
        <v>#REF!</v>
      </c>
      <c r="AC1330" s="222" t="e">
        <f>VLOOKUP(Z1330,#REF!,2,0)</f>
        <v>#REF!</v>
      </c>
      <c r="AD1330" s="222" t="e">
        <f>VLOOKUP(AA1330,#REF!,2,0)</f>
        <v>#REF!</v>
      </c>
      <c r="AE1330" s="228" t="e">
        <f t="shared" si="310"/>
        <v>#REF!</v>
      </c>
      <c r="AF1330" s="230" t="e">
        <f t="shared" si="311"/>
        <v>#REF!</v>
      </c>
      <c r="AG1330" s="230">
        <v>2</v>
      </c>
      <c r="AH1330" s="230" t="e">
        <f t="shared" si="312"/>
        <v>#REF!</v>
      </c>
      <c r="AI1330" s="230" t="e">
        <f t="shared" si="313"/>
        <v>#REF!</v>
      </c>
      <c r="AJ1330" s="230" t="e">
        <f t="shared" si="314"/>
        <v>#REF!</v>
      </c>
      <c r="AK1330" s="209"/>
      <c r="AL1330" s="209"/>
      <c r="AM1330" s="209"/>
      <c r="AN1330" s="209"/>
      <c r="AO1330" s="209"/>
      <c r="AP1330" s="209"/>
      <c r="AQ1330" s="209"/>
      <c r="AR1330" s="209"/>
      <c r="AS1330" s="209"/>
      <c r="AT1330" s="209"/>
      <c r="AU1330" s="209"/>
      <c r="AV1330" s="209"/>
      <c r="AW1330" s="209"/>
      <c r="AX1330"/>
    </row>
    <row r="1331" spans="1:50" ht="15" hidden="1" x14ac:dyDescent="0.25">
      <c r="A1331" s="209">
        <v>4080</v>
      </c>
      <c r="B1331" s="209" t="s">
        <v>717</v>
      </c>
      <c r="C1331" s="210">
        <v>45677.848611111112</v>
      </c>
      <c r="D1331" s="209" t="s">
        <v>511</v>
      </c>
      <c r="E1331" s="209" t="s">
        <v>500</v>
      </c>
      <c r="F1331" s="209">
        <v>1</v>
      </c>
      <c r="G1331" s="209" t="s">
        <v>8</v>
      </c>
      <c r="H1331" s="209" t="s">
        <v>620</v>
      </c>
      <c r="I1331" s="209" t="s">
        <v>624</v>
      </c>
      <c r="J1331" s="209" t="s">
        <v>531</v>
      </c>
      <c r="K1331" s="209" t="s">
        <v>2207</v>
      </c>
      <c r="L1331" s="209" t="s">
        <v>593</v>
      </c>
      <c r="M1331" s="209" t="s">
        <v>639</v>
      </c>
      <c r="N1331" s="209" t="s">
        <v>547</v>
      </c>
      <c r="O1331" s="209"/>
      <c r="P1331" s="209" t="s">
        <v>633</v>
      </c>
      <c r="Q1331" s="209" t="s">
        <v>688</v>
      </c>
      <c r="R1331" s="209" t="e">
        <f>VLOOKUP(LEFT(Solicitacao_Prancha[[#This Row],[ORIGEM]],4),#REF!,2,0)</f>
        <v>#REF!</v>
      </c>
      <c r="S1331" s="209" t="e">
        <f>VLOOKUP(LEFT(Solicitacao_Prancha[[#This Row],[DESTINO]],4),#REF!,2,0)</f>
        <v>#REF!</v>
      </c>
      <c r="T1331" s="218" t="str">
        <f t="shared" si="306"/>
        <v>Não Aderente</v>
      </c>
      <c r="U1331" s="222">
        <f>((CONCATENATE(Solicitacao_Prancha[[#This Row],[DATA MOVIMENTAÇÃO]]," ",Solicitacao_Prancha[[#This Row],[HORA MOVIMENTAÇÃO]])-Solicitacao_Prancha[[#This Row],[DATA SOLICITAÇÃO]])*24)+3</f>
        <v>14.633333333360497</v>
      </c>
      <c r="V1331" s="218" t="s">
        <v>410</v>
      </c>
      <c r="W1331" s="209" t="str">
        <f>LEFT(Solicitacao_Prancha[[#This Row],[ORIGEM]],4)</f>
        <v>0486</v>
      </c>
      <c r="X1331" s="209" t="str">
        <f>LEFT(Solicitacao_Prancha[[#This Row],[DESTINO]],4)</f>
        <v>0484</v>
      </c>
      <c r="Y1331" s="209" t="str">
        <f t="shared" si="307"/>
        <v>BRLP0486</v>
      </c>
      <c r="Z1331" s="209" t="str">
        <f t="shared" si="308"/>
        <v>04860484</v>
      </c>
      <c r="AA1331" s="209" t="str">
        <f t="shared" si="309"/>
        <v>BRLP0484</v>
      </c>
      <c r="AB1331" s="222" t="e">
        <f>VLOOKUP(Y1331,#REF!,2,0)</f>
        <v>#REF!</v>
      </c>
      <c r="AC1331" s="222" t="e">
        <f>VLOOKUP(Z1331,#REF!,2,0)</f>
        <v>#REF!</v>
      </c>
      <c r="AD1331" s="222" t="e">
        <f>VLOOKUP(AA1331,#REF!,2,0)</f>
        <v>#REF!</v>
      </c>
      <c r="AE1331" s="228" t="e">
        <f t="shared" si="310"/>
        <v>#REF!</v>
      </c>
      <c r="AF1331" s="230" t="e">
        <f t="shared" si="311"/>
        <v>#REF!</v>
      </c>
      <c r="AG1331" s="230">
        <v>2</v>
      </c>
      <c r="AH1331" s="230" t="e">
        <f t="shared" si="312"/>
        <v>#REF!</v>
      </c>
      <c r="AI1331" s="230" t="e">
        <f t="shared" si="313"/>
        <v>#REF!</v>
      </c>
      <c r="AJ1331" s="230" t="e">
        <f t="shared" si="314"/>
        <v>#REF!</v>
      </c>
      <c r="AK1331" s="209"/>
      <c r="AL1331" s="209"/>
      <c r="AM1331" s="209"/>
      <c r="AN1331" s="209"/>
      <c r="AO1331" s="209"/>
      <c r="AP1331" s="209"/>
      <c r="AQ1331" s="209"/>
      <c r="AR1331" s="209"/>
      <c r="AS1331" s="209"/>
      <c r="AT1331" s="209"/>
      <c r="AU1331" s="209"/>
      <c r="AV1331" s="209"/>
      <c r="AW1331" s="209"/>
      <c r="AX1331"/>
    </row>
    <row r="1332" spans="1:50" ht="15" hidden="1" x14ac:dyDescent="0.25">
      <c r="A1332" s="209">
        <v>4086</v>
      </c>
      <c r="B1332" s="209" t="s">
        <v>743</v>
      </c>
      <c r="C1332" s="210">
        <v>45677.918749999997</v>
      </c>
      <c r="D1332" s="209" t="s">
        <v>2111</v>
      </c>
      <c r="E1332" s="209" t="s">
        <v>489</v>
      </c>
      <c r="F1332" s="209">
        <v>1</v>
      </c>
      <c r="G1332" s="209" t="s">
        <v>8</v>
      </c>
      <c r="H1332" s="209" t="s">
        <v>620</v>
      </c>
      <c r="I1332" s="209" t="s">
        <v>624</v>
      </c>
      <c r="J1332" s="209" t="s">
        <v>1</v>
      </c>
      <c r="K1332" s="209" t="s">
        <v>2207</v>
      </c>
      <c r="L1332" s="209" t="s">
        <v>594</v>
      </c>
      <c r="M1332" s="209" t="s">
        <v>1717</v>
      </c>
      <c r="N1332" s="209" t="s">
        <v>1717</v>
      </c>
      <c r="O1332" s="209" t="s">
        <v>2255</v>
      </c>
      <c r="P1332" s="209"/>
      <c r="Q1332" s="209" t="s">
        <v>688</v>
      </c>
      <c r="R1332" s="209" t="e">
        <f>VLOOKUP(LEFT(Solicitacao_Prancha[[#This Row],[ORIGEM]],4),#REF!,2,0)</f>
        <v>#REF!</v>
      </c>
      <c r="S1332" s="209" t="e">
        <f>VLOOKUP(LEFT(Solicitacao_Prancha[[#This Row],[DESTINO]],4),#REF!,2,0)</f>
        <v>#REF!</v>
      </c>
      <c r="T1332" s="218" t="str">
        <f t="shared" si="306"/>
        <v>Não Aderente</v>
      </c>
      <c r="U1332" s="222">
        <f>((CONCATENATE(Solicitacao_Prancha[[#This Row],[DATA MOVIMENTAÇÃO]]," ",Solicitacao_Prancha[[#This Row],[HORA MOVIMENTAÇÃO]])-Solicitacao_Prancha[[#This Row],[DATA SOLICITAÇÃO]])*24)+3</f>
        <v>17.950000000011642</v>
      </c>
      <c r="V1332" s="218" t="s">
        <v>410</v>
      </c>
      <c r="W1332" s="209" t="str">
        <f>LEFT(Solicitacao_Prancha[[#This Row],[ORIGEM]],4)</f>
        <v>1123</v>
      </c>
      <c r="X1332" s="209" t="str">
        <f>LEFT(Solicitacao_Prancha[[#This Row],[DESTINO]],4)</f>
        <v>1123</v>
      </c>
      <c r="Y1332" s="209" t="str">
        <f t="shared" si="307"/>
        <v>BRLP1123</v>
      </c>
      <c r="Z1332" s="209" t="str">
        <f t="shared" si="308"/>
        <v>11231123</v>
      </c>
      <c r="AA1332" s="209" t="str">
        <f t="shared" si="309"/>
        <v>BRLP1123</v>
      </c>
      <c r="AB1332" s="222" t="e">
        <f>VLOOKUP(Y1332,#REF!,2,0)</f>
        <v>#REF!</v>
      </c>
      <c r="AC1332" s="222" t="e">
        <f>VLOOKUP(Z1332,#REF!,2,0)</f>
        <v>#REF!</v>
      </c>
      <c r="AD1332" s="222" t="e">
        <f>VLOOKUP(AA1332,#REF!,2,0)</f>
        <v>#REF!</v>
      </c>
      <c r="AE1332" s="228" t="e">
        <f t="shared" si="310"/>
        <v>#REF!</v>
      </c>
      <c r="AF1332" s="230" t="e">
        <f t="shared" si="311"/>
        <v>#REF!</v>
      </c>
      <c r="AG1332" s="230">
        <v>2</v>
      </c>
      <c r="AH1332" s="230" t="e">
        <f t="shared" si="312"/>
        <v>#REF!</v>
      </c>
      <c r="AI1332" s="230" t="e">
        <f t="shared" si="313"/>
        <v>#REF!</v>
      </c>
      <c r="AJ1332" s="230" t="e">
        <f t="shared" si="314"/>
        <v>#REF!</v>
      </c>
      <c r="AK1332" s="209"/>
      <c r="AL1332" s="209"/>
      <c r="AM1332" s="209"/>
      <c r="AN1332" s="209"/>
      <c r="AO1332" s="209"/>
      <c r="AP1332" s="209"/>
      <c r="AQ1332" s="209"/>
      <c r="AR1332" s="209"/>
      <c r="AS1332" s="209"/>
      <c r="AT1332" s="209"/>
      <c r="AU1332" s="209"/>
      <c r="AV1332" s="209"/>
      <c r="AW1332" s="209"/>
      <c r="AX1332"/>
    </row>
    <row r="1333" spans="1:50" ht="15" hidden="1" x14ac:dyDescent="0.25">
      <c r="A1333" s="209">
        <v>4087</v>
      </c>
      <c r="B1333" s="209" t="s">
        <v>803</v>
      </c>
      <c r="C1333" s="210">
        <v>45677.919444444444</v>
      </c>
      <c r="D1333" s="209" t="s">
        <v>2146</v>
      </c>
      <c r="E1333" s="209" t="s">
        <v>744</v>
      </c>
      <c r="F1333" s="209">
        <v>2</v>
      </c>
      <c r="G1333" s="209" t="s">
        <v>589</v>
      </c>
      <c r="H1333" s="209" t="s">
        <v>620</v>
      </c>
      <c r="I1333" s="209" t="s">
        <v>624</v>
      </c>
      <c r="J1333" s="209" t="s">
        <v>1</v>
      </c>
      <c r="K1333" s="209" t="s">
        <v>2243</v>
      </c>
      <c r="L1333" s="209" t="s">
        <v>612</v>
      </c>
      <c r="M1333" s="209" t="s">
        <v>1711</v>
      </c>
      <c r="N1333" s="209" t="s">
        <v>1708</v>
      </c>
      <c r="O1333" s="209"/>
      <c r="P1333" s="209"/>
      <c r="Q1333" s="209" t="s">
        <v>688</v>
      </c>
      <c r="R1333" s="209" t="e">
        <f>VLOOKUP(LEFT(Solicitacao_Prancha[[#This Row],[ORIGEM]],4),#REF!,2,0)</f>
        <v>#REF!</v>
      </c>
      <c r="S1333" s="209" t="e">
        <f>VLOOKUP(LEFT(Solicitacao_Prancha[[#This Row],[DESTINO]],4),#REF!,2,0)</f>
        <v>#REF!</v>
      </c>
      <c r="T1333" s="218" t="str">
        <f t="shared" si="306"/>
        <v>Não Aderente</v>
      </c>
      <c r="U1333" s="222">
        <f>((CONCATENATE(Solicitacao_Prancha[[#This Row],[DATA MOVIMENTAÇÃO]]," ",Solicitacao_Prancha[[#This Row],[HORA MOVIMENTAÇÃO]])-Solicitacao_Prancha[[#This Row],[DATA SOLICITAÇÃO]])*24)+3</f>
        <v>35.433333333407063</v>
      </c>
      <c r="V1333" s="218" t="s">
        <v>410</v>
      </c>
      <c r="W1333" s="209" t="str">
        <f>LEFT(Solicitacao_Prancha[[#This Row],[ORIGEM]],4)</f>
        <v>1022</v>
      </c>
      <c r="X1333" s="209" t="str">
        <f>LEFT(Solicitacao_Prancha[[#This Row],[DESTINO]],4)</f>
        <v>0537</v>
      </c>
      <c r="Y1333" s="209" t="str">
        <f t="shared" si="307"/>
        <v>BRLP1022</v>
      </c>
      <c r="Z1333" s="209" t="str">
        <f t="shared" si="308"/>
        <v>10220537</v>
      </c>
      <c r="AA1333" s="209" t="str">
        <f t="shared" si="309"/>
        <v>BRLP0537</v>
      </c>
      <c r="AB1333" s="222" t="e">
        <f>VLOOKUP(Y1333,#REF!,2,0)</f>
        <v>#REF!</v>
      </c>
      <c r="AC1333" s="222" t="e">
        <f>VLOOKUP(Z1333,#REF!,2,0)</f>
        <v>#REF!</v>
      </c>
      <c r="AD1333" s="222" t="e">
        <f>VLOOKUP(AA1333,#REF!,2,0)</f>
        <v>#REF!</v>
      </c>
      <c r="AE1333" s="228" t="e">
        <f t="shared" si="310"/>
        <v>#REF!</v>
      </c>
      <c r="AF1333" s="230" t="e">
        <f t="shared" si="311"/>
        <v>#REF!</v>
      </c>
      <c r="AG1333" s="230">
        <v>2</v>
      </c>
      <c r="AH1333" s="230" t="e">
        <f t="shared" si="312"/>
        <v>#REF!</v>
      </c>
      <c r="AI1333" s="230" t="e">
        <f t="shared" si="313"/>
        <v>#REF!</v>
      </c>
      <c r="AJ1333" s="230" t="e">
        <f t="shared" si="314"/>
        <v>#REF!</v>
      </c>
      <c r="AK1333" s="209"/>
      <c r="AL1333" s="209"/>
      <c r="AM1333" s="209"/>
      <c r="AN1333" s="209"/>
      <c r="AO1333" s="209"/>
      <c r="AP1333" s="209"/>
      <c r="AQ1333" s="209"/>
      <c r="AR1333" s="209"/>
      <c r="AS1333" s="209"/>
      <c r="AT1333" s="209"/>
      <c r="AU1333" s="209"/>
      <c r="AV1333" s="209"/>
      <c r="AW1333" s="209"/>
      <c r="AX1333"/>
    </row>
    <row r="1334" spans="1:50" ht="15" hidden="1" x14ac:dyDescent="0.25">
      <c r="A1334" s="209">
        <v>4092</v>
      </c>
      <c r="B1334" s="209" t="s">
        <v>718</v>
      </c>
      <c r="C1334" s="210">
        <v>45677.95416666667</v>
      </c>
      <c r="D1334" s="209" t="s">
        <v>2256</v>
      </c>
      <c r="E1334" s="209" t="s">
        <v>744</v>
      </c>
      <c r="F1334" s="209">
        <v>5</v>
      </c>
      <c r="G1334" s="209" t="s">
        <v>564</v>
      </c>
      <c r="H1334" s="209" t="s">
        <v>626</v>
      </c>
      <c r="I1334" s="209" t="s">
        <v>846</v>
      </c>
      <c r="J1334" s="209" t="s">
        <v>1</v>
      </c>
      <c r="K1334" s="209" t="s">
        <v>2254</v>
      </c>
      <c r="L1334" s="209" t="s">
        <v>601</v>
      </c>
      <c r="M1334" s="209" t="s">
        <v>1938</v>
      </c>
      <c r="N1334" s="209" t="s">
        <v>1768</v>
      </c>
      <c r="O1334" s="209" t="s">
        <v>2257</v>
      </c>
      <c r="P1334" s="209"/>
      <c r="Q1334" s="209" t="s">
        <v>688</v>
      </c>
      <c r="R1334" s="209" t="e">
        <f>VLOOKUP(LEFT(Solicitacao_Prancha[[#This Row],[ORIGEM]],4),#REF!,2,0)</f>
        <v>#REF!</v>
      </c>
      <c r="S1334" s="209" t="e">
        <f>VLOOKUP(LEFT(Solicitacao_Prancha[[#This Row],[DESTINO]],4),#REF!,2,0)</f>
        <v>#REF!</v>
      </c>
      <c r="T1334" s="218" t="str">
        <f t="shared" si="306"/>
        <v>Aderente</v>
      </c>
      <c r="U1334" s="222">
        <f>((CONCATENATE(Solicitacao_Prancha[[#This Row],[DATA MOVIMENTAÇÃO]]," ",Solicitacao_Prancha[[#This Row],[HORA MOVIMENTAÇÃO]])-Solicitacao_Prancha[[#This Row],[DATA SOLICITAÇÃO]])*24)+3</f>
        <v>54.099999999976717</v>
      </c>
      <c r="V1334" s="218" t="s">
        <v>410</v>
      </c>
      <c r="W1334" s="209" t="str">
        <f>LEFT(Solicitacao_Prancha[[#This Row],[ORIGEM]],4)</f>
        <v>5018</v>
      </c>
      <c r="X1334" s="209" t="str">
        <f>LEFT(Solicitacao_Prancha[[#This Row],[DESTINO]],4)</f>
        <v>5009</v>
      </c>
      <c r="Y1334" s="209" t="str">
        <f t="shared" si="307"/>
        <v>BRLP5018</v>
      </c>
      <c r="Z1334" s="209" t="str">
        <f t="shared" si="308"/>
        <v>50185009</v>
      </c>
      <c r="AA1334" s="209" t="str">
        <f t="shared" si="309"/>
        <v>BRLP5009</v>
      </c>
      <c r="AB1334" s="222" t="e">
        <f>VLOOKUP(Y1334,#REF!,2,0)</f>
        <v>#REF!</v>
      </c>
      <c r="AC1334" s="222" t="e">
        <f>VLOOKUP(Z1334,#REF!,2,0)</f>
        <v>#REF!</v>
      </c>
      <c r="AD1334" s="222" t="e">
        <f>VLOOKUP(AA1334,#REF!,2,0)</f>
        <v>#REF!</v>
      </c>
      <c r="AE1334" s="228" t="e">
        <f t="shared" si="310"/>
        <v>#REF!</v>
      </c>
      <c r="AF1334" s="230" t="e">
        <f t="shared" si="311"/>
        <v>#REF!</v>
      </c>
      <c r="AG1334" s="230">
        <v>2</v>
      </c>
      <c r="AH1334" s="230" t="e">
        <f t="shared" si="312"/>
        <v>#REF!</v>
      </c>
      <c r="AI1334" s="230" t="e">
        <f t="shared" si="313"/>
        <v>#REF!</v>
      </c>
      <c r="AJ1334" s="230" t="e">
        <f t="shared" si="314"/>
        <v>#REF!</v>
      </c>
      <c r="AK1334" s="209"/>
      <c r="AL1334" s="209"/>
      <c r="AM1334" s="209"/>
      <c r="AN1334" s="209"/>
      <c r="AO1334" s="209"/>
      <c r="AP1334" s="209"/>
      <c r="AQ1334" s="209"/>
      <c r="AR1334" s="209"/>
      <c r="AS1334" s="209"/>
      <c r="AT1334" s="209"/>
      <c r="AU1334" s="209"/>
      <c r="AV1334" s="209"/>
      <c r="AW1334" s="209"/>
      <c r="AX1334"/>
    </row>
    <row r="1335" spans="1:50" ht="15" hidden="1" x14ac:dyDescent="0.25">
      <c r="A1335" s="209">
        <v>4093</v>
      </c>
      <c r="B1335" s="209" t="s">
        <v>742</v>
      </c>
      <c r="C1335" s="210">
        <v>45678.009722222225</v>
      </c>
      <c r="D1335" s="209" t="s">
        <v>676</v>
      </c>
      <c r="E1335" s="209" t="s">
        <v>489</v>
      </c>
      <c r="F1335" s="209">
        <v>1</v>
      </c>
      <c r="G1335" s="209" t="s">
        <v>536</v>
      </c>
      <c r="H1335" s="209" t="s">
        <v>620</v>
      </c>
      <c r="I1335" s="209" t="s">
        <v>621</v>
      </c>
      <c r="J1335" s="209" t="s">
        <v>1</v>
      </c>
      <c r="K1335" s="209" t="s">
        <v>2243</v>
      </c>
      <c r="L1335" s="209" t="s">
        <v>593</v>
      </c>
      <c r="M1335" s="209" t="s">
        <v>644</v>
      </c>
      <c r="N1335" s="209" t="s">
        <v>1428</v>
      </c>
      <c r="O1335" s="209"/>
      <c r="P1335" s="209"/>
      <c r="Q1335" s="209" t="s">
        <v>688</v>
      </c>
      <c r="R1335" s="209" t="e">
        <f>VLOOKUP(LEFT(Solicitacao_Prancha[[#This Row],[ORIGEM]],4),#REF!,2,0)</f>
        <v>#REF!</v>
      </c>
      <c r="S1335" s="209" t="e">
        <f>VLOOKUP(LEFT(Solicitacao_Prancha[[#This Row],[DESTINO]],4),#REF!,2,0)</f>
        <v>#REF!</v>
      </c>
      <c r="T1335" s="218" t="str">
        <f t="shared" si="306"/>
        <v>Não Aderente</v>
      </c>
      <c r="U1335" s="222">
        <f>((CONCATENATE(Solicitacao_Prancha[[#This Row],[DATA MOVIMENTAÇÃO]]," ",Solicitacao_Prancha[[#This Row],[HORA MOVIMENTAÇÃO]])-Solicitacao_Prancha[[#This Row],[DATA SOLICITAÇÃO]])*24)+3</f>
        <v>34.766666666662786</v>
      </c>
      <c r="V1335" s="218" t="s">
        <v>410</v>
      </c>
      <c r="W1335" s="209" t="str">
        <f>LEFT(Solicitacao_Prancha[[#This Row],[ORIGEM]],4)</f>
        <v>0073</v>
      </c>
      <c r="X1335" s="209" t="str">
        <f>LEFT(Solicitacao_Prancha[[#This Row],[DESTINO]],4)</f>
        <v>0019</v>
      </c>
      <c r="Y1335" s="209" t="str">
        <f t="shared" si="307"/>
        <v>BRLP0073</v>
      </c>
      <c r="Z1335" s="209" t="str">
        <f t="shared" si="308"/>
        <v>00730019</v>
      </c>
      <c r="AA1335" s="209" t="str">
        <f t="shared" si="309"/>
        <v>BRLP0019</v>
      </c>
      <c r="AB1335" s="222" t="e">
        <f>VLOOKUP(Y1335,#REF!,2,0)</f>
        <v>#REF!</v>
      </c>
      <c r="AC1335" s="222" t="e">
        <f>VLOOKUP(Z1335,#REF!,2,0)</f>
        <v>#REF!</v>
      </c>
      <c r="AD1335" s="222" t="e">
        <f>VLOOKUP(AA1335,#REF!,2,0)</f>
        <v>#REF!</v>
      </c>
      <c r="AE1335" s="228" t="e">
        <f t="shared" si="310"/>
        <v>#REF!</v>
      </c>
      <c r="AF1335" s="230" t="e">
        <f t="shared" si="311"/>
        <v>#REF!</v>
      </c>
      <c r="AG1335" s="230">
        <v>2</v>
      </c>
      <c r="AH1335" s="230" t="e">
        <f t="shared" si="312"/>
        <v>#REF!</v>
      </c>
      <c r="AI1335" s="230" t="e">
        <f t="shared" si="313"/>
        <v>#REF!</v>
      </c>
      <c r="AJ1335" s="230" t="e">
        <f t="shared" si="314"/>
        <v>#REF!</v>
      </c>
      <c r="AK1335" s="209"/>
      <c r="AL1335" s="209"/>
      <c r="AM1335" s="209"/>
      <c r="AN1335" s="209"/>
      <c r="AO1335" s="209"/>
      <c r="AP1335" s="209"/>
      <c r="AQ1335" s="209"/>
      <c r="AR1335" s="209"/>
      <c r="AS1335" s="209"/>
      <c r="AT1335" s="209"/>
      <c r="AU1335" s="209"/>
      <c r="AV1335" s="209"/>
      <c r="AW1335" s="209"/>
      <c r="AX1335"/>
    </row>
    <row r="1336" spans="1:50" ht="15" hidden="1" x14ac:dyDescent="0.25">
      <c r="A1336" s="209">
        <v>4094</v>
      </c>
      <c r="B1336" s="209" t="s">
        <v>742</v>
      </c>
      <c r="C1336" s="210">
        <v>45678.011111111111</v>
      </c>
      <c r="D1336" s="209" t="s">
        <v>762</v>
      </c>
      <c r="E1336" s="209" t="s">
        <v>496</v>
      </c>
      <c r="F1336" s="209">
        <v>0</v>
      </c>
      <c r="G1336" s="209" t="s">
        <v>536</v>
      </c>
      <c r="H1336" s="209" t="s">
        <v>620</v>
      </c>
      <c r="I1336" s="209" t="s">
        <v>846</v>
      </c>
      <c r="J1336" s="209" t="s">
        <v>1</v>
      </c>
      <c r="K1336" s="209" t="s">
        <v>2243</v>
      </c>
      <c r="L1336" s="209" t="s">
        <v>595</v>
      </c>
      <c r="M1336" s="209" t="s">
        <v>1428</v>
      </c>
      <c r="N1336" s="209" t="s">
        <v>1778</v>
      </c>
      <c r="O1336" s="209"/>
      <c r="P1336" s="209"/>
      <c r="Q1336" s="209" t="s">
        <v>688</v>
      </c>
      <c r="R1336" s="209" t="e">
        <f>VLOOKUP(LEFT(Solicitacao_Prancha[[#This Row],[ORIGEM]],4),#REF!,2,0)</f>
        <v>#REF!</v>
      </c>
      <c r="S1336" s="209" t="e">
        <f>VLOOKUP(LEFT(Solicitacao_Prancha[[#This Row],[DESTINO]],4),#REF!,2,0)</f>
        <v>#REF!</v>
      </c>
      <c r="T1336" s="218" t="str">
        <f t="shared" ref="T1336:T1399" si="315">IF(U1336&gt;=48,"Aderente","Não Aderente")</f>
        <v>Não Aderente</v>
      </c>
      <c r="U1336" s="222">
        <f>((CONCATENATE(Solicitacao_Prancha[[#This Row],[DATA MOVIMENTAÇÃO]]," ",Solicitacao_Prancha[[#This Row],[HORA MOVIMENTAÇÃO]])-Solicitacao_Prancha[[#This Row],[DATA SOLICITAÇÃO]])*24)+3</f>
        <v>36.733333333279006</v>
      </c>
      <c r="V1336" s="218" t="s">
        <v>410</v>
      </c>
      <c r="W1336" s="209" t="str">
        <f>LEFT(Solicitacao_Prancha[[#This Row],[ORIGEM]],4)</f>
        <v>0019</v>
      </c>
      <c r="X1336" s="209" t="str">
        <f>LEFT(Solicitacao_Prancha[[#This Row],[DESTINO]],4)</f>
        <v>0055</v>
      </c>
      <c r="Y1336" s="209" t="str">
        <f t="shared" ref="Y1336:Y1399" si="316">CONCATENATE(V1336,W1336)</f>
        <v>BRLP0019</v>
      </c>
      <c r="Z1336" s="209" t="str">
        <f t="shared" ref="Z1336:Z1399" si="317">CONCATENATE(W1336,X1336)</f>
        <v>00190055</v>
      </c>
      <c r="AA1336" s="209" t="str">
        <f t="shared" ref="AA1336:AA1399" si="318">CONCATENATE(V1336,X1336)</f>
        <v>BRLP0055</v>
      </c>
      <c r="AB1336" s="222" t="e">
        <f>VLOOKUP(Y1336,#REF!,2,0)</f>
        <v>#REF!</v>
      </c>
      <c r="AC1336" s="222" t="e">
        <f>VLOOKUP(Z1336,#REF!,2,0)</f>
        <v>#REF!</v>
      </c>
      <c r="AD1336" s="222" t="e">
        <f>VLOOKUP(AA1336,#REF!,2,0)</f>
        <v>#REF!</v>
      </c>
      <c r="AE1336" s="228" t="e">
        <f t="shared" ref="AE1336:AE1399" si="319">SUM(AB1336:AD1336)</f>
        <v>#REF!</v>
      </c>
      <c r="AF1336" s="230" t="e">
        <f t="shared" ref="AF1336:AF1399" si="320">(AB1336/65)+(AC1336/42.5)+(AD1336/65)</f>
        <v>#REF!</v>
      </c>
      <c r="AG1336" s="230">
        <v>2</v>
      </c>
      <c r="AH1336" s="230" t="e">
        <f t="shared" si="312"/>
        <v>#REF!</v>
      </c>
      <c r="AI1336" s="230" t="e">
        <f t="shared" si="313"/>
        <v>#REF!</v>
      </c>
      <c r="AJ1336" s="230" t="e">
        <f t="shared" si="314"/>
        <v>#REF!</v>
      </c>
      <c r="AK1336" s="209"/>
      <c r="AL1336" s="209"/>
      <c r="AM1336" s="209"/>
      <c r="AN1336" s="209"/>
      <c r="AO1336" s="209"/>
      <c r="AP1336" s="209"/>
      <c r="AQ1336" s="209"/>
      <c r="AR1336" s="209"/>
      <c r="AS1336" s="209"/>
      <c r="AT1336" s="209"/>
      <c r="AU1336" s="209"/>
      <c r="AV1336" s="209"/>
      <c r="AW1336" s="209"/>
      <c r="AX1336"/>
    </row>
    <row r="1337" spans="1:50" ht="15" hidden="1" x14ac:dyDescent="0.25">
      <c r="A1337" s="209">
        <v>4096</v>
      </c>
      <c r="B1337" s="209" t="s">
        <v>718</v>
      </c>
      <c r="C1337" s="210">
        <v>45678.375</v>
      </c>
      <c r="D1337" s="209" t="s">
        <v>2053</v>
      </c>
      <c r="E1337" s="209" t="s">
        <v>5</v>
      </c>
      <c r="F1337" s="209">
        <v>1</v>
      </c>
      <c r="G1337" s="209" t="s">
        <v>487</v>
      </c>
      <c r="H1337" s="209" t="s">
        <v>620</v>
      </c>
      <c r="I1337" s="209" t="s">
        <v>620</v>
      </c>
      <c r="J1337" s="209" t="s">
        <v>1</v>
      </c>
      <c r="K1337" s="209" t="s">
        <v>2243</v>
      </c>
      <c r="L1337" s="209" t="s">
        <v>593</v>
      </c>
      <c r="M1337" s="209" t="s">
        <v>1848</v>
      </c>
      <c r="N1337" s="209" t="s">
        <v>2258</v>
      </c>
      <c r="O1337" s="209"/>
      <c r="P1337" s="209"/>
      <c r="Q1337" s="209" t="s">
        <v>688</v>
      </c>
      <c r="R1337" s="209" t="e">
        <f>VLOOKUP(LEFT(Solicitacao_Prancha[[#This Row],[ORIGEM]],4),#REF!,2,0)</f>
        <v>#REF!</v>
      </c>
      <c r="S1337" s="209" t="e">
        <f>VLOOKUP(LEFT(Solicitacao_Prancha[[#This Row],[DESTINO]],4),#REF!,2,0)</f>
        <v>#REF!</v>
      </c>
      <c r="T1337" s="218" t="str">
        <f t="shared" si="315"/>
        <v>Não Aderente</v>
      </c>
      <c r="U1337" s="222">
        <f>((CONCATENATE(Solicitacao_Prancha[[#This Row],[DATA MOVIMENTAÇÃO]]," ",Solicitacao_Prancha[[#This Row],[HORA MOVIMENTAÇÃO]])-Solicitacao_Prancha[[#This Row],[DATA SOLICITAÇÃO]])*24)+3</f>
        <v>26.000000000058208</v>
      </c>
      <c r="V1337" s="218" t="s">
        <v>410</v>
      </c>
      <c r="W1337" s="209" t="str">
        <f>LEFT(Solicitacao_Prancha[[#This Row],[ORIGEM]],4)</f>
        <v>0519</v>
      </c>
      <c r="X1337" s="209" t="str">
        <f>LEFT(Solicitacao_Prancha[[#This Row],[DESTINO]],4)</f>
        <v>0047</v>
      </c>
      <c r="Y1337" s="209" t="str">
        <f t="shared" si="316"/>
        <v>BRLP0519</v>
      </c>
      <c r="Z1337" s="209" t="str">
        <f t="shared" si="317"/>
        <v>05190047</v>
      </c>
      <c r="AA1337" s="209" t="str">
        <f t="shared" si="318"/>
        <v>BRLP0047</v>
      </c>
      <c r="AB1337" s="222" t="e">
        <f>VLOOKUP(Y1337,#REF!,2,0)</f>
        <v>#REF!</v>
      </c>
      <c r="AC1337" s="222" t="e">
        <f>VLOOKUP(Z1337,#REF!,2,0)</f>
        <v>#REF!</v>
      </c>
      <c r="AD1337" s="222" t="e">
        <f>VLOOKUP(AA1337,#REF!,2,0)</f>
        <v>#REF!</v>
      </c>
      <c r="AE1337" s="228" t="e">
        <f t="shared" si="319"/>
        <v>#REF!</v>
      </c>
      <c r="AF1337" s="230" t="e">
        <f t="shared" si="320"/>
        <v>#REF!</v>
      </c>
      <c r="AG1337" s="230">
        <v>2</v>
      </c>
      <c r="AH1337" s="230" t="e">
        <f t="shared" si="312"/>
        <v>#REF!</v>
      </c>
      <c r="AI1337" s="230" t="e">
        <f t="shared" si="313"/>
        <v>#REF!</v>
      </c>
      <c r="AJ1337" s="230" t="e">
        <f t="shared" si="314"/>
        <v>#REF!</v>
      </c>
      <c r="AK1337" s="209"/>
      <c r="AL1337" s="209"/>
      <c r="AM1337" s="209"/>
      <c r="AN1337" s="209"/>
      <c r="AO1337" s="209"/>
      <c r="AP1337" s="209"/>
      <c r="AQ1337" s="209"/>
      <c r="AR1337" s="209"/>
      <c r="AS1337" s="209"/>
      <c r="AT1337" s="209"/>
      <c r="AU1337" s="209"/>
      <c r="AV1337" s="209"/>
      <c r="AW1337" s="209"/>
      <c r="AX1337"/>
    </row>
    <row r="1338" spans="1:50" ht="15" hidden="1" x14ac:dyDescent="0.25">
      <c r="A1338" s="209">
        <v>4098</v>
      </c>
      <c r="B1338" s="209" t="s">
        <v>717</v>
      </c>
      <c r="C1338" s="210">
        <v>45678.415277777778</v>
      </c>
      <c r="D1338" s="209" t="s">
        <v>511</v>
      </c>
      <c r="E1338" s="209" t="s">
        <v>493</v>
      </c>
      <c r="F1338" s="209">
        <v>1</v>
      </c>
      <c r="G1338" s="209" t="s">
        <v>487</v>
      </c>
      <c r="H1338" s="209" t="s">
        <v>620</v>
      </c>
      <c r="I1338" s="209" t="s">
        <v>624</v>
      </c>
      <c r="J1338" s="209" t="s">
        <v>1</v>
      </c>
      <c r="K1338" s="209" t="s">
        <v>2243</v>
      </c>
      <c r="L1338" s="209" t="s">
        <v>2259</v>
      </c>
      <c r="M1338" s="209" t="s">
        <v>639</v>
      </c>
      <c r="N1338" s="209" t="s">
        <v>683</v>
      </c>
      <c r="O1338" s="209"/>
      <c r="P1338" s="209"/>
      <c r="Q1338" s="209" t="s">
        <v>688</v>
      </c>
      <c r="R1338" s="209" t="e">
        <f>VLOOKUP(LEFT(Solicitacao_Prancha[[#This Row],[ORIGEM]],4),#REF!,2,0)</f>
        <v>#REF!</v>
      </c>
      <c r="S1338" s="209" t="e">
        <f>VLOOKUP(LEFT(Solicitacao_Prancha[[#This Row],[DESTINO]],4),#REF!,2,0)</f>
        <v>#REF!</v>
      </c>
      <c r="T1338" s="218" t="str">
        <f t="shared" si="315"/>
        <v>Não Aderente</v>
      </c>
      <c r="U1338" s="222">
        <f>((CONCATENATE(Solicitacao_Prancha[[#This Row],[DATA MOVIMENTAÇÃO]]," ",Solicitacao_Prancha[[#This Row],[HORA MOVIMENTAÇÃO]])-Solicitacao_Prancha[[#This Row],[DATA SOLICITAÇÃO]])*24)+3</f>
        <v>25.016666666662786</v>
      </c>
      <c r="V1338" s="218" t="s">
        <v>410</v>
      </c>
      <c r="W1338" s="209" t="str">
        <f>LEFT(Solicitacao_Prancha[[#This Row],[ORIGEM]],4)</f>
        <v>0486</v>
      </c>
      <c r="X1338" s="209" t="str">
        <f>LEFT(Solicitacao_Prancha[[#This Row],[DESTINO]],4)</f>
        <v>0438</v>
      </c>
      <c r="Y1338" s="209" t="str">
        <f t="shared" si="316"/>
        <v>BRLP0486</v>
      </c>
      <c r="Z1338" s="209" t="str">
        <f t="shared" si="317"/>
        <v>04860438</v>
      </c>
      <c r="AA1338" s="209" t="str">
        <f t="shared" si="318"/>
        <v>BRLP0438</v>
      </c>
      <c r="AB1338" s="222" t="e">
        <f>VLOOKUP(Y1338,#REF!,2,0)</f>
        <v>#REF!</v>
      </c>
      <c r="AC1338" s="222" t="e">
        <f>VLOOKUP(Z1338,#REF!,2,0)</f>
        <v>#REF!</v>
      </c>
      <c r="AD1338" s="222" t="e">
        <f>VLOOKUP(AA1338,#REF!,2,0)</f>
        <v>#REF!</v>
      </c>
      <c r="AE1338" s="228" t="e">
        <f t="shared" si="319"/>
        <v>#REF!</v>
      </c>
      <c r="AF1338" s="230" t="e">
        <f t="shared" si="320"/>
        <v>#REF!</v>
      </c>
      <c r="AG1338" s="230">
        <v>2</v>
      </c>
      <c r="AH1338" s="230" t="e">
        <f t="shared" si="312"/>
        <v>#REF!</v>
      </c>
      <c r="AI1338" s="230" t="e">
        <f t="shared" si="313"/>
        <v>#REF!</v>
      </c>
      <c r="AJ1338" s="230" t="e">
        <f t="shared" si="314"/>
        <v>#REF!</v>
      </c>
      <c r="AK1338" s="209"/>
      <c r="AL1338" s="209"/>
      <c r="AM1338" s="209"/>
      <c r="AN1338" s="209"/>
      <c r="AO1338" s="209"/>
      <c r="AP1338" s="209"/>
      <c r="AQ1338" s="209"/>
      <c r="AR1338" s="209"/>
      <c r="AS1338" s="209"/>
      <c r="AT1338" s="209"/>
      <c r="AU1338" s="209"/>
      <c r="AV1338" s="209"/>
      <c r="AW1338" s="209"/>
      <c r="AX1338"/>
    </row>
    <row r="1339" spans="1:50" ht="15" hidden="1" x14ac:dyDescent="0.25">
      <c r="A1339" s="209">
        <v>4097</v>
      </c>
      <c r="B1339" s="209" t="s">
        <v>717</v>
      </c>
      <c r="C1339" s="210">
        <v>45678.415277777778</v>
      </c>
      <c r="D1339" s="209" t="s">
        <v>511</v>
      </c>
      <c r="E1339" s="209" t="s">
        <v>500</v>
      </c>
      <c r="F1339" s="209">
        <v>3</v>
      </c>
      <c r="G1339" s="209" t="s">
        <v>487</v>
      </c>
      <c r="H1339" s="209" t="s">
        <v>624</v>
      </c>
      <c r="I1339" s="209" t="s">
        <v>624</v>
      </c>
      <c r="J1339" s="209" t="s">
        <v>1</v>
      </c>
      <c r="K1339" s="209" t="s">
        <v>2243</v>
      </c>
      <c r="L1339" s="209" t="s">
        <v>2260</v>
      </c>
      <c r="M1339" s="209" t="s">
        <v>639</v>
      </c>
      <c r="N1339" s="209" t="s">
        <v>683</v>
      </c>
      <c r="O1339" s="209"/>
      <c r="P1339" s="209"/>
      <c r="Q1339" s="209" t="s">
        <v>688</v>
      </c>
      <c r="R1339" s="209" t="e">
        <f>VLOOKUP(LEFT(Solicitacao_Prancha[[#This Row],[ORIGEM]],4),#REF!,2,0)</f>
        <v>#REF!</v>
      </c>
      <c r="S1339" s="209" t="e">
        <f>VLOOKUP(LEFT(Solicitacao_Prancha[[#This Row],[DESTINO]],4),#REF!,2,0)</f>
        <v>#REF!</v>
      </c>
      <c r="T1339" s="218" t="str">
        <f t="shared" si="315"/>
        <v>Não Aderente</v>
      </c>
      <c r="U1339" s="222">
        <f>((CONCATENATE(Solicitacao_Prancha[[#This Row],[DATA MOVIMENTAÇÃO]]," ",Solicitacao_Prancha[[#This Row],[HORA MOVIMENTAÇÃO]])-Solicitacao_Prancha[[#This Row],[DATA SOLICITAÇÃO]])*24)+3</f>
        <v>24.999999999941792</v>
      </c>
      <c r="V1339" s="218" t="s">
        <v>410</v>
      </c>
      <c r="W1339" s="209" t="str">
        <f>LEFT(Solicitacao_Prancha[[#This Row],[ORIGEM]],4)</f>
        <v>0486</v>
      </c>
      <c r="X1339" s="209" t="str">
        <f>LEFT(Solicitacao_Prancha[[#This Row],[DESTINO]],4)</f>
        <v>0438</v>
      </c>
      <c r="Y1339" s="209" t="str">
        <f t="shared" si="316"/>
        <v>BRLP0486</v>
      </c>
      <c r="Z1339" s="209" t="str">
        <f t="shared" si="317"/>
        <v>04860438</v>
      </c>
      <c r="AA1339" s="209" t="str">
        <f t="shared" si="318"/>
        <v>BRLP0438</v>
      </c>
      <c r="AB1339" s="222" t="e">
        <f>VLOOKUP(Y1339,#REF!,2,0)</f>
        <v>#REF!</v>
      </c>
      <c r="AC1339" s="222" t="e">
        <f>VLOOKUP(Z1339,#REF!,2,0)</f>
        <v>#REF!</v>
      </c>
      <c r="AD1339" s="222" t="e">
        <f>VLOOKUP(AA1339,#REF!,2,0)</f>
        <v>#REF!</v>
      </c>
      <c r="AE1339" s="228" t="e">
        <f t="shared" si="319"/>
        <v>#REF!</v>
      </c>
      <c r="AF1339" s="230" t="e">
        <f t="shared" si="320"/>
        <v>#REF!</v>
      </c>
      <c r="AG1339" s="230">
        <v>2</v>
      </c>
      <c r="AH1339" s="230" t="e">
        <f t="shared" si="312"/>
        <v>#REF!</v>
      </c>
      <c r="AI1339" s="230" t="e">
        <f t="shared" si="313"/>
        <v>#REF!</v>
      </c>
      <c r="AJ1339" s="230" t="e">
        <f t="shared" si="314"/>
        <v>#REF!</v>
      </c>
      <c r="AK1339" s="209"/>
      <c r="AL1339" s="209"/>
      <c r="AM1339" s="209"/>
      <c r="AN1339" s="209"/>
      <c r="AO1339" s="209"/>
      <c r="AP1339" s="209"/>
      <c r="AQ1339" s="209"/>
      <c r="AR1339" s="209"/>
      <c r="AS1339" s="209"/>
      <c r="AT1339" s="209"/>
      <c r="AU1339" s="209"/>
      <c r="AV1339" s="209"/>
      <c r="AW1339" s="209"/>
      <c r="AX1339"/>
    </row>
    <row r="1340" spans="1:50" ht="15" hidden="1" x14ac:dyDescent="0.25">
      <c r="A1340" s="209">
        <v>4099</v>
      </c>
      <c r="B1340" s="209" t="s">
        <v>743</v>
      </c>
      <c r="C1340" s="210">
        <v>45678.526388888888</v>
      </c>
      <c r="D1340" s="209" t="s">
        <v>840</v>
      </c>
      <c r="E1340" s="209" t="s">
        <v>489</v>
      </c>
      <c r="F1340" s="209">
        <v>1</v>
      </c>
      <c r="G1340" s="209" t="s">
        <v>8</v>
      </c>
      <c r="H1340" s="209" t="s">
        <v>620</v>
      </c>
      <c r="I1340" s="209" t="s">
        <v>621</v>
      </c>
      <c r="J1340" s="209" t="s">
        <v>531</v>
      </c>
      <c r="K1340" s="209" t="s">
        <v>2207</v>
      </c>
      <c r="L1340" s="209" t="s">
        <v>595</v>
      </c>
      <c r="M1340" s="209" t="s">
        <v>1477</v>
      </c>
      <c r="N1340" s="209" t="s">
        <v>683</v>
      </c>
      <c r="O1340" s="209"/>
      <c r="P1340" s="209" t="s">
        <v>633</v>
      </c>
      <c r="Q1340" s="209" t="s">
        <v>688</v>
      </c>
      <c r="R1340" s="209" t="e">
        <f>VLOOKUP(LEFT(Solicitacao_Prancha[[#This Row],[ORIGEM]],4),#REF!,2,0)</f>
        <v>#REF!</v>
      </c>
      <c r="S1340" s="209" t="e">
        <f>VLOOKUP(LEFT(Solicitacao_Prancha[[#This Row],[DESTINO]],4),#REF!,2,0)</f>
        <v>#REF!</v>
      </c>
      <c r="T1340" s="218" t="str">
        <f t="shared" si="315"/>
        <v>Não Aderente</v>
      </c>
      <c r="U1340" s="222">
        <f>((CONCATENATE(Solicitacao_Prancha[[#This Row],[DATA MOVIMENTAÇÃO]]," ",Solicitacao_Prancha[[#This Row],[HORA MOVIMENTAÇÃO]])-Solicitacao_Prancha[[#This Row],[DATA SOLICITAÇÃO]])*24)+3</f>
        <v>0.36666666663950309</v>
      </c>
      <c r="V1340" s="218" t="s">
        <v>410</v>
      </c>
      <c r="W1340" s="209" t="str">
        <f>LEFT(Solicitacao_Prancha[[#This Row],[ORIGEM]],4)</f>
        <v>0520</v>
      </c>
      <c r="X1340" s="209" t="str">
        <f>LEFT(Solicitacao_Prancha[[#This Row],[DESTINO]],4)</f>
        <v>0438</v>
      </c>
      <c r="Y1340" s="209" t="str">
        <f t="shared" si="316"/>
        <v>BRLP0520</v>
      </c>
      <c r="Z1340" s="209" t="str">
        <f t="shared" si="317"/>
        <v>05200438</v>
      </c>
      <c r="AA1340" s="209" t="str">
        <f t="shared" si="318"/>
        <v>BRLP0438</v>
      </c>
      <c r="AB1340" s="222" t="e">
        <f>VLOOKUP(Y1340,#REF!,2,0)</f>
        <v>#REF!</v>
      </c>
      <c r="AC1340" s="222" t="e">
        <f>VLOOKUP(Z1340,#REF!,2,0)</f>
        <v>#REF!</v>
      </c>
      <c r="AD1340" s="222" t="e">
        <f>VLOOKUP(AA1340,#REF!,2,0)</f>
        <v>#REF!</v>
      </c>
      <c r="AE1340" s="228" t="e">
        <f t="shared" si="319"/>
        <v>#REF!</v>
      </c>
      <c r="AF1340" s="230" t="e">
        <f t="shared" si="320"/>
        <v>#REF!</v>
      </c>
      <c r="AG1340" s="230">
        <v>2</v>
      </c>
      <c r="AH1340" s="230" t="e">
        <f t="shared" si="312"/>
        <v>#REF!</v>
      </c>
      <c r="AI1340" s="230" t="e">
        <f t="shared" si="313"/>
        <v>#REF!</v>
      </c>
      <c r="AJ1340" s="230" t="e">
        <f t="shared" si="314"/>
        <v>#REF!</v>
      </c>
      <c r="AK1340" s="209"/>
      <c r="AL1340" s="209"/>
      <c r="AM1340" s="209"/>
      <c r="AN1340" s="209"/>
      <c r="AO1340" s="209"/>
      <c r="AP1340" s="209"/>
      <c r="AQ1340" s="209"/>
      <c r="AR1340" s="209"/>
      <c r="AS1340" s="209"/>
      <c r="AT1340" s="209"/>
      <c r="AU1340" s="209"/>
      <c r="AV1340" s="209"/>
      <c r="AW1340" s="209"/>
      <c r="AX1340"/>
    </row>
    <row r="1341" spans="1:50" ht="15" hidden="1" x14ac:dyDescent="0.25">
      <c r="A1341" s="209">
        <v>4100</v>
      </c>
      <c r="B1341" s="209" t="s">
        <v>718</v>
      </c>
      <c r="C1341" s="210">
        <v>45678.556944444441</v>
      </c>
      <c r="D1341" s="209" t="s">
        <v>901</v>
      </c>
      <c r="E1341" s="209" t="s">
        <v>5</v>
      </c>
      <c r="F1341" s="209">
        <v>1</v>
      </c>
      <c r="G1341" s="209" t="s">
        <v>501</v>
      </c>
      <c r="H1341" s="209" t="s">
        <v>620</v>
      </c>
      <c r="I1341" s="209" t="s">
        <v>621</v>
      </c>
      <c r="J1341" s="209" t="s">
        <v>1</v>
      </c>
      <c r="K1341" s="209" t="s">
        <v>2254</v>
      </c>
      <c r="L1341" s="209" t="s">
        <v>604</v>
      </c>
      <c r="M1341" s="209" t="s">
        <v>1711</v>
      </c>
      <c r="N1341" s="209" t="s">
        <v>2240</v>
      </c>
      <c r="O1341" s="209"/>
      <c r="P1341" s="209"/>
      <c r="Q1341" s="209" t="s">
        <v>688</v>
      </c>
      <c r="R1341" s="209" t="e">
        <f>VLOOKUP(LEFT(Solicitacao_Prancha[[#This Row],[ORIGEM]],4),#REF!,2,0)</f>
        <v>#REF!</v>
      </c>
      <c r="S1341" s="209" t="e">
        <f>VLOOKUP(LEFT(Solicitacao_Prancha[[#This Row],[DESTINO]],4),#REF!,2,0)</f>
        <v>#REF!</v>
      </c>
      <c r="T1341" s="218" t="str">
        <f t="shared" si="315"/>
        <v>Não Aderente</v>
      </c>
      <c r="U1341" s="222">
        <f>((CONCATENATE(Solicitacao_Prancha[[#This Row],[DATA MOVIMENTAÇÃO]]," ",Solicitacao_Prancha[[#This Row],[HORA MOVIMENTAÇÃO]])-Solicitacao_Prancha[[#This Row],[DATA SOLICITAÇÃO]])*24)+3</f>
        <v>44.633333333360497</v>
      </c>
      <c r="V1341" s="218" t="s">
        <v>410</v>
      </c>
      <c r="W1341" s="209" t="str">
        <f>LEFT(Solicitacao_Prancha[[#This Row],[ORIGEM]],4)</f>
        <v>1022</v>
      </c>
      <c r="X1341" s="209" t="str">
        <f>LEFT(Solicitacao_Prancha[[#This Row],[DESTINO]],4)</f>
        <v>0475</v>
      </c>
      <c r="Y1341" s="209" t="str">
        <f t="shared" si="316"/>
        <v>BRLP1022</v>
      </c>
      <c r="Z1341" s="209" t="str">
        <f t="shared" si="317"/>
        <v>10220475</v>
      </c>
      <c r="AA1341" s="209" t="str">
        <f t="shared" si="318"/>
        <v>BRLP0475</v>
      </c>
      <c r="AB1341" s="222" t="e">
        <f>VLOOKUP(Y1341,#REF!,2,0)</f>
        <v>#REF!</v>
      </c>
      <c r="AC1341" s="222" t="e">
        <f>VLOOKUP(Z1341,#REF!,2,0)</f>
        <v>#REF!</v>
      </c>
      <c r="AD1341" s="222" t="e">
        <f>VLOOKUP(AA1341,#REF!,2,0)</f>
        <v>#REF!</v>
      </c>
      <c r="AE1341" s="228" t="e">
        <f t="shared" si="319"/>
        <v>#REF!</v>
      </c>
      <c r="AF1341" s="230" t="e">
        <f t="shared" si="320"/>
        <v>#REF!</v>
      </c>
      <c r="AG1341" s="230">
        <v>2</v>
      </c>
      <c r="AH1341" s="230" t="e">
        <f t="shared" si="312"/>
        <v>#REF!</v>
      </c>
      <c r="AI1341" s="230" t="e">
        <f t="shared" si="313"/>
        <v>#REF!</v>
      </c>
      <c r="AJ1341" s="230" t="e">
        <f t="shared" si="314"/>
        <v>#REF!</v>
      </c>
      <c r="AK1341" s="209"/>
      <c r="AL1341" s="209"/>
      <c r="AM1341" s="209"/>
      <c r="AN1341" s="209"/>
      <c r="AO1341" s="209"/>
      <c r="AP1341" s="209"/>
      <c r="AQ1341" s="209"/>
      <c r="AR1341" s="209"/>
      <c r="AS1341" s="209"/>
      <c r="AT1341" s="209"/>
      <c r="AU1341" s="209"/>
      <c r="AV1341" s="209"/>
      <c r="AW1341" s="209"/>
      <c r="AX1341"/>
    </row>
    <row r="1342" spans="1:50" ht="15" hidden="1" x14ac:dyDescent="0.25">
      <c r="A1342" s="209">
        <v>4114</v>
      </c>
      <c r="B1342" s="209" t="s">
        <v>718</v>
      </c>
      <c r="C1342" s="210">
        <v>45678.55972222222</v>
      </c>
      <c r="D1342" s="209" t="s">
        <v>901</v>
      </c>
      <c r="E1342" s="209" t="s">
        <v>744</v>
      </c>
      <c r="F1342" s="209">
        <v>8</v>
      </c>
      <c r="G1342" s="209" t="s">
        <v>501</v>
      </c>
      <c r="H1342" s="209" t="s">
        <v>664</v>
      </c>
      <c r="I1342" s="209" t="s">
        <v>621</v>
      </c>
      <c r="J1342" s="209" t="s">
        <v>1</v>
      </c>
      <c r="K1342" s="209" t="s">
        <v>2254</v>
      </c>
      <c r="L1342" s="209" t="s">
        <v>615</v>
      </c>
      <c r="M1342" s="209" t="s">
        <v>1711</v>
      </c>
      <c r="N1342" s="209" t="s">
        <v>2240</v>
      </c>
      <c r="O1342" s="209"/>
      <c r="P1342" s="209"/>
      <c r="Q1342" s="209" t="s">
        <v>688</v>
      </c>
      <c r="R1342" s="209" t="e">
        <f>VLOOKUP(LEFT(Solicitacao_Prancha[[#This Row],[ORIGEM]],4),#REF!,2,0)</f>
        <v>#REF!</v>
      </c>
      <c r="S1342" s="209" t="e">
        <f>VLOOKUP(LEFT(Solicitacao_Prancha[[#This Row],[DESTINO]],4),#REF!,2,0)</f>
        <v>#REF!</v>
      </c>
      <c r="T1342" s="218" t="str">
        <f t="shared" si="315"/>
        <v>Não Aderente</v>
      </c>
      <c r="U1342" s="222">
        <f>((CONCATENATE(Solicitacao_Prancha[[#This Row],[DATA MOVIMENTAÇÃO]]," ",Solicitacao_Prancha[[#This Row],[HORA MOVIMENTAÇÃO]])-Solicitacao_Prancha[[#This Row],[DATA SOLICITAÇÃO]])*24)+3</f>
        <v>38.566666666651145</v>
      </c>
      <c r="V1342" s="218" t="s">
        <v>410</v>
      </c>
      <c r="W1342" s="209" t="str">
        <f>LEFT(Solicitacao_Prancha[[#This Row],[ORIGEM]],4)</f>
        <v>1022</v>
      </c>
      <c r="X1342" s="209" t="str">
        <f>LEFT(Solicitacao_Prancha[[#This Row],[DESTINO]],4)</f>
        <v>0475</v>
      </c>
      <c r="Y1342" s="209" t="str">
        <f t="shared" si="316"/>
        <v>BRLP1022</v>
      </c>
      <c r="Z1342" s="209" t="str">
        <f t="shared" si="317"/>
        <v>10220475</v>
      </c>
      <c r="AA1342" s="209" t="str">
        <f t="shared" si="318"/>
        <v>BRLP0475</v>
      </c>
      <c r="AB1342" s="222" t="e">
        <f>VLOOKUP(Y1342,#REF!,2,0)</f>
        <v>#REF!</v>
      </c>
      <c r="AC1342" s="222" t="e">
        <f>VLOOKUP(Z1342,#REF!,2,0)</f>
        <v>#REF!</v>
      </c>
      <c r="AD1342" s="222" t="e">
        <f>VLOOKUP(AA1342,#REF!,2,0)</f>
        <v>#REF!</v>
      </c>
      <c r="AE1342" s="228" t="e">
        <f t="shared" si="319"/>
        <v>#REF!</v>
      </c>
      <c r="AF1342" s="230" t="e">
        <f t="shared" si="320"/>
        <v>#REF!</v>
      </c>
      <c r="AG1342" s="230">
        <v>2</v>
      </c>
      <c r="AH1342" s="230" t="e">
        <f t="shared" si="312"/>
        <v>#REF!</v>
      </c>
      <c r="AI1342" s="230" t="e">
        <f t="shared" si="313"/>
        <v>#REF!</v>
      </c>
      <c r="AJ1342" s="230" t="e">
        <f t="shared" si="314"/>
        <v>#REF!</v>
      </c>
      <c r="AK1342" s="209"/>
      <c r="AL1342" s="209"/>
      <c r="AM1342" s="209"/>
      <c r="AN1342" s="209"/>
      <c r="AO1342" s="209"/>
      <c r="AP1342" s="209"/>
      <c r="AQ1342" s="209"/>
      <c r="AR1342" s="209"/>
      <c r="AS1342" s="209"/>
      <c r="AT1342" s="209"/>
      <c r="AU1342" s="209"/>
      <c r="AV1342" s="209"/>
      <c r="AW1342" s="209"/>
      <c r="AX1342"/>
    </row>
    <row r="1343" spans="1:50" ht="15" hidden="1" x14ac:dyDescent="0.25">
      <c r="A1343" s="209">
        <v>4101</v>
      </c>
      <c r="B1343" s="209" t="s">
        <v>743</v>
      </c>
      <c r="C1343" s="210">
        <v>45678.61041666667</v>
      </c>
      <c r="D1343" s="209" t="s">
        <v>670</v>
      </c>
      <c r="E1343" s="209" t="s">
        <v>491</v>
      </c>
      <c r="F1343" s="209">
        <v>1</v>
      </c>
      <c r="G1343" s="209" t="s">
        <v>508</v>
      </c>
      <c r="H1343" s="209" t="s">
        <v>620</v>
      </c>
      <c r="I1343" s="209" t="s">
        <v>621</v>
      </c>
      <c r="J1343" s="209" t="s">
        <v>1</v>
      </c>
      <c r="K1343" s="209" t="s">
        <v>2254</v>
      </c>
      <c r="L1343" s="209" t="s">
        <v>2261</v>
      </c>
      <c r="M1343" s="209" t="s">
        <v>590</v>
      </c>
      <c r="N1343" s="209" t="s">
        <v>590</v>
      </c>
      <c r="O1343" s="209" t="s">
        <v>2262</v>
      </c>
      <c r="P1343" s="209"/>
      <c r="Q1343" s="209" t="s">
        <v>687</v>
      </c>
      <c r="R1343" s="209" t="e">
        <f>VLOOKUP(LEFT(Solicitacao_Prancha[[#This Row],[ORIGEM]],4),#REF!,2,0)</f>
        <v>#REF!</v>
      </c>
      <c r="S1343" s="209" t="e">
        <f>VLOOKUP(LEFT(Solicitacao_Prancha[[#This Row],[DESTINO]],4),#REF!,2,0)</f>
        <v>#REF!</v>
      </c>
      <c r="T1343" s="218" t="str">
        <f t="shared" si="315"/>
        <v>Aderente</v>
      </c>
      <c r="U1343" s="222">
        <f>((CONCATENATE(Solicitacao_Prancha[[#This Row],[DATA MOVIMENTAÇÃO]]," ",Solicitacao_Prancha[[#This Row],[HORA MOVIMENTAÇÃO]])-Solicitacao_Prancha[[#This Row],[DATA SOLICITAÇÃO]])*24)+3</f>
        <v>48.099999999976717</v>
      </c>
      <c r="V1343" s="218" t="s">
        <v>410</v>
      </c>
      <c r="W1343" s="209" t="str">
        <f>LEFT(Solicitacao_Prancha[[#This Row],[ORIGEM]],4)</f>
        <v>0351</v>
      </c>
      <c r="X1343" s="209" t="str">
        <f>LEFT(Solicitacao_Prancha[[#This Row],[DESTINO]],4)</f>
        <v>0351</v>
      </c>
      <c r="Y1343" s="209" t="str">
        <f t="shared" si="316"/>
        <v>BRLP0351</v>
      </c>
      <c r="Z1343" s="209" t="str">
        <f t="shared" si="317"/>
        <v>03510351</v>
      </c>
      <c r="AA1343" s="209" t="str">
        <f t="shared" si="318"/>
        <v>BRLP0351</v>
      </c>
      <c r="AB1343" s="222" t="e">
        <f>VLOOKUP(Y1343,#REF!,2,0)</f>
        <v>#REF!</v>
      </c>
      <c r="AC1343" s="222" t="e">
        <f>VLOOKUP(Z1343,#REF!,2,0)</f>
        <v>#REF!</v>
      </c>
      <c r="AD1343" s="222" t="e">
        <f>VLOOKUP(AA1343,#REF!,2,0)</f>
        <v>#REF!</v>
      </c>
      <c r="AE1343" s="228" t="e">
        <f t="shared" si="319"/>
        <v>#REF!</v>
      </c>
      <c r="AF1343" s="230" t="e">
        <f t="shared" si="320"/>
        <v>#REF!</v>
      </c>
      <c r="AG1343" s="230">
        <v>2</v>
      </c>
      <c r="AH1343" s="230" t="e">
        <f t="shared" si="312"/>
        <v>#REF!</v>
      </c>
      <c r="AI1343" s="230" t="e">
        <f t="shared" si="313"/>
        <v>#REF!</v>
      </c>
      <c r="AJ1343" s="230" t="e">
        <f t="shared" si="314"/>
        <v>#REF!</v>
      </c>
      <c r="AK1343" s="209"/>
      <c r="AL1343" s="209"/>
      <c r="AM1343" s="209"/>
      <c r="AN1343" s="209"/>
      <c r="AO1343" s="209"/>
      <c r="AP1343" s="209"/>
      <c r="AQ1343" s="209"/>
      <c r="AR1343" s="209"/>
      <c r="AS1343" s="209"/>
      <c r="AT1343" s="209"/>
      <c r="AU1343" s="209"/>
      <c r="AV1343" s="209"/>
      <c r="AW1343" s="209"/>
      <c r="AX1343"/>
    </row>
    <row r="1344" spans="1:50" ht="15" hidden="1" x14ac:dyDescent="0.25">
      <c r="A1344" s="209">
        <v>4102</v>
      </c>
      <c r="B1344" s="209" t="s">
        <v>718</v>
      </c>
      <c r="C1344" s="210">
        <v>45678.68472222222</v>
      </c>
      <c r="D1344" s="209" t="s">
        <v>528</v>
      </c>
      <c r="E1344" s="209" t="s">
        <v>744</v>
      </c>
      <c r="F1344" s="209">
        <v>6</v>
      </c>
      <c r="G1344" s="209" t="s">
        <v>523</v>
      </c>
      <c r="H1344" s="209" t="s">
        <v>624</v>
      </c>
      <c r="I1344" s="209" t="s">
        <v>621</v>
      </c>
      <c r="J1344" s="209" t="s">
        <v>1</v>
      </c>
      <c r="K1344" s="209" t="s">
        <v>2254</v>
      </c>
      <c r="L1344" s="209" t="s">
        <v>604</v>
      </c>
      <c r="M1344" s="209" t="s">
        <v>2118</v>
      </c>
      <c r="N1344" s="209" t="s">
        <v>2266</v>
      </c>
      <c r="O1344" s="209"/>
      <c r="P1344" s="209"/>
      <c r="Q1344" s="209" t="s">
        <v>687</v>
      </c>
      <c r="R1344" s="209" t="e">
        <f>VLOOKUP(LEFT(Solicitacao_Prancha[[#This Row],[ORIGEM]],4),#REF!,2,0)</f>
        <v>#REF!</v>
      </c>
      <c r="S1344" s="209" t="e">
        <f>VLOOKUP(LEFT(Solicitacao_Prancha[[#This Row],[DESTINO]],4),#REF!,2,0)</f>
        <v>#REF!</v>
      </c>
      <c r="T1344" s="218" t="str">
        <f t="shared" si="315"/>
        <v>Não Aderente</v>
      </c>
      <c r="U1344" s="222">
        <f>((CONCATENATE(Solicitacao_Prancha[[#This Row],[DATA MOVIMENTAÇÃO]]," ",Solicitacao_Prancha[[#This Row],[HORA MOVIMENTAÇÃO]])-Solicitacao_Prancha[[#This Row],[DATA SOLICITAÇÃO]])*24)+3</f>
        <v>41.566666666651145</v>
      </c>
      <c r="V1344" s="218" t="s">
        <v>410</v>
      </c>
      <c r="W1344" s="209" t="str">
        <f>LEFT(Solicitacao_Prancha[[#This Row],[ORIGEM]],4)</f>
        <v>0272</v>
      </c>
      <c r="X1344" s="209" t="str">
        <f>LEFT(Solicitacao_Prancha[[#This Row],[DESTINO]],4)</f>
        <v>0362</v>
      </c>
      <c r="Y1344" s="209" t="str">
        <f t="shared" si="316"/>
        <v>BRLP0272</v>
      </c>
      <c r="Z1344" s="209" t="str">
        <f t="shared" si="317"/>
        <v>02720362</v>
      </c>
      <c r="AA1344" s="209" t="str">
        <f t="shared" si="318"/>
        <v>BRLP0362</v>
      </c>
      <c r="AB1344" s="222" t="e">
        <f>VLOOKUP(Y1344,#REF!,2,0)</f>
        <v>#REF!</v>
      </c>
      <c r="AC1344" s="222" t="e">
        <f>VLOOKUP(Z1344,#REF!,2,0)</f>
        <v>#REF!</v>
      </c>
      <c r="AD1344" s="222" t="e">
        <f>VLOOKUP(AA1344,#REF!,2,0)</f>
        <v>#REF!</v>
      </c>
      <c r="AE1344" s="228" t="e">
        <f t="shared" si="319"/>
        <v>#REF!</v>
      </c>
      <c r="AF1344" s="230" t="e">
        <f t="shared" si="320"/>
        <v>#REF!</v>
      </c>
      <c r="AG1344" s="230">
        <v>2</v>
      </c>
      <c r="AH1344" s="230" t="e">
        <f t="shared" si="312"/>
        <v>#REF!</v>
      </c>
      <c r="AI1344" s="230" t="e">
        <f t="shared" si="313"/>
        <v>#REF!</v>
      </c>
      <c r="AJ1344" s="230" t="e">
        <f t="shared" si="314"/>
        <v>#REF!</v>
      </c>
      <c r="AK1344" s="209"/>
      <c r="AL1344" s="209"/>
      <c r="AM1344" s="209"/>
      <c r="AN1344" s="209"/>
      <c r="AO1344" s="209"/>
      <c r="AP1344" s="209"/>
      <c r="AQ1344" s="209"/>
      <c r="AR1344" s="209"/>
      <c r="AS1344" s="209"/>
      <c r="AT1344" s="209"/>
      <c r="AU1344" s="209"/>
      <c r="AV1344" s="209"/>
      <c r="AW1344" s="209"/>
      <c r="AX1344"/>
    </row>
    <row r="1345" spans="1:50" ht="15" hidden="1" x14ac:dyDescent="0.25">
      <c r="A1345" s="209">
        <v>4105</v>
      </c>
      <c r="B1345" s="209" t="s">
        <v>717</v>
      </c>
      <c r="C1345" s="210">
        <v>45678.691666666666</v>
      </c>
      <c r="D1345" s="209" t="s">
        <v>1350</v>
      </c>
      <c r="E1345" s="209" t="s">
        <v>500</v>
      </c>
      <c r="F1345" s="209">
        <v>1</v>
      </c>
      <c r="G1345" s="209" t="s">
        <v>506</v>
      </c>
      <c r="H1345" s="209" t="s">
        <v>620</v>
      </c>
      <c r="I1345" s="209" t="s">
        <v>624</v>
      </c>
      <c r="J1345" s="209" t="s">
        <v>1</v>
      </c>
      <c r="K1345" s="209" t="s">
        <v>2243</v>
      </c>
      <c r="L1345" s="209" t="s">
        <v>604</v>
      </c>
      <c r="M1345" s="209" t="s">
        <v>634</v>
      </c>
      <c r="N1345" s="209" t="s">
        <v>619</v>
      </c>
      <c r="O1345" s="209"/>
      <c r="P1345" s="209"/>
      <c r="Q1345" s="209" t="s">
        <v>688</v>
      </c>
      <c r="R1345" s="209" t="e">
        <f>VLOOKUP(LEFT(Solicitacao_Prancha[[#This Row],[ORIGEM]],4),#REF!,2,0)</f>
        <v>#REF!</v>
      </c>
      <c r="S1345" s="209" t="e">
        <f>VLOOKUP(LEFT(Solicitacao_Prancha[[#This Row],[DESTINO]],4),#REF!,2,0)</f>
        <v>#REF!</v>
      </c>
      <c r="T1345" s="218" t="str">
        <f t="shared" si="315"/>
        <v>Não Aderente</v>
      </c>
      <c r="U1345" s="222">
        <f>((CONCATENATE(Solicitacao_Prancha[[#This Row],[DATA MOVIMENTAÇÃO]]," ",Solicitacao_Prancha[[#This Row],[HORA MOVIMENTAÇÃO]])-Solicitacao_Prancha[[#This Row],[DATA SOLICITAÇÃO]])*24)+3</f>
        <v>17.399999999965075</v>
      </c>
      <c r="V1345" s="218" t="s">
        <v>410</v>
      </c>
      <c r="W1345" s="209" t="str">
        <f>LEFT(Solicitacao_Prancha[[#This Row],[ORIGEM]],4)</f>
        <v>0157</v>
      </c>
      <c r="X1345" s="209" t="str">
        <f>LEFT(Solicitacao_Prancha[[#This Row],[DESTINO]],4)</f>
        <v>0394</v>
      </c>
      <c r="Y1345" s="209" t="str">
        <f t="shared" si="316"/>
        <v>BRLP0157</v>
      </c>
      <c r="Z1345" s="209" t="str">
        <f t="shared" si="317"/>
        <v>01570394</v>
      </c>
      <c r="AA1345" s="209" t="str">
        <f t="shared" si="318"/>
        <v>BRLP0394</v>
      </c>
      <c r="AB1345" s="222" t="e">
        <f>VLOOKUP(Y1345,#REF!,2,0)</f>
        <v>#REF!</v>
      </c>
      <c r="AC1345" s="222" t="e">
        <f>VLOOKUP(Z1345,#REF!,2,0)</f>
        <v>#REF!</v>
      </c>
      <c r="AD1345" s="222" t="e">
        <f>VLOOKUP(AA1345,#REF!,2,0)</f>
        <v>#REF!</v>
      </c>
      <c r="AE1345" s="228" t="e">
        <f t="shared" si="319"/>
        <v>#REF!</v>
      </c>
      <c r="AF1345" s="230" t="e">
        <f t="shared" si="320"/>
        <v>#REF!</v>
      </c>
      <c r="AG1345" s="230">
        <v>2</v>
      </c>
      <c r="AH1345" s="230" t="e">
        <f t="shared" si="312"/>
        <v>#REF!</v>
      </c>
      <c r="AI1345" s="230" t="e">
        <f t="shared" si="313"/>
        <v>#REF!</v>
      </c>
      <c r="AJ1345" s="230" t="e">
        <f t="shared" si="314"/>
        <v>#REF!</v>
      </c>
      <c r="AK1345" s="209"/>
      <c r="AL1345" s="209"/>
      <c r="AM1345" s="209"/>
      <c r="AN1345" s="209"/>
      <c r="AO1345" s="209"/>
      <c r="AP1345" s="209"/>
      <c r="AQ1345" s="209"/>
      <c r="AR1345" s="209"/>
      <c r="AS1345" s="209"/>
      <c r="AT1345" s="209"/>
      <c r="AU1345" s="209"/>
      <c r="AV1345" s="209"/>
      <c r="AW1345" s="209"/>
      <c r="AX1345"/>
    </row>
    <row r="1346" spans="1:50" ht="15" hidden="1" x14ac:dyDescent="0.25">
      <c r="A1346" s="209">
        <v>4106</v>
      </c>
      <c r="B1346" s="209" t="s">
        <v>742</v>
      </c>
      <c r="C1346" s="210">
        <v>45678.705555555556</v>
      </c>
      <c r="D1346" s="209" t="s">
        <v>1892</v>
      </c>
      <c r="E1346" s="209" t="s">
        <v>489</v>
      </c>
      <c r="F1346" s="209">
        <v>1</v>
      </c>
      <c r="G1346" s="209" t="s">
        <v>532</v>
      </c>
      <c r="H1346" s="209" t="s">
        <v>620</v>
      </c>
      <c r="I1346" s="209" t="s">
        <v>624</v>
      </c>
      <c r="J1346" s="209" t="s">
        <v>1</v>
      </c>
      <c r="K1346" s="209" t="s">
        <v>2171</v>
      </c>
      <c r="L1346" s="209" t="s">
        <v>606</v>
      </c>
      <c r="M1346" s="209" t="s">
        <v>2151</v>
      </c>
      <c r="N1346" s="209" t="s">
        <v>2267</v>
      </c>
      <c r="O1346" s="209"/>
      <c r="P1346" s="209"/>
      <c r="Q1346" s="209" t="s">
        <v>687</v>
      </c>
      <c r="R1346" s="209" t="e">
        <f>VLOOKUP(LEFT(Solicitacao_Prancha[[#This Row],[ORIGEM]],4),#REF!,2,0)</f>
        <v>#REF!</v>
      </c>
      <c r="S1346" s="209" t="e">
        <f>VLOOKUP(LEFT(Solicitacao_Prancha[[#This Row],[DESTINO]],4),#REF!,2,0)</f>
        <v>#REF!</v>
      </c>
      <c r="T1346" s="218" t="str">
        <f t="shared" si="315"/>
        <v>Aderente</v>
      </c>
      <c r="U1346" s="222">
        <f>((CONCATENATE(Solicitacao_Prancha[[#This Row],[DATA MOVIMENTAÇÃO]]," ",Solicitacao_Prancha[[#This Row],[HORA MOVIMENTAÇÃO]])-Solicitacao_Prancha[[#This Row],[DATA SOLICITAÇÃO]])*24)+3</f>
        <v>70.066666666651145</v>
      </c>
      <c r="V1346" s="218" t="s">
        <v>410</v>
      </c>
      <c r="W1346" s="209" t="str">
        <f>LEFT(Solicitacao_Prancha[[#This Row],[ORIGEM]],4)</f>
        <v>0378</v>
      </c>
      <c r="X1346" s="209" t="str">
        <f>LEFT(Solicitacao_Prancha[[#This Row],[DESTINO]],4)</f>
        <v>0361</v>
      </c>
      <c r="Y1346" s="209" t="str">
        <f t="shared" si="316"/>
        <v>BRLP0378</v>
      </c>
      <c r="Z1346" s="209" t="str">
        <f t="shared" si="317"/>
        <v>03780361</v>
      </c>
      <c r="AA1346" s="209" t="str">
        <f t="shared" si="318"/>
        <v>BRLP0361</v>
      </c>
      <c r="AB1346" s="222" t="e">
        <f>VLOOKUP(Y1346,#REF!,2,0)</f>
        <v>#REF!</v>
      </c>
      <c r="AC1346" s="222" t="e">
        <f>VLOOKUP(Z1346,#REF!,2,0)</f>
        <v>#REF!</v>
      </c>
      <c r="AD1346" s="222" t="e">
        <f>VLOOKUP(AA1346,#REF!,2,0)</f>
        <v>#REF!</v>
      </c>
      <c r="AE1346" s="228" t="e">
        <f t="shared" si="319"/>
        <v>#REF!</v>
      </c>
      <c r="AF1346" s="230" t="e">
        <f t="shared" si="320"/>
        <v>#REF!</v>
      </c>
      <c r="AG1346" s="230">
        <v>2</v>
      </c>
      <c r="AH1346" s="230" t="e">
        <f t="shared" si="312"/>
        <v>#REF!</v>
      </c>
      <c r="AI1346" s="230" t="e">
        <f t="shared" si="313"/>
        <v>#REF!</v>
      </c>
      <c r="AJ1346" s="230" t="e">
        <f t="shared" si="314"/>
        <v>#REF!</v>
      </c>
      <c r="AK1346" s="209"/>
      <c r="AL1346" s="209"/>
      <c r="AM1346" s="209"/>
      <c r="AN1346" s="209"/>
      <c r="AO1346" s="209"/>
      <c r="AP1346" s="209"/>
      <c r="AQ1346" s="209"/>
      <c r="AR1346" s="209"/>
      <c r="AS1346" s="209"/>
      <c r="AT1346" s="209"/>
      <c r="AU1346" s="209"/>
      <c r="AV1346" s="209"/>
      <c r="AW1346" s="209"/>
      <c r="AX1346"/>
    </row>
    <row r="1347" spans="1:50" ht="15" hidden="1" x14ac:dyDescent="0.25">
      <c r="A1347" s="209">
        <v>4107</v>
      </c>
      <c r="B1347" s="209" t="s">
        <v>742</v>
      </c>
      <c r="C1347" s="210">
        <v>45678.709722222222</v>
      </c>
      <c r="D1347" s="209" t="s">
        <v>1867</v>
      </c>
      <c r="E1347" s="209" t="s">
        <v>491</v>
      </c>
      <c r="F1347" s="209">
        <v>1</v>
      </c>
      <c r="G1347" s="209" t="s">
        <v>532</v>
      </c>
      <c r="H1347" s="209" t="s">
        <v>620</v>
      </c>
      <c r="I1347" s="209" t="s">
        <v>624</v>
      </c>
      <c r="J1347" s="209" t="s">
        <v>1</v>
      </c>
      <c r="K1347" s="209" t="s">
        <v>2171</v>
      </c>
      <c r="L1347" s="209" t="s">
        <v>606</v>
      </c>
      <c r="M1347" s="209" t="s">
        <v>1747</v>
      </c>
      <c r="N1347" s="209" t="s">
        <v>2267</v>
      </c>
      <c r="O1347" s="209"/>
      <c r="P1347" s="209"/>
      <c r="Q1347" s="209" t="s">
        <v>687</v>
      </c>
      <c r="R1347" s="209" t="e">
        <f>VLOOKUP(LEFT(Solicitacao_Prancha[[#This Row],[ORIGEM]],4),#REF!,2,0)</f>
        <v>#REF!</v>
      </c>
      <c r="S1347" s="209" t="e">
        <f>VLOOKUP(LEFT(Solicitacao_Prancha[[#This Row],[DESTINO]],4),#REF!,2,0)</f>
        <v>#REF!</v>
      </c>
      <c r="T1347" s="218" t="str">
        <f t="shared" si="315"/>
        <v>Aderente</v>
      </c>
      <c r="U1347" s="222">
        <f>((CONCATENATE(Solicitacao_Prancha[[#This Row],[DATA MOVIMENTAÇÃO]]," ",Solicitacao_Prancha[[#This Row],[HORA MOVIMENTAÇÃO]])-Solicitacao_Prancha[[#This Row],[DATA SOLICITAÇÃO]])*24)+3</f>
        <v>69.966666666674428</v>
      </c>
      <c r="V1347" s="218" t="s">
        <v>410</v>
      </c>
      <c r="W1347" s="209" t="str">
        <f>LEFT(Solicitacao_Prancha[[#This Row],[ORIGEM]],4)</f>
        <v>0443</v>
      </c>
      <c r="X1347" s="209" t="str">
        <f>LEFT(Solicitacao_Prancha[[#This Row],[DESTINO]],4)</f>
        <v>0361</v>
      </c>
      <c r="Y1347" s="209" t="str">
        <f t="shared" si="316"/>
        <v>BRLP0443</v>
      </c>
      <c r="Z1347" s="209" t="str">
        <f t="shared" si="317"/>
        <v>04430361</v>
      </c>
      <c r="AA1347" s="209" t="str">
        <f t="shared" si="318"/>
        <v>BRLP0361</v>
      </c>
      <c r="AB1347" s="222" t="e">
        <f>VLOOKUP(Y1347,#REF!,2,0)</f>
        <v>#REF!</v>
      </c>
      <c r="AC1347" s="222" t="e">
        <f>VLOOKUP(Z1347,#REF!,2,0)</f>
        <v>#REF!</v>
      </c>
      <c r="AD1347" s="222" t="e">
        <f>VLOOKUP(AA1347,#REF!,2,0)</f>
        <v>#REF!</v>
      </c>
      <c r="AE1347" s="228" t="e">
        <f t="shared" si="319"/>
        <v>#REF!</v>
      </c>
      <c r="AF1347" s="230" t="e">
        <f t="shared" si="320"/>
        <v>#REF!</v>
      </c>
      <c r="AG1347" s="230">
        <v>2</v>
      </c>
      <c r="AH1347" s="230" t="e">
        <f t="shared" si="312"/>
        <v>#REF!</v>
      </c>
      <c r="AI1347" s="230" t="e">
        <f t="shared" si="313"/>
        <v>#REF!</v>
      </c>
      <c r="AJ1347" s="230" t="e">
        <f t="shared" si="314"/>
        <v>#REF!</v>
      </c>
      <c r="AK1347" s="209"/>
      <c r="AL1347" s="209"/>
      <c r="AM1347" s="209"/>
      <c r="AN1347" s="209"/>
      <c r="AO1347" s="209"/>
      <c r="AP1347" s="209"/>
      <c r="AQ1347" s="209"/>
      <c r="AR1347" s="209"/>
      <c r="AS1347" s="209"/>
      <c r="AT1347" s="209"/>
      <c r="AU1347" s="209"/>
      <c r="AV1347" s="209"/>
      <c r="AW1347" s="209"/>
      <c r="AX1347"/>
    </row>
    <row r="1348" spans="1:50" ht="15" hidden="1" x14ac:dyDescent="0.25">
      <c r="A1348" s="209">
        <v>4111</v>
      </c>
      <c r="B1348" s="209" t="s">
        <v>745</v>
      </c>
      <c r="C1348" s="210">
        <v>45678.709722222222</v>
      </c>
      <c r="D1348" s="209" t="s">
        <v>484</v>
      </c>
      <c r="E1348" s="209" t="s">
        <v>497</v>
      </c>
      <c r="F1348" s="209">
        <v>2</v>
      </c>
      <c r="G1348" s="209" t="s">
        <v>486</v>
      </c>
      <c r="H1348" s="209" t="s">
        <v>621</v>
      </c>
      <c r="I1348" s="209" t="s">
        <v>622</v>
      </c>
      <c r="J1348" s="209" t="s">
        <v>531</v>
      </c>
      <c r="K1348" s="209" t="s">
        <v>2268</v>
      </c>
      <c r="L1348" s="209" t="s">
        <v>2269</v>
      </c>
      <c r="M1348" s="209" t="s">
        <v>567</v>
      </c>
      <c r="N1348" s="209" t="s">
        <v>680</v>
      </c>
      <c r="O1348" s="209"/>
      <c r="P1348" s="209" t="s">
        <v>514</v>
      </c>
      <c r="Q1348" s="209" t="s">
        <v>688</v>
      </c>
      <c r="R1348" s="209" t="e">
        <f>VLOOKUP(LEFT(Solicitacao_Prancha[[#This Row],[ORIGEM]],4),#REF!,2,0)</f>
        <v>#REF!</v>
      </c>
      <c r="S1348" s="209" t="e">
        <f>VLOOKUP(LEFT(Solicitacao_Prancha[[#This Row],[DESTINO]],4),#REF!,2,0)</f>
        <v>#REF!</v>
      </c>
      <c r="T1348" s="218" t="str">
        <f t="shared" si="315"/>
        <v>Aderente</v>
      </c>
      <c r="U1348" s="222">
        <f>((CONCATENATE(Solicitacao_Prancha[[#This Row],[DATA MOVIMENTAÇÃO]]," ",Solicitacao_Prancha[[#This Row],[HORA MOVIMENTAÇÃO]])-Solicitacao_Prancha[[#This Row],[DATA SOLICITAÇÃO]])*24)+3</f>
        <v>184.01666666666279</v>
      </c>
      <c r="V1348" s="218" t="s">
        <v>410</v>
      </c>
      <c r="W1348" s="209" t="str">
        <f>LEFT(Solicitacao_Prancha[[#This Row],[ORIGEM]],4)</f>
        <v>0452</v>
      </c>
      <c r="X1348" s="209" t="str">
        <f>LEFT(Solicitacao_Prancha[[#This Row],[DESTINO]],4)</f>
        <v>0592</v>
      </c>
      <c r="Y1348" s="209" t="str">
        <f t="shared" si="316"/>
        <v>BRLP0452</v>
      </c>
      <c r="Z1348" s="209" t="str">
        <f t="shared" si="317"/>
        <v>04520592</v>
      </c>
      <c r="AA1348" s="209" t="str">
        <f t="shared" si="318"/>
        <v>BRLP0592</v>
      </c>
      <c r="AB1348" s="222" t="e">
        <f>VLOOKUP(Y1348,#REF!,2,0)</f>
        <v>#REF!</v>
      </c>
      <c r="AC1348" s="222" t="e">
        <f>VLOOKUP(Z1348,#REF!,2,0)</f>
        <v>#REF!</v>
      </c>
      <c r="AD1348" s="222" t="e">
        <f>VLOOKUP(AA1348,#REF!,2,0)</f>
        <v>#REF!</v>
      </c>
      <c r="AE1348" s="228" t="e">
        <f t="shared" si="319"/>
        <v>#REF!</v>
      </c>
      <c r="AF1348" s="230" t="e">
        <f t="shared" si="320"/>
        <v>#REF!</v>
      </c>
      <c r="AG1348" s="230">
        <v>2</v>
      </c>
      <c r="AH1348" s="230" t="e">
        <f t="shared" si="312"/>
        <v>#REF!</v>
      </c>
      <c r="AI1348" s="230" t="e">
        <f t="shared" si="313"/>
        <v>#REF!</v>
      </c>
      <c r="AJ1348" s="230" t="e">
        <f t="shared" si="314"/>
        <v>#REF!</v>
      </c>
      <c r="AK1348" s="209"/>
      <c r="AL1348" s="209"/>
      <c r="AM1348" s="209"/>
      <c r="AN1348" s="209"/>
      <c r="AO1348" s="209"/>
      <c r="AP1348" s="209"/>
      <c r="AQ1348" s="209"/>
      <c r="AR1348" s="209"/>
      <c r="AS1348" s="209"/>
      <c r="AT1348" s="209"/>
      <c r="AU1348" s="209"/>
      <c r="AV1348" s="209"/>
      <c r="AW1348" s="209"/>
      <c r="AX1348"/>
    </row>
    <row r="1349" spans="1:50" ht="15" hidden="1" x14ac:dyDescent="0.25">
      <c r="A1349" s="209">
        <v>4112</v>
      </c>
      <c r="B1349" s="209" t="s">
        <v>745</v>
      </c>
      <c r="C1349" s="210">
        <v>45678.711805555555</v>
      </c>
      <c r="D1349" s="209" t="s">
        <v>484</v>
      </c>
      <c r="E1349" s="209" t="s">
        <v>497</v>
      </c>
      <c r="F1349" s="209">
        <v>1</v>
      </c>
      <c r="G1349" s="209" t="s">
        <v>486</v>
      </c>
      <c r="H1349" s="209" t="s">
        <v>620</v>
      </c>
      <c r="I1349" s="209" t="s">
        <v>622</v>
      </c>
      <c r="J1349" s="209" t="s">
        <v>531</v>
      </c>
      <c r="K1349" s="209" t="s">
        <v>2243</v>
      </c>
      <c r="L1349" s="209" t="s">
        <v>1702</v>
      </c>
      <c r="M1349" s="209" t="s">
        <v>567</v>
      </c>
      <c r="N1349" s="209" t="s">
        <v>2</v>
      </c>
      <c r="O1349" s="209"/>
      <c r="P1349" s="209" t="s">
        <v>514</v>
      </c>
      <c r="Q1349" s="209" t="s">
        <v>688</v>
      </c>
      <c r="R1349" s="209" t="e">
        <f>VLOOKUP(LEFT(Solicitacao_Prancha[[#This Row],[ORIGEM]],4),#REF!,2,0)</f>
        <v>#REF!</v>
      </c>
      <c r="S1349" s="209" t="e">
        <f>VLOOKUP(LEFT(Solicitacao_Prancha[[#This Row],[DESTINO]],4),#REF!,2,0)</f>
        <v>#REF!</v>
      </c>
      <c r="T1349" s="218" t="str">
        <f t="shared" si="315"/>
        <v>Não Aderente</v>
      </c>
      <c r="U1349" s="222">
        <f>((CONCATENATE(Solicitacao_Prancha[[#This Row],[DATA MOVIMENTAÇÃO]]," ",Solicitacao_Prancha[[#This Row],[HORA MOVIMENTAÇÃO]])-Solicitacao_Prancha[[#This Row],[DATA SOLICITAÇÃO]])*24)+3</f>
        <v>17.016666666604578</v>
      </c>
      <c r="V1349" s="218" t="s">
        <v>410</v>
      </c>
      <c r="W1349" s="209" t="str">
        <f>LEFT(Solicitacao_Prancha[[#This Row],[ORIGEM]],4)</f>
        <v>0452</v>
      </c>
      <c r="X1349" s="209" t="str">
        <f>LEFT(Solicitacao_Prancha[[#This Row],[DESTINO]],4)</f>
        <v>0001</v>
      </c>
      <c r="Y1349" s="209" t="str">
        <f t="shared" si="316"/>
        <v>BRLP0452</v>
      </c>
      <c r="Z1349" s="209" t="str">
        <f t="shared" si="317"/>
        <v>04520001</v>
      </c>
      <c r="AA1349" s="209" t="str">
        <f t="shared" si="318"/>
        <v>BRLP0001</v>
      </c>
      <c r="AB1349" s="222" t="e">
        <f>VLOOKUP(Y1349,#REF!,2,0)</f>
        <v>#REF!</v>
      </c>
      <c r="AC1349" s="222" t="e">
        <f>VLOOKUP(Z1349,#REF!,2,0)</f>
        <v>#REF!</v>
      </c>
      <c r="AD1349" s="222" t="e">
        <f>VLOOKUP(AA1349,#REF!,2,0)</f>
        <v>#REF!</v>
      </c>
      <c r="AE1349" s="228" t="e">
        <f t="shared" si="319"/>
        <v>#REF!</v>
      </c>
      <c r="AF1349" s="230" t="e">
        <f t="shared" si="320"/>
        <v>#REF!</v>
      </c>
      <c r="AG1349" s="230">
        <v>2</v>
      </c>
      <c r="AH1349" s="230" t="e">
        <f t="shared" si="312"/>
        <v>#REF!</v>
      </c>
      <c r="AI1349" s="230" t="e">
        <f t="shared" si="313"/>
        <v>#REF!</v>
      </c>
      <c r="AJ1349" s="230" t="e">
        <f t="shared" si="314"/>
        <v>#REF!</v>
      </c>
      <c r="AK1349" s="209"/>
      <c r="AL1349" s="209"/>
      <c r="AM1349" s="209"/>
      <c r="AN1349" s="209"/>
      <c r="AO1349" s="209"/>
      <c r="AP1349" s="209"/>
      <c r="AQ1349" s="209"/>
      <c r="AR1349" s="209"/>
      <c r="AS1349" s="209"/>
      <c r="AT1349" s="209"/>
      <c r="AU1349" s="209"/>
      <c r="AV1349" s="209"/>
      <c r="AW1349" s="209"/>
      <c r="AX1349"/>
    </row>
    <row r="1350" spans="1:50" ht="15" hidden="1" x14ac:dyDescent="0.25">
      <c r="A1350" s="209">
        <v>4113</v>
      </c>
      <c r="B1350" s="209" t="s">
        <v>742</v>
      </c>
      <c r="C1350" s="210">
        <v>45678.716666666667</v>
      </c>
      <c r="D1350" s="209" t="s">
        <v>1892</v>
      </c>
      <c r="E1350" s="209" t="s">
        <v>489</v>
      </c>
      <c r="F1350" s="209">
        <v>1</v>
      </c>
      <c r="G1350" s="209" t="s">
        <v>532</v>
      </c>
      <c r="H1350" s="209" t="s">
        <v>620</v>
      </c>
      <c r="I1350" s="209" t="s">
        <v>624</v>
      </c>
      <c r="J1350" s="209" t="s">
        <v>1</v>
      </c>
      <c r="K1350" s="209" t="s">
        <v>2254</v>
      </c>
      <c r="L1350" s="209" t="s">
        <v>600</v>
      </c>
      <c r="M1350" s="209" t="s">
        <v>1747</v>
      </c>
      <c r="N1350" s="209" t="s">
        <v>2212</v>
      </c>
      <c r="O1350" s="209"/>
      <c r="P1350" s="209"/>
      <c r="Q1350" s="209" t="s">
        <v>687</v>
      </c>
      <c r="R1350" s="209" t="e">
        <f>VLOOKUP(LEFT(Solicitacao_Prancha[[#This Row],[ORIGEM]],4),#REF!,2,0)</f>
        <v>#REF!</v>
      </c>
      <c r="S1350" s="209" t="e">
        <f>VLOOKUP(LEFT(Solicitacao_Prancha[[#This Row],[DESTINO]],4),#REF!,2,0)</f>
        <v>#REF!</v>
      </c>
      <c r="T1350" s="218" t="str">
        <f t="shared" si="315"/>
        <v>Não Aderente</v>
      </c>
      <c r="U1350" s="222">
        <f>((CONCATENATE(Solicitacao_Prancha[[#This Row],[DATA MOVIMENTAÇÃO]]," ",Solicitacao_Prancha[[#This Row],[HORA MOVIMENTAÇÃO]])-Solicitacao_Prancha[[#This Row],[DATA SOLICITAÇÃO]])*24)+3</f>
        <v>39.799999999988358</v>
      </c>
      <c r="V1350" s="218" t="s">
        <v>410</v>
      </c>
      <c r="W1350" s="209" t="str">
        <f>LEFT(Solicitacao_Prancha[[#This Row],[ORIGEM]],4)</f>
        <v>0443</v>
      </c>
      <c r="X1350" s="209" t="str">
        <f>LEFT(Solicitacao_Prancha[[#This Row],[DESTINO]],4)</f>
        <v>0264</v>
      </c>
      <c r="Y1350" s="209" t="str">
        <f t="shared" si="316"/>
        <v>BRLP0443</v>
      </c>
      <c r="Z1350" s="209" t="str">
        <f t="shared" si="317"/>
        <v>04430264</v>
      </c>
      <c r="AA1350" s="209" t="str">
        <f t="shared" si="318"/>
        <v>BRLP0264</v>
      </c>
      <c r="AB1350" s="222" t="e">
        <f>VLOOKUP(Y1350,#REF!,2,0)</f>
        <v>#REF!</v>
      </c>
      <c r="AC1350" s="222" t="e">
        <f>VLOOKUP(Z1350,#REF!,2,0)</f>
        <v>#REF!</v>
      </c>
      <c r="AD1350" s="222" t="e">
        <f>VLOOKUP(AA1350,#REF!,2,0)</f>
        <v>#REF!</v>
      </c>
      <c r="AE1350" s="228" t="e">
        <f t="shared" si="319"/>
        <v>#REF!</v>
      </c>
      <c r="AF1350" s="230" t="e">
        <f t="shared" si="320"/>
        <v>#REF!</v>
      </c>
      <c r="AG1350" s="230">
        <v>2</v>
      </c>
      <c r="AH1350" s="230" t="e">
        <f t="shared" si="312"/>
        <v>#REF!</v>
      </c>
      <c r="AI1350" s="230" t="e">
        <f t="shared" si="313"/>
        <v>#REF!</v>
      </c>
      <c r="AJ1350" s="230" t="e">
        <f t="shared" si="314"/>
        <v>#REF!</v>
      </c>
      <c r="AK1350" s="209"/>
      <c r="AL1350" s="209"/>
      <c r="AM1350" s="209"/>
      <c r="AN1350" s="209"/>
      <c r="AO1350" s="209"/>
      <c r="AP1350" s="209"/>
      <c r="AQ1350" s="209"/>
      <c r="AR1350" s="209"/>
      <c r="AS1350" s="209"/>
      <c r="AT1350" s="209"/>
      <c r="AU1350" s="209"/>
      <c r="AV1350" s="209"/>
      <c r="AW1350" s="209"/>
      <c r="AX1350"/>
    </row>
    <row r="1351" spans="1:50" ht="15" hidden="1" x14ac:dyDescent="0.25">
      <c r="A1351" s="209">
        <v>4115</v>
      </c>
      <c r="B1351" s="209" t="s">
        <v>717</v>
      </c>
      <c r="C1351" s="210">
        <v>45678.79791666667</v>
      </c>
      <c r="D1351" s="209" t="s">
        <v>569</v>
      </c>
      <c r="E1351" s="209" t="s">
        <v>491</v>
      </c>
      <c r="F1351" s="209">
        <v>1</v>
      </c>
      <c r="G1351" s="209" t="s">
        <v>6</v>
      </c>
      <c r="H1351" s="209" t="s">
        <v>620</v>
      </c>
      <c r="I1351" s="209" t="s">
        <v>624</v>
      </c>
      <c r="J1351" s="209" t="s">
        <v>531</v>
      </c>
      <c r="K1351" s="209" t="s">
        <v>2243</v>
      </c>
      <c r="L1351" s="209" t="s">
        <v>593</v>
      </c>
      <c r="M1351" s="209" t="s">
        <v>1857</v>
      </c>
      <c r="N1351" s="209" t="s">
        <v>640</v>
      </c>
      <c r="O1351" s="209"/>
      <c r="P1351" s="209" t="s">
        <v>1429</v>
      </c>
      <c r="Q1351" s="209" t="s">
        <v>688</v>
      </c>
      <c r="R1351" s="209" t="e">
        <f>VLOOKUP(LEFT(Solicitacao_Prancha[[#This Row],[ORIGEM]],4),#REF!,2,0)</f>
        <v>#REF!</v>
      </c>
      <c r="S1351" s="209" t="e">
        <f>VLOOKUP(LEFT(Solicitacao_Prancha[[#This Row],[DESTINO]],4),#REF!,2,0)</f>
        <v>#REF!</v>
      </c>
      <c r="T1351" s="218" t="str">
        <f t="shared" si="315"/>
        <v>Não Aderente</v>
      </c>
      <c r="U1351" s="222">
        <f>((CONCATENATE(Solicitacao_Prancha[[#This Row],[DATA MOVIMENTAÇÃO]]," ",Solicitacao_Prancha[[#This Row],[HORA MOVIMENTAÇÃO]])-Solicitacao_Prancha[[#This Row],[DATA SOLICITAÇÃO]])*24)+3</f>
        <v>15.849999999976717</v>
      </c>
      <c r="V1351" s="218" t="s">
        <v>410</v>
      </c>
      <c r="W1351" s="209" t="str">
        <f>LEFT(Solicitacao_Prancha[[#This Row],[ORIGEM]],4)</f>
        <v>0384</v>
      </c>
      <c r="X1351" s="209" t="str">
        <f>LEFT(Solicitacao_Prancha[[#This Row],[DESTINO]],4)</f>
        <v>0422</v>
      </c>
      <c r="Y1351" s="209" t="str">
        <f t="shared" si="316"/>
        <v>BRLP0384</v>
      </c>
      <c r="Z1351" s="209" t="str">
        <f t="shared" si="317"/>
        <v>03840422</v>
      </c>
      <c r="AA1351" s="209" t="str">
        <f t="shared" si="318"/>
        <v>BRLP0422</v>
      </c>
      <c r="AB1351" s="222" t="e">
        <f>VLOOKUP(Y1351,#REF!,2,0)</f>
        <v>#REF!</v>
      </c>
      <c r="AC1351" s="222" t="e">
        <f>VLOOKUP(Z1351,#REF!,2,0)</f>
        <v>#REF!</v>
      </c>
      <c r="AD1351" s="222" t="e">
        <f>VLOOKUP(AA1351,#REF!,2,0)</f>
        <v>#REF!</v>
      </c>
      <c r="AE1351" s="228" t="e">
        <f t="shared" si="319"/>
        <v>#REF!</v>
      </c>
      <c r="AF1351" s="230" t="e">
        <f t="shared" si="320"/>
        <v>#REF!</v>
      </c>
      <c r="AG1351" s="230">
        <v>2</v>
      </c>
      <c r="AH1351" s="230" t="e">
        <f t="shared" si="312"/>
        <v>#REF!</v>
      </c>
      <c r="AI1351" s="230" t="e">
        <f t="shared" si="313"/>
        <v>#REF!</v>
      </c>
      <c r="AJ1351" s="230" t="e">
        <f t="shared" si="314"/>
        <v>#REF!</v>
      </c>
      <c r="AK1351" s="209"/>
      <c r="AL1351" s="209"/>
      <c r="AM1351" s="209"/>
      <c r="AN1351" s="209"/>
      <c r="AO1351" s="209"/>
      <c r="AP1351" s="209"/>
      <c r="AQ1351" s="209"/>
      <c r="AR1351" s="209"/>
      <c r="AS1351" s="209"/>
      <c r="AT1351" s="209"/>
      <c r="AU1351" s="209"/>
      <c r="AV1351" s="209"/>
      <c r="AW1351" s="209"/>
      <c r="AX1351"/>
    </row>
    <row r="1352" spans="1:50" ht="15" hidden="1" x14ac:dyDescent="0.25">
      <c r="A1352" s="209">
        <v>4116</v>
      </c>
      <c r="B1352" s="209" t="s">
        <v>717</v>
      </c>
      <c r="C1352" s="210">
        <v>45678.799305555556</v>
      </c>
      <c r="D1352" s="209" t="s">
        <v>569</v>
      </c>
      <c r="E1352" s="209" t="s">
        <v>500</v>
      </c>
      <c r="F1352" s="209">
        <v>2</v>
      </c>
      <c r="G1352" s="209" t="s">
        <v>6</v>
      </c>
      <c r="H1352" s="209" t="s">
        <v>620</v>
      </c>
      <c r="I1352" s="209" t="s">
        <v>624</v>
      </c>
      <c r="J1352" s="209" t="s">
        <v>531</v>
      </c>
      <c r="K1352" s="209" t="s">
        <v>2243</v>
      </c>
      <c r="L1352" s="209" t="s">
        <v>593</v>
      </c>
      <c r="M1352" s="209" t="s">
        <v>1857</v>
      </c>
      <c r="N1352" s="209" t="s">
        <v>640</v>
      </c>
      <c r="O1352" s="209"/>
      <c r="P1352" s="209" t="s">
        <v>1429</v>
      </c>
      <c r="Q1352" s="209" t="s">
        <v>688</v>
      </c>
      <c r="R1352" s="209" t="e">
        <f>VLOOKUP(LEFT(Solicitacao_Prancha[[#This Row],[ORIGEM]],4),#REF!,2,0)</f>
        <v>#REF!</v>
      </c>
      <c r="S1352" s="209" t="e">
        <f>VLOOKUP(LEFT(Solicitacao_Prancha[[#This Row],[DESTINO]],4),#REF!,2,0)</f>
        <v>#REF!</v>
      </c>
      <c r="T1352" s="218" t="str">
        <f t="shared" si="315"/>
        <v>Não Aderente</v>
      </c>
      <c r="U1352" s="222">
        <f>((CONCATENATE(Solicitacao_Prancha[[#This Row],[DATA MOVIMENTAÇÃO]]," ",Solicitacao_Prancha[[#This Row],[HORA MOVIMENTAÇÃO]])-Solicitacao_Prancha[[#This Row],[DATA SOLICITAÇÃO]])*24)+3</f>
        <v>15.816666666709352</v>
      </c>
      <c r="V1352" s="218" t="s">
        <v>410</v>
      </c>
      <c r="W1352" s="209" t="str">
        <f>LEFT(Solicitacao_Prancha[[#This Row],[ORIGEM]],4)</f>
        <v>0384</v>
      </c>
      <c r="X1352" s="209" t="str">
        <f>LEFT(Solicitacao_Prancha[[#This Row],[DESTINO]],4)</f>
        <v>0422</v>
      </c>
      <c r="Y1352" s="209" t="str">
        <f t="shared" si="316"/>
        <v>BRLP0384</v>
      </c>
      <c r="Z1352" s="209" t="str">
        <f t="shared" si="317"/>
        <v>03840422</v>
      </c>
      <c r="AA1352" s="209" t="str">
        <f t="shared" si="318"/>
        <v>BRLP0422</v>
      </c>
      <c r="AB1352" s="222" t="e">
        <f>VLOOKUP(Y1352,#REF!,2,0)</f>
        <v>#REF!</v>
      </c>
      <c r="AC1352" s="222" t="e">
        <f>VLOOKUP(Z1352,#REF!,2,0)</f>
        <v>#REF!</v>
      </c>
      <c r="AD1352" s="222" t="e">
        <f>VLOOKUP(AA1352,#REF!,2,0)</f>
        <v>#REF!</v>
      </c>
      <c r="AE1352" s="228" t="e">
        <f t="shared" si="319"/>
        <v>#REF!</v>
      </c>
      <c r="AF1352" s="230" t="e">
        <f t="shared" si="320"/>
        <v>#REF!</v>
      </c>
      <c r="AG1352" s="230">
        <v>2</v>
      </c>
      <c r="AH1352" s="230" t="e">
        <f t="shared" si="312"/>
        <v>#REF!</v>
      </c>
      <c r="AI1352" s="230" t="e">
        <f t="shared" si="313"/>
        <v>#REF!</v>
      </c>
      <c r="AJ1352" s="230" t="e">
        <f t="shared" si="314"/>
        <v>#REF!</v>
      </c>
      <c r="AK1352" s="209"/>
      <c r="AL1352" s="209"/>
      <c r="AM1352" s="209"/>
      <c r="AN1352" s="209"/>
      <c r="AO1352" s="209"/>
      <c r="AP1352" s="209"/>
      <c r="AQ1352" s="209"/>
      <c r="AR1352" s="209"/>
      <c r="AS1352" s="209"/>
      <c r="AT1352" s="209"/>
      <c r="AU1352" s="209"/>
      <c r="AV1352" s="209"/>
      <c r="AW1352" s="209"/>
      <c r="AX1352"/>
    </row>
    <row r="1353" spans="1:50" ht="15" hidden="1" x14ac:dyDescent="0.25">
      <c r="A1353" s="209">
        <v>4119</v>
      </c>
      <c r="B1353" s="209" t="s">
        <v>717</v>
      </c>
      <c r="C1353" s="210">
        <v>45678.803472222222</v>
      </c>
      <c r="D1353" s="209" t="s">
        <v>558</v>
      </c>
      <c r="E1353" s="209" t="s">
        <v>500</v>
      </c>
      <c r="F1353" s="209">
        <v>3</v>
      </c>
      <c r="G1353" s="209" t="s">
        <v>492</v>
      </c>
      <c r="H1353" s="209" t="s">
        <v>624</v>
      </c>
      <c r="I1353" s="209" t="s">
        <v>624</v>
      </c>
      <c r="J1353" s="209" t="s">
        <v>531</v>
      </c>
      <c r="K1353" s="209" t="s">
        <v>2243</v>
      </c>
      <c r="L1353" s="209" t="s">
        <v>595</v>
      </c>
      <c r="M1353" s="209" t="s">
        <v>784</v>
      </c>
      <c r="N1353" s="209" t="s">
        <v>769</v>
      </c>
      <c r="O1353" s="209"/>
      <c r="P1353" s="209" t="s">
        <v>514</v>
      </c>
      <c r="Q1353" s="209" t="s">
        <v>688</v>
      </c>
      <c r="R1353" s="209" t="e">
        <f>VLOOKUP(LEFT(Solicitacao_Prancha[[#This Row],[ORIGEM]],4),#REF!,2,0)</f>
        <v>#REF!</v>
      </c>
      <c r="S1353" s="209" t="e">
        <f>VLOOKUP(LEFT(Solicitacao_Prancha[[#This Row],[DESTINO]],4),#REF!,2,0)</f>
        <v>#REF!</v>
      </c>
      <c r="T1353" s="218" t="str">
        <f t="shared" si="315"/>
        <v>Não Aderente</v>
      </c>
      <c r="U1353" s="222">
        <f>((CONCATENATE(Solicitacao_Prancha[[#This Row],[DATA MOVIMENTAÇÃO]]," ",Solicitacao_Prancha[[#This Row],[HORA MOVIMENTAÇÃO]])-Solicitacao_Prancha[[#This Row],[DATA SOLICITAÇÃO]])*24)+3</f>
        <v>17.71666666661622</v>
      </c>
      <c r="V1353" s="218" t="s">
        <v>410</v>
      </c>
      <c r="W1353" s="209" t="str">
        <f>LEFT(Solicitacao_Prancha[[#This Row],[ORIGEM]],4)</f>
        <v>0412</v>
      </c>
      <c r="X1353" s="209" t="str">
        <f>LEFT(Solicitacao_Prancha[[#This Row],[DESTINO]],4)</f>
        <v>0332</v>
      </c>
      <c r="Y1353" s="209" t="str">
        <f t="shared" si="316"/>
        <v>BRLP0412</v>
      </c>
      <c r="Z1353" s="209" t="str">
        <f t="shared" si="317"/>
        <v>04120332</v>
      </c>
      <c r="AA1353" s="209" t="str">
        <f t="shared" si="318"/>
        <v>BRLP0332</v>
      </c>
      <c r="AB1353" s="222" t="e">
        <f>VLOOKUP(Y1353,#REF!,2,0)</f>
        <v>#REF!</v>
      </c>
      <c r="AC1353" s="222" t="e">
        <f>VLOOKUP(Z1353,#REF!,2,0)</f>
        <v>#REF!</v>
      </c>
      <c r="AD1353" s="222" t="e">
        <f>VLOOKUP(AA1353,#REF!,2,0)</f>
        <v>#REF!</v>
      </c>
      <c r="AE1353" s="228" t="e">
        <f t="shared" si="319"/>
        <v>#REF!</v>
      </c>
      <c r="AF1353" s="230" t="e">
        <f t="shared" si="320"/>
        <v>#REF!</v>
      </c>
      <c r="AG1353" s="230">
        <v>2</v>
      </c>
      <c r="AH1353" s="230" t="e">
        <f t="shared" si="312"/>
        <v>#REF!</v>
      </c>
      <c r="AI1353" s="230" t="e">
        <f t="shared" si="313"/>
        <v>#REF!</v>
      </c>
      <c r="AJ1353" s="230" t="e">
        <f t="shared" si="314"/>
        <v>#REF!</v>
      </c>
      <c r="AK1353" s="209"/>
      <c r="AL1353" s="209"/>
      <c r="AM1353" s="209"/>
      <c r="AN1353" s="209"/>
      <c r="AO1353" s="209"/>
      <c r="AP1353" s="209"/>
      <c r="AQ1353" s="209"/>
      <c r="AR1353" s="209"/>
      <c r="AS1353" s="209"/>
      <c r="AT1353" s="209"/>
      <c r="AU1353" s="209"/>
      <c r="AV1353" s="209"/>
      <c r="AW1353" s="209"/>
      <c r="AX1353"/>
    </row>
    <row r="1354" spans="1:50" ht="15" hidden="1" x14ac:dyDescent="0.25">
      <c r="A1354" s="209">
        <v>4120</v>
      </c>
      <c r="B1354" s="209" t="s">
        <v>742</v>
      </c>
      <c r="C1354" s="210">
        <v>45678.809027777781</v>
      </c>
      <c r="D1354" s="209" t="s">
        <v>676</v>
      </c>
      <c r="E1354" s="209" t="s">
        <v>489</v>
      </c>
      <c r="F1354" s="209">
        <v>1</v>
      </c>
      <c r="G1354" s="209" t="s">
        <v>536</v>
      </c>
      <c r="H1354" s="209" t="s">
        <v>620</v>
      </c>
      <c r="I1354" s="209" t="s">
        <v>621</v>
      </c>
      <c r="J1354" s="209" t="s">
        <v>1</v>
      </c>
      <c r="K1354" s="209" t="s">
        <v>2243</v>
      </c>
      <c r="L1354" s="209" t="s">
        <v>606</v>
      </c>
      <c r="M1354" s="209" t="s">
        <v>1428</v>
      </c>
      <c r="N1354" s="209" t="s">
        <v>1778</v>
      </c>
      <c r="O1354" s="209"/>
      <c r="P1354" s="209"/>
      <c r="Q1354" s="209" t="s">
        <v>688</v>
      </c>
      <c r="R1354" s="209" t="e">
        <f>VLOOKUP(LEFT(Solicitacao_Prancha[[#This Row],[ORIGEM]],4),#REF!,2,0)</f>
        <v>#REF!</v>
      </c>
      <c r="S1354" s="209" t="e">
        <f>VLOOKUP(LEFT(Solicitacao_Prancha[[#This Row],[DESTINO]],4),#REF!,2,0)</f>
        <v>#REF!</v>
      </c>
      <c r="T1354" s="218" t="str">
        <f t="shared" si="315"/>
        <v>Não Aderente</v>
      </c>
      <c r="U1354" s="222">
        <f>((CONCATENATE(Solicitacao_Prancha[[#This Row],[DATA MOVIMENTAÇÃO]]," ",Solicitacao_Prancha[[#This Row],[HORA MOVIMENTAÇÃO]])-Solicitacao_Prancha[[#This Row],[DATA SOLICITAÇÃO]])*24)+3</f>
        <v>19.583333333255723</v>
      </c>
      <c r="V1354" s="218" t="s">
        <v>410</v>
      </c>
      <c r="W1354" s="209" t="str">
        <f>LEFT(Solicitacao_Prancha[[#This Row],[ORIGEM]],4)</f>
        <v>0019</v>
      </c>
      <c r="X1354" s="209" t="str">
        <f>LEFT(Solicitacao_Prancha[[#This Row],[DESTINO]],4)</f>
        <v>0055</v>
      </c>
      <c r="Y1354" s="209" t="str">
        <f t="shared" si="316"/>
        <v>BRLP0019</v>
      </c>
      <c r="Z1354" s="209" t="str">
        <f t="shared" si="317"/>
        <v>00190055</v>
      </c>
      <c r="AA1354" s="209" t="str">
        <f t="shared" si="318"/>
        <v>BRLP0055</v>
      </c>
      <c r="AB1354" s="222" t="e">
        <f>VLOOKUP(Y1354,#REF!,2,0)</f>
        <v>#REF!</v>
      </c>
      <c r="AC1354" s="222" t="e">
        <f>VLOOKUP(Z1354,#REF!,2,0)</f>
        <v>#REF!</v>
      </c>
      <c r="AD1354" s="222" t="e">
        <f>VLOOKUP(AA1354,#REF!,2,0)</f>
        <v>#REF!</v>
      </c>
      <c r="AE1354" s="228" t="e">
        <f t="shared" si="319"/>
        <v>#REF!</v>
      </c>
      <c r="AF1354" s="230" t="e">
        <f t="shared" si="320"/>
        <v>#REF!</v>
      </c>
      <c r="AG1354" s="230">
        <v>2</v>
      </c>
      <c r="AH1354" s="230" t="e">
        <f t="shared" si="312"/>
        <v>#REF!</v>
      </c>
      <c r="AI1354" s="230" t="e">
        <f t="shared" si="313"/>
        <v>#REF!</v>
      </c>
      <c r="AJ1354" s="230" t="e">
        <f t="shared" si="314"/>
        <v>#REF!</v>
      </c>
      <c r="AK1354" s="209"/>
      <c r="AL1354" s="209"/>
      <c r="AM1354" s="209"/>
      <c r="AN1354" s="209"/>
      <c r="AO1354" s="209"/>
      <c r="AP1354" s="209"/>
      <c r="AQ1354" s="209"/>
      <c r="AR1354" s="209"/>
      <c r="AS1354" s="209"/>
      <c r="AT1354" s="209"/>
      <c r="AU1354" s="209"/>
      <c r="AV1354" s="209"/>
      <c r="AW1354" s="209"/>
      <c r="AX1354"/>
    </row>
    <row r="1355" spans="1:50" ht="15" hidden="1" x14ac:dyDescent="0.25">
      <c r="A1355" s="209">
        <v>4122</v>
      </c>
      <c r="B1355" s="209" t="s">
        <v>743</v>
      </c>
      <c r="C1355" s="210">
        <v>45678.844444444447</v>
      </c>
      <c r="D1355" s="209" t="s">
        <v>2272</v>
      </c>
      <c r="E1355" s="209" t="s">
        <v>489</v>
      </c>
      <c r="F1355" s="209">
        <v>1</v>
      </c>
      <c r="G1355" s="209" t="s">
        <v>492</v>
      </c>
      <c r="H1355" s="209" t="s">
        <v>620</v>
      </c>
      <c r="I1355" s="209" t="s">
        <v>624</v>
      </c>
      <c r="J1355" s="209" t="s">
        <v>531</v>
      </c>
      <c r="K1355" s="209" t="s">
        <v>2243</v>
      </c>
      <c r="L1355" s="209" t="s">
        <v>602</v>
      </c>
      <c r="M1355" s="209" t="s">
        <v>2214</v>
      </c>
      <c r="N1355" s="209" t="s">
        <v>1902</v>
      </c>
      <c r="O1355" s="209"/>
      <c r="P1355" s="209" t="s">
        <v>633</v>
      </c>
      <c r="Q1355" s="209" t="s">
        <v>687</v>
      </c>
      <c r="R1355" s="209" t="e">
        <f>VLOOKUP(LEFT(Solicitacao_Prancha[[#This Row],[ORIGEM]],4),#REF!,2,0)</f>
        <v>#REF!</v>
      </c>
      <c r="S1355" s="209" t="e">
        <f>VLOOKUP(LEFT(Solicitacao_Prancha[[#This Row],[DESTINO]],4),#REF!,2,0)</f>
        <v>#REF!</v>
      </c>
      <c r="T1355" s="218" t="str">
        <f t="shared" si="315"/>
        <v>Não Aderente</v>
      </c>
      <c r="U1355" s="222">
        <f>((CONCATENATE(Solicitacao_Prancha[[#This Row],[DATA MOVIMENTAÇÃO]]," ",Solicitacao_Prancha[[#This Row],[HORA MOVIMENTAÇÃO]])-Solicitacao_Prancha[[#This Row],[DATA SOLICITAÇÃO]])*24)+3</f>
        <v>21.733333333279006</v>
      </c>
      <c r="V1355" s="218" t="s">
        <v>410</v>
      </c>
      <c r="W1355" s="209" t="str">
        <f>LEFT(Solicitacao_Prancha[[#This Row],[ORIGEM]],4)</f>
        <v>0497</v>
      </c>
      <c r="X1355" s="209" t="str">
        <f>LEFT(Solicitacao_Prancha[[#This Row],[DESTINO]],4)</f>
        <v>0558</v>
      </c>
      <c r="Y1355" s="209" t="str">
        <f t="shared" si="316"/>
        <v>BRLP0497</v>
      </c>
      <c r="Z1355" s="209" t="str">
        <f t="shared" si="317"/>
        <v>04970558</v>
      </c>
      <c r="AA1355" s="209" t="str">
        <f t="shared" si="318"/>
        <v>BRLP0558</v>
      </c>
      <c r="AB1355" s="222" t="e">
        <f>VLOOKUP(Y1355,#REF!,2,0)</f>
        <v>#REF!</v>
      </c>
      <c r="AC1355" s="222" t="e">
        <f>VLOOKUP(Z1355,#REF!,2,0)</f>
        <v>#REF!</v>
      </c>
      <c r="AD1355" s="222" t="e">
        <f>VLOOKUP(AA1355,#REF!,2,0)</f>
        <v>#REF!</v>
      </c>
      <c r="AE1355" s="228" t="e">
        <f t="shared" si="319"/>
        <v>#REF!</v>
      </c>
      <c r="AF1355" s="230" t="e">
        <f t="shared" si="320"/>
        <v>#REF!</v>
      </c>
      <c r="AG1355" s="230">
        <v>2</v>
      </c>
      <c r="AH1355" s="230" t="e">
        <f t="shared" si="312"/>
        <v>#REF!</v>
      </c>
      <c r="AI1355" s="230" t="e">
        <f t="shared" si="313"/>
        <v>#REF!</v>
      </c>
      <c r="AJ1355" s="230" t="e">
        <f t="shared" si="314"/>
        <v>#REF!</v>
      </c>
      <c r="AK1355" s="209"/>
      <c r="AL1355" s="209"/>
      <c r="AM1355" s="209"/>
      <c r="AN1355" s="209"/>
      <c r="AO1355" s="209"/>
      <c r="AP1355" s="209"/>
      <c r="AQ1355" s="209"/>
      <c r="AR1355" s="209"/>
      <c r="AS1355" s="209"/>
      <c r="AT1355" s="209"/>
      <c r="AU1355" s="209"/>
      <c r="AV1355" s="209"/>
      <c r="AW1355" s="209"/>
      <c r="AX1355"/>
    </row>
    <row r="1356" spans="1:50" ht="15" hidden="1" x14ac:dyDescent="0.25">
      <c r="A1356" s="209">
        <v>4123</v>
      </c>
      <c r="B1356" s="209" t="s">
        <v>742</v>
      </c>
      <c r="C1356" s="210">
        <v>45678.845833333333</v>
      </c>
      <c r="D1356" s="209" t="s">
        <v>676</v>
      </c>
      <c r="E1356" s="209" t="s">
        <v>489</v>
      </c>
      <c r="F1356" s="209">
        <v>1</v>
      </c>
      <c r="G1356" s="209" t="s">
        <v>536</v>
      </c>
      <c r="H1356" s="209" t="s">
        <v>620</v>
      </c>
      <c r="I1356" s="209" t="s">
        <v>620</v>
      </c>
      <c r="J1356" s="209" t="s">
        <v>1</v>
      </c>
      <c r="K1356" s="209" t="s">
        <v>2254</v>
      </c>
      <c r="L1356" s="209" t="s">
        <v>593</v>
      </c>
      <c r="M1356" s="209" t="s">
        <v>1428</v>
      </c>
      <c r="N1356" s="209" t="s">
        <v>1778</v>
      </c>
      <c r="O1356" s="209"/>
      <c r="P1356" s="209"/>
      <c r="Q1356" s="209" t="s">
        <v>688</v>
      </c>
      <c r="R1356" s="209" t="e">
        <f>VLOOKUP(LEFT(Solicitacao_Prancha[[#This Row],[ORIGEM]],4),#REF!,2,0)</f>
        <v>#REF!</v>
      </c>
      <c r="S1356" s="209" t="e">
        <f>VLOOKUP(LEFT(Solicitacao_Prancha[[#This Row],[DESTINO]],4),#REF!,2,0)</f>
        <v>#REF!</v>
      </c>
      <c r="T1356" s="218" t="str">
        <f t="shared" si="315"/>
        <v>Não Aderente</v>
      </c>
      <c r="U1356" s="222">
        <f>((CONCATENATE(Solicitacao_Prancha[[#This Row],[DATA MOVIMENTAÇÃO]]," ",Solicitacao_Prancha[[#This Row],[HORA MOVIMENTAÇÃO]])-Solicitacao_Prancha[[#This Row],[DATA SOLICITAÇÃO]])*24)+3</f>
        <v>38.700000000069849</v>
      </c>
      <c r="V1356" s="218" t="s">
        <v>410</v>
      </c>
      <c r="W1356" s="209" t="str">
        <f>LEFT(Solicitacao_Prancha[[#This Row],[ORIGEM]],4)</f>
        <v>0019</v>
      </c>
      <c r="X1356" s="209" t="str">
        <f>LEFT(Solicitacao_Prancha[[#This Row],[DESTINO]],4)</f>
        <v>0055</v>
      </c>
      <c r="Y1356" s="209" t="str">
        <f t="shared" si="316"/>
        <v>BRLP0019</v>
      </c>
      <c r="Z1356" s="209" t="str">
        <f t="shared" si="317"/>
        <v>00190055</v>
      </c>
      <c r="AA1356" s="209" t="str">
        <f t="shared" si="318"/>
        <v>BRLP0055</v>
      </c>
      <c r="AB1356" s="222" t="e">
        <f>VLOOKUP(Y1356,#REF!,2,0)</f>
        <v>#REF!</v>
      </c>
      <c r="AC1356" s="222" t="e">
        <f>VLOOKUP(Z1356,#REF!,2,0)</f>
        <v>#REF!</v>
      </c>
      <c r="AD1356" s="222" t="e">
        <f>VLOOKUP(AA1356,#REF!,2,0)</f>
        <v>#REF!</v>
      </c>
      <c r="AE1356" s="228" t="e">
        <f t="shared" si="319"/>
        <v>#REF!</v>
      </c>
      <c r="AF1356" s="230" t="e">
        <f t="shared" si="320"/>
        <v>#REF!</v>
      </c>
      <c r="AG1356" s="230">
        <v>2</v>
      </c>
      <c r="AH1356" s="230" t="e">
        <f t="shared" si="312"/>
        <v>#REF!</v>
      </c>
      <c r="AI1356" s="230" t="e">
        <f t="shared" si="313"/>
        <v>#REF!</v>
      </c>
      <c r="AJ1356" s="230" t="e">
        <f t="shared" si="314"/>
        <v>#REF!</v>
      </c>
      <c r="AK1356" s="209"/>
      <c r="AL1356" s="209"/>
      <c r="AM1356" s="209"/>
      <c r="AN1356" s="209"/>
      <c r="AO1356" s="209"/>
      <c r="AP1356" s="209"/>
      <c r="AQ1356" s="209"/>
      <c r="AR1356" s="209"/>
      <c r="AS1356" s="209"/>
      <c r="AT1356" s="209"/>
      <c r="AU1356" s="209"/>
      <c r="AV1356" s="209"/>
      <c r="AW1356" s="209"/>
      <c r="AX1356"/>
    </row>
    <row r="1357" spans="1:50" ht="15" hidden="1" x14ac:dyDescent="0.25">
      <c r="A1357" s="209">
        <v>4124</v>
      </c>
      <c r="B1357" s="209" t="s">
        <v>742</v>
      </c>
      <c r="C1357" s="210">
        <v>45678.848611111112</v>
      </c>
      <c r="D1357" s="209" t="s">
        <v>676</v>
      </c>
      <c r="E1357" s="209" t="s">
        <v>5</v>
      </c>
      <c r="F1357" s="209">
        <v>1</v>
      </c>
      <c r="G1357" s="209" t="s">
        <v>536</v>
      </c>
      <c r="H1357" s="209" t="s">
        <v>620</v>
      </c>
      <c r="I1357" s="209" t="s">
        <v>621</v>
      </c>
      <c r="J1357" s="209" t="s">
        <v>1</v>
      </c>
      <c r="K1357" s="209" t="s">
        <v>2254</v>
      </c>
      <c r="L1357" s="209" t="s">
        <v>593</v>
      </c>
      <c r="M1357" s="209" t="s">
        <v>1428</v>
      </c>
      <c r="N1357" s="209" t="s">
        <v>1778</v>
      </c>
      <c r="O1357" s="209"/>
      <c r="P1357" s="209"/>
      <c r="Q1357" s="209" t="s">
        <v>688</v>
      </c>
      <c r="R1357" s="209" t="e">
        <f>VLOOKUP(LEFT(Solicitacao_Prancha[[#This Row],[ORIGEM]],4),#REF!,2,0)</f>
        <v>#REF!</v>
      </c>
      <c r="S1357" s="209" t="e">
        <f>VLOOKUP(LEFT(Solicitacao_Prancha[[#This Row],[DESTINO]],4),#REF!,2,0)</f>
        <v>#REF!</v>
      </c>
      <c r="T1357" s="218" t="str">
        <f t="shared" si="315"/>
        <v>Não Aderente</v>
      </c>
      <c r="U1357" s="222">
        <f>((CONCATENATE(Solicitacao_Prancha[[#This Row],[DATA MOVIMENTAÇÃO]]," ",Solicitacao_Prancha[[#This Row],[HORA MOVIMENTAÇÃO]])-Solicitacao_Prancha[[#This Row],[DATA SOLICITAÇÃO]])*24)+3</f>
        <v>38.633333333360497</v>
      </c>
      <c r="V1357" s="218" t="s">
        <v>410</v>
      </c>
      <c r="W1357" s="209" t="str">
        <f>LEFT(Solicitacao_Prancha[[#This Row],[ORIGEM]],4)</f>
        <v>0019</v>
      </c>
      <c r="X1357" s="209" t="str">
        <f>LEFT(Solicitacao_Prancha[[#This Row],[DESTINO]],4)</f>
        <v>0055</v>
      </c>
      <c r="Y1357" s="209" t="str">
        <f t="shared" si="316"/>
        <v>BRLP0019</v>
      </c>
      <c r="Z1357" s="209" t="str">
        <f t="shared" si="317"/>
        <v>00190055</v>
      </c>
      <c r="AA1357" s="209" t="str">
        <f t="shared" si="318"/>
        <v>BRLP0055</v>
      </c>
      <c r="AB1357" s="222" t="e">
        <f>VLOOKUP(Y1357,#REF!,2,0)</f>
        <v>#REF!</v>
      </c>
      <c r="AC1357" s="222" t="e">
        <f>VLOOKUP(Z1357,#REF!,2,0)</f>
        <v>#REF!</v>
      </c>
      <c r="AD1357" s="222" t="e">
        <f>VLOOKUP(AA1357,#REF!,2,0)</f>
        <v>#REF!</v>
      </c>
      <c r="AE1357" s="228" t="e">
        <f t="shared" si="319"/>
        <v>#REF!</v>
      </c>
      <c r="AF1357" s="230" t="e">
        <f t="shared" si="320"/>
        <v>#REF!</v>
      </c>
      <c r="AG1357" s="230">
        <v>2</v>
      </c>
      <c r="AH1357" s="230" t="e">
        <f t="shared" si="312"/>
        <v>#REF!</v>
      </c>
      <c r="AI1357" s="230" t="e">
        <f t="shared" si="313"/>
        <v>#REF!</v>
      </c>
      <c r="AJ1357" s="230" t="e">
        <f t="shared" si="314"/>
        <v>#REF!</v>
      </c>
      <c r="AK1357" s="209"/>
      <c r="AL1357" s="209"/>
      <c r="AM1357" s="209"/>
      <c r="AN1357" s="209"/>
      <c r="AO1357" s="209"/>
      <c r="AP1357" s="209"/>
      <c r="AQ1357" s="209"/>
      <c r="AR1357" s="209"/>
      <c r="AS1357" s="209"/>
      <c r="AT1357" s="209"/>
      <c r="AU1357" s="209"/>
      <c r="AV1357" s="209"/>
      <c r="AW1357" s="209"/>
      <c r="AX1357"/>
    </row>
    <row r="1358" spans="1:50" ht="15" hidden="1" x14ac:dyDescent="0.25">
      <c r="A1358" s="209">
        <v>4125</v>
      </c>
      <c r="B1358" s="209" t="s">
        <v>743</v>
      </c>
      <c r="C1358" s="210">
        <v>45678.879861111112</v>
      </c>
      <c r="D1358" s="209" t="s">
        <v>488</v>
      </c>
      <c r="E1358" s="209" t="s">
        <v>489</v>
      </c>
      <c r="F1358" s="209">
        <v>1</v>
      </c>
      <c r="G1358" s="209" t="s">
        <v>4</v>
      </c>
      <c r="H1358" s="209" t="s">
        <v>620</v>
      </c>
      <c r="I1358" s="209" t="s">
        <v>621</v>
      </c>
      <c r="J1358" s="209" t="s">
        <v>1</v>
      </c>
      <c r="K1358" s="209" t="s">
        <v>2254</v>
      </c>
      <c r="L1358" s="209" t="s">
        <v>2273</v>
      </c>
      <c r="M1358" s="209" t="s">
        <v>682</v>
      </c>
      <c r="N1358" s="209" t="s">
        <v>578</v>
      </c>
      <c r="O1358" s="209"/>
      <c r="P1358" s="209"/>
      <c r="Q1358" s="209" t="s">
        <v>688</v>
      </c>
      <c r="R1358" s="209" t="e">
        <f>VLOOKUP(LEFT(Solicitacao_Prancha[[#This Row],[ORIGEM]],4),#REF!,2,0)</f>
        <v>#REF!</v>
      </c>
      <c r="S1358" s="209" t="e">
        <f>VLOOKUP(LEFT(Solicitacao_Prancha[[#This Row],[DESTINO]],4),#REF!,2,0)</f>
        <v>#REF!</v>
      </c>
      <c r="T1358" s="218" t="str">
        <f t="shared" si="315"/>
        <v>Aderente</v>
      </c>
      <c r="U1358" s="222">
        <f>((CONCATENATE(Solicitacao_Prancha[[#This Row],[DATA MOVIMENTAÇÃO]]," ",Solicitacao_Prancha[[#This Row],[HORA MOVIMENTAÇÃO]])-Solicitacao_Prancha[[#This Row],[DATA SOLICITAÇÃO]])*24)+3</f>
        <v>48.016666666720994</v>
      </c>
      <c r="V1358" s="218" t="s">
        <v>410</v>
      </c>
      <c r="W1358" s="209" t="str">
        <f>LEFT(Solicitacao_Prancha[[#This Row],[ORIGEM]],4)</f>
        <v>0457</v>
      </c>
      <c r="X1358" s="209" t="str">
        <f>LEFT(Solicitacao_Prancha[[#This Row],[DESTINO]],4)</f>
        <v>0367</v>
      </c>
      <c r="Y1358" s="209" t="str">
        <f t="shared" si="316"/>
        <v>BRLP0457</v>
      </c>
      <c r="Z1358" s="209" t="str">
        <f t="shared" si="317"/>
        <v>04570367</v>
      </c>
      <c r="AA1358" s="209" t="str">
        <f t="shared" si="318"/>
        <v>BRLP0367</v>
      </c>
      <c r="AB1358" s="222" t="e">
        <f>VLOOKUP(Y1358,#REF!,2,0)</f>
        <v>#REF!</v>
      </c>
      <c r="AC1358" s="222" t="e">
        <f>VLOOKUP(Z1358,#REF!,2,0)</f>
        <v>#REF!</v>
      </c>
      <c r="AD1358" s="222" t="e">
        <f>VLOOKUP(AA1358,#REF!,2,0)</f>
        <v>#REF!</v>
      </c>
      <c r="AE1358" s="228" t="e">
        <f t="shared" si="319"/>
        <v>#REF!</v>
      </c>
      <c r="AF1358" s="230" t="e">
        <f t="shared" si="320"/>
        <v>#REF!</v>
      </c>
      <c r="AG1358" s="230">
        <v>2</v>
      </c>
      <c r="AH1358" s="230" t="e">
        <f t="shared" si="312"/>
        <v>#REF!</v>
      </c>
      <c r="AI1358" s="230" t="e">
        <f t="shared" si="313"/>
        <v>#REF!</v>
      </c>
      <c r="AJ1358" s="230" t="e">
        <f t="shared" si="314"/>
        <v>#REF!</v>
      </c>
      <c r="AK1358" s="209"/>
      <c r="AL1358" s="209"/>
      <c r="AM1358" s="209"/>
      <c r="AN1358" s="209"/>
      <c r="AO1358" s="209"/>
      <c r="AP1358" s="209"/>
      <c r="AQ1358" s="209"/>
      <c r="AR1358" s="209"/>
      <c r="AS1358" s="209"/>
      <c r="AT1358" s="209"/>
      <c r="AU1358" s="209"/>
      <c r="AV1358" s="209"/>
      <c r="AW1358" s="209"/>
      <c r="AX1358"/>
    </row>
    <row r="1359" spans="1:50" ht="15" hidden="1" x14ac:dyDescent="0.25">
      <c r="A1359" s="209">
        <v>4126</v>
      </c>
      <c r="B1359" s="209" t="s">
        <v>745</v>
      </c>
      <c r="C1359" s="210">
        <v>45678.883333333331</v>
      </c>
      <c r="D1359" s="209" t="s">
        <v>572</v>
      </c>
      <c r="E1359" s="209" t="s">
        <v>553</v>
      </c>
      <c r="F1359" s="209">
        <v>3</v>
      </c>
      <c r="G1359" s="209" t="s">
        <v>554</v>
      </c>
      <c r="H1359" s="209" t="s">
        <v>624</v>
      </c>
      <c r="I1359" s="209" t="s">
        <v>622</v>
      </c>
      <c r="J1359" s="209" t="s">
        <v>1</v>
      </c>
      <c r="K1359" s="209" t="s">
        <v>2254</v>
      </c>
      <c r="L1359" s="209" t="s">
        <v>2274</v>
      </c>
      <c r="M1359" s="209" t="s">
        <v>2275</v>
      </c>
      <c r="N1359" s="209" t="s">
        <v>2276</v>
      </c>
      <c r="O1359" s="209"/>
      <c r="P1359" s="209"/>
      <c r="Q1359" s="209" t="s">
        <v>687</v>
      </c>
      <c r="R1359" s="209" t="e">
        <f>VLOOKUP(LEFT(Solicitacao_Prancha[[#This Row],[ORIGEM]],4),#REF!,2,0)</f>
        <v>#REF!</v>
      </c>
      <c r="S1359" s="209" t="e">
        <f>VLOOKUP(LEFT(Solicitacao_Prancha[[#This Row],[DESTINO]],4),#REF!,2,0)</f>
        <v>#REF!</v>
      </c>
      <c r="T1359" s="218" t="str">
        <f t="shared" si="315"/>
        <v>Não Aderente</v>
      </c>
      <c r="U1359" s="222">
        <f>((CONCATENATE(Solicitacao_Prancha[[#This Row],[DATA MOVIMENTAÇÃO]]," ",Solicitacao_Prancha[[#This Row],[HORA MOVIMENTAÇÃO]])-Solicitacao_Prancha[[#This Row],[DATA SOLICITAÇÃO]])*24)+3</f>
        <v>37.016666666662786</v>
      </c>
      <c r="V1359" s="218" t="s">
        <v>410</v>
      </c>
      <c r="W1359" s="209" t="str">
        <f>LEFT(Solicitacao_Prancha[[#This Row],[ORIGEM]],4)</f>
        <v>0037</v>
      </c>
      <c r="X1359" s="209" t="str">
        <f>LEFT(Solicitacao_Prancha[[#This Row],[DESTINO]],4)</f>
        <v>0474</v>
      </c>
      <c r="Y1359" s="209" t="str">
        <f t="shared" si="316"/>
        <v>BRLP0037</v>
      </c>
      <c r="Z1359" s="209" t="str">
        <f t="shared" si="317"/>
        <v>00370474</v>
      </c>
      <c r="AA1359" s="209" t="str">
        <f t="shared" si="318"/>
        <v>BRLP0474</v>
      </c>
      <c r="AB1359" s="222" t="e">
        <f>VLOOKUP(Y1359,#REF!,2,0)</f>
        <v>#REF!</v>
      </c>
      <c r="AC1359" s="222" t="e">
        <f>VLOOKUP(Z1359,#REF!,2,0)</f>
        <v>#REF!</v>
      </c>
      <c r="AD1359" s="222" t="e">
        <f>VLOOKUP(AA1359,#REF!,2,0)</f>
        <v>#REF!</v>
      </c>
      <c r="AE1359" s="228" t="e">
        <f t="shared" si="319"/>
        <v>#REF!</v>
      </c>
      <c r="AF1359" s="230" t="e">
        <f t="shared" si="320"/>
        <v>#REF!</v>
      </c>
      <c r="AG1359" s="230">
        <v>2</v>
      </c>
      <c r="AH1359" s="230" t="e">
        <f t="shared" si="312"/>
        <v>#REF!</v>
      </c>
      <c r="AI1359" s="230" t="e">
        <f t="shared" si="313"/>
        <v>#REF!</v>
      </c>
      <c r="AJ1359" s="230" t="e">
        <f t="shared" si="314"/>
        <v>#REF!</v>
      </c>
      <c r="AK1359" s="209"/>
      <c r="AL1359" s="209"/>
      <c r="AM1359" s="209"/>
      <c r="AN1359" s="209"/>
      <c r="AO1359" s="209"/>
      <c r="AP1359" s="209"/>
      <c r="AQ1359" s="209"/>
      <c r="AR1359" s="209"/>
      <c r="AS1359" s="209"/>
      <c r="AT1359" s="209"/>
      <c r="AU1359" s="209"/>
      <c r="AV1359" s="209"/>
      <c r="AW1359" s="209"/>
      <c r="AX1359"/>
    </row>
    <row r="1360" spans="1:50" ht="15" hidden="1" x14ac:dyDescent="0.25">
      <c r="A1360" s="209">
        <v>4127</v>
      </c>
      <c r="B1360" s="209" t="s">
        <v>803</v>
      </c>
      <c r="C1360" s="210">
        <v>45678.904166666667</v>
      </c>
      <c r="D1360" s="209" t="s">
        <v>2148</v>
      </c>
      <c r="E1360" s="209" t="s">
        <v>744</v>
      </c>
      <c r="F1360" s="209">
        <v>2</v>
      </c>
      <c r="G1360" s="209" t="s">
        <v>589</v>
      </c>
      <c r="H1360" s="209" t="s">
        <v>621</v>
      </c>
      <c r="I1360" s="209" t="s">
        <v>624</v>
      </c>
      <c r="J1360" s="209" t="s">
        <v>1</v>
      </c>
      <c r="K1360" s="209" t="s">
        <v>2254</v>
      </c>
      <c r="L1360" s="209" t="s">
        <v>596</v>
      </c>
      <c r="M1360" s="209" t="s">
        <v>1708</v>
      </c>
      <c r="N1360" s="209" t="s">
        <v>2240</v>
      </c>
      <c r="O1360" s="209"/>
      <c r="P1360" s="209"/>
      <c r="Q1360" s="209" t="s">
        <v>688</v>
      </c>
      <c r="R1360" s="209" t="e">
        <f>VLOOKUP(LEFT(Solicitacao_Prancha[[#This Row],[ORIGEM]],4),#REF!,2,0)</f>
        <v>#REF!</v>
      </c>
      <c r="S1360" s="209" t="e">
        <f>VLOOKUP(LEFT(Solicitacao_Prancha[[#This Row],[DESTINO]],4),#REF!,2,0)</f>
        <v>#REF!</v>
      </c>
      <c r="T1360" s="218" t="str">
        <f t="shared" si="315"/>
        <v>Não Aderente</v>
      </c>
      <c r="U1360" s="222">
        <f>((CONCATENATE(Solicitacao_Prancha[[#This Row],[DATA MOVIMENTAÇÃO]]," ",Solicitacao_Prancha[[#This Row],[HORA MOVIMENTAÇÃO]])-Solicitacao_Prancha[[#This Row],[DATA SOLICITAÇÃO]])*24)+3</f>
        <v>31.799999999930151</v>
      </c>
      <c r="V1360" s="218" t="s">
        <v>410</v>
      </c>
      <c r="W1360" s="209" t="str">
        <f>LEFT(Solicitacao_Prancha[[#This Row],[ORIGEM]],4)</f>
        <v>0537</v>
      </c>
      <c r="X1360" s="209" t="str">
        <f>LEFT(Solicitacao_Prancha[[#This Row],[DESTINO]],4)</f>
        <v>0475</v>
      </c>
      <c r="Y1360" s="209" t="str">
        <f t="shared" si="316"/>
        <v>BRLP0537</v>
      </c>
      <c r="Z1360" s="209" t="str">
        <f t="shared" si="317"/>
        <v>05370475</v>
      </c>
      <c r="AA1360" s="209" t="str">
        <f t="shared" si="318"/>
        <v>BRLP0475</v>
      </c>
      <c r="AB1360" s="222" t="e">
        <f>VLOOKUP(Y1360,#REF!,2,0)</f>
        <v>#REF!</v>
      </c>
      <c r="AC1360" s="222" t="e">
        <f>VLOOKUP(Z1360,#REF!,2,0)</f>
        <v>#REF!</v>
      </c>
      <c r="AD1360" s="222" t="e">
        <f>VLOOKUP(AA1360,#REF!,2,0)</f>
        <v>#REF!</v>
      </c>
      <c r="AE1360" s="228" t="e">
        <f t="shared" si="319"/>
        <v>#REF!</v>
      </c>
      <c r="AF1360" s="230" t="e">
        <f t="shared" si="320"/>
        <v>#REF!</v>
      </c>
      <c r="AG1360" s="230">
        <v>2</v>
      </c>
      <c r="AH1360" s="230" t="e">
        <f t="shared" si="312"/>
        <v>#REF!</v>
      </c>
      <c r="AI1360" s="230" t="e">
        <f t="shared" si="313"/>
        <v>#REF!</v>
      </c>
      <c r="AJ1360" s="230" t="e">
        <f t="shared" si="314"/>
        <v>#REF!</v>
      </c>
      <c r="AK1360" s="209"/>
      <c r="AL1360" s="209"/>
      <c r="AM1360" s="209"/>
      <c r="AN1360" s="209"/>
      <c r="AO1360" s="209"/>
      <c r="AP1360" s="209"/>
      <c r="AQ1360" s="209"/>
      <c r="AR1360" s="209"/>
      <c r="AS1360" s="209"/>
      <c r="AT1360" s="209"/>
      <c r="AU1360" s="209"/>
      <c r="AV1360" s="209"/>
      <c r="AW1360" s="209"/>
      <c r="AX1360"/>
    </row>
    <row r="1361" spans="1:50" ht="15" hidden="1" x14ac:dyDescent="0.25">
      <c r="A1361" s="209">
        <v>4128</v>
      </c>
      <c r="B1361" s="209" t="s">
        <v>718</v>
      </c>
      <c r="C1361" s="210">
        <v>45678.915972222225</v>
      </c>
      <c r="D1361" s="209" t="s">
        <v>579</v>
      </c>
      <c r="E1361" s="209" t="s">
        <v>719</v>
      </c>
      <c r="F1361" s="209">
        <v>7</v>
      </c>
      <c r="G1361" s="209" t="s">
        <v>487</v>
      </c>
      <c r="H1361" s="209" t="s">
        <v>627</v>
      </c>
      <c r="I1361" s="209" t="s">
        <v>621</v>
      </c>
      <c r="J1361" s="209" t="s">
        <v>1</v>
      </c>
      <c r="K1361" s="209" t="s">
        <v>2254</v>
      </c>
      <c r="L1361" s="209" t="s">
        <v>593</v>
      </c>
      <c r="M1361" s="209" t="s">
        <v>1848</v>
      </c>
      <c r="N1361" s="209" t="s">
        <v>908</v>
      </c>
      <c r="O1361" s="209"/>
      <c r="P1361" s="209"/>
      <c r="Q1361" s="209" t="s">
        <v>688</v>
      </c>
      <c r="R1361" s="209" t="e">
        <f>VLOOKUP(LEFT(Solicitacao_Prancha[[#This Row],[ORIGEM]],4),#REF!,2,0)</f>
        <v>#REF!</v>
      </c>
      <c r="S1361" s="209" t="e">
        <f>VLOOKUP(LEFT(Solicitacao_Prancha[[#This Row],[DESTINO]],4),#REF!,2,0)</f>
        <v>#REF!</v>
      </c>
      <c r="T1361" s="218" t="str">
        <f t="shared" si="315"/>
        <v>Não Aderente</v>
      </c>
      <c r="U1361" s="222">
        <f>((CONCATENATE(Solicitacao_Prancha[[#This Row],[DATA MOVIMENTAÇÃO]]," ",Solicitacao_Prancha[[#This Row],[HORA MOVIMENTAÇÃO]])-Solicitacao_Prancha[[#This Row],[DATA SOLICITAÇÃO]])*24)+3</f>
        <v>37.016666666662786</v>
      </c>
      <c r="V1361" s="218" t="s">
        <v>410</v>
      </c>
      <c r="W1361" s="209" t="str">
        <f>LEFT(Solicitacao_Prancha[[#This Row],[ORIGEM]],4)</f>
        <v>0519</v>
      </c>
      <c r="X1361" s="209" t="str">
        <f>LEFT(Solicitacao_Prancha[[#This Row],[DESTINO]],4)</f>
        <v>2079</v>
      </c>
      <c r="Y1361" s="209" t="str">
        <f t="shared" si="316"/>
        <v>BRLP0519</v>
      </c>
      <c r="Z1361" s="209" t="str">
        <f t="shared" si="317"/>
        <v>05192079</v>
      </c>
      <c r="AA1361" s="209" t="str">
        <f t="shared" si="318"/>
        <v>BRLP2079</v>
      </c>
      <c r="AB1361" s="222" t="e">
        <f>VLOOKUP(Y1361,#REF!,2,0)</f>
        <v>#REF!</v>
      </c>
      <c r="AC1361" s="222" t="e">
        <f>VLOOKUP(Z1361,#REF!,2,0)</f>
        <v>#REF!</v>
      </c>
      <c r="AD1361" s="222" t="e">
        <f>VLOOKUP(AA1361,#REF!,2,0)</f>
        <v>#REF!</v>
      </c>
      <c r="AE1361" s="228" t="e">
        <f t="shared" si="319"/>
        <v>#REF!</v>
      </c>
      <c r="AF1361" s="230" t="e">
        <f t="shared" si="320"/>
        <v>#REF!</v>
      </c>
      <c r="AG1361" s="230">
        <v>2</v>
      </c>
      <c r="AH1361" s="230" t="e">
        <f t="shared" si="312"/>
        <v>#REF!</v>
      </c>
      <c r="AI1361" s="230" t="e">
        <f t="shared" si="313"/>
        <v>#REF!</v>
      </c>
      <c r="AJ1361" s="230" t="e">
        <f t="shared" si="314"/>
        <v>#REF!</v>
      </c>
      <c r="AK1361" s="209"/>
      <c r="AL1361" s="209"/>
      <c r="AM1361" s="209"/>
      <c r="AN1361" s="209"/>
      <c r="AO1361" s="209"/>
      <c r="AP1361" s="209"/>
      <c r="AQ1361" s="209"/>
      <c r="AR1361" s="209"/>
      <c r="AS1361" s="209"/>
      <c r="AT1361" s="209"/>
      <c r="AU1361" s="209"/>
      <c r="AV1361" s="209"/>
      <c r="AW1361" s="209"/>
      <c r="AX1361"/>
    </row>
    <row r="1362" spans="1:50" ht="15" hidden="1" x14ac:dyDescent="0.25">
      <c r="A1362" s="209">
        <v>4129</v>
      </c>
      <c r="B1362" s="209" t="s">
        <v>718</v>
      </c>
      <c r="C1362" s="210">
        <v>45678.918749999997</v>
      </c>
      <c r="D1362" s="209" t="s">
        <v>2277</v>
      </c>
      <c r="E1362" s="209" t="s">
        <v>5</v>
      </c>
      <c r="F1362" s="209">
        <v>1</v>
      </c>
      <c r="G1362" s="209" t="s">
        <v>487</v>
      </c>
      <c r="H1362" s="209" t="s">
        <v>620</v>
      </c>
      <c r="I1362" s="209" t="s">
        <v>621</v>
      </c>
      <c r="J1362" s="209" t="s">
        <v>1</v>
      </c>
      <c r="K1362" s="209" t="s">
        <v>2254</v>
      </c>
      <c r="L1362" s="209" t="s">
        <v>604</v>
      </c>
      <c r="M1362" s="209" t="s">
        <v>974</v>
      </c>
      <c r="N1362" s="209" t="s">
        <v>908</v>
      </c>
      <c r="O1362" s="209"/>
      <c r="P1362" s="209"/>
      <c r="Q1362" s="209" t="s">
        <v>688</v>
      </c>
      <c r="R1362" s="209" t="e">
        <f>VLOOKUP(LEFT(Solicitacao_Prancha[[#This Row],[ORIGEM]],4),#REF!,2,0)</f>
        <v>#REF!</v>
      </c>
      <c r="S1362" s="209" t="e">
        <f>VLOOKUP(LEFT(Solicitacao_Prancha[[#This Row],[DESTINO]],4),#REF!,2,0)</f>
        <v>#REF!</v>
      </c>
      <c r="T1362" s="218" t="str">
        <f t="shared" si="315"/>
        <v>Não Aderente</v>
      </c>
      <c r="U1362" s="222">
        <f>((CONCATENATE(Solicitacao_Prancha[[#This Row],[DATA MOVIMENTAÇÃO]]," ",Solicitacao_Prancha[[#This Row],[HORA MOVIMENTAÇÃO]])-Solicitacao_Prancha[[#This Row],[DATA SOLICITAÇÃO]])*24)+3</f>
        <v>35.950000000011642</v>
      </c>
      <c r="V1362" s="218" t="s">
        <v>410</v>
      </c>
      <c r="W1362" s="209" t="str">
        <f>LEFT(Solicitacao_Prancha[[#This Row],[ORIGEM]],4)</f>
        <v>0517</v>
      </c>
      <c r="X1362" s="209" t="str">
        <f>LEFT(Solicitacao_Prancha[[#This Row],[DESTINO]],4)</f>
        <v>2079</v>
      </c>
      <c r="Y1362" s="209" t="str">
        <f t="shared" si="316"/>
        <v>BRLP0517</v>
      </c>
      <c r="Z1362" s="209" t="str">
        <f t="shared" si="317"/>
        <v>05172079</v>
      </c>
      <c r="AA1362" s="209" t="str">
        <f t="shared" si="318"/>
        <v>BRLP2079</v>
      </c>
      <c r="AB1362" s="222" t="e">
        <f>VLOOKUP(Y1362,#REF!,2,0)</f>
        <v>#REF!</v>
      </c>
      <c r="AC1362" s="222" t="e">
        <f>VLOOKUP(Z1362,#REF!,2,0)</f>
        <v>#REF!</v>
      </c>
      <c r="AD1362" s="222" t="e">
        <f>VLOOKUP(AA1362,#REF!,2,0)</f>
        <v>#REF!</v>
      </c>
      <c r="AE1362" s="228" t="e">
        <f t="shared" si="319"/>
        <v>#REF!</v>
      </c>
      <c r="AF1362" s="230" t="e">
        <f t="shared" si="320"/>
        <v>#REF!</v>
      </c>
      <c r="AG1362" s="230">
        <v>2</v>
      </c>
      <c r="AH1362" s="230" t="e">
        <f t="shared" si="312"/>
        <v>#REF!</v>
      </c>
      <c r="AI1362" s="230" t="e">
        <f t="shared" si="313"/>
        <v>#REF!</v>
      </c>
      <c r="AJ1362" s="230" t="e">
        <f t="shared" si="314"/>
        <v>#REF!</v>
      </c>
      <c r="AK1362" s="209"/>
      <c r="AL1362" s="209"/>
      <c r="AM1362" s="209"/>
      <c r="AN1362" s="209"/>
      <c r="AO1362" s="209"/>
      <c r="AP1362" s="209"/>
      <c r="AQ1362" s="209"/>
      <c r="AR1362" s="209"/>
      <c r="AS1362" s="209"/>
      <c r="AT1362" s="209"/>
      <c r="AU1362" s="209"/>
      <c r="AV1362" s="209"/>
      <c r="AW1362" s="209"/>
      <c r="AX1362"/>
    </row>
    <row r="1363" spans="1:50" ht="15" hidden="1" x14ac:dyDescent="0.25">
      <c r="A1363" s="209">
        <v>4130</v>
      </c>
      <c r="B1363" s="209" t="s">
        <v>743</v>
      </c>
      <c r="C1363" s="210">
        <v>45679.472222222219</v>
      </c>
      <c r="D1363" s="209" t="s">
        <v>767</v>
      </c>
      <c r="E1363" s="209" t="s">
        <v>491</v>
      </c>
      <c r="F1363" s="209">
        <v>1</v>
      </c>
      <c r="G1363" s="209" t="s">
        <v>487</v>
      </c>
      <c r="H1363" s="209" t="s">
        <v>620</v>
      </c>
      <c r="I1363" s="209" t="s">
        <v>624</v>
      </c>
      <c r="J1363" s="209" t="s">
        <v>1</v>
      </c>
      <c r="K1363" s="209" t="s">
        <v>2278</v>
      </c>
      <c r="L1363" s="209" t="s">
        <v>593</v>
      </c>
      <c r="M1363" s="209" t="s">
        <v>1765</v>
      </c>
      <c r="N1363" s="209" t="s">
        <v>781</v>
      </c>
      <c r="O1363" s="209"/>
      <c r="P1363" s="209"/>
      <c r="Q1363" s="209" t="s">
        <v>687</v>
      </c>
      <c r="R1363" s="209" t="e">
        <f>VLOOKUP(LEFT(Solicitacao_Prancha[[#This Row],[ORIGEM]],4),#REF!,2,0)</f>
        <v>#REF!</v>
      </c>
      <c r="S1363" s="209" t="e">
        <f>VLOOKUP(LEFT(Solicitacao_Prancha[[#This Row],[DESTINO]],4),#REF!,2,0)</f>
        <v>#REF!</v>
      </c>
      <c r="T1363" s="218" t="str">
        <f t="shared" si="315"/>
        <v>Aderente</v>
      </c>
      <c r="U1363" s="222">
        <f>((CONCATENATE(Solicitacao_Prancha[[#This Row],[DATA MOVIMENTAÇÃO]]," ",Solicitacao_Prancha[[#This Row],[HORA MOVIMENTAÇÃO]])-Solicitacao_Prancha[[#This Row],[DATA SOLICITAÇÃO]])*24)+3</f>
        <v>71.666666666802485</v>
      </c>
      <c r="V1363" s="218" t="s">
        <v>410</v>
      </c>
      <c r="W1363" s="209" t="str">
        <f>LEFT(Solicitacao_Prancha[[#This Row],[ORIGEM]],4)</f>
        <v>0398</v>
      </c>
      <c r="X1363" s="209" t="str">
        <f>LEFT(Solicitacao_Prancha[[#This Row],[DESTINO]],4)</f>
        <v>0263</v>
      </c>
      <c r="Y1363" s="209" t="str">
        <f t="shared" si="316"/>
        <v>BRLP0398</v>
      </c>
      <c r="Z1363" s="209" t="str">
        <f t="shared" si="317"/>
        <v>03980263</v>
      </c>
      <c r="AA1363" s="209" t="str">
        <f t="shared" si="318"/>
        <v>BRLP0263</v>
      </c>
      <c r="AB1363" s="222" t="e">
        <f>VLOOKUP(Y1363,#REF!,2,0)</f>
        <v>#REF!</v>
      </c>
      <c r="AC1363" s="222" t="e">
        <f>VLOOKUP(Z1363,#REF!,2,0)</f>
        <v>#REF!</v>
      </c>
      <c r="AD1363" s="222" t="e">
        <f>VLOOKUP(AA1363,#REF!,2,0)</f>
        <v>#REF!</v>
      </c>
      <c r="AE1363" s="228" t="e">
        <f t="shared" si="319"/>
        <v>#REF!</v>
      </c>
      <c r="AF1363" s="230" t="e">
        <f t="shared" si="320"/>
        <v>#REF!</v>
      </c>
      <c r="AG1363" s="230">
        <v>2</v>
      </c>
      <c r="AH1363" s="230" t="e">
        <f t="shared" si="312"/>
        <v>#REF!</v>
      </c>
      <c r="AI1363" s="230" t="e">
        <f t="shared" si="313"/>
        <v>#REF!</v>
      </c>
      <c r="AJ1363" s="230" t="e">
        <f t="shared" si="314"/>
        <v>#REF!</v>
      </c>
      <c r="AK1363" s="209"/>
      <c r="AL1363" s="209"/>
      <c r="AM1363" s="209"/>
      <c r="AN1363" s="209"/>
      <c r="AO1363" s="209"/>
      <c r="AP1363" s="209"/>
      <c r="AQ1363" s="209"/>
      <c r="AR1363" s="209"/>
      <c r="AS1363" s="209"/>
      <c r="AT1363" s="209"/>
      <c r="AU1363" s="209"/>
      <c r="AV1363" s="209"/>
      <c r="AW1363" s="209"/>
      <c r="AX1363"/>
    </row>
    <row r="1364" spans="1:50" ht="15" hidden="1" x14ac:dyDescent="0.25">
      <c r="A1364" s="209">
        <v>4131</v>
      </c>
      <c r="B1364" s="209" t="s">
        <v>743</v>
      </c>
      <c r="C1364" s="210">
        <v>45679.473611111112</v>
      </c>
      <c r="D1364" s="209" t="s">
        <v>767</v>
      </c>
      <c r="E1364" s="209" t="s">
        <v>489</v>
      </c>
      <c r="F1364" s="209">
        <v>1</v>
      </c>
      <c r="G1364" s="209" t="s">
        <v>487</v>
      </c>
      <c r="H1364" s="209" t="s">
        <v>620</v>
      </c>
      <c r="I1364" s="209" t="s">
        <v>624</v>
      </c>
      <c r="J1364" s="209" t="s">
        <v>1</v>
      </c>
      <c r="K1364" s="209" t="s">
        <v>2278</v>
      </c>
      <c r="L1364" s="209" t="s">
        <v>593</v>
      </c>
      <c r="M1364" s="209" t="s">
        <v>1765</v>
      </c>
      <c r="N1364" s="209" t="s">
        <v>781</v>
      </c>
      <c r="O1364" s="209"/>
      <c r="P1364" s="209"/>
      <c r="Q1364" s="209" t="s">
        <v>687</v>
      </c>
      <c r="R1364" s="209" t="e">
        <f>VLOOKUP(LEFT(Solicitacao_Prancha[[#This Row],[ORIGEM]],4),#REF!,2,0)</f>
        <v>#REF!</v>
      </c>
      <c r="S1364" s="209" t="e">
        <f>VLOOKUP(LEFT(Solicitacao_Prancha[[#This Row],[DESTINO]],4),#REF!,2,0)</f>
        <v>#REF!</v>
      </c>
      <c r="T1364" s="218" t="str">
        <f t="shared" si="315"/>
        <v>Aderente</v>
      </c>
      <c r="U1364" s="222">
        <f>((CONCATENATE(Solicitacao_Prancha[[#This Row],[DATA MOVIMENTAÇÃO]]," ",Solicitacao_Prancha[[#This Row],[HORA MOVIMENTAÇÃO]])-Solicitacao_Prancha[[#This Row],[DATA SOLICITAÇÃO]])*24)+3</f>
        <v>71.633333333360497</v>
      </c>
      <c r="V1364" s="218" t="s">
        <v>410</v>
      </c>
      <c r="W1364" s="209" t="str">
        <f>LEFT(Solicitacao_Prancha[[#This Row],[ORIGEM]],4)</f>
        <v>0398</v>
      </c>
      <c r="X1364" s="209" t="str">
        <f>LEFT(Solicitacao_Prancha[[#This Row],[DESTINO]],4)</f>
        <v>0263</v>
      </c>
      <c r="Y1364" s="209" t="str">
        <f t="shared" si="316"/>
        <v>BRLP0398</v>
      </c>
      <c r="Z1364" s="209" t="str">
        <f t="shared" si="317"/>
        <v>03980263</v>
      </c>
      <c r="AA1364" s="209" t="str">
        <f t="shared" si="318"/>
        <v>BRLP0263</v>
      </c>
      <c r="AB1364" s="222" t="e">
        <f>VLOOKUP(Y1364,#REF!,2,0)</f>
        <v>#REF!</v>
      </c>
      <c r="AC1364" s="222" t="e">
        <f>VLOOKUP(Z1364,#REF!,2,0)</f>
        <v>#REF!</v>
      </c>
      <c r="AD1364" s="222" t="e">
        <f>VLOOKUP(AA1364,#REF!,2,0)</f>
        <v>#REF!</v>
      </c>
      <c r="AE1364" s="228" t="e">
        <f t="shared" si="319"/>
        <v>#REF!</v>
      </c>
      <c r="AF1364" s="230" t="e">
        <f t="shared" si="320"/>
        <v>#REF!</v>
      </c>
      <c r="AG1364" s="230">
        <v>2</v>
      </c>
      <c r="AH1364" s="230" t="e">
        <f t="shared" si="312"/>
        <v>#REF!</v>
      </c>
      <c r="AI1364" s="230" t="e">
        <f t="shared" si="313"/>
        <v>#REF!</v>
      </c>
      <c r="AJ1364" s="230" t="e">
        <f t="shared" si="314"/>
        <v>#REF!</v>
      </c>
      <c r="AK1364" s="209"/>
      <c r="AL1364" s="209"/>
      <c r="AM1364" s="209"/>
      <c r="AN1364" s="209"/>
      <c r="AO1364" s="209"/>
      <c r="AP1364" s="209"/>
      <c r="AQ1364" s="209"/>
      <c r="AR1364" s="209"/>
      <c r="AS1364" s="209"/>
      <c r="AT1364" s="209"/>
      <c r="AU1364" s="209"/>
      <c r="AV1364" s="209"/>
      <c r="AW1364" s="209"/>
      <c r="AX1364"/>
    </row>
    <row r="1365" spans="1:50" ht="15" hidden="1" x14ac:dyDescent="0.25">
      <c r="A1365" s="209">
        <v>4132</v>
      </c>
      <c r="B1365" s="209" t="s">
        <v>743</v>
      </c>
      <c r="C1365" s="210">
        <v>45679.474305555559</v>
      </c>
      <c r="D1365" s="209" t="s">
        <v>767</v>
      </c>
      <c r="E1365" s="209" t="s">
        <v>503</v>
      </c>
      <c r="F1365" s="209">
        <v>1</v>
      </c>
      <c r="G1365" s="209" t="s">
        <v>487</v>
      </c>
      <c r="H1365" s="209" t="s">
        <v>620</v>
      </c>
      <c r="I1365" s="209" t="s">
        <v>624</v>
      </c>
      <c r="J1365" s="209" t="s">
        <v>1</v>
      </c>
      <c r="K1365" s="209" t="s">
        <v>2278</v>
      </c>
      <c r="L1365" s="209" t="s">
        <v>593</v>
      </c>
      <c r="M1365" s="209" t="s">
        <v>1765</v>
      </c>
      <c r="N1365" s="209" t="s">
        <v>781</v>
      </c>
      <c r="O1365" s="209"/>
      <c r="P1365" s="209"/>
      <c r="Q1365" s="209" t="s">
        <v>687</v>
      </c>
      <c r="R1365" s="209" t="e">
        <f>VLOOKUP(LEFT(Solicitacao_Prancha[[#This Row],[ORIGEM]],4),#REF!,2,0)</f>
        <v>#REF!</v>
      </c>
      <c r="S1365" s="209" t="e">
        <f>VLOOKUP(LEFT(Solicitacao_Prancha[[#This Row],[DESTINO]],4),#REF!,2,0)</f>
        <v>#REF!</v>
      </c>
      <c r="T1365" s="218" t="str">
        <f t="shared" si="315"/>
        <v>Aderente</v>
      </c>
      <c r="U1365" s="222">
        <f>((CONCATENATE(Solicitacao_Prancha[[#This Row],[DATA MOVIMENTAÇÃO]]," ",Solicitacao_Prancha[[#This Row],[HORA MOVIMENTAÇÃO]])-Solicitacao_Prancha[[#This Row],[DATA SOLICITAÇÃO]])*24)+3</f>
        <v>71.616666666639503</v>
      </c>
      <c r="V1365" s="218" t="s">
        <v>410</v>
      </c>
      <c r="W1365" s="209" t="str">
        <f>LEFT(Solicitacao_Prancha[[#This Row],[ORIGEM]],4)</f>
        <v>0398</v>
      </c>
      <c r="X1365" s="209" t="str">
        <f>LEFT(Solicitacao_Prancha[[#This Row],[DESTINO]],4)</f>
        <v>0263</v>
      </c>
      <c r="Y1365" s="209" t="str">
        <f t="shared" si="316"/>
        <v>BRLP0398</v>
      </c>
      <c r="Z1365" s="209" t="str">
        <f t="shared" si="317"/>
        <v>03980263</v>
      </c>
      <c r="AA1365" s="209" t="str">
        <f t="shared" si="318"/>
        <v>BRLP0263</v>
      </c>
      <c r="AB1365" s="222" t="e">
        <f>VLOOKUP(Y1365,#REF!,2,0)</f>
        <v>#REF!</v>
      </c>
      <c r="AC1365" s="222" t="e">
        <f>VLOOKUP(Z1365,#REF!,2,0)</f>
        <v>#REF!</v>
      </c>
      <c r="AD1365" s="222" t="e">
        <f>VLOOKUP(AA1365,#REF!,2,0)</f>
        <v>#REF!</v>
      </c>
      <c r="AE1365" s="228" t="e">
        <f t="shared" si="319"/>
        <v>#REF!</v>
      </c>
      <c r="AF1365" s="230" t="e">
        <f t="shared" si="320"/>
        <v>#REF!</v>
      </c>
      <c r="AG1365" s="230">
        <v>2</v>
      </c>
      <c r="AH1365" s="230" t="e">
        <f t="shared" si="312"/>
        <v>#REF!</v>
      </c>
      <c r="AI1365" s="230" t="e">
        <f t="shared" si="313"/>
        <v>#REF!</v>
      </c>
      <c r="AJ1365" s="230" t="e">
        <f t="shared" si="314"/>
        <v>#REF!</v>
      </c>
      <c r="AK1365" s="209"/>
      <c r="AL1365" s="209"/>
      <c r="AM1365" s="209"/>
      <c r="AN1365" s="209"/>
      <c r="AO1365" s="209"/>
      <c r="AP1365" s="209"/>
      <c r="AQ1365" s="209"/>
      <c r="AR1365" s="209"/>
      <c r="AS1365" s="209"/>
      <c r="AT1365" s="209"/>
      <c r="AU1365" s="209"/>
      <c r="AV1365" s="209"/>
      <c r="AW1365" s="209"/>
      <c r="AX1365"/>
    </row>
    <row r="1366" spans="1:50" ht="15" hidden="1" x14ac:dyDescent="0.25">
      <c r="A1366" s="209">
        <v>4133</v>
      </c>
      <c r="B1366" s="209" t="s">
        <v>718</v>
      </c>
      <c r="C1366" s="210">
        <v>45679.494444444441</v>
      </c>
      <c r="D1366" s="209" t="s">
        <v>904</v>
      </c>
      <c r="E1366" s="209" t="s">
        <v>905</v>
      </c>
      <c r="F1366" s="209">
        <v>1</v>
      </c>
      <c r="G1366" s="209" t="s">
        <v>543</v>
      </c>
      <c r="H1366" s="209" t="s">
        <v>620</v>
      </c>
      <c r="I1366" s="209" t="s">
        <v>624</v>
      </c>
      <c r="J1366" s="209" t="s">
        <v>1</v>
      </c>
      <c r="K1366" s="209" t="s">
        <v>2279</v>
      </c>
      <c r="L1366" s="209" t="s">
        <v>604</v>
      </c>
      <c r="M1366" s="209" t="s">
        <v>634</v>
      </c>
      <c r="N1366" s="209" t="s">
        <v>591</v>
      </c>
      <c r="O1366" s="209" t="s">
        <v>2280</v>
      </c>
      <c r="P1366" s="209"/>
      <c r="Q1366" s="209" t="s">
        <v>688</v>
      </c>
      <c r="R1366" s="209" t="e">
        <f>VLOOKUP(LEFT(Solicitacao_Prancha[[#This Row],[ORIGEM]],4),#REF!,2,0)</f>
        <v>#REF!</v>
      </c>
      <c r="S1366" s="209" t="e">
        <f>VLOOKUP(LEFT(Solicitacao_Prancha[[#This Row],[DESTINO]],4),#REF!,2,0)</f>
        <v>#REF!</v>
      </c>
      <c r="T1366" s="218" t="str">
        <f t="shared" si="315"/>
        <v>Aderente</v>
      </c>
      <c r="U1366" s="222">
        <f>((CONCATENATE(Solicitacao_Prancha[[#This Row],[DATA MOVIMENTAÇÃO]]," ",Solicitacao_Prancha[[#This Row],[HORA MOVIMENTAÇÃO]])-Solicitacao_Prancha[[#This Row],[DATA SOLICITAÇÃO]])*24)+3</f>
        <v>118.1333333333605</v>
      </c>
      <c r="V1366" s="218" t="s">
        <v>410</v>
      </c>
      <c r="W1366" s="209" t="str">
        <f>LEFT(Solicitacao_Prancha[[#This Row],[ORIGEM]],4)</f>
        <v>0157</v>
      </c>
      <c r="X1366" s="209" t="str">
        <f>LEFT(Solicitacao_Prancha[[#This Row],[DESTINO]],4)</f>
        <v>0140</v>
      </c>
      <c r="Y1366" s="209" t="str">
        <f t="shared" si="316"/>
        <v>BRLP0157</v>
      </c>
      <c r="Z1366" s="209" t="str">
        <f t="shared" si="317"/>
        <v>01570140</v>
      </c>
      <c r="AA1366" s="209" t="str">
        <f t="shared" si="318"/>
        <v>BRLP0140</v>
      </c>
      <c r="AB1366" s="222" t="e">
        <f>VLOOKUP(Y1366,#REF!,2,0)</f>
        <v>#REF!</v>
      </c>
      <c r="AC1366" s="222" t="e">
        <f>VLOOKUP(Z1366,#REF!,2,0)</f>
        <v>#REF!</v>
      </c>
      <c r="AD1366" s="222" t="e">
        <f>VLOOKUP(AA1366,#REF!,2,0)</f>
        <v>#REF!</v>
      </c>
      <c r="AE1366" s="228" t="e">
        <f t="shared" si="319"/>
        <v>#REF!</v>
      </c>
      <c r="AF1366" s="230" t="e">
        <f t="shared" si="320"/>
        <v>#REF!</v>
      </c>
      <c r="AG1366" s="230">
        <v>2</v>
      </c>
      <c r="AH1366" s="230" t="e">
        <f t="shared" si="312"/>
        <v>#REF!</v>
      </c>
      <c r="AI1366" s="230" t="e">
        <f t="shared" si="313"/>
        <v>#REF!</v>
      </c>
      <c r="AJ1366" s="230" t="e">
        <f t="shared" si="314"/>
        <v>#REF!</v>
      </c>
      <c r="AK1366" s="209"/>
      <c r="AL1366" s="209"/>
      <c r="AM1366" s="209"/>
      <c r="AN1366" s="209"/>
      <c r="AO1366" s="209"/>
      <c r="AP1366" s="209"/>
      <c r="AQ1366" s="209"/>
      <c r="AR1366" s="209"/>
      <c r="AS1366" s="209"/>
      <c r="AT1366" s="209"/>
      <c r="AU1366" s="209"/>
      <c r="AV1366" s="209"/>
      <c r="AW1366" s="209"/>
      <c r="AX1366"/>
    </row>
    <row r="1367" spans="1:50" ht="15" hidden="1" x14ac:dyDescent="0.25">
      <c r="A1367" s="209">
        <v>4134</v>
      </c>
      <c r="B1367" s="209" t="s">
        <v>718</v>
      </c>
      <c r="C1367" s="210">
        <v>45679.496527777781</v>
      </c>
      <c r="D1367" s="209" t="s">
        <v>904</v>
      </c>
      <c r="E1367" s="209" t="s">
        <v>905</v>
      </c>
      <c r="F1367" s="209">
        <v>1</v>
      </c>
      <c r="G1367" s="209" t="s">
        <v>543</v>
      </c>
      <c r="H1367" s="209" t="s">
        <v>620</v>
      </c>
      <c r="I1367" s="209" t="s">
        <v>624</v>
      </c>
      <c r="J1367" s="209" t="s">
        <v>531</v>
      </c>
      <c r="K1367" s="209" t="s">
        <v>2254</v>
      </c>
      <c r="L1367" s="209" t="s">
        <v>604</v>
      </c>
      <c r="M1367" s="209" t="s">
        <v>634</v>
      </c>
      <c r="N1367" s="209" t="s">
        <v>410</v>
      </c>
      <c r="O1367" s="209" t="s">
        <v>2281</v>
      </c>
      <c r="P1367" s="209" t="s">
        <v>514</v>
      </c>
      <c r="Q1367" s="209" t="s">
        <v>688</v>
      </c>
      <c r="R1367" s="209" t="e">
        <f>VLOOKUP(LEFT(Solicitacao_Prancha[[#This Row],[ORIGEM]],4),#REF!,2,0)</f>
        <v>#REF!</v>
      </c>
      <c r="S1367" s="209" t="e">
        <f>VLOOKUP(LEFT(Solicitacao_Prancha[[#This Row],[DESTINO]],4),#REF!,2,0)</f>
        <v>#REF!</v>
      </c>
      <c r="T1367" s="218" t="str">
        <f t="shared" si="315"/>
        <v>Não Aderente</v>
      </c>
      <c r="U1367" s="222">
        <f>((CONCATENATE(Solicitacao_Prancha[[#This Row],[DATA MOVIMENTAÇÃO]]," ",Solicitacao_Prancha[[#This Row],[HORA MOVIMENTAÇÃO]])-Solicitacao_Prancha[[#This Row],[DATA SOLICITAÇÃO]])*24)+3</f>
        <v>22.083333333197515</v>
      </c>
      <c r="V1367" s="218" t="s">
        <v>410</v>
      </c>
      <c r="W1367" s="209" t="str">
        <f>LEFT(Solicitacao_Prancha[[#This Row],[ORIGEM]],4)</f>
        <v>0157</v>
      </c>
      <c r="X1367" s="209" t="str">
        <f>LEFT(Solicitacao_Prancha[[#This Row],[DESTINO]],4)</f>
        <v>BRLP</v>
      </c>
      <c r="Y1367" s="209" t="str">
        <f t="shared" si="316"/>
        <v>BRLP0157</v>
      </c>
      <c r="Z1367" s="209" t="str">
        <f t="shared" si="317"/>
        <v>0157BRLP</v>
      </c>
      <c r="AA1367" s="209" t="str">
        <f t="shared" si="318"/>
        <v>BRLPBRLP</v>
      </c>
      <c r="AB1367" s="222" t="e">
        <f>VLOOKUP(Y1367,#REF!,2,0)</f>
        <v>#REF!</v>
      </c>
      <c r="AC1367" s="222" t="e">
        <f>VLOOKUP(Z1367,#REF!,2,0)</f>
        <v>#REF!</v>
      </c>
      <c r="AD1367" s="222" t="e">
        <f>VLOOKUP(AA1367,#REF!,2,0)</f>
        <v>#REF!</v>
      </c>
      <c r="AE1367" s="228" t="e">
        <f t="shared" si="319"/>
        <v>#REF!</v>
      </c>
      <c r="AF1367" s="230" t="e">
        <f t="shared" si="320"/>
        <v>#REF!</v>
      </c>
      <c r="AG1367" s="230">
        <v>2</v>
      </c>
      <c r="AH1367" s="230" t="e">
        <f t="shared" si="312"/>
        <v>#REF!</v>
      </c>
      <c r="AI1367" s="230" t="e">
        <f t="shared" si="313"/>
        <v>#REF!</v>
      </c>
      <c r="AJ1367" s="230" t="e">
        <f t="shared" si="314"/>
        <v>#REF!</v>
      </c>
      <c r="AK1367" s="209"/>
      <c r="AL1367" s="209"/>
      <c r="AM1367" s="209"/>
      <c r="AN1367" s="209"/>
      <c r="AO1367" s="209"/>
      <c r="AP1367" s="209"/>
      <c r="AQ1367" s="209"/>
      <c r="AR1367" s="209"/>
      <c r="AS1367" s="209"/>
      <c r="AT1367" s="209"/>
      <c r="AU1367" s="209"/>
      <c r="AV1367" s="209"/>
      <c r="AW1367" s="209"/>
      <c r="AX1367"/>
    </row>
    <row r="1368" spans="1:50" ht="15" hidden="1" x14ac:dyDescent="0.25">
      <c r="A1368" s="209">
        <v>4135</v>
      </c>
      <c r="B1368" s="209" t="s">
        <v>718</v>
      </c>
      <c r="C1368" s="210">
        <v>45679.504166666666</v>
      </c>
      <c r="D1368" s="209" t="s">
        <v>2142</v>
      </c>
      <c r="E1368" s="209" t="s">
        <v>719</v>
      </c>
      <c r="F1368" s="209">
        <v>4</v>
      </c>
      <c r="G1368" s="209" t="s">
        <v>4</v>
      </c>
      <c r="H1368" s="209" t="s">
        <v>622</v>
      </c>
      <c r="I1368" s="209" t="s">
        <v>621</v>
      </c>
      <c r="J1368" s="209" t="s">
        <v>1</v>
      </c>
      <c r="K1368" s="209" t="s">
        <v>2171</v>
      </c>
      <c r="L1368" s="209" t="s">
        <v>604</v>
      </c>
      <c r="M1368" s="209" t="s">
        <v>642</v>
      </c>
      <c r="N1368" s="209" t="s">
        <v>638</v>
      </c>
      <c r="O1368" s="209"/>
      <c r="P1368" s="209"/>
      <c r="Q1368" s="209" t="s">
        <v>688</v>
      </c>
      <c r="R1368" s="209" t="e">
        <f>VLOOKUP(LEFT(Solicitacao_Prancha[[#This Row],[ORIGEM]],4),#REF!,2,0)</f>
        <v>#REF!</v>
      </c>
      <c r="S1368" s="209" t="e">
        <f>VLOOKUP(LEFT(Solicitacao_Prancha[[#This Row],[DESTINO]],4),#REF!,2,0)</f>
        <v>#REF!</v>
      </c>
      <c r="T1368" s="218" t="str">
        <f t="shared" si="315"/>
        <v>Não Aderente</v>
      </c>
      <c r="U1368" s="222">
        <f>((CONCATENATE(Solicitacao_Prancha[[#This Row],[DATA MOVIMENTAÇÃO]]," ",Solicitacao_Prancha[[#This Row],[HORA MOVIMENTAÇÃO]])-Solicitacao_Prancha[[#This Row],[DATA SOLICITAÇÃO]])*24)+3</f>
        <v>45.899999999965075</v>
      </c>
      <c r="V1368" s="218" t="s">
        <v>410</v>
      </c>
      <c r="W1368" s="209" t="str">
        <f>LEFT(Solicitacao_Prancha[[#This Row],[ORIGEM]],4)</f>
        <v>0352</v>
      </c>
      <c r="X1368" s="209" t="str">
        <f>LEFT(Solicitacao_Prancha[[#This Row],[DESTINO]],4)</f>
        <v>0011</v>
      </c>
      <c r="Y1368" s="209" t="str">
        <f t="shared" si="316"/>
        <v>BRLP0352</v>
      </c>
      <c r="Z1368" s="209" t="str">
        <f t="shared" si="317"/>
        <v>03520011</v>
      </c>
      <c r="AA1368" s="209" t="str">
        <f t="shared" si="318"/>
        <v>BRLP0011</v>
      </c>
      <c r="AB1368" s="222" t="e">
        <f>VLOOKUP(Y1368,#REF!,2,0)</f>
        <v>#REF!</v>
      </c>
      <c r="AC1368" s="222" t="e">
        <f>VLOOKUP(Z1368,#REF!,2,0)</f>
        <v>#REF!</v>
      </c>
      <c r="AD1368" s="222" t="e">
        <f>VLOOKUP(AA1368,#REF!,2,0)</f>
        <v>#REF!</v>
      </c>
      <c r="AE1368" s="228" t="e">
        <f t="shared" si="319"/>
        <v>#REF!</v>
      </c>
      <c r="AF1368" s="230" t="e">
        <f t="shared" si="320"/>
        <v>#REF!</v>
      </c>
      <c r="AG1368" s="230">
        <v>2</v>
      </c>
      <c r="AH1368" s="230" t="e">
        <f t="shared" si="312"/>
        <v>#REF!</v>
      </c>
      <c r="AI1368" s="230" t="e">
        <f t="shared" si="313"/>
        <v>#REF!</v>
      </c>
      <c r="AJ1368" s="230" t="e">
        <f t="shared" si="314"/>
        <v>#REF!</v>
      </c>
      <c r="AK1368" s="209"/>
      <c r="AL1368" s="209"/>
      <c r="AM1368" s="209"/>
      <c r="AN1368" s="209"/>
      <c r="AO1368" s="209"/>
      <c r="AP1368" s="209"/>
      <c r="AQ1368" s="209"/>
      <c r="AR1368" s="209"/>
      <c r="AS1368" s="209"/>
      <c r="AT1368" s="209"/>
      <c r="AU1368" s="209"/>
      <c r="AV1368" s="209"/>
      <c r="AW1368" s="209"/>
      <c r="AX1368"/>
    </row>
    <row r="1369" spans="1:50" ht="15" hidden="1" x14ac:dyDescent="0.25">
      <c r="A1369" s="209">
        <v>4137</v>
      </c>
      <c r="B1369" s="209" t="s">
        <v>718</v>
      </c>
      <c r="C1369" s="210">
        <v>45679.504166666666</v>
      </c>
      <c r="D1369" s="209" t="s">
        <v>2142</v>
      </c>
      <c r="E1369" s="209" t="s">
        <v>5</v>
      </c>
      <c r="F1369" s="209">
        <v>1</v>
      </c>
      <c r="G1369" s="209" t="s">
        <v>4</v>
      </c>
      <c r="H1369" s="209" t="s">
        <v>620</v>
      </c>
      <c r="I1369" s="209" t="s">
        <v>620</v>
      </c>
      <c r="J1369" s="209" t="s">
        <v>1</v>
      </c>
      <c r="K1369" s="209" t="s">
        <v>2278</v>
      </c>
      <c r="L1369" s="209" t="s">
        <v>604</v>
      </c>
      <c r="M1369" s="209" t="s">
        <v>642</v>
      </c>
      <c r="N1369" s="209" t="s">
        <v>638</v>
      </c>
      <c r="O1369" s="209"/>
      <c r="P1369" s="209"/>
      <c r="Q1369" s="209" t="s">
        <v>688</v>
      </c>
      <c r="R1369" s="209" t="e">
        <f>VLOOKUP(LEFT(Solicitacao_Prancha[[#This Row],[ORIGEM]],4),#REF!,2,0)</f>
        <v>#REF!</v>
      </c>
      <c r="S1369" s="209" t="e">
        <f>VLOOKUP(LEFT(Solicitacao_Prancha[[#This Row],[DESTINO]],4),#REF!,2,0)</f>
        <v>#REF!</v>
      </c>
      <c r="T1369" s="218" t="str">
        <f t="shared" si="315"/>
        <v>Aderente</v>
      </c>
      <c r="U1369" s="222">
        <f>((CONCATENATE(Solicitacao_Prancha[[#This Row],[DATA MOVIMENTAÇÃO]]," ",Solicitacao_Prancha[[#This Row],[HORA MOVIMENTAÇÃO]])-Solicitacao_Prancha[[#This Row],[DATA SOLICITAÇÃO]])*24)+3</f>
        <v>69.899999999965075</v>
      </c>
      <c r="V1369" s="218" t="s">
        <v>410</v>
      </c>
      <c r="W1369" s="209" t="str">
        <f>LEFT(Solicitacao_Prancha[[#This Row],[ORIGEM]],4)</f>
        <v>0352</v>
      </c>
      <c r="X1369" s="209" t="str">
        <f>LEFT(Solicitacao_Prancha[[#This Row],[DESTINO]],4)</f>
        <v>0011</v>
      </c>
      <c r="Y1369" s="209" t="str">
        <f t="shared" si="316"/>
        <v>BRLP0352</v>
      </c>
      <c r="Z1369" s="209" t="str">
        <f t="shared" si="317"/>
        <v>03520011</v>
      </c>
      <c r="AA1369" s="209" t="str">
        <f t="shared" si="318"/>
        <v>BRLP0011</v>
      </c>
      <c r="AB1369" s="222" t="e">
        <f>VLOOKUP(Y1369,#REF!,2,0)</f>
        <v>#REF!</v>
      </c>
      <c r="AC1369" s="222" t="e">
        <f>VLOOKUP(Z1369,#REF!,2,0)</f>
        <v>#REF!</v>
      </c>
      <c r="AD1369" s="222" t="e">
        <f>VLOOKUP(AA1369,#REF!,2,0)</f>
        <v>#REF!</v>
      </c>
      <c r="AE1369" s="228" t="e">
        <f t="shared" si="319"/>
        <v>#REF!</v>
      </c>
      <c r="AF1369" s="230" t="e">
        <f t="shared" si="320"/>
        <v>#REF!</v>
      </c>
      <c r="AG1369" s="230">
        <v>2</v>
      </c>
      <c r="AH1369" s="230" t="e">
        <f t="shared" si="312"/>
        <v>#REF!</v>
      </c>
      <c r="AI1369" s="230" t="e">
        <f t="shared" si="313"/>
        <v>#REF!</v>
      </c>
      <c r="AJ1369" s="230" t="e">
        <f t="shared" si="314"/>
        <v>#REF!</v>
      </c>
      <c r="AK1369" s="209"/>
      <c r="AL1369" s="209"/>
      <c r="AM1369" s="209"/>
      <c r="AN1369" s="209"/>
      <c r="AO1369" s="209"/>
      <c r="AP1369" s="209"/>
      <c r="AQ1369" s="209"/>
      <c r="AR1369" s="209"/>
      <c r="AS1369" s="209"/>
      <c r="AT1369" s="209"/>
      <c r="AU1369" s="209"/>
      <c r="AV1369" s="209"/>
      <c r="AW1369" s="209"/>
      <c r="AX1369"/>
    </row>
    <row r="1370" spans="1:50" ht="15" hidden="1" x14ac:dyDescent="0.25">
      <c r="A1370" s="209">
        <v>4136</v>
      </c>
      <c r="B1370" s="209" t="s">
        <v>718</v>
      </c>
      <c r="C1370" s="210">
        <v>45679.504166666666</v>
      </c>
      <c r="D1370" s="209" t="s">
        <v>2142</v>
      </c>
      <c r="E1370" s="209" t="s">
        <v>719</v>
      </c>
      <c r="F1370" s="209">
        <v>3</v>
      </c>
      <c r="G1370" s="209" t="s">
        <v>4</v>
      </c>
      <c r="H1370" s="209" t="s">
        <v>624</v>
      </c>
      <c r="I1370" s="209" t="s">
        <v>621</v>
      </c>
      <c r="J1370" s="209" t="s">
        <v>1</v>
      </c>
      <c r="K1370" s="209" t="s">
        <v>2278</v>
      </c>
      <c r="L1370" s="209" t="s">
        <v>604</v>
      </c>
      <c r="M1370" s="209" t="s">
        <v>642</v>
      </c>
      <c r="N1370" s="209" t="s">
        <v>638</v>
      </c>
      <c r="O1370" s="209"/>
      <c r="P1370" s="209"/>
      <c r="Q1370" s="209" t="s">
        <v>688</v>
      </c>
      <c r="R1370" s="209" t="e">
        <f>VLOOKUP(LEFT(Solicitacao_Prancha[[#This Row],[ORIGEM]],4),#REF!,2,0)</f>
        <v>#REF!</v>
      </c>
      <c r="S1370" s="209" t="e">
        <f>VLOOKUP(LEFT(Solicitacao_Prancha[[#This Row],[DESTINO]],4),#REF!,2,0)</f>
        <v>#REF!</v>
      </c>
      <c r="T1370" s="218" t="str">
        <f t="shared" si="315"/>
        <v>Aderente</v>
      </c>
      <c r="U1370" s="222">
        <f>((CONCATENATE(Solicitacao_Prancha[[#This Row],[DATA MOVIMENTAÇÃO]]," ",Solicitacao_Prancha[[#This Row],[HORA MOVIMENTAÇÃO]])-Solicitacao_Prancha[[#This Row],[DATA SOLICITAÇÃO]])*24)+3</f>
        <v>69.899999999965075</v>
      </c>
      <c r="V1370" s="218" t="s">
        <v>410</v>
      </c>
      <c r="W1370" s="209" t="str">
        <f>LEFT(Solicitacao_Prancha[[#This Row],[ORIGEM]],4)</f>
        <v>0352</v>
      </c>
      <c r="X1370" s="209" t="str">
        <f>LEFT(Solicitacao_Prancha[[#This Row],[DESTINO]],4)</f>
        <v>0011</v>
      </c>
      <c r="Y1370" s="209" t="str">
        <f t="shared" si="316"/>
        <v>BRLP0352</v>
      </c>
      <c r="Z1370" s="209" t="str">
        <f t="shared" si="317"/>
        <v>03520011</v>
      </c>
      <c r="AA1370" s="209" t="str">
        <f t="shared" si="318"/>
        <v>BRLP0011</v>
      </c>
      <c r="AB1370" s="222" t="e">
        <f>VLOOKUP(Y1370,#REF!,2,0)</f>
        <v>#REF!</v>
      </c>
      <c r="AC1370" s="222" t="e">
        <f>VLOOKUP(Z1370,#REF!,2,0)</f>
        <v>#REF!</v>
      </c>
      <c r="AD1370" s="222" t="e">
        <f>VLOOKUP(AA1370,#REF!,2,0)</f>
        <v>#REF!</v>
      </c>
      <c r="AE1370" s="228" t="e">
        <f t="shared" si="319"/>
        <v>#REF!</v>
      </c>
      <c r="AF1370" s="230" t="e">
        <f t="shared" si="320"/>
        <v>#REF!</v>
      </c>
      <c r="AG1370" s="230">
        <v>2</v>
      </c>
      <c r="AH1370" s="230" t="e">
        <f t="shared" si="312"/>
        <v>#REF!</v>
      </c>
      <c r="AI1370" s="230" t="e">
        <f t="shared" si="313"/>
        <v>#REF!</v>
      </c>
      <c r="AJ1370" s="230" t="e">
        <f t="shared" si="314"/>
        <v>#REF!</v>
      </c>
      <c r="AK1370" s="209"/>
      <c r="AL1370" s="209"/>
      <c r="AM1370" s="209"/>
      <c r="AN1370" s="209"/>
      <c r="AO1370" s="209"/>
      <c r="AP1370" s="209"/>
      <c r="AQ1370" s="209"/>
      <c r="AR1370" s="209"/>
      <c r="AS1370" s="209"/>
      <c r="AT1370" s="209"/>
      <c r="AU1370" s="209"/>
      <c r="AV1370" s="209"/>
      <c r="AW1370" s="209"/>
      <c r="AX1370"/>
    </row>
    <row r="1371" spans="1:50" ht="15" hidden="1" x14ac:dyDescent="0.25">
      <c r="A1371" s="209">
        <v>4138</v>
      </c>
      <c r="B1371" s="209" t="s">
        <v>717</v>
      </c>
      <c r="C1371" s="210">
        <v>45679.506944444445</v>
      </c>
      <c r="D1371" s="209" t="s">
        <v>511</v>
      </c>
      <c r="E1371" s="209" t="s">
        <v>500</v>
      </c>
      <c r="F1371" s="209">
        <v>3</v>
      </c>
      <c r="G1371" s="209" t="s">
        <v>487</v>
      </c>
      <c r="H1371" s="209" t="s">
        <v>620</v>
      </c>
      <c r="I1371" s="209" t="s">
        <v>624</v>
      </c>
      <c r="J1371" s="209" t="s">
        <v>1</v>
      </c>
      <c r="K1371" s="209" t="s">
        <v>2254</v>
      </c>
      <c r="L1371" s="209" t="s">
        <v>2282</v>
      </c>
      <c r="M1371" s="209" t="s">
        <v>683</v>
      </c>
      <c r="N1371" s="209" t="s">
        <v>683</v>
      </c>
      <c r="O1371" s="209" t="s">
        <v>2283</v>
      </c>
      <c r="P1371" s="209"/>
      <c r="Q1371" s="209" t="s">
        <v>688</v>
      </c>
      <c r="R1371" s="209" t="e">
        <f>VLOOKUP(LEFT(Solicitacao_Prancha[[#This Row],[ORIGEM]],4),#REF!,2,0)</f>
        <v>#REF!</v>
      </c>
      <c r="S1371" s="209" t="e">
        <f>VLOOKUP(LEFT(Solicitacao_Prancha[[#This Row],[DESTINO]],4),#REF!,2,0)</f>
        <v>#REF!</v>
      </c>
      <c r="T1371" s="218" t="str">
        <f t="shared" si="315"/>
        <v>Não Aderente</v>
      </c>
      <c r="U1371" s="222">
        <f>((CONCATENATE(Solicitacao_Prancha[[#This Row],[DATA MOVIMENTAÇÃO]]," ",Solicitacao_Prancha[[#This Row],[HORA MOVIMENTAÇÃO]])-Solicitacao_Prancha[[#This Row],[DATA SOLICITAÇÃO]])*24)+3</f>
        <v>24.016666666720994</v>
      </c>
      <c r="V1371" s="218" t="s">
        <v>410</v>
      </c>
      <c r="W1371" s="209" t="str">
        <f>LEFT(Solicitacao_Prancha[[#This Row],[ORIGEM]],4)</f>
        <v>0438</v>
      </c>
      <c r="X1371" s="209" t="str">
        <f>LEFT(Solicitacao_Prancha[[#This Row],[DESTINO]],4)</f>
        <v>0438</v>
      </c>
      <c r="Y1371" s="209" t="str">
        <f t="shared" si="316"/>
        <v>BRLP0438</v>
      </c>
      <c r="Z1371" s="209" t="str">
        <f t="shared" si="317"/>
        <v>04380438</v>
      </c>
      <c r="AA1371" s="209" t="str">
        <f t="shared" si="318"/>
        <v>BRLP0438</v>
      </c>
      <c r="AB1371" s="222" t="e">
        <f>VLOOKUP(Y1371,#REF!,2,0)</f>
        <v>#REF!</v>
      </c>
      <c r="AC1371" s="222" t="e">
        <f>VLOOKUP(Z1371,#REF!,2,0)</f>
        <v>#REF!</v>
      </c>
      <c r="AD1371" s="222" t="e">
        <f>VLOOKUP(AA1371,#REF!,2,0)</f>
        <v>#REF!</v>
      </c>
      <c r="AE1371" s="228" t="e">
        <f t="shared" si="319"/>
        <v>#REF!</v>
      </c>
      <c r="AF1371" s="230" t="e">
        <f t="shared" si="320"/>
        <v>#REF!</v>
      </c>
      <c r="AG1371" s="230">
        <v>2</v>
      </c>
      <c r="AH1371" s="230" t="e">
        <f t="shared" si="312"/>
        <v>#REF!</v>
      </c>
      <c r="AI1371" s="230" t="e">
        <f t="shared" si="313"/>
        <v>#REF!</v>
      </c>
      <c r="AJ1371" s="230" t="e">
        <f t="shared" si="314"/>
        <v>#REF!</v>
      </c>
      <c r="AK1371" s="209"/>
      <c r="AL1371" s="209"/>
      <c r="AM1371" s="209"/>
      <c r="AN1371" s="209"/>
      <c r="AO1371" s="209"/>
      <c r="AP1371" s="209"/>
      <c r="AQ1371" s="209"/>
      <c r="AR1371" s="209"/>
      <c r="AS1371" s="209"/>
      <c r="AT1371" s="209"/>
      <c r="AU1371" s="209"/>
      <c r="AV1371" s="209"/>
      <c r="AW1371" s="209"/>
      <c r="AX1371"/>
    </row>
    <row r="1372" spans="1:50" ht="15" hidden="1" x14ac:dyDescent="0.25">
      <c r="A1372" s="209">
        <v>4139</v>
      </c>
      <c r="B1372" s="209" t="s">
        <v>742</v>
      </c>
      <c r="C1372" s="210">
        <v>45679.536805555559</v>
      </c>
      <c r="D1372" s="209" t="s">
        <v>1867</v>
      </c>
      <c r="E1372" s="209" t="s">
        <v>493</v>
      </c>
      <c r="F1372" s="209">
        <v>1</v>
      </c>
      <c r="G1372" s="209" t="s">
        <v>532</v>
      </c>
      <c r="H1372" s="209" t="s">
        <v>620</v>
      </c>
      <c r="I1372" s="209" t="s">
        <v>624</v>
      </c>
      <c r="J1372" s="209" t="s">
        <v>1</v>
      </c>
      <c r="K1372" s="209" t="s">
        <v>2171</v>
      </c>
      <c r="L1372" s="209" t="s">
        <v>606</v>
      </c>
      <c r="M1372" s="209" t="s">
        <v>1747</v>
      </c>
      <c r="N1372" s="209" t="s">
        <v>2151</v>
      </c>
      <c r="O1372" s="209"/>
      <c r="P1372" s="209"/>
      <c r="Q1372" s="209" t="s">
        <v>687</v>
      </c>
      <c r="R1372" s="209" t="e">
        <f>VLOOKUP(LEFT(Solicitacao_Prancha[[#This Row],[ORIGEM]],4),#REF!,2,0)</f>
        <v>#REF!</v>
      </c>
      <c r="S1372" s="209" t="e">
        <f>VLOOKUP(LEFT(Solicitacao_Prancha[[#This Row],[DESTINO]],4),#REF!,2,0)</f>
        <v>#REF!</v>
      </c>
      <c r="T1372" s="218" t="str">
        <f t="shared" si="315"/>
        <v>Aderente</v>
      </c>
      <c r="U1372" s="222">
        <f>((CONCATENATE(Solicitacao_Prancha[[#This Row],[DATA MOVIMENTAÇÃO]]," ",Solicitacao_Prancha[[#This Row],[HORA MOVIMENTAÇÃO]])-Solicitacao_Prancha[[#This Row],[DATA SOLICITAÇÃO]])*24)+3</f>
        <v>50.116666666581295</v>
      </c>
      <c r="V1372" s="218" t="s">
        <v>410</v>
      </c>
      <c r="W1372" s="209" t="str">
        <f>LEFT(Solicitacao_Prancha[[#This Row],[ORIGEM]],4)</f>
        <v>0443</v>
      </c>
      <c r="X1372" s="209" t="str">
        <f>LEFT(Solicitacao_Prancha[[#This Row],[DESTINO]],4)</f>
        <v>0378</v>
      </c>
      <c r="Y1372" s="209" t="str">
        <f t="shared" si="316"/>
        <v>BRLP0443</v>
      </c>
      <c r="Z1372" s="209" t="str">
        <f t="shared" si="317"/>
        <v>04430378</v>
      </c>
      <c r="AA1372" s="209" t="str">
        <f t="shared" si="318"/>
        <v>BRLP0378</v>
      </c>
      <c r="AB1372" s="222" t="e">
        <f>VLOOKUP(Y1372,#REF!,2,0)</f>
        <v>#REF!</v>
      </c>
      <c r="AC1372" s="222" t="e">
        <f>VLOOKUP(Z1372,#REF!,2,0)</f>
        <v>#REF!</v>
      </c>
      <c r="AD1372" s="222" t="e">
        <f>VLOOKUP(AA1372,#REF!,2,0)</f>
        <v>#REF!</v>
      </c>
      <c r="AE1372" s="228" t="e">
        <f t="shared" si="319"/>
        <v>#REF!</v>
      </c>
      <c r="AF1372" s="230" t="e">
        <f t="shared" si="320"/>
        <v>#REF!</v>
      </c>
      <c r="AG1372" s="230">
        <v>2</v>
      </c>
      <c r="AH1372" s="230" t="e">
        <f t="shared" si="312"/>
        <v>#REF!</v>
      </c>
      <c r="AI1372" s="230" t="e">
        <f t="shared" si="313"/>
        <v>#REF!</v>
      </c>
      <c r="AJ1372" s="230" t="e">
        <f t="shared" si="314"/>
        <v>#REF!</v>
      </c>
      <c r="AK1372" s="209"/>
      <c r="AL1372" s="209"/>
      <c r="AM1372" s="209"/>
      <c r="AN1372" s="209"/>
      <c r="AO1372" s="209"/>
      <c r="AP1372" s="209"/>
      <c r="AQ1372" s="209"/>
      <c r="AR1372" s="209"/>
      <c r="AS1372" s="209"/>
      <c r="AT1372" s="209"/>
      <c r="AU1372" s="209"/>
      <c r="AV1372" s="209"/>
      <c r="AW1372" s="209"/>
      <c r="AX1372"/>
    </row>
    <row r="1373" spans="1:50" ht="15" hidden="1" x14ac:dyDescent="0.25">
      <c r="A1373" s="209">
        <v>4140</v>
      </c>
      <c r="B1373" s="209" t="s">
        <v>742</v>
      </c>
      <c r="C1373" s="210">
        <v>45679.538194444445</v>
      </c>
      <c r="D1373" s="209" t="s">
        <v>1892</v>
      </c>
      <c r="E1373" s="209" t="s">
        <v>503</v>
      </c>
      <c r="F1373" s="209">
        <v>1</v>
      </c>
      <c r="G1373" s="209" t="s">
        <v>532</v>
      </c>
      <c r="H1373" s="209" t="s">
        <v>620</v>
      </c>
      <c r="I1373" s="209" t="s">
        <v>624</v>
      </c>
      <c r="J1373" s="209" t="s">
        <v>1</v>
      </c>
      <c r="K1373" s="209" t="s">
        <v>2171</v>
      </c>
      <c r="L1373" s="209" t="s">
        <v>606</v>
      </c>
      <c r="M1373" s="209" t="s">
        <v>1747</v>
      </c>
      <c r="N1373" s="209" t="s">
        <v>2151</v>
      </c>
      <c r="O1373" s="209"/>
      <c r="P1373" s="209"/>
      <c r="Q1373" s="209" t="s">
        <v>687</v>
      </c>
      <c r="R1373" s="209" t="e">
        <f>VLOOKUP(LEFT(Solicitacao_Prancha[[#This Row],[ORIGEM]],4),#REF!,2,0)</f>
        <v>#REF!</v>
      </c>
      <c r="S1373" s="209" t="e">
        <f>VLOOKUP(LEFT(Solicitacao_Prancha[[#This Row],[DESTINO]],4),#REF!,2,0)</f>
        <v>#REF!</v>
      </c>
      <c r="T1373" s="218" t="str">
        <f t="shared" si="315"/>
        <v>Aderente</v>
      </c>
      <c r="U1373" s="222">
        <f>((CONCATENATE(Solicitacao_Prancha[[#This Row],[DATA MOVIMENTAÇÃO]]," ",Solicitacao_Prancha[[#This Row],[HORA MOVIMENTAÇÃO]])-Solicitacao_Prancha[[#This Row],[DATA SOLICITAÇÃO]])*24)+3</f>
        <v>50.083333333313931</v>
      </c>
      <c r="V1373" s="218" t="s">
        <v>410</v>
      </c>
      <c r="W1373" s="209" t="str">
        <f>LEFT(Solicitacao_Prancha[[#This Row],[ORIGEM]],4)</f>
        <v>0443</v>
      </c>
      <c r="X1373" s="209" t="str">
        <f>LEFT(Solicitacao_Prancha[[#This Row],[DESTINO]],4)</f>
        <v>0378</v>
      </c>
      <c r="Y1373" s="209" t="str">
        <f t="shared" si="316"/>
        <v>BRLP0443</v>
      </c>
      <c r="Z1373" s="209" t="str">
        <f t="shared" si="317"/>
        <v>04430378</v>
      </c>
      <c r="AA1373" s="209" t="str">
        <f t="shared" si="318"/>
        <v>BRLP0378</v>
      </c>
      <c r="AB1373" s="222" t="e">
        <f>VLOOKUP(Y1373,#REF!,2,0)</f>
        <v>#REF!</v>
      </c>
      <c r="AC1373" s="222" t="e">
        <f>VLOOKUP(Z1373,#REF!,2,0)</f>
        <v>#REF!</v>
      </c>
      <c r="AD1373" s="222" t="e">
        <f>VLOOKUP(AA1373,#REF!,2,0)</f>
        <v>#REF!</v>
      </c>
      <c r="AE1373" s="228" t="e">
        <f t="shared" si="319"/>
        <v>#REF!</v>
      </c>
      <c r="AF1373" s="230" t="e">
        <f t="shared" si="320"/>
        <v>#REF!</v>
      </c>
      <c r="AG1373" s="230">
        <v>2</v>
      </c>
      <c r="AH1373" s="230" t="e">
        <f t="shared" ref="AH1373:AH1436" si="321">(AD1373/65)+(AE1373/42.5)+(AF1373/65)</f>
        <v>#REF!</v>
      </c>
      <c r="AI1373" s="230" t="e">
        <f t="shared" ref="AI1373:AI1436" si="322">(AE1373/65)+(AF1373/42.5)+(AG1373/65)</f>
        <v>#REF!</v>
      </c>
      <c r="AJ1373" s="230" t="e">
        <f t="shared" ref="AJ1373:AJ1436" si="323">(AF1373/65)+(AG1373/42.5)+(AH1373/65)</f>
        <v>#REF!</v>
      </c>
      <c r="AK1373" s="209"/>
      <c r="AL1373" s="209"/>
      <c r="AM1373" s="209"/>
      <c r="AN1373" s="209"/>
      <c r="AO1373" s="209"/>
      <c r="AP1373" s="209"/>
      <c r="AQ1373" s="209"/>
      <c r="AR1373" s="209"/>
      <c r="AS1373" s="209"/>
      <c r="AT1373" s="209"/>
      <c r="AU1373" s="209"/>
      <c r="AV1373" s="209"/>
      <c r="AW1373" s="209"/>
      <c r="AX1373"/>
    </row>
    <row r="1374" spans="1:50" ht="15" hidden="1" x14ac:dyDescent="0.25">
      <c r="A1374" s="209">
        <v>4141</v>
      </c>
      <c r="B1374" s="209" t="s">
        <v>745</v>
      </c>
      <c r="C1374" s="210">
        <v>45679.564583333333</v>
      </c>
      <c r="D1374" s="209" t="s">
        <v>645</v>
      </c>
      <c r="E1374" s="209" t="s">
        <v>485</v>
      </c>
      <c r="F1374" s="209">
        <v>2</v>
      </c>
      <c r="G1374" s="209" t="s">
        <v>787</v>
      </c>
      <c r="H1374" s="209" t="s">
        <v>621</v>
      </c>
      <c r="I1374" s="209" t="s">
        <v>621</v>
      </c>
      <c r="J1374" s="209" t="s">
        <v>1</v>
      </c>
      <c r="K1374" s="209" t="s">
        <v>2171</v>
      </c>
      <c r="L1374" s="209" t="s">
        <v>593</v>
      </c>
      <c r="M1374" s="209" t="s">
        <v>1881</v>
      </c>
      <c r="N1374" s="209" t="s">
        <v>561</v>
      </c>
      <c r="O1374" s="209"/>
      <c r="P1374" s="209"/>
      <c r="Q1374" s="209" t="s">
        <v>687</v>
      </c>
      <c r="R1374" s="209" t="e">
        <f>VLOOKUP(LEFT(Solicitacao_Prancha[[#This Row],[ORIGEM]],4),#REF!,2,0)</f>
        <v>#REF!</v>
      </c>
      <c r="S1374" s="209" t="e">
        <f>VLOOKUP(LEFT(Solicitacao_Prancha[[#This Row],[DESTINO]],4),#REF!,2,0)</f>
        <v>#REF!</v>
      </c>
      <c r="T1374" s="218" t="str">
        <f t="shared" si="315"/>
        <v>Não Aderente</v>
      </c>
      <c r="U1374" s="222">
        <f>((CONCATENATE(Solicitacao_Prancha[[#This Row],[DATA MOVIMENTAÇÃO]]," ",Solicitacao_Prancha[[#This Row],[HORA MOVIMENTAÇÃO]])-Solicitacao_Prancha[[#This Row],[DATA SOLICITAÇÃO]])*24)+3</f>
        <v>45.450000000069849</v>
      </c>
      <c r="V1374" s="218" t="s">
        <v>410</v>
      </c>
      <c r="W1374" s="209" t="str">
        <f>LEFT(Solicitacao_Prancha[[#This Row],[ORIGEM]],4)</f>
        <v>0010</v>
      </c>
      <c r="X1374" s="209" t="str">
        <f>LEFT(Solicitacao_Prancha[[#This Row],[DESTINO]],4)</f>
        <v>0265</v>
      </c>
      <c r="Y1374" s="209" t="str">
        <f t="shared" si="316"/>
        <v>BRLP0010</v>
      </c>
      <c r="Z1374" s="209" t="str">
        <f t="shared" si="317"/>
        <v>00100265</v>
      </c>
      <c r="AA1374" s="209" t="str">
        <f t="shared" si="318"/>
        <v>BRLP0265</v>
      </c>
      <c r="AB1374" s="222" t="e">
        <f>VLOOKUP(Y1374,#REF!,2,0)</f>
        <v>#REF!</v>
      </c>
      <c r="AC1374" s="222" t="e">
        <f>VLOOKUP(Z1374,#REF!,2,0)</f>
        <v>#REF!</v>
      </c>
      <c r="AD1374" s="222" t="e">
        <f>VLOOKUP(AA1374,#REF!,2,0)</f>
        <v>#REF!</v>
      </c>
      <c r="AE1374" s="228" t="e">
        <f t="shared" si="319"/>
        <v>#REF!</v>
      </c>
      <c r="AF1374" s="230" t="e">
        <f t="shared" si="320"/>
        <v>#REF!</v>
      </c>
      <c r="AG1374" s="230">
        <v>2</v>
      </c>
      <c r="AH1374" s="230" t="e">
        <f t="shared" si="321"/>
        <v>#REF!</v>
      </c>
      <c r="AI1374" s="230" t="e">
        <f t="shared" si="322"/>
        <v>#REF!</v>
      </c>
      <c r="AJ1374" s="230" t="e">
        <f t="shared" si="323"/>
        <v>#REF!</v>
      </c>
      <c r="AK1374" s="209"/>
      <c r="AL1374" s="209"/>
      <c r="AM1374" s="209"/>
      <c r="AN1374" s="209"/>
      <c r="AO1374" s="209"/>
      <c r="AP1374" s="209"/>
      <c r="AQ1374" s="209"/>
      <c r="AR1374" s="209"/>
      <c r="AS1374" s="209"/>
      <c r="AT1374" s="209"/>
      <c r="AU1374" s="209"/>
      <c r="AV1374" s="209"/>
      <c r="AW1374" s="209"/>
      <c r="AX1374"/>
    </row>
    <row r="1375" spans="1:50" ht="15" hidden="1" x14ac:dyDescent="0.25">
      <c r="A1375" s="209">
        <v>4142</v>
      </c>
      <c r="B1375" s="209" t="s">
        <v>743</v>
      </c>
      <c r="C1375" s="210">
        <v>45679.581944444442</v>
      </c>
      <c r="D1375" s="209" t="s">
        <v>2111</v>
      </c>
      <c r="E1375" s="209" t="s">
        <v>489</v>
      </c>
      <c r="F1375" s="209">
        <v>1</v>
      </c>
      <c r="G1375" s="209" t="s">
        <v>8</v>
      </c>
      <c r="H1375" s="209" t="s">
        <v>620</v>
      </c>
      <c r="I1375" s="209" t="s">
        <v>624</v>
      </c>
      <c r="J1375" s="209" t="s">
        <v>531</v>
      </c>
      <c r="K1375" s="209" t="s">
        <v>2254</v>
      </c>
      <c r="L1375" s="209" t="s">
        <v>604</v>
      </c>
      <c r="M1375" s="209" t="s">
        <v>1717</v>
      </c>
      <c r="N1375" s="209" t="s">
        <v>696</v>
      </c>
      <c r="O1375" s="209"/>
      <c r="P1375" s="209" t="s">
        <v>630</v>
      </c>
      <c r="Q1375" s="209" t="s">
        <v>688</v>
      </c>
      <c r="R1375" s="209" t="e">
        <f>VLOOKUP(LEFT(Solicitacao_Prancha[[#This Row],[ORIGEM]],4),#REF!,2,0)</f>
        <v>#REF!</v>
      </c>
      <c r="S1375" s="209" t="e">
        <f>VLOOKUP(LEFT(Solicitacao_Prancha[[#This Row],[DESTINO]],4),#REF!,2,0)</f>
        <v>#REF!</v>
      </c>
      <c r="T1375" s="218" t="str">
        <f t="shared" si="315"/>
        <v>Não Aderente</v>
      </c>
      <c r="U1375" s="222">
        <f>((CONCATENATE(Solicitacao_Prancha[[#This Row],[DATA MOVIMENTAÇÃO]]," ",Solicitacao_Prancha[[#This Row],[HORA MOVIMENTAÇÃO]])-Solicitacao_Prancha[[#This Row],[DATA SOLICITAÇÃO]])*24)+3</f>
        <v>20.033333333325572</v>
      </c>
      <c r="V1375" s="218" t="s">
        <v>410</v>
      </c>
      <c r="W1375" s="209" t="str">
        <f>LEFT(Solicitacao_Prancha[[#This Row],[ORIGEM]],4)</f>
        <v>1123</v>
      </c>
      <c r="X1375" s="209" t="str">
        <f>LEFT(Solicitacao_Prancha[[#This Row],[DESTINO]],4)</f>
        <v>0347</v>
      </c>
      <c r="Y1375" s="209" t="str">
        <f t="shared" si="316"/>
        <v>BRLP1123</v>
      </c>
      <c r="Z1375" s="209" t="str">
        <f t="shared" si="317"/>
        <v>11230347</v>
      </c>
      <c r="AA1375" s="209" t="str">
        <f t="shared" si="318"/>
        <v>BRLP0347</v>
      </c>
      <c r="AB1375" s="222" t="e">
        <f>VLOOKUP(Y1375,#REF!,2,0)</f>
        <v>#REF!</v>
      </c>
      <c r="AC1375" s="222" t="e">
        <f>VLOOKUP(Z1375,#REF!,2,0)</f>
        <v>#REF!</v>
      </c>
      <c r="AD1375" s="222" t="e">
        <f>VLOOKUP(AA1375,#REF!,2,0)</f>
        <v>#REF!</v>
      </c>
      <c r="AE1375" s="228" t="e">
        <f t="shared" si="319"/>
        <v>#REF!</v>
      </c>
      <c r="AF1375" s="230" t="e">
        <f t="shared" si="320"/>
        <v>#REF!</v>
      </c>
      <c r="AG1375" s="230">
        <v>2</v>
      </c>
      <c r="AH1375" s="230" t="e">
        <f t="shared" si="321"/>
        <v>#REF!</v>
      </c>
      <c r="AI1375" s="230" t="e">
        <f t="shared" si="322"/>
        <v>#REF!</v>
      </c>
      <c r="AJ1375" s="230" t="e">
        <f t="shared" si="323"/>
        <v>#REF!</v>
      </c>
      <c r="AK1375" s="209"/>
      <c r="AL1375" s="209"/>
      <c r="AM1375" s="209"/>
      <c r="AN1375" s="209"/>
      <c r="AO1375" s="209"/>
      <c r="AP1375" s="209"/>
      <c r="AQ1375" s="209"/>
      <c r="AR1375" s="209"/>
      <c r="AS1375" s="209"/>
      <c r="AT1375" s="209"/>
      <c r="AU1375" s="209"/>
      <c r="AV1375" s="209"/>
      <c r="AW1375" s="209"/>
      <c r="AX1375"/>
    </row>
    <row r="1376" spans="1:50" ht="15" hidden="1" x14ac:dyDescent="0.25">
      <c r="A1376" s="209">
        <v>4143</v>
      </c>
      <c r="B1376" s="209" t="s">
        <v>743</v>
      </c>
      <c r="C1376" s="210">
        <v>45679.584027777775</v>
      </c>
      <c r="D1376" s="209" t="s">
        <v>2111</v>
      </c>
      <c r="E1376" s="209" t="s">
        <v>491</v>
      </c>
      <c r="F1376" s="209">
        <v>1</v>
      </c>
      <c r="G1376" s="209" t="s">
        <v>8</v>
      </c>
      <c r="H1376" s="209" t="s">
        <v>620</v>
      </c>
      <c r="I1376" s="209" t="s">
        <v>624</v>
      </c>
      <c r="J1376" s="209" t="s">
        <v>531</v>
      </c>
      <c r="K1376" s="209" t="s">
        <v>2254</v>
      </c>
      <c r="L1376" s="209" t="s">
        <v>604</v>
      </c>
      <c r="M1376" s="209" t="s">
        <v>1717</v>
      </c>
      <c r="N1376" s="209" t="s">
        <v>696</v>
      </c>
      <c r="O1376" s="209"/>
      <c r="P1376" s="209" t="s">
        <v>630</v>
      </c>
      <c r="Q1376" s="209" t="s">
        <v>688</v>
      </c>
      <c r="R1376" s="209" t="e">
        <f>VLOOKUP(LEFT(Solicitacao_Prancha[[#This Row],[ORIGEM]],4),#REF!,2,0)</f>
        <v>#REF!</v>
      </c>
      <c r="S1376" s="209" t="e">
        <f>VLOOKUP(LEFT(Solicitacao_Prancha[[#This Row],[DESTINO]],4),#REF!,2,0)</f>
        <v>#REF!</v>
      </c>
      <c r="T1376" s="218" t="str">
        <f t="shared" si="315"/>
        <v>Não Aderente</v>
      </c>
      <c r="U1376" s="222">
        <f>((CONCATENATE(Solicitacao_Prancha[[#This Row],[DATA MOVIMENTAÇÃO]]," ",Solicitacao_Prancha[[#This Row],[HORA MOVIMENTAÇÃO]])-Solicitacao_Prancha[[#This Row],[DATA SOLICITAÇÃO]])*24)+3</f>
        <v>19.983333333337214</v>
      </c>
      <c r="V1376" s="218" t="s">
        <v>410</v>
      </c>
      <c r="W1376" s="209" t="str">
        <f>LEFT(Solicitacao_Prancha[[#This Row],[ORIGEM]],4)</f>
        <v>1123</v>
      </c>
      <c r="X1376" s="209" t="str">
        <f>LEFT(Solicitacao_Prancha[[#This Row],[DESTINO]],4)</f>
        <v>0347</v>
      </c>
      <c r="Y1376" s="209" t="str">
        <f t="shared" si="316"/>
        <v>BRLP1123</v>
      </c>
      <c r="Z1376" s="209" t="str">
        <f t="shared" si="317"/>
        <v>11230347</v>
      </c>
      <c r="AA1376" s="209" t="str">
        <f t="shared" si="318"/>
        <v>BRLP0347</v>
      </c>
      <c r="AB1376" s="222" t="e">
        <f>VLOOKUP(Y1376,#REF!,2,0)</f>
        <v>#REF!</v>
      </c>
      <c r="AC1376" s="222" t="e">
        <f>VLOOKUP(Z1376,#REF!,2,0)</f>
        <v>#REF!</v>
      </c>
      <c r="AD1376" s="222" t="e">
        <f>VLOOKUP(AA1376,#REF!,2,0)</f>
        <v>#REF!</v>
      </c>
      <c r="AE1376" s="228" t="e">
        <f t="shared" si="319"/>
        <v>#REF!</v>
      </c>
      <c r="AF1376" s="230" t="e">
        <f t="shared" si="320"/>
        <v>#REF!</v>
      </c>
      <c r="AG1376" s="230">
        <v>2</v>
      </c>
      <c r="AH1376" s="230" t="e">
        <f t="shared" si="321"/>
        <v>#REF!</v>
      </c>
      <c r="AI1376" s="230" t="e">
        <f t="shared" si="322"/>
        <v>#REF!</v>
      </c>
      <c r="AJ1376" s="230" t="e">
        <f t="shared" si="323"/>
        <v>#REF!</v>
      </c>
      <c r="AK1376" s="209"/>
      <c r="AL1376" s="209"/>
      <c r="AM1376" s="209"/>
      <c r="AN1376" s="209"/>
      <c r="AO1376" s="209"/>
      <c r="AP1376" s="209"/>
      <c r="AQ1376" s="209"/>
      <c r="AR1376" s="209"/>
      <c r="AS1376" s="209"/>
      <c r="AT1376" s="209"/>
      <c r="AU1376" s="209"/>
      <c r="AV1376" s="209"/>
      <c r="AW1376" s="209"/>
      <c r="AX1376"/>
    </row>
    <row r="1377" spans="1:50" ht="15" hidden="1" x14ac:dyDescent="0.25">
      <c r="A1377" s="209">
        <v>4144</v>
      </c>
      <c r="B1377" s="209" t="s">
        <v>718</v>
      </c>
      <c r="C1377" s="210">
        <v>45679.645138888889</v>
      </c>
      <c r="D1377" s="209" t="s">
        <v>555</v>
      </c>
      <c r="E1377" s="209" t="s">
        <v>744</v>
      </c>
      <c r="F1377" s="209">
        <v>6</v>
      </c>
      <c r="G1377" s="209" t="s">
        <v>523</v>
      </c>
      <c r="H1377" s="209" t="s">
        <v>624</v>
      </c>
      <c r="I1377" s="209" t="s">
        <v>621</v>
      </c>
      <c r="J1377" s="209" t="s">
        <v>1</v>
      </c>
      <c r="K1377" s="209" t="s">
        <v>2171</v>
      </c>
      <c r="L1377" s="209" t="s">
        <v>604</v>
      </c>
      <c r="M1377" s="209" t="s">
        <v>2118</v>
      </c>
      <c r="N1377" s="209" t="s">
        <v>2266</v>
      </c>
      <c r="O1377" s="209"/>
      <c r="P1377" s="209"/>
      <c r="Q1377" s="209" t="s">
        <v>687</v>
      </c>
      <c r="R1377" s="209" t="e">
        <f>VLOOKUP(LEFT(Solicitacao_Prancha[[#This Row],[ORIGEM]],4),#REF!,2,0)</f>
        <v>#REF!</v>
      </c>
      <c r="S1377" s="209" t="e">
        <f>VLOOKUP(LEFT(Solicitacao_Prancha[[#This Row],[DESTINO]],4),#REF!,2,0)</f>
        <v>#REF!</v>
      </c>
      <c r="T1377" s="218" t="str">
        <f t="shared" si="315"/>
        <v>Não Aderente</v>
      </c>
      <c r="U1377" s="222">
        <f>((CONCATENATE(Solicitacao_Prancha[[#This Row],[DATA MOVIMENTAÇÃO]]," ",Solicitacao_Prancha[[#This Row],[HORA MOVIMENTAÇÃO]])-Solicitacao_Prancha[[#This Row],[DATA SOLICITAÇÃO]])*24)+3</f>
        <v>42.516666666604578</v>
      </c>
      <c r="V1377" s="218" t="s">
        <v>410</v>
      </c>
      <c r="W1377" s="209" t="str">
        <f>LEFT(Solicitacao_Prancha[[#This Row],[ORIGEM]],4)</f>
        <v>0272</v>
      </c>
      <c r="X1377" s="209" t="str">
        <f>LEFT(Solicitacao_Prancha[[#This Row],[DESTINO]],4)</f>
        <v>0362</v>
      </c>
      <c r="Y1377" s="209" t="str">
        <f t="shared" si="316"/>
        <v>BRLP0272</v>
      </c>
      <c r="Z1377" s="209" t="str">
        <f t="shared" si="317"/>
        <v>02720362</v>
      </c>
      <c r="AA1377" s="209" t="str">
        <f t="shared" si="318"/>
        <v>BRLP0362</v>
      </c>
      <c r="AB1377" s="222" t="e">
        <f>VLOOKUP(Y1377,#REF!,2,0)</f>
        <v>#REF!</v>
      </c>
      <c r="AC1377" s="222" t="e">
        <f>VLOOKUP(Z1377,#REF!,2,0)</f>
        <v>#REF!</v>
      </c>
      <c r="AD1377" s="222" t="e">
        <f>VLOOKUP(AA1377,#REF!,2,0)</f>
        <v>#REF!</v>
      </c>
      <c r="AE1377" s="228" t="e">
        <f t="shared" si="319"/>
        <v>#REF!</v>
      </c>
      <c r="AF1377" s="230" t="e">
        <f t="shared" si="320"/>
        <v>#REF!</v>
      </c>
      <c r="AG1377" s="230">
        <v>2</v>
      </c>
      <c r="AH1377" s="230" t="e">
        <f t="shared" si="321"/>
        <v>#REF!</v>
      </c>
      <c r="AI1377" s="230" t="e">
        <f t="shared" si="322"/>
        <v>#REF!</v>
      </c>
      <c r="AJ1377" s="230" t="e">
        <f t="shared" si="323"/>
        <v>#REF!</v>
      </c>
      <c r="AK1377" s="209"/>
      <c r="AL1377" s="209"/>
      <c r="AM1377" s="209"/>
      <c r="AN1377" s="209"/>
      <c r="AO1377" s="209"/>
      <c r="AP1377" s="209"/>
      <c r="AQ1377" s="209"/>
      <c r="AR1377" s="209"/>
      <c r="AS1377" s="209"/>
      <c r="AT1377" s="209"/>
      <c r="AU1377" s="209"/>
      <c r="AV1377" s="209"/>
      <c r="AW1377" s="209"/>
      <c r="AX1377"/>
    </row>
    <row r="1378" spans="1:50" ht="15" hidden="1" x14ac:dyDescent="0.25">
      <c r="A1378" s="209">
        <v>4146</v>
      </c>
      <c r="B1378" s="209" t="s">
        <v>717</v>
      </c>
      <c r="C1378" s="210">
        <v>45679.679861111108</v>
      </c>
      <c r="D1378" s="209" t="s">
        <v>1433</v>
      </c>
      <c r="E1378" s="209" t="s">
        <v>500</v>
      </c>
      <c r="F1378" s="209">
        <v>3</v>
      </c>
      <c r="G1378" s="209" t="s">
        <v>544</v>
      </c>
      <c r="H1378" s="209" t="s">
        <v>621</v>
      </c>
      <c r="I1378" s="209" t="s">
        <v>624</v>
      </c>
      <c r="J1378" s="209" t="s">
        <v>531</v>
      </c>
      <c r="K1378" s="209" t="s">
        <v>2254</v>
      </c>
      <c r="L1378" s="209" t="s">
        <v>608</v>
      </c>
      <c r="M1378" s="209" t="s">
        <v>660</v>
      </c>
      <c r="N1378" s="209" t="s">
        <v>1499</v>
      </c>
      <c r="O1378" s="209"/>
      <c r="P1378" s="209" t="s">
        <v>514</v>
      </c>
      <c r="Q1378" s="209" t="s">
        <v>688</v>
      </c>
      <c r="R1378" s="209" t="e">
        <f>VLOOKUP(LEFT(Solicitacao_Prancha[[#This Row],[ORIGEM]],4),#REF!,2,0)</f>
        <v>#REF!</v>
      </c>
      <c r="S1378" s="209" t="e">
        <f>VLOOKUP(LEFT(Solicitacao_Prancha[[#This Row],[DESTINO]],4),#REF!,2,0)</f>
        <v>#REF!</v>
      </c>
      <c r="T1378" s="218" t="str">
        <f t="shared" si="315"/>
        <v>Não Aderente</v>
      </c>
      <c r="U1378" s="222">
        <f>((CONCATENATE(Solicitacao_Prancha[[#This Row],[DATA MOVIMENTAÇÃO]]," ",Solicitacao_Prancha[[#This Row],[HORA MOVIMENTAÇÃO]])-Solicitacao_Prancha[[#This Row],[DATA SOLICITAÇÃO]])*24)+3</f>
        <v>13.683333333407063</v>
      </c>
      <c r="V1378" s="218" t="s">
        <v>410</v>
      </c>
      <c r="W1378" s="209" t="str">
        <f>LEFT(Solicitacao_Prancha[[#This Row],[ORIGEM]],4)</f>
        <v>0078</v>
      </c>
      <c r="X1378" s="209" t="str">
        <f>LEFT(Solicitacao_Prancha[[#This Row],[DESTINO]],4)</f>
        <v>0077</v>
      </c>
      <c r="Y1378" s="209" t="str">
        <f t="shared" si="316"/>
        <v>BRLP0078</v>
      </c>
      <c r="Z1378" s="209" t="str">
        <f t="shared" si="317"/>
        <v>00780077</v>
      </c>
      <c r="AA1378" s="209" t="str">
        <f t="shared" si="318"/>
        <v>BRLP0077</v>
      </c>
      <c r="AB1378" s="222" t="e">
        <f>VLOOKUP(Y1378,#REF!,2,0)</f>
        <v>#REF!</v>
      </c>
      <c r="AC1378" s="222" t="e">
        <f>VLOOKUP(Z1378,#REF!,2,0)</f>
        <v>#REF!</v>
      </c>
      <c r="AD1378" s="222" t="e">
        <f>VLOOKUP(AA1378,#REF!,2,0)</f>
        <v>#REF!</v>
      </c>
      <c r="AE1378" s="228" t="e">
        <f t="shared" si="319"/>
        <v>#REF!</v>
      </c>
      <c r="AF1378" s="230" t="e">
        <f t="shared" si="320"/>
        <v>#REF!</v>
      </c>
      <c r="AG1378" s="230">
        <v>2</v>
      </c>
      <c r="AH1378" s="230" t="e">
        <f t="shared" si="321"/>
        <v>#REF!</v>
      </c>
      <c r="AI1378" s="230" t="e">
        <f t="shared" si="322"/>
        <v>#REF!</v>
      </c>
      <c r="AJ1378" s="230" t="e">
        <f t="shared" si="323"/>
        <v>#REF!</v>
      </c>
      <c r="AK1378" s="209"/>
      <c r="AL1378" s="209"/>
      <c r="AM1378" s="209"/>
      <c r="AN1378" s="209"/>
      <c r="AO1378" s="209"/>
      <c r="AP1378" s="209"/>
      <c r="AQ1378" s="209"/>
      <c r="AR1378" s="209"/>
      <c r="AS1378" s="209"/>
      <c r="AT1378" s="209"/>
      <c r="AU1378" s="209"/>
      <c r="AV1378" s="209"/>
      <c r="AW1378" s="209"/>
      <c r="AX1378"/>
    </row>
    <row r="1379" spans="1:50" ht="15" hidden="1" x14ac:dyDescent="0.25">
      <c r="A1379" s="209">
        <v>4145</v>
      </c>
      <c r="B1379" s="209" t="s">
        <v>717</v>
      </c>
      <c r="C1379" s="210">
        <v>45679.695138888892</v>
      </c>
      <c r="D1379" s="209" t="s">
        <v>1350</v>
      </c>
      <c r="E1379" s="209" t="s">
        <v>500</v>
      </c>
      <c r="F1379" s="209">
        <v>4</v>
      </c>
      <c r="G1379" s="209" t="s">
        <v>506</v>
      </c>
      <c r="H1379" s="209" t="s">
        <v>622</v>
      </c>
      <c r="I1379" s="209" t="s">
        <v>624</v>
      </c>
      <c r="J1379" s="209" t="s">
        <v>1</v>
      </c>
      <c r="K1379" s="209" t="s">
        <v>2171</v>
      </c>
      <c r="L1379" s="209" t="s">
        <v>600</v>
      </c>
      <c r="M1379" s="209" t="s">
        <v>1513</v>
      </c>
      <c r="N1379" s="209" t="s">
        <v>619</v>
      </c>
      <c r="O1379" s="209"/>
      <c r="P1379" s="209"/>
      <c r="Q1379" s="209" t="s">
        <v>688</v>
      </c>
      <c r="R1379" s="209" t="e">
        <f>VLOOKUP(LEFT(Solicitacao_Prancha[[#This Row],[ORIGEM]],4),#REF!,2,0)</f>
        <v>#REF!</v>
      </c>
      <c r="S1379" s="209" t="e">
        <f>VLOOKUP(LEFT(Solicitacao_Prancha[[#This Row],[DESTINO]],4),#REF!,2,0)</f>
        <v>#REF!</v>
      </c>
      <c r="T1379" s="218" t="str">
        <f t="shared" si="315"/>
        <v>Não Aderente</v>
      </c>
      <c r="U1379" s="222">
        <f>((CONCATENATE(Solicitacao_Prancha[[#This Row],[DATA MOVIMENTAÇÃO]]," ",Solicitacao_Prancha[[#This Row],[HORA MOVIMENTAÇÃO]])-Solicitacao_Prancha[[#This Row],[DATA SOLICITAÇÃO]])*24)+3</f>
        <v>40.316666666592937</v>
      </c>
      <c r="V1379" s="218" t="s">
        <v>410</v>
      </c>
      <c r="W1379" s="209" t="str">
        <f>LEFT(Solicitacao_Prancha[[#This Row],[ORIGEM]],4)</f>
        <v>0460</v>
      </c>
      <c r="X1379" s="209" t="str">
        <f>LEFT(Solicitacao_Prancha[[#This Row],[DESTINO]],4)</f>
        <v>0394</v>
      </c>
      <c r="Y1379" s="209" t="str">
        <f t="shared" si="316"/>
        <v>BRLP0460</v>
      </c>
      <c r="Z1379" s="209" t="str">
        <f t="shared" si="317"/>
        <v>04600394</v>
      </c>
      <c r="AA1379" s="209" t="str">
        <f t="shared" si="318"/>
        <v>BRLP0394</v>
      </c>
      <c r="AB1379" s="222" t="e">
        <f>VLOOKUP(Y1379,#REF!,2,0)</f>
        <v>#REF!</v>
      </c>
      <c r="AC1379" s="222" t="e">
        <f>VLOOKUP(Z1379,#REF!,2,0)</f>
        <v>#REF!</v>
      </c>
      <c r="AD1379" s="222" t="e">
        <f>VLOOKUP(AA1379,#REF!,2,0)</f>
        <v>#REF!</v>
      </c>
      <c r="AE1379" s="228" t="e">
        <f t="shared" si="319"/>
        <v>#REF!</v>
      </c>
      <c r="AF1379" s="230" t="e">
        <f t="shared" si="320"/>
        <v>#REF!</v>
      </c>
      <c r="AG1379" s="230">
        <v>2</v>
      </c>
      <c r="AH1379" s="230" t="e">
        <f t="shared" si="321"/>
        <v>#REF!</v>
      </c>
      <c r="AI1379" s="230" t="e">
        <f t="shared" si="322"/>
        <v>#REF!</v>
      </c>
      <c r="AJ1379" s="230" t="e">
        <f t="shared" si="323"/>
        <v>#REF!</v>
      </c>
      <c r="AK1379" s="209"/>
      <c r="AL1379" s="209"/>
      <c r="AM1379" s="209"/>
      <c r="AN1379" s="209"/>
      <c r="AO1379" s="209"/>
      <c r="AP1379" s="209"/>
      <c r="AQ1379" s="209"/>
      <c r="AR1379" s="209"/>
      <c r="AS1379" s="209"/>
      <c r="AT1379" s="209"/>
      <c r="AU1379" s="209"/>
      <c r="AV1379" s="209"/>
      <c r="AW1379" s="209"/>
      <c r="AX1379"/>
    </row>
    <row r="1380" spans="1:50" ht="15" hidden="1" x14ac:dyDescent="0.25">
      <c r="A1380" s="209">
        <v>4150</v>
      </c>
      <c r="B1380" s="209" t="s">
        <v>717</v>
      </c>
      <c r="C1380" s="210">
        <v>45679.696527777778</v>
      </c>
      <c r="D1380" s="209" t="s">
        <v>1433</v>
      </c>
      <c r="E1380" s="209" t="s">
        <v>491</v>
      </c>
      <c r="F1380" s="209">
        <v>1</v>
      </c>
      <c r="G1380" s="209" t="s">
        <v>544</v>
      </c>
      <c r="H1380" s="209" t="s">
        <v>620</v>
      </c>
      <c r="I1380" s="209" t="s">
        <v>621</v>
      </c>
      <c r="J1380" s="209" t="s">
        <v>531</v>
      </c>
      <c r="K1380" s="209" t="s">
        <v>2254</v>
      </c>
      <c r="L1380" s="209" t="s">
        <v>608</v>
      </c>
      <c r="M1380" s="209" t="s">
        <v>660</v>
      </c>
      <c r="N1380" s="209" t="s">
        <v>1499</v>
      </c>
      <c r="O1380" s="209"/>
      <c r="P1380" s="209" t="s">
        <v>514</v>
      </c>
      <c r="Q1380" s="209" t="s">
        <v>688</v>
      </c>
      <c r="R1380" s="209" t="e">
        <f>VLOOKUP(LEFT(Solicitacao_Prancha[[#This Row],[ORIGEM]],4),#REF!,2,0)</f>
        <v>#REF!</v>
      </c>
      <c r="S1380" s="209" t="e">
        <f>VLOOKUP(LEFT(Solicitacao_Prancha[[#This Row],[DESTINO]],4),#REF!,2,0)</f>
        <v>#REF!</v>
      </c>
      <c r="T1380" s="218" t="str">
        <f t="shared" si="315"/>
        <v>Não Aderente</v>
      </c>
      <c r="U1380" s="222">
        <f>((CONCATENATE(Solicitacao_Prancha[[#This Row],[DATA MOVIMENTAÇÃO]]," ",Solicitacao_Prancha[[#This Row],[HORA MOVIMENTAÇÃO]])-Solicitacao_Prancha[[#This Row],[DATA SOLICITAÇÃO]])*24)+3</f>
        <v>13.283333333325572</v>
      </c>
      <c r="V1380" s="218" t="s">
        <v>410</v>
      </c>
      <c r="W1380" s="209" t="str">
        <f>LEFT(Solicitacao_Prancha[[#This Row],[ORIGEM]],4)</f>
        <v>0078</v>
      </c>
      <c r="X1380" s="209" t="str">
        <f>LEFT(Solicitacao_Prancha[[#This Row],[DESTINO]],4)</f>
        <v>0077</v>
      </c>
      <c r="Y1380" s="209" t="str">
        <f t="shared" si="316"/>
        <v>BRLP0078</v>
      </c>
      <c r="Z1380" s="209" t="str">
        <f t="shared" si="317"/>
        <v>00780077</v>
      </c>
      <c r="AA1380" s="209" t="str">
        <f t="shared" si="318"/>
        <v>BRLP0077</v>
      </c>
      <c r="AB1380" s="222" t="e">
        <f>VLOOKUP(Y1380,#REF!,2,0)</f>
        <v>#REF!</v>
      </c>
      <c r="AC1380" s="222" t="e">
        <f>VLOOKUP(Z1380,#REF!,2,0)</f>
        <v>#REF!</v>
      </c>
      <c r="AD1380" s="222" t="e">
        <f>VLOOKUP(AA1380,#REF!,2,0)</f>
        <v>#REF!</v>
      </c>
      <c r="AE1380" s="228" t="e">
        <f t="shared" si="319"/>
        <v>#REF!</v>
      </c>
      <c r="AF1380" s="230" t="e">
        <f t="shared" si="320"/>
        <v>#REF!</v>
      </c>
      <c r="AG1380" s="230">
        <v>2</v>
      </c>
      <c r="AH1380" s="230" t="e">
        <f t="shared" si="321"/>
        <v>#REF!</v>
      </c>
      <c r="AI1380" s="230" t="e">
        <f t="shared" si="322"/>
        <v>#REF!</v>
      </c>
      <c r="AJ1380" s="230" t="e">
        <f t="shared" si="323"/>
        <v>#REF!</v>
      </c>
      <c r="AK1380" s="209"/>
      <c r="AL1380" s="209"/>
      <c r="AM1380" s="209"/>
      <c r="AN1380" s="209"/>
      <c r="AO1380" s="209"/>
      <c r="AP1380" s="209"/>
      <c r="AQ1380" s="209"/>
      <c r="AR1380" s="209"/>
      <c r="AS1380" s="209"/>
      <c r="AT1380" s="209"/>
      <c r="AU1380" s="209"/>
      <c r="AV1380" s="209"/>
      <c r="AW1380" s="209"/>
      <c r="AX1380"/>
    </row>
    <row r="1381" spans="1:50" ht="15" hidden="1" x14ac:dyDescent="0.25">
      <c r="A1381" s="209">
        <v>4147</v>
      </c>
      <c r="B1381" s="209" t="s">
        <v>743</v>
      </c>
      <c r="C1381" s="210">
        <v>45679.703472222223</v>
      </c>
      <c r="D1381" s="209" t="s">
        <v>2290</v>
      </c>
      <c r="E1381" s="209" t="s">
        <v>491</v>
      </c>
      <c r="F1381" s="209">
        <v>1</v>
      </c>
      <c r="G1381" s="209" t="s">
        <v>508</v>
      </c>
      <c r="H1381" s="209" t="s">
        <v>620</v>
      </c>
      <c r="I1381" s="209" t="s">
        <v>621</v>
      </c>
      <c r="J1381" s="209" t="s">
        <v>531</v>
      </c>
      <c r="K1381" s="209" t="s">
        <v>2254</v>
      </c>
      <c r="L1381" s="209" t="s">
        <v>593</v>
      </c>
      <c r="M1381" s="209" t="s">
        <v>2</v>
      </c>
      <c r="N1381" s="209" t="s">
        <v>590</v>
      </c>
      <c r="O1381" s="209" t="s">
        <v>2291</v>
      </c>
      <c r="P1381" s="209" t="s">
        <v>651</v>
      </c>
      <c r="Q1381" s="209" t="s">
        <v>688</v>
      </c>
      <c r="R1381" s="209" t="e">
        <f>VLOOKUP(LEFT(Solicitacao_Prancha[[#This Row],[ORIGEM]],4),#REF!,2,0)</f>
        <v>#REF!</v>
      </c>
      <c r="S1381" s="209" t="e">
        <f>VLOOKUP(LEFT(Solicitacao_Prancha[[#This Row],[DESTINO]],4),#REF!,2,0)</f>
        <v>#REF!</v>
      </c>
      <c r="T1381" s="218" t="str">
        <f t="shared" si="315"/>
        <v>Não Aderente</v>
      </c>
      <c r="U1381" s="222">
        <f>((CONCATENATE(Solicitacao_Prancha[[#This Row],[DATA MOVIMENTAÇÃO]]," ",Solicitacao_Prancha[[#This Row],[HORA MOVIMENTAÇÃO]])-Solicitacao_Prancha[[#This Row],[DATA SOLICITAÇÃO]])*24)+3</f>
        <v>18.116666666697711</v>
      </c>
      <c r="V1381" s="218" t="s">
        <v>410</v>
      </c>
      <c r="W1381" s="209" t="str">
        <f>LEFT(Solicitacao_Prancha[[#This Row],[ORIGEM]],4)</f>
        <v>0001</v>
      </c>
      <c r="X1381" s="209" t="str">
        <f>LEFT(Solicitacao_Prancha[[#This Row],[DESTINO]],4)</f>
        <v>0351</v>
      </c>
      <c r="Y1381" s="209" t="str">
        <f t="shared" si="316"/>
        <v>BRLP0001</v>
      </c>
      <c r="Z1381" s="209" t="str">
        <f t="shared" si="317"/>
        <v>00010351</v>
      </c>
      <c r="AA1381" s="209" t="str">
        <f t="shared" si="318"/>
        <v>BRLP0351</v>
      </c>
      <c r="AB1381" s="222" t="e">
        <f>VLOOKUP(Y1381,#REF!,2,0)</f>
        <v>#REF!</v>
      </c>
      <c r="AC1381" s="222" t="e">
        <f>VLOOKUP(Z1381,#REF!,2,0)</f>
        <v>#REF!</v>
      </c>
      <c r="AD1381" s="222" t="e">
        <f>VLOOKUP(AA1381,#REF!,2,0)</f>
        <v>#REF!</v>
      </c>
      <c r="AE1381" s="228" t="e">
        <f t="shared" si="319"/>
        <v>#REF!</v>
      </c>
      <c r="AF1381" s="230" t="e">
        <f t="shared" si="320"/>
        <v>#REF!</v>
      </c>
      <c r="AG1381" s="230">
        <v>2</v>
      </c>
      <c r="AH1381" s="230" t="e">
        <f t="shared" si="321"/>
        <v>#REF!</v>
      </c>
      <c r="AI1381" s="230" t="e">
        <f t="shared" si="322"/>
        <v>#REF!</v>
      </c>
      <c r="AJ1381" s="230" t="e">
        <f t="shared" si="323"/>
        <v>#REF!</v>
      </c>
      <c r="AK1381" s="209"/>
      <c r="AL1381" s="209"/>
      <c r="AM1381" s="209"/>
      <c r="AN1381" s="209"/>
      <c r="AO1381" s="209"/>
      <c r="AP1381" s="209"/>
      <c r="AQ1381" s="209"/>
      <c r="AR1381" s="209"/>
      <c r="AS1381" s="209"/>
      <c r="AT1381" s="209"/>
      <c r="AU1381" s="209"/>
      <c r="AV1381" s="209"/>
      <c r="AW1381" s="209"/>
      <c r="AX1381"/>
    </row>
    <row r="1382" spans="1:50" ht="15" hidden="1" x14ac:dyDescent="0.25">
      <c r="A1382" s="209">
        <v>4148</v>
      </c>
      <c r="B1382" s="209" t="s">
        <v>717</v>
      </c>
      <c r="C1382" s="210">
        <v>45679.71597222222</v>
      </c>
      <c r="D1382" s="209" t="s">
        <v>558</v>
      </c>
      <c r="E1382" s="209" t="s">
        <v>500</v>
      </c>
      <c r="F1382" s="209">
        <v>2</v>
      </c>
      <c r="G1382" s="209" t="s">
        <v>492</v>
      </c>
      <c r="H1382" s="209" t="s">
        <v>624</v>
      </c>
      <c r="I1382" s="209" t="s">
        <v>624</v>
      </c>
      <c r="J1382" s="209" t="s">
        <v>531</v>
      </c>
      <c r="K1382" s="209" t="s">
        <v>2171</v>
      </c>
      <c r="L1382" s="209" t="s">
        <v>604</v>
      </c>
      <c r="M1382" s="209" t="s">
        <v>769</v>
      </c>
      <c r="N1382" s="209" t="s">
        <v>619</v>
      </c>
      <c r="O1382" s="209"/>
      <c r="P1382" s="209" t="s">
        <v>2292</v>
      </c>
      <c r="Q1382" s="209" t="s">
        <v>688</v>
      </c>
      <c r="R1382" s="209" t="e">
        <f>VLOOKUP(LEFT(Solicitacao_Prancha[[#This Row],[ORIGEM]],4),#REF!,2,0)</f>
        <v>#REF!</v>
      </c>
      <c r="S1382" s="209" t="e">
        <f>VLOOKUP(LEFT(Solicitacao_Prancha[[#This Row],[DESTINO]],4),#REF!,2,0)</f>
        <v>#REF!</v>
      </c>
      <c r="T1382" s="218" t="str">
        <f t="shared" si="315"/>
        <v>Não Aderente</v>
      </c>
      <c r="U1382" s="222">
        <f>((CONCATENATE(Solicitacao_Prancha[[#This Row],[DATA MOVIMENTAÇÃO]]," ",Solicitacao_Prancha[[#This Row],[HORA MOVIMENTAÇÃO]])-Solicitacao_Prancha[[#This Row],[DATA SOLICITAÇÃO]])*24)+3</f>
        <v>40.816666666651145</v>
      </c>
      <c r="V1382" s="218" t="s">
        <v>410</v>
      </c>
      <c r="W1382" s="209" t="str">
        <f>LEFT(Solicitacao_Prancha[[#This Row],[ORIGEM]],4)</f>
        <v>0332</v>
      </c>
      <c r="X1382" s="209" t="str">
        <f>LEFT(Solicitacao_Prancha[[#This Row],[DESTINO]],4)</f>
        <v>0394</v>
      </c>
      <c r="Y1382" s="209" t="str">
        <f t="shared" si="316"/>
        <v>BRLP0332</v>
      </c>
      <c r="Z1382" s="209" t="str">
        <f t="shared" si="317"/>
        <v>03320394</v>
      </c>
      <c r="AA1382" s="209" t="str">
        <f t="shared" si="318"/>
        <v>BRLP0394</v>
      </c>
      <c r="AB1382" s="222" t="e">
        <f>VLOOKUP(Y1382,#REF!,2,0)</f>
        <v>#REF!</v>
      </c>
      <c r="AC1382" s="222" t="e">
        <f>VLOOKUP(Z1382,#REF!,2,0)</f>
        <v>#REF!</v>
      </c>
      <c r="AD1382" s="222" t="e">
        <f>VLOOKUP(AA1382,#REF!,2,0)</f>
        <v>#REF!</v>
      </c>
      <c r="AE1382" s="228" t="e">
        <f t="shared" si="319"/>
        <v>#REF!</v>
      </c>
      <c r="AF1382" s="230" t="e">
        <f t="shared" si="320"/>
        <v>#REF!</v>
      </c>
      <c r="AG1382" s="230">
        <v>2</v>
      </c>
      <c r="AH1382" s="230" t="e">
        <f t="shared" si="321"/>
        <v>#REF!</v>
      </c>
      <c r="AI1382" s="230" t="e">
        <f t="shared" si="322"/>
        <v>#REF!</v>
      </c>
      <c r="AJ1382" s="230" t="e">
        <f t="shared" si="323"/>
        <v>#REF!</v>
      </c>
      <c r="AK1382" s="209"/>
      <c r="AL1382" s="209"/>
      <c r="AM1382" s="209"/>
      <c r="AN1382" s="209"/>
      <c r="AO1382" s="209"/>
      <c r="AP1382" s="209"/>
      <c r="AQ1382" s="209"/>
      <c r="AR1382" s="209"/>
      <c r="AS1382" s="209"/>
      <c r="AT1382" s="209"/>
      <c r="AU1382" s="209"/>
      <c r="AV1382" s="209"/>
      <c r="AW1382" s="209"/>
      <c r="AX1382"/>
    </row>
    <row r="1383" spans="1:50" ht="15" hidden="1" x14ac:dyDescent="0.25">
      <c r="A1383" s="209">
        <v>4149</v>
      </c>
      <c r="B1383" s="209" t="s">
        <v>717</v>
      </c>
      <c r="C1383" s="210">
        <v>45679.71875</v>
      </c>
      <c r="D1383" s="209" t="s">
        <v>558</v>
      </c>
      <c r="E1383" s="209" t="s">
        <v>491</v>
      </c>
      <c r="F1383" s="209">
        <v>1</v>
      </c>
      <c r="G1383" s="209" t="s">
        <v>492</v>
      </c>
      <c r="H1383" s="209" t="s">
        <v>620</v>
      </c>
      <c r="I1383" s="209" t="s">
        <v>624</v>
      </c>
      <c r="J1383" s="209" t="s">
        <v>531</v>
      </c>
      <c r="K1383" s="209" t="s">
        <v>2171</v>
      </c>
      <c r="L1383" s="209" t="s">
        <v>604</v>
      </c>
      <c r="M1383" s="209" t="s">
        <v>769</v>
      </c>
      <c r="N1383" s="209" t="s">
        <v>619</v>
      </c>
      <c r="O1383" s="209"/>
      <c r="P1383" s="209" t="s">
        <v>633</v>
      </c>
      <c r="Q1383" s="209" t="s">
        <v>688</v>
      </c>
      <c r="R1383" s="209" t="e">
        <f>VLOOKUP(LEFT(Solicitacao_Prancha[[#This Row],[ORIGEM]],4),#REF!,2,0)</f>
        <v>#REF!</v>
      </c>
      <c r="S1383" s="209" t="e">
        <f>VLOOKUP(LEFT(Solicitacao_Prancha[[#This Row],[DESTINO]],4),#REF!,2,0)</f>
        <v>#REF!</v>
      </c>
      <c r="T1383" s="218" t="str">
        <f t="shared" si="315"/>
        <v>Não Aderente</v>
      </c>
      <c r="U1383" s="222">
        <f>((CONCATENATE(Solicitacao_Prancha[[#This Row],[DATA MOVIMENTAÇÃO]]," ",Solicitacao_Prancha[[#This Row],[HORA MOVIMENTAÇÃO]])-Solicitacao_Prancha[[#This Row],[DATA SOLICITAÇÃO]])*24)+3</f>
        <v>40.749999999941792</v>
      </c>
      <c r="V1383" s="218" t="s">
        <v>410</v>
      </c>
      <c r="W1383" s="209" t="str">
        <f>LEFT(Solicitacao_Prancha[[#This Row],[ORIGEM]],4)</f>
        <v>0332</v>
      </c>
      <c r="X1383" s="209" t="str">
        <f>LEFT(Solicitacao_Prancha[[#This Row],[DESTINO]],4)</f>
        <v>0394</v>
      </c>
      <c r="Y1383" s="209" t="str">
        <f t="shared" si="316"/>
        <v>BRLP0332</v>
      </c>
      <c r="Z1383" s="209" t="str">
        <f t="shared" si="317"/>
        <v>03320394</v>
      </c>
      <c r="AA1383" s="209" t="str">
        <f t="shared" si="318"/>
        <v>BRLP0394</v>
      </c>
      <c r="AB1383" s="222" t="e">
        <f>VLOOKUP(Y1383,#REF!,2,0)</f>
        <v>#REF!</v>
      </c>
      <c r="AC1383" s="222" t="e">
        <f>VLOOKUP(Z1383,#REF!,2,0)</f>
        <v>#REF!</v>
      </c>
      <c r="AD1383" s="222" t="e">
        <f>VLOOKUP(AA1383,#REF!,2,0)</f>
        <v>#REF!</v>
      </c>
      <c r="AE1383" s="228" t="e">
        <f t="shared" si="319"/>
        <v>#REF!</v>
      </c>
      <c r="AF1383" s="230" t="e">
        <f t="shared" si="320"/>
        <v>#REF!</v>
      </c>
      <c r="AG1383" s="230">
        <v>2</v>
      </c>
      <c r="AH1383" s="230" t="e">
        <f t="shared" si="321"/>
        <v>#REF!</v>
      </c>
      <c r="AI1383" s="230" t="e">
        <f t="shared" si="322"/>
        <v>#REF!</v>
      </c>
      <c r="AJ1383" s="230" t="e">
        <f t="shared" si="323"/>
        <v>#REF!</v>
      </c>
      <c r="AK1383" s="209"/>
      <c r="AL1383" s="209"/>
      <c r="AM1383" s="209"/>
      <c r="AN1383" s="209"/>
      <c r="AO1383" s="209"/>
      <c r="AP1383" s="209"/>
      <c r="AQ1383" s="209"/>
      <c r="AR1383" s="209"/>
      <c r="AS1383" s="209"/>
      <c r="AT1383" s="209"/>
      <c r="AU1383" s="209"/>
      <c r="AV1383" s="209"/>
      <c r="AW1383" s="209"/>
      <c r="AX1383"/>
    </row>
    <row r="1384" spans="1:50" ht="15" hidden="1" x14ac:dyDescent="0.25">
      <c r="A1384" s="209">
        <v>4151</v>
      </c>
      <c r="B1384" s="209" t="s">
        <v>718</v>
      </c>
      <c r="C1384" s="210">
        <v>45679.720138888886</v>
      </c>
      <c r="D1384" s="209" t="s">
        <v>2256</v>
      </c>
      <c r="E1384" s="209" t="s">
        <v>744</v>
      </c>
      <c r="F1384" s="209">
        <v>7</v>
      </c>
      <c r="G1384" s="209" t="s">
        <v>564</v>
      </c>
      <c r="H1384" s="209" t="s">
        <v>627</v>
      </c>
      <c r="I1384" s="209" t="s">
        <v>621</v>
      </c>
      <c r="J1384" s="209" t="s">
        <v>1</v>
      </c>
      <c r="K1384" s="209" t="s">
        <v>2254</v>
      </c>
      <c r="L1384" s="209" t="s">
        <v>975</v>
      </c>
      <c r="M1384" s="209" t="s">
        <v>1938</v>
      </c>
      <c r="N1384" s="209" t="s">
        <v>1768</v>
      </c>
      <c r="O1384" s="209" t="s">
        <v>2293</v>
      </c>
      <c r="P1384" s="209"/>
      <c r="Q1384" s="209" t="s">
        <v>688</v>
      </c>
      <c r="R1384" s="209" t="e">
        <f>VLOOKUP(LEFT(Solicitacao_Prancha[[#This Row],[ORIGEM]],4),#REF!,2,0)</f>
        <v>#REF!</v>
      </c>
      <c r="S1384" s="209" t="e">
        <f>VLOOKUP(LEFT(Solicitacao_Prancha[[#This Row],[DESTINO]],4),#REF!,2,0)</f>
        <v>#REF!</v>
      </c>
      <c r="T1384" s="218" t="str">
        <f t="shared" si="315"/>
        <v>Não Aderente</v>
      </c>
      <c r="U1384" s="222">
        <f>((CONCATENATE(Solicitacao_Prancha[[#This Row],[DATA MOVIMENTAÇÃO]]," ",Solicitacao_Prancha[[#This Row],[HORA MOVIMENTAÇÃO]])-Solicitacao_Prancha[[#This Row],[DATA SOLICITAÇÃO]])*24)+3</f>
        <v>31.716666666674428</v>
      </c>
      <c r="V1384" s="218" t="s">
        <v>410</v>
      </c>
      <c r="W1384" s="209" t="str">
        <f>LEFT(Solicitacao_Prancha[[#This Row],[ORIGEM]],4)</f>
        <v>5018</v>
      </c>
      <c r="X1384" s="209" t="str">
        <f>LEFT(Solicitacao_Prancha[[#This Row],[DESTINO]],4)</f>
        <v>5009</v>
      </c>
      <c r="Y1384" s="209" t="str">
        <f t="shared" si="316"/>
        <v>BRLP5018</v>
      </c>
      <c r="Z1384" s="209" t="str">
        <f t="shared" si="317"/>
        <v>50185009</v>
      </c>
      <c r="AA1384" s="209" t="str">
        <f t="shared" si="318"/>
        <v>BRLP5009</v>
      </c>
      <c r="AB1384" s="222" t="e">
        <f>VLOOKUP(Y1384,#REF!,2,0)</f>
        <v>#REF!</v>
      </c>
      <c r="AC1384" s="222" t="e">
        <f>VLOOKUP(Z1384,#REF!,2,0)</f>
        <v>#REF!</v>
      </c>
      <c r="AD1384" s="222" t="e">
        <f>VLOOKUP(AA1384,#REF!,2,0)</f>
        <v>#REF!</v>
      </c>
      <c r="AE1384" s="228" t="e">
        <f t="shared" si="319"/>
        <v>#REF!</v>
      </c>
      <c r="AF1384" s="230" t="e">
        <f t="shared" si="320"/>
        <v>#REF!</v>
      </c>
      <c r="AG1384" s="230">
        <v>2</v>
      </c>
      <c r="AH1384" s="230" t="e">
        <f t="shared" si="321"/>
        <v>#REF!</v>
      </c>
      <c r="AI1384" s="230" t="e">
        <f t="shared" si="322"/>
        <v>#REF!</v>
      </c>
      <c r="AJ1384" s="230" t="e">
        <f t="shared" si="323"/>
        <v>#REF!</v>
      </c>
      <c r="AK1384" s="209"/>
      <c r="AL1384" s="209"/>
      <c r="AM1384" s="209"/>
      <c r="AN1384" s="209"/>
      <c r="AO1384" s="209"/>
      <c r="AP1384" s="209"/>
      <c r="AQ1384" s="209"/>
      <c r="AR1384" s="209"/>
      <c r="AS1384" s="209"/>
      <c r="AT1384" s="209"/>
      <c r="AU1384" s="209"/>
      <c r="AV1384" s="209"/>
      <c r="AW1384" s="209"/>
      <c r="AX1384"/>
    </row>
    <row r="1385" spans="1:50" ht="15" hidden="1" x14ac:dyDescent="0.25">
      <c r="A1385" s="209">
        <v>4152</v>
      </c>
      <c r="B1385" s="209" t="s">
        <v>717</v>
      </c>
      <c r="C1385" s="210">
        <v>45679.741666666669</v>
      </c>
      <c r="D1385" s="209" t="s">
        <v>1467</v>
      </c>
      <c r="E1385" s="209" t="s">
        <v>500</v>
      </c>
      <c r="F1385" s="209">
        <v>2</v>
      </c>
      <c r="G1385" s="209" t="s">
        <v>6</v>
      </c>
      <c r="H1385" s="209" t="s">
        <v>621</v>
      </c>
      <c r="I1385" s="209" t="s">
        <v>621</v>
      </c>
      <c r="J1385" s="209" t="s">
        <v>1</v>
      </c>
      <c r="K1385" s="209" t="s">
        <v>2171</v>
      </c>
      <c r="L1385" s="209" t="s">
        <v>606</v>
      </c>
      <c r="M1385" s="209" t="s">
        <v>538</v>
      </c>
      <c r="N1385" s="209" t="s">
        <v>578</v>
      </c>
      <c r="O1385" s="209"/>
      <c r="P1385" s="209"/>
      <c r="Q1385" s="209" t="s">
        <v>688</v>
      </c>
      <c r="R1385" s="209" t="e">
        <f>VLOOKUP(LEFT(Solicitacao_Prancha[[#This Row],[ORIGEM]],4),#REF!,2,0)</f>
        <v>#REF!</v>
      </c>
      <c r="S1385" s="209" t="e">
        <f>VLOOKUP(LEFT(Solicitacao_Prancha[[#This Row],[DESTINO]],4),#REF!,2,0)</f>
        <v>#REF!</v>
      </c>
      <c r="T1385" s="218" t="str">
        <f t="shared" si="315"/>
        <v>Não Aderente</v>
      </c>
      <c r="U1385" s="222">
        <f>((CONCATENATE(Solicitacao_Prancha[[#This Row],[DATA MOVIMENTAÇÃO]]," ",Solicitacao_Prancha[[#This Row],[HORA MOVIMENTAÇÃO]])-Solicitacao_Prancha[[#This Row],[DATA SOLICITAÇÃO]])*24)+3</f>
        <v>45.199999999953434</v>
      </c>
      <c r="V1385" s="218" t="s">
        <v>410</v>
      </c>
      <c r="W1385" s="209" t="str">
        <f>LEFT(Solicitacao_Prancha[[#This Row],[ORIGEM]],4)</f>
        <v>0371</v>
      </c>
      <c r="X1385" s="209" t="str">
        <f>LEFT(Solicitacao_Prancha[[#This Row],[DESTINO]],4)</f>
        <v>0367</v>
      </c>
      <c r="Y1385" s="209" t="str">
        <f t="shared" si="316"/>
        <v>BRLP0371</v>
      </c>
      <c r="Z1385" s="209" t="str">
        <f t="shared" si="317"/>
        <v>03710367</v>
      </c>
      <c r="AA1385" s="209" t="str">
        <f t="shared" si="318"/>
        <v>BRLP0367</v>
      </c>
      <c r="AB1385" s="222" t="e">
        <f>VLOOKUP(Y1385,#REF!,2,0)</f>
        <v>#REF!</v>
      </c>
      <c r="AC1385" s="222" t="e">
        <f>VLOOKUP(Z1385,#REF!,2,0)</f>
        <v>#REF!</v>
      </c>
      <c r="AD1385" s="222" t="e">
        <f>VLOOKUP(AA1385,#REF!,2,0)</f>
        <v>#REF!</v>
      </c>
      <c r="AE1385" s="228" t="e">
        <f t="shared" si="319"/>
        <v>#REF!</v>
      </c>
      <c r="AF1385" s="230" t="e">
        <f t="shared" si="320"/>
        <v>#REF!</v>
      </c>
      <c r="AG1385" s="230">
        <v>2</v>
      </c>
      <c r="AH1385" s="230" t="e">
        <f t="shared" si="321"/>
        <v>#REF!</v>
      </c>
      <c r="AI1385" s="230" t="e">
        <f t="shared" si="322"/>
        <v>#REF!</v>
      </c>
      <c r="AJ1385" s="230" t="e">
        <f t="shared" si="323"/>
        <v>#REF!</v>
      </c>
      <c r="AK1385" s="209"/>
      <c r="AL1385" s="209"/>
      <c r="AM1385" s="209"/>
      <c r="AN1385" s="209"/>
      <c r="AO1385" s="209"/>
      <c r="AP1385" s="209"/>
      <c r="AQ1385" s="209"/>
      <c r="AR1385" s="209"/>
      <c r="AS1385" s="209"/>
      <c r="AT1385" s="209"/>
      <c r="AU1385" s="209"/>
      <c r="AV1385" s="209"/>
      <c r="AW1385" s="209"/>
      <c r="AX1385"/>
    </row>
    <row r="1386" spans="1:50" ht="15" hidden="1" x14ac:dyDescent="0.25">
      <c r="A1386" s="209">
        <v>4153</v>
      </c>
      <c r="B1386" s="209" t="s">
        <v>717</v>
      </c>
      <c r="C1386" s="210">
        <v>45679.75</v>
      </c>
      <c r="D1386" s="209" t="s">
        <v>1467</v>
      </c>
      <c r="E1386" s="209" t="s">
        <v>491</v>
      </c>
      <c r="F1386" s="209">
        <v>1</v>
      </c>
      <c r="G1386" s="209" t="s">
        <v>6</v>
      </c>
      <c r="H1386" s="209" t="s">
        <v>620</v>
      </c>
      <c r="I1386" s="209" t="s">
        <v>624</v>
      </c>
      <c r="J1386" s="209" t="s">
        <v>1</v>
      </c>
      <c r="K1386" s="209" t="s">
        <v>2171</v>
      </c>
      <c r="L1386" s="209" t="s">
        <v>593</v>
      </c>
      <c r="M1386" s="209" t="s">
        <v>640</v>
      </c>
      <c r="N1386" s="209" t="s">
        <v>1857</v>
      </c>
      <c r="O1386" s="209"/>
      <c r="P1386" s="209"/>
      <c r="Q1386" s="209" t="s">
        <v>688</v>
      </c>
      <c r="R1386" s="209" t="e">
        <f>VLOOKUP(LEFT(Solicitacao_Prancha[[#This Row],[ORIGEM]],4),#REF!,2,0)</f>
        <v>#REF!</v>
      </c>
      <c r="S1386" s="209" t="e">
        <f>VLOOKUP(LEFT(Solicitacao_Prancha[[#This Row],[DESTINO]],4),#REF!,2,0)</f>
        <v>#REF!</v>
      </c>
      <c r="T1386" s="218" t="str">
        <f t="shared" si="315"/>
        <v>Não Aderente</v>
      </c>
      <c r="U1386" s="222">
        <f>((CONCATENATE(Solicitacao_Prancha[[#This Row],[DATA MOVIMENTAÇÃO]]," ",Solicitacao_Prancha[[#This Row],[HORA MOVIMENTAÇÃO]])-Solicitacao_Prancha[[#This Row],[DATA SOLICITAÇÃO]])*24)+3</f>
        <v>41.000000000058208</v>
      </c>
      <c r="V1386" s="218" t="s">
        <v>410</v>
      </c>
      <c r="W1386" s="209" t="str">
        <f>LEFT(Solicitacao_Prancha[[#This Row],[ORIGEM]],4)</f>
        <v>0422</v>
      </c>
      <c r="X1386" s="209" t="str">
        <f>LEFT(Solicitacao_Prancha[[#This Row],[DESTINO]],4)</f>
        <v>0384</v>
      </c>
      <c r="Y1386" s="209" t="str">
        <f t="shared" si="316"/>
        <v>BRLP0422</v>
      </c>
      <c r="Z1386" s="209" t="str">
        <f t="shared" si="317"/>
        <v>04220384</v>
      </c>
      <c r="AA1386" s="209" t="str">
        <f t="shared" si="318"/>
        <v>BRLP0384</v>
      </c>
      <c r="AB1386" s="222" t="e">
        <f>VLOOKUP(Y1386,#REF!,2,0)</f>
        <v>#REF!</v>
      </c>
      <c r="AC1386" s="222" t="e">
        <f>VLOOKUP(Z1386,#REF!,2,0)</f>
        <v>#REF!</v>
      </c>
      <c r="AD1386" s="222" t="e">
        <f>VLOOKUP(AA1386,#REF!,2,0)</f>
        <v>#REF!</v>
      </c>
      <c r="AE1386" s="228" t="e">
        <f t="shared" si="319"/>
        <v>#REF!</v>
      </c>
      <c r="AF1386" s="230" t="e">
        <f t="shared" si="320"/>
        <v>#REF!</v>
      </c>
      <c r="AG1386" s="230">
        <v>2</v>
      </c>
      <c r="AH1386" s="230" t="e">
        <f t="shared" si="321"/>
        <v>#REF!</v>
      </c>
      <c r="AI1386" s="230" t="e">
        <f t="shared" si="322"/>
        <v>#REF!</v>
      </c>
      <c r="AJ1386" s="230" t="e">
        <f t="shared" si="323"/>
        <v>#REF!</v>
      </c>
      <c r="AK1386" s="209"/>
      <c r="AL1386" s="209"/>
      <c r="AM1386" s="209"/>
      <c r="AN1386" s="209"/>
      <c r="AO1386" s="209"/>
      <c r="AP1386" s="209"/>
      <c r="AQ1386" s="209"/>
      <c r="AR1386" s="209"/>
      <c r="AS1386" s="209"/>
      <c r="AT1386" s="209"/>
      <c r="AU1386" s="209"/>
      <c r="AV1386" s="209"/>
      <c r="AW1386" s="209"/>
      <c r="AX1386"/>
    </row>
    <row r="1387" spans="1:50" ht="15" hidden="1" x14ac:dyDescent="0.25">
      <c r="A1387" s="209">
        <v>4154</v>
      </c>
      <c r="B1387" s="209" t="s">
        <v>717</v>
      </c>
      <c r="C1387" s="210">
        <v>45679.751388888886</v>
      </c>
      <c r="D1387" s="209" t="s">
        <v>1467</v>
      </c>
      <c r="E1387" s="209" t="s">
        <v>500</v>
      </c>
      <c r="F1387" s="209">
        <v>2</v>
      </c>
      <c r="G1387" s="209" t="s">
        <v>6</v>
      </c>
      <c r="H1387" s="209" t="s">
        <v>620</v>
      </c>
      <c r="I1387" s="209" t="s">
        <v>624</v>
      </c>
      <c r="J1387" s="209" t="s">
        <v>1</v>
      </c>
      <c r="K1387" s="209" t="s">
        <v>2171</v>
      </c>
      <c r="L1387" s="209" t="s">
        <v>593</v>
      </c>
      <c r="M1387" s="209" t="s">
        <v>640</v>
      </c>
      <c r="N1387" s="209" t="s">
        <v>1857</v>
      </c>
      <c r="O1387" s="209"/>
      <c r="P1387" s="209"/>
      <c r="Q1387" s="209" t="s">
        <v>688</v>
      </c>
      <c r="R1387" s="209" t="e">
        <f>VLOOKUP(LEFT(Solicitacao_Prancha[[#This Row],[ORIGEM]],4),#REF!,2,0)</f>
        <v>#REF!</v>
      </c>
      <c r="S1387" s="209" t="e">
        <f>VLOOKUP(LEFT(Solicitacao_Prancha[[#This Row],[DESTINO]],4),#REF!,2,0)</f>
        <v>#REF!</v>
      </c>
      <c r="T1387" s="218" t="str">
        <f t="shared" si="315"/>
        <v>Não Aderente</v>
      </c>
      <c r="U1387" s="222">
        <f>((CONCATENATE(Solicitacao_Prancha[[#This Row],[DATA MOVIMENTAÇÃO]]," ",Solicitacao_Prancha[[#This Row],[HORA MOVIMENTAÇÃO]])-Solicitacao_Prancha[[#This Row],[DATA SOLICITAÇÃO]])*24)+3</f>
        <v>40.966666666790843</v>
      </c>
      <c r="V1387" s="218" t="s">
        <v>410</v>
      </c>
      <c r="W1387" s="209" t="str">
        <f>LEFT(Solicitacao_Prancha[[#This Row],[ORIGEM]],4)</f>
        <v>0422</v>
      </c>
      <c r="X1387" s="209" t="str">
        <f>LEFT(Solicitacao_Prancha[[#This Row],[DESTINO]],4)</f>
        <v>0384</v>
      </c>
      <c r="Y1387" s="209" t="str">
        <f t="shared" si="316"/>
        <v>BRLP0422</v>
      </c>
      <c r="Z1387" s="209" t="str">
        <f t="shared" si="317"/>
        <v>04220384</v>
      </c>
      <c r="AA1387" s="209" t="str">
        <f t="shared" si="318"/>
        <v>BRLP0384</v>
      </c>
      <c r="AB1387" s="222" t="e">
        <f>VLOOKUP(Y1387,#REF!,2,0)</f>
        <v>#REF!</v>
      </c>
      <c r="AC1387" s="222" t="e">
        <f>VLOOKUP(Z1387,#REF!,2,0)</f>
        <v>#REF!</v>
      </c>
      <c r="AD1387" s="222" t="e">
        <f>VLOOKUP(AA1387,#REF!,2,0)</f>
        <v>#REF!</v>
      </c>
      <c r="AE1387" s="228" t="e">
        <f t="shared" si="319"/>
        <v>#REF!</v>
      </c>
      <c r="AF1387" s="230" t="e">
        <f t="shared" si="320"/>
        <v>#REF!</v>
      </c>
      <c r="AG1387" s="230">
        <v>2</v>
      </c>
      <c r="AH1387" s="230" t="e">
        <f t="shared" si="321"/>
        <v>#REF!</v>
      </c>
      <c r="AI1387" s="230" t="e">
        <f t="shared" si="322"/>
        <v>#REF!</v>
      </c>
      <c r="AJ1387" s="230" t="e">
        <f t="shared" si="323"/>
        <v>#REF!</v>
      </c>
      <c r="AK1387" s="209"/>
      <c r="AL1387" s="209"/>
      <c r="AM1387" s="209"/>
      <c r="AN1387" s="209"/>
      <c r="AO1387" s="209"/>
      <c r="AP1387" s="209"/>
      <c r="AQ1387" s="209"/>
      <c r="AR1387" s="209"/>
      <c r="AS1387" s="209"/>
      <c r="AT1387" s="209"/>
      <c r="AU1387" s="209"/>
      <c r="AV1387" s="209"/>
      <c r="AW1387" s="209"/>
      <c r="AX1387"/>
    </row>
    <row r="1388" spans="1:50" ht="15" hidden="1" x14ac:dyDescent="0.25">
      <c r="A1388" s="209">
        <v>4155</v>
      </c>
      <c r="B1388" s="209" t="s">
        <v>742</v>
      </c>
      <c r="C1388" s="210">
        <v>45679.795138888891</v>
      </c>
      <c r="D1388" s="209" t="s">
        <v>499</v>
      </c>
      <c r="E1388" s="209" t="s">
        <v>489</v>
      </c>
      <c r="F1388" s="209">
        <v>1</v>
      </c>
      <c r="G1388" s="209" t="s">
        <v>534</v>
      </c>
      <c r="H1388" s="209" t="s">
        <v>620</v>
      </c>
      <c r="I1388" s="209" t="s">
        <v>624</v>
      </c>
      <c r="J1388" s="209" t="s">
        <v>1</v>
      </c>
      <c r="K1388" s="209" t="s">
        <v>2278</v>
      </c>
      <c r="L1388" s="209" t="s">
        <v>600</v>
      </c>
      <c r="M1388" s="209" t="s">
        <v>1421</v>
      </c>
      <c r="N1388" s="209" t="s">
        <v>639</v>
      </c>
      <c r="O1388" s="209"/>
      <c r="P1388" s="209"/>
      <c r="Q1388" s="209" t="s">
        <v>688</v>
      </c>
      <c r="R1388" s="209" t="e">
        <f>VLOOKUP(LEFT(Solicitacao_Prancha[[#This Row],[ORIGEM]],4),#REF!,2,0)</f>
        <v>#REF!</v>
      </c>
      <c r="S1388" s="209" t="e">
        <f>VLOOKUP(LEFT(Solicitacao_Prancha[[#This Row],[DESTINO]],4),#REF!,2,0)</f>
        <v>#REF!</v>
      </c>
      <c r="T1388" s="218" t="str">
        <f t="shared" si="315"/>
        <v>Aderente</v>
      </c>
      <c r="U1388" s="222">
        <f>((CONCATENATE(Solicitacao_Prancha[[#This Row],[DATA MOVIMENTAÇÃO]]," ",Solicitacao_Prancha[[#This Row],[HORA MOVIMENTAÇÃO]])-Solicitacao_Prancha[[#This Row],[DATA SOLICITAÇÃO]])*24)+3</f>
        <v>61.916666666627862</v>
      </c>
      <c r="V1388" s="218" t="s">
        <v>410</v>
      </c>
      <c r="W1388" s="209" t="str">
        <f>LEFT(Solicitacao_Prancha[[#This Row],[ORIGEM]],4)</f>
        <v>0656</v>
      </c>
      <c r="X1388" s="209" t="str">
        <f>LEFT(Solicitacao_Prancha[[#This Row],[DESTINO]],4)</f>
        <v>0486</v>
      </c>
      <c r="Y1388" s="209" t="str">
        <f t="shared" si="316"/>
        <v>BRLP0656</v>
      </c>
      <c r="Z1388" s="209" t="str">
        <f t="shared" si="317"/>
        <v>06560486</v>
      </c>
      <c r="AA1388" s="209" t="str">
        <f t="shared" si="318"/>
        <v>BRLP0486</v>
      </c>
      <c r="AB1388" s="222" t="e">
        <f>VLOOKUP(Y1388,#REF!,2,0)</f>
        <v>#REF!</v>
      </c>
      <c r="AC1388" s="222" t="e">
        <f>VLOOKUP(Z1388,#REF!,2,0)</f>
        <v>#REF!</v>
      </c>
      <c r="AD1388" s="222" t="e">
        <f>VLOOKUP(AA1388,#REF!,2,0)</f>
        <v>#REF!</v>
      </c>
      <c r="AE1388" s="228" t="e">
        <f t="shared" si="319"/>
        <v>#REF!</v>
      </c>
      <c r="AF1388" s="230" t="e">
        <f t="shared" si="320"/>
        <v>#REF!</v>
      </c>
      <c r="AG1388" s="230">
        <v>2</v>
      </c>
      <c r="AH1388" s="230" t="e">
        <f t="shared" si="321"/>
        <v>#REF!</v>
      </c>
      <c r="AI1388" s="230" t="e">
        <f t="shared" si="322"/>
        <v>#REF!</v>
      </c>
      <c r="AJ1388" s="230" t="e">
        <f t="shared" si="323"/>
        <v>#REF!</v>
      </c>
      <c r="AK1388" s="209"/>
      <c r="AL1388" s="209"/>
      <c r="AM1388" s="209"/>
      <c r="AN1388" s="209"/>
      <c r="AO1388" s="209"/>
      <c r="AP1388" s="209"/>
      <c r="AQ1388" s="209"/>
      <c r="AR1388" s="209"/>
      <c r="AS1388" s="209"/>
      <c r="AT1388" s="209"/>
      <c r="AU1388" s="209"/>
      <c r="AV1388" s="209"/>
      <c r="AW1388" s="209"/>
      <c r="AX1388"/>
    </row>
    <row r="1389" spans="1:50" ht="15" hidden="1" x14ac:dyDescent="0.25">
      <c r="A1389" s="209">
        <v>4156</v>
      </c>
      <c r="B1389" s="209" t="s">
        <v>742</v>
      </c>
      <c r="C1389" s="210">
        <v>45679.79791666667</v>
      </c>
      <c r="D1389" s="209" t="s">
        <v>499</v>
      </c>
      <c r="E1389" s="209" t="s">
        <v>507</v>
      </c>
      <c r="F1389" s="209">
        <v>1</v>
      </c>
      <c r="G1389" s="209" t="s">
        <v>534</v>
      </c>
      <c r="H1389" s="209" t="s">
        <v>620</v>
      </c>
      <c r="I1389" s="209" t="s">
        <v>624</v>
      </c>
      <c r="J1389" s="209" t="s">
        <v>1</v>
      </c>
      <c r="K1389" s="209" t="s">
        <v>2278</v>
      </c>
      <c r="L1389" s="209" t="s">
        <v>600</v>
      </c>
      <c r="M1389" s="209" t="s">
        <v>1421</v>
      </c>
      <c r="N1389" s="209" t="s">
        <v>639</v>
      </c>
      <c r="O1389" s="209"/>
      <c r="P1389" s="209"/>
      <c r="Q1389" s="209" t="s">
        <v>688</v>
      </c>
      <c r="R1389" s="209" t="e">
        <f>VLOOKUP(LEFT(Solicitacao_Prancha[[#This Row],[ORIGEM]],4),#REF!,2,0)</f>
        <v>#REF!</v>
      </c>
      <c r="S1389" s="209" t="e">
        <f>VLOOKUP(LEFT(Solicitacao_Prancha[[#This Row],[DESTINO]],4),#REF!,2,0)</f>
        <v>#REF!</v>
      </c>
      <c r="T1389" s="218" t="str">
        <f t="shared" si="315"/>
        <v>Aderente</v>
      </c>
      <c r="U1389" s="222">
        <f>((CONCATENATE(Solicitacao_Prancha[[#This Row],[DATA MOVIMENTAÇÃO]]," ",Solicitacao_Prancha[[#This Row],[HORA MOVIMENTAÇÃO]])-Solicitacao_Prancha[[#This Row],[DATA SOLICITAÇÃO]])*24)+3</f>
        <v>61.849999999918509</v>
      </c>
      <c r="V1389" s="218" t="s">
        <v>410</v>
      </c>
      <c r="W1389" s="209" t="str">
        <f>LEFT(Solicitacao_Prancha[[#This Row],[ORIGEM]],4)</f>
        <v>0656</v>
      </c>
      <c r="X1389" s="209" t="str">
        <f>LEFT(Solicitacao_Prancha[[#This Row],[DESTINO]],4)</f>
        <v>0486</v>
      </c>
      <c r="Y1389" s="209" t="str">
        <f t="shared" si="316"/>
        <v>BRLP0656</v>
      </c>
      <c r="Z1389" s="209" t="str">
        <f t="shared" si="317"/>
        <v>06560486</v>
      </c>
      <c r="AA1389" s="209" t="str">
        <f t="shared" si="318"/>
        <v>BRLP0486</v>
      </c>
      <c r="AB1389" s="222" t="e">
        <f>VLOOKUP(Y1389,#REF!,2,0)</f>
        <v>#REF!</v>
      </c>
      <c r="AC1389" s="222" t="e">
        <f>VLOOKUP(Z1389,#REF!,2,0)</f>
        <v>#REF!</v>
      </c>
      <c r="AD1389" s="222" t="e">
        <f>VLOOKUP(AA1389,#REF!,2,0)</f>
        <v>#REF!</v>
      </c>
      <c r="AE1389" s="228" t="e">
        <f t="shared" si="319"/>
        <v>#REF!</v>
      </c>
      <c r="AF1389" s="230" t="e">
        <f t="shared" si="320"/>
        <v>#REF!</v>
      </c>
      <c r="AG1389" s="230">
        <v>2</v>
      </c>
      <c r="AH1389" s="230" t="e">
        <f t="shared" si="321"/>
        <v>#REF!</v>
      </c>
      <c r="AI1389" s="230" t="e">
        <f t="shared" si="322"/>
        <v>#REF!</v>
      </c>
      <c r="AJ1389" s="230" t="e">
        <f t="shared" si="323"/>
        <v>#REF!</v>
      </c>
      <c r="AK1389" s="209"/>
      <c r="AL1389" s="209"/>
      <c r="AM1389" s="209"/>
      <c r="AN1389" s="209"/>
      <c r="AO1389" s="209"/>
      <c r="AP1389" s="209"/>
      <c r="AQ1389" s="209"/>
      <c r="AR1389" s="209"/>
      <c r="AS1389" s="209"/>
      <c r="AT1389" s="209"/>
      <c r="AU1389" s="209"/>
      <c r="AV1389" s="209"/>
      <c r="AW1389" s="209"/>
      <c r="AX1389"/>
    </row>
    <row r="1390" spans="1:50" ht="15" hidden="1" x14ac:dyDescent="0.25">
      <c r="A1390" s="209">
        <v>4157</v>
      </c>
      <c r="B1390" s="209" t="s">
        <v>717</v>
      </c>
      <c r="C1390" s="210">
        <v>45679.805555555555</v>
      </c>
      <c r="D1390" s="209" t="s">
        <v>510</v>
      </c>
      <c r="E1390" s="209" t="s">
        <v>500</v>
      </c>
      <c r="F1390" s="209">
        <v>3</v>
      </c>
      <c r="G1390" s="209" t="s">
        <v>4</v>
      </c>
      <c r="H1390" s="209" t="s">
        <v>620</v>
      </c>
      <c r="I1390" s="209" t="s">
        <v>624</v>
      </c>
      <c r="J1390" s="209" t="s">
        <v>531</v>
      </c>
      <c r="K1390" s="209" t="s">
        <v>2243</v>
      </c>
      <c r="L1390" s="209" t="s">
        <v>975</v>
      </c>
      <c r="M1390" s="209" t="s">
        <v>635</v>
      </c>
      <c r="N1390" s="209" t="s">
        <v>635</v>
      </c>
      <c r="O1390" s="209" t="s">
        <v>2294</v>
      </c>
      <c r="P1390" s="209" t="s">
        <v>633</v>
      </c>
      <c r="Q1390" s="209" t="s">
        <v>687</v>
      </c>
      <c r="R1390" s="209" t="e">
        <f>VLOOKUP(LEFT(Solicitacao_Prancha[[#This Row],[ORIGEM]],4),#REF!,2,0)</f>
        <v>#REF!</v>
      </c>
      <c r="S1390" s="209" t="e">
        <f>VLOOKUP(LEFT(Solicitacao_Prancha[[#This Row],[DESTINO]],4),#REF!,2,0)</f>
        <v>#REF!</v>
      </c>
      <c r="T1390" s="218" t="str">
        <f t="shared" si="315"/>
        <v>Não Aderente</v>
      </c>
      <c r="U1390" s="222">
        <f>((CONCATENATE(Solicitacao_Prancha[[#This Row],[DATA MOVIMENTAÇÃO]]," ",Solicitacao_Prancha[[#This Row],[HORA MOVIMENTAÇÃO]])-Solicitacao_Prancha[[#This Row],[DATA SOLICITAÇÃO]])*24)+3</f>
        <v>5.6666666666278616</v>
      </c>
      <c r="V1390" s="218" t="s">
        <v>410</v>
      </c>
      <c r="W1390" s="209" t="str">
        <f>LEFT(Solicitacao_Prancha[[#This Row],[ORIGEM]],4)</f>
        <v>0030</v>
      </c>
      <c r="X1390" s="209" t="str">
        <f>LEFT(Solicitacao_Prancha[[#This Row],[DESTINO]],4)</f>
        <v>0030</v>
      </c>
      <c r="Y1390" s="209" t="str">
        <f t="shared" si="316"/>
        <v>BRLP0030</v>
      </c>
      <c r="Z1390" s="209" t="str">
        <f t="shared" si="317"/>
        <v>00300030</v>
      </c>
      <c r="AA1390" s="209" t="str">
        <f t="shared" si="318"/>
        <v>BRLP0030</v>
      </c>
      <c r="AB1390" s="222" t="e">
        <f>VLOOKUP(Y1390,#REF!,2,0)</f>
        <v>#REF!</v>
      </c>
      <c r="AC1390" s="222" t="e">
        <f>VLOOKUP(Z1390,#REF!,2,0)</f>
        <v>#REF!</v>
      </c>
      <c r="AD1390" s="222" t="e">
        <f>VLOOKUP(AA1390,#REF!,2,0)</f>
        <v>#REF!</v>
      </c>
      <c r="AE1390" s="228" t="e">
        <f t="shared" si="319"/>
        <v>#REF!</v>
      </c>
      <c r="AF1390" s="230" t="e">
        <f t="shared" si="320"/>
        <v>#REF!</v>
      </c>
      <c r="AG1390" s="230">
        <v>2</v>
      </c>
      <c r="AH1390" s="230" t="e">
        <f t="shared" si="321"/>
        <v>#REF!</v>
      </c>
      <c r="AI1390" s="230" t="e">
        <f t="shared" si="322"/>
        <v>#REF!</v>
      </c>
      <c r="AJ1390" s="230" t="e">
        <f t="shared" si="323"/>
        <v>#REF!</v>
      </c>
      <c r="AK1390" s="209"/>
      <c r="AL1390" s="209"/>
      <c r="AM1390" s="209"/>
      <c r="AN1390" s="209"/>
      <c r="AO1390" s="209"/>
      <c r="AP1390" s="209"/>
      <c r="AQ1390" s="209"/>
      <c r="AR1390" s="209"/>
      <c r="AS1390" s="209"/>
      <c r="AT1390" s="209"/>
      <c r="AU1390" s="209"/>
      <c r="AV1390" s="209"/>
      <c r="AW1390" s="209"/>
      <c r="AX1390"/>
    </row>
    <row r="1391" spans="1:50" ht="15" hidden="1" x14ac:dyDescent="0.25">
      <c r="A1391" s="209">
        <v>4158</v>
      </c>
      <c r="B1391" s="209" t="s">
        <v>742</v>
      </c>
      <c r="C1391" s="210">
        <v>45679.810416666667</v>
      </c>
      <c r="D1391" s="209" t="s">
        <v>529</v>
      </c>
      <c r="E1391" s="209" t="s">
        <v>491</v>
      </c>
      <c r="F1391" s="209">
        <v>1</v>
      </c>
      <c r="G1391" s="209" t="s">
        <v>545</v>
      </c>
      <c r="H1391" s="209" t="s">
        <v>620</v>
      </c>
      <c r="I1391" s="209" t="s">
        <v>621</v>
      </c>
      <c r="J1391" s="209" t="s">
        <v>1</v>
      </c>
      <c r="K1391" s="209" t="s">
        <v>2171</v>
      </c>
      <c r="L1391" s="209" t="s">
        <v>600</v>
      </c>
      <c r="M1391" s="209" t="s">
        <v>1421</v>
      </c>
      <c r="N1391" s="209" t="s">
        <v>2240</v>
      </c>
      <c r="O1391" s="209"/>
      <c r="P1391" s="209"/>
      <c r="Q1391" s="209" t="s">
        <v>688</v>
      </c>
      <c r="R1391" s="209" t="e">
        <f>VLOOKUP(LEFT(Solicitacao_Prancha[[#This Row],[ORIGEM]],4),#REF!,2,0)</f>
        <v>#REF!</v>
      </c>
      <c r="S1391" s="209" t="e">
        <f>VLOOKUP(LEFT(Solicitacao_Prancha[[#This Row],[DESTINO]],4),#REF!,2,0)</f>
        <v>#REF!</v>
      </c>
      <c r="T1391" s="218" t="str">
        <f t="shared" si="315"/>
        <v>Não Aderente</v>
      </c>
      <c r="U1391" s="222">
        <f>((CONCATENATE(Solicitacao_Prancha[[#This Row],[DATA MOVIMENTAÇÃO]]," ",Solicitacao_Prancha[[#This Row],[HORA MOVIMENTAÇÃO]])-Solicitacao_Prancha[[#This Row],[DATA SOLICITAÇÃO]])*24)+3</f>
        <v>37.549999999988358</v>
      </c>
      <c r="V1391" s="218" t="s">
        <v>410</v>
      </c>
      <c r="W1391" s="209" t="str">
        <f>LEFT(Solicitacao_Prancha[[#This Row],[ORIGEM]],4)</f>
        <v>0656</v>
      </c>
      <c r="X1391" s="209" t="str">
        <f>LEFT(Solicitacao_Prancha[[#This Row],[DESTINO]],4)</f>
        <v>0475</v>
      </c>
      <c r="Y1391" s="209" t="str">
        <f t="shared" si="316"/>
        <v>BRLP0656</v>
      </c>
      <c r="Z1391" s="209" t="str">
        <f t="shared" si="317"/>
        <v>06560475</v>
      </c>
      <c r="AA1391" s="209" t="str">
        <f t="shared" si="318"/>
        <v>BRLP0475</v>
      </c>
      <c r="AB1391" s="222" t="e">
        <f>VLOOKUP(Y1391,#REF!,2,0)</f>
        <v>#REF!</v>
      </c>
      <c r="AC1391" s="222" t="e">
        <f>VLOOKUP(Z1391,#REF!,2,0)</f>
        <v>#REF!</v>
      </c>
      <c r="AD1391" s="222" t="e">
        <f>VLOOKUP(AA1391,#REF!,2,0)</f>
        <v>#REF!</v>
      </c>
      <c r="AE1391" s="228" t="e">
        <f t="shared" si="319"/>
        <v>#REF!</v>
      </c>
      <c r="AF1391" s="230" t="e">
        <f t="shared" si="320"/>
        <v>#REF!</v>
      </c>
      <c r="AG1391" s="230">
        <v>2</v>
      </c>
      <c r="AH1391" s="230" t="e">
        <f t="shared" si="321"/>
        <v>#REF!</v>
      </c>
      <c r="AI1391" s="230" t="e">
        <f t="shared" si="322"/>
        <v>#REF!</v>
      </c>
      <c r="AJ1391" s="230" t="e">
        <f t="shared" si="323"/>
        <v>#REF!</v>
      </c>
      <c r="AK1391" s="209"/>
      <c r="AL1391" s="209"/>
      <c r="AM1391" s="209"/>
      <c r="AN1391" s="209"/>
      <c r="AO1391" s="209"/>
      <c r="AP1391" s="209"/>
      <c r="AQ1391" s="209"/>
      <c r="AR1391" s="209"/>
      <c r="AS1391" s="209"/>
      <c r="AT1391" s="209"/>
      <c r="AU1391" s="209"/>
      <c r="AV1391" s="209"/>
      <c r="AW1391" s="209"/>
      <c r="AX1391"/>
    </row>
    <row r="1392" spans="1:50" ht="15" hidden="1" x14ac:dyDescent="0.25">
      <c r="A1392" s="209">
        <v>4160</v>
      </c>
      <c r="B1392" s="209" t="s">
        <v>718</v>
      </c>
      <c r="C1392" s="210">
        <v>45679.820833333331</v>
      </c>
      <c r="D1392" s="209" t="s">
        <v>2295</v>
      </c>
      <c r="E1392" s="209" t="s">
        <v>744</v>
      </c>
      <c r="F1392" s="209">
        <v>2</v>
      </c>
      <c r="G1392" s="209" t="s">
        <v>8</v>
      </c>
      <c r="H1392" s="209" t="s">
        <v>621</v>
      </c>
      <c r="I1392" s="209" t="s">
        <v>621</v>
      </c>
      <c r="J1392" s="209" t="s">
        <v>531</v>
      </c>
      <c r="K1392" s="209" t="s">
        <v>2254</v>
      </c>
      <c r="L1392" s="209" t="s">
        <v>593</v>
      </c>
      <c r="M1392" s="209" t="s">
        <v>1717</v>
      </c>
      <c r="N1392" s="209" t="s">
        <v>2240</v>
      </c>
      <c r="O1392" s="209"/>
      <c r="P1392" s="209" t="s">
        <v>514</v>
      </c>
      <c r="Q1392" s="209" t="s">
        <v>688</v>
      </c>
      <c r="R1392" s="209" t="e">
        <f>VLOOKUP(LEFT(Solicitacao_Prancha[[#This Row],[ORIGEM]],4),#REF!,2,0)</f>
        <v>#REF!</v>
      </c>
      <c r="S1392" s="209" t="e">
        <f>VLOOKUP(LEFT(Solicitacao_Prancha[[#This Row],[DESTINO]],4),#REF!,2,0)</f>
        <v>#REF!</v>
      </c>
      <c r="T1392" s="218" t="str">
        <f t="shared" si="315"/>
        <v>Não Aderente</v>
      </c>
      <c r="U1392" s="222">
        <f>((CONCATENATE(Solicitacao_Prancha[[#This Row],[DATA MOVIMENTAÇÃO]]," ",Solicitacao_Prancha[[#This Row],[HORA MOVIMENTAÇÃO]])-Solicitacao_Prancha[[#This Row],[DATA SOLICITAÇÃO]])*24)+3</f>
        <v>15.300000000104774</v>
      </c>
      <c r="V1392" s="218" t="s">
        <v>410</v>
      </c>
      <c r="W1392" s="209" t="str">
        <f>LEFT(Solicitacao_Prancha[[#This Row],[ORIGEM]],4)</f>
        <v>1123</v>
      </c>
      <c r="X1392" s="209" t="str">
        <f>LEFT(Solicitacao_Prancha[[#This Row],[DESTINO]],4)</f>
        <v>0475</v>
      </c>
      <c r="Y1392" s="209" t="str">
        <f t="shared" si="316"/>
        <v>BRLP1123</v>
      </c>
      <c r="Z1392" s="209" t="str">
        <f t="shared" si="317"/>
        <v>11230475</v>
      </c>
      <c r="AA1392" s="209" t="str">
        <f t="shared" si="318"/>
        <v>BRLP0475</v>
      </c>
      <c r="AB1392" s="222" t="e">
        <f>VLOOKUP(Y1392,#REF!,2,0)</f>
        <v>#REF!</v>
      </c>
      <c r="AC1392" s="222" t="e">
        <f>VLOOKUP(Z1392,#REF!,2,0)</f>
        <v>#REF!</v>
      </c>
      <c r="AD1392" s="222" t="e">
        <f>VLOOKUP(AA1392,#REF!,2,0)</f>
        <v>#REF!</v>
      </c>
      <c r="AE1392" s="228" t="e">
        <f t="shared" si="319"/>
        <v>#REF!</v>
      </c>
      <c r="AF1392" s="230" t="e">
        <f t="shared" si="320"/>
        <v>#REF!</v>
      </c>
      <c r="AG1392" s="230">
        <v>2</v>
      </c>
      <c r="AH1392" s="230" t="e">
        <f t="shared" si="321"/>
        <v>#REF!</v>
      </c>
      <c r="AI1392" s="230" t="e">
        <f t="shared" si="322"/>
        <v>#REF!</v>
      </c>
      <c r="AJ1392" s="230" t="e">
        <f t="shared" si="323"/>
        <v>#REF!</v>
      </c>
      <c r="AK1392" s="209"/>
      <c r="AL1392" s="209"/>
      <c r="AM1392" s="209"/>
      <c r="AN1392" s="209"/>
      <c r="AO1392" s="209"/>
      <c r="AP1392" s="209"/>
      <c r="AQ1392" s="209"/>
      <c r="AR1392" s="209"/>
      <c r="AS1392" s="209"/>
      <c r="AT1392" s="209"/>
      <c r="AU1392" s="209"/>
      <c r="AV1392" s="209"/>
      <c r="AW1392" s="209"/>
      <c r="AX1392"/>
    </row>
    <row r="1393" spans="1:50" ht="15" hidden="1" x14ac:dyDescent="0.25">
      <c r="A1393" s="209">
        <v>4159</v>
      </c>
      <c r="B1393" s="209" t="s">
        <v>718</v>
      </c>
      <c r="C1393" s="210">
        <v>45679.821527777778</v>
      </c>
      <c r="D1393" s="209" t="s">
        <v>1822</v>
      </c>
      <c r="E1393" s="209" t="s">
        <v>744</v>
      </c>
      <c r="F1393" s="209">
        <v>1</v>
      </c>
      <c r="G1393" s="209" t="s">
        <v>501</v>
      </c>
      <c r="H1393" s="209" t="s">
        <v>620</v>
      </c>
      <c r="I1393" s="209" t="s">
        <v>621</v>
      </c>
      <c r="J1393" s="209" t="s">
        <v>1</v>
      </c>
      <c r="K1393" s="209" t="s">
        <v>2171</v>
      </c>
      <c r="L1393" s="209" t="s">
        <v>604</v>
      </c>
      <c r="M1393" s="209" t="s">
        <v>1580</v>
      </c>
      <c r="N1393" s="209" t="s">
        <v>2240</v>
      </c>
      <c r="O1393" s="209"/>
      <c r="P1393" s="209"/>
      <c r="Q1393" s="209" t="s">
        <v>688</v>
      </c>
      <c r="R1393" s="209" t="e">
        <f>VLOOKUP(LEFT(Solicitacao_Prancha[[#This Row],[ORIGEM]],4),#REF!,2,0)</f>
        <v>#REF!</v>
      </c>
      <c r="S1393" s="209" t="e">
        <f>VLOOKUP(LEFT(Solicitacao_Prancha[[#This Row],[DESTINO]],4),#REF!,2,0)</f>
        <v>#REF!</v>
      </c>
      <c r="T1393" s="218" t="str">
        <f t="shared" si="315"/>
        <v>Não Aderente</v>
      </c>
      <c r="U1393" s="222">
        <f>((CONCATENATE(Solicitacao_Prancha[[#This Row],[DATA MOVIMENTAÇÃO]]," ",Solicitacao_Prancha[[#This Row],[HORA MOVIMENTAÇÃO]])-Solicitacao_Prancha[[#This Row],[DATA SOLICITAÇÃO]])*24)+3</f>
        <v>38.283333333267365</v>
      </c>
      <c r="V1393" s="218" t="s">
        <v>410</v>
      </c>
      <c r="W1393" s="209" t="str">
        <f>LEFT(Solicitacao_Prancha[[#This Row],[ORIGEM]],4)</f>
        <v>0014</v>
      </c>
      <c r="X1393" s="209" t="str">
        <f>LEFT(Solicitacao_Prancha[[#This Row],[DESTINO]],4)</f>
        <v>0475</v>
      </c>
      <c r="Y1393" s="209" t="str">
        <f t="shared" si="316"/>
        <v>BRLP0014</v>
      </c>
      <c r="Z1393" s="209" t="str">
        <f t="shared" si="317"/>
        <v>00140475</v>
      </c>
      <c r="AA1393" s="209" t="str">
        <f t="shared" si="318"/>
        <v>BRLP0475</v>
      </c>
      <c r="AB1393" s="222" t="e">
        <f>VLOOKUP(Y1393,#REF!,2,0)</f>
        <v>#REF!</v>
      </c>
      <c r="AC1393" s="222" t="e">
        <f>VLOOKUP(Z1393,#REF!,2,0)</f>
        <v>#REF!</v>
      </c>
      <c r="AD1393" s="222" t="e">
        <f>VLOOKUP(AA1393,#REF!,2,0)</f>
        <v>#REF!</v>
      </c>
      <c r="AE1393" s="228" t="e">
        <f t="shared" si="319"/>
        <v>#REF!</v>
      </c>
      <c r="AF1393" s="230" t="e">
        <f t="shared" si="320"/>
        <v>#REF!</v>
      </c>
      <c r="AG1393" s="230">
        <v>2</v>
      </c>
      <c r="AH1393" s="230" t="e">
        <f t="shared" si="321"/>
        <v>#REF!</v>
      </c>
      <c r="AI1393" s="230" t="e">
        <f t="shared" si="322"/>
        <v>#REF!</v>
      </c>
      <c r="AJ1393" s="230" t="e">
        <f t="shared" si="323"/>
        <v>#REF!</v>
      </c>
      <c r="AK1393" s="209"/>
      <c r="AL1393" s="209"/>
      <c r="AM1393" s="209"/>
      <c r="AN1393" s="209"/>
      <c r="AO1393" s="209"/>
      <c r="AP1393" s="209"/>
      <c r="AQ1393" s="209"/>
      <c r="AR1393" s="209"/>
      <c r="AS1393" s="209"/>
      <c r="AT1393" s="209"/>
      <c r="AU1393" s="209"/>
      <c r="AV1393" s="209"/>
      <c r="AW1393" s="209"/>
      <c r="AX1393"/>
    </row>
    <row r="1394" spans="1:50" ht="15" hidden="1" x14ac:dyDescent="0.25">
      <c r="A1394" s="209">
        <v>4161</v>
      </c>
      <c r="B1394" s="209" t="s">
        <v>718</v>
      </c>
      <c r="C1394" s="210">
        <v>45679.824999999997</v>
      </c>
      <c r="D1394" s="209" t="s">
        <v>2296</v>
      </c>
      <c r="E1394" s="209" t="s">
        <v>719</v>
      </c>
      <c r="F1394" s="209">
        <v>1</v>
      </c>
      <c r="G1394" s="209" t="s">
        <v>8</v>
      </c>
      <c r="H1394" s="209" t="s">
        <v>620</v>
      </c>
      <c r="I1394" s="209" t="s">
        <v>621</v>
      </c>
      <c r="J1394" s="209" t="s">
        <v>1</v>
      </c>
      <c r="K1394" s="209" t="s">
        <v>2254</v>
      </c>
      <c r="L1394" s="209" t="s">
        <v>605</v>
      </c>
      <c r="M1394" s="209" t="s">
        <v>827</v>
      </c>
      <c r="N1394" s="209" t="s">
        <v>1717</v>
      </c>
      <c r="O1394" s="209"/>
      <c r="P1394" s="209"/>
      <c r="Q1394" s="209" t="s">
        <v>688</v>
      </c>
      <c r="R1394" s="209" t="e">
        <f>VLOOKUP(LEFT(Solicitacao_Prancha[[#This Row],[ORIGEM]],4),#REF!,2,0)</f>
        <v>#REF!</v>
      </c>
      <c r="S1394" s="209" t="e">
        <f>VLOOKUP(LEFT(Solicitacao_Prancha[[#This Row],[DESTINO]],4),#REF!,2,0)</f>
        <v>#REF!</v>
      </c>
      <c r="T1394" s="218" t="str">
        <f t="shared" si="315"/>
        <v>Não Aderente</v>
      </c>
      <c r="U1394" s="222">
        <f>((CONCATENATE(Solicitacao_Prancha[[#This Row],[DATA MOVIMENTAÇÃO]]," ",Solicitacao_Prancha[[#This Row],[HORA MOVIMENTAÇÃO]])-Solicitacao_Prancha[[#This Row],[DATA SOLICITAÇÃO]])*24)+3</f>
        <v>25.200000000069849</v>
      </c>
      <c r="V1394" s="218" t="s">
        <v>410</v>
      </c>
      <c r="W1394" s="209" t="str">
        <f>LEFT(Solicitacao_Prancha[[#This Row],[ORIGEM]],4)</f>
        <v>1106</v>
      </c>
      <c r="X1394" s="209" t="str">
        <f>LEFT(Solicitacao_Prancha[[#This Row],[DESTINO]],4)</f>
        <v>1123</v>
      </c>
      <c r="Y1394" s="209" t="str">
        <f t="shared" si="316"/>
        <v>BRLP1106</v>
      </c>
      <c r="Z1394" s="209" t="str">
        <f t="shared" si="317"/>
        <v>11061123</v>
      </c>
      <c r="AA1394" s="209" t="str">
        <f t="shared" si="318"/>
        <v>BRLP1123</v>
      </c>
      <c r="AB1394" s="222" t="e">
        <f>VLOOKUP(Y1394,#REF!,2,0)</f>
        <v>#REF!</v>
      </c>
      <c r="AC1394" s="222" t="e">
        <f>VLOOKUP(Z1394,#REF!,2,0)</f>
        <v>#REF!</v>
      </c>
      <c r="AD1394" s="222" t="e">
        <f>VLOOKUP(AA1394,#REF!,2,0)</f>
        <v>#REF!</v>
      </c>
      <c r="AE1394" s="228" t="e">
        <f t="shared" si="319"/>
        <v>#REF!</v>
      </c>
      <c r="AF1394" s="230" t="e">
        <f t="shared" si="320"/>
        <v>#REF!</v>
      </c>
      <c r="AG1394" s="230">
        <v>2</v>
      </c>
      <c r="AH1394" s="230" t="e">
        <f t="shared" si="321"/>
        <v>#REF!</v>
      </c>
      <c r="AI1394" s="230" t="e">
        <f t="shared" si="322"/>
        <v>#REF!</v>
      </c>
      <c r="AJ1394" s="230" t="e">
        <f t="shared" si="323"/>
        <v>#REF!</v>
      </c>
      <c r="AK1394" s="209"/>
      <c r="AL1394" s="209"/>
      <c r="AM1394" s="209"/>
      <c r="AN1394" s="209"/>
      <c r="AO1394" s="209"/>
      <c r="AP1394" s="209"/>
      <c r="AQ1394" s="209"/>
      <c r="AR1394" s="209"/>
      <c r="AS1394" s="209"/>
      <c r="AT1394" s="209"/>
      <c r="AU1394" s="209"/>
      <c r="AV1394" s="209"/>
      <c r="AW1394" s="209"/>
      <c r="AX1394"/>
    </row>
    <row r="1395" spans="1:50" ht="15" hidden="1" x14ac:dyDescent="0.25">
      <c r="A1395" s="209">
        <v>4162</v>
      </c>
      <c r="B1395" s="209" t="s">
        <v>742</v>
      </c>
      <c r="C1395" s="210">
        <v>45679.831944444442</v>
      </c>
      <c r="D1395" s="209" t="s">
        <v>676</v>
      </c>
      <c r="E1395" s="209" t="s">
        <v>489</v>
      </c>
      <c r="F1395" s="209">
        <v>1</v>
      </c>
      <c r="G1395" s="209" t="s">
        <v>536</v>
      </c>
      <c r="H1395" s="209" t="s">
        <v>620</v>
      </c>
      <c r="I1395" s="209" t="s">
        <v>621</v>
      </c>
      <c r="J1395" s="209" t="s">
        <v>1</v>
      </c>
      <c r="K1395" s="209" t="s">
        <v>2254</v>
      </c>
      <c r="L1395" s="209" t="s">
        <v>598</v>
      </c>
      <c r="M1395" s="209" t="s">
        <v>1778</v>
      </c>
      <c r="N1395" s="209" t="s">
        <v>1428</v>
      </c>
      <c r="O1395" s="209"/>
      <c r="P1395" s="209"/>
      <c r="Q1395" s="209" t="s">
        <v>688</v>
      </c>
      <c r="R1395" s="209" t="e">
        <f>VLOOKUP(LEFT(Solicitacao_Prancha[[#This Row],[ORIGEM]],4),#REF!,2,0)</f>
        <v>#REF!</v>
      </c>
      <c r="S1395" s="209" t="e">
        <f>VLOOKUP(LEFT(Solicitacao_Prancha[[#This Row],[DESTINO]],4),#REF!,2,0)</f>
        <v>#REF!</v>
      </c>
      <c r="T1395" s="218" t="str">
        <f t="shared" si="315"/>
        <v>Não Aderente</v>
      </c>
      <c r="U1395" s="222">
        <f>((CONCATENATE(Solicitacao_Prancha[[#This Row],[DATA MOVIMENTAÇÃO]]," ",Solicitacao_Prancha[[#This Row],[HORA MOVIMENTAÇÃO]])-Solicitacao_Prancha[[#This Row],[DATA SOLICITAÇÃO]])*24)+3</f>
        <v>21.033333333441988</v>
      </c>
      <c r="V1395" s="218" t="s">
        <v>410</v>
      </c>
      <c r="W1395" s="209" t="str">
        <f>LEFT(Solicitacao_Prancha[[#This Row],[ORIGEM]],4)</f>
        <v>0055</v>
      </c>
      <c r="X1395" s="209" t="str">
        <f>LEFT(Solicitacao_Prancha[[#This Row],[DESTINO]],4)</f>
        <v>0019</v>
      </c>
      <c r="Y1395" s="209" t="str">
        <f t="shared" si="316"/>
        <v>BRLP0055</v>
      </c>
      <c r="Z1395" s="209" t="str">
        <f t="shared" si="317"/>
        <v>00550019</v>
      </c>
      <c r="AA1395" s="209" t="str">
        <f t="shared" si="318"/>
        <v>BRLP0019</v>
      </c>
      <c r="AB1395" s="222" t="e">
        <f>VLOOKUP(Y1395,#REF!,2,0)</f>
        <v>#REF!</v>
      </c>
      <c r="AC1395" s="222" t="e">
        <f>VLOOKUP(Z1395,#REF!,2,0)</f>
        <v>#REF!</v>
      </c>
      <c r="AD1395" s="222" t="e">
        <f>VLOOKUP(AA1395,#REF!,2,0)</f>
        <v>#REF!</v>
      </c>
      <c r="AE1395" s="228" t="e">
        <f t="shared" si="319"/>
        <v>#REF!</v>
      </c>
      <c r="AF1395" s="230" t="e">
        <f t="shared" si="320"/>
        <v>#REF!</v>
      </c>
      <c r="AG1395" s="230">
        <v>2</v>
      </c>
      <c r="AH1395" s="230" t="e">
        <f t="shared" si="321"/>
        <v>#REF!</v>
      </c>
      <c r="AI1395" s="230" t="e">
        <f t="shared" si="322"/>
        <v>#REF!</v>
      </c>
      <c r="AJ1395" s="230" t="e">
        <f t="shared" si="323"/>
        <v>#REF!</v>
      </c>
      <c r="AK1395" s="209"/>
      <c r="AL1395" s="209"/>
      <c r="AM1395" s="209"/>
      <c r="AN1395" s="209"/>
      <c r="AO1395" s="209"/>
      <c r="AP1395" s="209"/>
      <c r="AQ1395" s="209"/>
      <c r="AR1395" s="209"/>
      <c r="AS1395" s="209"/>
      <c r="AT1395" s="209"/>
      <c r="AU1395" s="209"/>
      <c r="AV1395" s="209"/>
      <c r="AW1395" s="209"/>
      <c r="AX1395"/>
    </row>
    <row r="1396" spans="1:50" ht="15" hidden="1" x14ac:dyDescent="0.25">
      <c r="A1396" s="209">
        <v>4163</v>
      </c>
      <c r="B1396" s="209" t="s">
        <v>718</v>
      </c>
      <c r="C1396" s="210">
        <v>45679.9</v>
      </c>
      <c r="D1396" s="209" t="s">
        <v>2256</v>
      </c>
      <c r="E1396" s="209" t="s">
        <v>5</v>
      </c>
      <c r="F1396" s="209">
        <v>1</v>
      </c>
      <c r="G1396" s="209" t="s">
        <v>564</v>
      </c>
      <c r="H1396" s="209" t="s">
        <v>620</v>
      </c>
      <c r="I1396" s="209" t="s">
        <v>621</v>
      </c>
      <c r="J1396" s="209" t="s">
        <v>1</v>
      </c>
      <c r="K1396" s="209" t="s">
        <v>2171</v>
      </c>
      <c r="L1396" s="209" t="s">
        <v>600</v>
      </c>
      <c r="M1396" s="209" t="s">
        <v>1938</v>
      </c>
      <c r="N1396" s="209" t="s">
        <v>1768</v>
      </c>
      <c r="O1396" s="209" t="s">
        <v>2297</v>
      </c>
      <c r="P1396" s="209"/>
      <c r="Q1396" s="209" t="s">
        <v>688</v>
      </c>
      <c r="R1396" s="209" t="e">
        <f>VLOOKUP(LEFT(Solicitacao_Prancha[[#This Row],[ORIGEM]],4),#REF!,2,0)</f>
        <v>#REF!</v>
      </c>
      <c r="S1396" s="209" t="e">
        <f>VLOOKUP(LEFT(Solicitacao_Prancha[[#This Row],[DESTINO]],4),#REF!,2,0)</f>
        <v>#REF!</v>
      </c>
      <c r="T1396" s="218" t="str">
        <f t="shared" si="315"/>
        <v>Não Aderente</v>
      </c>
      <c r="U1396" s="222">
        <f>((CONCATENATE(Solicitacao_Prancha[[#This Row],[DATA MOVIMENTAÇÃO]]," ",Solicitacao_Prancha[[#This Row],[HORA MOVIMENTAÇÃO]])-Solicitacao_Prancha[[#This Row],[DATA SOLICITAÇÃO]])*24)+3</f>
        <v>35.399999999965075</v>
      </c>
      <c r="V1396" s="218" t="s">
        <v>410</v>
      </c>
      <c r="W1396" s="209" t="str">
        <f>LEFT(Solicitacao_Prancha[[#This Row],[ORIGEM]],4)</f>
        <v>5018</v>
      </c>
      <c r="X1396" s="209" t="str">
        <f>LEFT(Solicitacao_Prancha[[#This Row],[DESTINO]],4)</f>
        <v>5009</v>
      </c>
      <c r="Y1396" s="209" t="str">
        <f t="shared" si="316"/>
        <v>BRLP5018</v>
      </c>
      <c r="Z1396" s="209" t="str">
        <f t="shared" si="317"/>
        <v>50185009</v>
      </c>
      <c r="AA1396" s="209" t="str">
        <f t="shared" si="318"/>
        <v>BRLP5009</v>
      </c>
      <c r="AB1396" s="222" t="e">
        <f>VLOOKUP(Y1396,#REF!,2,0)</f>
        <v>#REF!</v>
      </c>
      <c r="AC1396" s="222" t="e">
        <f>VLOOKUP(Z1396,#REF!,2,0)</f>
        <v>#REF!</v>
      </c>
      <c r="AD1396" s="222" t="e">
        <f>VLOOKUP(AA1396,#REF!,2,0)</f>
        <v>#REF!</v>
      </c>
      <c r="AE1396" s="228" t="e">
        <f t="shared" si="319"/>
        <v>#REF!</v>
      </c>
      <c r="AF1396" s="230" t="e">
        <f t="shared" si="320"/>
        <v>#REF!</v>
      </c>
      <c r="AG1396" s="230">
        <v>2</v>
      </c>
      <c r="AH1396" s="230" t="e">
        <f t="shared" si="321"/>
        <v>#REF!</v>
      </c>
      <c r="AI1396" s="230" t="e">
        <f t="shared" si="322"/>
        <v>#REF!</v>
      </c>
      <c r="AJ1396" s="230" t="e">
        <f t="shared" si="323"/>
        <v>#REF!</v>
      </c>
      <c r="AK1396" s="209"/>
      <c r="AL1396" s="209"/>
      <c r="AM1396" s="209"/>
      <c r="AN1396" s="209"/>
      <c r="AO1396" s="209"/>
      <c r="AP1396" s="209"/>
      <c r="AQ1396" s="209"/>
      <c r="AR1396" s="209"/>
      <c r="AS1396" s="209"/>
      <c r="AT1396" s="209"/>
      <c r="AU1396" s="209"/>
      <c r="AV1396" s="209"/>
      <c r="AW1396" s="209"/>
      <c r="AX1396"/>
    </row>
    <row r="1397" spans="1:50" ht="15" hidden="1" x14ac:dyDescent="0.25">
      <c r="A1397" s="209">
        <v>4164</v>
      </c>
      <c r="B1397" s="209" t="s">
        <v>742</v>
      </c>
      <c r="C1397" s="210">
        <v>45679.990972222222</v>
      </c>
      <c r="D1397" s="209" t="s">
        <v>1574</v>
      </c>
      <c r="E1397" s="209" t="s">
        <v>489</v>
      </c>
      <c r="F1397" s="209">
        <v>1</v>
      </c>
      <c r="G1397" s="209" t="s">
        <v>536</v>
      </c>
      <c r="H1397" s="209" t="s">
        <v>621</v>
      </c>
      <c r="I1397" s="209" t="s">
        <v>621</v>
      </c>
      <c r="J1397" s="209" t="s">
        <v>1</v>
      </c>
      <c r="K1397" s="209" t="s">
        <v>2171</v>
      </c>
      <c r="L1397" s="209" t="s">
        <v>594</v>
      </c>
      <c r="M1397" s="209" t="s">
        <v>1428</v>
      </c>
      <c r="N1397" s="209" t="s">
        <v>2298</v>
      </c>
      <c r="O1397" s="209"/>
      <c r="P1397" s="209"/>
      <c r="Q1397" s="209" t="s">
        <v>688</v>
      </c>
      <c r="R1397" s="209" t="e">
        <f>VLOOKUP(LEFT(Solicitacao_Prancha[[#This Row],[ORIGEM]],4),#REF!,2,0)</f>
        <v>#REF!</v>
      </c>
      <c r="S1397" s="209" t="e">
        <f>VLOOKUP(LEFT(Solicitacao_Prancha[[#This Row],[DESTINO]],4),#REF!,2,0)</f>
        <v>#REF!</v>
      </c>
      <c r="T1397" s="218" t="str">
        <f t="shared" si="315"/>
        <v>Não Aderente</v>
      </c>
      <c r="U1397" s="222">
        <f>((CONCATENATE(Solicitacao_Prancha[[#This Row],[DATA MOVIMENTAÇÃO]]," ",Solicitacao_Prancha[[#This Row],[HORA MOVIMENTAÇÃO]])-Solicitacao_Prancha[[#This Row],[DATA SOLICITAÇÃO]])*24)+3</f>
        <v>40.21666666661622</v>
      </c>
      <c r="V1397" s="218" t="s">
        <v>410</v>
      </c>
      <c r="W1397" s="209" t="str">
        <f>LEFT(Solicitacao_Prancha[[#This Row],[ORIGEM]],4)</f>
        <v>0019</v>
      </c>
      <c r="X1397" s="209" t="str">
        <f>LEFT(Solicitacao_Prancha[[#This Row],[DESTINO]],4)</f>
        <v>2020</v>
      </c>
      <c r="Y1397" s="209" t="str">
        <f t="shared" si="316"/>
        <v>BRLP0019</v>
      </c>
      <c r="Z1397" s="209" t="str">
        <f t="shared" si="317"/>
        <v>00192020</v>
      </c>
      <c r="AA1397" s="209" t="str">
        <f t="shared" si="318"/>
        <v>BRLP2020</v>
      </c>
      <c r="AB1397" s="222" t="e">
        <f>VLOOKUP(Y1397,#REF!,2,0)</f>
        <v>#REF!</v>
      </c>
      <c r="AC1397" s="222" t="e">
        <f>VLOOKUP(Z1397,#REF!,2,0)</f>
        <v>#REF!</v>
      </c>
      <c r="AD1397" s="222" t="e">
        <f>VLOOKUP(AA1397,#REF!,2,0)</f>
        <v>#REF!</v>
      </c>
      <c r="AE1397" s="228" t="e">
        <f t="shared" si="319"/>
        <v>#REF!</v>
      </c>
      <c r="AF1397" s="230" t="e">
        <f t="shared" si="320"/>
        <v>#REF!</v>
      </c>
      <c r="AG1397" s="230">
        <v>2</v>
      </c>
      <c r="AH1397" s="230" t="e">
        <f t="shared" si="321"/>
        <v>#REF!</v>
      </c>
      <c r="AI1397" s="230" t="e">
        <f t="shared" si="322"/>
        <v>#REF!</v>
      </c>
      <c r="AJ1397" s="230" t="e">
        <f t="shared" si="323"/>
        <v>#REF!</v>
      </c>
      <c r="AK1397" s="209"/>
      <c r="AL1397" s="209"/>
      <c r="AM1397" s="209"/>
      <c r="AN1397" s="209"/>
      <c r="AO1397" s="209"/>
      <c r="AP1397" s="209"/>
      <c r="AQ1397" s="209"/>
      <c r="AR1397" s="209"/>
      <c r="AS1397" s="209"/>
      <c r="AT1397" s="209"/>
      <c r="AU1397" s="209"/>
      <c r="AV1397" s="209"/>
      <c r="AW1397" s="209"/>
      <c r="AX1397"/>
    </row>
    <row r="1398" spans="1:50" ht="15" hidden="1" x14ac:dyDescent="0.25">
      <c r="A1398" s="209">
        <v>4165</v>
      </c>
      <c r="B1398" s="209" t="s">
        <v>742</v>
      </c>
      <c r="C1398" s="210">
        <v>45679.994444444441</v>
      </c>
      <c r="D1398" s="209" t="s">
        <v>1574</v>
      </c>
      <c r="E1398" s="209" t="s">
        <v>489</v>
      </c>
      <c r="F1398" s="209">
        <v>1</v>
      </c>
      <c r="G1398" s="209" t="s">
        <v>536</v>
      </c>
      <c r="H1398" s="209" t="s">
        <v>620</v>
      </c>
      <c r="I1398" s="209" t="s">
        <v>622</v>
      </c>
      <c r="J1398" s="209" t="s">
        <v>1</v>
      </c>
      <c r="K1398" s="209" t="s">
        <v>2171</v>
      </c>
      <c r="L1398" s="209" t="s">
        <v>604</v>
      </c>
      <c r="M1398" s="209" t="s">
        <v>1428</v>
      </c>
      <c r="N1398" s="209" t="s">
        <v>2298</v>
      </c>
      <c r="O1398" s="209"/>
      <c r="P1398" s="209"/>
      <c r="Q1398" s="209" t="s">
        <v>688</v>
      </c>
      <c r="R1398" s="209" t="e">
        <f>VLOOKUP(LEFT(Solicitacao_Prancha[[#This Row],[ORIGEM]],4),#REF!,2,0)</f>
        <v>#REF!</v>
      </c>
      <c r="S1398" s="209" t="e">
        <f>VLOOKUP(LEFT(Solicitacao_Prancha[[#This Row],[DESTINO]],4),#REF!,2,0)</f>
        <v>#REF!</v>
      </c>
      <c r="T1398" s="218" t="str">
        <f t="shared" si="315"/>
        <v>Não Aderente</v>
      </c>
      <c r="U1398" s="222">
        <f>((CONCATENATE(Solicitacao_Prancha[[#This Row],[DATA MOVIMENTAÇÃO]]," ",Solicitacao_Prancha[[#This Row],[HORA MOVIMENTAÇÃO]])-Solicitacao_Prancha[[#This Row],[DATA SOLICITAÇÃO]])*24)+3</f>
        <v>34.133333333360497</v>
      </c>
      <c r="V1398" s="218" t="s">
        <v>410</v>
      </c>
      <c r="W1398" s="209" t="str">
        <f>LEFT(Solicitacao_Prancha[[#This Row],[ORIGEM]],4)</f>
        <v>0019</v>
      </c>
      <c r="X1398" s="209" t="str">
        <f>LEFT(Solicitacao_Prancha[[#This Row],[DESTINO]],4)</f>
        <v>2020</v>
      </c>
      <c r="Y1398" s="209" t="str">
        <f t="shared" si="316"/>
        <v>BRLP0019</v>
      </c>
      <c r="Z1398" s="209" t="str">
        <f t="shared" si="317"/>
        <v>00192020</v>
      </c>
      <c r="AA1398" s="209" t="str">
        <f t="shared" si="318"/>
        <v>BRLP2020</v>
      </c>
      <c r="AB1398" s="222" t="e">
        <f>VLOOKUP(Y1398,#REF!,2,0)</f>
        <v>#REF!</v>
      </c>
      <c r="AC1398" s="222" t="e">
        <f>VLOOKUP(Z1398,#REF!,2,0)</f>
        <v>#REF!</v>
      </c>
      <c r="AD1398" s="222" t="e">
        <f>VLOOKUP(AA1398,#REF!,2,0)</f>
        <v>#REF!</v>
      </c>
      <c r="AE1398" s="228" t="e">
        <f t="shared" si="319"/>
        <v>#REF!</v>
      </c>
      <c r="AF1398" s="230" t="e">
        <f t="shared" si="320"/>
        <v>#REF!</v>
      </c>
      <c r="AG1398" s="230">
        <v>2</v>
      </c>
      <c r="AH1398" s="230" t="e">
        <f t="shared" si="321"/>
        <v>#REF!</v>
      </c>
      <c r="AI1398" s="230" t="e">
        <f t="shared" si="322"/>
        <v>#REF!</v>
      </c>
      <c r="AJ1398" s="230" t="e">
        <f t="shared" si="323"/>
        <v>#REF!</v>
      </c>
      <c r="AK1398" s="209"/>
      <c r="AL1398" s="209"/>
      <c r="AM1398" s="209"/>
      <c r="AN1398" s="209"/>
      <c r="AO1398" s="209"/>
      <c r="AP1398" s="209"/>
      <c r="AQ1398" s="209"/>
      <c r="AR1398" s="209"/>
      <c r="AS1398" s="209"/>
      <c r="AT1398" s="209"/>
      <c r="AU1398" s="209"/>
      <c r="AV1398" s="209"/>
      <c r="AW1398" s="209"/>
      <c r="AX1398"/>
    </row>
    <row r="1399" spans="1:50" ht="15" hidden="1" x14ac:dyDescent="0.25">
      <c r="A1399" s="209">
        <v>4166</v>
      </c>
      <c r="B1399" s="209" t="s">
        <v>717</v>
      </c>
      <c r="C1399" s="210">
        <v>45679.997916666667</v>
      </c>
      <c r="D1399" s="209" t="s">
        <v>510</v>
      </c>
      <c r="E1399" s="209" t="s">
        <v>500</v>
      </c>
      <c r="F1399" s="209">
        <v>3</v>
      </c>
      <c r="G1399" s="209" t="s">
        <v>4</v>
      </c>
      <c r="H1399" s="209" t="s">
        <v>620</v>
      </c>
      <c r="I1399" s="209" t="s">
        <v>624</v>
      </c>
      <c r="J1399" s="209" t="s">
        <v>502</v>
      </c>
      <c r="K1399" s="209" t="s">
        <v>2243</v>
      </c>
      <c r="L1399" s="209" t="s">
        <v>975</v>
      </c>
      <c r="M1399" s="209" t="s">
        <v>635</v>
      </c>
      <c r="N1399" s="209" t="s">
        <v>635</v>
      </c>
      <c r="O1399" s="209"/>
      <c r="P1399" s="209"/>
      <c r="Q1399" s="209" t="s">
        <v>687</v>
      </c>
      <c r="R1399" s="209" t="e">
        <f>VLOOKUP(LEFT(Solicitacao_Prancha[[#This Row],[ORIGEM]],4),#REF!,2,0)</f>
        <v>#REF!</v>
      </c>
      <c r="S1399" s="209" t="e">
        <f>VLOOKUP(LEFT(Solicitacao_Prancha[[#This Row],[DESTINO]],4),#REF!,2,0)</f>
        <v>#REF!</v>
      </c>
      <c r="T1399" s="218" t="str">
        <f t="shared" si="315"/>
        <v>Não Aderente</v>
      </c>
      <c r="U1399" s="222">
        <f>((CONCATENATE(Solicitacao_Prancha[[#This Row],[DATA MOVIMENTAÇÃO]]," ",Solicitacao_Prancha[[#This Row],[HORA MOVIMENTAÇÃO]])-Solicitacao_Prancha[[#This Row],[DATA SOLICITAÇÃO]])*24)+3</f>
        <v>1.0499999999301508</v>
      </c>
      <c r="V1399" s="218" t="s">
        <v>410</v>
      </c>
      <c r="W1399" s="209" t="str">
        <f>LEFT(Solicitacao_Prancha[[#This Row],[ORIGEM]],4)</f>
        <v>0030</v>
      </c>
      <c r="X1399" s="209" t="str">
        <f>LEFT(Solicitacao_Prancha[[#This Row],[DESTINO]],4)</f>
        <v>0030</v>
      </c>
      <c r="Y1399" s="209" t="str">
        <f t="shared" si="316"/>
        <v>BRLP0030</v>
      </c>
      <c r="Z1399" s="209" t="str">
        <f t="shared" si="317"/>
        <v>00300030</v>
      </c>
      <c r="AA1399" s="209" t="str">
        <f t="shared" si="318"/>
        <v>BRLP0030</v>
      </c>
      <c r="AB1399" s="222" t="e">
        <f>VLOOKUP(Y1399,#REF!,2,0)</f>
        <v>#REF!</v>
      </c>
      <c r="AC1399" s="222" t="e">
        <f>VLOOKUP(Z1399,#REF!,2,0)</f>
        <v>#REF!</v>
      </c>
      <c r="AD1399" s="222" t="e">
        <f>VLOOKUP(AA1399,#REF!,2,0)</f>
        <v>#REF!</v>
      </c>
      <c r="AE1399" s="228" t="e">
        <f t="shared" si="319"/>
        <v>#REF!</v>
      </c>
      <c r="AF1399" s="230" t="e">
        <f t="shared" si="320"/>
        <v>#REF!</v>
      </c>
      <c r="AG1399" s="230">
        <v>2</v>
      </c>
      <c r="AH1399" s="230" t="e">
        <f t="shared" si="321"/>
        <v>#REF!</v>
      </c>
      <c r="AI1399" s="230" t="e">
        <f t="shared" si="322"/>
        <v>#REF!</v>
      </c>
      <c r="AJ1399" s="230" t="e">
        <f t="shared" si="323"/>
        <v>#REF!</v>
      </c>
      <c r="AK1399" s="209"/>
      <c r="AL1399" s="209"/>
      <c r="AM1399" s="209"/>
      <c r="AN1399" s="209"/>
      <c r="AO1399" s="209"/>
      <c r="AP1399" s="209"/>
      <c r="AQ1399" s="209"/>
      <c r="AR1399" s="209"/>
      <c r="AS1399" s="209"/>
      <c r="AT1399" s="209"/>
      <c r="AU1399" s="209"/>
      <c r="AV1399" s="209"/>
      <c r="AW1399" s="209"/>
      <c r="AX1399"/>
    </row>
    <row r="1400" spans="1:50" ht="15" hidden="1" x14ac:dyDescent="0.25">
      <c r="A1400" s="209">
        <v>4167</v>
      </c>
      <c r="B1400" s="209" t="s">
        <v>718</v>
      </c>
      <c r="C1400" s="210">
        <v>45679.998611111114</v>
      </c>
      <c r="D1400" s="209" t="s">
        <v>2256</v>
      </c>
      <c r="E1400" s="209" t="s">
        <v>744</v>
      </c>
      <c r="F1400" s="209">
        <v>3</v>
      </c>
      <c r="G1400" s="209" t="s">
        <v>564</v>
      </c>
      <c r="H1400" s="209" t="s">
        <v>624</v>
      </c>
      <c r="I1400" s="209" t="s">
        <v>624</v>
      </c>
      <c r="J1400" s="209" t="s">
        <v>531</v>
      </c>
      <c r="K1400" s="209" t="s">
        <v>2171</v>
      </c>
      <c r="L1400" s="209" t="s">
        <v>606</v>
      </c>
      <c r="M1400" s="209" t="s">
        <v>1938</v>
      </c>
      <c r="N1400" s="209" t="s">
        <v>1768</v>
      </c>
      <c r="O1400" s="209"/>
      <c r="P1400" s="209" t="s">
        <v>514</v>
      </c>
      <c r="Q1400" s="209" t="s">
        <v>688</v>
      </c>
      <c r="R1400" s="209" t="e">
        <f>VLOOKUP(LEFT(Solicitacao_Prancha[[#This Row],[ORIGEM]],4),#REF!,2,0)</f>
        <v>#REF!</v>
      </c>
      <c r="S1400" s="209" t="e">
        <f>VLOOKUP(LEFT(Solicitacao_Prancha[[#This Row],[DESTINO]],4),#REF!,2,0)</f>
        <v>#REF!</v>
      </c>
      <c r="T1400" s="218" t="str">
        <f t="shared" ref="T1400:T1463" si="324">IF(U1400&gt;=48,"Aderente","Não Aderente")</f>
        <v>Não Aderente</v>
      </c>
      <c r="U1400" s="222">
        <f>((CONCATENATE(Solicitacao_Prancha[[#This Row],[DATA MOVIMENTAÇÃO]]," ",Solicitacao_Prancha[[#This Row],[HORA MOVIMENTAÇÃO]])-Solicitacao_Prancha[[#This Row],[DATA SOLICITAÇÃO]])*24)+3</f>
        <v>39.033333333267365</v>
      </c>
      <c r="V1400" s="218" t="s">
        <v>410</v>
      </c>
      <c r="W1400" s="209" t="str">
        <f>LEFT(Solicitacao_Prancha[[#This Row],[ORIGEM]],4)</f>
        <v>5018</v>
      </c>
      <c r="X1400" s="209" t="str">
        <f>LEFT(Solicitacao_Prancha[[#This Row],[DESTINO]],4)</f>
        <v>5009</v>
      </c>
      <c r="Y1400" s="209" t="str">
        <f t="shared" ref="Y1400:Y1463" si="325">CONCATENATE(V1400,W1400)</f>
        <v>BRLP5018</v>
      </c>
      <c r="Z1400" s="209" t="str">
        <f t="shared" ref="Z1400:Z1463" si="326">CONCATENATE(W1400,X1400)</f>
        <v>50185009</v>
      </c>
      <c r="AA1400" s="209" t="str">
        <f t="shared" ref="AA1400:AA1463" si="327">CONCATENATE(V1400,X1400)</f>
        <v>BRLP5009</v>
      </c>
      <c r="AB1400" s="222" t="e">
        <f>VLOOKUP(Y1400,#REF!,2,0)</f>
        <v>#REF!</v>
      </c>
      <c r="AC1400" s="222" t="e">
        <f>VLOOKUP(Z1400,#REF!,2,0)</f>
        <v>#REF!</v>
      </c>
      <c r="AD1400" s="222" t="e">
        <f>VLOOKUP(AA1400,#REF!,2,0)</f>
        <v>#REF!</v>
      </c>
      <c r="AE1400" s="228" t="e">
        <f t="shared" ref="AE1400:AE1463" si="328">SUM(AB1400:AD1400)</f>
        <v>#REF!</v>
      </c>
      <c r="AF1400" s="230" t="e">
        <f t="shared" ref="AF1400:AF1463" si="329">(AB1400/65)+(AC1400/42.5)+(AD1400/65)</f>
        <v>#REF!</v>
      </c>
      <c r="AG1400" s="230">
        <v>2</v>
      </c>
      <c r="AH1400" s="230" t="e">
        <f t="shared" si="321"/>
        <v>#REF!</v>
      </c>
      <c r="AI1400" s="230" t="e">
        <f t="shared" si="322"/>
        <v>#REF!</v>
      </c>
      <c r="AJ1400" s="230" t="e">
        <f t="shared" si="323"/>
        <v>#REF!</v>
      </c>
      <c r="AK1400" s="209"/>
      <c r="AL1400" s="209"/>
      <c r="AM1400" s="209"/>
      <c r="AN1400" s="209"/>
      <c r="AO1400" s="209"/>
      <c r="AP1400" s="209"/>
      <c r="AQ1400" s="209"/>
      <c r="AR1400" s="209"/>
      <c r="AS1400" s="209"/>
      <c r="AT1400" s="209"/>
      <c r="AU1400" s="209"/>
      <c r="AV1400" s="209"/>
      <c r="AW1400" s="209"/>
      <c r="AX1400"/>
    </row>
    <row r="1401" spans="1:50" ht="15" hidden="1" x14ac:dyDescent="0.25">
      <c r="A1401" s="209">
        <v>4168</v>
      </c>
      <c r="B1401" s="209" t="s">
        <v>718</v>
      </c>
      <c r="C1401" s="210">
        <v>45680.009722222225</v>
      </c>
      <c r="D1401" s="209" t="s">
        <v>2277</v>
      </c>
      <c r="E1401" s="209" t="s">
        <v>719</v>
      </c>
      <c r="F1401" s="209">
        <v>4</v>
      </c>
      <c r="G1401" s="209" t="s">
        <v>487</v>
      </c>
      <c r="H1401" s="209" t="s">
        <v>622</v>
      </c>
      <c r="I1401" s="209" t="s">
        <v>621</v>
      </c>
      <c r="J1401" s="209" t="s">
        <v>1</v>
      </c>
      <c r="K1401" s="209" t="s">
        <v>2171</v>
      </c>
      <c r="L1401" s="209" t="s">
        <v>593</v>
      </c>
      <c r="M1401" s="209" t="s">
        <v>1848</v>
      </c>
      <c r="N1401" s="209" t="s">
        <v>908</v>
      </c>
      <c r="O1401" s="209"/>
      <c r="P1401" s="209"/>
      <c r="Q1401" s="209" t="s">
        <v>688</v>
      </c>
      <c r="R1401" s="209" t="e">
        <f>VLOOKUP(LEFT(Solicitacao_Prancha[[#This Row],[ORIGEM]],4),#REF!,2,0)</f>
        <v>#REF!</v>
      </c>
      <c r="S1401" s="209" t="e">
        <f>VLOOKUP(LEFT(Solicitacao_Prancha[[#This Row],[DESTINO]],4),#REF!,2,0)</f>
        <v>#REF!</v>
      </c>
      <c r="T1401" s="218" t="str">
        <f t="shared" si="324"/>
        <v>Não Aderente</v>
      </c>
      <c r="U1401" s="222">
        <f>((CONCATENATE(Solicitacao_Prancha[[#This Row],[DATA MOVIMENTAÇÃO]]," ",Solicitacao_Prancha[[#This Row],[HORA MOVIMENTAÇÃO]])-Solicitacao_Prancha[[#This Row],[DATA SOLICITAÇÃO]])*24)+3</f>
        <v>34.766666666662786</v>
      </c>
      <c r="V1401" s="218" t="s">
        <v>410</v>
      </c>
      <c r="W1401" s="209" t="str">
        <f>LEFT(Solicitacao_Prancha[[#This Row],[ORIGEM]],4)</f>
        <v>0519</v>
      </c>
      <c r="X1401" s="209" t="str">
        <f>LEFT(Solicitacao_Prancha[[#This Row],[DESTINO]],4)</f>
        <v>2079</v>
      </c>
      <c r="Y1401" s="209" t="str">
        <f t="shared" si="325"/>
        <v>BRLP0519</v>
      </c>
      <c r="Z1401" s="209" t="str">
        <f t="shared" si="326"/>
        <v>05192079</v>
      </c>
      <c r="AA1401" s="209" t="str">
        <f t="shared" si="327"/>
        <v>BRLP2079</v>
      </c>
      <c r="AB1401" s="222" t="e">
        <f>VLOOKUP(Y1401,#REF!,2,0)</f>
        <v>#REF!</v>
      </c>
      <c r="AC1401" s="222" t="e">
        <f>VLOOKUP(Z1401,#REF!,2,0)</f>
        <v>#REF!</v>
      </c>
      <c r="AD1401" s="222" t="e">
        <f>VLOOKUP(AA1401,#REF!,2,0)</f>
        <v>#REF!</v>
      </c>
      <c r="AE1401" s="228" t="e">
        <f t="shared" si="328"/>
        <v>#REF!</v>
      </c>
      <c r="AF1401" s="230" t="e">
        <f t="shared" si="329"/>
        <v>#REF!</v>
      </c>
      <c r="AG1401" s="230">
        <v>2</v>
      </c>
      <c r="AH1401" s="230" t="e">
        <f t="shared" si="321"/>
        <v>#REF!</v>
      </c>
      <c r="AI1401" s="230" t="e">
        <f t="shared" si="322"/>
        <v>#REF!</v>
      </c>
      <c r="AJ1401" s="230" t="e">
        <f t="shared" si="323"/>
        <v>#REF!</v>
      </c>
      <c r="AK1401" s="209"/>
      <c r="AL1401" s="209"/>
      <c r="AM1401" s="209"/>
      <c r="AN1401" s="209"/>
      <c r="AO1401" s="209"/>
      <c r="AP1401" s="209"/>
      <c r="AQ1401" s="209"/>
      <c r="AR1401" s="209"/>
      <c r="AS1401" s="209"/>
      <c r="AT1401" s="209"/>
      <c r="AU1401" s="209"/>
      <c r="AV1401" s="209"/>
      <c r="AW1401" s="209"/>
      <c r="AX1401"/>
    </row>
    <row r="1402" spans="1:50" ht="15" hidden="1" x14ac:dyDescent="0.25">
      <c r="A1402" s="209">
        <v>4169</v>
      </c>
      <c r="B1402" s="209" t="s">
        <v>745</v>
      </c>
      <c r="C1402" s="210">
        <v>45680.431944444441</v>
      </c>
      <c r="D1402" s="209" t="s">
        <v>572</v>
      </c>
      <c r="E1402" s="209" t="s">
        <v>553</v>
      </c>
      <c r="F1402" s="209">
        <v>1</v>
      </c>
      <c r="G1402" s="209" t="s">
        <v>554</v>
      </c>
      <c r="H1402" s="209" t="s">
        <v>620</v>
      </c>
      <c r="I1402" s="209" t="s">
        <v>622</v>
      </c>
      <c r="J1402" s="209" t="s">
        <v>1</v>
      </c>
      <c r="K1402" s="209" t="s">
        <v>2171</v>
      </c>
      <c r="L1402" s="209" t="s">
        <v>2127</v>
      </c>
      <c r="M1402" s="209" t="s">
        <v>2276</v>
      </c>
      <c r="N1402" s="209" t="s">
        <v>644</v>
      </c>
      <c r="O1402" s="209"/>
      <c r="P1402" s="209"/>
      <c r="Q1402" s="209" t="s">
        <v>687</v>
      </c>
      <c r="R1402" s="209" t="e">
        <f>VLOOKUP(LEFT(Solicitacao_Prancha[[#This Row],[ORIGEM]],4),#REF!,2,0)</f>
        <v>#REF!</v>
      </c>
      <c r="S1402" s="209" t="e">
        <f>VLOOKUP(LEFT(Solicitacao_Prancha[[#This Row],[DESTINO]],4),#REF!,2,0)</f>
        <v>#REF!</v>
      </c>
      <c r="T1402" s="218" t="str">
        <f t="shared" si="324"/>
        <v>Não Aderente</v>
      </c>
      <c r="U1402" s="222">
        <f>((CONCATENATE(Solicitacao_Prancha[[#This Row],[DATA MOVIMENTAÇÃO]]," ",Solicitacao_Prancha[[#This Row],[HORA MOVIMENTAÇÃO]])-Solicitacao_Prancha[[#This Row],[DATA SOLICITAÇÃO]])*24)+3</f>
        <v>29.016666666779201</v>
      </c>
      <c r="V1402" s="218" t="s">
        <v>410</v>
      </c>
      <c r="W1402" s="209" t="str">
        <f>LEFT(Solicitacao_Prancha[[#This Row],[ORIGEM]],4)</f>
        <v>0474</v>
      </c>
      <c r="X1402" s="209" t="str">
        <f>LEFT(Solicitacao_Prancha[[#This Row],[DESTINO]],4)</f>
        <v>0073</v>
      </c>
      <c r="Y1402" s="209" t="str">
        <f t="shared" si="325"/>
        <v>BRLP0474</v>
      </c>
      <c r="Z1402" s="209" t="str">
        <f t="shared" si="326"/>
        <v>04740073</v>
      </c>
      <c r="AA1402" s="209" t="str">
        <f t="shared" si="327"/>
        <v>BRLP0073</v>
      </c>
      <c r="AB1402" s="222" t="e">
        <f>VLOOKUP(Y1402,#REF!,2,0)</f>
        <v>#REF!</v>
      </c>
      <c r="AC1402" s="222" t="e">
        <f>VLOOKUP(Z1402,#REF!,2,0)</f>
        <v>#REF!</v>
      </c>
      <c r="AD1402" s="222" t="e">
        <f>VLOOKUP(AA1402,#REF!,2,0)</f>
        <v>#REF!</v>
      </c>
      <c r="AE1402" s="228" t="e">
        <f t="shared" si="328"/>
        <v>#REF!</v>
      </c>
      <c r="AF1402" s="230" t="e">
        <f t="shared" si="329"/>
        <v>#REF!</v>
      </c>
      <c r="AG1402" s="230">
        <v>2</v>
      </c>
      <c r="AH1402" s="230" t="e">
        <f t="shared" si="321"/>
        <v>#REF!</v>
      </c>
      <c r="AI1402" s="230" t="e">
        <f t="shared" si="322"/>
        <v>#REF!</v>
      </c>
      <c r="AJ1402" s="230" t="e">
        <f t="shared" si="323"/>
        <v>#REF!</v>
      </c>
      <c r="AK1402" s="209"/>
      <c r="AL1402" s="209"/>
      <c r="AM1402" s="209"/>
      <c r="AN1402" s="209"/>
      <c r="AO1402" s="209"/>
      <c r="AP1402" s="209"/>
      <c r="AQ1402" s="209"/>
      <c r="AR1402" s="209"/>
      <c r="AS1402" s="209"/>
      <c r="AT1402" s="209"/>
      <c r="AU1402" s="209"/>
      <c r="AV1402" s="209"/>
      <c r="AW1402" s="209"/>
      <c r="AX1402"/>
    </row>
    <row r="1403" spans="1:50" s="205" customFormat="1" ht="15" hidden="1" x14ac:dyDescent="0.25">
      <c r="A1403" s="209">
        <v>4170</v>
      </c>
      <c r="B1403" s="209" t="s">
        <v>745</v>
      </c>
      <c r="C1403" s="210">
        <v>45680.473611111112</v>
      </c>
      <c r="D1403" s="209" t="s">
        <v>587</v>
      </c>
      <c r="E1403" s="209" t="s">
        <v>485</v>
      </c>
      <c r="F1403" s="209">
        <v>1</v>
      </c>
      <c r="G1403" s="209" t="s">
        <v>1364</v>
      </c>
      <c r="H1403" s="209" t="s">
        <v>620</v>
      </c>
      <c r="I1403" s="209" t="s">
        <v>624</v>
      </c>
      <c r="J1403" s="209" t="s">
        <v>1</v>
      </c>
      <c r="K1403" s="209" t="s">
        <v>2171</v>
      </c>
      <c r="L1403" s="209" t="s">
        <v>598</v>
      </c>
      <c r="M1403" s="209" t="s">
        <v>586</v>
      </c>
      <c r="N1403" s="209" t="s">
        <v>561</v>
      </c>
      <c r="O1403" s="209" t="s">
        <v>2299</v>
      </c>
      <c r="P1403" s="209"/>
      <c r="Q1403" s="209" t="s">
        <v>688</v>
      </c>
      <c r="R1403" s="209" t="e">
        <f>VLOOKUP(LEFT(Solicitacao_Prancha[[#This Row],[ORIGEM]],4),#REF!,2,0)</f>
        <v>#REF!</v>
      </c>
      <c r="S1403" s="209" t="e">
        <f>VLOOKUP(LEFT(Solicitacao_Prancha[[#This Row],[DESTINO]],4),#REF!,2,0)</f>
        <v>#REF!</v>
      </c>
      <c r="T1403" s="218" t="str">
        <f t="shared" si="324"/>
        <v>Não Aderente</v>
      </c>
      <c r="U1403" s="222">
        <f>((CONCATENATE(Solicitacao_Prancha[[#This Row],[DATA MOVIMENTAÇÃO]]," ",Solicitacao_Prancha[[#This Row],[HORA MOVIMENTAÇÃO]])-Solicitacao_Prancha[[#This Row],[DATA SOLICITAÇÃO]])*24)+3</f>
        <v>29.633333333360497</v>
      </c>
      <c r="V1403" s="218" t="s">
        <v>410</v>
      </c>
      <c r="W1403" s="209" t="str">
        <f>LEFT(Solicitacao_Prancha[[#This Row],[ORIGEM]],4)</f>
        <v>0130</v>
      </c>
      <c r="X1403" s="209" t="str">
        <f>LEFT(Solicitacao_Prancha[[#This Row],[DESTINO]],4)</f>
        <v>0265</v>
      </c>
      <c r="Y1403" s="209" t="str">
        <f t="shared" si="325"/>
        <v>BRLP0130</v>
      </c>
      <c r="Z1403" s="209" t="str">
        <f t="shared" si="326"/>
        <v>01300265</v>
      </c>
      <c r="AA1403" s="209" t="str">
        <f t="shared" si="327"/>
        <v>BRLP0265</v>
      </c>
      <c r="AB1403" s="222" t="e">
        <f>VLOOKUP(Y1403,#REF!,2,0)</f>
        <v>#REF!</v>
      </c>
      <c r="AC1403" s="222" t="e">
        <f>VLOOKUP(Z1403,#REF!,2,0)</f>
        <v>#REF!</v>
      </c>
      <c r="AD1403" s="222" t="e">
        <f>VLOOKUP(AA1403,#REF!,2,0)</f>
        <v>#REF!</v>
      </c>
      <c r="AE1403" s="228" t="e">
        <f t="shared" si="328"/>
        <v>#REF!</v>
      </c>
      <c r="AF1403" s="230" t="e">
        <f t="shared" si="329"/>
        <v>#REF!</v>
      </c>
      <c r="AG1403" s="230">
        <v>2</v>
      </c>
      <c r="AH1403" s="230" t="e">
        <f t="shared" si="321"/>
        <v>#REF!</v>
      </c>
      <c r="AI1403" s="230" t="e">
        <f t="shared" si="322"/>
        <v>#REF!</v>
      </c>
      <c r="AJ1403" s="230" t="e">
        <f t="shared" si="323"/>
        <v>#REF!</v>
      </c>
      <c r="AK1403" s="209"/>
      <c r="AL1403" s="209"/>
      <c r="AM1403" s="209"/>
      <c r="AN1403" s="209"/>
      <c r="AO1403" s="209"/>
      <c r="AP1403" s="209"/>
      <c r="AQ1403" s="209"/>
      <c r="AR1403" s="209"/>
      <c r="AS1403" s="209"/>
      <c r="AT1403" s="209"/>
      <c r="AU1403" s="209"/>
      <c r="AV1403" s="209"/>
      <c r="AW1403" s="209"/>
      <c r="AX1403"/>
    </row>
    <row r="1404" spans="1:50" s="205" customFormat="1" ht="15" hidden="1" x14ac:dyDescent="0.25">
      <c r="A1404" s="209">
        <v>4171</v>
      </c>
      <c r="B1404" s="209" t="s">
        <v>745</v>
      </c>
      <c r="C1404" s="210">
        <v>45680.475694444445</v>
      </c>
      <c r="D1404" s="209" t="s">
        <v>587</v>
      </c>
      <c r="E1404" s="209" t="s">
        <v>485</v>
      </c>
      <c r="F1404" s="209">
        <v>1</v>
      </c>
      <c r="G1404" s="209" t="s">
        <v>787</v>
      </c>
      <c r="H1404" s="209" t="s">
        <v>620</v>
      </c>
      <c r="I1404" s="209" t="s">
        <v>624</v>
      </c>
      <c r="J1404" s="209" t="s">
        <v>1</v>
      </c>
      <c r="K1404" s="209" t="s">
        <v>2171</v>
      </c>
      <c r="L1404" s="209" t="s">
        <v>604</v>
      </c>
      <c r="M1404" s="209" t="s">
        <v>586</v>
      </c>
      <c r="N1404" s="209" t="s">
        <v>561</v>
      </c>
      <c r="O1404" s="209" t="s">
        <v>2300</v>
      </c>
      <c r="P1404" s="209"/>
      <c r="Q1404" s="209" t="s">
        <v>688</v>
      </c>
      <c r="R1404" s="209" t="e">
        <f>VLOOKUP(LEFT(Solicitacao_Prancha[[#This Row],[ORIGEM]],4),#REF!,2,0)</f>
        <v>#REF!</v>
      </c>
      <c r="S1404" s="209" t="e">
        <f>VLOOKUP(LEFT(Solicitacao_Prancha[[#This Row],[DESTINO]],4),#REF!,2,0)</f>
        <v>#REF!</v>
      </c>
      <c r="T1404" s="218" t="str">
        <f t="shared" si="324"/>
        <v>Não Aderente</v>
      </c>
      <c r="U1404" s="222">
        <f>((CONCATENATE(Solicitacao_Prancha[[#This Row],[DATA MOVIMENTAÇÃO]]," ",Solicitacao_Prancha[[#This Row],[HORA MOVIMENTAÇÃO]])-Solicitacao_Prancha[[#This Row],[DATA SOLICITAÇÃO]])*24)+3</f>
        <v>22.583333333255723</v>
      </c>
      <c r="V1404" s="218" t="s">
        <v>410</v>
      </c>
      <c r="W1404" s="209" t="str">
        <f>LEFT(Solicitacao_Prancha[[#This Row],[ORIGEM]],4)</f>
        <v>0130</v>
      </c>
      <c r="X1404" s="209" t="str">
        <f>LEFT(Solicitacao_Prancha[[#This Row],[DESTINO]],4)</f>
        <v>0265</v>
      </c>
      <c r="Y1404" s="209" t="str">
        <f t="shared" si="325"/>
        <v>BRLP0130</v>
      </c>
      <c r="Z1404" s="209" t="str">
        <f t="shared" si="326"/>
        <v>01300265</v>
      </c>
      <c r="AA1404" s="209" t="str">
        <f t="shared" si="327"/>
        <v>BRLP0265</v>
      </c>
      <c r="AB1404" s="222" t="e">
        <f>VLOOKUP(Y1404,#REF!,2,0)</f>
        <v>#REF!</v>
      </c>
      <c r="AC1404" s="222" t="e">
        <f>VLOOKUP(Z1404,#REF!,2,0)</f>
        <v>#REF!</v>
      </c>
      <c r="AD1404" s="222" t="e">
        <f>VLOOKUP(AA1404,#REF!,2,0)</f>
        <v>#REF!</v>
      </c>
      <c r="AE1404" s="228" t="e">
        <f t="shared" si="328"/>
        <v>#REF!</v>
      </c>
      <c r="AF1404" s="230" t="e">
        <f t="shared" si="329"/>
        <v>#REF!</v>
      </c>
      <c r="AG1404" s="230">
        <v>2</v>
      </c>
      <c r="AH1404" s="230" t="e">
        <f t="shared" si="321"/>
        <v>#REF!</v>
      </c>
      <c r="AI1404" s="230" t="e">
        <f t="shared" si="322"/>
        <v>#REF!</v>
      </c>
      <c r="AJ1404" s="230" t="e">
        <f t="shared" si="323"/>
        <v>#REF!</v>
      </c>
      <c r="AK1404" s="209"/>
      <c r="AL1404" s="209"/>
      <c r="AM1404" s="209"/>
      <c r="AN1404" s="209"/>
      <c r="AO1404" s="209"/>
      <c r="AP1404" s="209"/>
      <c r="AQ1404" s="209"/>
      <c r="AR1404" s="209"/>
      <c r="AS1404" s="209"/>
      <c r="AT1404" s="209"/>
      <c r="AU1404" s="209"/>
      <c r="AV1404" s="209"/>
      <c r="AW1404" s="209"/>
      <c r="AX1404"/>
    </row>
    <row r="1405" spans="1:50" ht="15" hidden="1" x14ac:dyDescent="0.25">
      <c r="A1405" s="209">
        <v>4172</v>
      </c>
      <c r="B1405" s="209" t="s">
        <v>718</v>
      </c>
      <c r="C1405" s="210">
        <v>45680.487500000003</v>
      </c>
      <c r="D1405" s="209" t="s">
        <v>2301</v>
      </c>
      <c r="E1405" s="209" t="s">
        <v>744</v>
      </c>
      <c r="F1405" s="209">
        <v>1</v>
      </c>
      <c r="G1405" s="209" t="s">
        <v>8</v>
      </c>
      <c r="H1405" s="209" t="s">
        <v>620</v>
      </c>
      <c r="I1405" s="209" t="s">
        <v>621</v>
      </c>
      <c r="J1405" s="209" t="s">
        <v>531</v>
      </c>
      <c r="K1405" s="209" t="s">
        <v>2254</v>
      </c>
      <c r="L1405" s="209" t="s">
        <v>603</v>
      </c>
      <c r="M1405" s="209" t="s">
        <v>1826</v>
      </c>
      <c r="N1405" s="209" t="s">
        <v>2240</v>
      </c>
      <c r="O1405" s="209" t="s">
        <v>2302</v>
      </c>
      <c r="P1405" s="209" t="s">
        <v>514</v>
      </c>
      <c r="Q1405" s="209" t="s">
        <v>688</v>
      </c>
      <c r="R1405" s="209" t="e">
        <f>VLOOKUP(LEFT(Solicitacao_Prancha[[#This Row],[ORIGEM]],4),#REF!,2,0)</f>
        <v>#REF!</v>
      </c>
      <c r="S1405" s="209" t="e">
        <f>VLOOKUP(LEFT(Solicitacao_Prancha[[#This Row],[DESTINO]],4),#REF!,2,0)</f>
        <v>#REF!</v>
      </c>
      <c r="T1405" s="218" t="str">
        <f t="shared" si="324"/>
        <v>Não Aderente</v>
      </c>
      <c r="U1405" s="222">
        <f>((CONCATENATE(Solicitacao_Prancha[[#This Row],[DATA MOVIMENTAÇÃO]]," ",Solicitacao_Prancha[[#This Row],[HORA MOVIMENTAÇÃO]])-Solicitacao_Prancha[[#This Row],[DATA SOLICITAÇÃO]])*24)+3</f>
        <v>7.2999999998719431</v>
      </c>
      <c r="V1405" s="218" t="s">
        <v>410</v>
      </c>
      <c r="W1405" s="209" t="str">
        <f>LEFT(Solicitacao_Prancha[[#This Row],[ORIGEM]],4)</f>
        <v>1124</v>
      </c>
      <c r="X1405" s="209" t="str">
        <f>LEFT(Solicitacao_Prancha[[#This Row],[DESTINO]],4)</f>
        <v>0475</v>
      </c>
      <c r="Y1405" s="209" t="str">
        <f t="shared" si="325"/>
        <v>BRLP1124</v>
      </c>
      <c r="Z1405" s="209" t="str">
        <f t="shared" si="326"/>
        <v>11240475</v>
      </c>
      <c r="AA1405" s="209" t="str">
        <f t="shared" si="327"/>
        <v>BRLP0475</v>
      </c>
      <c r="AB1405" s="222" t="e">
        <f>VLOOKUP(Y1405,#REF!,2,0)</f>
        <v>#REF!</v>
      </c>
      <c r="AC1405" s="222" t="e">
        <f>VLOOKUP(Z1405,#REF!,2,0)</f>
        <v>#REF!</v>
      </c>
      <c r="AD1405" s="222" t="e">
        <f>VLOOKUP(AA1405,#REF!,2,0)</f>
        <v>#REF!</v>
      </c>
      <c r="AE1405" s="228" t="e">
        <f t="shared" si="328"/>
        <v>#REF!</v>
      </c>
      <c r="AF1405" s="230" t="e">
        <f t="shared" si="329"/>
        <v>#REF!</v>
      </c>
      <c r="AG1405" s="230">
        <v>2</v>
      </c>
      <c r="AH1405" s="230" t="e">
        <f t="shared" si="321"/>
        <v>#REF!</v>
      </c>
      <c r="AI1405" s="230" t="e">
        <f t="shared" si="322"/>
        <v>#REF!</v>
      </c>
      <c r="AJ1405" s="230" t="e">
        <f t="shared" si="323"/>
        <v>#REF!</v>
      </c>
      <c r="AK1405" s="209"/>
      <c r="AL1405" s="209"/>
      <c r="AM1405" s="209"/>
      <c r="AN1405" s="209"/>
      <c r="AO1405" s="209"/>
      <c r="AP1405" s="209"/>
      <c r="AQ1405" s="209"/>
      <c r="AR1405" s="209"/>
      <c r="AS1405" s="209"/>
      <c r="AT1405" s="209"/>
      <c r="AU1405" s="209"/>
      <c r="AV1405" s="209"/>
      <c r="AW1405" s="209"/>
      <c r="AX1405"/>
    </row>
    <row r="1406" spans="1:50" ht="15" hidden="1" x14ac:dyDescent="0.25">
      <c r="A1406" s="209">
        <v>4173</v>
      </c>
      <c r="B1406" s="209" t="s">
        <v>742</v>
      </c>
      <c r="C1406" s="210">
        <v>45680.510416666664</v>
      </c>
      <c r="D1406" s="209" t="s">
        <v>529</v>
      </c>
      <c r="E1406" s="209" t="s">
        <v>493</v>
      </c>
      <c r="F1406" s="209">
        <v>1</v>
      </c>
      <c r="G1406" s="209" t="s">
        <v>545</v>
      </c>
      <c r="H1406" s="209" t="s">
        <v>620</v>
      </c>
      <c r="I1406" s="209" t="s">
        <v>621</v>
      </c>
      <c r="J1406" s="209" t="s">
        <v>1</v>
      </c>
      <c r="K1406" s="209" t="s">
        <v>2171</v>
      </c>
      <c r="L1406" s="209" t="s">
        <v>600</v>
      </c>
      <c r="M1406" s="209" t="s">
        <v>2118</v>
      </c>
      <c r="N1406" s="209" t="s">
        <v>2240</v>
      </c>
      <c r="O1406" s="209"/>
      <c r="P1406" s="209"/>
      <c r="Q1406" s="209" t="s">
        <v>688</v>
      </c>
      <c r="R1406" s="209" t="e">
        <f>VLOOKUP(LEFT(Solicitacao_Prancha[[#This Row],[ORIGEM]],4),#REF!,2,0)</f>
        <v>#REF!</v>
      </c>
      <c r="S1406" s="209" t="e">
        <f>VLOOKUP(LEFT(Solicitacao_Prancha[[#This Row],[DESTINO]],4),#REF!,2,0)</f>
        <v>#REF!</v>
      </c>
      <c r="T1406" s="218" t="str">
        <f t="shared" si="324"/>
        <v>Não Aderente</v>
      </c>
      <c r="U1406" s="222">
        <f>((CONCATENATE(Solicitacao_Prancha[[#This Row],[DATA MOVIMENTAÇÃO]]," ",Solicitacao_Prancha[[#This Row],[HORA MOVIMENTAÇÃO]])-Solicitacao_Prancha[[#This Row],[DATA SOLICITAÇÃO]])*24)+3</f>
        <v>20.750000000058208</v>
      </c>
      <c r="V1406" s="218" t="s">
        <v>410</v>
      </c>
      <c r="W1406" s="209" t="str">
        <f>LEFT(Solicitacao_Prancha[[#This Row],[ORIGEM]],4)</f>
        <v>0272</v>
      </c>
      <c r="X1406" s="209" t="str">
        <f>LEFT(Solicitacao_Prancha[[#This Row],[DESTINO]],4)</f>
        <v>0475</v>
      </c>
      <c r="Y1406" s="209" t="str">
        <f t="shared" si="325"/>
        <v>BRLP0272</v>
      </c>
      <c r="Z1406" s="209" t="str">
        <f t="shared" si="326"/>
        <v>02720475</v>
      </c>
      <c r="AA1406" s="209" t="str">
        <f t="shared" si="327"/>
        <v>BRLP0475</v>
      </c>
      <c r="AB1406" s="222" t="e">
        <f>VLOOKUP(Y1406,#REF!,2,0)</f>
        <v>#REF!</v>
      </c>
      <c r="AC1406" s="222" t="e">
        <f>VLOOKUP(Z1406,#REF!,2,0)</f>
        <v>#REF!</v>
      </c>
      <c r="AD1406" s="222" t="e">
        <f>VLOOKUP(AA1406,#REF!,2,0)</f>
        <v>#REF!</v>
      </c>
      <c r="AE1406" s="228" t="e">
        <f t="shared" si="328"/>
        <v>#REF!</v>
      </c>
      <c r="AF1406" s="230" t="e">
        <f t="shared" si="329"/>
        <v>#REF!</v>
      </c>
      <c r="AG1406" s="230">
        <v>2</v>
      </c>
      <c r="AH1406" s="230" t="e">
        <f t="shared" si="321"/>
        <v>#REF!</v>
      </c>
      <c r="AI1406" s="230" t="e">
        <f t="shared" si="322"/>
        <v>#REF!</v>
      </c>
      <c r="AJ1406" s="230" t="e">
        <f t="shared" si="323"/>
        <v>#REF!</v>
      </c>
      <c r="AK1406" s="209"/>
      <c r="AL1406" s="209"/>
      <c r="AM1406" s="209"/>
      <c r="AN1406" s="209"/>
      <c r="AO1406" s="209"/>
      <c r="AP1406" s="209"/>
      <c r="AQ1406" s="209"/>
      <c r="AR1406" s="209"/>
      <c r="AS1406" s="209"/>
      <c r="AT1406" s="209"/>
      <c r="AU1406" s="209"/>
      <c r="AV1406" s="209"/>
      <c r="AW1406" s="209"/>
      <c r="AX1406"/>
    </row>
    <row r="1407" spans="1:50" ht="15" hidden="1" x14ac:dyDescent="0.25">
      <c r="A1407" s="209">
        <v>4174</v>
      </c>
      <c r="B1407" s="209" t="s">
        <v>742</v>
      </c>
      <c r="C1407" s="210">
        <v>45680.525694444441</v>
      </c>
      <c r="D1407" s="209" t="s">
        <v>1574</v>
      </c>
      <c r="E1407" s="209" t="s">
        <v>489</v>
      </c>
      <c r="F1407" s="209">
        <v>1</v>
      </c>
      <c r="G1407" s="209" t="s">
        <v>536</v>
      </c>
      <c r="H1407" s="209" t="s">
        <v>620</v>
      </c>
      <c r="I1407" s="209" t="s">
        <v>621</v>
      </c>
      <c r="J1407" s="209" t="s">
        <v>1</v>
      </c>
      <c r="K1407" s="209" t="s">
        <v>2254</v>
      </c>
      <c r="L1407" s="209" t="s">
        <v>2303</v>
      </c>
      <c r="M1407" s="209" t="s">
        <v>1778</v>
      </c>
      <c r="N1407" s="209" t="s">
        <v>1428</v>
      </c>
      <c r="O1407" s="209"/>
      <c r="P1407" s="209"/>
      <c r="Q1407" s="209" t="s">
        <v>688</v>
      </c>
      <c r="R1407" s="209" t="e">
        <f>VLOOKUP(LEFT(Solicitacao_Prancha[[#This Row],[ORIGEM]],4),#REF!,2,0)</f>
        <v>#REF!</v>
      </c>
      <c r="S1407" s="209" t="e">
        <f>VLOOKUP(LEFT(Solicitacao_Prancha[[#This Row],[DESTINO]],4),#REF!,2,0)</f>
        <v>#REF!</v>
      </c>
      <c r="T1407" s="218" t="str">
        <f t="shared" si="324"/>
        <v>Não Aderente</v>
      </c>
      <c r="U1407" s="222">
        <f>((CONCATENATE(Solicitacao_Prancha[[#This Row],[DATA MOVIMENTAÇÃO]]," ",Solicitacao_Prancha[[#This Row],[HORA MOVIMENTAÇÃO]])-Solicitacao_Prancha[[#This Row],[DATA SOLICITAÇÃO]])*24)+3</f>
        <v>7.8833333333604969</v>
      </c>
      <c r="V1407" s="218" t="s">
        <v>410</v>
      </c>
      <c r="W1407" s="209" t="str">
        <f>LEFT(Solicitacao_Prancha[[#This Row],[ORIGEM]],4)</f>
        <v>0055</v>
      </c>
      <c r="X1407" s="209" t="str">
        <f>LEFT(Solicitacao_Prancha[[#This Row],[DESTINO]],4)</f>
        <v>0019</v>
      </c>
      <c r="Y1407" s="209" t="str">
        <f t="shared" si="325"/>
        <v>BRLP0055</v>
      </c>
      <c r="Z1407" s="209" t="str">
        <f t="shared" si="326"/>
        <v>00550019</v>
      </c>
      <c r="AA1407" s="209" t="str">
        <f t="shared" si="327"/>
        <v>BRLP0019</v>
      </c>
      <c r="AB1407" s="222" t="e">
        <f>VLOOKUP(Y1407,#REF!,2,0)</f>
        <v>#REF!</v>
      </c>
      <c r="AC1407" s="222" t="e">
        <f>VLOOKUP(Z1407,#REF!,2,0)</f>
        <v>#REF!</v>
      </c>
      <c r="AD1407" s="222" t="e">
        <f>VLOOKUP(AA1407,#REF!,2,0)</f>
        <v>#REF!</v>
      </c>
      <c r="AE1407" s="228" t="e">
        <f t="shared" si="328"/>
        <v>#REF!</v>
      </c>
      <c r="AF1407" s="230" t="e">
        <f t="shared" si="329"/>
        <v>#REF!</v>
      </c>
      <c r="AG1407" s="230">
        <v>2</v>
      </c>
      <c r="AH1407" s="230" t="e">
        <f t="shared" si="321"/>
        <v>#REF!</v>
      </c>
      <c r="AI1407" s="230" t="e">
        <f t="shared" si="322"/>
        <v>#REF!</v>
      </c>
      <c r="AJ1407" s="230" t="e">
        <f t="shared" si="323"/>
        <v>#REF!</v>
      </c>
      <c r="AK1407" s="209"/>
      <c r="AL1407" s="209"/>
      <c r="AM1407" s="209"/>
      <c r="AN1407" s="209"/>
      <c r="AO1407" s="209"/>
      <c r="AP1407" s="209"/>
      <c r="AQ1407" s="209"/>
      <c r="AR1407" s="209"/>
      <c r="AS1407" s="209"/>
      <c r="AT1407" s="209"/>
      <c r="AU1407" s="209"/>
      <c r="AV1407" s="209"/>
      <c r="AW1407" s="209"/>
      <c r="AX1407"/>
    </row>
    <row r="1408" spans="1:50" ht="15" hidden="1" x14ac:dyDescent="0.25">
      <c r="A1408" s="209">
        <v>4175</v>
      </c>
      <c r="B1408" s="209" t="s">
        <v>745</v>
      </c>
      <c r="C1408" s="210">
        <v>45680.527083333334</v>
      </c>
      <c r="D1408" s="209" t="s">
        <v>572</v>
      </c>
      <c r="E1408" s="209" t="s">
        <v>553</v>
      </c>
      <c r="F1408" s="209">
        <v>2</v>
      </c>
      <c r="G1408" s="209" t="s">
        <v>554</v>
      </c>
      <c r="H1408" s="209" t="s">
        <v>621</v>
      </c>
      <c r="I1408" s="209" t="s">
        <v>622</v>
      </c>
      <c r="J1408" s="209" t="s">
        <v>1</v>
      </c>
      <c r="K1408" s="209" t="s">
        <v>2171</v>
      </c>
      <c r="L1408" s="209" t="s">
        <v>2304</v>
      </c>
      <c r="M1408" s="209" t="s">
        <v>2276</v>
      </c>
      <c r="N1408" s="209" t="s">
        <v>644</v>
      </c>
      <c r="O1408" s="209"/>
      <c r="P1408" s="209"/>
      <c r="Q1408" s="209" t="s">
        <v>687</v>
      </c>
      <c r="R1408" s="209" t="e">
        <f>VLOOKUP(LEFT(Solicitacao_Prancha[[#This Row],[ORIGEM]],4),#REF!,2,0)</f>
        <v>#REF!</v>
      </c>
      <c r="S1408" s="209" t="e">
        <f>VLOOKUP(LEFT(Solicitacao_Prancha[[#This Row],[DESTINO]],4),#REF!,2,0)</f>
        <v>#REF!</v>
      </c>
      <c r="T1408" s="218" t="str">
        <f t="shared" si="324"/>
        <v>Não Aderente</v>
      </c>
      <c r="U1408" s="222">
        <f>((CONCATENATE(Solicitacao_Prancha[[#This Row],[DATA MOVIMENTAÇÃO]]," ",Solicitacao_Prancha[[#This Row],[HORA MOVIMENTAÇÃO]])-Solicitacao_Prancha[[#This Row],[DATA SOLICITAÇÃO]])*24)+3</f>
        <v>27.016666666720994</v>
      </c>
      <c r="V1408" s="218" t="s">
        <v>410</v>
      </c>
      <c r="W1408" s="209" t="str">
        <f>LEFT(Solicitacao_Prancha[[#This Row],[ORIGEM]],4)</f>
        <v>0474</v>
      </c>
      <c r="X1408" s="209" t="str">
        <f>LEFT(Solicitacao_Prancha[[#This Row],[DESTINO]],4)</f>
        <v>0073</v>
      </c>
      <c r="Y1408" s="209" t="str">
        <f t="shared" si="325"/>
        <v>BRLP0474</v>
      </c>
      <c r="Z1408" s="209" t="str">
        <f t="shared" si="326"/>
        <v>04740073</v>
      </c>
      <c r="AA1408" s="209" t="str">
        <f t="shared" si="327"/>
        <v>BRLP0073</v>
      </c>
      <c r="AB1408" s="222" t="e">
        <f>VLOOKUP(Y1408,#REF!,2,0)</f>
        <v>#REF!</v>
      </c>
      <c r="AC1408" s="222" t="e">
        <f>VLOOKUP(Z1408,#REF!,2,0)</f>
        <v>#REF!</v>
      </c>
      <c r="AD1408" s="222" t="e">
        <f>VLOOKUP(AA1408,#REF!,2,0)</f>
        <v>#REF!</v>
      </c>
      <c r="AE1408" s="228" t="e">
        <f t="shared" si="328"/>
        <v>#REF!</v>
      </c>
      <c r="AF1408" s="230" t="e">
        <f t="shared" si="329"/>
        <v>#REF!</v>
      </c>
      <c r="AG1408" s="230">
        <v>2</v>
      </c>
      <c r="AH1408" s="230" t="e">
        <f t="shared" si="321"/>
        <v>#REF!</v>
      </c>
      <c r="AI1408" s="230" t="e">
        <f t="shared" si="322"/>
        <v>#REF!</v>
      </c>
      <c r="AJ1408" s="230" t="e">
        <f t="shared" si="323"/>
        <v>#REF!</v>
      </c>
      <c r="AK1408" s="209"/>
      <c r="AL1408" s="209"/>
      <c r="AM1408" s="209"/>
      <c r="AN1408" s="209"/>
      <c r="AO1408" s="209"/>
      <c r="AP1408" s="209"/>
      <c r="AQ1408" s="209"/>
      <c r="AR1408" s="209"/>
      <c r="AS1408" s="209"/>
      <c r="AT1408" s="209"/>
      <c r="AU1408" s="209"/>
      <c r="AV1408" s="209"/>
      <c r="AW1408" s="209"/>
      <c r="AX1408"/>
    </row>
    <row r="1409" spans="1:50" ht="15" hidden="1" x14ac:dyDescent="0.25">
      <c r="A1409" s="209">
        <v>4176</v>
      </c>
      <c r="B1409" s="209" t="s">
        <v>743</v>
      </c>
      <c r="C1409" s="210">
        <v>45680.553472222222</v>
      </c>
      <c r="D1409" s="209" t="s">
        <v>2272</v>
      </c>
      <c r="E1409" s="209" t="s">
        <v>481</v>
      </c>
      <c r="F1409" s="209">
        <v>1</v>
      </c>
      <c r="G1409" s="209" t="s">
        <v>492</v>
      </c>
      <c r="H1409" s="209" t="s">
        <v>620</v>
      </c>
      <c r="I1409" s="209" t="s">
        <v>621</v>
      </c>
      <c r="J1409" s="209" t="s">
        <v>531</v>
      </c>
      <c r="K1409" s="209" t="s">
        <v>2171</v>
      </c>
      <c r="L1409" s="209" t="s">
        <v>604</v>
      </c>
      <c r="M1409" s="209" t="s">
        <v>2232</v>
      </c>
      <c r="N1409" s="209" t="s">
        <v>1902</v>
      </c>
      <c r="O1409" s="209"/>
      <c r="P1409" s="209" t="s">
        <v>848</v>
      </c>
      <c r="Q1409" s="209" t="s">
        <v>687</v>
      </c>
      <c r="R1409" s="209" t="e">
        <f>VLOOKUP(LEFT(Solicitacao_Prancha[[#This Row],[ORIGEM]],4),#REF!,2,0)</f>
        <v>#REF!</v>
      </c>
      <c r="S1409" s="209" t="e">
        <f>VLOOKUP(LEFT(Solicitacao_Prancha[[#This Row],[DESTINO]],4),#REF!,2,0)</f>
        <v>#REF!</v>
      </c>
      <c r="T1409" s="218" t="str">
        <f t="shared" si="324"/>
        <v>Não Aderente</v>
      </c>
      <c r="U1409" s="222">
        <f>((CONCATENATE(Solicitacao_Prancha[[#This Row],[DATA MOVIMENTAÇÃO]]," ",Solicitacao_Prancha[[#This Row],[HORA MOVIMENTAÇÃO]])-Solicitacao_Prancha[[#This Row],[DATA SOLICITAÇÃO]])*24)+3</f>
        <v>20.71666666661622</v>
      </c>
      <c r="V1409" s="218" t="s">
        <v>410</v>
      </c>
      <c r="W1409" s="209" t="str">
        <f>LEFT(Solicitacao_Prancha[[#This Row],[ORIGEM]],4)</f>
        <v>0582</v>
      </c>
      <c r="X1409" s="209" t="str">
        <f>LEFT(Solicitacao_Prancha[[#This Row],[DESTINO]],4)</f>
        <v>0558</v>
      </c>
      <c r="Y1409" s="209" t="str">
        <f t="shared" si="325"/>
        <v>BRLP0582</v>
      </c>
      <c r="Z1409" s="209" t="str">
        <f t="shared" si="326"/>
        <v>05820558</v>
      </c>
      <c r="AA1409" s="209" t="str">
        <f t="shared" si="327"/>
        <v>BRLP0558</v>
      </c>
      <c r="AB1409" s="222" t="e">
        <f>VLOOKUP(Y1409,#REF!,2,0)</f>
        <v>#REF!</v>
      </c>
      <c r="AC1409" s="222" t="e">
        <f>VLOOKUP(Z1409,#REF!,2,0)</f>
        <v>#REF!</v>
      </c>
      <c r="AD1409" s="222" t="e">
        <f>VLOOKUP(AA1409,#REF!,2,0)</f>
        <v>#REF!</v>
      </c>
      <c r="AE1409" s="228" t="e">
        <f t="shared" si="328"/>
        <v>#REF!</v>
      </c>
      <c r="AF1409" s="230" t="e">
        <f t="shared" si="329"/>
        <v>#REF!</v>
      </c>
      <c r="AG1409" s="230">
        <v>2</v>
      </c>
      <c r="AH1409" s="230" t="e">
        <f t="shared" si="321"/>
        <v>#REF!</v>
      </c>
      <c r="AI1409" s="230" t="e">
        <f t="shared" si="322"/>
        <v>#REF!</v>
      </c>
      <c r="AJ1409" s="230" t="e">
        <f t="shared" si="323"/>
        <v>#REF!</v>
      </c>
      <c r="AK1409" s="209"/>
      <c r="AL1409" s="209"/>
      <c r="AM1409" s="209"/>
      <c r="AN1409" s="209"/>
      <c r="AO1409" s="209"/>
      <c r="AP1409" s="209"/>
      <c r="AQ1409" s="209"/>
      <c r="AR1409" s="209"/>
      <c r="AS1409" s="209"/>
      <c r="AT1409" s="209"/>
      <c r="AU1409" s="209"/>
      <c r="AV1409" s="209"/>
      <c r="AW1409" s="209"/>
      <c r="AX1409"/>
    </row>
    <row r="1410" spans="1:50" ht="15" hidden="1" x14ac:dyDescent="0.25">
      <c r="A1410" s="209">
        <v>4177</v>
      </c>
      <c r="B1410" s="209" t="s">
        <v>718</v>
      </c>
      <c r="C1410" s="210">
        <v>45680.604861111111</v>
      </c>
      <c r="D1410" s="209" t="s">
        <v>555</v>
      </c>
      <c r="E1410" s="209" t="s">
        <v>5</v>
      </c>
      <c r="F1410" s="209">
        <v>1</v>
      </c>
      <c r="G1410" s="209" t="s">
        <v>523</v>
      </c>
      <c r="H1410" s="209" t="s">
        <v>620</v>
      </c>
      <c r="I1410" s="209" t="s">
        <v>621</v>
      </c>
      <c r="J1410" s="209" t="s">
        <v>1</v>
      </c>
      <c r="K1410" s="209" t="s">
        <v>2171</v>
      </c>
      <c r="L1410" s="209" t="s">
        <v>606</v>
      </c>
      <c r="M1410" s="209" t="s">
        <v>2118</v>
      </c>
      <c r="N1410" s="209" t="s">
        <v>2266</v>
      </c>
      <c r="O1410" s="209"/>
      <c r="P1410" s="209"/>
      <c r="Q1410" s="209" t="s">
        <v>688</v>
      </c>
      <c r="R1410" s="209" t="e">
        <f>VLOOKUP(LEFT(Solicitacao_Prancha[[#This Row],[ORIGEM]],4),#REF!,2,0)</f>
        <v>#REF!</v>
      </c>
      <c r="S1410" s="209" t="e">
        <f>VLOOKUP(LEFT(Solicitacao_Prancha[[#This Row],[DESTINO]],4),#REF!,2,0)</f>
        <v>#REF!</v>
      </c>
      <c r="T1410" s="218" t="str">
        <f t="shared" si="324"/>
        <v>Não Aderente</v>
      </c>
      <c r="U1410" s="222">
        <f>((CONCATENATE(Solicitacao_Prancha[[#This Row],[DATA MOVIMENTAÇÃO]]," ",Solicitacao_Prancha[[#This Row],[HORA MOVIMENTAÇÃO]])-Solicitacao_Prancha[[#This Row],[DATA SOLICITAÇÃO]])*24)+3</f>
        <v>24.483333333337214</v>
      </c>
      <c r="V1410" s="218" t="s">
        <v>410</v>
      </c>
      <c r="W1410" s="209" t="str">
        <f>LEFT(Solicitacao_Prancha[[#This Row],[ORIGEM]],4)</f>
        <v>0272</v>
      </c>
      <c r="X1410" s="209" t="str">
        <f>LEFT(Solicitacao_Prancha[[#This Row],[DESTINO]],4)</f>
        <v>0362</v>
      </c>
      <c r="Y1410" s="209" t="str">
        <f t="shared" si="325"/>
        <v>BRLP0272</v>
      </c>
      <c r="Z1410" s="209" t="str">
        <f t="shared" si="326"/>
        <v>02720362</v>
      </c>
      <c r="AA1410" s="209" t="str">
        <f t="shared" si="327"/>
        <v>BRLP0362</v>
      </c>
      <c r="AB1410" s="222" t="e">
        <f>VLOOKUP(Y1410,#REF!,2,0)</f>
        <v>#REF!</v>
      </c>
      <c r="AC1410" s="222" t="e">
        <f>VLOOKUP(Z1410,#REF!,2,0)</f>
        <v>#REF!</v>
      </c>
      <c r="AD1410" s="222" t="e">
        <f>VLOOKUP(AA1410,#REF!,2,0)</f>
        <v>#REF!</v>
      </c>
      <c r="AE1410" s="228" t="e">
        <f t="shared" si="328"/>
        <v>#REF!</v>
      </c>
      <c r="AF1410" s="230" t="e">
        <f t="shared" si="329"/>
        <v>#REF!</v>
      </c>
      <c r="AG1410" s="230">
        <v>2</v>
      </c>
      <c r="AH1410" s="230" t="e">
        <f t="shared" si="321"/>
        <v>#REF!</v>
      </c>
      <c r="AI1410" s="230" t="e">
        <f t="shared" si="322"/>
        <v>#REF!</v>
      </c>
      <c r="AJ1410" s="230" t="e">
        <f t="shared" si="323"/>
        <v>#REF!</v>
      </c>
      <c r="AK1410" s="209"/>
      <c r="AL1410" s="209"/>
      <c r="AM1410" s="209"/>
      <c r="AN1410" s="209"/>
      <c r="AO1410" s="209"/>
      <c r="AP1410" s="209"/>
      <c r="AQ1410" s="209"/>
      <c r="AR1410" s="209"/>
      <c r="AS1410" s="209"/>
      <c r="AT1410" s="209"/>
      <c r="AU1410" s="209"/>
      <c r="AV1410" s="209"/>
      <c r="AW1410" s="209"/>
      <c r="AX1410"/>
    </row>
    <row r="1411" spans="1:50" ht="15" hidden="1" x14ac:dyDescent="0.25">
      <c r="A1411" s="209">
        <v>4178</v>
      </c>
      <c r="B1411" s="209" t="s">
        <v>718</v>
      </c>
      <c r="C1411" s="210">
        <v>45680.609027777777</v>
      </c>
      <c r="D1411" s="209" t="s">
        <v>528</v>
      </c>
      <c r="E1411" s="209" t="s">
        <v>744</v>
      </c>
      <c r="F1411" s="209">
        <v>6</v>
      </c>
      <c r="G1411" s="209" t="s">
        <v>523</v>
      </c>
      <c r="H1411" s="209" t="s">
        <v>624</v>
      </c>
      <c r="I1411" s="209" t="s">
        <v>621</v>
      </c>
      <c r="J1411" s="209" t="s">
        <v>1</v>
      </c>
      <c r="K1411" s="209" t="s">
        <v>2278</v>
      </c>
      <c r="L1411" s="209" t="s">
        <v>604</v>
      </c>
      <c r="M1411" s="209" t="s">
        <v>2118</v>
      </c>
      <c r="N1411" s="209" t="s">
        <v>2266</v>
      </c>
      <c r="O1411" s="209"/>
      <c r="P1411" s="209"/>
      <c r="Q1411" s="209" t="s">
        <v>688</v>
      </c>
      <c r="R1411" s="209" t="e">
        <f>VLOOKUP(LEFT(Solicitacao_Prancha[[#This Row],[ORIGEM]],4),#REF!,2,0)</f>
        <v>#REF!</v>
      </c>
      <c r="S1411" s="209" t="e">
        <f>VLOOKUP(LEFT(Solicitacao_Prancha[[#This Row],[DESTINO]],4),#REF!,2,0)</f>
        <v>#REF!</v>
      </c>
      <c r="T1411" s="218" t="str">
        <f t="shared" si="324"/>
        <v>Não Aderente</v>
      </c>
      <c r="U1411" s="222">
        <f>((CONCATENATE(Solicitacao_Prancha[[#This Row],[DATA MOVIMENTAÇÃO]]," ",Solicitacao_Prancha[[#This Row],[HORA MOVIMENTAÇÃO]])-Solicitacao_Prancha[[#This Row],[DATA SOLICITAÇÃO]])*24)+3</f>
        <v>43.383333333302289</v>
      </c>
      <c r="V1411" s="218" t="s">
        <v>410</v>
      </c>
      <c r="W1411" s="209" t="str">
        <f>LEFT(Solicitacao_Prancha[[#This Row],[ORIGEM]],4)</f>
        <v>0272</v>
      </c>
      <c r="X1411" s="209" t="str">
        <f>LEFT(Solicitacao_Prancha[[#This Row],[DESTINO]],4)</f>
        <v>0362</v>
      </c>
      <c r="Y1411" s="209" t="str">
        <f t="shared" si="325"/>
        <v>BRLP0272</v>
      </c>
      <c r="Z1411" s="209" t="str">
        <f t="shared" si="326"/>
        <v>02720362</v>
      </c>
      <c r="AA1411" s="209" t="str">
        <f t="shared" si="327"/>
        <v>BRLP0362</v>
      </c>
      <c r="AB1411" s="222" t="e">
        <f>VLOOKUP(Y1411,#REF!,2,0)</f>
        <v>#REF!</v>
      </c>
      <c r="AC1411" s="222" t="e">
        <f>VLOOKUP(Z1411,#REF!,2,0)</f>
        <v>#REF!</v>
      </c>
      <c r="AD1411" s="222" t="e">
        <f>VLOOKUP(AA1411,#REF!,2,0)</f>
        <v>#REF!</v>
      </c>
      <c r="AE1411" s="228" t="e">
        <f t="shared" si="328"/>
        <v>#REF!</v>
      </c>
      <c r="AF1411" s="230" t="e">
        <f t="shared" si="329"/>
        <v>#REF!</v>
      </c>
      <c r="AG1411" s="230">
        <v>2</v>
      </c>
      <c r="AH1411" s="230" t="e">
        <f t="shared" si="321"/>
        <v>#REF!</v>
      </c>
      <c r="AI1411" s="230" t="e">
        <f t="shared" si="322"/>
        <v>#REF!</v>
      </c>
      <c r="AJ1411" s="230" t="e">
        <f t="shared" si="323"/>
        <v>#REF!</v>
      </c>
      <c r="AK1411" s="209"/>
      <c r="AL1411" s="209"/>
      <c r="AM1411" s="209"/>
      <c r="AN1411" s="209"/>
      <c r="AO1411" s="209"/>
      <c r="AP1411" s="209"/>
      <c r="AQ1411" s="209"/>
      <c r="AR1411" s="209"/>
      <c r="AS1411" s="209"/>
      <c r="AT1411" s="209"/>
      <c r="AU1411" s="209"/>
      <c r="AV1411" s="209"/>
      <c r="AW1411" s="209"/>
      <c r="AX1411"/>
    </row>
    <row r="1412" spans="1:50" ht="15" hidden="1" x14ac:dyDescent="0.25">
      <c r="A1412" s="209">
        <v>4179</v>
      </c>
      <c r="B1412" s="209" t="s">
        <v>803</v>
      </c>
      <c r="C1412" s="210">
        <v>45680.667361111111</v>
      </c>
      <c r="D1412" s="209" t="s">
        <v>804</v>
      </c>
      <c r="E1412" s="209" t="s">
        <v>744</v>
      </c>
      <c r="F1412" s="209">
        <v>2</v>
      </c>
      <c r="G1412" s="209" t="s">
        <v>589</v>
      </c>
      <c r="H1412" s="209" t="s">
        <v>621</v>
      </c>
      <c r="I1412" s="209" t="s">
        <v>624</v>
      </c>
      <c r="J1412" s="209" t="s">
        <v>1</v>
      </c>
      <c r="K1412" s="209" t="s">
        <v>2279</v>
      </c>
      <c r="L1412" s="209" t="s">
        <v>610</v>
      </c>
      <c r="M1412" s="209" t="s">
        <v>2057</v>
      </c>
      <c r="N1412" s="209" t="s">
        <v>2305</v>
      </c>
      <c r="O1412" s="209"/>
      <c r="P1412" s="209"/>
      <c r="Q1412" s="209" t="s">
        <v>688</v>
      </c>
      <c r="R1412" s="209" t="e">
        <f>VLOOKUP(LEFT(Solicitacao_Prancha[[#This Row],[ORIGEM]],4),#REF!,2,0)</f>
        <v>#REF!</v>
      </c>
      <c r="S1412" s="209" t="e">
        <f>VLOOKUP(LEFT(Solicitacao_Prancha[[#This Row],[DESTINO]],4),#REF!,2,0)</f>
        <v>#REF!</v>
      </c>
      <c r="T1412" s="218" t="str">
        <f t="shared" si="324"/>
        <v>Aderente</v>
      </c>
      <c r="U1412" s="222">
        <f>((CONCATENATE(Solicitacao_Prancha[[#This Row],[DATA MOVIMENTAÇÃO]]," ",Solicitacao_Prancha[[#This Row],[HORA MOVIMENTAÇÃO]])-Solicitacao_Prancha[[#This Row],[DATA SOLICITAÇÃO]])*24)+3</f>
        <v>90.483333333337214</v>
      </c>
      <c r="V1412" s="218" t="s">
        <v>410</v>
      </c>
      <c r="W1412" s="209" t="str">
        <f>LEFT(Solicitacao_Prancha[[#This Row],[ORIGEM]],4)</f>
        <v>0354</v>
      </c>
      <c r="X1412" s="209" t="str">
        <f>LEFT(Solicitacao_Prancha[[#This Row],[DESTINO]],4)</f>
        <v>0360</v>
      </c>
      <c r="Y1412" s="209" t="str">
        <f t="shared" si="325"/>
        <v>BRLP0354</v>
      </c>
      <c r="Z1412" s="209" t="str">
        <f t="shared" si="326"/>
        <v>03540360</v>
      </c>
      <c r="AA1412" s="209" t="str">
        <f t="shared" si="327"/>
        <v>BRLP0360</v>
      </c>
      <c r="AB1412" s="222" t="e">
        <f>VLOOKUP(Y1412,#REF!,2,0)</f>
        <v>#REF!</v>
      </c>
      <c r="AC1412" s="222" t="e">
        <f>VLOOKUP(Z1412,#REF!,2,0)</f>
        <v>#REF!</v>
      </c>
      <c r="AD1412" s="222" t="e">
        <f>VLOOKUP(AA1412,#REF!,2,0)</f>
        <v>#REF!</v>
      </c>
      <c r="AE1412" s="228" t="e">
        <f t="shared" si="328"/>
        <v>#REF!</v>
      </c>
      <c r="AF1412" s="230" t="e">
        <f t="shared" si="329"/>
        <v>#REF!</v>
      </c>
      <c r="AG1412" s="230">
        <v>2</v>
      </c>
      <c r="AH1412" s="230" t="e">
        <f t="shared" si="321"/>
        <v>#REF!</v>
      </c>
      <c r="AI1412" s="230" t="e">
        <f t="shared" si="322"/>
        <v>#REF!</v>
      </c>
      <c r="AJ1412" s="230" t="e">
        <f t="shared" si="323"/>
        <v>#REF!</v>
      </c>
      <c r="AK1412" s="209"/>
      <c r="AL1412" s="209"/>
      <c r="AM1412" s="209"/>
      <c r="AN1412" s="209"/>
      <c r="AO1412" s="209"/>
      <c r="AP1412" s="209"/>
      <c r="AQ1412" s="209"/>
      <c r="AR1412" s="209"/>
      <c r="AS1412" s="209"/>
      <c r="AT1412" s="209"/>
      <c r="AU1412" s="209"/>
      <c r="AV1412" s="209"/>
      <c r="AW1412" s="209"/>
      <c r="AX1412"/>
    </row>
    <row r="1413" spans="1:50" ht="15" hidden="1" x14ac:dyDescent="0.25">
      <c r="A1413" s="209">
        <v>4195</v>
      </c>
      <c r="B1413" s="209" t="s">
        <v>718</v>
      </c>
      <c r="C1413" s="210">
        <v>45680.684027777781</v>
      </c>
      <c r="D1413" s="209" t="s">
        <v>576</v>
      </c>
      <c r="E1413" s="209" t="s">
        <v>5</v>
      </c>
      <c r="F1413" s="209">
        <v>1</v>
      </c>
      <c r="G1413" s="209" t="s">
        <v>509</v>
      </c>
      <c r="H1413" s="209" t="s">
        <v>620</v>
      </c>
      <c r="I1413" s="209" t="s">
        <v>621</v>
      </c>
      <c r="J1413" s="209" t="s">
        <v>1</v>
      </c>
      <c r="K1413" s="209" t="s">
        <v>2306</v>
      </c>
      <c r="L1413" s="209" t="s">
        <v>593</v>
      </c>
      <c r="M1413" s="209" t="s">
        <v>1708</v>
      </c>
      <c r="N1413" s="209" t="s">
        <v>2307</v>
      </c>
      <c r="O1413" s="209"/>
      <c r="P1413" s="209"/>
      <c r="Q1413" s="209" t="s">
        <v>687</v>
      </c>
      <c r="R1413" s="209" t="e">
        <f>VLOOKUP(LEFT(Solicitacao_Prancha[[#This Row],[ORIGEM]],4),#REF!,2,0)</f>
        <v>#REF!</v>
      </c>
      <c r="S1413" s="209" t="e">
        <f>VLOOKUP(LEFT(Solicitacao_Prancha[[#This Row],[DESTINO]],4),#REF!,2,0)</f>
        <v>#REF!</v>
      </c>
      <c r="T1413" s="218" t="str">
        <f t="shared" si="324"/>
        <v>Aderente</v>
      </c>
      <c r="U1413" s="222">
        <f>((CONCATENATE(Solicitacao_Prancha[[#This Row],[DATA MOVIMENTAÇÃO]]," ",Solicitacao_Prancha[[#This Row],[HORA MOVIMENTAÇÃO]])-Solicitacao_Prancha[[#This Row],[DATA SOLICITAÇÃO]])*24)+3</f>
        <v>66.583333333313931</v>
      </c>
      <c r="V1413" s="218" t="s">
        <v>410</v>
      </c>
      <c r="W1413" s="209" t="str">
        <f>LEFT(Solicitacao_Prancha[[#This Row],[ORIGEM]],4)</f>
        <v>0537</v>
      </c>
      <c r="X1413" s="209" t="str">
        <f>LEFT(Solicitacao_Prancha[[#This Row],[DESTINO]],4)</f>
        <v>0276</v>
      </c>
      <c r="Y1413" s="209" t="str">
        <f t="shared" si="325"/>
        <v>BRLP0537</v>
      </c>
      <c r="Z1413" s="209" t="str">
        <f t="shared" si="326"/>
        <v>05370276</v>
      </c>
      <c r="AA1413" s="209" t="str">
        <f t="shared" si="327"/>
        <v>BRLP0276</v>
      </c>
      <c r="AB1413" s="222" t="e">
        <f>VLOOKUP(Y1413,#REF!,2,0)</f>
        <v>#REF!</v>
      </c>
      <c r="AC1413" s="222" t="e">
        <f>VLOOKUP(Z1413,#REF!,2,0)</f>
        <v>#REF!</v>
      </c>
      <c r="AD1413" s="222" t="e">
        <f>VLOOKUP(AA1413,#REF!,2,0)</f>
        <v>#REF!</v>
      </c>
      <c r="AE1413" s="228" t="e">
        <f t="shared" si="328"/>
        <v>#REF!</v>
      </c>
      <c r="AF1413" s="230" t="e">
        <f t="shared" si="329"/>
        <v>#REF!</v>
      </c>
      <c r="AG1413" s="230">
        <v>2</v>
      </c>
      <c r="AH1413" s="230" t="e">
        <f t="shared" si="321"/>
        <v>#REF!</v>
      </c>
      <c r="AI1413" s="230" t="e">
        <f t="shared" si="322"/>
        <v>#REF!</v>
      </c>
      <c r="AJ1413" s="230" t="e">
        <f t="shared" si="323"/>
        <v>#REF!</v>
      </c>
      <c r="AK1413" s="209"/>
      <c r="AL1413" s="209"/>
      <c r="AM1413" s="209"/>
      <c r="AN1413" s="209"/>
      <c r="AO1413" s="209"/>
      <c r="AP1413" s="209"/>
      <c r="AQ1413" s="209"/>
      <c r="AR1413" s="209"/>
      <c r="AS1413" s="209"/>
      <c r="AT1413" s="209"/>
      <c r="AU1413" s="209"/>
      <c r="AV1413" s="209"/>
      <c r="AW1413" s="209"/>
      <c r="AX1413"/>
    </row>
    <row r="1414" spans="1:50" ht="15" hidden="1" x14ac:dyDescent="0.25">
      <c r="A1414" s="209">
        <v>4194</v>
      </c>
      <c r="B1414" s="209" t="s">
        <v>718</v>
      </c>
      <c r="C1414" s="210">
        <v>45680.684027777781</v>
      </c>
      <c r="D1414" s="209" t="s">
        <v>576</v>
      </c>
      <c r="E1414" s="209" t="s">
        <v>744</v>
      </c>
      <c r="F1414" s="209">
        <v>8</v>
      </c>
      <c r="G1414" s="209" t="s">
        <v>509</v>
      </c>
      <c r="H1414" s="209" t="s">
        <v>664</v>
      </c>
      <c r="I1414" s="209" t="s">
        <v>621</v>
      </c>
      <c r="J1414" s="209" t="s">
        <v>1</v>
      </c>
      <c r="K1414" s="209" t="s">
        <v>2306</v>
      </c>
      <c r="L1414" s="209" t="s">
        <v>2308</v>
      </c>
      <c r="M1414" s="209" t="s">
        <v>1708</v>
      </c>
      <c r="N1414" s="209" t="s">
        <v>2307</v>
      </c>
      <c r="O1414" s="209"/>
      <c r="P1414" s="209"/>
      <c r="Q1414" s="209" t="s">
        <v>687</v>
      </c>
      <c r="R1414" s="209" t="e">
        <f>VLOOKUP(LEFT(Solicitacao_Prancha[[#This Row],[ORIGEM]],4),#REF!,2,0)</f>
        <v>#REF!</v>
      </c>
      <c r="S1414" s="209" t="e">
        <f>VLOOKUP(LEFT(Solicitacao_Prancha[[#This Row],[DESTINO]],4),#REF!,2,0)</f>
        <v>#REF!</v>
      </c>
      <c r="T1414" s="218" t="str">
        <f t="shared" si="324"/>
        <v>Aderente</v>
      </c>
      <c r="U1414" s="222">
        <f>((CONCATENATE(Solicitacao_Prancha[[#This Row],[DATA MOVIMENTAÇÃO]]," ",Solicitacao_Prancha[[#This Row],[HORA MOVIMENTAÇÃO]])-Solicitacao_Prancha[[#This Row],[DATA SOLICITAÇÃO]])*24)+3</f>
        <v>60.016666666546371</v>
      </c>
      <c r="V1414" s="218" t="s">
        <v>410</v>
      </c>
      <c r="W1414" s="209" t="str">
        <f>LEFT(Solicitacao_Prancha[[#This Row],[ORIGEM]],4)</f>
        <v>0537</v>
      </c>
      <c r="X1414" s="209" t="str">
        <f>LEFT(Solicitacao_Prancha[[#This Row],[DESTINO]],4)</f>
        <v>0276</v>
      </c>
      <c r="Y1414" s="209" t="str">
        <f t="shared" si="325"/>
        <v>BRLP0537</v>
      </c>
      <c r="Z1414" s="209" t="str">
        <f t="shared" si="326"/>
        <v>05370276</v>
      </c>
      <c r="AA1414" s="209" t="str">
        <f t="shared" si="327"/>
        <v>BRLP0276</v>
      </c>
      <c r="AB1414" s="222" t="e">
        <f>VLOOKUP(Y1414,#REF!,2,0)</f>
        <v>#REF!</v>
      </c>
      <c r="AC1414" s="222" t="e">
        <f>VLOOKUP(Z1414,#REF!,2,0)</f>
        <v>#REF!</v>
      </c>
      <c r="AD1414" s="222" t="e">
        <f>VLOOKUP(AA1414,#REF!,2,0)</f>
        <v>#REF!</v>
      </c>
      <c r="AE1414" s="228" t="e">
        <f t="shared" si="328"/>
        <v>#REF!</v>
      </c>
      <c r="AF1414" s="230" t="e">
        <f t="shared" si="329"/>
        <v>#REF!</v>
      </c>
      <c r="AG1414" s="230">
        <v>2</v>
      </c>
      <c r="AH1414" s="230" t="e">
        <f t="shared" si="321"/>
        <v>#REF!</v>
      </c>
      <c r="AI1414" s="230" t="e">
        <f t="shared" si="322"/>
        <v>#REF!</v>
      </c>
      <c r="AJ1414" s="230" t="e">
        <f t="shared" si="323"/>
        <v>#REF!</v>
      </c>
      <c r="AK1414" s="209"/>
      <c r="AL1414" s="209"/>
      <c r="AM1414" s="209"/>
      <c r="AN1414" s="209"/>
      <c r="AO1414" s="209"/>
      <c r="AP1414" s="209"/>
      <c r="AQ1414" s="209"/>
      <c r="AR1414" s="209"/>
      <c r="AS1414" s="209"/>
      <c r="AT1414" s="209"/>
      <c r="AU1414" s="209"/>
      <c r="AV1414" s="209"/>
      <c r="AW1414" s="209"/>
      <c r="AX1414"/>
    </row>
    <row r="1415" spans="1:50" ht="15" hidden="1" x14ac:dyDescent="0.25">
      <c r="A1415" s="209">
        <v>4181</v>
      </c>
      <c r="B1415" s="209" t="s">
        <v>718</v>
      </c>
      <c r="C1415" s="210">
        <v>45680.684027777781</v>
      </c>
      <c r="D1415" s="209" t="s">
        <v>576</v>
      </c>
      <c r="E1415" s="209" t="s">
        <v>744</v>
      </c>
      <c r="F1415" s="209">
        <v>6</v>
      </c>
      <c r="G1415" s="209" t="s">
        <v>509</v>
      </c>
      <c r="H1415" s="209" t="s">
        <v>637</v>
      </c>
      <c r="I1415" s="209" t="s">
        <v>621</v>
      </c>
      <c r="J1415" s="209" t="s">
        <v>1</v>
      </c>
      <c r="K1415" s="209" t="s">
        <v>2278</v>
      </c>
      <c r="L1415" s="209" t="s">
        <v>2308</v>
      </c>
      <c r="M1415" s="209" t="s">
        <v>1708</v>
      </c>
      <c r="N1415" s="209" t="s">
        <v>2307</v>
      </c>
      <c r="O1415" s="209"/>
      <c r="P1415" s="209"/>
      <c r="Q1415" s="209" t="s">
        <v>687</v>
      </c>
      <c r="R1415" s="209" t="e">
        <f>VLOOKUP(LEFT(Solicitacao_Prancha[[#This Row],[ORIGEM]],4),#REF!,2,0)</f>
        <v>#REF!</v>
      </c>
      <c r="S1415" s="209" t="e">
        <f>VLOOKUP(LEFT(Solicitacao_Prancha[[#This Row],[DESTINO]],4),#REF!,2,0)</f>
        <v>#REF!</v>
      </c>
      <c r="T1415" s="218" t="str">
        <f t="shared" si="324"/>
        <v>Não Aderente</v>
      </c>
      <c r="U1415" s="222">
        <f>((CONCATENATE(Solicitacao_Prancha[[#This Row],[DATA MOVIMENTAÇÃO]]," ",Solicitacao_Prancha[[#This Row],[HORA MOVIMENTAÇÃO]])-Solicitacao_Prancha[[#This Row],[DATA SOLICITAÇÃO]])*24)+3</f>
        <v>36.016666666546371</v>
      </c>
      <c r="V1415" s="218" t="s">
        <v>410</v>
      </c>
      <c r="W1415" s="209" t="str">
        <f>LEFT(Solicitacao_Prancha[[#This Row],[ORIGEM]],4)</f>
        <v>0537</v>
      </c>
      <c r="X1415" s="209" t="str">
        <f>LEFT(Solicitacao_Prancha[[#This Row],[DESTINO]],4)</f>
        <v>0276</v>
      </c>
      <c r="Y1415" s="209" t="str">
        <f t="shared" si="325"/>
        <v>BRLP0537</v>
      </c>
      <c r="Z1415" s="209" t="str">
        <f t="shared" si="326"/>
        <v>05370276</v>
      </c>
      <c r="AA1415" s="209" t="str">
        <f t="shared" si="327"/>
        <v>BRLP0276</v>
      </c>
      <c r="AB1415" s="222" t="e">
        <f>VLOOKUP(Y1415,#REF!,2,0)</f>
        <v>#REF!</v>
      </c>
      <c r="AC1415" s="222" t="e">
        <f>VLOOKUP(Z1415,#REF!,2,0)</f>
        <v>#REF!</v>
      </c>
      <c r="AD1415" s="222" t="e">
        <f>VLOOKUP(AA1415,#REF!,2,0)</f>
        <v>#REF!</v>
      </c>
      <c r="AE1415" s="228" t="e">
        <f t="shared" si="328"/>
        <v>#REF!</v>
      </c>
      <c r="AF1415" s="230" t="e">
        <f t="shared" si="329"/>
        <v>#REF!</v>
      </c>
      <c r="AG1415" s="230">
        <v>2</v>
      </c>
      <c r="AH1415" s="230" t="e">
        <f t="shared" si="321"/>
        <v>#REF!</v>
      </c>
      <c r="AI1415" s="230" t="e">
        <f t="shared" si="322"/>
        <v>#REF!</v>
      </c>
      <c r="AJ1415" s="230" t="e">
        <f t="shared" si="323"/>
        <v>#REF!</v>
      </c>
      <c r="AK1415" s="209"/>
      <c r="AL1415" s="209"/>
      <c r="AM1415" s="209"/>
      <c r="AN1415" s="209"/>
      <c r="AO1415" s="209"/>
      <c r="AP1415" s="209"/>
      <c r="AQ1415" s="209"/>
      <c r="AR1415" s="209"/>
      <c r="AS1415" s="209"/>
      <c r="AT1415" s="209"/>
      <c r="AU1415" s="209"/>
      <c r="AV1415" s="209"/>
      <c r="AW1415" s="209"/>
      <c r="AX1415"/>
    </row>
    <row r="1416" spans="1:50" ht="15" hidden="1" x14ac:dyDescent="0.25">
      <c r="A1416" s="209">
        <v>4180</v>
      </c>
      <c r="B1416" s="209" t="s">
        <v>803</v>
      </c>
      <c r="C1416" s="210">
        <v>45680.686111111114</v>
      </c>
      <c r="D1416" s="209" t="s">
        <v>804</v>
      </c>
      <c r="E1416" s="209" t="s">
        <v>719</v>
      </c>
      <c r="F1416" s="209">
        <v>2</v>
      </c>
      <c r="G1416" s="209" t="s">
        <v>589</v>
      </c>
      <c r="H1416" s="209" t="s">
        <v>621</v>
      </c>
      <c r="I1416" s="209" t="s">
        <v>624</v>
      </c>
      <c r="J1416" s="209" t="s">
        <v>1</v>
      </c>
      <c r="K1416" s="209" t="s">
        <v>2279</v>
      </c>
      <c r="L1416" s="209" t="s">
        <v>606</v>
      </c>
      <c r="M1416" s="209" t="s">
        <v>2057</v>
      </c>
      <c r="N1416" s="209" t="s">
        <v>2305</v>
      </c>
      <c r="O1416" s="209"/>
      <c r="P1416" s="209"/>
      <c r="Q1416" s="209" t="s">
        <v>688</v>
      </c>
      <c r="R1416" s="209" t="e">
        <f>VLOOKUP(LEFT(Solicitacao_Prancha[[#This Row],[ORIGEM]],4),#REF!,2,0)</f>
        <v>#REF!</v>
      </c>
      <c r="S1416" s="209" t="e">
        <f>VLOOKUP(LEFT(Solicitacao_Prancha[[#This Row],[DESTINO]],4),#REF!,2,0)</f>
        <v>#REF!</v>
      </c>
      <c r="T1416" s="218" t="str">
        <f t="shared" si="324"/>
        <v>Aderente</v>
      </c>
      <c r="U1416" s="222">
        <f>((CONCATENATE(Solicitacao_Prancha[[#This Row],[DATA MOVIMENTAÇÃO]]," ",Solicitacao_Prancha[[#This Row],[HORA MOVIMENTAÇÃO]])-Solicitacao_Prancha[[#This Row],[DATA SOLICITAÇÃO]])*24)+3</f>
        <v>94.533333333267365</v>
      </c>
      <c r="V1416" s="218" t="s">
        <v>410</v>
      </c>
      <c r="W1416" s="209" t="str">
        <f>LEFT(Solicitacao_Prancha[[#This Row],[ORIGEM]],4)</f>
        <v>0354</v>
      </c>
      <c r="X1416" s="209" t="str">
        <f>LEFT(Solicitacao_Prancha[[#This Row],[DESTINO]],4)</f>
        <v>0360</v>
      </c>
      <c r="Y1416" s="209" t="str">
        <f t="shared" si="325"/>
        <v>BRLP0354</v>
      </c>
      <c r="Z1416" s="209" t="str">
        <f t="shared" si="326"/>
        <v>03540360</v>
      </c>
      <c r="AA1416" s="209" t="str">
        <f t="shared" si="327"/>
        <v>BRLP0360</v>
      </c>
      <c r="AB1416" s="222" t="e">
        <f>VLOOKUP(Y1416,#REF!,2,0)</f>
        <v>#REF!</v>
      </c>
      <c r="AC1416" s="222" t="e">
        <f>VLOOKUP(Z1416,#REF!,2,0)</f>
        <v>#REF!</v>
      </c>
      <c r="AD1416" s="222" t="e">
        <f>VLOOKUP(AA1416,#REF!,2,0)</f>
        <v>#REF!</v>
      </c>
      <c r="AE1416" s="228" t="e">
        <f t="shared" si="328"/>
        <v>#REF!</v>
      </c>
      <c r="AF1416" s="230" t="e">
        <f t="shared" si="329"/>
        <v>#REF!</v>
      </c>
      <c r="AG1416" s="230">
        <v>2</v>
      </c>
      <c r="AH1416" s="230" t="e">
        <f t="shared" si="321"/>
        <v>#REF!</v>
      </c>
      <c r="AI1416" s="230" t="e">
        <f t="shared" si="322"/>
        <v>#REF!</v>
      </c>
      <c r="AJ1416" s="230" t="e">
        <f t="shared" si="323"/>
        <v>#REF!</v>
      </c>
      <c r="AK1416" s="209"/>
      <c r="AL1416" s="209"/>
      <c r="AM1416" s="209"/>
      <c r="AN1416" s="209"/>
      <c r="AO1416" s="209"/>
      <c r="AP1416" s="209"/>
      <c r="AQ1416" s="209"/>
      <c r="AR1416" s="209"/>
      <c r="AS1416" s="209"/>
      <c r="AT1416" s="209"/>
      <c r="AU1416" s="209"/>
      <c r="AV1416" s="209"/>
      <c r="AW1416" s="209"/>
      <c r="AX1416"/>
    </row>
    <row r="1417" spans="1:50" ht="15" hidden="1" x14ac:dyDescent="0.25">
      <c r="A1417" s="209">
        <v>4182</v>
      </c>
      <c r="B1417" s="209" t="s">
        <v>803</v>
      </c>
      <c r="C1417" s="210">
        <v>45680.688888888886</v>
      </c>
      <c r="D1417" s="209" t="s">
        <v>804</v>
      </c>
      <c r="E1417" s="209" t="s">
        <v>5</v>
      </c>
      <c r="F1417" s="209">
        <v>1</v>
      </c>
      <c r="G1417" s="209" t="s">
        <v>589</v>
      </c>
      <c r="H1417" s="209" t="s">
        <v>620</v>
      </c>
      <c r="I1417" s="209" t="s">
        <v>620</v>
      </c>
      <c r="J1417" s="209" t="s">
        <v>1</v>
      </c>
      <c r="K1417" s="209" t="s">
        <v>2279</v>
      </c>
      <c r="L1417" s="209" t="s">
        <v>593</v>
      </c>
      <c r="M1417" s="209" t="s">
        <v>2057</v>
      </c>
      <c r="N1417" s="209" t="s">
        <v>2305</v>
      </c>
      <c r="O1417" s="209"/>
      <c r="P1417" s="209"/>
      <c r="Q1417" s="209" t="s">
        <v>688</v>
      </c>
      <c r="R1417" s="209" t="e">
        <f>VLOOKUP(LEFT(Solicitacao_Prancha[[#This Row],[ORIGEM]],4),#REF!,2,0)</f>
        <v>#REF!</v>
      </c>
      <c r="S1417" s="209" t="e">
        <f>VLOOKUP(LEFT(Solicitacao_Prancha[[#This Row],[DESTINO]],4),#REF!,2,0)</f>
        <v>#REF!</v>
      </c>
      <c r="T1417" s="218" t="str">
        <f t="shared" si="324"/>
        <v>Aderente</v>
      </c>
      <c r="U1417" s="222">
        <f>((CONCATENATE(Solicitacao_Prancha[[#This Row],[DATA MOVIMENTAÇÃO]]," ",Solicitacao_Prancha[[#This Row],[HORA MOVIMENTAÇÃO]])-Solicitacao_Prancha[[#This Row],[DATA SOLICITAÇÃO]])*24)+3</f>
        <v>90.466666666790843</v>
      </c>
      <c r="V1417" s="218" t="s">
        <v>410</v>
      </c>
      <c r="W1417" s="209" t="str">
        <f>LEFT(Solicitacao_Prancha[[#This Row],[ORIGEM]],4)</f>
        <v>0354</v>
      </c>
      <c r="X1417" s="209" t="str">
        <f>LEFT(Solicitacao_Prancha[[#This Row],[DESTINO]],4)</f>
        <v>0360</v>
      </c>
      <c r="Y1417" s="209" t="str">
        <f t="shared" si="325"/>
        <v>BRLP0354</v>
      </c>
      <c r="Z1417" s="209" t="str">
        <f t="shared" si="326"/>
        <v>03540360</v>
      </c>
      <c r="AA1417" s="209" t="str">
        <f t="shared" si="327"/>
        <v>BRLP0360</v>
      </c>
      <c r="AB1417" s="222" t="e">
        <f>VLOOKUP(Y1417,#REF!,2,0)</f>
        <v>#REF!</v>
      </c>
      <c r="AC1417" s="222" t="e">
        <f>VLOOKUP(Z1417,#REF!,2,0)</f>
        <v>#REF!</v>
      </c>
      <c r="AD1417" s="222" t="e">
        <f>VLOOKUP(AA1417,#REF!,2,0)</f>
        <v>#REF!</v>
      </c>
      <c r="AE1417" s="228" t="e">
        <f t="shared" si="328"/>
        <v>#REF!</v>
      </c>
      <c r="AF1417" s="230" t="e">
        <f t="shared" si="329"/>
        <v>#REF!</v>
      </c>
      <c r="AG1417" s="230">
        <v>2</v>
      </c>
      <c r="AH1417" s="230" t="e">
        <f t="shared" si="321"/>
        <v>#REF!</v>
      </c>
      <c r="AI1417" s="230" t="e">
        <f t="shared" si="322"/>
        <v>#REF!</v>
      </c>
      <c r="AJ1417" s="230" t="e">
        <f t="shared" si="323"/>
        <v>#REF!</v>
      </c>
      <c r="AK1417" s="209"/>
      <c r="AL1417" s="209"/>
      <c r="AM1417" s="209"/>
      <c r="AN1417" s="209"/>
      <c r="AO1417" s="209"/>
      <c r="AP1417" s="209"/>
      <c r="AQ1417" s="209"/>
      <c r="AR1417" s="209"/>
      <c r="AS1417" s="209"/>
      <c r="AT1417" s="209"/>
      <c r="AU1417" s="209"/>
      <c r="AV1417" s="209"/>
      <c r="AW1417" s="209"/>
      <c r="AX1417"/>
    </row>
    <row r="1418" spans="1:50" ht="15" hidden="1" x14ac:dyDescent="0.25">
      <c r="A1418" s="209">
        <v>4183</v>
      </c>
      <c r="B1418" s="209" t="s">
        <v>717</v>
      </c>
      <c r="C1418" s="210">
        <v>45680.709027777775</v>
      </c>
      <c r="D1418" s="209" t="s">
        <v>2309</v>
      </c>
      <c r="E1418" s="209" t="s">
        <v>491</v>
      </c>
      <c r="F1418" s="209">
        <v>1</v>
      </c>
      <c r="G1418" s="209" t="s">
        <v>492</v>
      </c>
      <c r="H1418" s="209" t="s">
        <v>620</v>
      </c>
      <c r="I1418" s="209" t="s">
        <v>624</v>
      </c>
      <c r="J1418" s="209" t="s">
        <v>531</v>
      </c>
      <c r="K1418" s="209" t="s">
        <v>2243</v>
      </c>
      <c r="L1418" s="209" t="s">
        <v>602</v>
      </c>
      <c r="M1418" s="209" t="s">
        <v>784</v>
      </c>
      <c r="N1418" s="209" t="s">
        <v>769</v>
      </c>
      <c r="O1418" s="209"/>
      <c r="P1418" s="209" t="s">
        <v>514</v>
      </c>
      <c r="Q1418" s="209" t="s">
        <v>688</v>
      </c>
      <c r="R1418" s="209" t="e">
        <f>VLOOKUP(LEFT(Solicitacao_Prancha[[#This Row],[ORIGEM]],4),#REF!,2,0)</f>
        <v>#REF!</v>
      </c>
      <c r="S1418" s="209" t="e">
        <f>VLOOKUP(LEFT(Solicitacao_Prancha[[#This Row],[DESTINO]],4),#REF!,2,0)</f>
        <v>#REF!</v>
      </c>
      <c r="T1418" s="218" t="str">
        <f t="shared" si="324"/>
        <v>Não Aderente</v>
      </c>
      <c r="U1418" s="222">
        <f>((CONCATENATE(Solicitacao_Prancha[[#This Row],[DATA MOVIMENTAÇÃO]]," ",Solicitacao_Prancha[[#This Row],[HORA MOVIMENTAÇÃO]])-Solicitacao_Prancha[[#This Row],[DATA SOLICITAÇÃO]])*24)+3</f>
        <v>-23.016666666604578</v>
      </c>
      <c r="V1418" s="218" t="s">
        <v>410</v>
      </c>
      <c r="W1418" s="209" t="str">
        <f>LEFT(Solicitacao_Prancha[[#This Row],[ORIGEM]],4)</f>
        <v>0412</v>
      </c>
      <c r="X1418" s="209" t="str">
        <f>LEFT(Solicitacao_Prancha[[#This Row],[DESTINO]],4)</f>
        <v>0332</v>
      </c>
      <c r="Y1418" s="209" t="str">
        <f t="shared" si="325"/>
        <v>BRLP0412</v>
      </c>
      <c r="Z1418" s="209" t="str">
        <f t="shared" si="326"/>
        <v>04120332</v>
      </c>
      <c r="AA1418" s="209" t="str">
        <f t="shared" si="327"/>
        <v>BRLP0332</v>
      </c>
      <c r="AB1418" s="222" t="e">
        <f>VLOOKUP(Y1418,#REF!,2,0)</f>
        <v>#REF!</v>
      </c>
      <c r="AC1418" s="222" t="e">
        <f>VLOOKUP(Z1418,#REF!,2,0)</f>
        <v>#REF!</v>
      </c>
      <c r="AD1418" s="222" t="e">
        <f>VLOOKUP(AA1418,#REF!,2,0)</f>
        <v>#REF!</v>
      </c>
      <c r="AE1418" s="228" t="e">
        <f t="shared" si="328"/>
        <v>#REF!</v>
      </c>
      <c r="AF1418" s="230" t="e">
        <f t="shared" si="329"/>
        <v>#REF!</v>
      </c>
      <c r="AG1418" s="230">
        <v>2</v>
      </c>
      <c r="AH1418" s="230" t="e">
        <f t="shared" si="321"/>
        <v>#REF!</v>
      </c>
      <c r="AI1418" s="230" t="e">
        <f t="shared" si="322"/>
        <v>#REF!</v>
      </c>
      <c r="AJ1418" s="230" t="e">
        <f t="shared" si="323"/>
        <v>#REF!</v>
      </c>
      <c r="AK1418" s="209"/>
      <c r="AL1418" s="209"/>
      <c r="AM1418" s="209"/>
      <c r="AN1418" s="209"/>
      <c r="AO1418" s="209"/>
      <c r="AP1418" s="209"/>
      <c r="AQ1418" s="209"/>
      <c r="AR1418" s="209"/>
      <c r="AS1418" s="209"/>
      <c r="AT1418" s="209"/>
      <c r="AU1418" s="209"/>
      <c r="AV1418" s="209"/>
      <c r="AW1418" s="209"/>
      <c r="AX1418"/>
    </row>
    <row r="1419" spans="1:50" ht="15" hidden="1" x14ac:dyDescent="0.25">
      <c r="A1419" s="209">
        <v>4184</v>
      </c>
      <c r="B1419" s="209" t="s">
        <v>718</v>
      </c>
      <c r="C1419" s="210">
        <v>45680.711111111108</v>
      </c>
      <c r="D1419" s="209" t="s">
        <v>1822</v>
      </c>
      <c r="E1419" s="209" t="s">
        <v>744</v>
      </c>
      <c r="F1419" s="209">
        <v>1</v>
      </c>
      <c r="G1419" s="209" t="s">
        <v>501</v>
      </c>
      <c r="H1419" s="209" t="s">
        <v>620</v>
      </c>
      <c r="I1419" s="209" t="s">
        <v>621</v>
      </c>
      <c r="J1419" s="209" t="s">
        <v>502</v>
      </c>
      <c r="K1419" s="209" t="s">
        <v>2171</v>
      </c>
      <c r="L1419" s="209" t="s">
        <v>604</v>
      </c>
      <c r="M1419" s="209" t="s">
        <v>1711</v>
      </c>
      <c r="N1419" s="209" t="s">
        <v>2240</v>
      </c>
      <c r="O1419" s="209"/>
      <c r="P1419" s="209"/>
      <c r="Q1419" s="209" t="s">
        <v>688</v>
      </c>
      <c r="R1419" s="209" t="e">
        <f>VLOOKUP(LEFT(Solicitacao_Prancha[[#This Row],[ORIGEM]],4),#REF!,2,0)</f>
        <v>#REF!</v>
      </c>
      <c r="S1419" s="209" t="e">
        <f>VLOOKUP(LEFT(Solicitacao_Prancha[[#This Row],[DESTINO]],4),#REF!,2,0)</f>
        <v>#REF!</v>
      </c>
      <c r="T1419" s="218" t="str">
        <f t="shared" si="324"/>
        <v>Não Aderente</v>
      </c>
      <c r="U1419" s="222">
        <f>((CONCATENATE(Solicitacao_Prancha[[#This Row],[DATA MOVIMENTAÇÃO]]," ",Solicitacao_Prancha[[#This Row],[HORA MOVIMENTAÇÃO]])-Solicitacao_Prancha[[#This Row],[DATA SOLICITAÇÃO]])*24)+3</f>
        <v>16.933333333348855</v>
      </c>
      <c r="V1419" s="218" t="s">
        <v>410</v>
      </c>
      <c r="W1419" s="209" t="str">
        <f>LEFT(Solicitacao_Prancha[[#This Row],[ORIGEM]],4)</f>
        <v>1022</v>
      </c>
      <c r="X1419" s="209" t="str">
        <f>LEFT(Solicitacao_Prancha[[#This Row],[DESTINO]],4)</f>
        <v>0475</v>
      </c>
      <c r="Y1419" s="209" t="str">
        <f t="shared" si="325"/>
        <v>BRLP1022</v>
      </c>
      <c r="Z1419" s="209" t="str">
        <f t="shared" si="326"/>
        <v>10220475</v>
      </c>
      <c r="AA1419" s="209" t="str">
        <f t="shared" si="327"/>
        <v>BRLP0475</v>
      </c>
      <c r="AB1419" s="222" t="e">
        <f>VLOOKUP(Y1419,#REF!,2,0)</f>
        <v>#REF!</v>
      </c>
      <c r="AC1419" s="222" t="e">
        <f>VLOOKUP(Z1419,#REF!,2,0)</f>
        <v>#REF!</v>
      </c>
      <c r="AD1419" s="222" t="e">
        <f>VLOOKUP(AA1419,#REF!,2,0)</f>
        <v>#REF!</v>
      </c>
      <c r="AE1419" s="228" t="e">
        <f t="shared" si="328"/>
        <v>#REF!</v>
      </c>
      <c r="AF1419" s="230" t="e">
        <f t="shared" si="329"/>
        <v>#REF!</v>
      </c>
      <c r="AG1419" s="230">
        <v>2</v>
      </c>
      <c r="AH1419" s="230" t="e">
        <f t="shared" si="321"/>
        <v>#REF!</v>
      </c>
      <c r="AI1419" s="230" t="e">
        <f t="shared" si="322"/>
        <v>#REF!</v>
      </c>
      <c r="AJ1419" s="230" t="e">
        <f t="shared" si="323"/>
        <v>#REF!</v>
      </c>
      <c r="AK1419" s="209"/>
      <c r="AL1419" s="209"/>
      <c r="AM1419" s="209"/>
      <c r="AN1419" s="209"/>
      <c r="AO1419" s="209"/>
      <c r="AP1419" s="209"/>
      <c r="AQ1419" s="209"/>
      <c r="AR1419" s="209"/>
      <c r="AS1419" s="209"/>
      <c r="AT1419" s="209"/>
      <c r="AU1419" s="209"/>
      <c r="AV1419" s="209"/>
      <c r="AW1419" s="209"/>
      <c r="AX1419"/>
    </row>
    <row r="1420" spans="1:50" ht="15" hidden="1" x14ac:dyDescent="0.25">
      <c r="A1420" s="209">
        <v>4185</v>
      </c>
      <c r="B1420" s="209" t="s">
        <v>718</v>
      </c>
      <c r="C1420" s="210">
        <v>45680.71597222222</v>
      </c>
      <c r="D1420" s="209" t="s">
        <v>574</v>
      </c>
      <c r="E1420" s="209" t="s">
        <v>744</v>
      </c>
      <c r="F1420" s="209">
        <v>8</v>
      </c>
      <c r="G1420" s="209" t="s">
        <v>516</v>
      </c>
      <c r="H1420" s="209" t="s">
        <v>622</v>
      </c>
      <c r="I1420" s="209" t="s">
        <v>621</v>
      </c>
      <c r="J1420" s="209" t="s">
        <v>1</v>
      </c>
      <c r="K1420" s="209" t="s">
        <v>2278</v>
      </c>
      <c r="L1420" s="209" t="s">
        <v>593</v>
      </c>
      <c r="M1420" s="209" t="s">
        <v>2057</v>
      </c>
      <c r="N1420" s="209" t="s">
        <v>2305</v>
      </c>
      <c r="O1420" s="209" t="s">
        <v>2310</v>
      </c>
      <c r="P1420" s="209"/>
      <c r="Q1420" s="209" t="s">
        <v>688</v>
      </c>
      <c r="R1420" s="209" t="e">
        <f>VLOOKUP(LEFT(Solicitacao_Prancha[[#This Row],[ORIGEM]],4),#REF!,2,0)</f>
        <v>#REF!</v>
      </c>
      <c r="S1420" s="209" t="e">
        <f>VLOOKUP(LEFT(Solicitacao_Prancha[[#This Row],[DESTINO]],4),#REF!,2,0)</f>
        <v>#REF!</v>
      </c>
      <c r="T1420" s="218" t="str">
        <f t="shared" si="324"/>
        <v>Não Aderente</v>
      </c>
      <c r="U1420" s="222">
        <f>((CONCATENATE(Solicitacao_Prancha[[#This Row],[DATA MOVIMENTAÇÃO]]," ",Solicitacao_Prancha[[#This Row],[HORA MOVIMENTAÇÃO]])-Solicitacao_Prancha[[#This Row],[DATA SOLICITAÇÃO]])*24)+3</f>
        <v>41.81666666676756</v>
      </c>
      <c r="V1420" s="218" t="s">
        <v>410</v>
      </c>
      <c r="W1420" s="209" t="str">
        <f>LEFT(Solicitacao_Prancha[[#This Row],[ORIGEM]],4)</f>
        <v>0354</v>
      </c>
      <c r="X1420" s="209" t="str">
        <f>LEFT(Solicitacao_Prancha[[#This Row],[DESTINO]],4)</f>
        <v>0360</v>
      </c>
      <c r="Y1420" s="209" t="str">
        <f t="shared" si="325"/>
        <v>BRLP0354</v>
      </c>
      <c r="Z1420" s="209" t="str">
        <f t="shared" si="326"/>
        <v>03540360</v>
      </c>
      <c r="AA1420" s="209" t="str">
        <f t="shared" si="327"/>
        <v>BRLP0360</v>
      </c>
      <c r="AB1420" s="222" t="e">
        <f>VLOOKUP(Y1420,#REF!,2,0)</f>
        <v>#REF!</v>
      </c>
      <c r="AC1420" s="222" t="e">
        <f>VLOOKUP(Z1420,#REF!,2,0)</f>
        <v>#REF!</v>
      </c>
      <c r="AD1420" s="222" t="e">
        <f>VLOOKUP(AA1420,#REF!,2,0)</f>
        <v>#REF!</v>
      </c>
      <c r="AE1420" s="228" t="e">
        <f t="shared" si="328"/>
        <v>#REF!</v>
      </c>
      <c r="AF1420" s="230" t="e">
        <f t="shared" si="329"/>
        <v>#REF!</v>
      </c>
      <c r="AG1420" s="230">
        <v>2</v>
      </c>
      <c r="AH1420" s="230" t="e">
        <f t="shared" si="321"/>
        <v>#REF!</v>
      </c>
      <c r="AI1420" s="230" t="e">
        <f t="shared" si="322"/>
        <v>#REF!</v>
      </c>
      <c r="AJ1420" s="230" t="e">
        <f t="shared" si="323"/>
        <v>#REF!</v>
      </c>
      <c r="AK1420" s="209"/>
      <c r="AL1420" s="209"/>
      <c r="AM1420" s="209"/>
      <c r="AN1420" s="209"/>
      <c r="AO1420" s="209"/>
      <c r="AP1420" s="209"/>
      <c r="AQ1420" s="209"/>
      <c r="AR1420" s="209"/>
      <c r="AS1420" s="209"/>
      <c r="AT1420" s="209"/>
      <c r="AU1420" s="209"/>
      <c r="AV1420" s="209"/>
      <c r="AW1420" s="209"/>
      <c r="AX1420"/>
    </row>
    <row r="1421" spans="1:50" ht="15" hidden="1" x14ac:dyDescent="0.25">
      <c r="A1421" s="209">
        <v>4186</v>
      </c>
      <c r="B1421" s="209" t="s">
        <v>718</v>
      </c>
      <c r="C1421" s="210">
        <v>45680.718055555553</v>
      </c>
      <c r="D1421" s="209" t="s">
        <v>574</v>
      </c>
      <c r="E1421" s="209" t="s">
        <v>744</v>
      </c>
      <c r="F1421" s="209">
        <v>8</v>
      </c>
      <c r="G1421" s="209" t="s">
        <v>516</v>
      </c>
      <c r="H1421" s="209" t="s">
        <v>622</v>
      </c>
      <c r="I1421" s="209" t="s">
        <v>621</v>
      </c>
      <c r="J1421" s="209" t="s">
        <v>1</v>
      </c>
      <c r="K1421" s="209" t="s">
        <v>2306</v>
      </c>
      <c r="L1421" s="209" t="s">
        <v>596</v>
      </c>
      <c r="M1421" s="209" t="s">
        <v>2057</v>
      </c>
      <c r="N1421" s="209" t="s">
        <v>2305</v>
      </c>
      <c r="O1421" s="209" t="s">
        <v>2311</v>
      </c>
      <c r="P1421" s="209"/>
      <c r="Q1421" s="209" t="s">
        <v>688</v>
      </c>
      <c r="R1421" s="209" t="e">
        <f>VLOOKUP(LEFT(Solicitacao_Prancha[[#This Row],[ORIGEM]],4),#REF!,2,0)</f>
        <v>#REF!</v>
      </c>
      <c r="S1421" s="209" t="e">
        <f>VLOOKUP(LEFT(Solicitacao_Prancha[[#This Row],[DESTINO]],4),#REF!,2,0)</f>
        <v>#REF!</v>
      </c>
      <c r="T1421" s="218" t="str">
        <f t="shared" si="324"/>
        <v>Aderente</v>
      </c>
      <c r="U1421" s="222">
        <f>((CONCATENATE(Solicitacao_Prancha[[#This Row],[DATA MOVIMENTAÇÃO]]," ",Solicitacao_Prancha[[#This Row],[HORA MOVIMENTAÇÃO]])-Solicitacao_Prancha[[#This Row],[DATA SOLICITAÇÃO]])*24)+3</f>
        <v>60.266666666662786</v>
      </c>
      <c r="V1421" s="218" t="s">
        <v>410</v>
      </c>
      <c r="W1421" s="209" t="str">
        <f>LEFT(Solicitacao_Prancha[[#This Row],[ORIGEM]],4)</f>
        <v>0354</v>
      </c>
      <c r="X1421" s="209" t="str">
        <f>LEFT(Solicitacao_Prancha[[#This Row],[DESTINO]],4)</f>
        <v>0360</v>
      </c>
      <c r="Y1421" s="209" t="str">
        <f t="shared" si="325"/>
        <v>BRLP0354</v>
      </c>
      <c r="Z1421" s="209" t="str">
        <f t="shared" si="326"/>
        <v>03540360</v>
      </c>
      <c r="AA1421" s="209" t="str">
        <f t="shared" si="327"/>
        <v>BRLP0360</v>
      </c>
      <c r="AB1421" s="222" t="e">
        <f>VLOOKUP(Y1421,#REF!,2,0)</f>
        <v>#REF!</v>
      </c>
      <c r="AC1421" s="222" t="e">
        <f>VLOOKUP(Z1421,#REF!,2,0)</f>
        <v>#REF!</v>
      </c>
      <c r="AD1421" s="222" t="e">
        <f>VLOOKUP(AA1421,#REF!,2,0)</f>
        <v>#REF!</v>
      </c>
      <c r="AE1421" s="228" t="e">
        <f t="shared" si="328"/>
        <v>#REF!</v>
      </c>
      <c r="AF1421" s="230" t="e">
        <f t="shared" si="329"/>
        <v>#REF!</v>
      </c>
      <c r="AG1421" s="230">
        <v>2</v>
      </c>
      <c r="AH1421" s="230" t="e">
        <f t="shared" si="321"/>
        <v>#REF!</v>
      </c>
      <c r="AI1421" s="230" t="e">
        <f t="shared" si="322"/>
        <v>#REF!</v>
      </c>
      <c r="AJ1421" s="230" t="e">
        <f t="shared" si="323"/>
        <v>#REF!</v>
      </c>
      <c r="AK1421" s="209"/>
      <c r="AL1421" s="209"/>
      <c r="AM1421" s="209"/>
      <c r="AN1421" s="209"/>
      <c r="AO1421" s="209"/>
      <c r="AP1421" s="209"/>
      <c r="AQ1421" s="209"/>
      <c r="AR1421" s="209"/>
      <c r="AS1421" s="209"/>
      <c r="AT1421" s="209"/>
      <c r="AU1421" s="209"/>
      <c r="AV1421" s="209"/>
      <c r="AW1421" s="209"/>
      <c r="AX1421"/>
    </row>
    <row r="1422" spans="1:50" ht="15" hidden="1" x14ac:dyDescent="0.25">
      <c r="A1422" s="209">
        <v>4187</v>
      </c>
      <c r="B1422" s="209" t="s">
        <v>718</v>
      </c>
      <c r="C1422" s="210">
        <v>45680.719444444447</v>
      </c>
      <c r="D1422" s="209" t="s">
        <v>574</v>
      </c>
      <c r="E1422" s="209" t="s">
        <v>744</v>
      </c>
      <c r="F1422" s="209">
        <v>7</v>
      </c>
      <c r="G1422" s="209" t="s">
        <v>516</v>
      </c>
      <c r="H1422" s="209" t="s">
        <v>622</v>
      </c>
      <c r="I1422" s="209" t="s">
        <v>621</v>
      </c>
      <c r="J1422" s="209" t="s">
        <v>1</v>
      </c>
      <c r="K1422" s="209" t="s">
        <v>2279</v>
      </c>
      <c r="L1422" s="209" t="s">
        <v>596</v>
      </c>
      <c r="M1422" s="209" t="s">
        <v>2057</v>
      </c>
      <c r="N1422" s="209" t="s">
        <v>2305</v>
      </c>
      <c r="O1422" s="209" t="s">
        <v>2312</v>
      </c>
      <c r="P1422" s="209"/>
      <c r="Q1422" s="209" t="s">
        <v>688</v>
      </c>
      <c r="R1422" s="209" t="e">
        <f>VLOOKUP(LEFT(Solicitacao_Prancha[[#This Row],[ORIGEM]],4),#REF!,2,0)</f>
        <v>#REF!</v>
      </c>
      <c r="S1422" s="209" t="e">
        <f>VLOOKUP(LEFT(Solicitacao_Prancha[[#This Row],[DESTINO]],4),#REF!,2,0)</f>
        <v>#REF!</v>
      </c>
      <c r="T1422" s="218" t="str">
        <f t="shared" si="324"/>
        <v>Aderente</v>
      </c>
      <c r="U1422" s="222">
        <f>((CONCATENATE(Solicitacao_Prancha[[#This Row],[DATA MOVIMENTAÇÃO]]," ",Solicitacao_Prancha[[#This Row],[HORA MOVIMENTAÇÃO]])-Solicitacao_Prancha[[#This Row],[DATA SOLICITAÇÃO]])*24)+3</f>
        <v>84.233333333220799</v>
      </c>
      <c r="V1422" s="218" t="s">
        <v>410</v>
      </c>
      <c r="W1422" s="209" t="str">
        <f>LEFT(Solicitacao_Prancha[[#This Row],[ORIGEM]],4)</f>
        <v>0354</v>
      </c>
      <c r="X1422" s="209" t="str">
        <f>LEFT(Solicitacao_Prancha[[#This Row],[DESTINO]],4)</f>
        <v>0360</v>
      </c>
      <c r="Y1422" s="209" t="str">
        <f t="shared" si="325"/>
        <v>BRLP0354</v>
      </c>
      <c r="Z1422" s="209" t="str">
        <f t="shared" si="326"/>
        <v>03540360</v>
      </c>
      <c r="AA1422" s="209" t="str">
        <f t="shared" si="327"/>
        <v>BRLP0360</v>
      </c>
      <c r="AB1422" s="222" t="e">
        <f>VLOOKUP(Y1422,#REF!,2,0)</f>
        <v>#REF!</v>
      </c>
      <c r="AC1422" s="222" t="e">
        <f>VLOOKUP(Z1422,#REF!,2,0)</f>
        <v>#REF!</v>
      </c>
      <c r="AD1422" s="222" t="e">
        <f>VLOOKUP(AA1422,#REF!,2,0)</f>
        <v>#REF!</v>
      </c>
      <c r="AE1422" s="228" t="e">
        <f t="shared" si="328"/>
        <v>#REF!</v>
      </c>
      <c r="AF1422" s="230" t="e">
        <f t="shared" si="329"/>
        <v>#REF!</v>
      </c>
      <c r="AG1422" s="230">
        <v>2</v>
      </c>
      <c r="AH1422" s="230" t="e">
        <f t="shared" si="321"/>
        <v>#REF!</v>
      </c>
      <c r="AI1422" s="230" t="e">
        <f t="shared" si="322"/>
        <v>#REF!</v>
      </c>
      <c r="AJ1422" s="230" t="e">
        <f t="shared" si="323"/>
        <v>#REF!</v>
      </c>
      <c r="AK1422" s="209"/>
      <c r="AL1422" s="209"/>
      <c r="AM1422" s="209"/>
      <c r="AN1422" s="209"/>
      <c r="AO1422" s="209"/>
      <c r="AP1422" s="209"/>
      <c r="AQ1422" s="209"/>
      <c r="AR1422" s="209"/>
      <c r="AS1422" s="209"/>
      <c r="AT1422" s="209"/>
      <c r="AU1422" s="209"/>
      <c r="AV1422" s="209"/>
      <c r="AW1422" s="209"/>
      <c r="AX1422"/>
    </row>
    <row r="1423" spans="1:50" ht="15" hidden="1" x14ac:dyDescent="0.25">
      <c r="A1423" s="209">
        <v>4188</v>
      </c>
      <c r="B1423" s="209" t="s">
        <v>718</v>
      </c>
      <c r="C1423" s="210">
        <v>45680.720833333333</v>
      </c>
      <c r="D1423" s="209" t="s">
        <v>574</v>
      </c>
      <c r="E1423" s="209" t="s">
        <v>5</v>
      </c>
      <c r="F1423" s="209">
        <v>1</v>
      </c>
      <c r="G1423" s="209" t="s">
        <v>516</v>
      </c>
      <c r="H1423" s="209" t="s">
        <v>620</v>
      </c>
      <c r="I1423" s="209" t="s">
        <v>621</v>
      </c>
      <c r="J1423" s="209" t="s">
        <v>1</v>
      </c>
      <c r="K1423" s="209" t="s">
        <v>2306</v>
      </c>
      <c r="L1423" s="209" t="s">
        <v>607</v>
      </c>
      <c r="M1423" s="209" t="s">
        <v>2057</v>
      </c>
      <c r="N1423" s="209" t="s">
        <v>2305</v>
      </c>
      <c r="O1423" s="209"/>
      <c r="P1423" s="209"/>
      <c r="Q1423" s="209" t="s">
        <v>688</v>
      </c>
      <c r="R1423" s="209" t="e">
        <f>VLOOKUP(LEFT(Solicitacao_Prancha[[#This Row],[ORIGEM]],4),#REF!,2,0)</f>
        <v>#REF!</v>
      </c>
      <c r="S1423" s="209" t="e">
        <f>VLOOKUP(LEFT(Solicitacao_Prancha[[#This Row],[DESTINO]],4),#REF!,2,0)</f>
        <v>#REF!</v>
      </c>
      <c r="T1423" s="218" t="str">
        <f t="shared" si="324"/>
        <v>Aderente</v>
      </c>
      <c r="U1423" s="222">
        <f>((CONCATENATE(Solicitacao_Prancha[[#This Row],[DATA MOVIMENTAÇÃO]]," ",Solicitacao_Prancha[[#This Row],[HORA MOVIMENTAÇÃO]])-Solicitacao_Prancha[[#This Row],[DATA SOLICITAÇÃO]])*24)+3</f>
        <v>66.199999999953434</v>
      </c>
      <c r="V1423" s="218" t="s">
        <v>410</v>
      </c>
      <c r="W1423" s="209" t="str">
        <f>LEFT(Solicitacao_Prancha[[#This Row],[ORIGEM]],4)</f>
        <v>0354</v>
      </c>
      <c r="X1423" s="209" t="str">
        <f>LEFT(Solicitacao_Prancha[[#This Row],[DESTINO]],4)</f>
        <v>0360</v>
      </c>
      <c r="Y1423" s="209" t="str">
        <f t="shared" si="325"/>
        <v>BRLP0354</v>
      </c>
      <c r="Z1423" s="209" t="str">
        <f t="shared" si="326"/>
        <v>03540360</v>
      </c>
      <c r="AA1423" s="209" t="str">
        <f t="shared" si="327"/>
        <v>BRLP0360</v>
      </c>
      <c r="AB1423" s="222" t="e">
        <f>VLOOKUP(Y1423,#REF!,2,0)</f>
        <v>#REF!</v>
      </c>
      <c r="AC1423" s="222" t="e">
        <f>VLOOKUP(Z1423,#REF!,2,0)</f>
        <v>#REF!</v>
      </c>
      <c r="AD1423" s="222" t="e">
        <f>VLOOKUP(AA1423,#REF!,2,0)</f>
        <v>#REF!</v>
      </c>
      <c r="AE1423" s="228" t="e">
        <f t="shared" si="328"/>
        <v>#REF!</v>
      </c>
      <c r="AF1423" s="230" t="e">
        <f t="shared" si="329"/>
        <v>#REF!</v>
      </c>
      <c r="AG1423" s="230">
        <v>2</v>
      </c>
      <c r="AH1423" s="230" t="e">
        <f t="shared" si="321"/>
        <v>#REF!</v>
      </c>
      <c r="AI1423" s="230" t="e">
        <f t="shared" si="322"/>
        <v>#REF!</v>
      </c>
      <c r="AJ1423" s="230" t="e">
        <f t="shared" si="323"/>
        <v>#REF!</v>
      </c>
      <c r="AK1423" s="209"/>
      <c r="AL1423" s="209"/>
      <c r="AM1423" s="209"/>
      <c r="AN1423" s="209"/>
      <c r="AO1423" s="209"/>
      <c r="AP1423" s="209"/>
      <c r="AQ1423" s="209"/>
      <c r="AR1423" s="209"/>
      <c r="AS1423" s="209"/>
      <c r="AT1423" s="209"/>
      <c r="AU1423" s="209"/>
      <c r="AV1423" s="209"/>
      <c r="AW1423" s="209"/>
      <c r="AX1423"/>
    </row>
    <row r="1424" spans="1:50" ht="15" hidden="1" x14ac:dyDescent="0.25">
      <c r="A1424" s="209">
        <v>4189</v>
      </c>
      <c r="B1424" s="209" t="s">
        <v>718</v>
      </c>
      <c r="C1424" s="210">
        <v>45680.765972222223</v>
      </c>
      <c r="D1424" s="209" t="s">
        <v>2313</v>
      </c>
      <c r="E1424" s="209" t="s">
        <v>719</v>
      </c>
      <c r="F1424" s="209">
        <v>3</v>
      </c>
      <c r="G1424" s="209" t="s">
        <v>564</v>
      </c>
      <c r="H1424" s="209" t="s">
        <v>624</v>
      </c>
      <c r="I1424" s="209" t="s">
        <v>621</v>
      </c>
      <c r="J1424" s="209" t="s">
        <v>1</v>
      </c>
      <c r="K1424" s="209" t="s">
        <v>2278</v>
      </c>
      <c r="L1424" s="209" t="s">
        <v>595</v>
      </c>
      <c r="M1424" s="209" t="s">
        <v>855</v>
      </c>
      <c r="N1424" s="209" t="s">
        <v>1938</v>
      </c>
      <c r="O1424" s="209"/>
      <c r="P1424" s="209"/>
      <c r="Q1424" s="209" t="s">
        <v>688</v>
      </c>
      <c r="R1424" s="209" t="e">
        <f>VLOOKUP(LEFT(Solicitacao_Prancha[[#This Row],[ORIGEM]],4),#REF!,2,0)</f>
        <v>#REF!</v>
      </c>
      <c r="S1424" s="209" t="e">
        <f>VLOOKUP(LEFT(Solicitacao_Prancha[[#This Row],[DESTINO]],4),#REF!,2,0)</f>
        <v>#REF!</v>
      </c>
      <c r="T1424" s="218" t="str">
        <f t="shared" si="324"/>
        <v>Não Aderente</v>
      </c>
      <c r="U1424" s="222">
        <f>((CONCATENATE(Solicitacao_Prancha[[#This Row],[DATA MOVIMENTAÇÃO]]," ",Solicitacao_Prancha[[#This Row],[HORA MOVIMENTAÇÃO]])-Solicitacao_Prancha[[#This Row],[DATA SOLICITAÇÃO]])*24)+3</f>
        <v>42.616666666581295</v>
      </c>
      <c r="V1424" s="218" t="s">
        <v>410</v>
      </c>
      <c r="W1424" s="209" t="str">
        <f>LEFT(Solicitacao_Prancha[[#This Row],[ORIGEM]],4)</f>
        <v>5016</v>
      </c>
      <c r="X1424" s="209" t="str">
        <f>LEFT(Solicitacao_Prancha[[#This Row],[DESTINO]],4)</f>
        <v>5018</v>
      </c>
      <c r="Y1424" s="209" t="str">
        <f t="shared" si="325"/>
        <v>BRLP5016</v>
      </c>
      <c r="Z1424" s="209" t="str">
        <f t="shared" si="326"/>
        <v>50165018</v>
      </c>
      <c r="AA1424" s="209" t="str">
        <f t="shared" si="327"/>
        <v>BRLP5018</v>
      </c>
      <c r="AB1424" s="222" t="e">
        <f>VLOOKUP(Y1424,#REF!,2,0)</f>
        <v>#REF!</v>
      </c>
      <c r="AC1424" s="222" t="e">
        <f>VLOOKUP(Z1424,#REF!,2,0)</f>
        <v>#REF!</v>
      </c>
      <c r="AD1424" s="222" t="e">
        <f>VLOOKUP(AA1424,#REF!,2,0)</f>
        <v>#REF!</v>
      </c>
      <c r="AE1424" s="228" t="e">
        <f t="shared" si="328"/>
        <v>#REF!</v>
      </c>
      <c r="AF1424" s="230" t="e">
        <f t="shared" si="329"/>
        <v>#REF!</v>
      </c>
      <c r="AG1424" s="230">
        <v>2</v>
      </c>
      <c r="AH1424" s="230" t="e">
        <f t="shared" si="321"/>
        <v>#REF!</v>
      </c>
      <c r="AI1424" s="230" t="e">
        <f t="shared" si="322"/>
        <v>#REF!</v>
      </c>
      <c r="AJ1424" s="230" t="e">
        <f t="shared" si="323"/>
        <v>#REF!</v>
      </c>
      <c r="AK1424" s="209"/>
      <c r="AL1424" s="209"/>
      <c r="AM1424" s="209"/>
      <c r="AN1424" s="209"/>
      <c r="AO1424" s="209"/>
      <c r="AP1424" s="209"/>
      <c r="AQ1424" s="209"/>
      <c r="AR1424" s="209"/>
      <c r="AS1424" s="209"/>
      <c r="AT1424" s="209"/>
      <c r="AU1424" s="209"/>
      <c r="AV1424" s="209"/>
      <c r="AW1424" s="209"/>
      <c r="AX1424"/>
    </row>
    <row r="1425" spans="1:50" ht="15" hidden="1" x14ac:dyDescent="0.25">
      <c r="A1425" s="209">
        <v>4190</v>
      </c>
      <c r="B1425" s="209" t="s">
        <v>717</v>
      </c>
      <c r="C1425" s="210">
        <v>45680.769444444442</v>
      </c>
      <c r="D1425" s="209" t="s">
        <v>1350</v>
      </c>
      <c r="E1425" s="209" t="s">
        <v>500</v>
      </c>
      <c r="F1425" s="209">
        <v>1</v>
      </c>
      <c r="G1425" s="209" t="s">
        <v>506</v>
      </c>
      <c r="H1425" s="209" t="s">
        <v>620</v>
      </c>
      <c r="I1425" s="209" t="s">
        <v>624</v>
      </c>
      <c r="J1425" s="209" t="s">
        <v>1</v>
      </c>
      <c r="K1425" s="209" t="s">
        <v>2171</v>
      </c>
      <c r="L1425" s="209" t="s">
        <v>604</v>
      </c>
      <c r="M1425" s="209" t="s">
        <v>1513</v>
      </c>
      <c r="N1425" s="209" t="s">
        <v>619</v>
      </c>
      <c r="O1425" s="209"/>
      <c r="P1425" s="209"/>
      <c r="Q1425" s="209" t="s">
        <v>688</v>
      </c>
      <c r="R1425" s="209" t="e">
        <f>VLOOKUP(LEFT(Solicitacao_Prancha[[#This Row],[ORIGEM]],4),#REF!,2,0)</f>
        <v>#REF!</v>
      </c>
      <c r="S1425" s="209" t="e">
        <f>VLOOKUP(LEFT(Solicitacao_Prancha[[#This Row],[DESTINO]],4),#REF!,2,0)</f>
        <v>#REF!</v>
      </c>
      <c r="T1425" s="218" t="str">
        <f t="shared" si="324"/>
        <v>Não Aderente</v>
      </c>
      <c r="U1425" s="222">
        <f>((CONCATENATE(Solicitacao_Prancha[[#This Row],[DATA MOVIMENTAÇÃO]]," ",Solicitacao_Prancha[[#This Row],[HORA MOVIMENTAÇÃO]])-Solicitacao_Prancha[[#This Row],[DATA SOLICITAÇÃO]])*24)+3</f>
        <v>15.533333333325572</v>
      </c>
      <c r="V1425" s="218" t="s">
        <v>410</v>
      </c>
      <c r="W1425" s="209" t="str">
        <f>LEFT(Solicitacao_Prancha[[#This Row],[ORIGEM]],4)</f>
        <v>0460</v>
      </c>
      <c r="X1425" s="209" t="str">
        <f>LEFT(Solicitacao_Prancha[[#This Row],[DESTINO]],4)</f>
        <v>0394</v>
      </c>
      <c r="Y1425" s="209" t="str">
        <f t="shared" si="325"/>
        <v>BRLP0460</v>
      </c>
      <c r="Z1425" s="209" t="str">
        <f t="shared" si="326"/>
        <v>04600394</v>
      </c>
      <c r="AA1425" s="209" t="str">
        <f t="shared" si="327"/>
        <v>BRLP0394</v>
      </c>
      <c r="AB1425" s="222" t="e">
        <f>VLOOKUP(Y1425,#REF!,2,0)</f>
        <v>#REF!</v>
      </c>
      <c r="AC1425" s="222" t="e">
        <f>VLOOKUP(Z1425,#REF!,2,0)</f>
        <v>#REF!</v>
      </c>
      <c r="AD1425" s="222" t="e">
        <f>VLOOKUP(AA1425,#REF!,2,0)</f>
        <v>#REF!</v>
      </c>
      <c r="AE1425" s="228" t="e">
        <f t="shared" si="328"/>
        <v>#REF!</v>
      </c>
      <c r="AF1425" s="230" t="e">
        <f t="shared" si="329"/>
        <v>#REF!</v>
      </c>
      <c r="AG1425" s="230">
        <v>2</v>
      </c>
      <c r="AH1425" s="230" t="e">
        <f t="shared" si="321"/>
        <v>#REF!</v>
      </c>
      <c r="AI1425" s="230" t="e">
        <f t="shared" si="322"/>
        <v>#REF!</v>
      </c>
      <c r="AJ1425" s="230" t="e">
        <f t="shared" si="323"/>
        <v>#REF!</v>
      </c>
      <c r="AK1425" s="209"/>
      <c r="AL1425" s="209"/>
      <c r="AM1425" s="209"/>
      <c r="AN1425" s="209"/>
      <c r="AO1425" s="209"/>
      <c r="AP1425" s="209"/>
      <c r="AQ1425" s="209"/>
      <c r="AR1425" s="209"/>
      <c r="AS1425" s="209"/>
      <c r="AT1425" s="209"/>
      <c r="AU1425" s="209"/>
      <c r="AV1425" s="209"/>
      <c r="AW1425" s="209"/>
      <c r="AX1425"/>
    </row>
    <row r="1426" spans="1:50" ht="15" hidden="1" x14ac:dyDescent="0.25">
      <c r="A1426" s="209">
        <v>4192</v>
      </c>
      <c r="B1426" s="209" t="s">
        <v>717</v>
      </c>
      <c r="C1426" s="210">
        <v>45680.779861111114</v>
      </c>
      <c r="D1426" s="209" t="s">
        <v>588</v>
      </c>
      <c r="E1426" s="209" t="s">
        <v>500</v>
      </c>
      <c r="F1426" s="209">
        <v>2</v>
      </c>
      <c r="G1426" s="209" t="s">
        <v>492</v>
      </c>
      <c r="H1426" s="209" t="s">
        <v>621</v>
      </c>
      <c r="I1426" s="209" t="s">
        <v>624</v>
      </c>
      <c r="J1426" s="209" t="s">
        <v>1</v>
      </c>
      <c r="K1426" s="209" t="s">
        <v>2306</v>
      </c>
      <c r="L1426" s="209" t="s">
        <v>604</v>
      </c>
      <c r="M1426" s="209" t="s">
        <v>619</v>
      </c>
      <c r="N1426" s="209" t="s">
        <v>652</v>
      </c>
      <c r="O1426" s="209"/>
      <c r="P1426" s="209"/>
      <c r="Q1426" s="209" t="s">
        <v>688</v>
      </c>
      <c r="R1426" s="209" t="e">
        <f>VLOOKUP(LEFT(Solicitacao_Prancha[[#This Row],[ORIGEM]],4),#REF!,2,0)</f>
        <v>#REF!</v>
      </c>
      <c r="S1426" s="209" t="e">
        <f>VLOOKUP(LEFT(Solicitacao_Prancha[[#This Row],[DESTINO]],4),#REF!,2,0)</f>
        <v>#REF!</v>
      </c>
      <c r="T1426" s="218" t="str">
        <f t="shared" si="324"/>
        <v>Aderente</v>
      </c>
      <c r="U1426" s="222">
        <f>((CONCATENATE(Solicitacao_Prancha[[#This Row],[DATA MOVIMENTAÇÃO]]," ",Solicitacao_Prancha[[#This Row],[HORA MOVIMENTAÇÃO]])-Solicitacao_Prancha[[#This Row],[DATA SOLICITAÇÃO]])*24)+3</f>
        <v>63.283333333209157</v>
      </c>
      <c r="V1426" s="218" t="s">
        <v>410</v>
      </c>
      <c r="W1426" s="209" t="str">
        <f>LEFT(Solicitacao_Prancha[[#This Row],[ORIGEM]],4)</f>
        <v>0394</v>
      </c>
      <c r="X1426" s="209" t="str">
        <f>LEFT(Solicitacao_Prancha[[#This Row],[DESTINO]],4)</f>
        <v>0390</v>
      </c>
      <c r="Y1426" s="209" t="str">
        <f t="shared" si="325"/>
        <v>BRLP0394</v>
      </c>
      <c r="Z1426" s="209" t="str">
        <f t="shared" si="326"/>
        <v>03940390</v>
      </c>
      <c r="AA1426" s="209" t="str">
        <f t="shared" si="327"/>
        <v>BRLP0390</v>
      </c>
      <c r="AB1426" s="222" t="e">
        <f>VLOOKUP(Y1426,#REF!,2,0)</f>
        <v>#REF!</v>
      </c>
      <c r="AC1426" s="222" t="e">
        <f>VLOOKUP(Z1426,#REF!,2,0)</f>
        <v>#REF!</v>
      </c>
      <c r="AD1426" s="222" t="e">
        <f>VLOOKUP(AA1426,#REF!,2,0)</f>
        <v>#REF!</v>
      </c>
      <c r="AE1426" s="228" t="e">
        <f t="shared" si="328"/>
        <v>#REF!</v>
      </c>
      <c r="AF1426" s="230" t="e">
        <f t="shared" si="329"/>
        <v>#REF!</v>
      </c>
      <c r="AG1426" s="230">
        <v>2</v>
      </c>
      <c r="AH1426" s="230" t="e">
        <f t="shared" si="321"/>
        <v>#REF!</v>
      </c>
      <c r="AI1426" s="230" t="e">
        <f t="shared" si="322"/>
        <v>#REF!</v>
      </c>
      <c r="AJ1426" s="230" t="e">
        <f t="shared" si="323"/>
        <v>#REF!</v>
      </c>
      <c r="AK1426" s="209"/>
      <c r="AL1426" s="209"/>
      <c r="AM1426" s="209"/>
      <c r="AN1426" s="209"/>
      <c r="AO1426" s="209"/>
      <c r="AP1426" s="209"/>
      <c r="AQ1426" s="209"/>
      <c r="AR1426" s="209"/>
      <c r="AS1426" s="209"/>
      <c r="AT1426" s="209"/>
      <c r="AU1426" s="209"/>
      <c r="AV1426" s="209"/>
      <c r="AW1426" s="209"/>
      <c r="AX1426"/>
    </row>
    <row r="1427" spans="1:50" ht="15" hidden="1" x14ac:dyDescent="0.25">
      <c r="A1427" s="209">
        <v>4193</v>
      </c>
      <c r="B1427" s="209" t="s">
        <v>717</v>
      </c>
      <c r="C1427" s="210">
        <v>45680.78125</v>
      </c>
      <c r="D1427" s="209" t="s">
        <v>588</v>
      </c>
      <c r="E1427" s="209" t="s">
        <v>491</v>
      </c>
      <c r="F1427" s="209">
        <v>1</v>
      </c>
      <c r="G1427" s="209" t="s">
        <v>492</v>
      </c>
      <c r="H1427" s="209" t="s">
        <v>620</v>
      </c>
      <c r="I1427" s="209" t="s">
        <v>624</v>
      </c>
      <c r="J1427" s="209" t="s">
        <v>1</v>
      </c>
      <c r="K1427" s="209" t="s">
        <v>2306</v>
      </c>
      <c r="L1427" s="209" t="s">
        <v>604</v>
      </c>
      <c r="M1427" s="209" t="s">
        <v>619</v>
      </c>
      <c r="N1427" s="209" t="s">
        <v>652</v>
      </c>
      <c r="O1427" s="209"/>
      <c r="P1427" s="209"/>
      <c r="Q1427" s="209" t="s">
        <v>688</v>
      </c>
      <c r="R1427" s="209" t="e">
        <f>VLOOKUP(LEFT(Solicitacao_Prancha[[#This Row],[ORIGEM]],4),#REF!,2,0)</f>
        <v>#REF!</v>
      </c>
      <c r="S1427" s="209" t="e">
        <f>VLOOKUP(LEFT(Solicitacao_Prancha[[#This Row],[DESTINO]],4),#REF!,2,0)</f>
        <v>#REF!</v>
      </c>
      <c r="T1427" s="218" t="str">
        <f t="shared" si="324"/>
        <v>Aderente</v>
      </c>
      <c r="U1427" s="222">
        <f>((CONCATENATE(Solicitacao_Prancha[[#This Row],[DATA MOVIMENTAÇÃO]]," ",Solicitacao_Prancha[[#This Row],[HORA MOVIMENTAÇÃO]])-Solicitacao_Prancha[[#This Row],[DATA SOLICITAÇÃO]])*24)+3</f>
        <v>63.249999999941792</v>
      </c>
      <c r="V1427" s="218" t="s">
        <v>410</v>
      </c>
      <c r="W1427" s="209" t="str">
        <f>LEFT(Solicitacao_Prancha[[#This Row],[ORIGEM]],4)</f>
        <v>0394</v>
      </c>
      <c r="X1427" s="209" t="str">
        <f>LEFT(Solicitacao_Prancha[[#This Row],[DESTINO]],4)</f>
        <v>0390</v>
      </c>
      <c r="Y1427" s="209" t="str">
        <f t="shared" si="325"/>
        <v>BRLP0394</v>
      </c>
      <c r="Z1427" s="209" t="str">
        <f t="shared" si="326"/>
        <v>03940390</v>
      </c>
      <c r="AA1427" s="209" t="str">
        <f t="shared" si="327"/>
        <v>BRLP0390</v>
      </c>
      <c r="AB1427" s="222" t="e">
        <f>VLOOKUP(Y1427,#REF!,2,0)</f>
        <v>#REF!</v>
      </c>
      <c r="AC1427" s="222" t="e">
        <f>VLOOKUP(Z1427,#REF!,2,0)</f>
        <v>#REF!</v>
      </c>
      <c r="AD1427" s="222" t="e">
        <f>VLOOKUP(AA1427,#REF!,2,0)</f>
        <v>#REF!</v>
      </c>
      <c r="AE1427" s="228" t="e">
        <f t="shared" si="328"/>
        <v>#REF!</v>
      </c>
      <c r="AF1427" s="230" t="e">
        <f t="shared" si="329"/>
        <v>#REF!</v>
      </c>
      <c r="AG1427" s="230">
        <v>2</v>
      </c>
      <c r="AH1427" s="230" t="e">
        <f t="shared" si="321"/>
        <v>#REF!</v>
      </c>
      <c r="AI1427" s="230" t="e">
        <f t="shared" si="322"/>
        <v>#REF!</v>
      </c>
      <c r="AJ1427" s="230" t="e">
        <f t="shared" si="323"/>
        <v>#REF!</v>
      </c>
      <c r="AK1427" s="209"/>
      <c r="AL1427" s="209"/>
      <c r="AM1427" s="209"/>
      <c r="AN1427" s="209"/>
      <c r="AO1427" s="209"/>
      <c r="AP1427" s="209"/>
      <c r="AQ1427" s="209"/>
      <c r="AR1427" s="209"/>
      <c r="AS1427" s="209"/>
      <c r="AT1427" s="209"/>
      <c r="AU1427" s="209"/>
      <c r="AV1427" s="209"/>
      <c r="AW1427" s="209"/>
      <c r="AX1427"/>
    </row>
    <row r="1428" spans="1:50" ht="15" hidden="1" x14ac:dyDescent="0.25">
      <c r="A1428" s="209">
        <v>4196</v>
      </c>
      <c r="B1428" s="209" t="s">
        <v>742</v>
      </c>
      <c r="C1428" s="210">
        <v>45680.79583333333</v>
      </c>
      <c r="D1428" s="209" t="s">
        <v>529</v>
      </c>
      <c r="E1428" s="209" t="s">
        <v>491</v>
      </c>
      <c r="F1428" s="209">
        <v>1</v>
      </c>
      <c r="G1428" s="209" t="s">
        <v>545</v>
      </c>
      <c r="H1428" s="209" t="s">
        <v>620</v>
      </c>
      <c r="I1428" s="209" t="s">
        <v>621</v>
      </c>
      <c r="J1428" s="209" t="s">
        <v>531</v>
      </c>
      <c r="K1428" s="209" t="s">
        <v>2171</v>
      </c>
      <c r="L1428" s="209" t="s">
        <v>600</v>
      </c>
      <c r="M1428" s="209" t="s">
        <v>1421</v>
      </c>
      <c r="N1428" s="209" t="s">
        <v>410</v>
      </c>
      <c r="O1428" s="209" t="s">
        <v>2314</v>
      </c>
      <c r="P1428" s="209" t="s">
        <v>630</v>
      </c>
      <c r="Q1428" s="209" t="s">
        <v>688</v>
      </c>
      <c r="R1428" s="209" t="e">
        <f>VLOOKUP(LEFT(Solicitacao_Prancha[[#This Row],[ORIGEM]],4),#REF!,2,0)</f>
        <v>#REF!</v>
      </c>
      <c r="S1428" s="209" t="e">
        <f>VLOOKUP(LEFT(Solicitacao_Prancha[[#This Row],[DESTINO]],4),#REF!,2,0)</f>
        <v>#REF!</v>
      </c>
      <c r="T1428" s="218" t="str">
        <f t="shared" si="324"/>
        <v>Não Aderente</v>
      </c>
      <c r="U1428" s="222">
        <f>((CONCATENATE(Solicitacao_Prancha[[#This Row],[DATA MOVIMENTAÇÃO]]," ",Solicitacao_Prancha[[#This Row],[HORA MOVIMENTAÇÃO]])-Solicitacao_Prancha[[#This Row],[DATA SOLICITAÇÃO]])*24)+3</f>
        <v>13.900000000081491</v>
      </c>
      <c r="V1428" s="218" t="s">
        <v>410</v>
      </c>
      <c r="W1428" s="209" t="str">
        <f>LEFT(Solicitacao_Prancha[[#This Row],[ORIGEM]],4)</f>
        <v>0656</v>
      </c>
      <c r="X1428" s="209" t="str">
        <f>LEFT(Solicitacao_Prancha[[#This Row],[DESTINO]],4)</f>
        <v>BRLP</v>
      </c>
      <c r="Y1428" s="209" t="str">
        <f t="shared" si="325"/>
        <v>BRLP0656</v>
      </c>
      <c r="Z1428" s="209" t="str">
        <f t="shared" si="326"/>
        <v>0656BRLP</v>
      </c>
      <c r="AA1428" s="209" t="str">
        <f t="shared" si="327"/>
        <v>BRLPBRLP</v>
      </c>
      <c r="AB1428" s="222" t="e">
        <f>VLOOKUP(Y1428,#REF!,2,0)</f>
        <v>#REF!</v>
      </c>
      <c r="AC1428" s="222" t="e">
        <f>VLOOKUP(Z1428,#REF!,2,0)</f>
        <v>#REF!</v>
      </c>
      <c r="AD1428" s="222" t="e">
        <f>VLOOKUP(AA1428,#REF!,2,0)</f>
        <v>#REF!</v>
      </c>
      <c r="AE1428" s="228" t="e">
        <f t="shared" si="328"/>
        <v>#REF!</v>
      </c>
      <c r="AF1428" s="230" t="e">
        <f t="shared" si="329"/>
        <v>#REF!</v>
      </c>
      <c r="AG1428" s="230">
        <v>2</v>
      </c>
      <c r="AH1428" s="230" t="e">
        <f t="shared" si="321"/>
        <v>#REF!</v>
      </c>
      <c r="AI1428" s="230" t="e">
        <f t="shared" si="322"/>
        <v>#REF!</v>
      </c>
      <c r="AJ1428" s="230" t="e">
        <f t="shared" si="323"/>
        <v>#REF!</v>
      </c>
      <c r="AK1428" s="209"/>
      <c r="AL1428" s="209"/>
      <c r="AM1428" s="209"/>
      <c r="AN1428" s="209"/>
      <c r="AO1428" s="209"/>
      <c r="AP1428" s="209"/>
      <c r="AQ1428" s="209"/>
      <c r="AR1428" s="209"/>
      <c r="AS1428" s="209"/>
      <c r="AT1428" s="209"/>
      <c r="AU1428" s="209"/>
      <c r="AV1428" s="209"/>
      <c r="AW1428" s="209"/>
      <c r="AX1428"/>
    </row>
    <row r="1429" spans="1:50" ht="15" hidden="1" x14ac:dyDescent="0.25">
      <c r="A1429" s="209">
        <v>4197</v>
      </c>
      <c r="B1429" s="209" t="s">
        <v>742</v>
      </c>
      <c r="C1429" s="210">
        <v>45680.79791666667</v>
      </c>
      <c r="D1429" s="209" t="s">
        <v>529</v>
      </c>
      <c r="E1429" s="209" t="s">
        <v>491</v>
      </c>
      <c r="F1429" s="209">
        <v>1</v>
      </c>
      <c r="G1429" s="209" t="s">
        <v>545</v>
      </c>
      <c r="H1429" s="209" t="s">
        <v>620</v>
      </c>
      <c r="I1429" s="209" t="s">
        <v>621</v>
      </c>
      <c r="J1429" s="209" t="s">
        <v>531</v>
      </c>
      <c r="K1429" s="209" t="s">
        <v>2171</v>
      </c>
      <c r="L1429" s="209" t="s">
        <v>604</v>
      </c>
      <c r="M1429" s="209" t="s">
        <v>410</v>
      </c>
      <c r="N1429" s="209" t="s">
        <v>2240</v>
      </c>
      <c r="O1429" s="209"/>
      <c r="P1429" s="209" t="s">
        <v>630</v>
      </c>
      <c r="Q1429" s="209" t="s">
        <v>688</v>
      </c>
      <c r="R1429" s="209" t="e">
        <f>VLOOKUP(LEFT(Solicitacao_Prancha[[#This Row],[ORIGEM]],4),#REF!,2,0)</f>
        <v>#REF!</v>
      </c>
      <c r="S1429" s="209" t="e">
        <f>VLOOKUP(LEFT(Solicitacao_Prancha[[#This Row],[DESTINO]],4),#REF!,2,0)</f>
        <v>#REF!</v>
      </c>
      <c r="T1429" s="218" t="str">
        <f t="shared" si="324"/>
        <v>Não Aderente</v>
      </c>
      <c r="U1429" s="222">
        <f>((CONCATENATE(Solicitacao_Prancha[[#This Row],[DATA MOVIMENTAÇÃO]]," ",Solicitacao_Prancha[[#This Row],[HORA MOVIMENTAÇÃO]])-Solicitacao_Prancha[[#This Row],[DATA SOLICITAÇÃO]])*24)+3</f>
        <v>14.849999999860302</v>
      </c>
      <c r="V1429" s="218" t="s">
        <v>410</v>
      </c>
      <c r="W1429" s="209" t="str">
        <f>LEFT(Solicitacao_Prancha[[#This Row],[ORIGEM]],4)</f>
        <v>BRLP</v>
      </c>
      <c r="X1429" s="209" t="str">
        <f>LEFT(Solicitacao_Prancha[[#This Row],[DESTINO]],4)</f>
        <v>0475</v>
      </c>
      <c r="Y1429" s="209" t="str">
        <f t="shared" si="325"/>
        <v>BRLPBRLP</v>
      </c>
      <c r="Z1429" s="209" t="str">
        <f t="shared" si="326"/>
        <v>BRLP0475</v>
      </c>
      <c r="AA1429" s="209" t="str">
        <f t="shared" si="327"/>
        <v>BRLP0475</v>
      </c>
      <c r="AB1429" s="222" t="e">
        <f>VLOOKUP(Y1429,#REF!,2,0)</f>
        <v>#REF!</v>
      </c>
      <c r="AC1429" s="222" t="e">
        <f>VLOOKUP(Z1429,#REF!,2,0)</f>
        <v>#REF!</v>
      </c>
      <c r="AD1429" s="222" t="e">
        <f>VLOOKUP(AA1429,#REF!,2,0)</f>
        <v>#REF!</v>
      </c>
      <c r="AE1429" s="228" t="e">
        <f t="shared" si="328"/>
        <v>#REF!</v>
      </c>
      <c r="AF1429" s="230" t="e">
        <f t="shared" si="329"/>
        <v>#REF!</v>
      </c>
      <c r="AG1429" s="230">
        <v>2</v>
      </c>
      <c r="AH1429" s="230" t="e">
        <f t="shared" si="321"/>
        <v>#REF!</v>
      </c>
      <c r="AI1429" s="230" t="e">
        <f t="shared" si="322"/>
        <v>#REF!</v>
      </c>
      <c r="AJ1429" s="230" t="e">
        <f t="shared" si="323"/>
        <v>#REF!</v>
      </c>
      <c r="AK1429" s="209"/>
      <c r="AL1429" s="209"/>
      <c r="AM1429" s="209"/>
      <c r="AN1429" s="209"/>
      <c r="AO1429" s="209"/>
      <c r="AP1429" s="209"/>
      <c r="AQ1429" s="209"/>
      <c r="AR1429" s="209"/>
      <c r="AS1429" s="209"/>
      <c r="AT1429" s="209"/>
      <c r="AU1429" s="209"/>
      <c r="AV1429" s="209"/>
      <c r="AW1429" s="209"/>
      <c r="AX1429"/>
    </row>
    <row r="1430" spans="1:50" ht="15" hidden="1" x14ac:dyDescent="0.25">
      <c r="A1430" s="209">
        <v>4202</v>
      </c>
      <c r="B1430" s="209" t="s">
        <v>718</v>
      </c>
      <c r="C1430" s="210">
        <v>45680.807638888888</v>
      </c>
      <c r="D1430" s="209" t="s">
        <v>904</v>
      </c>
      <c r="E1430" s="209" t="s">
        <v>2318</v>
      </c>
      <c r="F1430" s="209">
        <v>1</v>
      </c>
      <c r="G1430" s="209" t="s">
        <v>543</v>
      </c>
      <c r="H1430" s="209" t="s">
        <v>620</v>
      </c>
      <c r="I1430" s="209" t="s">
        <v>624</v>
      </c>
      <c r="J1430" s="209" t="s">
        <v>1</v>
      </c>
      <c r="K1430" s="209" t="s">
        <v>2319</v>
      </c>
      <c r="L1430" s="209" t="s">
        <v>604</v>
      </c>
      <c r="M1430" s="209" t="s">
        <v>634</v>
      </c>
      <c r="N1430" s="209" t="s">
        <v>591</v>
      </c>
      <c r="O1430" s="209" t="s">
        <v>2320</v>
      </c>
      <c r="P1430" s="209"/>
      <c r="Q1430" s="209" t="s">
        <v>688</v>
      </c>
      <c r="R1430" s="209" t="e">
        <f>VLOOKUP(LEFT(Solicitacao_Prancha[[#This Row],[ORIGEM]],4),#REF!,2,0)</f>
        <v>#REF!</v>
      </c>
      <c r="S1430" s="209" t="e">
        <f>VLOOKUP(LEFT(Solicitacao_Prancha[[#This Row],[DESTINO]],4),#REF!,2,0)</f>
        <v>#REF!</v>
      </c>
      <c r="T1430" s="218" t="str">
        <f t="shared" si="324"/>
        <v>Aderente</v>
      </c>
      <c r="U1430" s="222">
        <f>((CONCATENATE(Solicitacao_Prancha[[#This Row],[DATA MOVIMENTAÇÃO]]," ",Solicitacao_Prancha[[#This Row],[HORA MOVIMENTAÇÃO]])-Solicitacao_Prancha[[#This Row],[DATA SOLICITAÇÃO]])*24)+3</f>
        <v>110.6166666666395</v>
      </c>
      <c r="V1430" s="218" t="s">
        <v>410</v>
      </c>
      <c r="W1430" s="209" t="str">
        <f>LEFT(Solicitacao_Prancha[[#This Row],[ORIGEM]],4)</f>
        <v>0157</v>
      </c>
      <c r="X1430" s="209" t="str">
        <f>LEFT(Solicitacao_Prancha[[#This Row],[DESTINO]],4)</f>
        <v>0140</v>
      </c>
      <c r="Y1430" s="209" t="str">
        <f t="shared" si="325"/>
        <v>BRLP0157</v>
      </c>
      <c r="Z1430" s="209" t="str">
        <f t="shared" si="326"/>
        <v>01570140</v>
      </c>
      <c r="AA1430" s="209" t="str">
        <f t="shared" si="327"/>
        <v>BRLP0140</v>
      </c>
      <c r="AB1430" s="222" t="e">
        <f>VLOOKUP(Y1430,#REF!,2,0)</f>
        <v>#REF!</v>
      </c>
      <c r="AC1430" s="222" t="e">
        <f>VLOOKUP(Z1430,#REF!,2,0)</f>
        <v>#REF!</v>
      </c>
      <c r="AD1430" s="222" t="e">
        <f>VLOOKUP(AA1430,#REF!,2,0)</f>
        <v>#REF!</v>
      </c>
      <c r="AE1430" s="228" t="e">
        <f t="shared" si="328"/>
        <v>#REF!</v>
      </c>
      <c r="AF1430" s="230" t="e">
        <f t="shared" si="329"/>
        <v>#REF!</v>
      </c>
      <c r="AG1430" s="230">
        <v>2</v>
      </c>
      <c r="AH1430" s="230" t="e">
        <f t="shared" si="321"/>
        <v>#REF!</v>
      </c>
      <c r="AI1430" s="230" t="e">
        <f t="shared" si="322"/>
        <v>#REF!</v>
      </c>
      <c r="AJ1430" s="230" t="e">
        <f t="shared" si="323"/>
        <v>#REF!</v>
      </c>
      <c r="AK1430" s="209"/>
      <c r="AL1430" s="209"/>
      <c r="AM1430" s="209"/>
      <c r="AN1430" s="209"/>
      <c r="AO1430" s="209"/>
      <c r="AP1430" s="209"/>
      <c r="AQ1430" s="209"/>
      <c r="AR1430" s="209"/>
      <c r="AS1430" s="209"/>
      <c r="AT1430" s="209"/>
      <c r="AU1430" s="209"/>
      <c r="AV1430" s="209"/>
      <c r="AW1430" s="209"/>
      <c r="AX1430"/>
    </row>
    <row r="1431" spans="1:50" ht="15" hidden="1" x14ac:dyDescent="0.25">
      <c r="A1431" s="209">
        <v>4352</v>
      </c>
      <c r="B1431" s="209" t="s">
        <v>718</v>
      </c>
      <c r="C1431" s="210">
        <v>45680.807638888888</v>
      </c>
      <c r="D1431" s="209" t="s">
        <v>904</v>
      </c>
      <c r="E1431" s="209" t="s">
        <v>2318</v>
      </c>
      <c r="F1431" s="209">
        <v>1</v>
      </c>
      <c r="G1431" s="209" t="s">
        <v>543</v>
      </c>
      <c r="H1431" s="209" t="s">
        <v>620</v>
      </c>
      <c r="I1431" s="209" t="s">
        <v>624</v>
      </c>
      <c r="J1431" s="209" t="s">
        <v>1</v>
      </c>
      <c r="K1431" s="209" t="s">
        <v>2319</v>
      </c>
      <c r="L1431" s="209" t="s">
        <v>604</v>
      </c>
      <c r="M1431" s="209" t="s">
        <v>634</v>
      </c>
      <c r="N1431" s="209" t="s">
        <v>591</v>
      </c>
      <c r="O1431" s="209" t="s">
        <v>2375</v>
      </c>
      <c r="P1431" s="209"/>
      <c r="Q1431" s="209" t="s">
        <v>688</v>
      </c>
      <c r="R1431" s="209" t="e">
        <f>VLOOKUP(LEFT(Solicitacao_Prancha[[#This Row],[ORIGEM]],4),#REF!,2,0)</f>
        <v>#REF!</v>
      </c>
      <c r="S1431" s="209" t="e">
        <f>VLOOKUP(LEFT(Solicitacao_Prancha[[#This Row],[DESTINO]],4),#REF!,2,0)</f>
        <v>#REF!</v>
      </c>
      <c r="T1431" s="218" t="str">
        <f t="shared" si="324"/>
        <v>Aderente</v>
      </c>
      <c r="U1431" s="222">
        <f>((CONCATENATE(Solicitacao_Prancha[[#This Row],[DATA MOVIMENTAÇÃO]]," ",Solicitacao_Prancha[[#This Row],[HORA MOVIMENTAÇÃO]])-Solicitacao_Prancha[[#This Row],[DATA SOLICITAÇÃO]])*24)+3</f>
        <v>110.6166666666395</v>
      </c>
      <c r="V1431" s="218" t="s">
        <v>410</v>
      </c>
      <c r="W1431" s="209" t="str">
        <f>LEFT(Solicitacao_Prancha[[#This Row],[ORIGEM]],4)</f>
        <v>0157</v>
      </c>
      <c r="X1431" s="209" t="str">
        <f>LEFT(Solicitacao_Prancha[[#This Row],[DESTINO]],4)</f>
        <v>0140</v>
      </c>
      <c r="Y1431" s="209" t="str">
        <f t="shared" si="325"/>
        <v>BRLP0157</v>
      </c>
      <c r="Z1431" s="209" t="str">
        <f t="shared" si="326"/>
        <v>01570140</v>
      </c>
      <c r="AA1431" s="209" t="str">
        <f t="shared" si="327"/>
        <v>BRLP0140</v>
      </c>
      <c r="AB1431" s="222" t="e">
        <f>VLOOKUP(Y1431,#REF!,2,0)</f>
        <v>#REF!</v>
      </c>
      <c r="AC1431" s="222" t="e">
        <f>VLOOKUP(Z1431,#REF!,2,0)</f>
        <v>#REF!</v>
      </c>
      <c r="AD1431" s="222" t="e">
        <f>VLOOKUP(AA1431,#REF!,2,0)</f>
        <v>#REF!</v>
      </c>
      <c r="AE1431" s="228" t="e">
        <f t="shared" si="328"/>
        <v>#REF!</v>
      </c>
      <c r="AF1431" s="230" t="e">
        <f t="shared" si="329"/>
        <v>#REF!</v>
      </c>
      <c r="AG1431" s="230">
        <v>2</v>
      </c>
      <c r="AH1431" s="230" t="e">
        <f t="shared" si="321"/>
        <v>#REF!</v>
      </c>
      <c r="AI1431" s="230" t="e">
        <f t="shared" si="322"/>
        <v>#REF!</v>
      </c>
      <c r="AJ1431" s="230" t="e">
        <f t="shared" si="323"/>
        <v>#REF!</v>
      </c>
      <c r="AK1431" s="209"/>
      <c r="AL1431" s="209"/>
      <c r="AM1431" s="209"/>
      <c r="AN1431" s="209"/>
      <c r="AO1431" s="209"/>
      <c r="AP1431" s="209"/>
      <c r="AQ1431" s="209"/>
      <c r="AR1431" s="209"/>
      <c r="AS1431" s="209"/>
      <c r="AT1431" s="209"/>
      <c r="AU1431" s="209"/>
      <c r="AV1431" s="209"/>
      <c r="AW1431" s="209"/>
      <c r="AX1431"/>
    </row>
    <row r="1432" spans="1:50" ht="15" hidden="1" x14ac:dyDescent="0.25">
      <c r="A1432" s="209">
        <v>4198</v>
      </c>
      <c r="B1432" s="209" t="s">
        <v>717</v>
      </c>
      <c r="C1432" s="210">
        <v>45680.829861111109</v>
      </c>
      <c r="D1432" s="209" t="s">
        <v>1615</v>
      </c>
      <c r="E1432" s="209" t="s">
        <v>500</v>
      </c>
      <c r="F1432" s="209">
        <v>3</v>
      </c>
      <c r="G1432" s="209" t="s">
        <v>508</v>
      </c>
      <c r="H1432" s="209" t="s">
        <v>622</v>
      </c>
      <c r="I1432" s="209" t="s">
        <v>621</v>
      </c>
      <c r="J1432" s="209" t="s">
        <v>502</v>
      </c>
      <c r="K1432" s="209" t="s">
        <v>2171</v>
      </c>
      <c r="L1432" s="209" t="s">
        <v>604</v>
      </c>
      <c r="M1432" s="209" t="s">
        <v>663</v>
      </c>
      <c r="N1432" s="209" t="s">
        <v>696</v>
      </c>
      <c r="O1432" s="209"/>
      <c r="P1432" s="209"/>
      <c r="Q1432" s="209" t="s">
        <v>688</v>
      </c>
      <c r="R1432" s="209" t="e">
        <f>VLOOKUP(LEFT(Solicitacao_Prancha[[#This Row],[ORIGEM]],4),#REF!,2,0)</f>
        <v>#REF!</v>
      </c>
      <c r="S1432" s="209" t="e">
        <f>VLOOKUP(LEFT(Solicitacao_Prancha[[#This Row],[DESTINO]],4),#REF!,2,0)</f>
        <v>#REF!</v>
      </c>
      <c r="T1432" s="218" t="str">
        <f t="shared" si="324"/>
        <v>Não Aderente</v>
      </c>
      <c r="U1432" s="222">
        <f>((CONCATENATE(Solicitacao_Prancha[[#This Row],[DATA MOVIMENTAÇÃO]]," ",Solicitacao_Prancha[[#This Row],[HORA MOVIMENTAÇÃO]])-Solicitacao_Prancha[[#This Row],[DATA SOLICITAÇÃO]])*24)+3</f>
        <v>14.083333333313931</v>
      </c>
      <c r="V1432" s="218" t="s">
        <v>410</v>
      </c>
      <c r="W1432" s="209" t="str">
        <f>LEFT(Solicitacao_Prancha[[#This Row],[ORIGEM]],4)</f>
        <v>0508</v>
      </c>
      <c r="X1432" s="209" t="str">
        <f>LEFT(Solicitacao_Prancha[[#This Row],[DESTINO]],4)</f>
        <v>0347</v>
      </c>
      <c r="Y1432" s="209" t="str">
        <f t="shared" si="325"/>
        <v>BRLP0508</v>
      </c>
      <c r="Z1432" s="209" t="str">
        <f t="shared" si="326"/>
        <v>05080347</v>
      </c>
      <c r="AA1432" s="209" t="str">
        <f t="shared" si="327"/>
        <v>BRLP0347</v>
      </c>
      <c r="AB1432" s="222" t="e">
        <f>VLOOKUP(Y1432,#REF!,2,0)</f>
        <v>#REF!</v>
      </c>
      <c r="AC1432" s="222" t="e">
        <f>VLOOKUP(Z1432,#REF!,2,0)</f>
        <v>#REF!</v>
      </c>
      <c r="AD1432" s="222" t="e">
        <f>VLOOKUP(AA1432,#REF!,2,0)</f>
        <v>#REF!</v>
      </c>
      <c r="AE1432" s="228" t="e">
        <f t="shared" si="328"/>
        <v>#REF!</v>
      </c>
      <c r="AF1432" s="230" t="e">
        <f t="shared" si="329"/>
        <v>#REF!</v>
      </c>
      <c r="AG1432" s="230">
        <v>2</v>
      </c>
      <c r="AH1432" s="230" t="e">
        <f t="shared" si="321"/>
        <v>#REF!</v>
      </c>
      <c r="AI1432" s="230" t="e">
        <f t="shared" si="322"/>
        <v>#REF!</v>
      </c>
      <c r="AJ1432" s="230" t="e">
        <f t="shared" si="323"/>
        <v>#REF!</v>
      </c>
      <c r="AK1432" s="209"/>
      <c r="AL1432" s="209"/>
      <c r="AM1432" s="209"/>
      <c r="AN1432" s="209"/>
      <c r="AO1432" s="209"/>
      <c r="AP1432" s="209"/>
      <c r="AQ1432" s="209"/>
      <c r="AR1432" s="209"/>
      <c r="AS1432" s="209"/>
      <c r="AT1432" s="209"/>
      <c r="AU1432" s="209"/>
      <c r="AV1432" s="209"/>
      <c r="AW1432" s="209"/>
      <c r="AX1432"/>
    </row>
    <row r="1433" spans="1:50" ht="15" hidden="1" x14ac:dyDescent="0.25">
      <c r="A1433" s="209">
        <v>4199</v>
      </c>
      <c r="B1433" s="209" t="s">
        <v>717</v>
      </c>
      <c r="C1433" s="210">
        <v>45680.834027777775</v>
      </c>
      <c r="D1433" s="209" t="s">
        <v>1615</v>
      </c>
      <c r="E1433" s="209" t="s">
        <v>500</v>
      </c>
      <c r="F1433" s="209">
        <v>1</v>
      </c>
      <c r="G1433" s="209" t="s">
        <v>508</v>
      </c>
      <c r="H1433" s="209" t="s">
        <v>620</v>
      </c>
      <c r="I1433" s="209" t="s">
        <v>621</v>
      </c>
      <c r="J1433" s="209" t="s">
        <v>1</v>
      </c>
      <c r="K1433" s="209" t="s">
        <v>2171</v>
      </c>
      <c r="L1433" s="209" t="s">
        <v>605</v>
      </c>
      <c r="M1433" s="209" t="s">
        <v>663</v>
      </c>
      <c r="N1433" s="209" t="s">
        <v>696</v>
      </c>
      <c r="O1433" s="209"/>
      <c r="P1433" s="209"/>
      <c r="Q1433" s="209" t="s">
        <v>688</v>
      </c>
      <c r="R1433" s="209" t="e">
        <f>VLOOKUP(LEFT(Solicitacao_Prancha[[#This Row],[ORIGEM]],4),#REF!,2,0)</f>
        <v>#REF!</v>
      </c>
      <c r="S1433" s="209" t="e">
        <f>VLOOKUP(LEFT(Solicitacao_Prancha[[#This Row],[DESTINO]],4),#REF!,2,0)</f>
        <v>#REF!</v>
      </c>
      <c r="T1433" s="218" t="str">
        <f t="shared" si="324"/>
        <v>Não Aderente</v>
      </c>
      <c r="U1433" s="222">
        <f>((CONCATENATE(Solicitacao_Prancha[[#This Row],[DATA MOVIMENTAÇÃO]]," ",Solicitacao_Prancha[[#This Row],[HORA MOVIMENTAÇÃO]])-Solicitacao_Prancha[[#This Row],[DATA SOLICITAÇÃO]])*24)+3</f>
        <v>24.983333333395422</v>
      </c>
      <c r="V1433" s="218" t="s">
        <v>410</v>
      </c>
      <c r="W1433" s="209" t="str">
        <f>LEFT(Solicitacao_Prancha[[#This Row],[ORIGEM]],4)</f>
        <v>0508</v>
      </c>
      <c r="X1433" s="209" t="str">
        <f>LEFT(Solicitacao_Prancha[[#This Row],[DESTINO]],4)</f>
        <v>0347</v>
      </c>
      <c r="Y1433" s="209" t="str">
        <f t="shared" si="325"/>
        <v>BRLP0508</v>
      </c>
      <c r="Z1433" s="209" t="str">
        <f t="shared" si="326"/>
        <v>05080347</v>
      </c>
      <c r="AA1433" s="209" t="str">
        <f t="shared" si="327"/>
        <v>BRLP0347</v>
      </c>
      <c r="AB1433" s="222" t="e">
        <f>VLOOKUP(Y1433,#REF!,2,0)</f>
        <v>#REF!</v>
      </c>
      <c r="AC1433" s="222" t="e">
        <f>VLOOKUP(Z1433,#REF!,2,0)</f>
        <v>#REF!</v>
      </c>
      <c r="AD1433" s="222" t="e">
        <f>VLOOKUP(AA1433,#REF!,2,0)</f>
        <v>#REF!</v>
      </c>
      <c r="AE1433" s="228" t="e">
        <f t="shared" si="328"/>
        <v>#REF!</v>
      </c>
      <c r="AF1433" s="230" t="e">
        <f t="shared" si="329"/>
        <v>#REF!</v>
      </c>
      <c r="AG1433" s="230">
        <v>2</v>
      </c>
      <c r="AH1433" s="230" t="e">
        <f t="shared" si="321"/>
        <v>#REF!</v>
      </c>
      <c r="AI1433" s="230" t="e">
        <f t="shared" si="322"/>
        <v>#REF!</v>
      </c>
      <c r="AJ1433" s="230" t="e">
        <f t="shared" si="323"/>
        <v>#REF!</v>
      </c>
      <c r="AK1433" s="209"/>
      <c r="AL1433" s="209"/>
      <c r="AM1433" s="209"/>
      <c r="AN1433" s="209"/>
      <c r="AO1433" s="209"/>
      <c r="AP1433" s="209"/>
      <c r="AQ1433" s="209"/>
      <c r="AR1433" s="209"/>
      <c r="AS1433" s="209"/>
      <c r="AT1433" s="209"/>
      <c r="AU1433" s="209"/>
      <c r="AV1433" s="209"/>
      <c r="AW1433" s="209"/>
      <c r="AX1433"/>
    </row>
    <row r="1434" spans="1:50" ht="15" hidden="1" x14ac:dyDescent="0.25">
      <c r="A1434" s="209">
        <v>4200</v>
      </c>
      <c r="B1434" s="209" t="s">
        <v>717</v>
      </c>
      <c r="C1434" s="210">
        <v>45680.836111111108</v>
      </c>
      <c r="D1434" s="209" t="s">
        <v>1615</v>
      </c>
      <c r="E1434" s="209" t="s">
        <v>500</v>
      </c>
      <c r="F1434" s="209">
        <v>2</v>
      </c>
      <c r="G1434" s="209" t="s">
        <v>508</v>
      </c>
      <c r="H1434" s="209" t="s">
        <v>621</v>
      </c>
      <c r="I1434" s="209" t="s">
        <v>621</v>
      </c>
      <c r="J1434" s="209" t="s">
        <v>1</v>
      </c>
      <c r="K1434" s="209" t="s">
        <v>2278</v>
      </c>
      <c r="L1434" s="209" t="s">
        <v>600</v>
      </c>
      <c r="M1434" s="209" t="s">
        <v>663</v>
      </c>
      <c r="N1434" s="209" t="s">
        <v>696</v>
      </c>
      <c r="O1434" s="209"/>
      <c r="P1434" s="209"/>
      <c r="Q1434" s="209" t="s">
        <v>688</v>
      </c>
      <c r="R1434" s="209" t="e">
        <f>VLOOKUP(LEFT(Solicitacao_Prancha[[#This Row],[ORIGEM]],4),#REF!,2,0)</f>
        <v>#REF!</v>
      </c>
      <c r="S1434" s="209" t="e">
        <f>VLOOKUP(LEFT(Solicitacao_Prancha[[#This Row],[DESTINO]],4),#REF!,2,0)</f>
        <v>#REF!</v>
      </c>
      <c r="T1434" s="218" t="str">
        <f t="shared" si="324"/>
        <v>Não Aderente</v>
      </c>
      <c r="U1434" s="222">
        <f>((CONCATENATE(Solicitacao_Prancha[[#This Row],[DATA MOVIMENTAÇÃO]]," ",Solicitacao_Prancha[[#This Row],[HORA MOVIMENTAÇÃO]])-Solicitacao_Prancha[[#This Row],[DATA SOLICITAÇÃO]])*24)+3</f>
        <v>36.933333333407063</v>
      </c>
      <c r="V1434" s="218" t="s">
        <v>410</v>
      </c>
      <c r="W1434" s="209" t="str">
        <f>LEFT(Solicitacao_Prancha[[#This Row],[ORIGEM]],4)</f>
        <v>0508</v>
      </c>
      <c r="X1434" s="209" t="str">
        <f>LEFT(Solicitacao_Prancha[[#This Row],[DESTINO]],4)</f>
        <v>0347</v>
      </c>
      <c r="Y1434" s="209" t="str">
        <f t="shared" si="325"/>
        <v>BRLP0508</v>
      </c>
      <c r="Z1434" s="209" t="str">
        <f t="shared" si="326"/>
        <v>05080347</v>
      </c>
      <c r="AA1434" s="209" t="str">
        <f t="shared" si="327"/>
        <v>BRLP0347</v>
      </c>
      <c r="AB1434" s="222" t="e">
        <f>VLOOKUP(Y1434,#REF!,2,0)</f>
        <v>#REF!</v>
      </c>
      <c r="AC1434" s="222" t="e">
        <f>VLOOKUP(Z1434,#REF!,2,0)</f>
        <v>#REF!</v>
      </c>
      <c r="AD1434" s="222" t="e">
        <f>VLOOKUP(AA1434,#REF!,2,0)</f>
        <v>#REF!</v>
      </c>
      <c r="AE1434" s="228" t="e">
        <f t="shared" si="328"/>
        <v>#REF!</v>
      </c>
      <c r="AF1434" s="230" t="e">
        <f t="shared" si="329"/>
        <v>#REF!</v>
      </c>
      <c r="AG1434" s="230">
        <v>2</v>
      </c>
      <c r="AH1434" s="230" t="e">
        <f t="shared" si="321"/>
        <v>#REF!</v>
      </c>
      <c r="AI1434" s="230" t="e">
        <f t="shared" si="322"/>
        <v>#REF!</v>
      </c>
      <c r="AJ1434" s="230" t="e">
        <f t="shared" si="323"/>
        <v>#REF!</v>
      </c>
      <c r="AK1434" s="209"/>
      <c r="AL1434" s="209"/>
      <c r="AM1434" s="209"/>
      <c r="AN1434" s="209"/>
      <c r="AO1434" s="209"/>
      <c r="AP1434" s="209"/>
      <c r="AQ1434" s="209"/>
      <c r="AR1434" s="209"/>
      <c r="AS1434" s="209"/>
      <c r="AT1434" s="209"/>
      <c r="AU1434" s="209"/>
      <c r="AV1434" s="209"/>
      <c r="AW1434" s="209"/>
      <c r="AX1434"/>
    </row>
    <row r="1435" spans="1:50" ht="15" hidden="1" x14ac:dyDescent="0.25">
      <c r="A1435" s="209">
        <v>4201</v>
      </c>
      <c r="B1435" s="209" t="s">
        <v>717</v>
      </c>
      <c r="C1435" s="210">
        <v>45680.837500000001</v>
      </c>
      <c r="D1435" s="209" t="s">
        <v>1615</v>
      </c>
      <c r="E1435" s="209" t="s">
        <v>493</v>
      </c>
      <c r="F1435" s="209">
        <v>1</v>
      </c>
      <c r="G1435" s="209" t="s">
        <v>508</v>
      </c>
      <c r="H1435" s="209" t="s">
        <v>620</v>
      </c>
      <c r="I1435" s="209" t="s">
        <v>621</v>
      </c>
      <c r="J1435" s="209" t="s">
        <v>1</v>
      </c>
      <c r="K1435" s="209" t="s">
        <v>2278</v>
      </c>
      <c r="L1435" s="209" t="s">
        <v>600</v>
      </c>
      <c r="M1435" s="209" t="s">
        <v>663</v>
      </c>
      <c r="N1435" s="209" t="s">
        <v>696</v>
      </c>
      <c r="O1435" s="209"/>
      <c r="P1435" s="209"/>
      <c r="Q1435" s="209" t="s">
        <v>688</v>
      </c>
      <c r="R1435" s="209" t="e">
        <f>VLOOKUP(LEFT(Solicitacao_Prancha[[#This Row],[ORIGEM]],4),#REF!,2,0)</f>
        <v>#REF!</v>
      </c>
      <c r="S1435" s="209" t="e">
        <f>VLOOKUP(LEFT(Solicitacao_Prancha[[#This Row],[DESTINO]],4),#REF!,2,0)</f>
        <v>#REF!</v>
      </c>
      <c r="T1435" s="218" t="str">
        <f t="shared" si="324"/>
        <v>Não Aderente</v>
      </c>
      <c r="U1435" s="222">
        <f>((CONCATENATE(Solicitacao_Prancha[[#This Row],[DATA MOVIMENTAÇÃO]]," ",Solicitacao_Prancha[[#This Row],[HORA MOVIMENTAÇÃO]])-Solicitacao_Prancha[[#This Row],[DATA SOLICITAÇÃO]])*24)+3</f>
        <v>36.899999999965075</v>
      </c>
      <c r="V1435" s="218" t="s">
        <v>410</v>
      </c>
      <c r="W1435" s="209" t="str">
        <f>LEFT(Solicitacao_Prancha[[#This Row],[ORIGEM]],4)</f>
        <v>0508</v>
      </c>
      <c r="X1435" s="209" t="str">
        <f>LEFT(Solicitacao_Prancha[[#This Row],[DESTINO]],4)</f>
        <v>0347</v>
      </c>
      <c r="Y1435" s="209" t="str">
        <f t="shared" si="325"/>
        <v>BRLP0508</v>
      </c>
      <c r="Z1435" s="209" t="str">
        <f t="shared" si="326"/>
        <v>05080347</v>
      </c>
      <c r="AA1435" s="209" t="str">
        <f t="shared" si="327"/>
        <v>BRLP0347</v>
      </c>
      <c r="AB1435" s="222" t="e">
        <f>VLOOKUP(Y1435,#REF!,2,0)</f>
        <v>#REF!</v>
      </c>
      <c r="AC1435" s="222" t="e">
        <f>VLOOKUP(Z1435,#REF!,2,0)</f>
        <v>#REF!</v>
      </c>
      <c r="AD1435" s="222" t="e">
        <f>VLOOKUP(AA1435,#REF!,2,0)</f>
        <v>#REF!</v>
      </c>
      <c r="AE1435" s="228" t="e">
        <f t="shared" si="328"/>
        <v>#REF!</v>
      </c>
      <c r="AF1435" s="230" t="e">
        <f t="shared" si="329"/>
        <v>#REF!</v>
      </c>
      <c r="AG1435" s="230">
        <v>2</v>
      </c>
      <c r="AH1435" s="230" t="e">
        <f t="shared" si="321"/>
        <v>#REF!</v>
      </c>
      <c r="AI1435" s="230" t="e">
        <f t="shared" si="322"/>
        <v>#REF!</v>
      </c>
      <c r="AJ1435" s="230" t="e">
        <f t="shared" si="323"/>
        <v>#REF!</v>
      </c>
      <c r="AK1435" s="209"/>
      <c r="AL1435" s="209"/>
      <c r="AM1435" s="209"/>
      <c r="AN1435" s="209"/>
      <c r="AO1435" s="209"/>
      <c r="AP1435" s="209"/>
      <c r="AQ1435" s="209"/>
      <c r="AR1435" s="209"/>
      <c r="AS1435" s="209"/>
      <c r="AT1435" s="209"/>
      <c r="AU1435" s="209"/>
      <c r="AV1435" s="209"/>
      <c r="AW1435" s="209"/>
      <c r="AX1435"/>
    </row>
    <row r="1436" spans="1:50" ht="15" hidden="1" x14ac:dyDescent="0.25">
      <c r="A1436" s="209">
        <v>4203</v>
      </c>
      <c r="B1436" s="209" t="s">
        <v>718</v>
      </c>
      <c r="C1436" s="210">
        <v>45680.885416666664</v>
      </c>
      <c r="D1436" s="209" t="s">
        <v>904</v>
      </c>
      <c r="E1436" s="209" t="s">
        <v>2321</v>
      </c>
      <c r="F1436" s="209">
        <v>1</v>
      </c>
      <c r="G1436" s="209" t="s">
        <v>543</v>
      </c>
      <c r="H1436" s="209" t="s">
        <v>620</v>
      </c>
      <c r="I1436" s="209" t="s">
        <v>624</v>
      </c>
      <c r="J1436" s="209" t="s">
        <v>1</v>
      </c>
      <c r="K1436" s="209" t="s">
        <v>2319</v>
      </c>
      <c r="L1436" s="209" t="s">
        <v>604</v>
      </c>
      <c r="M1436" s="209" t="s">
        <v>634</v>
      </c>
      <c r="N1436" s="209" t="s">
        <v>591</v>
      </c>
      <c r="O1436" s="209"/>
      <c r="P1436" s="209"/>
      <c r="Q1436" s="209" t="s">
        <v>688</v>
      </c>
      <c r="R1436" s="209" t="e">
        <f>VLOOKUP(LEFT(Solicitacao_Prancha[[#This Row],[ORIGEM]],4),#REF!,2,0)</f>
        <v>#REF!</v>
      </c>
      <c r="S1436" s="209" t="e">
        <f>VLOOKUP(LEFT(Solicitacao_Prancha[[#This Row],[DESTINO]],4),#REF!,2,0)</f>
        <v>#REF!</v>
      </c>
      <c r="T1436" s="218" t="str">
        <f t="shared" si="324"/>
        <v>Aderente</v>
      </c>
      <c r="U1436" s="222">
        <f>((CONCATENATE(Solicitacao_Prancha[[#This Row],[DATA MOVIMENTAÇÃO]]," ",Solicitacao_Prancha[[#This Row],[HORA MOVIMENTAÇÃO]])-Solicitacao_Prancha[[#This Row],[DATA SOLICITAÇÃO]])*24)+3</f>
        <v>108.75</v>
      </c>
      <c r="V1436" s="218" t="s">
        <v>410</v>
      </c>
      <c r="W1436" s="209" t="str">
        <f>LEFT(Solicitacao_Prancha[[#This Row],[ORIGEM]],4)</f>
        <v>0157</v>
      </c>
      <c r="X1436" s="209" t="str">
        <f>LEFT(Solicitacao_Prancha[[#This Row],[DESTINO]],4)</f>
        <v>0140</v>
      </c>
      <c r="Y1436" s="209" t="str">
        <f t="shared" si="325"/>
        <v>BRLP0157</v>
      </c>
      <c r="Z1436" s="209" t="str">
        <f t="shared" si="326"/>
        <v>01570140</v>
      </c>
      <c r="AA1436" s="209" t="str">
        <f t="shared" si="327"/>
        <v>BRLP0140</v>
      </c>
      <c r="AB1436" s="222" t="e">
        <f>VLOOKUP(Y1436,#REF!,2,0)</f>
        <v>#REF!</v>
      </c>
      <c r="AC1436" s="222" t="e">
        <f>VLOOKUP(Z1436,#REF!,2,0)</f>
        <v>#REF!</v>
      </c>
      <c r="AD1436" s="222" t="e">
        <f>VLOOKUP(AA1436,#REF!,2,0)</f>
        <v>#REF!</v>
      </c>
      <c r="AE1436" s="228" t="e">
        <f t="shared" si="328"/>
        <v>#REF!</v>
      </c>
      <c r="AF1436" s="230" t="e">
        <f t="shared" si="329"/>
        <v>#REF!</v>
      </c>
      <c r="AG1436" s="230">
        <v>2</v>
      </c>
      <c r="AH1436" s="230" t="e">
        <f t="shared" si="321"/>
        <v>#REF!</v>
      </c>
      <c r="AI1436" s="230" t="e">
        <f t="shared" si="322"/>
        <v>#REF!</v>
      </c>
      <c r="AJ1436" s="230" t="e">
        <f t="shared" si="323"/>
        <v>#REF!</v>
      </c>
      <c r="AK1436" s="209"/>
      <c r="AL1436" s="209"/>
      <c r="AM1436" s="209"/>
      <c r="AN1436" s="209"/>
      <c r="AO1436" s="209"/>
      <c r="AP1436" s="209"/>
      <c r="AQ1436" s="209"/>
      <c r="AR1436" s="209"/>
      <c r="AS1436" s="209"/>
      <c r="AT1436" s="209"/>
      <c r="AU1436" s="209"/>
      <c r="AV1436" s="209"/>
      <c r="AW1436" s="209"/>
      <c r="AX1436"/>
    </row>
    <row r="1437" spans="1:50" ht="15" hidden="1" x14ac:dyDescent="0.25">
      <c r="A1437" s="209">
        <v>4204</v>
      </c>
      <c r="B1437" s="209" t="s">
        <v>742</v>
      </c>
      <c r="C1437" s="210">
        <v>45680.925694444442</v>
      </c>
      <c r="D1437" s="209" t="s">
        <v>1574</v>
      </c>
      <c r="E1437" s="209" t="s">
        <v>489</v>
      </c>
      <c r="F1437" s="209">
        <v>1</v>
      </c>
      <c r="G1437" s="209" t="s">
        <v>536</v>
      </c>
      <c r="H1437" s="209" t="s">
        <v>620</v>
      </c>
      <c r="I1437" s="209" t="s">
        <v>621</v>
      </c>
      <c r="J1437" s="209" t="s">
        <v>1</v>
      </c>
      <c r="K1437" s="209" t="s">
        <v>2278</v>
      </c>
      <c r="L1437" s="209" t="s">
        <v>594</v>
      </c>
      <c r="M1437" s="209" t="s">
        <v>1428</v>
      </c>
      <c r="N1437" s="209" t="s">
        <v>2298</v>
      </c>
      <c r="O1437" s="209"/>
      <c r="P1437" s="209"/>
      <c r="Q1437" s="209" t="s">
        <v>688</v>
      </c>
      <c r="R1437" s="209" t="e">
        <f>VLOOKUP(LEFT(Solicitacao_Prancha[[#This Row],[ORIGEM]],4),#REF!,2,0)</f>
        <v>#REF!</v>
      </c>
      <c r="S1437" s="209" t="e">
        <f>VLOOKUP(LEFT(Solicitacao_Prancha[[#This Row],[DESTINO]],4),#REF!,2,0)</f>
        <v>#REF!</v>
      </c>
      <c r="T1437" s="218" t="str">
        <f t="shared" si="324"/>
        <v>Não Aderente</v>
      </c>
      <c r="U1437" s="222">
        <f>((CONCATENATE(Solicitacao_Prancha[[#This Row],[DATA MOVIMENTAÇÃO]]," ",Solicitacao_Prancha[[#This Row],[HORA MOVIMENTAÇÃO]])-Solicitacao_Prancha[[#This Row],[DATA SOLICITAÇÃO]])*24)+3</f>
        <v>41.783333333325572</v>
      </c>
      <c r="V1437" s="218" t="s">
        <v>410</v>
      </c>
      <c r="W1437" s="209" t="str">
        <f>LEFT(Solicitacao_Prancha[[#This Row],[ORIGEM]],4)</f>
        <v>0019</v>
      </c>
      <c r="X1437" s="209" t="str">
        <f>LEFT(Solicitacao_Prancha[[#This Row],[DESTINO]],4)</f>
        <v>2020</v>
      </c>
      <c r="Y1437" s="209" t="str">
        <f t="shared" si="325"/>
        <v>BRLP0019</v>
      </c>
      <c r="Z1437" s="209" t="str">
        <f t="shared" si="326"/>
        <v>00192020</v>
      </c>
      <c r="AA1437" s="209" t="str">
        <f t="shared" si="327"/>
        <v>BRLP2020</v>
      </c>
      <c r="AB1437" s="222" t="e">
        <f>VLOOKUP(Y1437,#REF!,2,0)</f>
        <v>#REF!</v>
      </c>
      <c r="AC1437" s="222" t="e">
        <f>VLOOKUP(Z1437,#REF!,2,0)</f>
        <v>#REF!</v>
      </c>
      <c r="AD1437" s="222" t="e">
        <f>VLOOKUP(AA1437,#REF!,2,0)</f>
        <v>#REF!</v>
      </c>
      <c r="AE1437" s="228" t="e">
        <f t="shared" si="328"/>
        <v>#REF!</v>
      </c>
      <c r="AF1437" s="230" t="e">
        <f t="shared" si="329"/>
        <v>#REF!</v>
      </c>
      <c r="AG1437" s="230">
        <v>2</v>
      </c>
      <c r="AH1437" s="230" t="e">
        <f t="shared" ref="AH1437:AH1500" si="330">(AD1437/65)+(AE1437/42.5)+(AF1437/65)</f>
        <v>#REF!</v>
      </c>
      <c r="AI1437" s="230" t="e">
        <f t="shared" ref="AI1437:AI1500" si="331">(AE1437/65)+(AF1437/42.5)+(AG1437/65)</f>
        <v>#REF!</v>
      </c>
      <c r="AJ1437" s="230" t="e">
        <f t="shared" ref="AJ1437:AJ1500" si="332">(AF1437/65)+(AG1437/42.5)+(AH1437/65)</f>
        <v>#REF!</v>
      </c>
      <c r="AK1437" s="209"/>
      <c r="AL1437" s="209"/>
      <c r="AM1437" s="209"/>
      <c r="AN1437" s="209"/>
      <c r="AO1437" s="209"/>
      <c r="AP1437" s="209"/>
      <c r="AQ1437" s="209"/>
      <c r="AR1437" s="209"/>
      <c r="AS1437" s="209"/>
      <c r="AT1437" s="209"/>
      <c r="AU1437" s="209"/>
      <c r="AV1437" s="209"/>
      <c r="AW1437" s="209"/>
      <c r="AX1437"/>
    </row>
    <row r="1438" spans="1:50" ht="15" hidden="1" x14ac:dyDescent="0.25">
      <c r="A1438" s="209">
        <v>4205</v>
      </c>
      <c r="B1438" s="209" t="s">
        <v>742</v>
      </c>
      <c r="C1438" s="210">
        <v>45680.927777777775</v>
      </c>
      <c r="D1438" s="209" t="s">
        <v>1574</v>
      </c>
      <c r="E1438" s="209" t="s">
        <v>489</v>
      </c>
      <c r="F1438" s="209">
        <v>1</v>
      </c>
      <c r="G1438" s="209" t="s">
        <v>536</v>
      </c>
      <c r="H1438" s="209" t="s">
        <v>620</v>
      </c>
      <c r="I1438" s="209" t="s">
        <v>621</v>
      </c>
      <c r="J1438" s="209" t="s">
        <v>1</v>
      </c>
      <c r="K1438" s="209" t="s">
        <v>2278</v>
      </c>
      <c r="L1438" s="209" t="s">
        <v>604</v>
      </c>
      <c r="M1438" s="209" t="s">
        <v>1428</v>
      </c>
      <c r="N1438" s="209" t="s">
        <v>2298</v>
      </c>
      <c r="O1438" s="209"/>
      <c r="P1438" s="209"/>
      <c r="Q1438" s="209" t="s">
        <v>688</v>
      </c>
      <c r="R1438" s="209" t="e">
        <f>VLOOKUP(LEFT(Solicitacao_Prancha[[#This Row],[ORIGEM]],4),#REF!,2,0)</f>
        <v>#REF!</v>
      </c>
      <c r="S1438" s="209" t="e">
        <f>VLOOKUP(LEFT(Solicitacao_Prancha[[#This Row],[DESTINO]],4),#REF!,2,0)</f>
        <v>#REF!</v>
      </c>
      <c r="T1438" s="218" t="str">
        <f t="shared" si="324"/>
        <v>Não Aderente</v>
      </c>
      <c r="U1438" s="222">
        <f>((CONCATENATE(Solicitacao_Prancha[[#This Row],[DATA MOVIMENTAÇÃO]]," ",Solicitacao_Prancha[[#This Row],[HORA MOVIMENTAÇÃO]])-Solicitacao_Prancha[[#This Row],[DATA SOLICITAÇÃO]])*24)+3</f>
        <v>35.733333333337214</v>
      </c>
      <c r="V1438" s="218" t="s">
        <v>410</v>
      </c>
      <c r="W1438" s="209" t="str">
        <f>LEFT(Solicitacao_Prancha[[#This Row],[ORIGEM]],4)</f>
        <v>0019</v>
      </c>
      <c r="X1438" s="209" t="str">
        <f>LEFT(Solicitacao_Prancha[[#This Row],[DESTINO]],4)</f>
        <v>2020</v>
      </c>
      <c r="Y1438" s="209" t="str">
        <f t="shared" si="325"/>
        <v>BRLP0019</v>
      </c>
      <c r="Z1438" s="209" t="str">
        <f t="shared" si="326"/>
        <v>00192020</v>
      </c>
      <c r="AA1438" s="209" t="str">
        <f t="shared" si="327"/>
        <v>BRLP2020</v>
      </c>
      <c r="AB1438" s="222" t="e">
        <f>VLOOKUP(Y1438,#REF!,2,0)</f>
        <v>#REF!</v>
      </c>
      <c r="AC1438" s="222" t="e">
        <f>VLOOKUP(Z1438,#REF!,2,0)</f>
        <v>#REF!</v>
      </c>
      <c r="AD1438" s="222" t="e">
        <f>VLOOKUP(AA1438,#REF!,2,0)</f>
        <v>#REF!</v>
      </c>
      <c r="AE1438" s="228" t="e">
        <f t="shared" si="328"/>
        <v>#REF!</v>
      </c>
      <c r="AF1438" s="230" t="e">
        <f t="shared" si="329"/>
        <v>#REF!</v>
      </c>
      <c r="AG1438" s="230">
        <v>2</v>
      </c>
      <c r="AH1438" s="230" t="e">
        <f t="shared" si="330"/>
        <v>#REF!</v>
      </c>
      <c r="AI1438" s="230" t="e">
        <f t="shared" si="331"/>
        <v>#REF!</v>
      </c>
      <c r="AJ1438" s="230" t="e">
        <f t="shared" si="332"/>
        <v>#REF!</v>
      </c>
      <c r="AK1438" s="209"/>
      <c r="AL1438" s="209"/>
      <c r="AM1438" s="209"/>
      <c r="AN1438" s="209"/>
      <c r="AO1438" s="209"/>
      <c r="AP1438" s="209"/>
      <c r="AQ1438" s="209"/>
      <c r="AR1438" s="209"/>
      <c r="AS1438" s="209"/>
      <c r="AT1438" s="209"/>
      <c r="AU1438" s="209"/>
      <c r="AV1438" s="209"/>
      <c r="AW1438" s="209"/>
      <c r="AX1438"/>
    </row>
    <row r="1439" spans="1:50" ht="15" hidden="1" x14ac:dyDescent="0.25">
      <c r="A1439" s="209">
        <v>4206</v>
      </c>
      <c r="B1439" s="209" t="s">
        <v>742</v>
      </c>
      <c r="C1439" s="210">
        <v>45680.929861111108</v>
      </c>
      <c r="D1439" s="209" t="s">
        <v>1574</v>
      </c>
      <c r="E1439" s="209" t="s">
        <v>489</v>
      </c>
      <c r="F1439" s="209">
        <v>1</v>
      </c>
      <c r="G1439" s="209" t="s">
        <v>536</v>
      </c>
      <c r="H1439" s="209" t="s">
        <v>620</v>
      </c>
      <c r="I1439" s="209" t="s">
        <v>621</v>
      </c>
      <c r="J1439" s="209" t="s">
        <v>1</v>
      </c>
      <c r="K1439" s="209" t="s">
        <v>2278</v>
      </c>
      <c r="L1439" s="209" t="s">
        <v>603</v>
      </c>
      <c r="M1439" s="209" t="s">
        <v>2298</v>
      </c>
      <c r="N1439" s="209" t="s">
        <v>644</v>
      </c>
      <c r="O1439" s="209"/>
      <c r="P1439" s="209"/>
      <c r="Q1439" s="209" t="s">
        <v>688</v>
      </c>
      <c r="R1439" s="209" t="e">
        <f>VLOOKUP(LEFT(Solicitacao_Prancha[[#This Row],[ORIGEM]],4),#REF!,2,0)</f>
        <v>#REF!</v>
      </c>
      <c r="S1439" s="209" t="e">
        <f>VLOOKUP(LEFT(Solicitacao_Prancha[[#This Row],[DESTINO]],4),#REF!,2,0)</f>
        <v>#REF!</v>
      </c>
      <c r="T1439" s="218" t="str">
        <f t="shared" si="324"/>
        <v>Não Aderente</v>
      </c>
      <c r="U1439" s="222">
        <f>((CONCATENATE(Solicitacao_Prancha[[#This Row],[DATA MOVIMENTAÇÃO]]," ",Solicitacao_Prancha[[#This Row],[HORA MOVIMENTAÇÃO]])-Solicitacao_Prancha[[#This Row],[DATA SOLICITAÇÃO]])*24)+3</f>
        <v>44.683333333348855</v>
      </c>
      <c r="V1439" s="218" t="s">
        <v>410</v>
      </c>
      <c r="W1439" s="209" t="str">
        <f>LEFT(Solicitacao_Prancha[[#This Row],[ORIGEM]],4)</f>
        <v>2020</v>
      </c>
      <c r="X1439" s="209" t="str">
        <f>LEFT(Solicitacao_Prancha[[#This Row],[DESTINO]],4)</f>
        <v>0073</v>
      </c>
      <c r="Y1439" s="209" t="str">
        <f t="shared" si="325"/>
        <v>BRLP2020</v>
      </c>
      <c r="Z1439" s="209" t="str">
        <f t="shared" si="326"/>
        <v>20200073</v>
      </c>
      <c r="AA1439" s="209" t="str">
        <f t="shared" si="327"/>
        <v>BRLP0073</v>
      </c>
      <c r="AB1439" s="222" t="e">
        <f>VLOOKUP(Y1439,#REF!,2,0)</f>
        <v>#REF!</v>
      </c>
      <c r="AC1439" s="222" t="e">
        <f>VLOOKUP(Z1439,#REF!,2,0)</f>
        <v>#REF!</v>
      </c>
      <c r="AD1439" s="222" t="e">
        <f>VLOOKUP(AA1439,#REF!,2,0)</f>
        <v>#REF!</v>
      </c>
      <c r="AE1439" s="228" t="e">
        <f t="shared" si="328"/>
        <v>#REF!</v>
      </c>
      <c r="AF1439" s="230" t="e">
        <f t="shared" si="329"/>
        <v>#REF!</v>
      </c>
      <c r="AG1439" s="230">
        <v>2</v>
      </c>
      <c r="AH1439" s="230" t="e">
        <f t="shared" si="330"/>
        <v>#REF!</v>
      </c>
      <c r="AI1439" s="230" t="e">
        <f t="shared" si="331"/>
        <v>#REF!</v>
      </c>
      <c r="AJ1439" s="230" t="e">
        <f t="shared" si="332"/>
        <v>#REF!</v>
      </c>
      <c r="AK1439" s="209"/>
      <c r="AL1439" s="209"/>
      <c r="AM1439" s="209"/>
      <c r="AN1439" s="209"/>
      <c r="AO1439" s="209"/>
      <c r="AP1439" s="209"/>
      <c r="AQ1439" s="209"/>
      <c r="AR1439" s="209"/>
      <c r="AS1439" s="209"/>
      <c r="AT1439" s="209"/>
      <c r="AU1439" s="209"/>
      <c r="AV1439" s="209"/>
      <c r="AW1439" s="209"/>
      <c r="AX1439"/>
    </row>
    <row r="1440" spans="1:50" ht="15" hidden="1" x14ac:dyDescent="0.25">
      <c r="A1440" s="209">
        <v>4207</v>
      </c>
      <c r="B1440" s="209" t="s">
        <v>743</v>
      </c>
      <c r="C1440" s="210">
        <v>45680.948611111111</v>
      </c>
      <c r="D1440" s="209" t="s">
        <v>1419</v>
      </c>
      <c r="E1440" s="209" t="s">
        <v>489</v>
      </c>
      <c r="F1440" s="209">
        <v>1</v>
      </c>
      <c r="G1440" s="209" t="s">
        <v>501</v>
      </c>
      <c r="H1440" s="209" t="s">
        <v>620</v>
      </c>
      <c r="I1440" s="209" t="s">
        <v>621</v>
      </c>
      <c r="J1440" s="209" t="s">
        <v>1</v>
      </c>
      <c r="K1440" s="209" t="s">
        <v>2278</v>
      </c>
      <c r="L1440" s="209" t="s">
        <v>593</v>
      </c>
      <c r="M1440" s="209" t="s">
        <v>2162</v>
      </c>
      <c r="N1440" s="209" t="s">
        <v>683</v>
      </c>
      <c r="O1440" s="209" t="s">
        <v>2322</v>
      </c>
      <c r="P1440" s="209"/>
      <c r="Q1440" s="209" t="s">
        <v>688</v>
      </c>
      <c r="R1440" s="209" t="e">
        <f>VLOOKUP(LEFT(Solicitacao_Prancha[[#This Row],[ORIGEM]],4),#REF!,2,0)</f>
        <v>#REF!</v>
      </c>
      <c r="S1440" s="209" t="e">
        <f>VLOOKUP(LEFT(Solicitacao_Prancha[[#This Row],[DESTINO]],4),#REF!,2,0)</f>
        <v>#REF!</v>
      </c>
      <c r="T1440" s="218" t="str">
        <f t="shared" si="324"/>
        <v>Não Aderente</v>
      </c>
      <c r="U1440" s="222">
        <f>((CONCATENATE(Solicitacao_Prancha[[#This Row],[DATA MOVIMENTAÇÃO]]," ",Solicitacao_Prancha[[#This Row],[HORA MOVIMENTAÇÃO]])-Solicitacao_Prancha[[#This Row],[DATA SOLICITAÇÃO]])*24)+3</f>
        <v>36.233333333395422</v>
      </c>
      <c r="V1440" s="218" t="s">
        <v>410</v>
      </c>
      <c r="W1440" s="209" t="str">
        <f>LEFT(Solicitacao_Prancha[[#This Row],[ORIGEM]],4)</f>
        <v>0058</v>
      </c>
      <c r="X1440" s="209" t="str">
        <f>LEFT(Solicitacao_Prancha[[#This Row],[DESTINO]],4)</f>
        <v>0438</v>
      </c>
      <c r="Y1440" s="209" t="str">
        <f t="shared" si="325"/>
        <v>BRLP0058</v>
      </c>
      <c r="Z1440" s="209" t="str">
        <f t="shared" si="326"/>
        <v>00580438</v>
      </c>
      <c r="AA1440" s="209" t="str">
        <f t="shared" si="327"/>
        <v>BRLP0438</v>
      </c>
      <c r="AB1440" s="222" t="e">
        <f>VLOOKUP(Y1440,#REF!,2,0)</f>
        <v>#REF!</v>
      </c>
      <c r="AC1440" s="222" t="e">
        <f>VLOOKUP(Z1440,#REF!,2,0)</f>
        <v>#REF!</v>
      </c>
      <c r="AD1440" s="222" t="e">
        <f>VLOOKUP(AA1440,#REF!,2,0)</f>
        <v>#REF!</v>
      </c>
      <c r="AE1440" s="228" t="e">
        <f t="shared" si="328"/>
        <v>#REF!</v>
      </c>
      <c r="AF1440" s="230" t="e">
        <f t="shared" si="329"/>
        <v>#REF!</v>
      </c>
      <c r="AG1440" s="230">
        <v>2</v>
      </c>
      <c r="AH1440" s="230" t="e">
        <f t="shared" si="330"/>
        <v>#REF!</v>
      </c>
      <c r="AI1440" s="230" t="e">
        <f t="shared" si="331"/>
        <v>#REF!</v>
      </c>
      <c r="AJ1440" s="230" t="e">
        <f t="shared" si="332"/>
        <v>#REF!</v>
      </c>
      <c r="AK1440" s="209"/>
      <c r="AL1440" s="209"/>
      <c r="AM1440" s="209"/>
      <c r="AN1440" s="209"/>
      <c r="AO1440" s="209"/>
      <c r="AP1440" s="209"/>
      <c r="AQ1440" s="209"/>
      <c r="AR1440" s="209"/>
      <c r="AS1440" s="209"/>
      <c r="AT1440" s="209"/>
      <c r="AU1440" s="209"/>
      <c r="AV1440" s="209"/>
      <c r="AW1440" s="209"/>
      <c r="AX1440"/>
    </row>
    <row r="1441" spans="1:50" ht="15" hidden="1" x14ac:dyDescent="0.25">
      <c r="A1441" s="209">
        <v>4208</v>
      </c>
      <c r="B1441" s="209" t="s">
        <v>743</v>
      </c>
      <c r="C1441" s="210">
        <v>45680.950694444444</v>
      </c>
      <c r="D1441" s="209" t="s">
        <v>1419</v>
      </c>
      <c r="E1441" s="209" t="s">
        <v>493</v>
      </c>
      <c r="F1441" s="209">
        <v>1</v>
      </c>
      <c r="G1441" s="209" t="s">
        <v>501</v>
      </c>
      <c r="H1441" s="209" t="s">
        <v>620</v>
      </c>
      <c r="I1441" s="209" t="s">
        <v>621</v>
      </c>
      <c r="J1441" s="209" t="s">
        <v>1</v>
      </c>
      <c r="K1441" s="209" t="s">
        <v>2278</v>
      </c>
      <c r="L1441" s="209" t="s">
        <v>593</v>
      </c>
      <c r="M1441" s="209" t="s">
        <v>2323</v>
      </c>
      <c r="N1441" s="209" t="s">
        <v>683</v>
      </c>
      <c r="O1441" s="209" t="s">
        <v>2324</v>
      </c>
      <c r="P1441" s="209"/>
      <c r="Q1441" s="209" t="s">
        <v>688</v>
      </c>
      <c r="R1441" s="209" t="e">
        <f>VLOOKUP(LEFT(Solicitacao_Prancha[[#This Row],[ORIGEM]],4),#REF!,2,0)</f>
        <v>#REF!</v>
      </c>
      <c r="S1441" s="209" t="e">
        <f>VLOOKUP(LEFT(Solicitacao_Prancha[[#This Row],[DESTINO]],4),#REF!,2,0)</f>
        <v>#REF!</v>
      </c>
      <c r="T1441" s="218" t="str">
        <f t="shared" si="324"/>
        <v>Não Aderente</v>
      </c>
      <c r="U1441" s="222">
        <f>((CONCATENATE(Solicitacao_Prancha[[#This Row],[DATA MOVIMENTAÇÃO]]," ",Solicitacao_Prancha[[#This Row],[HORA MOVIMENTAÇÃO]])-Solicitacao_Prancha[[#This Row],[DATA SOLICITAÇÃO]])*24)+3</f>
        <v>36.183333333407063</v>
      </c>
      <c r="V1441" s="218" t="s">
        <v>410</v>
      </c>
      <c r="W1441" s="209" t="str">
        <f>LEFT(Solicitacao_Prancha[[#This Row],[ORIGEM]],4)</f>
        <v>0160</v>
      </c>
      <c r="X1441" s="209" t="str">
        <f>LEFT(Solicitacao_Prancha[[#This Row],[DESTINO]],4)</f>
        <v>0438</v>
      </c>
      <c r="Y1441" s="209" t="str">
        <f t="shared" si="325"/>
        <v>BRLP0160</v>
      </c>
      <c r="Z1441" s="209" t="str">
        <f t="shared" si="326"/>
        <v>01600438</v>
      </c>
      <c r="AA1441" s="209" t="str">
        <f t="shared" si="327"/>
        <v>BRLP0438</v>
      </c>
      <c r="AB1441" s="222" t="e">
        <f>VLOOKUP(Y1441,#REF!,2,0)</f>
        <v>#REF!</v>
      </c>
      <c r="AC1441" s="222" t="e">
        <f>VLOOKUP(Z1441,#REF!,2,0)</f>
        <v>#REF!</v>
      </c>
      <c r="AD1441" s="222" t="e">
        <f>VLOOKUP(AA1441,#REF!,2,0)</f>
        <v>#REF!</v>
      </c>
      <c r="AE1441" s="228" t="e">
        <f t="shared" si="328"/>
        <v>#REF!</v>
      </c>
      <c r="AF1441" s="230" t="e">
        <f t="shared" si="329"/>
        <v>#REF!</v>
      </c>
      <c r="AG1441" s="230">
        <v>2</v>
      </c>
      <c r="AH1441" s="230" t="e">
        <f t="shared" si="330"/>
        <v>#REF!</v>
      </c>
      <c r="AI1441" s="230" t="e">
        <f t="shared" si="331"/>
        <v>#REF!</v>
      </c>
      <c r="AJ1441" s="230" t="e">
        <f t="shared" si="332"/>
        <v>#REF!</v>
      </c>
      <c r="AK1441" s="209"/>
      <c r="AL1441" s="209"/>
      <c r="AM1441" s="209"/>
      <c r="AN1441" s="209"/>
      <c r="AO1441" s="209"/>
      <c r="AP1441" s="209"/>
      <c r="AQ1441" s="209"/>
      <c r="AR1441" s="209"/>
      <c r="AS1441" s="209"/>
      <c r="AT1441" s="209"/>
      <c r="AU1441" s="209"/>
      <c r="AV1441" s="209"/>
      <c r="AW1441" s="209"/>
      <c r="AX1441"/>
    </row>
    <row r="1442" spans="1:50" ht="15" hidden="1" x14ac:dyDescent="0.25">
      <c r="A1442" s="209">
        <v>4209</v>
      </c>
      <c r="B1442" s="209" t="s">
        <v>743</v>
      </c>
      <c r="C1442" s="210">
        <v>45681.088888888888</v>
      </c>
      <c r="D1442" s="209" t="s">
        <v>521</v>
      </c>
      <c r="E1442" s="209" t="s">
        <v>503</v>
      </c>
      <c r="F1442" s="209">
        <v>1</v>
      </c>
      <c r="G1442" s="209" t="s">
        <v>4</v>
      </c>
      <c r="H1442" s="209" t="s">
        <v>620</v>
      </c>
      <c r="I1442" s="209" t="s">
        <v>621</v>
      </c>
      <c r="J1442" s="209" t="s">
        <v>1</v>
      </c>
      <c r="K1442" s="209" t="s">
        <v>2306</v>
      </c>
      <c r="L1442" s="209" t="s">
        <v>604</v>
      </c>
      <c r="M1442" s="209" t="s">
        <v>682</v>
      </c>
      <c r="N1442" s="209" t="s">
        <v>1001</v>
      </c>
      <c r="O1442" s="209"/>
      <c r="P1442" s="209"/>
      <c r="Q1442" s="209" t="s">
        <v>687</v>
      </c>
      <c r="R1442" s="209" t="e">
        <f>VLOOKUP(LEFT(Solicitacao_Prancha[[#This Row],[ORIGEM]],4),#REF!,2,0)</f>
        <v>#REF!</v>
      </c>
      <c r="S1442" s="209" t="e">
        <f>VLOOKUP(LEFT(Solicitacao_Prancha[[#This Row],[DESTINO]],4),#REF!,2,0)</f>
        <v>#REF!</v>
      </c>
      <c r="T1442" s="218" t="str">
        <f t="shared" si="324"/>
        <v>Aderente</v>
      </c>
      <c r="U1442" s="222">
        <f>((CONCATENATE(Solicitacao_Prancha[[#This Row],[DATA MOVIMENTAÇÃO]]," ",Solicitacao_Prancha[[#This Row],[HORA MOVIMENTAÇÃO]])-Solicitacao_Prancha[[#This Row],[DATA SOLICITAÇÃO]])*24)+3</f>
        <v>55.866666666639503</v>
      </c>
      <c r="V1442" s="218" t="s">
        <v>410</v>
      </c>
      <c r="W1442" s="209" t="str">
        <f>LEFT(Solicitacao_Prancha[[#This Row],[ORIGEM]],4)</f>
        <v>0457</v>
      </c>
      <c r="X1442" s="209" t="str">
        <f>LEFT(Solicitacao_Prancha[[#This Row],[DESTINO]],4)</f>
        <v>0464</v>
      </c>
      <c r="Y1442" s="209" t="str">
        <f t="shared" si="325"/>
        <v>BRLP0457</v>
      </c>
      <c r="Z1442" s="209" t="str">
        <f t="shared" si="326"/>
        <v>04570464</v>
      </c>
      <c r="AA1442" s="209" t="str">
        <f t="shared" si="327"/>
        <v>BRLP0464</v>
      </c>
      <c r="AB1442" s="222" t="e">
        <f>VLOOKUP(Y1442,#REF!,2,0)</f>
        <v>#REF!</v>
      </c>
      <c r="AC1442" s="222" t="e">
        <f>VLOOKUP(Z1442,#REF!,2,0)</f>
        <v>#REF!</v>
      </c>
      <c r="AD1442" s="222" t="e">
        <f>VLOOKUP(AA1442,#REF!,2,0)</f>
        <v>#REF!</v>
      </c>
      <c r="AE1442" s="228" t="e">
        <f t="shared" si="328"/>
        <v>#REF!</v>
      </c>
      <c r="AF1442" s="230" t="e">
        <f t="shared" si="329"/>
        <v>#REF!</v>
      </c>
      <c r="AG1442" s="230">
        <v>2</v>
      </c>
      <c r="AH1442" s="230" t="e">
        <f t="shared" si="330"/>
        <v>#REF!</v>
      </c>
      <c r="AI1442" s="230" t="e">
        <f t="shared" si="331"/>
        <v>#REF!</v>
      </c>
      <c r="AJ1442" s="230" t="e">
        <f t="shared" si="332"/>
        <v>#REF!</v>
      </c>
      <c r="AK1442" s="209"/>
      <c r="AL1442" s="209"/>
      <c r="AM1442" s="209"/>
      <c r="AN1442" s="209"/>
      <c r="AO1442" s="209"/>
      <c r="AP1442" s="209"/>
      <c r="AQ1442" s="209"/>
      <c r="AR1442" s="209"/>
      <c r="AS1442" s="209"/>
      <c r="AT1442" s="209"/>
      <c r="AU1442" s="209"/>
      <c r="AV1442" s="209"/>
      <c r="AW1442" s="209"/>
      <c r="AX1442"/>
    </row>
    <row r="1443" spans="1:50" ht="15" hidden="1" x14ac:dyDescent="0.25">
      <c r="A1443" s="209">
        <v>4210</v>
      </c>
      <c r="B1443" s="209" t="s">
        <v>743</v>
      </c>
      <c r="C1443" s="210">
        <v>45681.090277777781</v>
      </c>
      <c r="D1443" s="209" t="s">
        <v>521</v>
      </c>
      <c r="E1443" s="209" t="s">
        <v>491</v>
      </c>
      <c r="F1443" s="209">
        <v>1</v>
      </c>
      <c r="G1443" s="209" t="s">
        <v>4</v>
      </c>
      <c r="H1443" s="209" t="s">
        <v>620</v>
      </c>
      <c r="I1443" s="209" t="s">
        <v>621</v>
      </c>
      <c r="J1443" s="209" t="s">
        <v>1</v>
      </c>
      <c r="K1443" s="209" t="s">
        <v>2306</v>
      </c>
      <c r="L1443" s="209" t="s">
        <v>604</v>
      </c>
      <c r="M1443" s="209" t="s">
        <v>682</v>
      </c>
      <c r="N1443" s="209" t="s">
        <v>1001</v>
      </c>
      <c r="O1443" s="209"/>
      <c r="P1443" s="209"/>
      <c r="Q1443" s="209" t="s">
        <v>687</v>
      </c>
      <c r="R1443" s="209" t="e">
        <f>VLOOKUP(LEFT(Solicitacao_Prancha[[#This Row],[ORIGEM]],4),#REF!,2,0)</f>
        <v>#REF!</v>
      </c>
      <c r="S1443" s="209" t="e">
        <f>VLOOKUP(LEFT(Solicitacao_Prancha[[#This Row],[DESTINO]],4),#REF!,2,0)</f>
        <v>#REF!</v>
      </c>
      <c r="T1443" s="218" t="str">
        <f t="shared" si="324"/>
        <v>Aderente</v>
      </c>
      <c r="U1443" s="222">
        <f>((CONCATENATE(Solicitacao_Prancha[[#This Row],[DATA MOVIMENTAÇÃO]]," ",Solicitacao_Prancha[[#This Row],[HORA MOVIMENTAÇÃO]])-Solicitacao_Prancha[[#This Row],[DATA SOLICITAÇÃO]])*24)+3</f>
        <v>55.833333333197515</v>
      </c>
      <c r="V1443" s="218" t="s">
        <v>410</v>
      </c>
      <c r="W1443" s="209" t="str">
        <f>LEFT(Solicitacao_Prancha[[#This Row],[ORIGEM]],4)</f>
        <v>0457</v>
      </c>
      <c r="X1443" s="209" t="str">
        <f>LEFT(Solicitacao_Prancha[[#This Row],[DESTINO]],4)</f>
        <v>0464</v>
      </c>
      <c r="Y1443" s="209" t="str">
        <f t="shared" si="325"/>
        <v>BRLP0457</v>
      </c>
      <c r="Z1443" s="209" t="str">
        <f t="shared" si="326"/>
        <v>04570464</v>
      </c>
      <c r="AA1443" s="209" t="str">
        <f t="shared" si="327"/>
        <v>BRLP0464</v>
      </c>
      <c r="AB1443" s="222" t="e">
        <f>VLOOKUP(Y1443,#REF!,2,0)</f>
        <v>#REF!</v>
      </c>
      <c r="AC1443" s="222" t="e">
        <f>VLOOKUP(Z1443,#REF!,2,0)</f>
        <v>#REF!</v>
      </c>
      <c r="AD1443" s="222" t="e">
        <f>VLOOKUP(AA1443,#REF!,2,0)</f>
        <v>#REF!</v>
      </c>
      <c r="AE1443" s="228" t="e">
        <f t="shared" si="328"/>
        <v>#REF!</v>
      </c>
      <c r="AF1443" s="230" t="e">
        <f t="shared" si="329"/>
        <v>#REF!</v>
      </c>
      <c r="AG1443" s="230">
        <v>2</v>
      </c>
      <c r="AH1443" s="230" t="e">
        <f t="shared" si="330"/>
        <v>#REF!</v>
      </c>
      <c r="AI1443" s="230" t="e">
        <f t="shared" si="331"/>
        <v>#REF!</v>
      </c>
      <c r="AJ1443" s="230" t="e">
        <f t="shared" si="332"/>
        <v>#REF!</v>
      </c>
      <c r="AK1443" s="209"/>
      <c r="AL1443" s="209"/>
      <c r="AM1443" s="209"/>
      <c r="AN1443" s="209"/>
      <c r="AO1443" s="209"/>
      <c r="AP1443" s="209"/>
      <c r="AQ1443" s="209"/>
      <c r="AR1443" s="209"/>
      <c r="AS1443" s="209"/>
      <c r="AT1443" s="209"/>
      <c r="AU1443" s="209"/>
      <c r="AV1443" s="209"/>
      <c r="AW1443" s="209"/>
      <c r="AX1443"/>
    </row>
    <row r="1444" spans="1:50" ht="15" hidden="1" x14ac:dyDescent="0.25">
      <c r="A1444" s="209">
        <v>4211</v>
      </c>
      <c r="B1444" s="209" t="s">
        <v>743</v>
      </c>
      <c r="C1444" s="210">
        <v>45681.091666666667</v>
      </c>
      <c r="D1444" s="209" t="s">
        <v>521</v>
      </c>
      <c r="E1444" s="209" t="s">
        <v>493</v>
      </c>
      <c r="F1444" s="209">
        <v>1</v>
      </c>
      <c r="G1444" s="209" t="s">
        <v>4</v>
      </c>
      <c r="H1444" s="209" t="s">
        <v>620</v>
      </c>
      <c r="I1444" s="209" t="s">
        <v>621</v>
      </c>
      <c r="J1444" s="209" t="s">
        <v>1</v>
      </c>
      <c r="K1444" s="209" t="s">
        <v>2306</v>
      </c>
      <c r="L1444" s="209" t="s">
        <v>604</v>
      </c>
      <c r="M1444" s="209" t="s">
        <v>682</v>
      </c>
      <c r="N1444" s="209" t="s">
        <v>1001</v>
      </c>
      <c r="O1444" s="209"/>
      <c r="P1444" s="209"/>
      <c r="Q1444" s="209" t="s">
        <v>687</v>
      </c>
      <c r="R1444" s="209" t="e">
        <f>VLOOKUP(LEFT(Solicitacao_Prancha[[#This Row],[ORIGEM]],4),#REF!,2,0)</f>
        <v>#REF!</v>
      </c>
      <c r="S1444" s="209" t="e">
        <f>VLOOKUP(LEFT(Solicitacao_Prancha[[#This Row],[DESTINO]],4),#REF!,2,0)</f>
        <v>#REF!</v>
      </c>
      <c r="T1444" s="218" t="str">
        <f t="shared" si="324"/>
        <v>Aderente</v>
      </c>
      <c r="U1444" s="222">
        <f>((CONCATENATE(Solicitacao_Prancha[[#This Row],[DATA MOVIMENTAÇÃO]]," ",Solicitacao_Prancha[[#This Row],[HORA MOVIMENTAÇÃO]])-Solicitacao_Prancha[[#This Row],[DATA SOLICITAÇÃO]])*24)+3</f>
        <v>55.799999999930151</v>
      </c>
      <c r="V1444" s="218" t="s">
        <v>410</v>
      </c>
      <c r="W1444" s="209" t="str">
        <f>LEFT(Solicitacao_Prancha[[#This Row],[ORIGEM]],4)</f>
        <v>0457</v>
      </c>
      <c r="X1444" s="209" t="str">
        <f>LEFT(Solicitacao_Prancha[[#This Row],[DESTINO]],4)</f>
        <v>0464</v>
      </c>
      <c r="Y1444" s="209" t="str">
        <f t="shared" si="325"/>
        <v>BRLP0457</v>
      </c>
      <c r="Z1444" s="209" t="str">
        <f t="shared" si="326"/>
        <v>04570464</v>
      </c>
      <c r="AA1444" s="209" t="str">
        <f t="shared" si="327"/>
        <v>BRLP0464</v>
      </c>
      <c r="AB1444" s="222" t="e">
        <f>VLOOKUP(Y1444,#REF!,2,0)</f>
        <v>#REF!</v>
      </c>
      <c r="AC1444" s="222" t="e">
        <f>VLOOKUP(Z1444,#REF!,2,0)</f>
        <v>#REF!</v>
      </c>
      <c r="AD1444" s="222" t="e">
        <f>VLOOKUP(AA1444,#REF!,2,0)</f>
        <v>#REF!</v>
      </c>
      <c r="AE1444" s="228" t="e">
        <f t="shared" si="328"/>
        <v>#REF!</v>
      </c>
      <c r="AF1444" s="230" t="e">
        <f t="shared" si="329"/>
        <v>#REF!</v>
      </c>
      <c r="AG1444" s="230">
        <v>2</v>
      </c>
      <c r="AH1444" s="230" t="e">
        <f t="shared" si="330"/>
        <v>#REF!</v>
      </c>
      <c r="AI1444" s="230" t="e">
        <f t="shared" si="331"/>
        <v>#REF!</v>
      </c>
      <c r="AJ1444" s="230" t="e">
        <f t="shared" si="332"/>
        <v>#REF!</v>
      </c>
      <c r="AK1444" s="209"/>
      <c r="AL1444" s="209"/>
      <c r="AM1444" s="209"/>
      <c r="AN1444" s="209"/>
      <c r="AO1444" s="209"/>
      <c r="AP1444" s="209"/>
      <c r="AQ1444" s="209"/>
      <c r="AR1444" s="209"/>
      <c r="AS1444" s="209"/>
      <c r="AT1444" s="209"/>
      <c r="AU1444" s="209"/>
      <c r="AV1444" s="209"/>
      <c r="AW1444" s="209"/>
      <c r="AX1444"/>
    </row>
    <row r="1445" spans="1:50" ht="15" hidden="1" x14ac:dyDescent="0.25">
      <c r="A1445" s="209">
        <v>4212</v>
      </c>
      <c r="B1445" s="209" t="s">
        <v>743</v>
      </c>
      <c r="C1445" s="210">
        <v>45681.095138888886</v>
      </c>
      <c r="D1445" s="209" t="s">
        <v>521</v>
      </c>
      <c r="E1445" s="209" t="s">
        <v>493</v>
      </c>
      <c r="F1445" s="209">
        <v>1</v>
      </c>
      <c r="G1445" s="209" t="s">
        <v>4</v>
      </c>
      <c r="H1445" s="209" t="s">
        <v>620</v>
      </c>
      <c r="I1445" s="209" t="s">
        <v>621</v>
      </c>
      <c r="J1445" s="209" t="s">
        <v>1</v>
      </c>
      <c r="K1445" s="209" t="s">
        <v>2306</v>
      </c>
      <c r="L1445" s="209" t="s">
        <v>604</v>
      </c>
      <c r="M1445" s="209" t="s">
        <v>578</v>
      </c>
      <c r="N1445" s="209" t="s">
        <v>2211</v>
      </c>
      <c r="O1445" s="209"/>
      <c r="P1445" s="209"/>
      <c r="Q1445" s="209" t="s">
        <v>687</v>
      </c>
      <c r="R1445" s="209" t="e">
        <f>VLOOKUP(LEFT(Solicitacao_Prancha[[#This Row],[ORIGEM]],4),#REF!,2,0)</f>
        <v>#REF!</v>
      </c>
      <c r="S1445" s="209" t="e">
        <f>VLOOKUP(LEFT(Solicitacao_Prancha[[#This Row],[DESTINO]],4),#REF!,2,0)</f>
        <v>#REF!</v>
      </c>
      <c r="T1445" s="218" t="str">
        <f t="shared" si="324"/>
        <v>Aderente</v>
      </c>
      <c r="U1445" s="222">
        <f>((CONCATENATE(Solicitacao_Prancha[[#This Row],[DATA MOVIMENTAÇÃO]]," ",Solicitacao_Prancha[[#This Row],[HORA MOVIMENTAÇÃO]])-Solicitacao_Prancha[[#This Row],[DATA SOLICITAÇÃO]])*24)+3</f>
        <v>55.716666666674428</v>
      </c>
      <c r="V1445" s="218" t="s">
        <v>410</v>
      </c>
      <c r="W1445" s="209" t="str">
        <f>LEFT(Solicitacao_Prancha[[#This Row],[ORIGEM]],4)</f>
        <v>0367</v>
      </c>
      <c r="X1445" s="209" t="str">
        <f>LEFT(Solicitacao_Prancha[[#This Row],[DESTINO]],4)</f>
        <v>2426</v>
      </c>
      <c r="Y1445" s="209" t="str">
        <f t="shared" si="325"/>
        <v>BRLP0367</v>
      </c>
      <c r="Z1445" s="209" t="str">
        <f t="shared" si="326"/>
        <v>03672426</v>
      </c>
      <c r="AA1445" s="209" t="str">
        <f t="shared" si="327"/>
        <v>BRLP2426</v>
      </c>
      <c r="AB1445" s="222" t="e">
        <f>VLOOKUP(Y1445,#REF!,2,0)</f>
        <v>#REF!</v>
      </c>
      <c r="AC1445" s="222" t="e">
        <f>VLOOKUP(Z1445,#REF!,2,0)</f>
        <v>#REF!</v>
      </c>
      <c r="AD1445" s="222" t="e">
        <f>VLOOKUP(AA1445,#REF!,2,0)</f>
        <v>#REF!</v>
      </c>
      <c r="AE1445" s="228" t="e">
        <f t="shared" si="328"/>
        <v>#REF!</v>
      </c>
      <c r="AF1445" s="230" t="e">
        <f t="shared" si="329"/>
        <v>#REF!</v>
      </c>
      <c r="AG1445" s="230">
        <v>2</v>
      </c>
      <c r="AH1445" s="230" t="e">
        <f t="shared" si="330"/>
        <v>#REF!</v>
      </c>
      <c r="AI1445" s="230" t="e">
        <f t="shared" si="331"/>
        <v>#REF!</v>
      </c>
      <c r="AJ1445" s="230" t="e">
        <f t="shared" si="332"/>
        <v>#REF!</v>
      </c>
      <c r="AK1445" s="209"/>
      <c r="AL1445" s="209"/>
      <c r="AM1445" s="209"/>
      <c r="AN1445" s="209"/>
      <c r="AO1445" s="209"/>
      <c r="AP1445" s="209"/>
      <c r="AQ1445" s="209"/>
      <c r="AR1445" s="209"/>
      <c r="AS1445" s="209"/>
      <c r="AT1445" s="209"/>
      <c r="AU1445" s="209"/>
      <c r="AV1445" s="209"/>
      <c r="AW1445" s="209"/>
      <c r="AX1445"/>
    </row>
    <row r="1446" spans="1:50" ht="15" hidden="1" x14ac:dyDescent="0.25">
      <c r="A1446" s="209">
        <v>4213</v>
      </c>
      <c r="B1446" s="209" t="s">
        <v>743</v>
      </c>
      <c r="C1446" s="210">
        <v>45681.09652777778</v>
      </c>
      <c r="D1446" s="209" t="s">
        <v>521</v>
      </c>
      <c r="E1446" s="209" t="s">
        <v>481</v>
      </c>
      <c r="F1446" s="209">
        <v>1</v>
      </c>
      <c r="G1446" s="209" t="s">
        <v>4</v>
      </c>
      <c r="H1446" s="209" t="s">
        <v>620</v>
      </c>
      <c r="I1446" s="209" t="s">
        <v>621</v>
      </c>
      <c r="J1446" s="209" t="s">
        <v>1</v>
      </c>
      <c r="K1446" s="209" t="s">
        <v>2306</v>
      </c>
      <c r="L1446" s="209" t="s">
        <v>604</v>
      </c>
      <c r="M1446" s="209" t="s">
        <v>696</v>
      </c>
      <c r="N1446" s="209" t="s">
        <v>578</v>
      </c>
      <c r="O1446" s="209"/>
      <c r="P1446" s="209"/>
      <c r="Q1446" s="209" t="s">
        <v>687</v>
      </c>
      <c r="R1446" s="209" t="e">
        <f>VLOOKUP(LEFT(Solicitacao_Prancha[[#This Row],[ORIGEM]],4),#REF!,2,0)</f>
        <v>#REF!</v>
      </c>
      <c r="S1446" s="209" t="e">
        <f>VLOOKUP(LEFT(Solicitacao_Prancha[[#This Row],[DESTINO]],4),#REF!,2,0)</f>
        <v>#REF!</v>
      </c>
      <c r="T1446" s="218" t="str">
        <f t="shared" si="324"/>
        <v>Aderente</v>
      </c>
      <c r="U1446" s="222">
        <f>((CONCATENATE(Solicitacao_Prancha[[#This Row],[DATA MOVIMENTAÇÃO]]," ",Solicitacao_Prancha[[#This Row],[HORA MOVIMENTAÇÃO]])-Solicitacao_Prancha[[#This Row],[DATA SOLICITAÇÃO]])*24)+3</f>
        <v>55.68333333323244</v>
      </c>
      <c r="V1446" s="218" t="s">
        <v>410</v>
      </c>
      <c r="W1446" s="209" t="str">
        <f>LEFT(Solicitacao_Prancha[[#This Row],[ORIGEM]],4)</f>
        <v>0347</v>
      </c>
      <c r="X1446" s="209" t="str">
        <f>LEFT(Solicitacao_Prancha[[#This Row],[DESTINO]],4)</f>
        <v>0367</v>
      </c>
      <c r="Y1446" s="209" t="str">
        <f t="shared" si="325"/>
        <v>BRLP0347</v>
      </c>
      <c r="Z1446" s="209" t="str">
        <f t="shared" si="326"/>
        <v>03470367</v>
      </c>
      <c r="AA1446" s="209" t="str">
        <f t="shared" si="327"/>
        <v>BRLP0367</v>
      </c>
      <c r="AB1446" s="222" t="e">
        <f>VLOOKUP(Y1446,#REF!,2,0)</f>
        <v>#REF!</v>
      </c>
      <c r="AC1446" s="222" t="e">
        <f>VLOOKUP(Z1446,#REF!,2,0)</f>
        <v>#REF!</v>
      </c>
      <c r="AD1446" s="222" t="e">
        <f>VLOOKUP(AA1446,#REF!,2,0)</f>
        <v>#REF!</v>
      </c>
      <c r="AE1446" s="228" t="e">
        <f t="shared" si="328"/>
        <v>#REF!</v>
      </c>
      <c r="AF1446" s="230" t="e">
        <f t="shared" si="329"/>
        <v>#REF!</v>
      </c>
      <c r="AG1446" s="230">
        <v>2</v>
      </c>
      <c r="AH1446" s="230" t="e">
        <f t="shared" si="330"/>
        <v>#REF!</v>
      </c>
      <c r="AI1446" s="230" t="e">
        <f t="shared" si="331"/>
        <v>#REF!</v>
      </c>
      <c r="AJ1446" s="230" t="e">
        <f t="shared" si="332"/>
        <v>#REF!</v>
      </c>
      <c r="AK1446" s="209"/>
      <c r="AL1446" s="209"/>
      <c r="AM1446" s="209"/>
      <c r="AN1446" s="209"/>
      <c r="AO1446" s="209"/>
      <c r="AP1446" s="209"/>
      <c r="AQ1446" s="209"/>
      <c r="AR1446" s="209"/>
      <c r="AS1446" s="209"/>
      <c r="AT1446" s="209"/>
      <c r="AU1446" s="209"/>
      <c r="AV1446" s="209"/>
      <c r="AW1446" s="209"/>
      <c r="AX1446"/>
    </row>
    <row r="1447" spans="1:50" ht="15" hidden="1" x14ac:dyDescent="0.25">
      <c r="A1447" s="209">
        <v>4214</v>
      </c>
      <c r="B1447" s="209" t="s">
        <v>718</v>
      </c>
      <c r="C1447" s="210">
        <v>45681.125</v>
      </c>
      <c r="D1447" s="209" t="s">
        <v>1842</v>
      </c>
      <c r="E1447" s="209" t="s">
        <v>719</v>
      </c>
      <c r="F1447" s="209">
        <v>1</v>
      </c>
      <c r="G1447" s="209" t="s">
        <v>7</v>
      </c>
      <c r="H1447" s="209" t="s">
        <v>620</v>
      </c>
      <c r="I1447" s="209" t="s">
        <v>621</v>
      </c>
      <c r="J1447" s="209" t="s">
        <v>1</v>
      </c>
      <c r="K1447" s="209" t="s">
        <v>2278</v>
      </c>
      <c r="L1447" s="209" t="s">
        <v>604</v>
      </c>
      <c r="M1447" s="209" t="s">
        <v>590</v>
      </c>
      <c r="N1447" s="209" t="s">
        <v>682</v>
      </c>
      <c r="O1447" s="209"/>
      <c r="P1447" s="209"/>
      <c r="Q1447" s="209" t="s">
        <v>688</v>
      </c>
      <c r="R1447" s="209" t="e">
        <f>VLOOKUP(LEFT(Solicitacao_Prancha[[#This Row],[ORIGEM]],4),#REF!,2,0)</f>
        <v>#REF!</v>
      </c>
      <c r="S1447" s="209" t="e">
        <f>VLOOKUP(LEFT(Solicitacao_Prancha[[#This Row],[DESTINO]],4),#REF!,2,0)</f>
        <v>#REF!</v>
      </c>
      <c r="T1447" s="218" t="str">
        <f t="shared" si="324"/>
        <v>Não Aderente</v>
      </c>
      <c r="U1447" s="222">
        <f>((CONCATENATE(Solicitacao_Prancha[[#This Row],[DATA MOVIMENTAÇÃO]]," ",Solicitacao_Prancha[[#This Row],[HORA MOVIMENTAÇÃO]])-Solicitacao_Prancha[[#This Row],[DATA SOLICITAÇÃO]])*24)+3</f>
        <v>30.999999999941792</v>
      </c>
      <c r="V1447" s="218" t="s">
        <v>410</v>
      </c>
      <c r="W1447" s="209" t="str">
        <f>LEFT(Solicitacao_Prancha[[#This Row],[ORIGEM]],4)</f>
        <v>0351</v>
      </c>
      <c r="X1447" s="209" t="str">
        <f>LEFT(Solicitacao_Prancha[[#This Row],[DESTINO]],4)</f>
        <v>0457</v>
      </c>
      <c r="Y1447" s="209" t="str">
        <f t="shared" si="325"/>
        <v>BRLP0351</v>
      </c>
      <c r="Z1447" s="209" t="str">
        <f t="shared" si="326"/>
        <v>03510457</v>
      </c>
      <c r="AA1447" s="209" t="str">
        <f t="shared" si="327"/>
        <v>BRLP0457</v>
      </c>
      <c r="AB1447" s="222" t="e">
        <f>VLOOKUP(Y1447,#REF!,2,0)</f>
        <v>#REF!</v>
      </c>
      <c r="AC1447" s="222" t="e">
        <f>VLOOKUP(Z1447,#REF!,2,0)</f>
        <v>#REF!</v>
      </c>
      <c r="AD1447" s="222" t="e">
        <f>VLOOKUP(AA1447,#REF!,2,0)</f>
        <v>#REF!</v>
      </c>
      <c r="AE1447" s="228" t="e">
        <f t="shared" si="328"/>
        <v>#REF!</v>
      </c>
      <c r="AF1447" s="230" t="e">
        <f t="shared" si="329"/>
        <v>#REF!</v>
      </c>
      <c r="AG1447" s="230">
        <v>2</v>
      </c>
      <c r="AH1447" s="230" t="e">
        <f t="shared" si="330"/>
        <v>#REF!</v>
      </c>
      <c r="AI1447" s="230" t="e">
        <f t="shared" si="331"/>
        <v>#REF!</v>
      </c>
      <c r="AJ1447" s="230" t="e">
        <f t="shared" si="332"/>
        <v>#REF!</v>
      </c>
      <c r="AK1447" s="209"/>
      <c r="AL1447" s="209"/>
      <c r="AM1447" s="209"/>
      <c r="AN1447" s="209"/>
      <c r="AO1447" s="209"/>
      <c r="AP1447" s="209"/>
      <c r="AQ1447" s="209"/>
      <c r="AR1447" s="209"/>
      <c r="AS1447" s="209"/>
      <c r="AT1447" s="209"/>
      <c r="AU1447" s="209"/>
      <c r="AV1447" s="209"/>
      <c r="AW1447" s="209"/>
      <c r="AX1447"/>
    </row>
    <row r="1448" spans="1:50" ht="15" hidden="1" x14ac:dyDescent="0.25">
      <c r="A1448" s="209">
        <v>4215</v>
      </c>
      <c r="B1448" s="209" t="s">
        <v>718</v>
      </c>
      <c r="C1448" s="210">
        <v>45681.125694444447</v>
      </c>
      <c r="D1448" s="209" t="s">
        <v>1842</v>
      </c>
      <c r="E1448" s="209" t="s">
        <v>719</v>
      </c>
      <c r="F1448" s="209">
        <v>1</v>
      </c>
      <c r="G1448" s="209" t="s">
        <v>7</v>
      </c>
      <c r="H1448" s="209" t="s">
        <v>620</v>
      </c>
      <c r="I1448" s="209" t="s">
        <v>621</v>
      </c>
      <c r="J1448" s="209" t="s">
        <v>1</v>
      </c>
      <c r="K1448" s="209" t="s">
        <v>2278</v>
      </c>
      <c r="L1448" s="209" t="s">
        <v>598</v>
      </c>
      <c r="M1448" s="209" t="s">
        <v>682</v>
      </c>
      <c r="N1448" s="209" t="s">
        <v>590</v>
      </c>
      <c r="O1448" s="209"/>
      <c r="P1448" s="209"/>
      <c r="Q1448" s="209" t="s">
        <v>688</v>
      </c>
      <c r="R1448" s="209" t="e">
        <f>VLOOKUP(LEFT(Solicitacao_Prancha[[#This Row],[ORIGEM]],4),#REF!,2,0)</f>
        <v>#REF!</v>
      </c>
      <c r="S1448" s="209" t="e">
        <f>VLOOKUP(LEFT(Solicitacao_Prancha[[#This Row],[DESTINO]],4),#REF!,2,0)</f>
        <v>#REF!</v>
      </c>
      <c r="T1448" s="218" t="str">
        <f t="shared" si="324"/>
        <v>Não Aderente</v>
      </c>
      <c r="U1448" s="222">
        <f>((CONCATENATE(Solicitacao_Prancha[[#This Row],[DATA MOVIMENTAÇÃO]]," ",Solicitacao_Prancha[[#This Row],[HORA MOVIMENTAÇÃO]])-Solicitacao_Prancha[[#This Row],[DATA SOLICITAÇÃO]])*24)+3</f>
        <v>37.983333333337214</v>
      </c>
      <c r="V1448" s="218" t="s">
        <v>410</v>
      </c>
      <c r="W1448" s="209" t="str">
        <f>LEFT(Solicitacao_Prancha[[#This Row],[ORIGEM]],4)</f>
        <v>0457</v>
      </c>
      <c r="X1448" s="209" t="str">
        <f>LEFT(Solicitacao_Prancha[[#This Row],[DESTINO]],4)</f>
        <v>0351</v>
      </c>
      <c r="Y1448" s="209" t="str">
        <f t="shared" si="325"/>
        <v>BRLP0457</v>
      </c>
      <c r="Z1448" s="209" t="str">
        <f t="shared" si="326"/>
        <v>04570351</v>
      </c>
      <c r="AA1448" s="209" t="str">
        <f t="shared" si="327"/>
        <v>BRLP0351</v>
      </c>
      <c r="AB1448" s="222" t="e">
        <f>VLOOKUP(Y1448,#REF!,2,0)</f>
        <v>#REF!</v>
      </c>
      <c r="AC1448" s="222" t="e">
        <f>VLOOKUP(Z1448,#REF!,2,0)</f>
        <v>#REF!</v>
      </c>
      <c r="AD1448" s="222" t="e">
        <f>VLOOKUP(AA1448,#REF!,2,0)</f>
        <v>#REF!</v>
      </c>
      <c r="AE1448" s="228" t="e">
        <f t="shared" si="328"/>
        <v>#REF!</v>
      </c>
      <c r="AF1448" s="230" t="e">
        <f t="shared" si="329"/>
        <v>#REF!</v>
      </c>
      <c r="AG1448" s="230">
        <v>2</v>
      </c>
      <c r="AH1448" s="230" t="e">
        <f t="shared" si="330"/>
        <v>#REF!</v>
      </c>
      <c r="AI1448" s="230" t="e">
        <f t="shared" si="331"/>
        <v>#REF!</v>
      </c>
      <c r="AJ1448" s="230" t="e">
        <f t="shared" si="332"/>
        <v>#REF!</v>
      </c>
      <c r="AK1448" s="209"/>
      <c r="AL1448" s="209"/>
      <c r="AM1448" s="209"/>
      <c r="AN1448" s="209"/>
      <c r="AO1448" s="209"/>
      <c r="AP1448" s="209"/>
      <c r="AQ1448" s="209"/>
      <c r="AR1448" s="209"/>
      <c r="AS1448" s="209"/>
      <c r="AT1448" s="209"/>
      <c r="AU1448" s="209"/>
      <c r="AV1448" s="209"/>
      <c r="AW1448" s="209"/>
      <c r="AX1448"/>
    </row>
    <row r="1449" spans="1:50" ht="15" hidden="1" x14ac:dyDescent="0.25">
      <c r="A1449" s="209">
        <v>4216</v>
      </c>
      <c r="B1449" s="209" t="s">
        <v>745</v>
      </c>
      <c r="C1449" s="210">
        <v>45681.467361111114</v>
      </c>
      <c r="D1449" s="209" t="s">
        <v>484</v>
      </c>
      <c r="E1449" s="209" t="s">
        <v>524</v>
      </c>
      <c r="F1449" s="209">
        <v>1</v>
      </c>
      <c r="G1449" s="209" t="s">
        <v>525</v>
      </c>
      <c r="H1449" s="209" t="s">
        <v>620</v>
      </c>
      <c r="I1449" s="209" t="s">
        <v>624</v>
      </c>
      <c r="J1449" s="209" t="s">
        <v>1</v>
      </c>
      <c r="K1449" s="209" t="s">
        <v>2306</v>
      </c>
      <c r="L1449" s="209" t="s">
        <v>2247</v>
      </c>
      <c r="M1449" s="209" t="s">
        <v>2</v>
      </c>
      <c r="N1449" s="209" t="s">
        <v>1421</v>
      </c>
      <c r="O1449" s="209"/>
      <c r="P1449" s="209"/>
      <c r="Q1449" s="209" t="s">
        <v>688</v>
      </c>
      <c r="R1449" s="209" t="e">
        <f>VLOOKUP(LEFT(Solicitacao_Prancha[[#This Row],[ORIGEM]],4),#REF!,2,0)</f>
        <v>#REF!</v>
      </c>
      <c r="S1449" s="209" t="e">
        <f>VLOOKUP(LEFT(Solicitacao_Prancha[[#This Row],[DESTINO]],4),#REF!,2,0)</f>
        <v>#REF!</v>
      </c>
      <c r="T1449" s="218" t="str">
        <f t="shared" si="324"/>
        <v>Não Aderente</v>
      </c>
      <c r="U1449" s="222">
        <f>((CONCATENATE(Solicitacao_Prancha[[#This Row],[DATA MOVIMENTAÇÃO]]," ",Solicitacao_Prancha[[#This Row],[HORA MOVIMENTAÇÃO]])-Solicitacao_Prancha[[#This Row],[DATA SOLICITAÇÃO]])*24)+3</f>
        <v>45.949999999953434</v>
      </c>
      <c r="V1449" s="218" t="s">
        <v>410</v>
      </c>
      <c r="W1449" s="209" t="str">
        <f>LEFT(Solicitacao_Prancha[[#This Row],[ORIGEM]],4)</f>
        <v>0001</v>
      </c>
      <c r="X1449" s="209" t="str">
        <f>LEFT(Solicitacao_Prancha[[#This Row],[DESTINO]],4)</f>
        <v>0656</v>
      </c>
      <c r="Y1449" s="209" t="str">
        <f t="shared" si="325"/>
        <v>BRLP0001</v>
      </c>
      <c r="Z1449" s="209" t="str">
        <f t="shared" si="326"/>
        <v>00010656</v>
      </c>
      <c r="AA1449" s="209" t="str">
        <f t="shared" si="327"/>
        <v>BRLP0656</v>
      </c>
      <c r="AB1449" s="222" t="e">
        <f>VLOOKUP(Y1449,#REF!,2,0)</f>
        <v>#REF!</v>
      </c>
      <c r="AC1449" s="222" t="e">
        <f>VLOOKUP(Z1449,#REF!,2,0)</f>
        <v>#REF!</v>
      </c>
      <c r="AD1449" s="222" t="e">
        <f>VLOOKUP(AA1449,#REF!,2,0)</f>
        <v>#REF!</v>
      </c>
      <c r="AE1449" s="228" t="e">
        <f t="shared" si="328"/>
        <v>#REF!</v>
      </c>
      <c r="AF1449" s="230" t="e">
        <f t="shared" si="329"/>
        <v>#REF!</v>
      </c>
      <c r="AG1449" s="230">
        <v>2</v>
      </c>
      <c r="AH1449" s="230" t="e">
        <f t="shared" si="330"/>
        <v>#REF!</v>
      </c>
      <c r="AI1449" s="230" t="e">
        <f t="shared" si="331"/>
        <v>#REF!</v>
      </c>
      <c r="AJ1449" s="230" t="e">
        <f t="shared" si="332"/>
        <v>#REF!</v>
      </c>
      <c r="AK1449" s="209"/>
      <c r="AL1449" s="209"/>
      <c r="AM1449" s="209"/>
      <c r="AN1449" s="209"/>
      <c r="AO1449" s="209"/>
      <c r="AP1449" s="209"/>
      <c r="AQ1449" s="209"/>
      <c r="AR1449" s="209"/>
      <c r="AS1449" s="209"/>
      <c r="AT1449" s="209"/>
      <c r="AU1449" s="209"/>
      <c r="AV1449" s="209"/>
      <c r="AW1449" s="209"/>
      <c r="AX1449"/>
    </row>
    <row r="1450" spans="1:50" ht="15" hidden="1" x14ac:dyDescent="0.25">
      <c r="A1450" s="209">
        <v>4268</v>
      </c>
      <c r="B1450" s="209" t="s">
        <v>718</v>
      </c>
      <c r="C1450" s="210">
        <v>45681.470833333333</v>
      </c>
      <c r="D1450" s="209" t="s">
        <v>575</v>
      </c>
      <c r="E1450" s="209" t="s">
        <v>719</v>
      </c>
      <c r="F1450" s="209">
        <v>1</v>
      </c>
      <c r="G1450" s="209" t="s">
        <v>4</v>
      </c>
      <c r="H1450" s="209" t="s">
        <v>620</v>
      </c>
      <c r="I1450" s="209" t="s">
        <v>621</v>
      </c>
      <c r="J1450" s="209" t="s">
        <v>502</v>
      </c>
      <c r="K1450" s="209" t="s">
        <v>2306</v>
      </c>
      <c r="L1450" s="209" t="s">
        <v>604</v>
      </c>
      <c r="M1450" s="209" t="s">
        <v>642</v>
      </c>
      <c r="N1450" s="209" t="s">
        <v>1001</v>
      </c>
      <c r="O1450" s="209" t="s">
        <v>2325</v>
      </c>
      <c r="P1450" s="209"/>
      <c r="Q1450" s="209" t="s">
        <v>688</v>
      </c>
      <c r="R1450" s="209" t="e">
        <f>VLOOKUP(LEFT(Solicitacao_Prancha[[#This Row],[ORIGEM]],4),#REF!,2,0)</f>
        <v>#REF!</v>
      </c>
      <c r="S1450" s="209" t="e">
        <f>VLOOKUP(LEFT(Solicitacao_Prancha[[#This Row],[DESTINO]],4),#REF!,2,0)</f>
        <v>#REF!</v>
      </c>
      <c r="T1450" s="218" t="str">
        <f t="shared" si="324"/>
        <v>Não Aderente</v>
      </c>
      <c r="U1450" s="222">
        <f>((CONCATENATE(Solicitacao_Prancha[[#This Row],[DATA MOVIMENTAÇÃO]]," ",Solicitacao_Prancha[[#This Row],[HORA MOVIMENTAÇÃO]])-Solicitacao_Prancha[[#This Row],[DATA SOLICITAÇÃO]])*24)+3</f>
        <v>46.699999999953434</v>
      </c>
      <c r="V1450" s="218" t="s">
        <v>410</v>
      </c>
      <c r="W1450" s="209" t="str">
        <f>LEFT(Solicitacao_Prancha[[#This Row],[ORIGEM]],4)</f>
        <v>0352</v>
      </c>
      <c r="X1450" s="209" t="str">
        <f>LEFT(Solicitacao_Prancha[[#This Row],[DESTINO]],4)</f>
        <v>0464</v>
      </c>
      <c r="Y1450" s="209" t="str">
        <f t="shared" si="325"/>
        <v>BRLP0352</v>
      </c>
      <c r="Z1450" s="209" t="str">
        <f t="shared" si="326"/>
        <v>03520464</v>
      </c>
      <c r="AA1450" s="209" t="str">
        <f t="shared" si="327"/>
        <v>BRLP0464</v>
      </c>
      <c r="AB1450" s="222" t="e">
        <f>VLOOKUP(Y1450,#REF!,2,0)</f>
        <v>#REF!</v>
      </c>
      <c r="AC1450" s="222" t="e">
        <f>VLOOKUP(Z1450,#REF!,2,0)</f>
        <v>#REF!</v>
      </c>
      <c r="AD1450" s="222" t="e">
        <f>VLOOKUP(AA1450,#REF!,2,0)</f>
        <v>#REF!</v>
      </c>
      <c r="AE1450" s="228" t="e">
        <f t="shared" si="328"/>
        <v>#REF!</v>
      </c>
      <c r="AF1450" s="230" t="e">
        <f t="shared" si="329"/>
        <v>#REF!</v>
      </c>
      <c r="AG1450" s="230">
        <v>2</v>
      </c>
      <c r="AH1450" s="230" t="e">
        <f t="shared" si="330"/>
        <v>#REF!</v>
      </c>
      <c r="AI1450" s="230" t="e">
        <f t="shared" si="331"/>
        <v>#REF!</v>
      </c>
      <c r="AJ1450" s="230" t="e">
        <f t="shared" si="332"/>
        <v>#REF!</v>
      </c>
      <c r="AK1450" s="209"/>
      <c r="AL1450" s="209"/>
      <c r="AM1450" s="209"/>
      <c r="AN1450" s="209"/>
      <c r="AO1450" s="209"/>
      <c r="AP1450" s="209"/>
      <c r="AQ1450" s="209"/>
      <c r="AR1450" s="209"/>
      <c r="AS1450" s="209"/>
      <c r="AT1450" s="209"/>
      <c r="AU1450" s="209"/>
      <c r="AV1450" s="209"/>
      <c r="AW1450" s="209"/>
      <c r="AX1450"/>
    </row>
    <row r="1451" spans="1:50" ht="15" hidden="1" x14ac:dyDescent="0.25">
      <c r="A1451" s="209">
        <v>4217</v>
      </c>
      <c r="B1451" s="209" t="s">
        <v>718</v>
      </c>
      <c r="C1451" s="210">
        <v>45681.470833333333</v>
      </c>
      <c r="D1451" s="209" t="s">
        <v>575</v>
      </c>
      <c r="E1451" s="209" t="s">
        <v>719</v>
      </c>
      <c r="F1451" s="209">
        <v>1</v>
      </c>
      <c r="G1451" s="209" t="s">
        <v>4</v>
      </c>
      <c r="H1451" s="209" t="s">
        <v>620</v>
      </c>
      <c r="I1451" s="209" t="s">
        <v>621</v>
      </c>
      <c r="J1451" s="209" t="s">
        <v>1</v>
      </c>
      <c r="K1451" s="209" t="s">
        <v>2306</v>
      </c>
      <c r="L1451" s="209" t="s">
        <v>604</v>
      </c>
      <c r="M1451" s="209" t="s">
        <v>642</v>
      </c>
      <c r="N1451" s="209" t="s">
        <v>1001</v>
      </c>
      <c r="O1451" s="209" t="s">
        <v>2325</v>
      </c>
      <c r="P1451" s="209"/>
      <c r="Q1451" s="209" t="s">
        <v>688</v>
      </c>
      <c r="R1451" s="209" t="e">
        <f>VLOOKUP(LEFT(Solicitacao_Prancha[[#This Row],[ORIGEM]],4),#REF!,2,0)</f>
        <v>#REF!</v>
      </c>
      <c r="S1451" s="209" t="e">
        <f>VLOOKUP(LEFT(Solicitacao_Prancha[[#This Row],[DESTINO]],4),#REF!,2,0)</f>
        <v>#REF!</v>
      </c>
      <c r="T1451" s="218" t="str">
        <f t="shared" si="324"/>
        <v>Não Aderente</v>
      </c>
      <c r="U1451" s="222">
        <f>((CONCATENATE(Solicitacao_Prancha[[#This Row],[DATA MOVIMENTAÇÃO]]," ",Solicitacao_Prancha[[#This Row],[HORA MOVIMENTAÇÃO]])-Solicitacao_Prancha[[#This Row],[DATA SOLICITAÇÃO]])*24)+3</f>
        <v>46.699999999953434</v>
      </c>
      <c r="V1451" s="218" t="s">
        <v>410</v>
      </c>
      <c r="W1451" s="209" t="str">
        <f>LEFT(Solicitacao_Prancha[[#This Row],[ORIGEM]],4)</f>
        <v>0352</v>
      </c>
      <c r="X1451" s="209" t="str">
        <f>LEFT(Solicitacao_Prancha[[#This Row],[DESTINO]],4)</f>
        <v>0464</v>
      </c>
      <c r="Y1451" s="209" t="str">
        <f t="shared" si="325"/>
        <v>BRLP0352</v>
      </c>
      <c r="Z1451" s="209" t="str">
        <f t="shared" si="326"/>
        <v>03520464</v>
      </c>
      <c r="AA1451" s="209" t="str">
        <f t="shared" si="327"/>
        <v>BRLP0464</v>
      </c>
      <c r="AB1451" s="222" t="e">
        <f>VLOOKUP(Y1451,#REF!,2,0)</f>
        <v>#REF!</v>
      </c>
      <c r="AC1451" s="222" t="e">
        <f>VLOOKUP(Z1451,#REF!,2,0)</f>
        <v>#REF!</v>
      </c>
      <c r="AD1451" s="222" t="e">
        <f>VLOOKUP(AA1451,#REF!,2,0)</f>
        <v>#REF!</v>
      </c>
      <c r="AE1451" s="228" t="e">
        <f t="shared" si="328"/>
        <v>#REF!</v>
      </c>
      <c r="AF1451" s="230" t="e">
        <f t="shared" si="329"/>
        <v>#REF!</v>
      </c>
      <c r="AG1451" s="230">
        <v>2</v>
      </c>
      <c r="AH1451" s="230" t="e">
        <f t="shared" si="330"/>
        <v>#REF!</v>
      </c>
      <c r="AI1451" s="230" t="e">
        <f t="shared" si="331"/>
        <v>#REF!</v>
      </c>
      <c r="AJ1451" s="230" t="e">
        <f t="shared" si="332"/>
        <v>#REF!</v>
      </c>
      <c r="AK1451" s="209"/>
      <c r="AL1451" s="209"/>
      <c r="AM1451" s="209"/>
      <c r="AN1451" s="209"/>
      <c r="AO1451" s="209"/>
      <c r="AP1451" s="209"/>
      <c r="AQ1451" s="209"/>
      <c r="AR1451" s="209"/>
      <c r="AS1451" s="209"/>
      <c r="AT1451" s="209"/>
      <c r="AU1451" s="209"/>
      <c r="AV1451" s="209"/>
      <c r="AW1451" s="209"/>
      <c r="AX1451"/>
    </row>
    <row r="1452" spans="1:50" ht="15" hidden="1" x14ac:dyDescent="0.25">
      <c r="A1452" s="209">
        <v>4219</v>
      </c>
      <c r="B1452" s="209" t="s">
        <v>745</v>
      </c>
      <c r="C1452" s="210">
        <v>45681.484027777777</v>
      </c>
      <c r="D1452" s="209" t="s">
        <v>2326</v>
      </c>
      <c r="E1452" s="209" t="s">
        <v>485</v>
      </c>
      <c r="F1452" s="209">
        <v>4</v>
      </c>
      <c r="G1452" s="209" t="s">
        <v>2316</v>
      </c>
      <c r="H1452" s="209" t="s">
        <v>621</v>
      </c>
      <c r="I1452" s="209" t="s">
        <v>622</v>
      </c>
      <c r="J1452" s="209" t="s">
        <v>1</v>
      </c>
      <c r="K1452" s="209" t="s">
        <v>2279</v>
      </c>
      <c r="L1452" s="209" t="s">
        <v>598</v>
      </c>
      <c r="M1452" s="209" t="s">
        <v>556</v>
      </c>
      <c r="N1452" s="209" t="s">
        <v>2317</v>
      </c>
      <c r="O1452" s="209"/>
      <c r="P1452" s="209"/>
      <c r="Q1452" s="209" t="s">
        <v>687</v>
      </c>
      <c r="R1452" s="209" t="e">
        <f>VLOOKUP(LEFT(Solicitacao_Prancha[[#This Row],[ORIGEM]],4),#REF!,2,0)</f>
        <v>#REF!</v>
      </c>
      <c r="S1452" s="209" t="e">
        <f>VLOOKUP(LEFT(Solicitacao_Prancha[[#This Row],[DESTINO]],4),#REF!,2,0)</f>
        <v>#REF!</v>
      </c>
      <c r="T1452" s="218" t="str">
        <f t="shared" si="324"/>
        <v>Aderente</v>
      </c>
      <c r="U1452" s="222">
        <f>((CONCATENATE(Solicitacao_Prancha[[#This Row],[DATA MOVIMENTAÇÃO]]," ",Solicitacao_Prancha[[#This Row],[HORA MOVIMENTAÇÃO]])-Solicitacao_Prancha[[#This Row],[DATA SOLICITAÇÃO]])*24)+3</f>
        <v>77.383333333418705</v>
      </c>
      <c r="V1452" s="218" t="s">
        <v>410</v>
      </c>
      <c r="W1452" s="209" t="str">
        <f>LEFT(Solicitacao_Prancha[[#This Row],[ORIGEM]],4)</f>
        <v>0308</v>
      </c>
      <c r="X1452" s="209" t="str">
        <f>LEFT(Solicitacao_Prancha[[#This Row],[DESTINO]],4)</f>
        <v>0381</v>
      </c>
      <c r="Y1452" s="209" t="str">
        <f t="shared" si="325"/>
        <v>BRLP0308</v>
      </c>
      <c r="Z1452" s="209" t="str">
        <f t="shared" si="326"/>
        <v>03080381</v>
      </c>
      <c r="AA1452" s="209" t="str">
        <f t="shared" si="327"/>
        <v>BRLP0381</v>
      </c>
      <c r="AB1452" s="222" t="e">
        <f>VLOOKUP(Y1452,#REF!,2,0)</f>
        <v>#REF!</v>
      </c>
      <c r="AC1452" s="222" t="e">
        <f>VLOOKUP(Z1452,#REF!,2,0)</f>
        <v>#REF!</v>
      </c>
      <c r="AD1452" s="222" t="e">
        <f>VLOOKUP(AA1452,#REF!,2,0)</f>
        <v>#REF!</v>
      </c>
      <c r="AE1452" s="228" t="e">
        <f t="shared" si="328"/>
        <v>#REF!</v>
      </c>
      <c r="AF1452" s="230" t="e">
        <f t="shared" si="329"/>
        <v>#REF!</v>
      </c>
      <c r="AG1452" s="230">
        <v>2</v>
      </c>
      <c r="AH1452" s="230" t="e">
        <f t="shared" si="330"/>
        <v>#REF!</v>
      </c>
      <c r="AI1452" s="230" t="e">
        <f t="shared" si="331"/>
        <v>#REF!</v>
      </c>
      <c r="AJ1452" s="230" t="e">
        <f t="shared" si="332"/>
        <v>#REF!</v>
      </c>
      <c r="AK1452" s="209"/>
      <c r="AL1452" s="209"/>
      <c r="AM1452" s="209"/>
      <c r="AN1452" s="209"/>
      <c r="AO1452" s="209"/>
      <c r="AP1452" s="209"/>
      <c r="AQ1452" s="209"/>
      <c r="AR1452" s="209"/>
      <c r="AS1452" s="209"/>
      <c r="AT1452" s="209"/>
      <c r="AU1452" s="209"/>
      <c r="AV1452" s="209"/>
      <c r="AW1452" s="209"/>
      <c r="AX1452"/>
    </row>
    <row r="1453" spans="1:50" ht="15" hidden="1" x14ac:dyDescent="0.25">
      <c r="A1453" s="209">
        <v>4220</v>
      </c>
      <c r="B1453" s="209" t="s">
        <v>718</v>
      </c>
      <c r="C1453" s="210">
        <v>45681.504166666666</v>
      </c>
      <c r="D1453" s="209" t="s">
        <v>2327</v>
      </c>
      <c r="E1453" s="209" t="s">
        <v>719</v>
      </c>
      <c r="F1453" s="209">
        <v>3</v>
      </c>
      <c r="G1453" s="209" t="s">
        <v>564</v>
      </c>
      <c r="H1453" s="209" t="s">
        <v>624</v>
      </c>
      <c r="I1453" s="209" t="s">
        <v>621</v>
      </c>
      <c r="J1453" s="209" t="s">
        <v>502</v>
      </c>
      <c r="K1453" s="209" t="s">
        <v>2171</v>
      </c>
      <c r="L1453" s="209" t="s">
        <v>2289</v>
      </c>
      <c r="M1453" s="209" t="s">
        <v>855</v>
      </c>
      <c r="N1453" s="209" t="s">
        <v>1938</v>
      </c>
      <c r="O1453" s="209"/>
      <c r="P1453" s="209"/>
      <c r="Q1453" s="209" t="s">
        <v>688</v>
      </c>
      <c r="R1453" s="209" t="e">
        <f>VLOOKUP(LEFT(Solicitacao_Prancha[[#This Row],[ORIGEM]],4),#REF!,2,0)</f>
        <v>#REF!</v>
      </c>
      <c r="S1453" s="209" t="e">
        <f>VLOOKUP(LEFT(Solicitacao_Prancha[[#This Row],[DESTINO]],4),#REF!,2,0)</f>
        <v>#REF!</v>
      </c>
      <c r="T1453" s="218" t="str">
        <f t="shared" si="324"/>
        <v>Não Aderente</v>
      </c>
      <c r="U1453" s="222">
        <f>((CONCATENATE(Solicitacao_Prancha[[#This Row],[DATA MOVIMENTAÇÃO]]," ",Solicitacao_Prancha[[#This Row],[HORA MOVIMENTAÇÃO]])-Solicitacao_Prancha[[#This Row],[DATA SOLICITAÇÃO]])*24)+3</f>
        <v>0.99999999994179234</v>
      </c>
      <c r="V1453" s="218" t="s">
        <v>410</v>
      </c>
      <c r="W1453" s="209" t="str">
        <f>LEFT(Solicitacao_Prancha[[#This Row],[ORIGEM]],4)</f>
        <v>5016</v>
      </c>
      <c r="X1453" s="209" t="str">
        <f>LEFT(Solicitacao_Prancha[[#This Row],[DESTINO]],4)</f>
        <v>5018</v>
      </c>
      <c r="Y1453" s="209" t="str">
        <f t="shared" si="325"/>
        <v>BRLP5016</v>
      </c>
      <c r="Z1453" s="209" t="str">
        <f t="shared" si="326"/>
        <v>50165018</v>
      </c>
      <c r="AA1453" s="209" t="str">
        <f t="shared" si="327"/>
        <v>BRLP5018</v>
      </c>
      <c r="AB1453" s="222" t="e">
        <f>VLOOKUP(Y1453,#REF!,2,0)</f>
        <v>#REF!</v>
      </c>
      <c r="AC1453" s="222" t="e">
        <f>VLOOKUP(Z1453,#REF!,2,0)</f>
        <v>#REF!</v>
      </c>
      <c r="AD1453" s="222" t="e">
        <f>VLOOKUP(AA1453,#REF!,2,0)</f>
        <v>#REF!</v>
      </c>
      <c r="AE1453" s="228" t="e">
        <f t="shared" si="328"/>
        <v>#REF!</v>
      </c>
      <c r="AF1453" s="230" t="e">
        <f t="shared" si="329"/>
        <v>#REF!</v>
      </c>
      <c r="AG1453" s="230">
        <v>2</v>
      </c>
      <c r="AH1453" s="230" t="e">
        <f t="shared" si="330"/>
        <v>#REF!</v>
      </c>
      <c r="AI1453" s="230" t="e">
        <f t="shared" si="331"/>
        <v>#REF!</v>
      </c>
      <c r="AJ1453" s="230" t="e">
        <f t="shared" si="332"/>
        <v>#REF!</v>
      </c>
      <c r="AK1453" s="209"/>
      <c r="AL1453" s="209"/>
      <c r="AM1453" s="209"/>
      <c r="AN1453" s="209"/>
      <c r="AO1453" s="209"/>
      <c r="AP1453" s="209"/>
      <c r="AQ1453" s="209"/>
      <c r="AR1453" s="209"/>
      <c r="AS1453" s="209"/>
      <c r="AT1453" s="209"/>
      <c r="AU1453" s="209"/>
      <c r="AV1453" s="209"/>
      <c r="AW1453" s="209"/>
      <c r="AX1453"/>
    </row>
    <row r="1454" spans="1:50" ht="15" hidden="1" x14ac:dyDescent="0.25">
      <c r="A1454" s="209">
        <v>4221</v>
      </c>
      <c r="B1454" s="209" t="s">
        <v>718</v>
      </c>
      <c r="C1454" s="210">
        <v>45681.506249999999</v>
      </c>
      <c r="D1454" s="209" t="s">
        <v>1832</v>
      </c>
      <c r="E1454" s="209" t="s">
        <v>719</v>
      </c>
      <c r="F1454" s="209">
        <v>3</v>
      </c>
      <c r="G1454" s="209" t="s">
        <v>564</v>
      </c>
      <c r="H1454" s="209" t="s">
        <v>624</v>
      </c>
      <c r="I1454" s="209" t="s">
        <v>621</v>
      </c>
      <c r="J1454" s="209" t="s">
        <v>1</v>
      </c>
      <c r="K1454" s="209" t="s">
        <v>2306</v>
      </c>
      <c r="L1454" s="209" t="s">
        <v>912</v>
      </c>
      <c r="M1454" s="209" t="s">
        <v>855</v>
      </c>
      <c r="N1454" s="209" t="s">
        <v>1938</v>
      </c>
      <c r="O1454" s="209"/>
      <c r="P1454" s="209"/>
      <c r="Q1454" s="209" t="s">
        <v>688</v>
      </c>
      <c r="R1454" s="209" t="e">
        <f>VLOOKUP(LEFT(Solicitacao_Prancha[[#This Row],[ORIGEM]],4),#REF!,2,0)</f>
        <v>#REF!</v>
      </c>
      <c r="S1454" s="209" t="e">
        <f>VLOOKUP(LEFT(Solicitacao_Prancha[[#This Row],[DESTINO]],4),#REF!,2,0)</f>
        <v>#REF!</v>
      </c>
      <c r="T1454" s="218" t="str">
        <f t="shared" si="324"/>
        <v>Não Aderente</v>
      </c>
      <c r="U1454" s="222">
        <f>((CONCATENATE(Solicitacao_Prancha[[#This Row],[DATA MOVIMENTAÇÃO]]," ",Solicitacao_Prancha[[#This Row],[HORA MOVIMENTAÇÃO]])-Solicitacao_Prancha[[#This Row],[DATA SOLICITAÇÃO]])*24)+3</f>
        <v>47.016666666779201</v>
      </c>
      <c r="V1454" s="218" t="s">
        <v>410</v>
      </c>
      <c r="W1454" s="209" t="str">
        <f>LEFT(Solicitacao_Prancha[[#This Row],[ORIGEM]],4)</f>
        <v>5016</v>
      </c>
      <c r="X1454" s="209" t="str">
        <f>LEFT(Solicitacao_Prancha[[#This Row],[DESTINO]],4)</f>
        <v>5018</v>
      </c>
      <c r="Y1454" s="209" t="str">
        <f t="shared" si="325"/>
        <v>BRLP5016</v>
      </c>
      <c r="Z1454" s="209" t="str">
        <f t="shared" si="326"/>
        <v>50165018</v>
      </c>
      <c r="AA1454" s="209" t="str">
        <f t="shared" si="327"/>
        <v>BRLP5018</v>
      </c>
      <c r="AB1454" s="222" t="e">
        <f>VLOOKUP(Y1454,#REF!,2,0)</f>
        <v>#REF!</v>
      </c>
      <c r="AC1454" s="222" t="e">
        <f>VLOOKUP(Z1454,#REF!,2,0)</f>
        <v>#REF!</v>
      </c>
      <c r="AD1454" s="222" t="e">
        <f>VLOOKUP(AA1454,#REF!,2,0)</f>
        <v>#REF!</v>
      </c>
      <c r="AE1454" s="228" t="e">
        <f t="shared" si="328"/>
        <v>#REF!</v>
      </c>
      <c r="AF1454" s="230" t="e">
        <f t="shared" si="329"/>
        <v>#REF!</v>
      </c>
      <c r="AG1454" s="230">
        <v>2</v>
      </c>
      <c r="AH1454" s="230" t="e">
        <f t="shared" si="330"/>
        <v>#REF!</v>
      </c>
      <c r="AI1454" s="230" t="e">
        <f t="shared" si="331"/>
        <v>#REF!</v>
      </c>
      <c r="AJ1454" s="230" t="e">
        <f t="shared" si="332"/>
        <v>#REF!</v>
      </c>
      <c r="AK1454" s="209"/>
      <c r="AL1454" s="209"/>
      <c r="AM1454" s="209"/>
      <c r="AN1454" s="209"/>
      <c r="AO1454" s="209"/>
      <c r="AP1454" s="209"/>
      <c r="AQ1454" s="209"/>
      <c r="AR1454" s="209"/>
      <c r="AS1454" s="209"/>
      <c r="AT1454" s="209"/>
      <c r="AU1454" s="209"/>
      <c r="AV1454" s="209"/>
      <c r="AW1454" s="209"/>
      <c r="AX1454"/>
    </row>
    <row r="1455" spans="1:50" ht="15" hidden="1" x14ac:dyDescent="0.25">
      <c r="A1455" s="209">
        <v>4222</v>
      </c>
      <c r="B1455" s="209" t="s">
        <v>717</v>
      </c>
      <c r="C1455" s="210">
        <v>45681.515277777777</v>
      </c>
      <c r="D1455" s="209" t="s">
        <v>1350</v>
      </c>
      <c r="E1455" s="209" t="s">
        <v>493</v>
      </c>
      <c r="F1455" s="209">
        <v>1</v>
      </c>
      <c r="G1455" s="209" t="s">
        <v>506</v>
      </c>
      <c r="H1455" s="209" t="s">
        <v>620</v>
      </c>
      <c r="I1455" s="209" t="s">
        <v>624</v>
      </c>
      <c r="J1455" s="209" t="s">
        <v>1</v>
      </c>
      <c r="K1455" s="209" t="s">
        <v>2171</v>
      </c>
      <c r="L1455" s="209" t="s">
        <v>2328</v>
      </c>
      <c r="M1455" s="209" t="s">
        <v>1513</v>
      </c>
      <c r="N1455" s="209" t="s">
        <v>619</v>
      </c>
      <c r="O1455" s="209"/>
      <c r="P1455" s="209"/>
      <c r="Q1455" s="209" t="s">
        <v>688</v>
      </c>
      <c r="R1455" s="209" t="e">
        <f>VLOOKUP(LEFT(Solicitacao_Prancha[[#This Row],[ORIGEM]],4),#REF!,2,0)</f>
        <v>#REF!</v>
      </c>
      <c r="S1455" s="209" t="e">
        <f>VLOOKUP(LEFT(Solicitacao_Prancha[[#This Row],[DESTINO]],4),#REF!,2,0)</f>
        <v>#REF!</v>
      </c>
      <c r="T1455" s="218" t="str">
        <f t="shared" si="324"/>
        <v>Não Aderente</v>
      </c>
      <c r="U1455" s="222">
        <f>((CONCATENATE(Solicitacao_Prancha[[#This Row],[DATA MOVIMENTAÇÃO]]," ",Solicitacao_Prancha[[#This Row],[HORA MOVIMENTAÇÃO]])-Solicitacao_Prancha[[#This Row],[DATA SOLICITAÇÃO]])*24)+3</f>
        <v>1.6666666720993817E-2</v>
      </c>
      <c r="V1455" s="218" t="s">
        <v>410</v>
      </c>
      <c r="W1455" s="209" t="str">
        <f>LEFT(Solicitacao_Prancha[[#This Row],[ORIGEM]],4)</f>
        <v>0460</v>
      </c>
      <c r="X1455" s="209" t="str">
        <f>LEFT(Solicitacao_Prancha[[#This Row],[DESTINO]],4)</f>
        <v>0394</v>
      </c>
      <c r="Y1455" s="209" t="str">
        <f t="shared" si="325"/>
        <v>BRLP0460</v>
      </c>
      <c r="Z1455" s="209" t="str">
        <f t="shared" si="326"/>
        <v>04600394</v>
      </c>
      <c r="AA1455" s="209" t="str">
        <f t="shared" si="327"/>
        <v>BRLP0394</v>
      </c>
      <c r="AB1455" s="222" t="e">
        <f>VLOOKUP(Y1455,#REF!,2,0)</f>
        <v>#REF!</v>
      </c>
      <c r="AC1455" s="222" t="e">
        <f>VLOOKUP(Z1455,#REF!,2,0)</f>
        <v>#REF!</v>
      </c>
      <c r="AD1455" s="222" t="e">
        <f>VLOOKUP(AA1455,#REF!,2,0)</f>
        <v>#REF!</v>
      </c>
      <c r="AE1455" s="228" t="e">
        <f t="shared" si="328"/>
        <v>#REF!</v>
      </c>
      <c r="AF1455" s="230" t="e">
        <f t="shared" si="329"/>
        <v>#REF!</v>
      </c>
      <c r="AG1455" s="230">
        <v>2</v>
      </c>
      <c r="AH1455" s="230" t="e">
        <f t="shared" si="330"/>
        <v>#REF!</v>
      </c>
      <c r="AI1455" s="230" t="e">
        <f t="shared" si="331"/>
        <v>#REF!</v>
      </c>
      <c r="AJ1455" s="230" t="e">
        <f t="shared" si="332"/>
        <v>#REF!</v>
      </c>
      <c r="AK1455" s="209"/>
      <c r="AL1455" s="209"/>
      <c r="AM1455" s="209"/>
      <c r="AN1455" s="209"/>
      <c r="AO1455" s="209"/>
      <c r="AP1455" s="209"/>
      <c r="AQ1455" s="209"/>
      <c r="AR1455" s="209"/>
      <c r="AS1455" s="209"/>
      <c r="AT1455" s="209"/>
      <c r="AU1455" s="209"/>
      <c r="AV1455" s="209"/>
      <c r="AW1455" s="209"/>
      <c r="AX1455"/>
    </row>
    <row r="1456" spans="1:50" ht="15" hidden="1" x14ac:dyDescent="0.25">
      <c r="A1456" s="209">
        <v>4229</v>
      </c>
      <c r="B1456" s="209" t="s">
        <v>717</v>
      </c>
      <c r="C1456" s="210">
        <v>45681.520833333336</v>
      </c>
      <c r="D1456" s="209" t="s">
        <v>588</v>
      </c>
      <c r="E1456" s="209" t="s">
        <v>500</v>
      </c>
      <c r="F1456" s="209">
        <v>2</v>
      </c>
      <c r="G1456" s="209" t="s">
        <v>492</v>
      </c>
      <c r="H1456" s="209" t="s">
        <v>621</v>
      </c>
      <c r="I1456" s="209" t="s">
        <v>624</v>
      </c>
      <c r="J1456" s="209" t="s">
        <v>531</v>
      </c>
      <c r="K1456" s="209" t="s">
        <v>2278</v>
      </c>
      <c r="L1456" s="209" t="s">
        <v>604</v>
      </c>
      <c r="M1456" s="209" t="s">
        <v>769</v>
      </c>
      <c r="N1456" s="209" t="s">
        <v>619</v>
      </c>
      <c r="O1456" s="209"/>
      <c r="P1456" s="209" t="s">
        <v>633</v>
      </c>
      <c r="Q1456" s="209" t="s">
        <v>688</v>
      </c>
      <c r="R1456" s="209" t="e">
        <f>VLOOKUP(LEFT(Solicitacao_Prancha[[#This Row],[ORIGEM]],4),#REF!,2,0)</f>
        <v>#REF!</v>
      </c>
      <c r="S1456" s="209" t="e">
        <f>VLOOKUP(LEFT(Solicitacao_Prancha[[#This Row],[DESTINO]],4),#REF!,2,0)</f>
        <v>#REF!</v>
      </c>
      <c r="T1456" s="218" t="str">
        <f t="shared" si="324"/>
        <v>Não Aderente</v>
      </c>
      <c r="U1456" s="222">
        <f>((CONCATENATE(Solicitacao_Prancha[[#This Row],[DATA MOVIMENTAÇÃO]]," ",Solicitacao_Prancha[[#This Row],[HORA MOVIMENTAÇÃO]])-Solicitacao_Prancha[[#This Row],[DATA SOLICITAÇÃO]])*24)+3</f>
        <v>21.499999999883585</v>
      </c>
      <c r="V1456" s="218" t="s">
        <v>410</v>
      </c>
      <c r="W1456" s="209" t="str">
        <f>LEFT(Solicitacao_Prancha[[#This Row],[ORIGEM]],4)</f>
        <v>0332</v>
      </c>
      <c r="X1456" s="209" t="str">
        <f>LEFT(Solicitacao_Prancha[[#This Row],[DESTINO]],4)</f>
        <v>0394</v>
      </c>
      <c r="Y1456" s="209" t="str">
        <f t="shared" si="325"/>
        <v>BRLP0332</v>
      </c>
      <c r="Z1456" s="209" t="str">
        <f t="shared" si="326"/>
        <v>03320394</v>
      </c>
      <c r="AA1456" s="209" t="str">
        <f t="shared" si="327"/>
        <v>BRLP0394</v>
      </c>
      <c r="AB1456" s="222" t="e">
        <f>VLOOKUP(Y1456,#REF!,2,0)</f>
        <v>#REF!</v>
      </c>
      <c r="AC1456" s="222" t="e">
        <f>VLOOKUP(Z1456,#REF!,2,0)</f>
        <v>#REF!</v>
      </c>
      <c r="AD1456" s="222" t="e">
        <f>VLOOKUP(AA1456,#REF!,2,0)</f>
        <v>#REF!</v>
      </c>
      <c r="AE1456" s="228" t="e">
        <f t="shared" si="328"/>
        <v>#REF!</v>
      </c>
      <c r="AF1456" s="230" t="e">
        <f t="shared" si="329"/>
        <v>#REF!</v>
      </c>
      <c r="AG1456" s="230">
        <v>2</v>
      </c>
      <c r="AH1456" s="230" t="e">
        <f t="shared" si="330"/>
        <v>#REF!</v>
      </c>
      <c r="AI1456" s="230" t="e">
        <f t="shared" si="331"/>
        <v>#REF!</v>
      </c>
      <c r="AJ1456" s="230" t="e">
        <f t="shared" si="332"/>
        <v>#REF!</v>
      </c>
      <c r="AK1456" s="209"/>
      <c r="AL1456" s="209"/>
      <c r="AM1456" s="209"/>
      <c r="AN1456" s="209"/>
      <c r="AO1456" s="209"/>
      <c r="AP1456" s="209"/>
      <c r="AQ1456" s="209"/>
      <c r="AR1456" s="209"/>
      <c r="AS1456" s="209"/>
      <c r="AT1456" s="209"/>
      <c r="AU1456" s="209"/>
      <c r="AV1456" s="209"/>
      <c r="AW1456" s="209"/>
      <c r="AX1456"/>
    </row>
    <row r="1457" spans="1:50" ht="15" hidden="1" x14ac:dyDescent="0.25">
      <c r="A1457" s="209">
        <v>4223</v>
      </c>
      <c r="B1457" s="209" t="s">
        <v>717</v>
      </c>
      <c r="C1457" s="210">
        <v>45681.520833333336</v>
      </c>
      <c r="D1457" s="209" t="s">
        <v>2329</v>
      </c>
      <c r="E1457" s="209" t="s">
        <v>5</v>
      </c>
      <c r="F1457" s="209">
        <v>1</v>
      </c>
      <c r="G1457" s="209" t="s">
        <v>543</v>
      </c>
      <c r="H1457" s="209" t="s">
        <v>620</v>
      </c>
      <c r="I1457" s="209" t="s">
        <v>621</v>
      </c>
      <c r="J1457" s="209" t="s">
        <v>531</v>
      </c>
      <c r="K1457" s="209" t="s">
        <v>2243</v>
      </c>
      <c r="L1457" s="209" t="s">
        <v>604</v>
      </c>
      <c r="M1457" s="209" t="s">
        <v>678</v>
      </c>
      <c r="N1457" s="209" t="s">
        <v>632</v>
      </c>
      <c r="O1457" s="209"/>
      <c r="P1457" s="209" t="s">
        <v>633</v>
      </c>
      <c r="Q1457" s="209" t="s">
        <v>688</v>
      </c>
      <c r="R1457" s="209" t="e">
        <f>VLOOKUP(LEFT(Solicitacao_Prancha[[#This Row],[ORIGEM]],4),#REF!,2,0)</f>
        <v>#REF!</v>
      </c>
      <c r="S1457" s="209" t="e">
        <f>VLOOKUP(LEFT(Solicitacao_Prancha[[#This Row],[DESTINO]],4),#REF!,2,0)</f>
        <v>#REF!</v>
      </c>
      <c r="T1457" s="218" t="str">
        <f t="shared" si="324"/>
        <v>Não Aderente</v>
      </c>
      <c r="U1457" s="222">
        <f>((CONCATENATE(Solicitacao_Prancha[[#This Row],[DATA MOVIMENTAÇÃO]]," ",Solicitacao_Prancha[[#This Row],[HORA MOVIMENTAÇÃO]])-Solicitacao_Prancha[[#This Row],[DATA SOLICITAÇÃO]])*24)+3</f>
        <v>-50.500000000116415</v>
      </c>
      <c r="V1457" s="218" t="s">
        <v>410</v>
      </c>
      <c r="W1457" s="209" t="str">
        <f>LEFT(Solicitacao_Prancha[[#This Row],[ORIGEM]],4)</f>
        <v>5014</v>
      </c>
      <c r="X1457" s="209" t="str">
        <f>LEFT(Solicitacao_Prancha[[#This Row],[DESTINO]],4)</f>
        <v>5004</v>
      </c>
      <c r="Y1457" s="209" t="str">
        <f t="shared" si="325"/>
        <v>BRLP5014</v>
      </c>
      <c r="Z1457" s="209" t="str">
        <f t="shared" si="326"/>
        <v>50145004</v>
      </c>
      <c r="AA1457" s="209" t="str">
        <f t="shared" si="327"/>
        <v>BRLP5004</v>
      </c>
      <c r="AB1457" s="222" t="e">
        <f>VLOOKUP(Y1457,#REF!,2,0)</f>
        <v>#REF!</v>
      </c>
      <c r="AC1457" s="222" t="e">
        <f>VLOOKUP(Z1457,#REF!,2,0)</f>
        <v>#REF!</v>
      </c>
      <c r="AD1457" s="222" t="e">
        <f>VLOOKUP(AA1457,#REF!,2,0)</f>
        <v>#REF!</v>
      </c>
      <c r="AE1457" s="228" t="e">
        <f t="shared" si="328"/>
        <v>#REF!</v>
      </c>
      <c r="AF1457" s="230" t="e">
        <f t="shared" si="329"/>
        <v>#REF!</v>
      </c>
      <c r="AG1457" s="230">
        <v>2</v>
      </c>
      <c r="AH1457" s="230" t="e">
        <f t="shared" si="330"/>
        <v>#REF!</v>
      </c>
      <c r="AI1457" s="230" t="e">
        <f t="shared" si="331"/>
        <v>#REF!</v>
      </c>
      <c r="AJ1457" s="230" t="e">
        <f t="shared" si="332"/>
        <v>#REF!</v>
      </c>
      <c r="AK1457" s="209"/>
      <c r="AL1457" s="209"/>
      <c r="AM1457" s="209"/>
      <c r="AN1457" s="209"/>
      <c r="AO1457" s="209"/>
      <c r="AP1457" s="209"/>
      <c r="AQ1457" s="209"/>
      <c r="AR1457" s="209"/>
      <c r="AS1457" s="209"/>
      <c r="AT1457" s="209"/>
      <c r="AU1457" s="209"/>
      <c r="AV1457" s="209"/>
      <c r="AW1457" s="209"/>
      <c r="AX1457"/>
    </row>
    <row r="1458" spans="1:50" ht="15" hidden="1" x14ac:dyDescent="0.25">
      <c r="A1458" s="209">
        <v>4230</v>
      </c>
      <c r="B1458" s="209" t="s">
        <v>717</v>
      </c>
      <c r="C1458" s="210">
        <v>45681.522916666669</v>
      </c>
      <c r="D1458" s="209" t="s">
        <v>588</v>
      </c>
      <c r="E1458" s="209" t="s">
        <v>491</v>
      </c>
      <c r="F1458" s="209">
        <v>1</v>
      </c>
      <c r="G1458" s="209" t="s">
        <v>487</v>
      </c>
      <c r="H1458" s="209" t="s">
        <v>620</v>
      </c>
      <c r="I1458" s="209" t="s">
        <v>624</v>
      </c>
      <c r="J1458" s="209" t="s">
        <v>531</v>
      </c>
      <c r="K1458" s="209" t="s">
        <v>2278</v>
      </c>
      <c r="L1458" s="209" t="s">
        <v>604</v>
      </c>
      <c r="M1458" s="209" t="s">
        <v>769</v>
      </c>
      <c r="N1458" s="209" t="s">
        <v>619</v>
      </c>
      <c r="O1458" s="209"/>
      <c r="P1458" s="209" t="s">
        <v>633</v>
      </c>
      <c r="Q1458" s="209" t="s">
        <v>688</v>
      </c>
      <c r="R1458" s="209" t="e">
        <f>VLOOKUP(LEFT(Solicitacao_Prancha[[#This Row],[ORIGEM]],4),#REF!,2,0)</f>
        <v>#REF!</v>
      </c>
      <c r="S1458" s="209" t="e">
        <f>VLOOKUP(LEFT(Solicitacao_Prancha[[#This Row],[DESTINO]],4),#REF!,2,0)</f>
        <v>#REF!</v>
      </c>
      <c r="T1458" s="218" t="str">
        <f t="shared" si="324"/>
        <v>Não Aderente</v>
      </c>
      <c r="U1458" s="222">
        <f>((CONCATENATE(Solicitacao_Prancha[[#This Row],[DATA MOVIMENTAÇÃO]]," ",Solicitacao_Prancha[[#This Row],[HORA MOVIMENTAÇÃO]])-Solicitacao_Prancha[[#This Row],[DATA SOLICITAÇÃO]])*24)+3</f>
        <v>21.449999999895226</v>
      </c>
      <c r="V1458" s="218" t="s">
        <v>410</v>
      </c>
      <c r="W1458" s="209" t="str">
        <f>LEFT(Solicitacao_Prancha[[#This Row],[ORIGEM]],4)</f>
        <v>0332</v>
      </c>
      <c r="X1458" s="209" t="str">
        <f>LEFT(Solicitacao_Prancha[[#This Row],[DESTINO]],4)</f>
        <v>0394</v>
      </c>
      <c r="Y1458" s="209" t="str">
        <f t="shared" si="325"/>
        <v>BRLP0332</v>
      </c>
      <c r="Z1458" s="209" t="str">
        <f t="shared" si="326"/>
        <v>03320394</v>
      </c>
      <c r="AA1458" s="209" t="str">
        <f t="shared" si="327"/>
        <v>BRLP0394</v>
      </c>
      <c r="AB1458" s="222" t="e">
        <f>VLOOKUP(Y1458,#REF!,2,0)</f>
        <v>#REF!</v>
      </c>
      <c r="AC1458" s="222" t="e">
        <f>VLOOKUP(Z1458,#REF!,2,0)</f>
        <v>#REF!</v>
      </c>
      <c r="AD1458" s="222" t="e">
        <f>VLOOKUP(AA1458,#REF!,2,0)</f>
        <v>#REF!</v>
      </c>
      <c r="AE1458" s="228" t="e">
        <f t="shared" si="328"/>
        <v>#REF!</v>
      </c>
      <c r="AF1458" s="230" t="e">
        <f t="shared" si="329"/>
        <v>#REF!</v>
      </c>
      <c r="AG1458" s="230">
        <v>2</v>
      </c>
      <c r="AH1458" s="230" t="e">
        <f t="shared" si="330"/>
        <v>#REF!</v>
      </c>
      <c r="AI1458" s="230" t="e">
        <f t="shared" si="331"/>
        <v>#REF!</v>
      </c>
      <c r="AJ1458" s="230" t="e">
        <f t="shared" si="332"/>
        <v>#REF!</v>
      </c>
      <c r="AK1458" s="209"/>
      <c r="AL1458" s="209"/>
      <c r="AM1458" s="209"/>
      <c r="AN1458" s="209"/>
      <c r="AO1458" s="209"/>
      <c r="AP1458" s="209"/>
      <c r="AQ1458" s="209"/>
      <c r="AR1458" s="209"/>
      <c r="AS1458" s="209"/>
      <c r="AT1458" s="209"/>
      <c r="AU1458" s="209"/>
      <c r="AV1458" s="209"/>
      <c r="AW1458" s="209"/>
      <c r="AX1458"/>
    </row>
    <row r="1459" spans="1:50" ht="15" hidden="1" x14ac:dyDescent="0.25">
      <c r="A1459" s="209">
        <v>4224</v>
      </c>
      <c r="B1459" s="209" t="s">
        <v>717</v>
      </c>
      <c r="C1459" s="210">
        <v>45681.524305555555</v>
      </c>
      <c r="D1459" s="209" t="s">
        <v>2330</v>
      </c>
      <c r="E1459" s="209" t="s">
        <v>491</v>
      </c>
      <c r="F1459" s="209">
        <v>1</v>
      </c>
      <c r="G1459" s="209" t="s">
        <v>543</v>
      </c>
      <c r="H1459" s="209" t="s">
        <v>620</v>
      </c>
      <c r="I1459" s="209" t="s">
        <v>621</v>
      </c>
      <c r="J1459" s="209" t="s">
        <v>531</v>
      </c>
      <c r="K1459" s="209" t="s">
        <v>2254</v>
      </c>
      <c r="L1459" s="209" t="s">
        <v>2331</v>
      </c>
      <c r="M1459" s="209" t="s">
        <v>678</v>
      </c>
      <c r="N1459" s="209" t="s">
        <v>632</v>
      </c>
      <c r="O1459" s="209"/>
      <c r="P1459" s="209" t="s">
        <v>633</v>
      </c>
      <c r="Q1459" s="209" t="s">
        <v>688</v>
      </c>
      <c r="R1459" s="209" t="e">
        <f>VLOOKUP(LEFT(Solicitacao_Prancha[[#This Row],[ORIGEM]],4),#REF!,2,0)</f>
        <v>#REF!</v>
      </c>
      <c r="S1459" s="209" t="e">
        <f>VLOOKUP(LEFT(Solicitacao_Prancha[[#This Row],[DESTINO]],4),#REF!,2,0)</f>
        <v>#REF!</v>
      </c>
      <c r="T1459" s="218" t="str">
        <f t="shared" si="324"/>
        <v>Não Aderente</v>
      </c>
      <c r="U1459" s="222">
        <f>((CONCATENATE(Solicitacao_Prancha[[#This Row],[DATA MOVIMENTAÇÃO]]," ",Solicitacao_Prancha[[#This Row],[HORA MOVIMENTAÇÃO]])-Solicitacao_Prancha[[#This Row],[DATA SOLICITAÇÃO]])*24)+3</f>
        <v>-23.983333333279006</v>
      </c>
      <c r="V1459" s="218" t="s">
        <v>410</v>
      </c>
      <c r="W1459" s="209" t="str">
        <f>LEFT(Solicitacao_Prancha[[#This Row],[ORIGEM]],4)</f>
        <v>5014</v>
      </c>
      <c r="X1459" s="209" t="str">
        <f>LEFT(Solicitacao_Prancha[[#This Row],[DESTINO]],4)</f>
        <v>5004</v>
      </c>
      <c r="Y1459" s="209" t="str">
        <f t="shared" si="325"/>
        <v>BRLP5014</v>
      </c>
      <c r="Z1459" s="209" t="str">
        <f t="shared" si="326"/>
        <v>50145004</v>
      </c>
      <c r="AA1459" s="209" t="str">
        <f t="shared" si="327"/>
        <v>BRLP5004</v>
      </c>
      <c r="AB1459" s="222" t="e">
        <f>VLOOKUP(Y1459,#REF!,2,0)</f>
        <v>#REF!</v>
      </c>
      <c r="AC1459" s="222" t="e">
        <f>VLOOKUP(Z1459,#REF!,2,0)</f>
        <v>#REF!</v>
      </c>
      <c r="AD1459" s="222" t="e">
        <f>VLOOKUP(AA1459,#REF!,2,0)</f>
        <v>#REF!</v>
      </c>
      <c r="AE1459" s="228" t="e">
        <f t="shared" si="328"/>
        <v>#REF!</v>
      </c>
      <c r="AF1459" s="230" t="e">
        <f t="shared" si="329"/>
        <v>#REF!</v>
      </c>
      <c r="AG1459" s="230">
        <v>2</v>
      </c>
      <c r="AH1459" s="230" t="e">
        <f t="shared" si="330"/>
        <v>#REF!</v>
      </c>
      <c r="AI1459" s="230" t="e">
        <f t="shared" si="331"/>
        <v>#REF!</v>
      </c>
      <c r="AJ1459" s="230" t="e">
        <f t="shared" si="332"/>
        <v>#REF!</v>
      </c>
      <c r="AK1459" s="209"/>
      <c r="AL1459" s="209"/>
      <c r="AM1459" s="209"/>
      <c r="AN1459" s="209"/>
      <c r="AO1459" s="209"/>
      <c r="AP1459" s="209"/>
      <c r="AQ1459" s="209"/>
      <c r="AR1459" s="209"/>
      <c r="AS1459" s="209"/>
      <c r="AT1459" s="209"/>
      <c r="AU1459" s="209"/>
      <c r="AV1459" s="209"/>
      <c r="AW1459" s="209"/>
      <c r="AX1459"/>
    </row>
    <row r="1460" spans="1:50" ht="15" hidden="1" x14ac:dyDescent="0.25">
      <c r="A1460" s="209">
        <v>4225</v>
      </c>
      <c r="B1460" s="209" t="s">
        <v>717</v>
      </c>
      <c r="C1460" s="210">
        <v>45681.526388888888</v>
      </c>
      <c r="D1460" s="209" t="s">
        <v>2233</v>
      </c>
      <c r="E1460" s="209" t="s">
        <v>493</v>
      </c>
      <c r="F1460" s="209">
        <v>1</v>
      </c>
      <c r="G1460" s="209" t="s">
        <v>543</v>
      </c>
      <c r="H1460" s="209" t="s">
        <v>620</v>
      </c>
      <c r="I1460" s="209" t="s">
        <v>620</v>
      </c>
      <c r="J1460" s="209" t="s">
        <v>531</v>
      </c>
      <c r="K1460" s="209" t="s">
        <v>2254</v>
      </c>
      <c r="L1460" s="209" t="s">
        <v>2332</v>
      </c>
      <c r="M1460" s="209" t="s">
        <v>678</v>
      </c>
      <c r="N1460" s="209" t="s">
        <v>632</v>
      </c>
      <c r="O1460" s="209"/>
      <c r="P1460" s="209" t="s">
        <v>633</v>
      </c>
      <c r="Q1460" s="209" t="s">
        <v>688</v>
      </c>
      <c r="R1460" s="209" t="e">
        <f>VLOOKUP(LEFT(Solicitacao_Prancha[[#This Row],[ORIGEM]],4),#REF!,2,0)</f>
        <v>#REF!</v>
      </c>
      <c r="S1460" s="209" t="e">
        <f>VLOOKUP(LEFT(Solicitacao_Prancha[[#This Row],[DESTINO]],4),#REF!,2,0)</f>
        <v>#REF!</v>
      </c>
      <c r="T1460" s="218" t="str">
        <f t="shared" si="324"/>
        <v>Não Aderente</v>
      </c>
      <c r="U1460" s="222">
        <f>((CONCATENATE(Solicitacao_Prancha[[#This Row],[DATA MOVIMENTAÇÃO]]," ",Solicitacao_Prancha[[#This Row],[HORA MOVIMENTAÇÃO]])-Solicitacao_Prancha[[#This Row],[DATA SOLICITAÇÃO]])*24)+3</f>
        <v>-24.983333333220799</v>
      </c>
      <c r="V1460" s="218" t="s">
        <v>410</v>
      </c>
      <c r="W1460" s="209" t="str">
        <f>LEFT(Solicitacao_Prancha[[#This Row],[ORIGEM]],4)</f>
        <v>5014</v>
      </c>
      <c r="X1460" s="209" t="str">
        <f>LEFT(Solicitacao_Prancha[[#This Row],[DESTINO]],4)</f>
        <v>5004</v>
      </c>
      <c r="Y1460" s="209" t="str">
        <f t="shared" si="325"/>
        <v>BRLP5014</v>
      </c>
      <c r="Z1460" s="209" t="str">
        <f t="shared" si="326"/>
        <v>50145004</v>
      </c>
      <c r="AA1460" s="209" t="str">
        <f t="shared" si="327"/>
        <v>BRLP5004</v>
      </c>
      <c r="AB1460" s="222" t="e">
        <f>VLOOKUP(Y1460,#REF!,2,0)</f>
        <v>#REF!</v>
      </c>
      <c r="AC1460" s="222" t="e">
        <f>VLOOKUP(Z1460,#REF!,2,0)</f>
        <v>#REF!</v>
      </c>
      <c r="AD1460" s="222" t="e">
        <f>VLOOKUP(AA1460,#REF!,2,0)</f>
        <v>#REF!</v>
      </c>
      <c r="AE1460" s="228" t="e">
        <f t="shared" si="328"/>
        <v>#REF!</v>
      </c>
      <c r="AF1460" s="230" t="e">
        <f t="shared" si="329"/>
        <v>#REF!</v>
      </c>
      <c r="AG1460" s="230">
        <v>2</v>
      </c>
      <c r="AH1460" s="230" t="e">
        <f t="shared" si="330"/>
        <v>#REF!</v>
      </c>
      <c r="AI1460" s="230" t="e">
        <f t="shared" si="331"/>
        <v>#REF!</v>
      </c>
      <c r="AJ1460" s="230" t="e">
        <f t="shared" si="332"/>
        <v>#REF!</v>
      </c>
      <c r="AK1460" s="209"/>
      <c r="AL1460" s="209"/>
      <c r="AM1460" s="209"/>
      <c r="AN1460" s="209"/>
      <c r="AO1460" s="209"/>
      <c r="AP1460" s="209"/>
      <c r="AQ1460" s="209"/>
      <c r="AR1460" s="209"/>
      <c r="AS1460" s="209"/>
      <c r="AT1460" s="209"/>
      <c r="AU1460" s="209"/>
      <c r="AV1460" s="209"/>
      <c r="AW1460" s="209"/>
      <c r="AX1460"/>
    </row>
    <row r="1461" spans="1:50" ht="15" hidden="1" x14ac:dyDescent="0.25">
      <c r="A1461" s="209">
        <v>4226</v>
      </c>
      <c r="B1461" s="209" t="s">
        <v>717</v>
      </c>
      <c r="C1461" s="210">
        <v>45681.52847222222</v>
      </c>
      <c r="D1461" s="209" t="s">
        <v>2330</v>
      </c>
      <c r="E1461" s="209" t="s">
        <v>5</v>
      </c>
      <c r="F1461" s="209">
        <v>1</v>
      </c>
      <c r="G1461" s="209" t="s">
        <v>543</v>
      </c>
      <c r="H1461" s="209" t="s">
        <v>620</v>
      </c>
      <c r="I1461" s="209" t="s">
        <v>620</v>
      </c>
      <c r="J1461" s="209" t="s">
        <v>531</v>
      </c>
      <c r="K1461" s="209" t="s">
        <v>2243</v>
      </c>
      <c r="L1461" s="209" t="s">
        <v>2333</v>
      </c>
      <c r="M1461" s="209" t="s">
        <v>678</v>
      </c>
      <c r="N1461" s="209" t="s">
        <v>632</v>
      </c>
      <c r="O1461" s="209" t="s">
        <v>2334</v>
      </c>
      <c r="P1461" s="209" t="s">
        <v>633</v>
      </c>
      <c r="Q1461" s="209" t="s">
        <v>688</v>
      </c>
      <c r="R1461" s="209" t="e">
        <f>VLOOKUP(LEFT(Solicitacao_Prancha[[#This Row],[ORIGEM]],4),#REF!,2,0)</f>
        <v>#REF!</v>
      </c>
      <c r="S1461" s="209" t="e">
        <f>VLOOKUP(LEFT(Solicitacao_Prancha[[#This Row],[DESTINO]],4),#REF!,2,0)</f>
        <v>#REF!</v>
      </c>
      <c r="T1461" s="218" t="str">
        <f t="shared" si="324"/>
        <v>Não Aderente</v>
      </c>
      <c r="U1461" s="222">
        <f>((CONCATENATE(Solicitacao_Prancha[[#This Row],[DATA MOVIMENTAÇÃO]]," ",Solicitacao_Prancha[[#This Row],[HORA MOVIMENTAÇÃO]])-Solicitacao_Prancha[[#This Row],[DATA SOLICITAÇÃO]])*24)+3</f>
        <v>-49.983333333337214</v>
      </c>
      <c r="V1461" s="218" t="s">
        <v>410</v>
      </c>
      <c r="W1461" s="209" t="str">
        <f>LEFT(Solicitacao_Prancha[[#This Row],[ORIGEM]],4)</f>
        <v>5014</v>
      </c>
      <c r="X1461" s="209" t="str">
        <f>LEFT(Solicitacao_Prancha[[#This Row],[DESTINO]],4)</f>
        <v>5004</v>
      </c>
      <c r="Y1461" s="209" t="str">
        <f t="shared" si="325"/>
        <v>BRLP5014</v>
      </c>
      <c r="Z1461" s="209" t="str">
        <f t="shared" si="326"/>
        <v>50145004</v>
      </c>
      <c r="AA1461" s="209" t="str">
        <f t="shared" si="327"/>
        <v>BRLP5004</v>
      </c>
      <c r="AB1461" s="222" t="e">
        <f>VLOOKUP(Y1461,#REF!,2,0)</f>
        <v>#REF!</v>
      </c>
      <c r="AC1461" s="222" t="e">
        <f>VLOOKUP(Z1461,#REF!,2,0)</f>
        <v>#REF!</v>
      </c>
      <c r="AD1461" s="222" t="e">
        <f>VLOOKUP(AA1461,#REF!,2,0)</f>
        <v>#REF!</v>
      </c>
      <c r="AE1461" s="228" t="e">
        <f t="shared" si="328"/>
        <v>#REF!</v>
      </c>
      <c r="AF1461" s="230" t="e">
        <f t="shared" si="329"/>
        <v>#REF!</v>
      </c>
      <c r="AG1461" s="230">
        <v>2</v>
      </c>
      <c r="AH1461" s="230" t="e">
        <f t="shared" si="330"/>
        <v>#REF!</v>
      </c>
      <c r="AI1461" s="230" t="e">
        <f t="shared" si="331"/>
        <v>#REF!</v>
      </c>
      <c r="AJ1461" s="230" t="e">
        <f t="shared" si="332"/>
        <v>#REF!</v>
      </c>
      <c r="AK1461" s="209"/>
      <c r="AL1461" s="209"/>
      <c r="AM1461" s="209"/>
      <c r="AN1461" s="209"/>
      <c r="AO1461" s="209"/>
      <c r="AP1461" s="209"/>
      <c r="AQ1461" s="209"/>
      <c r="AR1461" s="209"/>
      <c r="AS1461" s="209"/>
      <c r="AT1461" s="209"/>
      <c r="AU1461" s="209"/>
      <c r="AV1461" s="209"/>
      <c r="AW1461" s="209"/>
      <c r="AX1461"/>
    </row>
    <row r="1462" spans="1:50" ht="15" hidden="1" x14ac:dyDescent="0.25">
      <c r="A1462" s="209">
        <v>4227</v>
      </c>
      <c r="B1462" s="209" t="s">
        <v>717</v>
      </c>
      <c r="C1462" s="210">
        <v>45681.529861111114</v>
      </c>
      <c r="D1462" s="209" t="s">
        <v>2335</v>
      </c>
      <c r="E1462" s="209" t="s">
        <v>500</v>
      </c>
      <c r="F1462" s="209">
        <v>3</v>
      </c>
      <c r="G1462" s="209" t="s">
        <v>8</v>
      </c>
      <c r="H1462" s="209" t="s">
        <v>620</v>
      </c>
      <c r="I1462" s="209" t="s">
        <v>624</v>
      </c>
      <c r="J1462" s="209" t="s">
        <v>1</v>
      </c>
      <c r="K1462" s="209" t="s">
        <v>2278</v>
      </c>
      <c r="L1462" s="209" t="s">
        <v>1613</v>
      </c>
      <c r="M1462" s="209" t="s">
        <v>547</v>
      </c>
      <c r="N1462" s="209" t="s">
        <v>2336</v>
      </c>
      <c r="O1462" s="209"/>
      <c r="P1462" s="209"/>
      <c r="Q1462" s="209" t="s">
        <v>688</v>
      </c>
      <c r="R1462" s="209" t="e">
        <f>VLOOKUP(LEFT(Solicitacao_Prancha[[#This Row],[ORIGEM]],4),#REF!,2,0)</f>
        <v>#REF!</v>
      </c>
      <c r="S1462" s="209" t="e">
        <f>VLOOKUP(LEFT(Solicitacao_Prancha[[#This Row],[DESTINO]],4),#REF!,2,0)</f>
        <v>#REF!</v>
      </c>
      <c r="T1462" s="218" t="str">
        <f t="shared" si="324"/>
        <v>Não Aderente</v>
      </c>
      <c r="U1462" s="222">
        <f>((CONCATENATE(Solicitacao_Prancha[[#This Row],[DATA MOVIMENTAÇÃO]]," ",Solicitacao_Prancha[[#This Row],[HORA MOVIMENTAÇÃO]])-Solicitacao_Prancha[[#This Row],[DATA SOLICITAÇÃO]])*24)+3</f>
        <v>25.016666666662786</v>
      </c>
      <c r="V1462" s="218" t="s">
        <v>410</v>
      </c>
      <c r="W1462" s="209" t="str">
        <f>LEFT(Solicitacao_Prancha[[#This Row],[ORIGEM]],4)</f>
        <v>0484</v>
      </c>
      <c r="X1462" s="209" t="str">
        <f>LEFT(Solicitacao_Prancha[[#This Row],[DESTINO]],4)</f>
        <v>0491</v>
      </c>
      <c r="Y1462" s="209" t="str">
        <f t="shared" si="325"/>
        <v>BRLP0484</v>
      </c>
      <c r="Z1462" s="209" t="str">
        <f t="shared" si="326"/>
        <v>04840491</v>
      </c>
      <c r="AA1462" s="209" t="str">
        <f t="shared" si="327"/>
        <v>BRLP0491</v>
      </c>
      <c r="AB1462" s="222" t="e">
        <f>VLOOKUP(Y1462,#REF!,2,0)</f>
        <v>#REF!</v>
      </c>
      <c r="AC1462" s="222" t="e">
        <f>VLOOKUP(Z1462,#REF!,2,0)</f>
        <v>#REF!</v>
      </c>
      <c r="AD1462" s="222" t="e">
        <f>VLOOKUP(AA1462,#REF!,2,0)</f>
        <v>#REF!</v>
      </c>
      <c r="AE1462" s="228" t="e">
        <f t="shared" si="328"/>
        <v>#REF!</v>
      </c>
      <c r="AF1462" s="230" t="e">
        <f t="shared" si="329"/>
        <v>#REF!</v>
      </c>
      <c r="AG1462" s="230">
        <v>2</v>
      </c>
      <c r="AH1462" s="230" t="e">
        <f t="shared" si="330"/>
        <v>#REF!</v>
      </c>
      <c r="AI1462" s="230" t="e">
        <f t="shared" si="331"/>
        <v>#REF!</v>
      </c>
      <c r="AJ1462" s="230" t="e">
        <f t="shared" si="332"/>
        <v>#REF!</v>
      </c>
      <c r="AK1462" s="209"/>
      <c r="AL1462" s="209"/>
      <c r="AM1462" s="209"/>
      <c r="AN1462" s="209"/>
      <c r="AO1462" s="209"/>
      <c r="AP1462" s="209"/>
      <c r="AQ1462" s="209"/>
      <c r="AR1462" s="209"/>
      <c r="AS1462" s="209"/>
      <c r="AT1462" s="209"/>
      <c r="AU1462" s="209"/>
      <c r="AV1462" s="209"/>
      <c r="AW1462" s="209"/>
      <c r="AX1462"/>
    </row>
    <row r="1463" spans="1:50" ht="15" hidden="1" x14ac:dyDescent="0.25">
      <c r="A1463" s="209">
        <v>4228</v>
      </c>
      <c r="B1463" s="209" t="s">
        <v>743</v>
      </c>
      <c r="C1463" s="210">
        <v>45681.559027777781</v>
      </c>
      <c r="D1463" s="209" t="s">
        <v>2111</v>
      </c>
      <c r="E1463" s="209" t="s">
        <v>493</v>
      </c>
      <c r="F1463" s="209">
        <v>1</v>
      </c>
      <c r="G1463" s="209" t="s">
        <v>8</v>
      </c>
      <c r="H1463" s="209" t="s">
        <v>620</v>
      </c>
      <c r="I1463" s="209" t="s">
        <v>621</v>
      </c>
      <c r="J1463" s="209" t="s">
        <v>531</v>
      </c>
      <c r="K1463" s="209" t="s">
        <v>2171</v>
      </c>
      <c r="L1463" s="209" t="s">
        <v>594</v>
      </c>
      <c r="M1463" s="209" t="s">
        <v>696</v>
      </c>
      <c r="N1463" s="209" t="s">
        <v>578</v>
      </c>
      <c r="O1463" s="209" t="s">
        <v>2337</v>
      </c>
      <c r="P1463" s="209" t="s">
        <v>633</v>
      </c>
      <c r="Q1463" s="209" t="s">
        <v>688</v>
      </c>
      <c r="R1463" s="209" t="e">
        <f>VLOOKUP(LEFT(Solicitacao_Prancha[[#This Row],[ORIGEM]],4),#REF!,2,0)</f>
        <v>#REF!</v>
      </c>
      <c r="S1463" s="209" t="e">
        <f>VLOOKUP(LEFT(Solicitacao_Prancha[[#This Row],[DESTINO]],4),#REF!,2,0)</f>
        <v>#REF!</v>
      </c>
      <c r="T1463" s="218" t="str">
        <f t="shared" si="324"/>
        <v>Não Aderente</v>
      </c>
      <c r="U1463" s="222">
        <f>((CONCATENATE(Solicitacao_Prancha[[#This Row],[DATA MOVIMENTAÇÃO]]," ",Solicitacao_Prancha[[#This Row],[HORA MOVIMENTAÇÃO]])-Solicitacao_Prancha[[#This Row],[DATA SOLICITAÇÃO]])*24)+3</f>
        <v>2.5833333331975155</v>
      </c>
      <c r="V1463" s="218" t="s">
        <v>410</v>
      </c>
      <c r="W1463" s="209" t="str">
        <f>LEFT(Solicitacao_Prancha[[#This Row],[ORIGEM]],4)</f>
        <v>0347</v>
      </c>
      <c r="X1463" s="209" t="str">
        <f>LEFT(Solicitacao_Prancha[[#This Row],[DESTINO]],4)</f>
        <v>0367</v>
      </c>
      <c r="Y1463" s="209" t="str">
        <f t="shared" si="325"/>
        <v>BRLP0347</v>
      </c>
      <c r="Z1463" s="209" t="str">
        <f t="shared" si="326"/>
        <v>03470367</v>
      </c>
      <c r="AA1463" s="209" t="str">
        <f t="shared" si="327"/>
        <v>BRLP0367</v>
      </c>
      <c r="AB1463" s="222" t="e">
        <f>VLOOKUP(Y1463,#REF!,2,0)</f>
        <v>#REF!</v>
      </c>
      <c r="AC1463" s="222" t="e">
        <f>VLOOKUP(Z1463,#REF!,2,0)</f>
        <v>#REF!</v>
      </c>
      <c r="AD1463" s="222" t="e">
        <f>VLOOKUP(AA1463,#REF!,2,0)</f>
        <v>#REF!</v>
      </c>
      <c r="AE1463" s="228" t="e">
        <f t="shared" si="328"/>
        <v>#REF!</v>
      </c>
      <c r="AF1463" s="230" t="e">
        <f t="shared" si="329"/>
        <v>#REF!</v>
      </c>
      <c r="AG1463" s="230">
        <v>2</v>
      </c>
      <c r="AH1463" s="230" t="e">
        <f t="shared" si="330"/>
        <v>#REF!</v>
      </c>
      <c r="AI1463" s="230" t="e">
        <f t="shared" si="331"/>
        <v>#REF!</v>
      </c>
      <c r="AJ1463" s="230" t="e">
        <f t="shared" si="332"/>
        <v>#REF!</v>
      </c>
      <c r="AK1463" s="209"/>
      <c r="AL1463" s="209"/>
      <c r="AM1463" s="209"/>
      <c r="AN1463" s="209"/>
      <c r="AO1463" s="209"/>
      <c r="AP1463" s="209"/>
      <c r="AQ1463" s="209"/>
      <c r="AR1463" s="209"/>
      <c r="AS1463" s="209"/>
      <c r="AT1463" s="209"/>
      <c r="AU1463" s="209"/>
      <c r="AV1463" s="209"/>
      <c r="AW1463" s="209"/>
      <c r="AX1463"/>
    </row>
    <row r="1464" spans="1:50" ht="15" hidden="1" x14ac:dyDescent="0.25">
      <c r="A1464" s="209">
        <v>4231</v>
      </c>
      <c r="B1464" s="209" t="s">
        <v>717</v>
      </c>
      <c r="C1464" s="210">
        <v>45681.578472222223</v>
      </c>
      <c r="D1464" s="209" t="s">
        <v>1350</v>
      </c>
      <c r="E1464" s="209" t="s">
        <v>493</v>
      </c>
      <c r="F1464" s="209">
        <v>1</v>
      </c>
      <c r="G1464" s="209" t="s">
        <v>506</v>
      </c>
      <c r="H1464" s="209" t="s">
        <v>620</v>
      </c>
      <c r="I1464" s="209" t="s">
        <v>624</v>
      </c>
      <c r="J1464" s="209" t="s">
        <v>1</v>
      </c>
      <c r="K1464" s="209" t="s">
        <v>2171</v>
      </c>
      <c r="L1464" s="209" t="s">
        <v>2338</v>
      </c>
      <c r="M1464" s="209" t="s">
        <v>619</v>
      </c>
      <c r="N1464" s="209" t="s">
        <v>1513</v>
      </c>
      <c r="O1464" s="209"/>
      <c r="P1464" s="209"/>
      <c r="Q1464" s="209" t="s">
        <v>688</v>
      </c>
      <c r="R1464" s="209" t="e">
        <f>VLOOKUP(LEFT(Solicitacao_Prancha[[#This Row],[ORIGEM]],4),#REF!,2,0)</f>
        <v>#REF!</v>
      </c>
      <c r="S1464" s="209" t="e">
        <f>VLOOKUP(LEFT(Solicitacao_Prancha[[#This Row],[DESTINO]],4),#REF!,2,0)</f>
        <v>#REF!</v>
      </c>
      <c r="T1464" s="218" t="str">
        <f t="shared" ref="T1464:T1527" si="333">IF(U1464&gt;=48,"Aderente","Não Aderente")</f>
        <v>Não Aderente</v>
      </c>
      <c r="U1464" s="222">
        <f>((CONCATENATE(Solicitacao_Prancha[[#This Row],[DATA MOVIMENTAÇÃO]]," ",Solicitacao_Prancha[[#This Row],[HORA MOVIMENTAÇÃO]])-Solicitacao_Prancha[[#This Row],[DATA SOLICITAÇÃO]])*24)+3</f>
        <v>1.6666666720993817E-2</v>
      </c>
      <c r="V1464" s="218" t="s">
        <v>410</v>
      </c>
      <c r="W1464" s="209" t="str">
        <f>LEFT(Solicitacao_Prancha[[#This Row],[ORIGEM]],4)</f>
        <v>0394</v>
      </c>
      <c r="X1464" s="209" t="str">
        <f>LEFT(Solicitacao_Prancha[[#This Row],[DESTINO]],4)</f>
        <v>0460</v>
      </c>
      <c r="Y1464" s="209" t="str">
        <f t="shared" ref="Y1464:Y1527" si="334">CONCATENATE(V1464,W1464)</f>
        <v>BRLP0394</v>
      </c>
      <c r="Z1464" s="209" t="str">
        <f t="shared" ref="Z1464:Z1527" si="335">CONCATENATE(W1464,X1464)</f>
        <v>03940460</v>
      </c>
      <c r="AA1464" s="209" t="str">
        <f t="shared" ref="AA1464:AA1527" si="336">CONCATENATE(V1464,X1464)</f>
        <v>BRLP0460</v>
      </c>
      <c r="AB1464" s="222" t="e">
        <f>VLOOKUP(Y1464,#REF!,2,0)</f>
        <v>#REF!</v>
      </c>
      <c r="AC1464" s="222" t="e">
        <f>VLOOKUP(Z1464,#REF!,2,0)</f>
        <v>#REF!</v>
      </c>
      <c r="AD1464" s="222" t="e">
        <f>VLOOKUP(AA1464,#REF!,2,0)</f>
        <v>#REF!</v>
      </c>
      <c r="AE1464" s="228" t="e">
        <f t="shared" ref="AE1464:AE1527" si="337">SUM(AB1464:AD1464)</f>
        <v>#REF!</v>
      </c>
      <c r="AF1464" s="230" t="e">
        <f t="shared" ref="AF1464:AF1527" si="338">(AB1464/65)+(AC1464/42.5)+(AD1464/65)</f>
        <v>#REF!</v>
      </c>
      <c r="AG1464" s="230">
        <v>2</v>
      </c>
      <c r="AH1464" s="230" t="e">
        <f t="shared" si="330"/>
        <v>#REF!</v>
      </c>
      <c r="AI1464" s="230" t="e">
        <f t="shared" si="331"/>
        <v>#REF!</v>
      </c>
      <c r="AJ1464" s="230" t="e">
        <f t="shared" si="332"/>
        <v>#REF!</v>
      </c>
      <c r="AK1464" s="209"/>
      <c r="AL1464" s="209"/>
      <c r="AM1464" s="209"/>
      <c r="AN1464" s="209"/>
      <c r="AO1464" s="209"/>
      <c r="AP1464" s="209"/>
      <c r="AQ1464" s="209"/>
      <c r="AR1464" s="209"/>
      <c r="AS1464" s="209"/>
      <c r="AT1464" s="209"/>
      <c r="AU1464" s="209"/>
      <c r="AV1464" s="209"/>
      <c r="AW1464" s="209"/>
      <c r="AX1464"/>
    </row>
    <row r="1465" spans="1:50" ht="15" hidden="1" x14ac:dyDescent="0.25">
      <c r="A1465" s="209">
        <v>4232</v>
      </c>
      <c r="B1465" s="209" t="s">
        <v>717</v>
      </c>
      <c r="C1465" s="210">
        <v>45681.579861111109</v>
      </c>
      <c r="D1465" s="209" t="s">
        <v>1350</v>
      </c>
      <c r="E1465" s="209" t="s">
        <v>493</v>
      </c>
      <c r="F1465" s="209">
        <v>1</v>
      </c>
      <c r="G1465" s="209" t="s">
        <v>506</v>
      </c>
      <c r="H1465" s="209" t="s">
        <v>620</v>
      </c>
      <c r="I1465" s="209" t="s">
        <v>624</v>
      </c>
      <c r="J1465" s="209" t="s">
        <v>1</v>
      </c>
      <c r="K1465" s="209" t="s">
        <v>2171</v>
      </c>
      <c r="L1465" s="209" t="s">
        <v>605</v>
      </c>
      <c r="M1465" s="209" t="s">
        <v>1513</v>
      </c>
      <c r="N1465" s="209" t="s">
        <v>619</v>
      </c>
      <c r="O1465" s="209"/>
      <c r="P1465" s="209"/>
      <c r="Q1465" s="209" t="s">
        <v>688</v>
      </c>
      <c r="R1465" s="209" t="e">
        <f>VLOOKUP(LEFT(Solicitacao_Prancha[[#This Row],[ORIGEM]],4),#REF!,2,0)</f>
        <v>#REF!</v>
      </c>
      <c r="S1465" s="209" t="e">
        <f>VLOOKUP(LEFT(Solicitacao_Prancha[[#This Row],[DESTINO]],4),#REF!,2,0)</f>
        <v>#REF!</v>
      </c>
      <c r="T1465" s="218" t="str">
        <f t="shared" si="333"/>
        <v>Não Aderente</v>
      </c>
      <c r="U1465" s="222">
        <f>((CONCATENATE(Solicitacao_Prancha[[#This Row],[DATA MOVIMENTAÇÃO]]," ",Solicitacao_Prancha[[#This Row],[HORA MOVIMENTAÇÃO]])-Solicitacao_Prancha[[#This Row],[DATA SOLICITAÇÃO]])*24)+3</f>
        <v>7.0833333333721384</v>
      </c>
      <c r="V1465" s="218" t="s">
        <v>410</v>
      </c>
      <c r="W1465" s="209" t="str">
        <f>LEFT(Solicitacao_Prancha[[#This Row],[ORIGEM]],4)</f>
        <v>0460</v>
      </c>
      <c r="X1465" s="209" t="str">
        <f>LEFT(Solicitacao_Prancha[[#This Row],[DESTINO]],4)</f>
        <v>0394</v>
      </c>
      <c r="Y1465" s="209" t="str">
        <f t="shared" si="334"/>
        <v>BRLP0460</v>
      </c>
      <c r="Z1465" s="209" t="str">
        <f t="shared" si="335"/>
        <v>04600394</v>
      </c>
      <c r="AA1465" s="209" t="str">
        <f t="shared" si="336"/>
        <v>BRLP0394</v>
      </c>
      <c r="AB1465" s="222" t="e">
        <f>VLOOKUP(Y1465,#REF!,2,0)</f>
        <v>#REF!</v>
      </c>
      <c r="AC1465" s="222" t="e">
        <f>VLOOKUP(Z1465,#REF!,2,0)</f>
        <v>#REF!</v>
      </c>
      <c r="AD1465" s="222" t="e">
        <f>VLOOKUP(AA1465,#REF!,2,0)</f>
        <v>#REF!</v>
      </c>
      <c r="AE1465" s="228" t="e">
        <f t="shared" si="337"/>
        <v>#REF!</v>
      </c>
      <c r="AF1465" s="230" t="e">
        <f t="shared" si="338"/>
        <v>#REF!</v>
      </c>
      <c r="AG1465" s="230">
        <v>2</v>
      </c>
      <c r="AH1465" s="230" t="e">
        <f t="shared" si="330"/>
        <v>#REF!</v>
      </c>
      <c r="AI1465" s="230" t="e">
        <f t="shared" si="331"/>
        <v>#REF!</v>
      </c>
      <c r="AJ1465" s="230" t="e">
        <f t="shared" si="332"/>
        <v>#REF!</v>
      </c>
      <c r="AK1465" s="209"/>
      <c r="AL1465" s="209"/>
      <c r="AM1465" s="209"/>
      <c r="AN1465" s="209"/>
      <c r="AO1465" s="209"/>
      <c r="AP1465" s="209"/>
      <c r="AQ1465" s="209"/>
      <c r="AR1465" s="209"/>
      <c r="AS1465" s="209"/>
      <c r="AT1465" s="209"/>
      <c r="AU1465" s="209"/>
      <c r="AV1465" s="209"/>
      <c r="AW1465" s="209"/>
      <c r="AX1465"/>
    </row>
    <row r="1466" spans="1:50" ht="15" hidden="1" x14ac:dyDescent="0.25">
      <c r="A1466" s="209">
        <v>4233</v>
      </c>
      <c r="B1466" s="209" t="s">
        <v>718</v>
      </c>
      <c r="C1466" s="210">
        <v>45681.595138888886</v>
      </c>
      <c r="D1466" s="209" t="s">
        <v>1845</v>
      </c>
      <c r="E1466" s="209" t="s">
        <v>744</v>
      </c>
      <c r="F1466" s="209">
        <v>1</v>
      </c>
      <c r="G1466" s="209" t="s">
        <v>492</v>
      </c>
      <c r="H1466" s="209" t="s">
        <v>620</v>
      </c>
      <c r="I1466" s="209" t="s">
        <v>621</v>
      </c>
      <c r="J1466" s="209" t="s">
        <v>531</v>
      </c>
      <c r="K1466" s="209" t="s">
        <v>2278</v>
      </c>
      <c r="L1466" s="209" t="s">
        <v>593</v>
      </c>
      <c r="M1466" s="209" t="s">
        <v>1854</v>
      </c>
      <c r="N1466" s="209" t="s">
        <v>1854</v>
      </c>
      <c r="O1466" s="209" t="s">
        <v>2339</v>
      </c>
      <c r="P1466" s="209" t="s">
        <v>848</v>
      </c>
      <c r="Q1466" s="209" t="s">
        <v>688</v>
      </c>
      <c r="R1466" s="209" t="e">
        <f>VLOOKUP(LEFT(Solicitacao_Prancha[[#This Row],[ORIGEM]],4),#REF!,2,0)</f>
        <v>#REF!</v>
      </c>
      <c r="S1466" s="209" t="e">
        <f>VLOOKUP(LEFT(Solicitacao_Prancha[[#This Row],[DESTINO]],4),#REF!,2,0)</f>
        <v>#REF!</v>
      </c>
      <c r="T1466" s="218" t="str">
        <f t="shared" si="333"/>
        <v>Não Aderente</v>
      </c>
      <c r="U1466" s="222">
        <f>((CONCATENATE(Solicitacao_Prancha[[#This Row],[DATA MOVIMENTAÇÃO]]," ",Solicitacao_Prancha[[#This Row],[HORA MOVIMENTAÇÃO]])-Solicitacao_Prancha[[#This Row],[DATA SOLICITAÇÃO]])*24)+3</f>
        <v>20.716666666790843</v>
      </c>
      <c r="V1466" s="218" t="s">
        <v>410</v>
      </c>
      <c r="W1466" s="209" t="str">
        <f>LEFT(Solicitacao_Prancha[[#This Row],[ORIGEM]],4)</f>
        <v>0122</v>
      </c>
      <c r="X1466" s="209" t="str">
        <f>LEFT(Solicitacao_Prancha[[#This Row],[DESTINO]],4)</f>
        <v>0122</v>
      </c>
      <c r="Y1466" s="209" t="str">
        <f t="shared" si="334"/>
        <v>BRLP0122</v>
      </c>
      <c r="Z1466" s="209" t="str">
        <f t="shared" si="335"/>
        <v>01220122</v>
      </c>
      <c r="AA1466" s="209" t="str">
        <f t="shared" si="336"/>
        <v>BRLP0122</v>
      </c>
      <c r="AB1466" s="222" t="e">
        <f>VLOOKUP(Y1466,#REF!,2,0)</f>
        <v>#REF!</v>
      </c>
      <c r="AC1466" s="222" t="e">
        <f>VLOOKUP(Z1466,#REF!,2,0)</f>
        <v>#REF!</v>
      </c>
      <c r="AD1466" s="222" t="e">
        <f>VLOOKUP(AA1466,#REF!,2,0)</f>
        <v>#REF!</v>
      </c>
      <c r="AE1466" s="228" t="e">
        <f t="shared" si="337"/>
        <v>#REF!</v>
      </c>
      <c r="AF1466" s="230" t="e">
        <f t="shared" si="338"/>
        <v>#REF!</v>
      </c>
      <c r="AG1466" s="230">
        <v>2</v>
      </c>
      <c r="AH1466" s="230" t="e">
        <f t="shared" si="330"/>
        <v>#REF!</v>
      </c>
      <c r="AI1466" s="230" t="e">
        <f t="shared" si="331"/>
        <v>#REF!</v>
      </c>
      <c r="AJ1466" s="230" t="e">
        <f t="shared" si="332"/>
        <v>#REF!</v>
      </c>
      <c r="AK1466" s="209"/>
      <c r="AL1466" s="209"/>
      <c r="AM1466" s="209"/>
      <c r="AN1466" s="209"/>
      <c r="AO1466" s="209"/>
      <c r="AP1466" s="209"/>
      <c r="AQ1466" s="209"/>
      <c r="AR1466" s="209"/>
      <c r="AS1466" s="209"/>
      <c r="AT1466" s="209"/>
      <c r="AU1466" s="209"/>
      <c r="AV1466" s="209"/>
      <c r="AW1466" s="209"/>
      <c r="AX1466"/>
    </row>
    <row r="1467" spans="1:50" ht="15" hidden="1" x14ac:dyDescent="0.25">
      <c r="A1467" s="209">
        <v>4235</v>
      </c>
      <c r="B1467" s="209" t="s">
        <v>717</v>
      </c>
      <c r="C1467" s="210">
        <v>45681.695833333331</v>
      </c>
      <c r="D1467" s="209" t="s">
        <v>551</v>
      </c>
      <c r="E1467" s="209" t="s">
        <v>500</v>
      </c>
      <c r="F1467" s="209">
        <v>3</v>
      </c>
      <c r="G1467" s="209" t="s">
        <v>544</v>
      </c>
      <c r="H1467" s="209" t="s">
        <v>620</v>
      </c>
      <c r="I1467" s="209" t="s">
        <v>624</v>
      </c>
      <c r="J1467" s="209" t="s">
        <v>531</v>
      </c>
      <c r="K1467" s="209" t="s">
        <v>2278</v>
      </c>
      <c r="L1467" s="209" t="s">
        <v>604</v>
      </c>
      <c r="M1467" s="209" t="s">
        <v>644</v>
      </c>
      <c r="N1467" s="209" t="s">
        <v>1444</v>
      </c>
      <c r="O1467" s="209"/>
      <c r="P1467" s="209" t="s">
        <v>514</v>
      </c>
      <c r="Q1467" s="209" t="s">
        <v>688</v>
      </c>
      <c r="R1467" s="209" t="e">
        <f>VLOOKUP(LEFT(Solicitacao_Prancha[[#This Row],[ORIGEM]],4),#REF!,2,0)</f>
        <v>#REF!</v>
      </c>
      <c r="S1467" s="209" t="e">
        <f>VLOOKUP(LEFT(Solicitacao_Prancha[[#This Row],[DESTINO]],4),#REF!,2,0)</f>
        <v>#REF!</v>
      </c>
      <c r="T1467" s="218" t="str">
        <f t="shared" si="333"/>
        <v>Não Aderente</v>
      </c>
      <c r="U1467" s="222">
        <f>((CONCATENATE(Solicitacao_Prancha[[#This Row],[DATA MOVIMENTAÇÃO]]," ",Solicitacao_Prancha[[#This Row],[HORA MOVIMENTAÇÃO]])-Solicitacao_Prancha[[#This Row],[DATA SOLICITAÇÃO]])*24)+3</f>
        <v>17.299999999988358</v>
      </c>
      <c r="V1467" s="218" t="s">
        <v>410</v>
      </c>
      <c r="W1467" s="209" t="str">
        <f>LEFT(Solicitacao_Prancha[[#This Row],[ORIGEM]],4)</f>
        <v>0073</v>
      </c>
      <c r="X1467" s="209" t="str">
        <f>LEFT(Solicitacao_Prancha[[#This Row],[DESTINO]],4)</f>
        <v>0349</v>
      </c>
      <c r="Y1467" s="209" t="str">
        <f t="shared" si="334"/>
        <v>BRLP0073</v>
      </c>
      <c r="Z1467" s="209" t="str">
        <f t="shared" si="335"/>
        <v>00730349</v>
      </c>
      <c r="AA1467" s="209" t="str">
        <f t="shared" si="336"/>
        <v>BRLP0349</v>
      </c>
      <c r="AB1467" s="222" t="e">
        <f>VLOOKUP(Y1467,#REF!,2,0)</f>
        <v>#REF!</v>
      </c>
      <c r="AC1467" s="222" t="e">
        <f>VLOOKUP(Z1467,#REF!,2,0)</f>
        <v>#REF!</v>
      </c>
      <c r="AD1467" s="222" t="e">
        <f>VLOOKUP(AA1467,#REF!,2,0)</f>
        <v>#REF!</v>
      </c>
      <c r="AE1467" s="228" t="e">
        <f t="shared" si="337"/>
        <v>#REF!</v>
      </c>
      <c r="AF1467" s="230" t="e">
        <f t="shared" si="338"/>
        <v>#REF!</v>
      </c>
      <c r="AG1467" s="230">
        <v>2</v>
      </c>
      <c r="AH1467" s="230" t="e">
        <f t="shared" si="330"/>
        <v>#REF!</v>
      </c>
      <c r="AI1467" s="230" t="e">
        <f t="shared" si="331"/>
        <v>#REF!</v>
      </c>
      <c r="AJ1467" s="230" t="e">
        <f t="shared" si="332"/>
        <v>#REF!</v>
      </c>
      <c r="AK1467" s="209"/>
      <c r="AL1467" s="209"/>
      <c r="AM1467" s="209"/>
      <c r="AN1467" s="209"/>
      <c r="AO1467" s="209"/>
      <c r="AP1467" s="209"/>
      <c r="AQ1467" s="209"/>
      <c r="AR1467" s="209"/>
      <c r="AS1467" s="209"/>
      <c r="AT1467" s="209"/>
      <c r="AU1467" s="209"/>
      <c r="AV1467" s="209"/>
      <c r="AW1467" s="209"/>
      <c r="AX1467"/>
    </row>
    <row r="1468" spans="1:50" ht="15" hidden="1" x14ac:dyDescent="0.25">
      <c r="A1468" s="209">
        <v>4236</v>
      </c>
      <c r="B1468" s="209" t="s">
        <v>717</v>
      </c>
      <c r="C1468" s="210">
        <v>45681.699305555558</v>
      </c>
      <c r="D1468" s="209" t="s">
        <v>551</v>
      </c>
      <c r="E1468" s="209" t="s">
        <v>491</v>
      </c>
      <c r="F1468" s="209">
        <v>1</v>
      </c>
      <c r="G1468" s="209" t="s">
        <v>544</v>
      </c>
      <c r="H1468" s="209" t="s">
        <v>620</v>
      </c>
      <c r="I1468" s="209" t="s">
        <v>624</v>
      </c>
      <c r="J1468" s="209" t="s">
        <v>1</v>
      </c>
      <c r="K1468" s="209" t="s">
        <v>2278</v>
      </c>
      <c r="L1468" s="209" t="s">
        <v>604</v>
      </c>
      <c r="M1468" s="209" t="s">
        <v>644</v>
      </c>
      <c r="N1468" s="209" t="s">
        <v>1444</v>
      </c>
      <c r="O1468" s="209"/>
      <c r="P1468" s="209"/>
      <c r="Q1468" s="209" t="s">
        <v>688</v>
      </c>
      <c r="R1468" s="209" t="e">
        <f>VLOOKUP(LEFT(Solicitacao_Prancha[[#This Row],[ORIGEM]],4),#REF!,2,0)</f>
        <v>#REF!</v>
      </c>
      <c r="S1468" s="209" t="e">
        <f>VLOOKUP(LEFT(Solicitacao_Prancha[[#This Row],[DESTINO]],4),#REF!,2,0)</f>
        <v>#REF!</v>
      </c>
      <c r="T1468" s="218" t="str">
        <f t="shared" si="333"/>
        <v>Não Aderente</v>
      </c>
      <c r="U1468" s="222">
        <f>((CONCATENATE(Solicitacao_Prancha[[#This Row],[DATA MOVIMENTAÇÃO]]," ",Solicitacao_Prancha[[#This Row],[HORA MOVIMENTAÇÃO]])-Solicitacao_Prancha[[#This Row],[DATA SOLICITAÇÃO]])*24)+3</f>
        <v>17.216666666558012</v>
      </c>
      <c r="V1468" s="218" t="s">
        <v>410</v>
      </c>
      <c r="W1468" s="209" t="str">
        <f>LEFT(Solicitacao_Prancha[[#This Row],[ORIGEM]],4)</f>
        <v>0073</v>
      </c>
      <c r="X1468" s="209" t="str">
        <f>LEFT(Solicitacao_Prancha[[#This Row],[DESTINO]],4)</f>
        <v>0349</v>
      </c>
      <c r="Y1468" s="209" t="str">
        <f t="shared" si="334"/>
        <v>BRLP0073</v>
      </c>
      <c r="Z1468" s="209" t="str">
        <f t="shared" si="335"/>
        <v>00730349</v>
      </c>
      <c r="AA1468" s="209" t="str">
        <f t="shared" si="336"/>
        <v>BRLP0349</v>
      </c>
      <c r="AB1468" s="222" t="e">
        <f>VLOOKUP(Y1468,#REF!,2,0)</f>
        <v>#REF!</v>
      </c>
      <c r="AC1468" s="222" t="e">
        <f>VLOOKUP(Z1468,#REF!,2,0)</f>
        <v>#REF!</v>
      </c>
      <c r="AD1468" s="222" t="e">
        <f>VLOOKUP(AA1468,#REF!,2,0)</f>
        <v>#REF!</v>
      </c>
      <c r="AE1468" s="228" t="e">
        <f t="shared" si="337"/>
        <v>#REF!</v>
      </c>
      <c r="AF1468" s="230" t="e">
        <f t="shared" si="338"/>
        <v>#REF!</v>
      </c>
      <c r="AG1468" s="230">
        <v>2</v>
      </c>
      <c r="AH1468" s="230" t="e">
        <f t="shared" si="330"/>
        <v>#REF!</v>
      </c>
      <c r="AI1468" s="230" t="e">
        <f t="shared" si="331"/>
        <v>#REF!</v>
      </c>
      <c r="AJ1468" s="230" t="e">
        <f t="shared" si="332"/>
        <v>#REF!</v>
      </c>
      <c r="AK1468" s="209"/>
      <c r="AL1468" s="209"/>
      <c r="AM1468" s="209"/>
      <c r="AN1468" s="209"/>
      <c r="AO1468" s="209"/>
      <c r="AP1468" s="209"/>
      <c r="AQ1468" s="209"/>
      <c r="AR1468" s="209"/>
      <c r="AS1468" s="209"/>
      <c r="AT1468" s="209"/>
      <c r="AU1468" s="209"/>
      <c r="AV1468" s="209"/>
      <c r="AW1468" s="209"/>
      <c r="AX1468"/>
    </row>
    <row r="1469" spans="1:50" ht="15" hidden="1" x14ac:dyDescent="0.25">
      <c r="A1469" s="209">
        <v>4267</v>
      </c>
      <c r="B1469" s="209" t="s">
        <v>718</v>
      </c>
      <c r="C1469" s="210">
        <v>45681.794444444444</v>
      </c>
      <c r="D1469" s="209" t="s">
        <v>575</v>
      </c>
      <c r="E1469" s="209" t="s">
        <v>719</v>
      </c>
      <c r="F1469" s="209">
        <v>5</v>
      </c>
      <c r="G1469" s="209" t="s">
        <v>4</v>
      </c>
      <c r="H1469" s="209" t="s">
        <v>626</v>
      </c>
      <c r="I1469" s="209" t="s">
        <v>621</v>
      </c>
      <c r="J1469" s="209" t="s">
        <v>502</v>
      </c>
      <c r="K1469" s="209" t="s">
        <v>2306</v>
      </c>
      <c r="L1469" s="209" t="s">
        <v>604</v>
      </c>
      <c r="M1469" s="209" t="s">
        <v>642</v>
      </c>
      <c r="N1469" s="209" t="s">
        <v>638</v>
      </c>
      <c r="O1469" s="209" t="s">
        <v>835</v>
      </c>
      <c r="P1469" s="209"/>
      <c r="Q1469" s="209" t="s">
        <v>688</v>
      </c>
      <c r="R1469" s="209" t="e">
        <f>VLOOKUP(LEFT(Solicitacao_Prancha[[#This Row],[ORIGEM]],4),#REF!,2,0)</f>
        <v>#REF!</v>
      </c>
      <c r="S1469" s="209" t="e">
        <f>VLOOKUP(LEFT(Solicitacao_Prancha[[#This Row],[DESTINO]],4),#REF!,2,0)</f>
        <v>#REF!</v>
      </c>
      <c r="T1469" s="218" t="str">
        <f t="shared" si="333"/>
        <v>Não Aderente</v>
      </c>
      <c r="U1469" s="222">
        <f>((CONCATENATE(Solicitacao_Prancha[[#This Row],[DATA MOVIMENTAÇÃO]]," ",Solicitacao_Prancha[[#This Row],[HORA MOVIMENTAÇÃO]])-Solicitacao_Prancha[[#This Row],[DATA SOLICITAÇÃO]])*24)+3</f>
        <v>38.933333333290648</v>
      </c>
      <c r="V1469" s="218" t="s">
        <v>410</v>
      </c>
      <c r="W1469" s="209" t="str">
        <f>LEFT(Solicitacao_Prancha[[#This Row],[ORIGEM]],4)</f>
        <v>0352</v>
      </c>
      <c r="X1469" s="209" t="str">
        <f>LEFT(Solicitacao_Prancha[[#This Row],[DESTINO]],4)</f>
        <v>0011</v>
      </c>
      <c r="Y1469" s="209" t="str">
        <f t="shared" si="334"/>
        <v>BRLP0352</v>
      </c>
      <c r="Z1469" s="209" t="str">
        <f t="shared" si="335"/>
        <v>03520011</v>
      </c>
      <c r="AA1469" s="209" t="str">
        <f t="shared" si="336"/>
        <v>BRLP0011</v>
      </c>
      <c r="AB1469" s="222" t="e">
        <f>VLOOKUP(Y1469,#REF!,2,0)</f>
        <v>#REF!</v>
      </c>
      <c r="AC1469" s="222" t="e">
        <f>VLOOKUP(Z1469,#REF!,2,0)</f>
        <v>#REF!</v>
      </c>
      <c r="AD1469" s="222" t="e">
        <f>VLOOKUP(AA1469,#REF!,2,0)</f>
        <v>#REF!</v>
      </c>
      <c r="AE1469" s="228" t="e">
        <f t="shared" si="337"/>
        <v>#REF!</v>
      </c>
      <c r="AF1469" s="230" t="e">
        <f t="shared" si="338"/>
        <v>#REF!</v>
      </c>
      <c r="AG1469" s="230">
        <v>2</v>
      </c>
      <c r="AH1469" s="230" t="e">
        <f t="shared" si="330"/>
        <v>#REF!</v>
      </c>
      <c r="AI1469" s="230" t="e">
        <f t="shared" si="331"/>
        <v>#REF!</v>
      </c>
      <c r="AJ1469" s="230" t="e">
        <f t="shared" si="332"/>
        <v>#REF!</v>
      </c>
      <c r="AK1469" s="209"/>
      <c r="AL1469" s="209"/>
      <c r="AM1469" s="209"/>
      <c r="AN1469" s="209"/>
      <c r="AO1469" s="209"/>
      <c r="AP1469" s="209"/>
      <c r="AQ1469" s="209"/>
      <c r="AR1469" s="209"/>
      <c r="AS1469" s="209"/>
      <c r="AT1469" s="209"/>
      <c r="AU1469" s="209"/>
      <c r="AV1469" s="209"/>
      <c r="AW1469" s="209"/>
      <c r="AX1469"/>
    </row>
    <row r="1470" spans="1:50" ht="15" hidden="1" x14ac:dyDescent="0.25">
      <c r="A1470" s="209">
        <v>4238</v>
      </c>
      <c r="B1470" s="209" t="s">
        <v>718</v>
      </c>
      <c r="C1470" s="210">
        <v>45681.794444444444</v>
      </c>
      <c r="D1470" s="209" t="s">
        <v>575</v>
      </c>
      <c r="E1470" s="209" t="s">
        <v>719</v>
      </c>
      <c r="F1470" s="209">
        <v>5</v>
      </c>
      <c r="G1470" s="209" t="s">
        <v>4</v>
      </c>
      <c r="H1470" s="209" t="s">
        <v>626</v>
      </c>
      <c r="I1470" s="209" t="s">
        <v>621</v>
      </c>
      <c r="J1470" s="209" t="s">
        <v>1</v>
      </c>
      <c r="K1470" s="209" t="s">
        <v>2306</v>
      </c>
      <c r="L1470" s="209" t="s">
        <v>604</v>
      </c>
      <c r="M1470" s="209" t="s">
        <v>642</v>
      </c>
      <c r="N1470" s="209" t="s">
        <v>638</v>
      </c>
      <c r="O1470" s="209"/>
      <c r="P1470" s="209"/>
      <c r="Q1470" s="209" t="s">
        <v>688</v>
      </c>
      <c r="R1470" s="209" t="e">
        <f>VLOOKUP(LEFT(Solicitacao_Prancha[[#This Row],[ORIGEM]],4),#REF!,2,0)</f>
        <v>#REF!</v>
      </c>
      <c r="S1470" s="209" t="e">
        <f>VLOOKUP(LEFT(Solicitacao_Prancha[[#This Row],[DESTINO]],4),#REF!,2,0)</f>
        <v>#REF!</v>
      </c>
      <c r="T1470" s="218" t="str">
        <f t="shared" si="333"/>
        <v>Não Aderente</v>
      </c>
      <c r="U1470" s="222">
        <f>((CONCATENATE(Solicitacao_Prancha[[#This Row],[DATA MOVIMENTAÇÃO]]," ",Solicitacao_Prancha[[#This Row],[HORA MOVIMENTAÇÃO]])-Solicitacao_Prancha[[#This Row],[DATA SOLICITAÇÃO]])*24)+3</f>
        <v>38.933333333290648</v>
      </c>
      <c r="V1470" s="218" t="s">
        <v>410</v>
      </c>
      <c r="W1470" s="209" t="str">
        <f>LEFT(Solicitacao_Prancha[[#This Row],[ORIGEM]],4)</f>
        <v>0352</v>
      </c>
      <c r="X1470" s="209" t="str">
        <f>LEFT(Solicitacao_Prancha[[#This Row],[DESTINO]],4)</f>
        <v>0011</v>
      </c>
      <c r="Y1470" s="209" t="str">
        <f t="shared" si="334"/>
        <v>BRLP0352</v>
      </c>
      <c r="Z1470" s="209" t="str">
        <f t="shared" si="335"/>
        <v>03520011</v>
      </c>
      <c r="AA1470" s="209" t="str">
        <f t="shared" si="336"/>
        <v>BRLP0011</v>
      </c>
      <c r="AB1470" s="222" t="e">
        <f>VLOOKUP(Y1470,#REF!,2,0)</f>
        <v>#REF!</v>
      </c>
      <c r="AC1470" s="222" t="e">
        <f>VLOOKUP(Z1470,#REF!,2,0)</f>
        <v>#REF!</v>
      </c>
      <c r="AD1470" s="222" t="e">
        <f>VLOOKUP(AA1470,#REF!,2,0)</f>
        <v>#REF!</v>
      </c>
      <c r="AE1470" s="228" t="e">
        <f t="shared" si="337"/>
        <v>#REF!</v>
      </c>
      <c r="AF1470" s="230" t="e">
        <f t="shared" si="338"/>
        <v>#REF!</v>
      </c>
      <c r="AG1470" s="230">
        <v>2</v>
      </c>
      <c r="AH1470" s="230" t="e">
        <f t="shared" si="330"/>
        <v>#REF!</v>
      </c>
      <c r="AI1470" s="230" t="e">
        <f t="shared" si="331"/>
        <v>#REF!</v>
      </c>
      <c r="AJ1470" s="230" t="e">
        <f t="shared" si="332"/>
        <v>#REF!</v>
      </c>
      <c r="AK1470" s="209"/>
      <c r="AL1470" s="209"/>
      <c r="AM1470" s="209"/>
      <c r="AN1470" s="209"/>
      <c r="AO1470" s="209"/>
      <c r="AP1470" s="209"/>
      <c r="AQ1470" s="209"/>
      <c r="AR1470" s="209"/>
      <c r="AS1470" s="209"/>
      <c r="AT1470" s="209"/>
      <c r="AU1470" s="209"/>
      <c r="AV1470" s="209"/>
      <c r="AW1470" s="209"/>
      <c r="AX1470"/>
    </row>
    <row r="1471" spans="1:50" ht="15" hidden="1" x14ac:dyDescent="0.25">
      <c r="A1471" s="209">
        <v>4237</v>
      </c>
      <c r="B1471" s="209" t="s">
        <v>717</v>
      </c>
      <c r="C1471" s="210">
        <v>45681.79583333333</v>
      </c>
      <c r="D1471" s="209" t="s">
        <v>515</v>
      </c>
      <c r="E1471" s="209" t="s">
        <v>500</v>
      </c>
      <c r="F1471" s="209">
        <v>1</v>
      </c>
      <c r="G1471" s="209" t="s">
        <v>487</v>
      </c>
      <c r="H1471" s="209" t="s">
        <v>620</v>
      </c>
      <c r="I1471" s="209" t="s">
        <v>624</v>
      </c>
      <c r="J1471" s="209" t="s">
        <v>1</v>
      </c>
      <c r="K1471" s="209" t="s">
        <v>2279</v>
      </c>
      <c r="L1471" s="209" t="s">
        <v>597</v>
      </c>
      <c r="M1471" s="209" t="s">
        <v>683</v>
      </c>
      <c r="N1471" s="209" t="s">
        <v>820</v>
      </c>
      <c r="O1471" s="209"/>
      <c r="P1471" s="209"/>
      <c r="Q1471" s="209" t="s">
        <v>688</v>
      </c>
      <c r="R1471" s="209" t="e">
        <f>VLOOKUP(LEFT(Solicitacao_Prancha[[#This Row],[ORIGEM]],4),#REF!,2,0)</f>
        <v>#REF!</v>
      </c>
      <c r="S1471" s="209" t="e">
        <f>VLOOKUP(LEFT(Solicitacao_Prancha[[#This Row],[DESTINO]],4),#REF!,2,0)</f>
        <v>#REF!</v>
      </c>
      <c r="T1471" s="218" t="str">
        <f t="shared" si="333"/>
        <v>Aderente</v>
      </c>
      <c r="U1471" s="222">
        <f>((CONCATENATE(Solicitacao_Prancha[[#This Row],[DATA MOVIMENTAÇÃO]]," ",Solicitacao_Prancha[[#This Row],[HORA MOVIMENTAÇÃO]])-Solicitacao_Prancha[[#This Row],[DATA SOLICITAÇÃO]])*24)+3</f>
        <v>64.900000000081491</v>
      </c>
      <c r="V1471" s="218" t="s">
        <v>410</v>
      </c>
      <c r="W1471" s="209" t="str">
        <f>LEFT(Solicitacao_Prancha[[#This Row],[ORIGEM]],4)</f>
        <v>0438</v>
      </c>
      <c r="X1471" s="209" t="str">
        <f>LEFT(Solicitacao_Prancha[[#This Row],[DESTINO]],4)</f>
        <v>0489</v>
      </c>
      <c r="Y1471" s="209" t="str">
        <f t="shared" si="334"/>
        <v>BRLP0438</v>
      </c>
      <c r="Z1471" s="209" t="str">
        <f t="shared" si="335"/>
        <v>04380489</v>
      </c>
      <c r="AA1471" s="209" t="str">
        <f t="shared" si="336"/>
        <v>BRLP0489</v>
      </c>
      <c r="AB1471" s="222" t="e">
        <f>VLOOKUP(Y1471,#REF!,2,0)</f>
        <v>#REF!</v>
      </c>
      <c r="AC1471" s="222" t="e">
        <f>VLOOKUP(Z1471,#REF!,2,0)</f>
        <v>#REF!</v>
      </c>
      <c r="AD1471" s="222" t="e">
        <f>VLOOKUP(AA1471,#REF!,2,0)</f>
        <v>#REF!</v>
      </c>
      <c r="AE1471" s="228" t="e">
        <f t="shared" si="337"/>
        <v>#REF!</v>
      </c>
      <c r="AF1471" s="230" t="e">
        <f t="shared" si="338"/>
        <v>#REF!</v>
      </c>
      <c r="AG1471" s="230">
        <v>2</v>
      </c>
      <c r="AH1471" s="230" t="e">
        <f t="shared" si="330"/>
        <v>#REF!</v>
      </c>
      <c r="AI1471" s="230" t="e">
        <f t="shared" si="331"/>
        <v>#REF!</v>
      </c>
      <c r="AJ1471" s="230" t="e">
        <f t="shared" si="332"/>
        <v>#REF!</v>
      </c>
      <c r="AK1471" s="209"/>
      <c r="AL1471" s="209"/>
      <c r="AM1471" s="209"/>
      <c r="AN1471" s="209"/>
      <c r="AO1471" s="209"/>
      <c r="AP1471" s="209"/>
      <c r="AQ1471" s="209"/>
      <c r="AR1471" s="209"/>
      <c r="AS1471" s="209"/>
      <c r="AT1471" s="209"/>
      <c r="AU1471" s="209"/>
      <c r="AV1471" s="209"/>
      <c r="AW1471" s="209"/>
      <c r="AX1471"/>
    </row>
    <row r="1472" spans="1:50" ht="15" hidden="1" x14ac:dyDescent="0.25">
      <c r="A1472" s="209">
        <v>4239</v>
      </c>
      <c r="B1472" s="209" t="s">
        <v>717</v>
      </c>
      <c r="C1472" s="210">
        <v>45681.816666666666</v>
      </c>
      <c r="D1472" s="209" t="s">
        <v>588</v>
      </c>
      <c r="E1472" s="209" t="s">
        <v>500</v>
      </c>
      <c r="F1472" s="209">
        <v>2</v>
      </c>
      <c r="G1472" s="209" t="s">
        <v>492</v>
      </c>
      <c r="H1472" s="209" t="s">
        <v>621</v>
      </c>
      <c r="I1472" s="209" t="s">
        <v>624</v>
      </c>
      <c r="J1472" s="209" t="s">
        <v>502</v>
      </c>
      <c r="K1472" s="209" t="s">
        <v>2171</v>
      </c>
      <c r="L1472" s="209" t="s">
        <v>604</v>
      </c>
      <c r="M1472" s="209" t="s">
        <v>769</v>
      </c>
      <c r="N1472" s="209" t="s">
        <v>619</v>
      </c>
      <c r="O1472" s="209"/>
      <c r="P1472" s="209"/>
      <c r="Q1472" s="209" t="s">
        <v>688</v>
      </c>
      <c r="R1472" s="209" t="e">
        <f>VLOOKUP(LEFT(Solicitacao_Prancha[[#This Row],[ORIGEM]],4),#REF!,2,0)</f>
        <v>#REF!</v>
      </c>
      <c r="S1472" s="209" t="e">
        <f>VLOOKUP(LEFT(Solicitacao_Prancha[[#This Row],[DESTINO]],4),#REF!,2,0)</f>
        <v>#REF!</v>
      </c>
      <c r="T1472" s="218" t="str">
        <f t="shared" si="333"/>
        <v>Não Aderente</v>
      </c>
      <c r="U1472" s="222">
        <f>((CONCATENATE(Solicitacao_Prancha[[#This Row],[DATA MOVIMENTAÇÃO]]," ",Solicitacao_Prancha[[#This Row],[HORA MOVIMENTAÇÃO]])-Solicitacao_Prancha[[#This Row],[DATA SOLICITAÇÃO]])*24)+3</f>
        <v>-9.6000000000349246</v>
      </c>
      <c r="V1472" s="218" t="s">
        <v>410</v>
      </c>
      <c r="W1472" s="209" t="str">
        <f>LEFT(Solicitacao_Prancha[[#This Row],[ORIGEM]],4)</f>
        <v>0332</v>
      </c>
      <c r="X1472" s="209" t="str">
        <f>LEFT(Solicitacao_Prancha[[#This Row],[DESTINO]],4)</f>
        <v>0394</v>
      </c>
      <c r="Y1472" s="209" t="str">
        <f t="shared" si="334"/>
        <v>BRLP0332</v>
      </c>
      <c r="Z1472" s="209" t="str">
        <f t="shared" si="335"/>
        <v>03320394</v>
      </c>
      <c r="AA1472" s="209" t="str">
        <f t="shared" si="336"/>
        <v>BRLP0394</v>
      </c>
      <c r="AB1472" s="222" t="e">
        <f>VLOOKUP(Y1472,#REF!,2,0)</f>
        <v>#REF!</v>
      </c>
      <c r="AC1472" s="222" t="e">
        <f>VLOOKUP(Z1472,#REF!,2,0)</f>
        <v>#REF!</v>
      </c>
      <c r="AD1472" s="222" t="e">
        <f>VLOOKUP(AA1472,#REF!,2,0)</f>
        <v>#REF!</v>
      </c>
      <c r="AE1472" s="228" t="e">
        <f t="shared" si="337"/>
        <v>#REF!</v>
      </c>
      <c r="AF1472" s="230" t="e">
        <f t="shared" si="338"/>
        <v>#REF!</v>
      </c>
      <c r="AG1472" s="230">
        <v>2</v>
      </c>
      <c r="AH1472" s="230" t="e">
        <f t="shared" si="330"/>
        <v>#REF!</v>
      </c>
      <c r="AI1472" s="230" t="e">
        <f t="shared" si="331"/>
        <v>#REF!</v>
      </c>
      <c r="AJ1472" s="230" t="e">
        <f t="shared" si="332"/>
        <v>#REF!</v>
      </c>
      <c r="AK1472" s="209"/>
      <c r="AL1472" s="209"/>
      <c r="AM1472" s="209"/>
      <c r="AN1472" s="209"/>
      <c r="AO1472" s="209"/>
      <c r="AP1472" s="209"/>
      <c r="AQ1472" s="209"/>
      <c r="AR1472" s="209"/>
      <c r="AS1472" s="209"/>
      <c r="AT1472" s="209"/>
      <c r="AU1472" s="209"/>
      <c r="AV1472" s="209"/>
      <c r="AW1472" s="209"/>
      <c r="AX1472"/>
    </row>
    <row r="1473" spans="1:50" ht="15" hidden="1" x14ac:dyDescent="0.25">
      <c r="A1473" s="209">
        <v>4240</v>
      </c>
      <c r="B1473" s="209" t="s">
        <v>717</v>
      </c>
      <c r="C1473" s="210">
        <v>45681.817361111112</v>
      </c>
      <c r="D1473" s="209" t="s">
        <v>588</v>
      </c>
      <c r="E1473" s="209" t="s">
        <v>491</v>
      </c>
      <c r="F1473" s="209">
        <v>1</v>
      </c>
      <c r="G1473" s="209" t="s">
        <v>492</v>
      </c>
      <c r="H1473" s="209" t="s">
        <v>620</v>
      </c>
      <c r="I1473" s="209" t="s">
        <v>624</v>
      </c>
      <c r="J1473" s="209" t="s">
        <v>502</v>
      </c>
      <c r="K1473" s="209" t="s">
        <v>2278</v>
      </c>
      <c r="L1473" s="209" t="s">
        <v>604</v>
      </c>
      <c r="M1473" s="209" t="s">
        <v>619</v>
      </c>
      <c r="N1473" s="209" t="s">
        <v>769</v>
      </c>
      <c r="O1473" s="209"/>
      <c r="P1473" s="209"/>
      <c r="Q1473" s="209" t="s">
        <v>688</v>
      </c>
      <c r="R1473" s="209" t="e">
        <f>VLOOKUP(LEFT(Solicitacao_Prancha[[#This Row],[ORIGEM]],4),#REF!,2,0)</f>
        <v>#REF!</v>
      </c>
      <c r="S1473" s="209" t="e">
        <f>VLOOKUP(LEFT(Solicitacao_Prancha[[#This Row],[DESTINO]],4),#REF!,2,0)</f>
        <v>#REF!</v>
      </c>
      <c r="T1473" s="218" t="str">
        <f t="shared" si="333"/>
        <v>Não Aderente</v>
      </c>
      <c r="U1473" s="222">
        <f>((CONCATENATE(Solicitacao_Prancha[[#This Row],[DATA MOVIMENTAÇÃO]]," ",Solicitacao_Prancha[[#This Row],[HORA MOVIMENTAÇÃO]])-Solicitacao_Prancha[[#This Row],[DATA SOLICITAÇÃO]])*24)+3</f>
        <v>14.383333333244082</v>
      </c>
      <c r="V1473" s="218" t="s">
        <v>410</v>
      </c>
      <c r="W1473" s="209" t="str">
        <f>LEFT(Solicitacao_Prancha[[#This Row],[ORIGEM]],4)</f>
        <v>0394</v>
      </c>
      <c r="X1473" s="209" t="str">
        <f>LEFT(Solicitacao_Prancha[[#This Row],[DESTINO]],4)</f>
        <v>0332</v>
      </c>
      <c r="Y1473" s="209" t="str">
        <f t="shared" si="334"/>
        <v>BRLP0394</v>
      </c>
      <c r="Z1473" s="209" t="str">
        <f t="shared" si="335"/>
        <v>03940332</v>
      </c>
      <c r="AA1473" s="209" t="str">
        <f t="shared" si="336"/>
        <v>BRLP0332</v>
      </c>
      <c r="AB1473" s="222" t="e">
        <f>VLOOKUP(Y1473,#REF!,2,0)</f>
        <v>#REF!</v>
      </c>
      <c r="AC1473" s="222" t="e">
        <f>VLOOKUP(Z1473,#REF!,2,0)</f>
        <v>#REF!</v>
      </c>
      <c r="AD1473" s="222" t="e">
        <f>VLOOKUP(AA1473,#REF!,2,0)</f>
        <v>#REF!</v>
      </c>
      <c r="AE1473" s="228" t="e">
        <f t="shared" si="337"/>
        <v>#REF!</v>
      </c>
      <c r="AF1473" s="230" t="e">
        <f t="shared" si="338"/>
        <v>#REF!</v>
      </c>
      <c r="AG1473" s="230">
        <v>2</v>
      </c>
      <c r="AH1473" s="230" t="e">
        <f t="shared" si="330"/>
        <v>#REF!</v>
      </c>
      <c r="AI1473" s="230" t="e">
        <f t="shared" si="331"/>
        <v>#REF!</v>
      </c>
      <c r="AJ1473" s="230" t="e">
        <f t="shared" si="332"/>
        <v>#REF!</v>
      </c>
      <c r="AK1473" s="209"/>
      <c r="AL1473" s="209"/>
      <c r="AM1473" s="209"/>
      <c r="AN1473" s="209"/>
      <c r="AO1473" s="209"/>
      <c r="AP1473" s="209"/>
      <c r="AQ1473" s="209"/>
      <c r="AR1473" s="209"/>
      <c r="AS1473" s="209"/>
      <c r="AT1473" s="209"/>
      <c r="AU1473" s="209"/>
      <c r="AV1473" s="209"/>
      <c r="AW1473" s="209"/>
      <c r="AX1473"/>
    </row>
    <row r="1474" spans="1:50" ht="15" hidden="1" x14ac:dyDescent="0.25">
      <c r="A1474" s="209">
        <v>4241</v>
      </c>
      <c r="B1474" s="209" t="s">
        <v>743</v>
      </c>
      <c r="C1474" s="210">
        <v>45681.821527777778</v>
      </c>
      <c r="D1474" s="209" t="s">
        <v>1419</v>
      </c>
      <c r="E1474" s="209" t="s">
        <v>489</v>
      </c>
      <c r="F1474" s="209">
        <v>1</v>
      </c>
      <c r="G1474" s="209" t="s">
        <v>501</v>
      </c>
      <c r="H1474" s="209" t="s">
        <v>620</v>
      </c>
      <c r="I1474" s="209" t="s">
        <v>621</v>
      </c>
      <c r="J1474" s="209" t="s">
        <v>1</v>
      </c>
      <c r="K1474" s="209" t="s">
        <v>2278</v>
      </c>
      <c r="L1474" s="209" t="s">
        <v>595</v>
      </c>
      <c r="M1474" s="209" t="s">
        <v>683</v>
      </c>
      <c r="N1474" s="209" t="s">
        <v>2212</v>
      </c>
      <c r="O1474" s="209" t="s">
        <v>2340</v>
      </c>
      <c r="P1474" s="209"/>
      <c r="Q1474" s="209" t="s">
        <v>688</v>
      </c>
      <c r="R1474" s="209" t="e">
        <f>VLOOKUP(LEFT(Solicitacao_Prancha[[#This Row],[ORIGEM]],4),#REF!,2,0)</f>
        <v>#REF!</v>
      </c>
      <c r="S1474" s="209" t="e">
        <f>VLOOKUP(LEFT(Solicitacao_Prancha[[#This Row],[DESTINO]],4),#REF!,2,0)</f>
        <v>#REF!</v>
      </c>
      <c r="T1474" s="218" t="str">
        <f t="shared" si="333"/>
        <v>Não Aderente</v>
      </c>
      <c r="U1474" s="222">
        <f>((CONCATENATE(Solicitacao_Prancha[[#This Row],[DATA MOVIMENTAÇÃO]]," ",Solicitacao_Prancha[[#This Row],[HORA MOVIMENTAÇÃO]])-Solicitacao_Prancha[[#This Row],[DATA SOLICITAÇÃO]])*24)+3</f>
        <v>17.283333333267365</v>
      </c>
      <c r="V1474" s="218" t="s">
        <v>410</v>
      </c>
      <c r="W1474" s="209" t="str">
        <f>LEFT(Solicitacao_Prancha[[#This Row],[ORIGEM]],4)</f>
        <v>0438</v>
      </c>
      <c r="X1474" s="209" t="str">
        <f>LEFT(Solicitacao_Prancha[[#This Row],[DESTINO]],4)</f>
        <v>0264</v>
      </c>
      <c r="Y1474" s="209" t="str">
        <f t="shared" si="334"/>
        <v>BRLP0438</v>
      </c>
      <c r="Z1474" s="209" t="str">
        <f t="shared" si="335"/>
        <v>04380264</v>
      </c>
      <c r="AA1474" s="209" t="str">
        <f t="shared" si="336"/>
        <v>BRLP0264</v>
      </c>
      <c r="AB1474" s="222" t="e">
        <f>VLOOKUP(Y1474,#REF!,2,0)</f>
        <v>#REF!</v>
      </c>
      <c r="AC1474" s="222" t="e">
        <f>VLOOKUP(Z1474,#REF!,2,0)</f>
        <v>#REF!</v>
      </c>
      <c r="AD1474" s="222" t="e">
        <f>VLOOKUP(AA1474,#REF!,2,0)</f>
        <v>#REF!</v>
      </c>
      <c r="AE1474" s="228" t="e">
        <f t="shared" si="337"/>
        <v>#REF!</v>
      </c>
      <c r="AF1474" s="230" t="e">
        <f t="shared" si="338"/>
        <v>#REF!</v>
      </c>
      <c r="AG1474" s="230">
        <v>2</v>
      </c>
      <c r="AH1474" s="230" t="e">
        <f t="shared" si="330"/>
        <v>#REF!</v>
      </c>
      <c r="AI1474" s="230" t="e">
        <f t="shared" si="331"/>
        <v>#REF!</v>
      </c>
      <c r="AJ1474" s="230" t="e">
        <f t="shared" si="332"/>
        <v>#REF!</v>
      </c>
      <c r="AK1474" s="209"/>
      <c r="AL1474" s="209"/>
      <c r="AM1474" s="209"/>
      <c r="AN1474" s="209"/>
      <c r="AO1474" s="209"/>
      <c r="AP1474" s="209"/>
      <c r="AQ1474" s="209"/>
      <c r="AR1474" s="209"/>
      <c r="AS1474" s="209"/>
      <c r="AT1474" s="209"/>
      <c r="AU1474" s="209"/>
      <c r="AV1474" s="209"/>
      <c r="AW1474" s="209"/>
      <c r="AX1474"/>
    </row>
    <row r="1475" spans="1:50" ht="15" hidden="1" x14ac:dyDescent="0.25">
      <c r="A1475" s="209">
        <v>4242</v>
      </c>
      <c r="B1475" s="209" t="s">
        <v>717</v>
      </c>
      <c r="C1475" s="210">
        <v>45681.823611111111</v>
      </c>
      <c r="D1475" s="209" t="s">
        <v>588</v>
      </c>
      <c r="E1475" s="209" t="s">
        <v>500</v>
      </c>
      <c r="F1475" s="209">
        <v>2</v>
      </c>
      <c r="G1475" s="209" t="s">
        <v>492</v>
      </c>
      <c r="H1475" s="209" t="s">
        <v>621</v>
      </c>
      <c r="I1475" s="209" t="s">
        <v>624</v>
      </c>
      <c r="J1475" s="209" t="s">
        <v>502</v>
      </c>
      <c r="K1475" s="209" t="s">
        <v>2278</v>
      </c>
      <c r="L1475" s="209" t="s">
        <v>604</v>
      </c>
      <c r="M1475" s="209" t="s">
        <v>769</v>
      </c>
      <c r="N1475" s="209" t="s">
        <v>619</v>
      </c>
      <c r="O1475" s="209"/>
      <c r="P1475" s="209"/>
      <c r="Q1475" s="209" t="s">
        <v>688</v>
      </c>
      <c r="R1475" s="209" t="e">
        <f>VLOOKUP(LEFT(Solicitacao_Prancha[[#This Row],[ORIGEM]],4),#REF!,2,0)</f>
        <v>#REF!</v>
      </c>
      <c r="S1475" s="209" t="e">
        <f>VLOOKUP(LEFT(Solicitacao_Prancha[[#This Row],[DESTINO]],4),#REF!,2,0)</f>
        <v>#REF!</v>
      </c>
      <c r="T1475" s="218" t="str">
        <f t="shared" si="333"/>
        <v>Não Aderente</v>
      </c>
      <c r="U1475" s="222">
        <f>((CONCATENATE(Solicitacao_Prancha[[#This Row],[DATA MOVIMENTAÇÃO]]," ",Solicitacao_Prancha[[#This Row],[HORA MOVIMENTAÇÃO]])-Solicitacao_Prancha[[#This Row],[DATA SOLICITAÇÃO]])*24)+3</f>
        <v>14.233333333279006</v>
      </c>
      <c r="V1475" s="218" t="s">
        <v>410</v>
      </c>
      <c r="W1475" s="209" t="str">
        <f>LEFT(Solicitacao_Prancha[[#This Row],[ORIGEM]],4)</f>
        <v>0332</v>
      </c>
      <c r="X1475" s="209" t="str">
        <f>LEFT(Solicitacao_Prancha[[#This Row],[DESTINO]],4)</f>
        <v>0394</v>
      </c>
      <c r="Y1475" s="209" t="str">
        <f t="shared" si="334"/>
        <v>BRLP0332</v>
      </c>
      <c r="Z1475" s="209" t="str">
        <f t="shared" si="335"/>
        <v>03320394</v>
      </c>
      <c r="AA1475" s="209" t="str">
        <f t="shared" si="336"/>
        <v>BRLP0394</v>
      </c>
      <c r="AB1475" s="222" t="e">
        <f>VLOOKUP(Y1475,#REF!,2,0)</f>
        <v>#REF!</v>
      </c>
      <c r="AC1475" s="222" t="e">
        <f>VLOOKUP(Z1475,#REF!,2,0)</f>
        <v>#REF!</v>
      </c>
      <c r="AD1475" s="222" t="e">
        <f>VLOOKUP(AA1475,#REF!,2,0)</f>
        <v>#REF!</v>
      </c>
      <c r="AE1475" s="228" t="e">
        <f t="shared" si="337"/>
        <v>#REF!</v>
      </c>
      <c r="AF1475" s="230" t="e">
        <f t="shared" si="338"/>
        <v>#REF!</v>
      </c>
      <c r="AG1475" s="230">
        <v>2</v>
      </c>
      <c r="AH1475" s="230" t="e">
        <f t="shared" si="330"/>
        <v>#REF!</v>
      </c>
      <c r="AI1475" s="230" t="e">
        <f t="shared" si="331"/>
        <v>#REF!</v>
      </c>
      <c r="AJ1475" s="230" t="e">
        <f t="shared" si="332"/>
        <v>#REF!</v>
      </c>
      <c r="AK1475" s="209"/>
      <c r="AL1475" s="209"/>
      <c r="AM1475" s="209"/>
      <c r="AN1475" s="209"/>
      <c r="AO1475" s="209"/>
      <c r="AP1475" s="209"/>
      <c r="AQ1475" s="209"/>
      <c r="AR1475" s="209"/>
      <c r="AS1475" s="209"/>
      <c r="AT1475" s="209"/>
      <c r="AU1475" s="209"/>
      <c r="AV1475" s="209"/>
      <c r="AW1475" s="209"/>
      <c r="AX1475"/>
    </row>
    <row r="1476" spans="1:50" ht="15" hidden="1" x14ac:dyDescent="0.25">
      <c r="A1476" s="209">
        <v>4243</v>
      </c>
      <c r="B1476" s="209" t="s">
        <v>717</v>
      </c>
      <c r="C1476" s="210">
        <v>45681.825694444444</v>
      </c>
      <c r="D1476" s="209" t="s">
        <v>588</v>
      </c>
      <c r="E1476" s="209" t="s">
        <v>491</v>
      </c>
      <c r="F1476" s="209">
        <v>1</v>
      </c>
      <c r="G1476" s="209" t="s">
        <v>492</v>
      </c>
      <c r="H1476" s="209" t="s">
        <v>620</v>
      </c>
      <c r="I1476" s="209" t="s">
        <v>624</v>
      </c>
      <c r="J1476" s="209" t="s">
        <v>502</v>
      </c>
      <c r="K1476" s="209" t="s">
        <v>2278</v>
      </c>
      <c r="L1476" s="209" t="s">
        <v>604</v>
      </c>
      <c r="M1476" s="209" t="s">
        <v>769</v>
      </c>
      <c r="N1476" s="209" t="s">
        <v>619</v>
      </c>
      <c r="O1476" s="209"/>
      <c r="P1476" s="209"/>
      <c r="Q1476" s="209" t="s">
        <v>688</v>
      </c>
      <c r="R1476" s="209" t="e">
        <f>VLOOKUP(LEFT(Solicitacao_Prancha[[#This Row],[ORIGEM]],4),#REF!,2,0)</f>
        <v>#REF!</v>
      </c>
      <c r="S1476" s="209" t="e">
        <f>VLOOKUP(LEFT(Solicitacao_Prancha[[#This Row],[DESTINO]],4),#REF!,2,0)</f>
        <v>#REF!</v>
      </c>
      <c r="T1476" s="218" t="str">
        <f t="shared" si="333"/>
        <v>Não Aderente</v>
      </c>
      <c r="U1476" s="222">
        <f>((CONCATENATE(Solicitacao_Prancha[[#This Row],[DATA MOVIMENTAÇÃO]]," ",Solicitacao_Prancha[[#This Row],[HORA MOVIMENTAÇÃO]])-Solicitacao_Prancha[[#This Row],[DATA SOLICITAÇÃO]])*24)+3</f>
        <v>14.183333333290648</v>
      </c>
      <c r="V1476" s="218" t="s">
        <v>410</v>
      </c>
      <c r="W1476" s="209" t="str">
        <f>LEFT(Solicitacao_Prancha[[#This Row],[ORIGEM]],4)</f>
        <v>0332</v>
      </c>
      <c r="X1476" s="209" t="str">
        <f>LEFT(Solicitacao_Prancha[[#This Row],[DESTINO]],4)</f>
        <v>0394</v>
      </c>
      <c r="Y1476" s="209" t="str">
        <f t="shared" si="334"/>
        <v>BRLP0332</v>
      </c>
      <c r="Z1476" s="209" t="str">
        <f t="shared" si="335"/>
        <v>03320394</v>
      </c>
      <c r="AA1476" s="209" t="str">
        <f t="shared" si="336"/>
        <v>BRLP0394</v>
      </c>
      <c r="AB1476" s="222" t="e">
        <f>VLOOKUP(Y1476,#REF!,2,0)</f>
        <v>#REF!</v>
      </c>
      <c r="AC1476" s="222" t="e">
        <f>VLOOKUP(Z1476,#REF!,2,0)</f>
        <v>#REF!</v>
      </c>
      <c r="AD1476" s="222" t="e">
        <f>VLOOKUP(AA1476,#REF!,2,0)</f>
        <v>#REF!</v>
      </c>
      <c r="AE1476" s="228" t="e">
        <f t="shared" si="337"/>
        <v>#REF!</v>
      </c>
      <c r="AF1476" s="230" t="e">
        <f t="shared" si="338"/>
        <v>#REF!</v>
      </c>
      <c r="AG1476" s="230">
        <v>2</v>
      </c>
      <c r="AH1476" s="230" t="e">
        <f t="shared" si="330"/>
        <v>#REF!</v>
      </c>
      <c r="AI1476" s="230" t="e">
        <f t="shared" si="331"/>
        <v>#REF!</v>
      </c>
      <c r="AJ1476" s="230" t="e">
        <f t="shared" si="332"/>
        <v>#REF!</v>
      </c>
      <c r="AK1476" s="209"/>
      <c r="AL1476" s="209"/>
      <c r="AM1476" s="209"/>
      <c r="AN1476" s="209"/>
      <c r="AO1476" s="209"/>
      <c r="AP1476" s="209"/>
      <c r="AQ1476" s="209"/>
      <c r="AR1476" s="209"/>
      <c r="AS1476" s="209"/>
      <c r="AT1476" s="209"/>
      <c r="AU1476" s="209"/>
      <c r="AV1476" s="209"/>
      <c r="AW1476" s="209"/>
      <c r="AX1476"/>
    </row>
    <row r="1477" spans="1:50" ht="15" hidden="1" x14ac:dyDescent="0.25">
      <c r="A1477" s="209">
        <v>4244</v>
      </c>
      <c r="B1477" s="209" t="s">
        <v>743</v>
      </c>
      <c r="C1477" s="210">
        <v>45681.830555555556</v>
      </c>
      <c r="D1477" s="209" t="s">
        <v>2341</v>
      </c>
      <c r="E1477" s="209" t="s">
        <v>489</v>
      </c>
      <c r="F1477" s="209">
        <v>1</v>
      </c>
      <c r="G1477" s="209" t="s">
        <v>487</v>
      </c>
      <c r="H1477" s="209" t="s">
        <v>620</v>
      </c>
      <c r="I1477" s="209" t="s">
        <v>624</v>
      </c>
      <c r="J1477" s="209" t="s">
        <v>1</v>
      </c>
      <c r="K1477" s="209" t="s">
        <v>2306</v>
      </c>
      <c r="L1477" s="209" t="s">
        <v>595</v>
      </c>
      <c r="M1477" s="209" t="s">
        <v>781</v>
      </c>
      <c r="N1477" s="209" t="s">
        <v>642</v>
      </c>
      <c r="O1477" s="209"/>
      <c r="P1477" s="209"/>
      <c r="Q1477" s="209" t="s">
        <v>688</v>
      </c>
      <c r="R1477" s="209" t="e">
        <f>VLOOKUP(LEFT(Solicitacao_Prancha[[#This Row],[ORIGEM]],4),#REF!,2,0)</f>
        <v>#REF!</v>
      </c>
      <c r="S1477" s="209" t="e">
        <f>VLOOKUP(LEFT(Solicitacao_Prancha[[#This Row],[DESTINO]],4),#REF!,2,0)</f>
        <v>#REF!</v>
      </c>
      <c r="T1477" s="218" t="str">
        <f t="shared" si="333"/>
        <v>Não Aderente</v>
      </c>
      <c r="U1477" s="222">
        <f>((CONCATENATE(Solicitacao_Prancha[[#This Row],[DATA MOVIMENTAÇÃO]]," ",Solicitacao_Prancha[[#This Row],[HORA MOVIMENTAÇÃO]])-Solicitacao_Prancha[[#This Row],[DATA SOLICITAÇÃO]])*24)+3</f>
        <v>41.066666666592937</v>
      </c>
      <c r="V1477" s="218" t="s">
        <v>410</v>
      </c>
      <c r="W1477" s="209" t="str">
        <f>LEFT(Solicitacao_Prancha[[#This Row],[ORIGEM]],4)</f>
        <v>0263</v>
      </c>
      <c r="X1477" s="209" t="str">
        <f>LEFT(Solicitacao_Prancha[[#This Row],[DESTINO]],4)</f>
        <v>0352</v>
      </c>
      <c r="Y1477" s="209" t="str">
        <f t="shared" si="334"/>
        <v>BRLP0263</v>
      </c>
      <c r="Z1477" s="209" t="str">
        <f t="shared" si="335"/>
        <v>02630352</v>
      </c>
      <c r="AA1477" s="209" t="str">
        <f t="shared" si="336"/>
        <v>BRLP0352</v>
      </c>
      <c r="AB1477" s="222" t="e">
        <f>VLOOKUP(Y1477,#REF!,2,0)</f>
        <v>#REF!</v>
      </c>
      <c r="AC1477" s="222" t="e">
        <f>VLOOKUP(Z1477,#REF!,2,0)</f>
        <v>#REF!</v>
      </c>
      <c r="AD1477" s="222" t="e">
        <f>VLOOKUP(AA1477,#REF!,2,0)</f>
        <v>#REF!</v>
      </c>
      <c r="AE1477" s="228" t="e">
        <f t="shared" si="337"/>
        <v>#REF!</v>
      </c>
      <c r="AF1477" s="230" t="e">
        <f t="shared" si="338"/>
        <v>#REF!</v>
      </c>
      <c r="AG1477" s="230">
        <v>2</v>
      </c>
      <c r="AH1477" s="230" t="e">
        <f t="shared" si="330"/>
        <v>#REF!</v>
      </c>
      <c r="AI1477" s="230" t="e">
        <f t="shared" si="331"/>
        <v>#REF!</v>
      </c>
      <c r="AJ1477" s="230" t="e">
        <f t="shared" si="332"/>
        <v>#REF!</v>
      </c>
      <c r="AK1477" s="209"/>
      <c r="AL1477" s="209"/>
      <c r="AM1477" s="209"/>
      <c r="AN1477" s="209"/>
      <c r="AO1477" s="209"/>
      <c r="AP1477" s="209"/>
      <c r="AQ1477" s="209"/>
      <c r="AR1477" s="209"/>
      <c r="AS1477" s="209"/>
      <c r="AT1477" s="209"/>
      <c r="AU1477" s="209"/>
      <c r="AV1477" s="209"/>
      <c r="AW1477" s="209"/>
      <c r="AX1477"/>
    </row>
    <row r="1478" spans="1:50" ht="15" hidden="1" x14ac:dyDescent="0.25">
      <c r="A1478" s="209">
        <v>4245</v>
      </c>
      <c r="B1478" s="209" t="s">
        <v>743</v>
      </c>
      <c r="C1478" s="210">
        <v>45681.832638888889</v>
      </c>
      <c r="D1478" s="209" t="s">
        <v>2341</v>
      </c>
      <c r="E1478" s="209" t="s">
        <v>491</v>
      </c>
      <c r="F1478" s="209">
        <v>1</v>
      </c>
      <c r="G1478" s="209" t="s">
        <v>487</v>
      </c>
      <c r="H1478" s="209" t="s">
        <v>620</v>
      </c>
      <c r="I1478" s="209" t="s">
        <v>624</v>
      </c>
      <c r="J1478" s="209" t="s">
        <v>1</v>
      </c>
      <c r="K1478" s="209" t="s">
        <v>2306</v>
      </c>
      <c r="L1478" s="209" t="s">
        <v>595</v>
      </c>
      <c r="M1478" s="209" t="s">
        <v>781</v>
      </c>
      <c r="N1478" s="209" t="s">
        <v>642</v>
      </c>
      <c r="O1478" s="209"/>
      <c r="P1478" s="209"/>
      <c r="Q1478" s="209" t="s">
        <v>688</v>
      </c>
      <c r="R1478" s="209" t="e">
        <f>VLOOKUP(LEFT(Solicitacao_Prancha[[#This Row],[ORIGEM]],4),#REF!,2,0)</f>
        <v>#REF!</v>
      </c>
      <c r="S1478" s="209" t="e">
        <f>VLOOKUP(LEFT(Solicitacao_Prancha[[#This Row],[DESTINO]],4),#REF!,2,0)</f>
        <v>#REF!</v>
      </c>
      <c r="T1478" s="218" t="str">
        <f t="shared" si="333"/>
        <v>Não Aderente</v>
      </c>
      <c r="U1478" s="222">
        <f>((CONCATENATE(Solicitacao_Prancha[[#This Row],[DATA MOVIMENTAÇÃO]]," ",Solicitacao_Prancha[[#This Row],[HORA MOVIMENTAÇÃO]])-Solicitacao_Prancha[[#This Row],[DATA SOLICITAÇÃO]])*24)+3</f>
        <v>41.016666666604578</v>
      </c>
      <c r="V1478" s="218" t="s">
        <v>410</v>
      </c>
      <c r="W1478" s="209" t="str">
        <f>LEFT(Solicitacao_Prancha[[#This Row],[ORIGEM]],4)</f>
        <v>0263</v>
      </c>
      <c r="X1478" s="209" t="str">
        <f>LEFT(Solicitacao_Prancha[[#This Row],[DESTINO]],4)</f>
        <v>0352</v>
      </c>
      <c r="Y1478" s="209" t="str">
        <f t="shared" si="334"/>
        <v>BRLP0263</v>
      </c>
      <c r="Z1478" s="209" t="str">
        <f t="shared" si="335"/>
        <v>02630352</v>
      </c>
      <c r="AA1478" s="209" t="str">
        <f t="shared" si="336"/>
        <v>BRLP0352</v>
      </c>
      <c r="AB1478" s="222" t="e">
        <f>VLOOKUP(Y1478,#REF!,2,0)</f>
        <v>#REF!</v>
      </c>
      <c r="AC1478" s="222" t="e">
        <f>VLOOKUP(Z1478,#REF!,2,0)</f>
        <v>#REF!</v>
      </c>
      <c r="AD1478" s="222" t="e">
        <f>VLOOKUP(AA1478,#REF!,2,0)</f>
        <v>#REF!</v>
      </c>
      <c r="AE1478" s="228" t="e">
        <f t="shared" si="337"/>
        <v>#REF!</v>
      </c>
      <c r="AF1478" s="230" t="e">
        <f t="shared" si="338"/>
        <v>#REF!</v>
      </c>
      <c r="AG1478" s="230">
        <v>2</v>
      </c>
      <c r="AH1478" s="230" t="e">
        <f t="shared" si="330"/>
        <v>#REF!</v>
      </c>
      <c r="AI1478" s="230" t="e">
        <f t="shared" si="331"/>
        <v>#REF!</v>
      </c>
      <c r="AJ1478" s="230" t="e">
        <f t="shared" si="332"/>
        <v>#REF!</v>
      </c>
      <c r="AK1478" s="209"/>
      <c r="AL1478" s="209"/>
      <c r="AM1478" s="209"/>
      <c r="AN1478" s="209"/>
      <c r="AO1478" s="209"/>
      <c r="AP1478" s="209"/>
      <c r="AQ1478" s="209"/>
      <c r="AR1478" s="209"/>
      <c r="AS1478" s="209"/>
      <c r="AT1478" s="209"/>
      <c r="AU1478" s="209"/>
      <c r="AV1478" s="209"/>
      <c r="AW1478" s="209"/>
      <c r="AX1478"/>
    </row>
    <row r="1479" spans="1:50" ht="15" hidden="1" x14ac:dyDescent="0.25">
      <c r="A1479" s="209">
        <v>4246</v>
      </c>
      <c r="B1479" s="209" t="s">
        <v>743</v>
      </c>
      <c r="C1479" s="210">
        <v>45681.833333333336</v>
      </c>
      <c r="D1479" s="209" t="s">
        <v>767</v>
      </c>
      <c r="E1479" s="209" t="s">
        <v>503</v>
      </c>
      <c r="F1479" s="209">
        <v>1</v>
      </c>
      <c r="G1479" s="209" t="s">
        <v>487</v>
      </c>
      <c r="H1479" s="209" t="s">
        <v>620</v>
      </c>
      <c r="I1479" s="209" t="s">
        <v>624</v>
      </c>
      <c r="J1479" s="209" t="s">
        <v>1</v>
      </c>
      <c r="K1479" s="209" t="s">
        <v>2306</v>
      </c>
      <c r="L1479" s="209" t="s">
        <v>595</v>
      </c>
      <c r="M1479" s="209" t="s">
        <v>781</v>
      </c>
      <c r="N1479" s="209" t="s">
        <v>642</v>
      </c>
      <c r="O1479" s="209"/>
      <c r="P1479" s="209"/>
      <c r="Q1479" s="209" t="s">
        <v>688</v>
      </c>
      <c r="R1479" s="209" t="e">
        <f>VLOOKUP(LEFT(Solicitacao_Prancha[[#This Row],[ORIGEM]],4),#REF!,2,0)</f>
        <v>#REF!</v>
      </c>
      <c r="S1479" s="209" t="e">
        <f>VLOOKUP(LEFT(Solicitacao_Prancha[[#This Row],[DESTINO]],4),#REF!,2,0)</f>
        <v>#REF!</v>
      </c>
      <c r="T1479" s="218" t="str">
        <f t="shared" si="333"/>
        <v>Não Aderente</v>
      </c>
      <c r="U1479" s="222">
        <f>((CONCATENATE(Solicitacao_Prancha[[#This Row],[DATA MOVIMENTAÇÃO]]," ",Solicitacao_Prancha[[#This Row],[HORA MOVIMENTAÇÃO]])-Solicitacao_Prancha[[#This Row],[DATA SOLICITAÇÃO]])*24)+3</f>
        <v>40.999999999883585</v>
      </c>
      <c r="V1479" s="218" t="s">
        <v>410</v>
      </c>
      <c r="W1479" s="209" t="str">
        <f>LEFT(Solicitacao_Prancha[[#This Row],[ORIGEM]],4)</f>
        <v>0263</v>
      </c>
      <c r="X1479" s="209" t="str">
        <f>LEFT(Solicitacao_Prancha[[#This Row],[DESTINO]],4)</f>
        <v>0352</v>
      </c>
      <c r="Y1479" s="209" t="str">
        <f t="shared" si="334"/>
        <v>BRLP0263</v>
      </c>
      <c r="Z1479" s="209" t="str">
        <f t="shared" si="335"/>
        <v>02630352</v>
      </c>
      <c r="AA1479" s="209" t="str">
        <f t="shared" si="336"/>
        <v>BRLP0352</v>
      </c>
      <c r="AB1479" s="222" t="e">
        <f>VLOOKUP(Y1479,#REF!,2,0)</f>
        <v>#REF!</v>
      </c>
      <c r="AC1479" s="222" t="e">
        <f>VLOOKUP(Z1479,#REF!,2,0)</f>
        <v>#REF!</v>
      </c>
      <c r="AD1479" s="222" t="e">
        <f>VLOOKUP(AA1479,#REF!,2,0)</f>
        <v>#REF!</v>
      </c>
      <c r="AE1479" s="228" t="e">
        <f t="shared" si="337"/>
        <v>#REF!</v>
      </c>
      <c r="AF1479" s="230" t="e">
        <f t="shared" si="338"/>
        <v>#REF!</v>
      </c>
      <c r="AG1479" s="230">
        <v>2</v>
      </c>
      <c r="AH1479" s="230" t="e">
        <f t="shared" si="330"/>
        <v>#REF!</v>
      </c>
      <c r="AI1479" s="230" t="e">
        <f t="shared" si="331"/>
        <v>#REF!</v>
      </c>
      <c r="AJ1479" s="230" t="e">
        <f t="shared" si="332"/>
        <v>#REF!</v>
      </c>
      <c r="AK1479" s="209"/>
      <c r="AL1479" s="209"/>
      <c r="AM1479" s="209"/>
      <c r="AN1479" s="209"/>
      <c r="AO1479" s="209"/>
      <c r="AP1479" s="209"/>
      <c r="AQ1479" s="209"/>
      <c r="AR1479" s="209"/>
      <c r="AS1479" s="209"/>
      <c r="AT1479" s="209"/>
      <c r="AU1479" s="209"/>
      <c r="AV1479" s="209"/>
      <c r="AW1479" s="209"/>
      <c r="AX1479"/>
    </row>
    <row r="1480" spans="1:50" ht="15" hidden="1" x14ac:dyDescent="0.25">
      <c r="A1480" s="209">
        <v>4247</v>
      </c>
      <c r="B1480" s="209" t="s">
        <v>743</v>
      </c>
      <c r="C1480" s="210">
        <v>45681.836111111108</v>
      </c>
      <c r="D1480" s="209" t="s">
        <v>767</v>
      </c>
      <c r="E1480" s="209" t="s">
        <v>493</v>
      </c>
      <c r="F1480" s="209">
        <v>1</v>
      </c>
      <c r="G1480" s="209" t="s">
        <v>487</v>
      </c>
      <c r="H1480" s="209" t="s">
        <v>620</v>
      </c>
      <c r="I1480" s="209" t="s">
        <v>624</v>
      </c>
      <c r="J1480" s="209" t="s">
        <v>1</v>
      </c>
      <c r="K1480" s="209" t="s">
        <v>2306</v>
      </c>
      <c r="L1480" s="209" t="s">
        <v>600</v>
      </c>
      <c r="M1480" s="209" t="s">
        <v>1765</v>
      </c>
      <c r="N1480" s="209" t="s">
        <v>642</v>
      </c>
      <c r="O1480" s="209"/>
      <c r="P1480" s="209"/>
      <c r="Q1480" s="209" t="s">
        <v>688</v>
      </c>
      <c r="R1480" s="209" t="e">
        <f>VLOOKUP(LEFT(Solicitacao_Prancha[[#This Row],[ORIGEM]],4),#REF!,2,0)</f>
        <v>#REF!</v>
      </c>
      <c r="S1480" s="209" t="e">
        <f>VLOOKUP(LEFT(Solicitacao_Prancha[[#This Row],[DESTINO]],4),#REF!,2,0)</f>
        <v>#REF!</v>
      </c>
      <c r="T1480" s="218" t="str">
        <f t="shared" si="333"/>
        <v>Não Aderente</v>
      </c>
      <c r="U1480" s="222">
        <f>((CONCATENATE(Solicitacao_Prancha[[#This Row],[DATA MOVIMENTAÇÃO]]," ",Solicitacao_Prancha[[#This Row],[HORA MOVIMENTAÇÃO]])-Solicitacao_Prancha[[#This Row],[DATA SOLICITAÇÃO]])*24)+3</f>
        <v>36.933333333407063</v>
      </c>
      <c r="V1480" s="218" t="s">
        <v>410</v>
      </c>
      <c r="W1480" s="209" t="str">
        <f>LEFT(Solicitacao_Prancha[[#This Row],[ORIGEM]],4)</f>
        <v>0398</v>
      </c>
      <c r="X1480" s="209" t="str">
        <f>LEFT(Solicitacao_Prancha[[#This Row],[DESTINO]],4)</f>
        <v>0352</v>
      </c>
      <c r="Y1480" s="209" t="str">
        <f t="shared" si="334"/>
        <v>BRLP0398</v>
      </c>
      <c r="Z1480" s="209" t="str">
        <f t="shared" si="335"/>
        <v>03980352</v>
      </c>
      <c r="AA1480" s="209" t="str">
        <f t="shared" si="336"/>
        <v>BRLP0352</v>
      </c>
      <c r="AB1480" s="222" t="e">
        <f>VLOOKUP(Y1480,#REF!,2,0)</f>
        <v>#REF!</v>
      </c>
      <c r="AC1480" s="222" t="e">
        <f>VLOOKUP(Z1480,#REF!,2,0)</f>
        <v>#REF!</v>
      </c>
      <c r="AD1480" s="222" t="e">
        <f>VLOOKUP(AA1480,#REF!,2,0)</f>
        <v>#REF!</v>
      </c>
      <c r="AE1480" s="228" t="e">
        <f t="shared" si="337"/>
        <v>#REF!</v>
      </c>
      <c r="AF1480" s="230" t="e">
        <f t="shared" si="338"/>
        <v>#REF!</v>
      </c>
      <c r="AG1480" s="230">
        <v>2</v>
      </c>
      <c r="AH1480" s="230" t="e">
        <f t="shared" si="330"/>
        <v>#REF!</v>
      </c>
      <c r="AI1480" s="230" t="e">
        <f t="shared" si="331"/>
        <v>#REF!</v>
      </c>
      <c r="AJ1480" s="230" t="e">
        <f t="shared" si="332"/>
        <v>#REF!</v>
      </c>
      <c r="AK1480" s="209"/>
      <c r="AL1480" s="209"/>
      <c r="AM1480" s="209"/>
      <c r="AN1480" s="209"/>
      <c r="AO1480" s="209"/>
      <c r="AP1480" s="209"/>
      <c r="AQ1480" s="209"/>
      <c r="AR1480" s="209"/>
      <c r="AS1480" s="209"/>
      <c r="AT1480" s="209"/>
      <c r="AU1480" s="209"/>
      <c r="AV1480" s="209"/>
      <c r="AW1480" s="209"/>
      <c r="AX1480"/>
    </row>
    <row r="1481" spans="1:50" ht="15" hidden="1" x14ac:dyDescent="0.25">
      <c r="A1481" s="209">
        <v>4248</v>
      </c>
      <c r="B1481" s="209" t="s">
        <v>743</v>
      </c>
      <c r="C1481" s="210">
        <v>45681.838194444441</v>
      </c>
      <c r="D1481" s="209" t="s">
        <v>767</v>
      </c>
      <c r="E1481" s="209" t="s">
        <v>507</v>
      </c>
      <c r="F1481" s="209">
        <v>1</v>
      </c>
      <c r="G1481" s="209" t="s">
        <v>487</v>
      </c>
      <c r="H1481" s="209" t="s">
        <v>620</v>
      </c>
      <c r="I1481" s="209" t="s">
        <v>624</v>
      </c>
      <c r="J1481" s="209" t="s">
        <v>1</v>
      </c>
      <c r="K1481" s="209" t="s">
        <v>2306</v>
      </c>
      <c r="L1481" s="209" t="s">
        <v>600</v>
      </c>
      <c r="M1481" s="209" t="s">
        <v>1765</v>
      </c>
      <c r="N1481" s="209" t="s">
        <v>642</v>
      </c>
      <c r="O1481" s="209"/>
      <c r="P1481" s="209"/>
      <c r="Q1481" s="209" t="s">
        <v>688</v>
      </c>
      <c r="R1481" s="209" t="e">
        <f>VLOOKUP(LEFT(Solicitacao_Prancha[[#This Row],[ORIGEM]],4),#REF!,2,0)</f>
        <v>#REF!</v>
      </c>
      <c r="S1481" s="209" t="e">
        <f>VLOOKUP(LEFT(Solicitacao_Prancha[[#This Row],[DESTINO]],4),#REF!,2,0)</f>
        <v>#REF!</v>
      </c>
      <c r="T1481" s="218" t="str">
        <f t="shared" si="333"/>
        <v>Não Aderente</v>
      </c>
      <c r="U1481" s="222">
        <f>((CONCATENATE(Solicitacao_Prancha[[#This Row],[DATA MOVIMENTAÇÃO]]," ",Solicitacao_Prancha[[#This Row],[HORA MOVIMENTAÇÃO]])-Solicitacao_Prancha[[#This Row],[DATA SOLICITAÇÃO]])*24)+3</f>
        <v>36.883333333418705</v>
      </c>
      <c r="V1481" s="218" t="s">
        <v>410</v>
      </c>
      <c r="W1481" s="209" t="str">
        <f>LEFT(Solicitacao_Prancha[[#This Row],[ORIGEM]],4)</f>
        <v>0398</v>
      </c>
      <c r="X1481" s="209" t="str">
        <f>LEFT(Solicitacao_Prancha[[#This Row],[DESTINO]],4)</f>
        <v>0352</v>
      </c>
      <c r="Y1481" s="209" t="str">
        <f t="shared" si="334"/>
        <v>BRLP0398</v>
      </c>
      <c r="Z1481" s="209" t="str">
        <f t="shared" si="335"/>
        <v>03980352</v>
      </c>
      <c r="AA1481" s="209" t="str">
        <f t="shared" si="336"/>
        <v>BRLP0352</v>
      </c>
      <c r="AB1481" s="222" t="e">
        <f>VLOOKUP(Y1481,#REF!,2,0)</f>
        <v>#REF!</v>
      </c>
      <c r="AC1481" s="222" t="e">
        <f>VLOOKUP(Z1481,#REF!,2,0)</f>
        <v>#REF!</v>
      </c>
      <c r="AD1481" s="222" t="e">
        <f>VLOOKUP(AA1481,#REF!,2,0)</f>
        <v>#REF!</v>
      </c>
      <c r="AE1481" s="228" t="e">
        <f t="shared" si="337"/>
        <v>#REF!</v>
      </c>
      <c r="AF1481" s="230" t="e">
        <f t="shared" si="338"/>
        <v>#REF!</v>
      </c>
      <c r="AG1481" s="230">
        <v>2</v>
      </c>
      <c r="AH1481" s="230" t="e">
        <f t="shared" si="330"/>
        <v>#REF!</v>
      </c>
      <c r="AI1481" s="230" t="e">
        <f t="shared" si="331"/>
        <v>#REF!</v>
      </c>
      <c r="AJ1481" s="230" t="e">
        <f t="shared" si="332"/>
        <v>#REF!</v>
      </c>
      <c r="AK1481" s="209"/>
      <c r="AL1481" s="209"/>
      <c r="AM1481" s="209"/>
      <c r="AN1481" s="209"/>
      <c r="AO1481" s="209"/>
      <c r="AP1481" s="209"/>
      <c r="AQ1481" s="209"/>
      <c r="AR1481" s="209"/>
      <c r="AS1481" s="209"/>
      <c r="AT1481" s="209"/>
      <c r="AU1481" s="209"/>
      <c r="AV1481" s="209"/>
      <c r="AW1481" s="209"/>
      <c r="AX1481"/>
    </row>
    <row r="1482" spans="1:50" ht="15" hidden="1" x14ac:dyDescent="0.25">
      <c r="A1482" s="209">
        <v>4249</v>
      </c>
      <c r="B1482" s="209" t="s">
        <v>717</v>
      </c>
      <c r="C1482" s="210">
        <v>45681.84097222222</v>
      </c>
      <c r="D1482" s="209" t="s">
        <v>1350</v>
      </c>
      <c r="E1482" s="209" t="s">
        <v>500</v>
      </c>
      <c r="F1482" s="209">
        <v>2</v>
      </c>
      <c r="G1482" s="209" t="s">
        <v>506</v>
      </c>
      <c r="H1482" s="209" t="s">
        <v>621</v>
      </c>
      <c r="I1482" s="209" t="s">
        <v>624</v>
      </c>
      <c r="J1482" s="209" t="s">
        <v>1</v>
      </c>
      <c r="K1482" s="209" t="s">
        <v>2278</v>
      </c>
      <c r="L1482" s="209" t="s">
        <v>602</v>
      </c>
      <c r="M1482" s="209" t="s">
        <v>1513</v>
      </c>
      <c r="N1482" s="209" t="s">
        <v>619</v>
      </c>
      <c r="O1482" s="209"/>
      <c r="P1482" s="209"/>
      <c r="Q1482" s="209" t="s">
        <v>688</v>
      </c>
      <c r="R1482" s="209" t="e">
        <f>VLOOKUP(LEFT(Solicitacao_Prancha[[#This Row],[ORIGEM]],4),#REF!,2,0)</f>
        <v>#REF!</v>
      </c>
      <c r="S1482" s="209" t="e">
        <f>VLOOKUP(LEFT(Solicitacao_Prancha[[#This Row],[DESTINO]],4),#REF!,2,0)</f>
        <v>#REF!</v>
      </c>
      <c r="T1482" s="218" t="str">
        <f t="shared" si="333"/>
        <v>Não Aderente</v>
      </c>
      <c r="U1482" s="222">
        <f>((CONCATENATE(Solicitacao_Prancha[[#This Row],[DATA MOVIMENTAÇÃO]]," ",Solicitacao_Prancha[[#This Row],[HORA MOVIMENTAÇÃO]])-Solicitacao_Prancha[[#This Row],[DATA SOLICITAÇÃO]])*24)+3</f>
        <v>21.816666666709352</v>
      </c>
      <c r="V1482" s="218" t="s">
        <v>410</v>
      </c>
      <c r="W1482" s="209" t="str">
        <f>LEFT(Solicitacao_Prancha[[#This Row],[ORIGEM]],4)</f>
        <v>0460</v>
      </c>
      <c r="X1482" s="209" t="str">
        <f>LEFT(Solicitacao_Prancha[[#This Row],[DESTINO]],4)</f>
        <v>0394</v>
      </c>
      <c r="Y1482" s="209" t="str">
        <f t="shared" si="334"/>
        <v>BRLP0460</v>
      </c>
      <c r="Z1482" s="209" t="str">
        <f t="shared" si="335"/>
        <v>04600394</v>
      </c>
      <c r="AA1482" s="209" t="str">
        <f t="shared" si="336"/>
        <v>BRLP0394</v>
      </c>
      <c r="AB1482" s="222" t="e">
        <f>VLOOKUP(Y1482,#REF!,2,0)</f>
        <v>#REF!</v>
      </c>
      <c r="AC1482" s="222" t="e">
        <f>VLOOKUP(Z1482,#REF!,2,0)</f>
        <v>#REF!</v>
      </c>
      <c r="AD1482" s="222" t="e">
        <f>VLOOKUP(AA1482,#REF!,2,0)</f>
        <v>#REF!</v>
      </c>
      <c r="AE1482" s="228" t="e">
        <f t="shared" si="337"/>
        <v>#REF!</v>
      </c>
      <c r="AF1482" s="230" t="e">
        <f t="shared" si="338"/>
        <v>#REF!</v>
      </c>
      <c r="AG1482" s="230">
        <v>2</v>
      </c>
      <c r="AH1482" s="230" t="e">
        <f t="shared" si="330"/>
        <v>#REF!</v>
      </c>
      <c r="AI1482" s="230" t="e">
        <f t="shared" si="331"/>
        <v>#REF!</v>
      </c>
      <c r="AJ1482" s="230" t="e">
        <f t="shared" si="332"/>
        <v>#REF!</v>
      </c>
      <c r="AK1482" s="209"/>
      <c r="AL1482" s="209"/>
      <c r="AM1482" s="209"/>
      <c r="AN1482" s="209"/>
      <c r="AO1482" s="209"/>
      <c r="AP1482" s="209"/>
      <c r="AQ1482" s="209"/>
      <c r="AR1482" s="209"/>
      <c r="AS1482" s="209"/>
      <c r="AT1482" s="209"/>
      <c r="AU1482" s="209"/>
      <c r="AV1482" s="209"/>
      <c r="AW1482" s="209"/>
      <c r="AX1482"/>
    </row>
    <row r="1483" spans="1:50" ht="15" hidden="1" x14ac:dyDescent="0.25">
      <c r="A1483" s="209">
        <v>4250</v>
      </c>
      <c r="B1483" s="209" t="s">
        <v>742</v>
      </c>
      <c r="C1483" s="210">
        <v>45681.862500000003</v>
      </c>
      <c r="D1483" s="209" t="s">
        <v>1867</v>
      </c>
      <c r="E1483" s="209" t="s">
        <v>491</v>
      </c>
      <c r="F1483" s="209">
        <v>1</v>
      </c>
      <c r="G1483" s="209" t="s">
        <v>532</v>
      </c>
      <c r="H1483" s="209" t="s">
        <v>620</v>
      </c>
      <c r="I1483" s="209" t="s">
        <v>624</v>
      </c>
      <c r="J1483" s="209" t="s">
        <v>1</v>
      </c>
      <c r="K1483" s="209" t="s">
        <v>2279</v>
      </c>
      <c r="L1483" s="209" t="s">
        <v>593</v>
      </c>
      <c r="M1483" s="209" t="s">
        <v>2267</v>
      </c>
      <c r="N1483" s="209" t="s">
        <v>1795</v>
      </c>
      <c r="O1483" s="209"/>
      <c r="P1483" s="209"/>
      <c r="Q1483" s="209" t="s">
        <v>687</v>
      </c>
      <c r="R1483" s="209" t="e">
        <f>VLOOKUP(LEFT(Solicitacao_Prancha[[#This Row],[ORIGEM]],4),#REF!,2,0)</f>
        <v>#REF!</v>
      </c>
      <c r="S1483" s="209" t="e">
        <f>VLOOKUP(LEFT(Solicitacao_Prancha[[#This Row],[DESTINO]],4),#REF!,2,0)</f>
        <v>#REF!</v>
      </c>
      <c r="T1483" s="218" t="str">
        <f t="shared" si="333"/>
        <v>Aderente</v>
      </c>
      <c r="U1483" s="222">
        <f>((CONCATENATE(Solicitacao_Prancha[[#This Row],[DATA MOVIMENTAÇÃO]]," ",Solicitacao_Prancha[[#This Row],[HORA MOVIMENTAÇÃO]])-Solicitacao_Prancha[[#This Row],[DATA SOLICITAÇÃO]])*24)+3</f>
        <v>62.299999999988358</v>
      </c>
      <c r="V1483" s="218" t="s">
        <v>410</v>
      </c>
      <c r="W1483" s="209" t="str">
        <f>LEFT(Solicitacao_Prancha[[#This Row],[ORIGEM]],4)</f>
        <v>0361</v>
      </c>
      <c r="X1483" s="209" t="str">
        <f>LEFT(Solicitacao_Prancha[[#This Row],[DESTINO]],4)</f>
        <v>0294</v>
      </c>
      <c r="Y1483" s="209" t="str">
        <f t="shared" si="334"/>
        <v>BRLP0361</v>
      </c>
      <c r="Z1483" s="209" t="str">
        <f t="shared" si="335"/>
        <v>03610294</v>
      </c>
      <c r="AA1483" s="209" t="str">
        <f t="shared" si="336"/>
        <v>BRLP0294</v>
      </c>
      <c r="AB1483" s="222" t="e">
        <f>VLOOKUP(Y1483,#REF!,2,0)</f>
        <v>#REF!</v>
      </c>
      <c r="AC1483" s="222" t="e">
        <f>VLOOKUP(Z1483,#REF!,2,0)</f>
        <v>#REF!</v>
      </c>
      <c r="AD1483" s="222" t="e">
        <f>VLOOKUP(AA1483,#REF!,2,0)</f>
        <v>#REF!</v>
      </c>
      <c r="AE1483" s="228" t="e">
        <f t="shared" si="337"/>
        <v>#REF!</v>
      </c>
      <c r="AF1483" s="230" t="e">
        <f t="shared" si="338"/>
        <v>#REF!</v>
      </c>
      <c r="AG1483" s="230">
        <v>2</v>
      </c>
      <c r="AH1483" s="230" t="e">
        <f t="shared" si="330"/>
        <v>#REF!</v>
      </c>
      <c r="AI1483" s="230" t="e">
        <f t="shared" si="331"/>
        <v>#REF!</v>
      </c>
      <c r="AJ1483" s="230" t="e">
        <f t="shared" si="332"/>
        <v>#REF!</v>
      </c>
      <c r="AK1483" s="209"/>
      <c r="AL1483" s="209"/>
      <c r="AM1483" s="209"/>
      <c r="AN1483" s="209"/>
      <c r="AO1483" s="209"/>
      <c r="AP1483" s="209"/>
      <c r="AQ1483" s="209"/>
      <c r="AR1483" s="209"/>
      <c r="AS1483" s="209"/>
      <c r="AT1483" s="209"/>
      <c r="AU1483" s="209"/>
      <c r="AV1483" s="209"/>
      <c r="AW1483" s="209"/>
      <c r="AX1483"/>
    </row>
    <row r="1484" spans="1:50" ht="15" hidden="1" x14ac:dyDescent="0.25">
      <c r="A1484" s="209">
        <v>4251</v>
      </c>
      <c r="B1484" s="209" t="s">
        <v>745</v>
      </c>
      <c r="C1484" s="210">
        <v>45681.90347222222</v>
      </c>
      <c r="D1484" s="209" t="s">
        <v>2342</v>
      </c>
      <c r="E1484" s="209" t="s">
        <v>553</v>
      </c>
      <c r="F1484" s="209">
        <v>1</v>
      </c>
      <c r="G1484" s="209" t="s">
        <v>583</v>
      </c>
      <c r="H1484" s="209" t="s">
        <v>620</v>
      </c>
      <c r="I1484" s="209" t="s">
        <v>622</v>
      </c>
      <c r="J1484" s="209" t="s">
        <v>1</v>
      </c>
      <c r="K1484" s="209" t="s">
        <v>2278</v>
      </c>
      <c r="L1484" s="209" t="s">
        <v>2343</v>
      </c>
      <c r="M1484" s="209" t="s">
        <v>783</v>
      </c>
      <c r="N1484" s="209" t="s">
        <v>690</v>
      </c>
      <c r="O1484" s="209"/>
      <c r="P1484" s="209"/>
      <c r="Q1484" s="209" t="s">
        <v>687</v>
      </c>
      <c r="R1484" s="209" t="e">
        <f>VLOOKUP(LEFT(Solicitacao_Prancha[[#This Row],[ORIGEM]],4),#REF!,2,0)</f>
        <v>#REF!</v>
      </c>
      <c r="S1484" s="209" t="e">
        <f>VLOOKUP(LEFT(Solicitacao_Prancha[[#This Row],[DESTINO]],4),#REF!,2,0)</f>
        <v>#REF!</v>
      </c>
      <c r="T1484" s="218" t="str">
        <f t="shared" si="333"/>
        <v>Não Aderente</v>
      </c>
      <c r="U1484" s="222">
        <f>((CONCATENATE(Solicitacao_Prancha[[#This Row],[DATA MOVIMENTAÇÃO]]," ",Solicitacao_Prancha[[#This Row],[HORA MOVIMENTAÇÃO]])-Solicitacao_Prancha[[#This Row],[DATA SOLICITAÇÃO]])*24)+3</f>
        <v>12.016666666720994</v>
      </c>
      <c r="V1484" s="218" t="s">
        <v>410</v>
      </c>
      <c r="W1484" s="209" t="str">
        <f>LEFT(Solicitacao_Prancha[[#This Row],[ORIGEM]],4)</f>
        <v>1080</v>
      </c>
      <c r="X1484" s="209" t="str">
        <f>LEFT(Solicitacao_Prancha[[#This Row],[DESTINO]],4)</f>
        <v>2418</v>
      </c>
      <c r="Y1484" s="209" t="str">
        <f t="shared" si="334"/>
        <v>BRLP1080</v>
      </c>
      <c r="Z1484" s="209" t="str">
        <f t="shared" si="335"/>
        <v>10802418</v>
      </c>
      <c r="AA1484" s="209" t="str">
        <f t="shared" si="336"/>
        <v>BRLP2418</v>
      </c>
      <c r="AB1484" s="222" t="e">
        <f>VLOOKUP(Y1484,#REF!,2,0)</f>
        <v>#REF!</v>
      </c>
      <c r="AC1484" s="222" t="e">
        <f>VLOOKUP(Z1484,#REF!,2,0)</f>
        <v>#REF!</v>
      </c>
      <c r="AD1484" s="222" t="e">
        <f>VLOOKUP(AA1484,#REF!,2,0)</f>
        <v>#REF!</v>
      </c>
      <c r="AE1484" s="228" t="e">
        <f t="shared" si="337"/>
        <v>#REF!</v>
      </c>
      <c r="AF1484" s="230" t="e">
        <f t="shared" si="338"/>
        <v>#REF!</v>
      </c>
      <c r="AG1484" s="230">
        <v>2</v>
      </c>
      <c r="AH1484" s="230" t="e">
        <f t="shared" si="330"/>
        <v>#REF!</v>
      </c>
      <c r="AI1484" s="230" t="e">
        <f t="shared" si="331"/>
        <v>#REF!</v>
      </c>
      <c r="AJ1484" s="230" t="e">
        <f t="shared" si="332"/>
        <v>#REF!</v>
      </c>
      <c r="AK1484" s="209"/>
      <c r="AL1484" s="209"/>
      <c r="AM1484" s="209"/>
      <c r="AN1484" s="209"/>
      <c r="AO1484" s="209"/>
      <c r="AP1484" s="209"/>
      <c r="AQ1484" s="209"/>
      <c r="AR1484" s="209"/>
      <c r="AS1484" s="209"/>
      <c r="AT1484" s="209"/>
      <c r="AU1484" s="209"/>
      <c r="AV1484" s="209"/>
      <c r="AW1484" s="209"/>
      <c r="AX1484"/>
    </row>
    <row r="1485" spans="1:50" ht="15" hidden="1" x14ac:dyDescent="0.25">
      <c r="A1485" s="209">
        <v>4252</v>
      </c>
      <c r="B1485" s="209" t="s">
        <v>718</v>
      </c>
      <c r="C1485" s="210">
        <v>45681.919444444444</v>
      </c>
      <c r="D1485" s="209" t="s">
        <v>1679</v>
      </c>
      <c r="E1485" s="209" t="s">
        <v>744</v>
      </c>
      <c r="F1485" s="209">
        <v>6</v>
      </c>
      <c r="G1485" s="209" t="s">
        <v>6</v>
      </c>
      <c r="H1485" s="209" t="s">
        <v>620</v>
      </c>
      <c r="I1485" s="209" t="s">
        <v>624</v>
      </c>
      <c r="J1485" s="209" t="s">
        <v>1</v>
      </c>
      <c r="K1485" s="209" t="s">
        <v>2306</v>
      </c>
      <c r="L1485" s="209" t="s">
        <v>604</v>
      </c>
      <c r="M1485" s="209" t="s">
        <v>2232</v>
      </c>
      <c r="N1485" s="209" t="s">
        <v>1614</v>
      </c>
      <c r="O1485" s="209"/>
      <c r="P1485" s="209"/>
      <c r="Q1485" s="209" t="s">
        <v>688</v>
      </c>
      <c r="R1485" s="209" t="e">
        <f>VLOOKUP(LEFT(Solicitacao_Prancha[[#This Row],[ORIGEM]],4),#REF!,2,0)</f>
        <v>#REF!</v>
      </c>
      <c r="S1485" s="209" t="e">
        <f>VLOOKUP(LEFT(Solicitacao_Prancha[[#This Row],[DESTINO]],4),#REF!,2,0)</f>
        <v>#REF!</v>
      </c>
      <c r="T1485" s="218" t="str">
        <f t="shared" si="333"/>
        <v>Não Aderente</v>
      </c>
      <c r="U1485" s="222">
        <f>((CONCATENATE(Solicitacao_Prancha[[#This Row],[DATA MOVIMENTAÇÃO]]," ",Solicitacao_Prancha[[#This Row],[HORA MOVIMENTAÇÃO]])-Solicitacao_Prancha[[#This Row],[DATA SOLICITAÇÃO]])*24)+3</f>
        <v>35.933333333290648</v>
      </c>
      <c r="V1485" s="218" t="s">
        <v>410</v>
      </c>
      <c r="W1485" s="209" t="str">
        <f>LEFT(Solicitacao_Prancha[[#This Row],[ORIGEM]],4)</f>
        <v>0582</v>
      </c>
      <c r="X1485" s="209" t="str">
        <f>LEFT(Solicitacao_Prancha[[#This Row],[DESTINO]],4)</f>
        <v>0630</v>
      </c>
      <c r="Y1485" s="209" t="str">
        <f t="shared" si="334"/>
        <v>BRLP0582</v>
      </c>
      <c r="Z1485" s="209" t="str">
        <f t="shared" si="335"/>
        <v>05820630</v>
      </c>
      <c r="AA1485" s="209" t="str">
        <f t="shared" si="336"/>
        <v>BRLP0630</v>
      </c>
      <c r="AB1485" s="222" t="e">
        <f>VLOOKUP(Y1485,#REF!,2,0)</f>
        <v>#REF!</v>
      </c>
      <c r="AC1485" s="222" t="e">
        <f>VLOOKUP(Z1485,#REF!,2,0)</f>
        <v>#REF!</v>
      </c>
      <c r="AD1485" s="222" t="e">
        <f>VLOOKUP(AA1485,#REF!,2,0)</f>
        <v>#REF!</v>
      </c>
      <c r="AE1485" s="228" t="e">
        <f t="shared" si="337"/>
        <v>#REF!</v>
      </c>
      <c r="AF1485" s="230" t="e">
        <f t="shared" si="338"/>
        <v>#REF!</v>
      </c>
      <c r="AG1485" s="230">
        <v>2</v>
      </c>
      <c r="AH1485" s="230" t="e">
        <f t="shared" si="330"/>
        <v>#REF!</v>
      </c>
      <c r="AI1485" s="230" t="e">
        <f t="shared" si="331"/>
        <v>#REF!</v>
      </c>
      <c r="AJ1485" s="230" t="e">
        <f t="shared" si="332"/>
        <v>#REF!</v>
      </c>
      <c r="AK1485" s="209"/>
      <c r="AL1485" s="209"/>
      <c r="AM1485" s="209"/>
      <c r="AN1485" s="209"/>
      <c r="AO1485" s="209"/>
      <c r="AP1485" s="209"/>
      <c r="AQ1485" s="209"/>
      <c r="AR1485" s="209"/>
      <c r="AS1485" s="209"/>
      <c r="AT1485" s="209"/>
      <c r="AU1485" s="209"/>
      <c r="AV1485" s="209"/>
      <c r="AW1485" s="209"/>
      <c r="AX1485"/>
    </row>
    <row r="1486" spans="1:50" ht="15" hidden="1" x14ac:dyDescent="0.25">
      <c r="A1486" s="209">
        <v>4253</v>
      </c>
      <c r="B1486" s="209" t="s">
        <v>718</v>
      </c>
      <c r="C1486" s="210">
        <v>45681.92083333333</v>
      </c>
      <c r="D1486" s="209" t="s">
        <v>1679</v>
      </c>
      <c r="E1486" s="209" t="s">
        <v>744</v>
      </c>
      <c r="F1486" s="209">
        <v>10</v>
      </c>
      <c r="G1486" s="209" t="s">
        <v>6</v>
      </c>
      <c r="H1486" s="209" t="s">
        <v>624</v>
      </c>
      <c r="I1486" s="209" t="s">
        <v>624</v>
      </c>
      <c r="J1486" s="209" t="s">
        <v>1</v>
      </c>
      <c r="K1486" s="209" t="s">
        <v>2279</v>
      </c>
      <c r="L1486" s="209" t="s">
        <v>604</v>
      </c>
      <c r="M1486" s="209" t="s">
        <v>2232</v>
      </c>
      <c r="N1486" s="209" t="s">
        <v>1614</v>
      </c>
      <c r="O1486" s="209"/>
      <c r="P1486" s="209"/>
      <c r="Q1486" s="209" t="s">
        <v>688</v>
      </c>
      <c r="R1486" s="209" t="e">
        <f>VLOOKUP(LEFT(Solicitacao_Prancha[[#This Row],[ORIGEM]],4),#REF!,2,0)</f>
        <v>#REF!</v>
      </c>
      <c r="S1486" s="209" t="e">
        <f>VLOOKUP(LEFT(Solicitacao_Prancha[[#This Row],[DESTINO]],4),#REF!,2,0)</f>
        <v>#REF!</v>
      </c>
      <c r="T1486" s="218" t="str">
        <f t="shared" si="333"/>
        <v>Aderente</v>
      </c>
      <c r="U1486" s="222">
        <f>((CONCATENATE(Solicitacao_Prancha[[#This Row],[DATA MOVIMENTAÇÃO]]," ",Solicitacao_Prancha[[#This Row],[HORA MOVIMENTAÇÃO]])-Solicitacao_Prancha[[#This Row],[DATA SOLICITAÇÃO]])*24)+3</f>
        <v>59.900000000023283</v>
      </c>
      <c r="V1486" s="218" t="s">
        <v>410</v>
      </c>
      <c r="W1486" s="209" t="str">
        <f>LEFT(Solicitacao_Prancha[[#This Row],[ORIGEM]],4)</f>
        <v>0582</v>
      </c>
      <c r="X1486" s="209" t="str">
        <f>LEFT(Solicitacao_Prancha[[#This Row],[DESTINO]],4)</f>
        <v>0630</v>
      </c>
      <c r="Y1486" s="209" t="str">
        <f t="shared" si="334"/>
        <v>BRLP0582</v>
      </c>
      <c r="Z1486" s="209" t="str">
        <f t="shared" si="335"/>
        <v>05820630</v>
      </c>
      <c r="AA1486" s="209" t="str">
        <f t="shared" si="336"/>
        <v>BRLP0630</v>
      </c>
      <c r="AB1486" s="222" t="e">
        <f>VLOOKUP(Y1486,#REF!,2,0)</f>
        <v>#REF!</v>
      </c>
      <c r="AC1486" s="222" t="e">
        <f>VLOOKUP(Z1486,#REF!,2,0)</f>
        <v>#REF!</v>
      </c>
      <c r="AD1486" s="222" t="e">
        <f>VLOOKUP(AA1486,#REF!,2,0)</f>
        <v>#REF!</v>
      </c>
      <c r="AE1486" s="228" t="e">
        <f t="shared" si="337"/>
        <v>#REF!</v>
      </c>
      <c r="AF1486" s="230" t="e">
        <f t="shared" si="338"/>
        <v>#REF!</v>
      </c>
      <c r="AG1486" s="230">
        <v>2</v>
      </c>
      <c r="AH1486" s="230" t="e">
        <f t="shared" si="330"/>
        <v>#REF!</v>
      </c>
      <c r="AI1486" s="230" t="e">
        <f t="shared" si="331"/>
        <v>#REF!</v>
      </c>
      <c r="AJ1486" s="230" t="e">
        <f t="shared" si="332"/>
        <v>#REF!</v>
      </c>
      <c r="AK1486" s="209"/>
      <c r="AL1486" s="209"/>
      <c r="AM1486" s="209"/>
      <c r="AN1486" s="209"/>
      <c r="AO1486" s="209"/>
      <c r="AP1486" s="209"/>
      <c r="AQ1486" s="209"/>
      <c r="AR1486" s="209"/>
      <c r="AS1486" s="209"/>
      <c r="AT1486" s="209"/>
      <c r="AU1486" s="209"/>
      <c r="AV1486" s="209"/>
      <c r="AW1486" s="209"/>
      <c r="AX1486"/>
    </row>
    <row r="1487" spans="1:50" ht="15" hidden="1" x14ac:dyDescent="0.25">
      <c r="A1487" s="209">
        <v>4254</v>
      </c>
      <c r="B1487" s="209" t="s">
        <v>718</v>
      </c>
      <c r="C1487" s="210">
        <v>45681.921527777777</v>
      </c>
      <c r="D1487" s="209" t="s">
        <v>1679</v>
      </c>
      <c r="E1487" s="209" t="s">
        <v>5</v>
      </c>
      <c r="F1487" s="209">
        <v>1</v>
      </c>
      <c r="G1487" s="209" t="s">
        <v>6</v>
      </c>
      <c r="H1487" s="209" t="s">
        <v>620</v>
      </c>
      <c r="I1487" s="209" t="s">
        <v>624</v>
      </c>
      <c r="J1487" s="209" t="s">
        <v>1</v>
      </c>
      <c r="K1487" s="209" t="s">
        <v>2279</v>
      </c>
      <c r="L1487" s="209" t="s">
        <v>1704</v>
      </c>
      <c r="M1487" s="209" t="s">
        <v>2232</v>
      </c>
      <c r="N1487" s="209" t="s">
        <v>1614</v>
      </c>
      <c r="O1487" s="209"/>
      <c r="P1487" s="209"/>
      <c r="Q1487" s="209" t="s">
        <v>688</v>
      </c>
      <c r="R1487" s="209" t="e">
        <f>VLOOKUP(LEFT(Solicitacao_Prancha[[#This Row],[ORIGEM]],4),#REF!,2,0)</f>
        <v>#REF!</v>
      </c>
      <c r="S1487" s="209" t="e">
        <f>VLOOKUP(LEFT(Solicitacao_Prancha[[#This Row],[DESTINO]],4),#REF!,2,0)</f>
        <v>#REF!</v>
      </c>
      <c r="T1487" s="218" t="str">
        <f t="shared" si="333"/>
        <v>Aderente</v>
      </c>
      <c r="U1487" s="222">
        <f>((CONCATENATE(Solicitacao_Prancha[[#This Row],[DATA MOVIMENTAÇÃO]]," ",Solicitacao_Prancha[[#This Row],[HORA MOVIMENTAÇÃO]])-Solicitacao_Prancha[[#This Row],[DATA SOLICITAÇÃO]])*24)+3</f>
        <v>60.016666666720994</v>
      </c>
      <c r="V1487" s="218" t="s">
        <v>410</v>
      </c>
      <c r="W1487" s="209" t="str">
        <f>LEFT(Solicitacao_Prancha[[#This Row],[ORIGEM]],4)</f>
        <v>0582</v>
      </c>
      <c r="X1487" s="209" t="str">
        <f>LEFT(Solicitacao_Prancha[[#This Row],[DESTINO]],4)</f>
        <v>0630</v>
      </c>
      <c r="Y1487" s="209" t="str">
        <f t="shared" si="334"/>
        <v>BRLP0582</v>
      </c>
      <c r="Z1487" s="209" t="str">
        <f t="shared" si="335"/>
        <v>05820630</v>
      </c>
      <c r="AA1487" s="209" t="str">
        <f t="shared" si="336"/>
        <v>BRLP0630</v>
      </c>
      <c r="AB1487" s="222" t="e">
        <f>VLOOKUP(Y1487,#REF!,2,0)</f>
        <v>#REF!</v>
      </c>
      <c r="AC1487" s="222" t="e">
        <f>VLOOKUP(Z1487,#REF!,2,0)</f>
        <v>#REF!</v>
      </c>
      <c r="AD1487" s="222" t="e">
        <f>VLOOKUP(AA1487,#REF!,2,0)</f>
        <v>#REF!</v>
      </c>
      <c r="AE1487" s="228" t="e">
        <f t="shared" si="337"/>
        <v>#REF!</v>
      </c>
      <c r="AF1487" s="230" t="e">
        <f t="shared" si="338"/>
        <v>#REF!</v>
      </c>
      <c r="AG1487" s="230">
        <v>2</v>
      </c>
      <c r="AH1487" s="230" t="e">
        <f t="shared" si="330"/>
        <v>#REF!</v>
      </c>
      <c r="AI1487" s="230" t="e">
        <f t="shared" si="331"/>
        <v>#REF!</v>
      </c>
      <c r="AJ1487" s="230" t="e">
        <f t="shared" si="332"/>
        <v>#REF!</v>
      </c>
      <c r="AK1487" s="209"/>
      <c r="AL1487" s="209"/>
      <c r="AM1487" s="209"/>
      <c r="AN1487" s="209"/>
      <c r="AO1487" s="209"/>
      <c r="AP1487" s="209"/>
      <c r="AQ1487" s="209"/>
      <c r="AR1487" s="209"/>
      <c r="AS1487" s="209"/>
      <c r="AT1487" s="209"/>
      <c r="AU1487" s="209"/>
      <c r="AV1487" s="209"/>
      <c r="AW1487" s="209"/>
      <c r="AX1487"/>
    </row>
    <row r="1488" spans="1:50" ht="15" hidden="1" x14ac:dyDescent="0.25">
      <c r="A1488" s="209">
        <v>4255</v>
      </c>
      <c r="B1488" s="209" t="s">
        <v>745</v>
      </c>
      <c r="C1488" s="210">
        <v>45681.941666666666</v>
      </c>
      <c r="D1488" s="209" t="s">
        <v>484</v>
      </c>
      <c r="E1488" s="209" t="s">
        <v>524</v>
      </c>
      <c r="F1488" s="209">
        <v>3</v>
      </c>
      <c r="G1488" s="209" t="s">
        <v>525</v>
      </c>
      <c r="H1488" s="209" t="s">
        <v>621</v>
      </c>
      <c r="I1488" s="209" t="s">
        <v>622</v>
      </c>
      <c r="J1488" s="209" t="s">
        <v>1</v>
      </c>
      <c r="K1488" s="209" t="s">
        <v>2279</v>
      </c>
      <c r="L1488" s="209" t="s">
        <v>2285</v>
      </c>
      <c r="M1488" s="209" t="s">
        <v>2212</v>
      </c>
      <c r="N1488" s="209" t="s">
        <v>647</v>
      </c>
      <c r="O1488" s="209"/>
      <c r="P1488" s="209"/>
      <c r="Q1488" s="209" t="s">
        <v>688</v>
      </c>
      <c r="R1488" s="209" t="e">
        <f>VLOOKUP(LEFT(Solicitacao_Prancha[[#This Row],[ORIGEM]],4),#REF!,2,0)</f>
        <v>#REF!</v>
      </c>
      <c r="S1488" s="209" t="e">
        <f>VLOOKUP(LEFT(Solicitacao_Prancha[[#This Row],[DESTINO]],4),#REF!,2,0)</f>
        <v>#REF!</v>
      </c>
      <c r="T1488" s="218" t="str">
        <f t="shared" si="333"/>
        <v>Aderente</v>
      </c>
      <c r="U1488" s="222">
        <f>((CONCATENATE(Solicitacao_Prancha[[#This Row],[DATA MOVIMENTAÇÃO]]," ",Solicitacao_Prancha[[#This Row],[HORA MOVIMENTAÇÃO]])-Solicitacao_Prancha[[#This Row],[DATA SOLICITAÇÃO]])*24)+3</f>
        <v>58.433333333290648</v>
      </c>
      <c r="V1488" s="218" t="s">
        <v>410</v>
      </c>
      <c r="W1488" s="209" t="str">
        <f>LEFT(Solicitacao_Prancha[[#This Row],[ORIGEM]],4)</f>
        <v>0264</v>
      </c>
      <c r="X1488" s="209" t="str">
        <f>LEFT(Solicitacao_Prancha[[#This Row],[DESTINO]],4)</f>
        <v>0298</v>
      </c>
      <c r="Y1488" s="209" t="str">
        <f t="shared" si="334"/>
        <v>BRLP0264</v>
      </c>
      <c r="Z1488" s="209" t="str">
        <f t="shared" si="335"/>
        <v>02640298</v>
      </c>
      <c r="AA1488" s="209" t="str">
        <f t="shared" si="336"/>
        <v>BRLP0298</v>
      </c>
      <c r="AB1488" s="222" t="e">
        <f>VLOOKUP(Y1488,#REF!,2,0)</f>
        <v>#REF!</v>
      </c>
      <c r="AC1488" s="222" t="e">
        <f>VLOOKUP(Z1488,#REF!,2,0)</f>
        <v>#REF!</v>
      </c>
      <c r="AD1488" s="222" t="e">
        <f>VLOOKUP(AA1488,#REF!,2,0)</f>
        <v>#REF!</v>
      </c>
      <c r="AE1488" s="228" t="e">
        <f t="shared" si="337"/>
        <v>#REF!</v>
      </c>
      <c r="AF1488" s="230" t="e">
        <f t="shared" si="338"/>
        <v>#REF!</v>
      </c>
      <c r="AG1488" s="230">
        <v>2</v>
      </c>
      <c r="AH1488" s="230" t="e">
        <f t="shared" si="330"/>
        <v>#REF!</v>
      </c>
      <c r="AI1488" s="230" t="e">
        <f t="shared" si="331"/>
        <v>#REF!</v>
      </c>
      <c r="AJ1488" s="230" t="e">
        <f t="shared" si="332"/>
        <v>#REF!</v>
      </c>
      <c r="AK1488" s="209"/>
      <c r="AL1488" s="209"/>
      <c r="AM1488" s="209"/>
      <c r="AN1488" s="209"/>
      <c r="AO1488" s="209"/>
      <c r="AP1488" s="209"/>
      <c r="AQ1488" s="209"/>
      <c r="AR1488" s="209"/>
      <c r="AS1488" s="209"/>
      <c r="AT1488" s="209"/>
      <c r="AU1488" s="209"/>
      <c r="AV1488" s="209"/>
      <c r="AW1488" s="209"/>
      <c r="AX1488"/>
    </row>
    <row r="1489" spans="1:50" ht="15" hidden="1" x14ac:dyDescent="0.25">
      <c r="A1489" s="209">
        <v>4256</v>
      </c>
      <c r="B1489" s="209" t="s">
        <v>742</v>
      </c>
      <c r="C1489" s="210">
        <v>45681.945833333331</v>
      </c>
      <c r="D1489" s="209" t="s">
        <v>1574</v>
      </c>
      <c r="E1489" s="209" t="s">
        <v>489</v>
      </c>
      <c r="F1489" s="209">
        <v>1</v>
      </c>
      <c r="G1489" s="209" t="s">
        <v>536</v>
      </c>
      <c r="H1489" s="209" t="s">
        <v>620</v>
      </c>
      <c r="I1489" s="209" t="s">
        <v>621</v>
      </c>
      <c r="J1489" s="209" t="s">
        <v>1</v>
      </c>
      <c r="K1489" s="209" t="s">
        <v>2306</v>
      </c>
      <c r="L1489" s="209" t="s">
        <v>598</v>
      </c>
      <c r="M1489" s="209" t="s">
        <v>644</v>
      </c>
      <c r="N1489" s="209" t="s">
        <v>567</v>
      </c>
      <c r="O1489" s="209"/>
      <c r="P1489" s="209"/>
      <c r="Q1489" s="209" t="s">
        <v>688</v>
      </c>
      <c r="R1489" s="209" t="e">
        <f>VLOOKUP(LEFT(Solicitacao_Prancha[[#This Row],[ORIGEM]],4),#REF!,2,0)</f>
        <v>#REF!</v>
      </c>
      <c r="S1489" s="209" t="e">
        <f>VLOOKUP(LEFT(Solicitacao_Prancha[[#This Row],[DESTINO]],4),#REF!,2,0)</f>
        <v>#REF!</v>
      </c>
      <c r="T1489" s="218" t="str">
        <f t="shared" si="333"/>
        <v>Não Aderente</v>
      </c>
      <c r="U1489" s="222">
        <f>((CONCATENATE(Solicitacao_Prancha[[#This Row],[DATA MOVIMENTAÇÃO]]," ",Solicitacao_Prancha[[#This Row],[HORA MOVIMENTAÇÃO]])-Solicitacao_Prancha[[#This Row],[DATA SOLICITAÇÃO]])*24)+3</f>
        <v>42.300000000104774</v>
      </c>
      <c r="V1489" s="218" t="s">
        <v>410</v>
      </c>
      <c r="W1489" s="209" t="str">
        <f>LEFT(Solicitacao_Prancha[[#This Row],[ORIGEM]],4)</f>
        <v>0073</v>
      </c>
      <c r="X1489" s="209" t="str">
        <f>LEFT(Solicitacao_Prancha[[#This Row],[DESTINO]],4)</f>
        <v>0452</v>
      </c>
      <c r="Y1489" s="209" t="str">
        <f t="shared" si="334"/>
        <v>BRLP0073</v>
      </c>
      <c r="Z1489" s="209" t="str">
        <f t="shared" si="335"/>
        <v>00730452</v>
      </c>
      <c r="AA1489" s="209" t="str">
        <f t="shared" si="336"/>
        <v>BRLP0452</v>
      </c>
      <c r="AB1489" s="222" t="e">
        <f>VLOOKUP(Y1489,#REF!,2,0)</f>
        <v>#REF!</v>
      </c>
      <c r="AC1489" s="222" t="e">
        <f>VLOOKUP(Z1489,#REF!,2,0)</f>
        <v>#REF!</v>
      </c>
      <c r="AD1489" s="222" t="e">
        <f>VLOOKUP(AA1489,#REF!,2,0)</f>
        <v>#REF!</v>
      </c>
      <c r="AE1489" s="228" t="e">
        <f t="shared" si="337"/>
        <v>#REF!</v>
      </c>
      <c r="AF1489" s="230" t="e">
        <f t="shared" si="338"/>
        <v>#REF!</v>
      </c>
      <c r="AG1489" s="230">
        <v>2</v>
      </c>
      <c r="AH1489" s="230" t="e">
        <f t="shared" si="330"/>
        <v>#REF!</v>
      </c>
      <c r="AI1489" s="230" t="e">
        <f t="shared" si="331"/>
        <v>#REF!</v>
      </c>
      <c r="AJ1489" s="230" t="e">
        <f t="shared" si="332"/>
        <v>#REF!</v>
      </c>
      <c r="AK1489" s="209"/>
      <c r="AL1489" s="209"/>
      <c r="AM1489" s="209"/>
      <c r="AN1489" s="209"/>
      <c r="AO1489" s="209"/>
      <c r="AP1489" s="209"/>
      <c r="AQ1489" s="209"/>
      <c r="AR1489" s="209"/>
      <c r="AS1489" s="209"/>
      <c r="AT1489" s="209"/>
      <c r="AU1489" s="209"/>
      <c r="AV1489" s="209"/>
      <c r="AW1489" s="209"/>
      <c r="AX1489"/>
    </row>
    <row r="1490" spans="1:50" ht="15" hidden="1" x14ac:dyDescent="0.25">
      <c r="A1490" s="209">
        <v>4257</v>
      </c>
      <c r="B1490" s="209" t="s">
        <v>742</v>
      </c>
      <c r="C1490" s="210">
        <v>45681.948611111111</v>
      </c>
      <c r="D1490" s="209" t="s">
        <v>1574</v>
      </c>
      <c r="E1490" s="209" t="s">
        <v>489</v>
      </c>
      <c r="F1490" s="209">
        <v>1</v>
      </c>
      <c r="G1490" s="209" t="s">
        <v>536</v>
      </c>
      <c r="H1490" s="209" t="s">
        <v>620</v>
      </c>
      <c r="I1490" s="209" t="s">
        <v>621</v>
      </c>
      <c r="J1490" s="209" t="s">
        <v>1</v>
      </c>
      <c r="K1490" s="209" t="s">
        <v>2306</v>
      </c>
      <c r="L1490" s="209" t="s">
        <v>598</v>
      </c>
      <c r="M1490" s="209" t="s">
        <v>644</v>
      </c>
      <c r="N1490" s="209" t="s">
        <v>567</v>
      </c>
      <c r="O1490" s="209"/>
      <c r="P1490" s="209"/>
      <c r="Q1490" s="209" t="s">
        <v>688</v>
      </c>
      <c r="R1490" s="209" t="e">
        <f>VLOOKUP(LEFT(Solicitacao_Prancha[[#This Row],[ORIGEM]],4),#REF!,2,0)</f>
        <v>#REF!</v>
      </c>
      <c r="S1490" s="209" t="e">
        <f>VLOOKUP(LEFT(Solicitacao_Prancha[[#This Row],[DESTINO]],4),#REF!,2,0)</f>
        <v>#REF!</v>
      </c>
      <c r="T1490" s="218" t="str">
        <f t="shared" si="333"/>
        <v>Não Aderente</v>
      </c>
      <c r="U1490" s="222">
        <f>((CONCATENATE(Solicitacao_Prancha[[#This Row],[DATA MOVIMENTAÇÃO]]," ",Solicitacao_Prancha[[#This Row],[HORA MOVIMENTAÇÃO]])-Solicitacao_Prancha[[#This Row],[DATA SOLICITAÇÃO]])*24)+3</f>
        <v>42.233333333395422</v>
      </c>
      <c r="V1490" s="218" t="s">
        <v>410</v>
      </c>
      <c r="W1490" s="209" t="str">
        <f>LEFT(Solicitacao_Prancha[[#This Row],[ORIGEM]],4)</f>
        <v>0073</v>
      </c>
      <c r="X1490" s="209" t="str">
        <f>LEFT(Solicitacao_Prancha[[#This Row],[DESTINO]],4)</f>
        <v>0452</v>
      </c>
      <c r="Y1490" s="209" t="str">
        <f t="shared" si="334"/>
        <v>BRLP0073</v>
      </c>
      <c r="Z1490" s="209" t="str">
        <f t="shared" si="335"/>
        <v>00730452</v>
      </c>
      <c r="AA1490" s="209" t="str">
        <f t="shared" si="336"/>
        <v>BRLP0452</v>
      </c>
      <c r="AB1490" s="222" t="e">
        <f>VLOOKUP(Y1490,#REF!,2,0)</f>
        <v>#REF!</v>
      </c>
      <c r="AC1490" s="222" t="e">
        <f>VLOOKUP(Z1490,#REF!,2,0)</f>
        <v>#REF!</v>
      </c>
      <c r="AD1490" s="222" t="e">
        <f>VLOOKUP(AA1490,#REF!,2,0)</f>
        <v>#REF!</v>
      </c>
      <c r="AE1490" s="228" t="e">
        <f t="shared" si="337"/>
        <v>#REF!</v>
      </c>
      <c r="AF1490" s="230" t="e">
        <f t="shared" si="338"/>
        <v>#REF!</v>
      </c>
      <c r="AG1490" s="230">
        <v>2</v>
      </c>
      <c r="AH1490" s="230" t="e">
        <f t="shared" si="330"/>
        <v>#REF!</v>
      </c>
      <c r="AI1490" s="230" t="e">
        <f t="shared" si="331"/>
        <v>#REF!</v>
      </c>
      <c r="AJ1490" s="230" t="e">
        <f t="shared" si="332"/>
        <v>#REF!</v>
      </c>
      <c r="AK1490" s="209"/>
      <c r="AL1490" s="209"/>
      <c r="AM1490" s="209"/>
      <c r="AN1490" s="209"/>
      <c r="AO1490" s="209"/>
      <c r="AP1490" s="209"/>
      <c r="AQ1490" s="209"/>
      <c r="AR1490" s="209"/>
      <c r="AS1490" s="209"/>
      <c r="AT1490" s="209"/>
      <c r="AU1490" s="209"/>
      <c r="AV1490" s="209"/>
      <c r="AW1490" s="209"/>
      <c r="AX1490"/>
    </row>
    <row r="1491" spans="1:50" ht="15" hidden="1" x14ac:dyDescent="0.25">
      <c r="A1491" s="209">
        <v>4258</v>
      </c>
      <c r="B1491" s="209" t="s">
        <v>718</v>
      </c>
      <c r="C1491" s="210">
        <v>45682.35833333333</v>
      </c>
      <c r="D1491" s="209" t="s">
        <v>575</v>
      </c>
      <c r="E1491" s="209" t="s">
        <v>719</v>
      </c>
      <c r="F1491" s="209">
        <v>2</v>
      </c>
      <c r="G1491" s="209" t="s">
        <v>4</v>
      </c>
      <c r="H1491" s="209" t="s">
        <v>621</v>
      </c>
      <c r="I1491" s="209" t="s">
        <v>621</v>
      </c>
      <c r="J1491" s="209" t="s">
        <v>1</v>
      </c>
      <c r="K1491" s="209" t="s">
        <v>2279</v>
      </c>
      <c r="L1491" s="209" t="s">
        <v>604</v>
      </c>
      <c r="M1491" s="209" t="s">
        <v>642</v>
      </c>
      <c r="N1491" s="209" t="s">
        <v>638</v>
      </c>
      <c r="O1491" s="209"/>
      <c r="P1491" s="209"/>
      <c r="Q1491" s="209" t="s">
        <v>688</v>
      </c>
      <c r="R1491" s="209" t="e">
        <f>VLOOKUP(LEFT(Solicitacao_Prancha[[#This Row],[ORIGEM]],4),#REF!,2,0)</f>
        <v>#REF!</v>
      </c>
      <c r="S1491" s="209" t="e">
        <f>VLOOKUP(LEFT(Solicitacao_Prancha[[#This Row],[DESTINO]],4),#REF!,2,0)</f>
        <v>#REF!</v>
      </c>
      <c r="T1491" s="218" t="str">
        <f t="shared" si="333"/>
        <v>Aderente</v>
      </c>
      <c r="U1491" s="222">
        <f>((CONCATENATE(Solicitacao_Prancha[[#This Row],[DATA MOVIMENTAÇÃO]]," ",Solicitacao_Prancha[[#This Row],[HORA MOVIMENTAÇÃO]])-Solicitacao_Prancha[[#This Row],[DATA SOLICITAÇÃO]])*24)+3</f>
        <v>49.400000000023283</v>
      </c>
      <c r="V1491" s="218" t="s">
        <v>410</v>
      </c>
      <c r="W1491" s="209" t="str">
        <f>LEFT(Solicitacao_Prancha[[#This Row],[ORIGEM]],4)</f>
        <v>0352</v>
      </c>
      <c r="X1491" s="209" t="str">
        <f>LEFT(Solicitacao_Prancha[[#This Row],[DESTINO]],4)</f>
        <v>0011</v>
      </c>
      <c r="Y1491" s="209" t="str">
        <f t="shared" si="334"/>
        <v>BRLP0352</v>
      </c>
      <c r="Z1491" s="209" t="str">
        <f t="shared" si="335"/>
        <v>03520011</v>
      </c>
      <c r="AA1491" s="209" t="str">
        <f t="shared" si="336"/>
        <v>BRLP0011</v>
      </c>
      <c r="AB1491" s="222" t="e">
        <f>VLOOKUP(Y1491,#REF!,2,0)</f>
        <v>#REF!</v>
      </c>
      <c r="AC1491" s="222" t="e">
        <f>VLOOKUP(Z1491,#REF!,2,0)</f>
        <v>#REF!</v>
      </c>
      <c r="AD1491" s="222" t="e">
        <f>VLOOKUP(AA1491,#REF!,2,0)</f>
        <v>#REF!</v>
      </c>
      <c r="AE1491" s="228" t="e">
        <f t="shared" si="337"/>
        <v>#REF!</v>
      </c>
      <c r="AF1491" s="230" t="e">
        <f t="shared" si="338"/>
        <v>#REF!</v>
      </c>
      <c r="AG1491" s="230">
        <v>2</v>
      </c>
      <c r="AH1491" s="230" t="e">
        <f t="shared" si="330"/>
        <v>#REF!</v>
      </c>
      <c r="AI1491" s="230" t="e">
        <f t="shared" si="331"/>
        <v>#REF!</v>
      </c>
      <c r="AJ1491" s="230" t="e">
        <f t="shared" si="332"/>
        <v>#REF!</v>
      </c>
      <c r="AK1491" s="209"/>
      <c r="AL1491" s="209"/>
      <c r="AM1491" s="209"/>
      <c r="AN1491" s="209"/>
      <c r="AO1491" s="209"/>
      <c r="AP1491" s="209"/>
      <c r="AQ1491" s="209"/>
      <c r="AR1491" s="209"/>
      <c r="AS1491" s="209"/>
      <c r="AT1491" s="209"/>
      <c r="AU1491" s="209"/>
      <c r="AV1491" s="209"/>
      <c r="AW1491" s="209"/>
      <c r="AX1491"/>
    </row>
    <row r="1492" spans="1:50" ht="15" hidden="1" x14ac:dyDescent="0.25">
      <c r="A1492" s="209">
        <v>4259</v>
      </c>
      <c r="B1492" s="209" t="s">
        <v>718</v>
      </c>
      <c r="C1492" s="210">
        <v>45682.478472222225</v>
      </c>
      <c r="D1492" s="209" t="s">
        <v>563</v>
      </c>
      <c r="E1492" s="209" t="s">
        <v>744</v>
      </c>
      <c r="F1492" s="209">
        <v>7</v>
      </c>
      <c r="G1492" s="209" t="s">
        <v>516</v>
      </c>
      <c r="H1492" s="209" t="s">
        <v>622</v>
      </c>
      <c r="I1492" s="209" t="s">
        <v>621</v>
      </c>
      <c r="J1492" s="209" t="s">
        <v>1</v>
      </c>
      <c r="K1492" s="209" t="s">
        <v>2319</v>
      </c>
      <c r="L1492" s="209" t="s">
        <v>596</v>
      </c>
      <c r="M1492" s="209" t="s">
        <v>2057</v>
      </c>
      <c r="N1492" s="209" t="s">
        <v>2305</v>
      </c>
      <c r="O1492" s="209"/>
      <c r="P1492" s="209"/>
      <c r="Q1492" s="209" t="s">
        <v>688</v>
      </c>
      <c r="R1492" s="209" t="e">
        <f>VLOOKUP(LEFT(Solicitacao_Prancha[[#This Row],[ORIGEM]],4),#REF!,2,0)</f>
        <v>#REF!</v>
      </c>
      <c r="S1492" s="209" t="e">
        <f>VLOOKUP(LEFT(Solicitacao_Prancha[[#This Row],[DESTINO]],4),#REF!,2,0)</f>
        <v>#REF!</v>
      </c>
      <c r="T1492" s="218" t="str">
        <f t="shared" si="333"/>
        <v>Aderente</v>
      </c>
      <c r="U1492" s="222">
        <f>((CONCATENATE(Solicitacao_Prancha[[#This Row],[DATA MOVIMENTAÇÃO]]," ",Solicitacao_Prancha[[#This Row],[HORA MOVIMENTAÇÃO]])-Solicitacao_Prancha[[#This Row],[DATA SOLICITAÇÃO]])*24)+3</f>
        <v>66.016666666546371</v>
      </c>
      <c r="V1492" s="218" t="s">
        <v>410</v>
      </c>
      <c r="W1492" s="209" t="str">
        <f>LEFT(Solicitacao_Prancha[[#This Row],[ORIGEM]],4)</f>
        <v>0354</v>
      </c>
      <c r="X1492" s="209" t="str">
        <f>LEFT(Solicitacao_Prancha[[#This Row],[DESTINO]],4)</f>
        <v>0360</v>
      </c>
      <c r="Y1492" s="209" t="str">
        <f t="shared" si="334"/>
        <v>BRLP0354</v>
      </c>
      <c r="Z1492" s="209" t="str">
        <f t="shared" si="335"/>
        <v>03540360</v>
      </c>
      <c r="AA1492" s="209" t="str">
        <f t="shared" si="336"/>
        <v>BRLP0360</v>
      </c>
      <c r="AB1492" s="222" t="e">
        <f>VLOOKUP(Y1492,#REF!,2,0)</f>
        <v>#REF!</v>
      </c>
      <c r="AC1492" s="222" t="e">
        <f>VLOOKUP(Z1492,#REF!,2,0)</f>
        <v>#REF!</v>
      </c>
      <c r="AD1492" s="222" t="e">
        <f>VLOOKUP(AA1492,#REF!,2,0)</f>
        <v>#REF!</v>
      </c>
      <c r="AE1492" s="228" t="e">
        <f t="shared" si="337"/>
        <v>#REF!</v>
      </c>
      <c r="AF1492" s="230" t="e">
        <f t="shared" si="338"/>
        <v>#REF!</v>
      </c>
      <c r="AG1492" s="230">
        <v>2</v>
      </c>
      <c r="AH1492" s="230" t="e">
        <f t="shared" si="330"/>
        <v>#REF!</v>
      </c>
      <c r="AI1492" s="230" t="e">
        <f t="shared" si="331"/>
        <v>#REF!</v>
      </c>
      <c r="AJ1492" s="230" t="e">
        <f t="shared" si="332"/>
        <v>#REF!</v>
      </c>
      <c r="AK1492" s="209"/>
      <c r="AL1492" s="209"/>
      <c r="AM1492" s="209"/>
      <c r="AN1492" s="209"/>
      <c r="AO1492" s="209"/>
      <c r="AP1492" s="209"/>
      <c r="AQ1492" s="209"/>
      <c r="AR1492" s="209"/>
      <c r="AS1492" s="209"/>
      <c r="AT1492" s="209"/>
      <c r="AU1492" s="209"/>
      <c r="AV1492" s="209"/>
      <c r="AW1492" s="209"/>
      <c r="AX1492"/>
    </row>
    <row r="1493" spans="1:50" ht="15" hidden="1" x14ac:dyDescent="0.25">
      <c r="A1493" s="209">
        <v>4260</v>
      </c>
      <c r="B1493" s="209" t="s">
        <v>743</v>
      </c>
      <c r="C1493" s="210">
        <v>45682.60833333333</v>
      </c>
      <c r="D1493" s="209" t="s">
        <v>2344</v>
      </c>
      <c r="E1493" s="209" t="s">
        <v>493</v>
      </c>
      <c r="F1493" s="209">
        <v>1</v>
      </c>
      <c r="G1493" s="209" t="s">
        <v>8</v>
      </c>
      <c r="H1493" s="209" t="s">
        <v>620</v>
      </c>
      <c r="I1493" s="209" t="s">
        <v>621</v>
      </c>
      <c r="J1493" s="209" t="s">
        <v>531</v>
      </c>
      <c r="K1493" s="209" t="s">
        <v>2306</v>
      </c>
      <c r="L1493" s="209" t="s">
        <v>600</v>
      </c>
      <c r="M1493" s="209" t="s">
        <v>639</v>
      </c>
      <c r="N1493" s="209" t="s">
        <v>696</v>
      </c>
      <c r="O1493" s="209"/>
      <c r="P1493" s="209" t="s">
        <v>633</v>
      </c>
      <c r="Q1493" s="209" t="s">
        <v>688</v>
      </c>
      <c r="R1493" s="209" t="e">
        <f>VLOOKUP(LEFT(Solicitacao_Prancha[[#This Row],[ORIGEM]],4),#REF!,2,0)</f>
        <v>#REF!</v>
      </c>
      <c r="S1493" s="209" t="e">
        <f>VLOOKUP(LEFT(Solicitacao_Prancha[[#This Row],[DESTINO]],4),#REF!,2,0)</f>
        <v>#REF!</v>
      </c>
      <c r="T1493" s="218" t="str">
        <f t="shared" si="333"/>
        <v>Não Aderente</v>
      </c>
      <c r="U1493" s="222">
        <f>((CONCATENATE(Solicitacao_Prancha[[#This Row],[DATA MOVIMENTAÇÃO]]," ",Solicitacao_Prancha[[#This Row],[HORA MOVIMENTAÇÃO]])-Solicitacao_Prancha[[#This Row],[DATA SOLICITAÇÃO]])*24)+3</f>
        <v>18.400000000081491</v>
      </c>
      <c r="V1493" s="218" t="s">
        <v>410</v>
      </c>
      <c r="W1493" s="209" t="str">
        <f>LEFT(Solicitacao_Prancha[[#This Row],[ORIGEM]],4)</f>
        <v>0486</v>
      </c>
      <c r="X1493" s="209" t="str">
        <f>LEFT(Solicitacao_Prancha[[#This Row],[DESTINO]],4)</f>
        <v>0347</v>
      </c>
      <c r="Y1493" s="209" t="str">
        <f t="shared" si="334"/>
        <v>BRLP0486</v>
      </c>
      <c r="Z1493" s="209" t="str">
        <f t="shared" si="335"/>
        <v>04860347</v>
      </c>
      <c r="AA1493" s="209" t="str">
        <f t="shared" si="336"/>
        <v>BRLP0347</v>
      </c>
      <c r="AB1493" s="222" t="e">
        <f>VLOOKUP(Y1493,#REF!,2,0)</f>
        <v>#REF!</v>
      </c>
      <c r="AC1493" s="222" t="e">
        <f>VLOOKUP(Z1493,#REF!,2,0)</f>
        <v>#REF!</v>
      </c>
      <c r="AD1493" s="222" t="e">
        <f>VLOOKUP(AA1493,#REF!,2,0)</f>
        <v>#REF!</v>
      </c>
      <c r="AE1493" s="228" t="e">
        <f t="shared" si="337"/>
        <v>#REF!</v>
      </c>
      <c r="AF1493" s="230" t="e">
        <f t="shared" si="338"/>
        <v>#REF!</v>
      </c>
      <c r="AG1493" s="230">
        <v>2</v>
      </c>
      <c r="AH1493" s="230" t="e">
        <f t="shared" si="330"/>
        <v>#REF!</v>
      </c>
      <c r="AI1493" s="230" t="e">
        <f t="shared" si="331"/>
        <v>#REF!</v>
      </c>
      <c r="AJ1493" s="230" t="e">
        <f t="shared" si="332"/>
        <v>#REF!</v>
      </c>
      <c r="AK1493" s="209"/>
      <c r="AL1493" s="209"/>
      <c r="AM1493" s="209"/>
      <c r="AN1493" s="209"/>
      <c r="AO1493" s="209"/>
      <c r="AP1493" s="209"/>
      <c r="AQ1493" s="209"/>
      <c r="AR1493" s="209"/>
      <c r="AS1493" s="209"/>
      <c r="AT1493" s="209"/>
      <c r="AU1493" s="209"/>
      <c r="AV1493" s="209"/>
      <c r="AW1493" s="209"/>
      <c r="AX1493"/>
    </row>
    <row r="1494" spans="1:50" ht="15" hidden="1" x14ac:dyDescent="0.25">
      <c r="A1494" s="209">
        <v>4261</v>
      </c>
      <c r="B1494" s="209" t="s">
        <v>718</v>
      </c>
      <c r="C1494" s="210">
        <v>45682.654166666667</v>
      </c>
      <c r="D1494" s="209" t="s">
        <v>1679</v>
      </c>
      <c r="E1494" s="209" t="s">
        <v>744</v>
      </c>
      <c r="F1494" s="209">
        <v>6</v>
      </c>
      <c r="G1494" s="209" t="s">
        <v>6</v>
      </c>
      <c r="H1494" s="209" t="s">
        <v>620</v>
      </c>
      <c r="I1494" s="209" t="s">
        <v>624</v>
      </c>
      <c r="J1494" s="209" t="s">
        <v>1</v>
      </c>
      <c r="K1494" s="209" t="s">
        <v>2319</v>
      </c>
      <c r="L1494" s="209" t="s">
        <v>604</v>
      </c>
      <c r="M1494" s="209" t="s">
        <v>2232</v>
      </c>
      <c r="N1494" s="209" t="s">
        <v>1614</v>
      </c>
      <c r="O1494" s="209"/>
      <c r="P1494" s="209"/>
      <c r="Q1494" s="209" t="s">
        <v>688</v>
      </c>
      <c r="R1494" s="209" t="e">
        <f>VLOOKUP(LEFT(Solicitacao_Prancha[[#This Row],[ORIGEM]],4),#REF!,2,0)</f>
        <v>#REF!</v>
      </c>
      <c r="S1494" s="209" t="e">
        <f>VLOOKUP(LEFT(Solicitacao_Prancha[[#This Row],[DESTINO]],4),#REF!,2,0)</f>
        <v>#REF!</v>
      </c>
      <c r="T1494" s="218" t="str">
        <f t="shared" si="333"/>
        <v>Aderente</v>
      </c>
      <c r="U1494" s="222">
        <f>((CONCATENATE(Solicitacao_Prancha[[#This Row],[DATA MOVIMENTAÇÃO]]," ",Solicitacao_Prancha[[#This Row],[HORA MOVIMENTAÇÃO]])-Solicitacao_Prancha[[#This Row],[DATA SOLICITAÇÃO]])*24)+3</f>
        <v>66.299999999930151</v>
      </c>
      <c r="V1494" s="218" t="s">
        <v>410</v>
      </c>
      <c r="W1494" s="209" t="str">
        <f>LEFT(Solicitacao_Prancha[[#This Row],[ORIGEM]],4)</f>
        <v>0582</v>
      </c>
      <c r="X1494" s="209" t="str">
        <f>LEFT(Solicitacao_Prancha[[#This Row],[DESTINO]],4)</f>
        <v>0630</v>
      </c>
      <c r="Y1494" s="209" t="str">
        <f t="shared" si="334"/>
        <v>BRLP0582</v>
      </c>
      <c r="Z1494" s="209" t="str">
        <f t="shared" si="335"/>
        <v>05820630</v>
      </c>
      <c r="AA1494" s="209" t="str">
        <f t="shared" si="336"/>
        <v>BRLP0630</v>
      </c>
      <c r="AB1494" s="222" t="e">
        <f>VLOOKUP(Y1494,#REF!,2,0)</f>
        <v>#REF!</v>
      </c>
      <c r="AC1494" s="222" t="e">
        <f>VLOOKUP(Z1494,#REF!,2,0)</f>
        <v>#REF!</v>
      </c>
      <c r="AD1494" s="222" t="e">
        <f>VLOOKUP(AA1494,#REF!,2,0)</f>
        <v>#REF!</v>
      </c>
      <c r="AE1494" s="228" t="e">
        <f t="shared" si="337"/>
        <v>#REF!</v>
      </c>
      <c r="AF1494" s="230" t="e">
        <f t="shared" si="338"/>
        <v>#REF!</v>
      </c>
      <c r="AG1494" s="230">
        <v>2</v>
      </c>
      <c r="AH1494" s="230" t="e">
        <f t="shared" si="330"/>
        <v>#REF!</v>
      </c>
      <c r="AI1494" s="230" t="e">
        <f t="shared" si="331"/>
        <v>#REF!</v>
      </c>
      <c r="AJ1494" s="230" t="e">
        <f t="shared" si="332"/>
        <v>#REF!</v>
      </c>
      <c r="AK1494" s="209"/>
      <c r="AL1494" s="209"/>
      <c r="AM1494" s="209"/>
      <c r="AN1494" s="209"/>
      <c r="AO1494" s="209"/>
      <c r="AP1494" s="209"/>
      <c r="AQ1494" s="209"/>
      <c r="AR1494" s="209"/>
      <c r="AS1494" s="209"/>
      <c r="AT1494" s="209"/>
      <c r="AU1494" s="209"/>
      <c r="AV1494" s="209"/>
      <c r="AW1494" s="209"/>
      <c r="AX1494"/>
    </row>
    <row r="1495" spans="1:50" ht="15" hidden="1" x14ac:dyDescent="0.25">
      <c r="A1495" s="209">
        <v>4262</v>
      </c>
      <c r="B1495" s="209" t="s">
        <v>717</v>
      </c>
      <c r="C1495" s="210">
        <v>45682.674305555556</v>
      </c>
      <c r="D1495" s="209" t="s">
        <v>588</v>
      </c>
      <c r="E1495" s="209" t="s">
        <v>491</v>
      </c>
      <c r="F1495" s="209">
        <v>1</v>
      </c>
      <c r="G1495" s="209" t="s">
        <v>492</v>
      </c>
      <c r="H1495" s="209" t="s">
        <v>620</v>
      </c>
      <c r="I1495" s="209" t="s">
        <v>624</v>
      </c>
      <c r="J1495" s="209" t="s">
        <v>531</v>
      </c>
      <c r="K1495" s="209" t="s">
        <v>2306</v>
      </c>
      <c r="L1495" s="209" t="s">
        <v>604</v>
      </c>
      <c r="M1495" s="209" t="s">
        <v>769</v>
      </c>
      <c r="N1495" s="209" t="s">
        <v>652</v>
      </c>
      <c r="O1495" s="209"/>
      <c r="P1495" s="209" t="s">
        <v>633</v>
      </c>
      <c r="Q1495" s="209" t="s">
        <v>688</v>
      </c>
      <c r="R1495" s="209" t="e">
        <f>VLOOKUP(LEFT(Solicitacao_Prancha[[#This Row],[ORIGEM]],4),#REF!,2,0)</f>
        <v>#REF!</v>
      </c>
      <c r="S1495" s="209" t="e">
        <f>VLOOKUP(LEFT(Solicitacao_Prancha[[#This Row],[DESTINO]],4),#REF!,2,0)</f>
        <v>#REF!</v>
      </c>
      <c r="T1495" s="218" t="str">
        <f t="shared" si="333"/>
        <v>Não Aderente</v>
      </c>
      <c r="U1495" s="222">
        <f>((CONCATENATE(Solicitacao_Prancha[[#This Row],[DATA MOVIMENTAÇÃO]]," ",Solicitacao_Prancha[[#This Row],[HORA MOVIMENTAÇÃO]])-Solicitacao_Prancha[[#This Row],[DATA SOLICITAÇÃO]])*24)+3</f>
        <v>17.816666666592937</v>
      </c>
      <c r="V1495" s="218" t="s">
        <v>410</v>
      </c>
      <c r="W1495" s="209" t="str">
        <f>LEFT(Solicitacao_Prancha[[#This Row],[ORIGEM]],4)</f>
        <v>0332</v>
      </c>
      <c r="X1495" s="209" t="str">
        <f>LEFT(Solicitacao_Prancha[[#This Row],[DESTINO]],4)</f>
        <v>0390</v>
      </c>
      <c r="Y1495" s="209" t="str">
        <f t="shared" si="334"/>
        <v>BRLP0332</v>
      </c>
      <c r="Z1495" s="209" t="str">
        <f t="shared" si="335"/>
        <v>03320390</v>
      </c>
      <c r="AA1495" s="209" t="str">
        <f t="shared" si="336"/>
        <v>BRLP0390</v>
      </c>
      <c r="AB1495" s="222" t="e">
        <f>VLOOKUP(Y1495,#REF!,2,0)</f>
        <v>#REF!</v>
      </c>
      <c r="AC1495" s="222" t="e">
        <f>VLOOKUP(Z1495,#REF!,2,0)</f>
        <v>#REF!</v>
      </c>
      <c r="AD1495" s="222" t="e">
        <f>VLOOKUP(AA1495,#REF!,2,0)</f>
        <v>#REF!</v>
      </c>
      <c r="AE1495" s="228" t="e">
        <f t="shared" si="337"/>
        <v>#REF!</v>
      </c>
      <c r="AF1495" s="230" t="e">
        <f t="shared" si="338"/>
        <v>#REF!</v>
      </c>
      <c r="AG1495" s="230">
        <v>2</v>
      </c>
      <c r="AH1495" s="230" t="e">
        <f t="shared" si="330"/>
        <v>#REF!</v>
      </c>
      <c r="AI1495" s="230" t="e">
        <f t="shared" si="331"/>
        <v>#REF!</v>
      </c>
      <c r="AJ1495" s="230" t="e">
        <f t="shared" si="332"/>
        <v>#REF!</v>
      </c>
      <c r="AK1495" s="209"/>
      <c r="AL1495" s="209"/>
      <c r="AM1495" s="209"/>
      <c r="AN1495" s="209"/>
      <c r="AO1495" s="209"/>
      <c r="AP1495" s="209"/>
      <c r="AQ1495" s="209"/>
      <c r="AR1495" s="209"/>
      <c r="AS1495" s="209"/>
      <c r="AT1495" s="209"/>
      <c r="AU1495" s="209"/>
      <c r="AV1495" s="209"/>
      <c r="AW1495" s="209"/>
      <c r="AX1495"/>
    </row>
    <row r="1496" spans="1:50" ht="15" hidden="1" x14ac:dyDescent="0.25">
      <c r="A1496" s="209">
        <v>4263</v>
      </c>
      <c r="B1496" s="209" t="s">
        <v>717</v>
      </c>
      <c r="C1496" s="210">
        <v>45682.678472222222</v>
      </c>
      <c r="D1496" s="209" t="s">
        <v>588</v>
      </c>
      <c r="E1496" s="209" t="s">
        <v>500</v>
      </c>
      <c r="F1496" s="209">
        <v>2</v>
      </c>
      <c r="G1496" s="209" t="s">
        <v>492</v>
      </c>
      <c r="H1496" s="209" t="s">
        <v>621</v>
      </c>
      <c r="I1496" s="209" t="s">
        <v>624</v>
      </c>
      <c r="J1496" s="209" t="s">
        <v>531</v>
      </c>
      <c r="K1496" s="209" t="s">
        <v>2306</v>
      </c>
      <c r="L1496" s="209" t="s">
        <v>604</v>
      </c>
      <c r="M1496" s="209" t="s">
        <v>769</v>
      </c>
      <c r="N1496" s="209" t="s">
        <v>652</v>
      </c>
      <c r="O1496" s="209"/>
      <c r="P1496" s="209" t="s">
        <v>633</v>
      </c>
      <c r="Q1496" s="209" t="s">
        <v>688</v>
      </c>
      <c r="R1496" s="209" t="e">
        <f>VLOOKUP(LEFT(Solicitacao_Prancha[[#This Row],[ORIGEM]],4),#REF!,2,0)</f>
        <v>#REF!</v>
      </c>
      <c r="S1496" s="209" t="e">
        <f>VLOOKUP(LEFT(Solicitacao_Prancha[[#This Row],[DESTINO]],4),#REF!,2,0)</f>
        <v>#REF!</v>
      </c>
      <c r="T1496" s="218" t="str">
        <f t="shared" si="333"/>
        <v>Não Aderente</v>
      </c>
      <c r="U1496" s="222">
        <f>((CONCATENATE(Solicitacao_Prancha[[#This Row],[DATA MOVIMENTAÇÃO]]," ",Solicitacao_Prancha[[#This Row],[HORA MOVIMENTAÇÃO]])-Solicitacao_Prancha[[#This Row],[DATA SOLICITAÇÃO]])*24)+3</f>
        <v>17.71666666661622</v>
      </c>
      <c r="V1496" s="218" t="s">
        <v>410</v>
      </c>
      <c r="W1496" s="209" t="str">
        <f>LEFT(Solicitacao_Prancha[[#This Row],[ORIGEM]],4)</f>
        <v>0332</v>
      </c>
      <c r="X1496" s="209" t="str">
        <f>LEFT(Solicitacao_Prancha[[#This Row],[DESTINO]],4)</f>
        <v>0390</v>
      </c>
      <c r="Y1496" s="209" t="str">
        <f t="shared" si="334"/>
        <v>BRLP0332</v>
      </c>
      <c r="Z1496" s="209" t="str">
        <f t="shared" si="335"/>
        <v>03320390</v>
      </c>
      <c r="AA1496" s="209" t="str">
        <f t="shared" si="336"/>
        <v>BRLP0390</v>
      </c>
      <c r="AB1496" s="222" t="e">
        <f>VLOOKUP(Y1496,#REF!,2,0)</f>
        <v>#REF!</v>
      </c>
      <c r="AC1496" s="222" t="e">
        <f>VLOOKUP(Z1496,#REF!,2,0)</f>
        <v>#REF!</v>
      </c>
      <c r="AD1496" s="222" t="e">
        <f>VLOOKUP(AA1496,#REF!,2,0)</f>
        <v>#REF!</v>
      </c>
      <c r="AE1496" s="228" t="e">
        <f t="shared" si="337"/>
        <v>#REF!</v>
      </c>
      <c r="AF1496" s="230" t="e">
        <f t="shared" si="338"/>
        <v>#REF!</v>
      </c>
      <c r="AG1496" s="230">
        <v>2</v>
      </c>
      <c r="AH1496" s="230" t="e">
        <f t="shared" si="330"/>
        <v>#REF!</v>
      </c>
      <c r="AI1496" s="230" t="e">
        <f t="shared" si="331"/>
        <v>#REF!</v>
      </c>
      <c r="AJ1496" s="230" t="e">
        <f t="shared" si="332"/>
        <v>#REF!</v>
      </c>
      <c r="AK1496" s="209"/>
      <c r="AL1496" s="209"/>
      <c r="AM1496" s="209"/>
      <c r="AN1496" s="209"/>
      <c r="AO1496" s="209"/>
      <c r="AP1496" s="209"/>
      <c r="AQ1496" s="209"/>
      <c r="AR1496" s="209"/>
      <c r="AS1496" s="209"/>
      <c r="AT1496" s="209"/>
      <c r="AU1496" s="209"/>
      <c r="AV1496" s="209"/>
      <c r="AW1496" s="209"/>
      <c r="AX1496"/>
    </row>
    <row r="1497" spans="1:50" ht="15" hidden="1" x14ac:dyDescent="0.25">
      <c r="A1497" s="209">
        <v>4264</v>
      </c>
      <c r="B1497" s="209" t="s">
        <v>743</v>
      </c>
      <c r="C1497" s="210">
        <v>45682.679166666669</v>
      </c>
      <c r="D1497" s="209" t="s">
        <v>521</v>
      </c>
      <c r="E1497" s="209" t="s">
        <v>489</v>
      </c>
      <c r="F1497" s="209">
        <v>1</v>
      </c>
      <c r="G1497" s="209" t="s">
        <v>4</v>
      </c>
      <c r="H1497" s="209" t="s">
        <v>620</v>
      </c>
      <c r="I1497" s="209" t="s">
        <v>621</v>
      </c>
      <c r="J1497" s="209" t="s">
        <v>1</v>
      </c>
      <c r="K1497" s="209" t="s">
        <v>2206</v>
      </c>
      <c r="L1497" s="209" t="s">
        <v>598</v>
      </c>
      <c r="M1497" s="209" t="s">
        <v>578</v>
      </c>
      <c r="N1497" s="209" t="s">
        <v>1428</v>
      </c>
      <c r="O1497" s="209"/>
      <c r="P1497" s="209"/>
      <c r="Q1497" s="209" t="s">
        <v>687</v>
      </c>
      <c r="R1497" s="209" t="e">
        <f>VLOOKUP(LEFT(Solicitacao_Prancha[[#This Row],[ORIGEM]],4),#REF!,2,0)</f>
        <v>#REF!</v>
      </c>
      <c r="S1497" s="209" t="e">
        <f>VLOOKUP(LEFT(Solicitacao_Prancha[[#This Row],[DESTINO]],4),#REF!,2,0)</f>
        <v>#REF!</v>
      </c>
      <c r="T1497" s="218" t="str">
        <f t="shared" si="333"/>
        <v>Não Aderente</v>
      </c>
      <c r="U1497" s="222">
        <f>((CONCATENATE(Solicitacao_Prancha[[#This Row],[DATA MOVIMENTAÇÃO]]," ",Solicitacao_Prancha[[#This Row],[HORA MOVIMENTAÇÃO]])-Solicitacao_Prancha[[#This Row],[DATA SOLICITAÇÃO]])*24)+3</f>
        <v>-119.29999999998836</v>
      </c>
      <c r="V1497" s="218" t="s">
        <v>410</v>
      </c>
      <c r="W1497" s="209" t="str">
        <f>LEFT(Solicitacao_Prancha[[#This Row],[ORIGEM]],4)</f>
        <v>0367</v>
      </c>
      <c r="X1497" s="209" t="str">
        <f>LEFT(Solicitacao_Prancha[[#This Row],[DESTINO]],4)</f>
        <v>0019</v>
      </c>
      <c r="Y1497" s="209" t="str">
        <f t="shared" si="334"/>
        <v>BRLP0367</v>
      </c>
      <c r="Z1497" s="209" t="str">
        <f t="shared" si="335"/>
        <v>03670019</v>
      </c>
      <c r="AA1497" s="209" t="str">
        <f t="shared" si="336"/>
        <v>BRLP0019</v>
      </c>
      <c r="AB1497" s="222" t="e">
        <f>VLOOKUP(Y1497,#REF!,2,0)</f>
        <v>#REF!</v>
      </c>
      <c r="AC1497" s="222" t="e">
        <f>VLOOKUP(Z1497,#REF!,2,0)</f>
        <v>#REF!</v>
      </c>
      <c r="AD1497" s="222" t="e">
        <f>VLOOKUP(AA1497,#REF!,2,0)</f>
        <v>#REF!</v>
      </c>
      <c r="AE1497" s="228" t="e">
        <f t="shared" si="337"/>
        <v>#REF!</v>
      </c>
      <c r="AF1497" s="230" t="e">
        <f t="shared" si="338"/>
        <v>#REF!</v>
      </c>
      <c r="AG1497" s="230">
        <v>2</v>
      </c>
      <c r="AH1497" s="230" t="e">
        <f t="shared" si="330"/>
        <v>#REF!</v>
      </c>
      <c r="AI1497" s="230" t="e">
        <f t="shared" si="331"/>
        <v>#REF!</v>
      </c>
      <c r="AJ1497" s="230" t="e">
        <f t="shared" si="332"/>
        <v>#REF!</v>
      </c>
      <c r="AK1497" s="209"/>
      <c r="AL1497" s="209"/>
      <c r="AM1497" s="209"/>
      <c r="AN1497" s="209"/>
      <c r="AO1497" s="209"/>
      <c r="AP1497" s="209"/>
      <c r="AQ1497" s="209"/>
      <c r="AR1497" s="209"/>
      <c r="AS1497" s="209"/>
      <c r="AT1497" s="209"/>
      <c r="AU1497" s="209"/>
      <c r="AV1497" s="209"/>
      <c r="AW1497" s="209"/>
      <c r="AX1497"/>
    </row>
    <row r="1498" spans="1:50" ht="15" hidden="1" x14ac:dyDescent="0.25">
      <c r="A1498" s="209">
        <v>4265</v>
      </c>
      <c r="B1498" s="209" t="s">
        <v>743</v>
      </c>
      <c r="C1498" s="210">
        <v>45682.679861111108</v>
      </c>
      <c r="D1498" s="209" t="s">
        <v>521</v>
      </c>
      <c r="E1498" s="209" t="s">
        <v>489</v>
      </c>
      <c r="F1498" s="209">
        <v>1</v>
      </c>
      <c r="G1498" s="209" t="s">
        <v>4</v>
      </c>
      <c r="H1498" s="209" t="s">
        <v>620</v>
      </c>
      <c r="I1498" s="209" t="s">
        <v>621</v>
      </c>
      <c r="J1498" s="209" t="s">
        <v>1</v>
      </c>
      <c r="K1498" s="209" t="s">
        <v>2319</v>
      </c>
      <c r="L1498" s="209" t="s">
        <v>599</v>
      </c>
      <c r="M1498" s="209" t="s">
        <v>1428</v>
      </c>
      <c r="N1498" s="209" t="s">
        <v>578</v>
      </c>
      <c r="O1498" s="209"/>
      <c r="P1498" s="209"/>
      <c r="Q1498" s="209" t="s">
        <v>687</v>
      </c>
      <c r="R1498" s="209" t="e">
        <f>VLOOKUP(LEFT(Solicitacao_Prancha[[#This Row],[ORIGEM]],4),#REF!,2,0)</f>
        <v>#REF!</v>
      </c>
      <c r="S1498" s="209" t="e">
        <f>VLOOKUP(LEFT(Solicitacao_Prancha[[#This Row],[DESTINO]],4),#REF!,2,0)</f>
        <v>#REF!</v>
      </c>
      <c r="T1498" s="218" t="str">
        <f t="shared" si="333"/>
        <v>Aderente</v>
      </c>
      <c r="U1498" s="222">
        <f>((CONCATENATE(Solicitacao_Prancha[[#This Row],[DATA MOVIMENTAÇÃO]]," ",Solicitacao_Prancha[[#This Row],[HORA MOVIMENTAÇÃO]])-Solicitacao_Prancha[[#This Row],[DATA SOLICITAÇÃO]])*24)+3</f>
        <v>69.683333333465271</v>
      </c>
      <c r="V1498" s="218" t="s">
        <v>410</v>
      </c>
      <c r="W1498" s="209" t="str">
        <f>LEFT(Solicitacao_Prancha[[#This Row],[ORIGEM]],4)</f>
        <v>0019</v>
      </c>
      <c r="X1498" s="209" t="str">
        <f>LEFT(Solicitacao_Prancha[[#This Row],[DESTINO]],4)</f>
        <v>0367</v>
      </c>
      <c r="Y1498" s="209" t="str">
        <f t="shared" si="334"/>
        <v>BRLP0019</v>
      </c>
      <c r="Z1498" s="209" t="str">
        <f t="shared" si="335"/>
        <v>00190367</v>
      </c>
      <c r="AA1498" s="209" t="str">
        <f t="shared" si="336"/>
        <v>BRLP0367</v>
      </c>
      <c r="AB1498" s="222" t="e">
        <f>VLOOKUP(Y1498,#REF!,2,0)</f>
        <v>#REF!</v>
      </c>
      <c r="AC1498" s="222" t="e">
        <f>VLOOKUP(Z1498,#REF!,2,0)</f>
        <v>#REF!</v>
      </c>
      <c r="AD1498" s="222" t="e">
        <f>VLOOKUP(AA1498,#REF!,2,0)</f>
        <v>#REF!</v>
      </c>
      <c r="AE1498" s="228" t="e">
        <f t="shared" si="337"/>
        <v>#REF!</v>
      </c>
      <c r="AF1498" s="230" t="e">
        <f t="shared" si="338"/>
        <v>#REF!</v>
      </c>
      <c r="AG1498" s="230">
        <v>2</v>
      </c>
      <c r="AH1498" s="230" t="e">
        <f t="shared" si="330"/>
        <v>#REF!</v>
      </c>
      <c r="AI1498" s="230" t="e">
        <f t="shared" si="331"/>
        <v>#REF!</v>
      </c>
      <c r="AJ1498" s="230" t="e">
        <f t="shared" si="332"/>
        <v>#REF!</v>
      </c>
      <c r="AK1498" s="209"/>
      <c r="AL1498" s="209"/>
      <c r="AM1498" s="209"/>
      <c r="AN1498" s="209"/>
      <c r="AO1498" s="209"/>
      <c r="AP1498" s="209"/>
      <c r="AQ1498" s="209"/>
      <c r="AR1498" s="209"/>
      <c r="AS1498" s="209"/>
      <c r="AT1498" s="209"/>
      <c r="AU1498" s="209"/>
      <c r="AV1498" s="209"/>
      <c r="AW1498" s="209"/>
      <c r="AX1498"/>
    </row>
    <row r="1499" spans="1:50" ht="15" hidden="1" x14ac:dyDescent="0.25">
      <c r="A1499" s="209">
        <v>4266</v>
      </c>
      <c r="B1499" s="209" t="s">
        <v>743</v>
      </c>
      <c r="C1499" s="210">
        <v>45682.681250000001</v>
      </c>
      <c r="D1499" s="209" t="s">
        <v>521</v>
      </c>
      <c r="E1499" s="209" t="s">
        <v>489</v>
      </c>
      <c r="F1499" s="209">
        <v>1</v>
      </c>
      <c r="G1499" s="209" t="s">
        <v>4</v>
      </c>
      <c r="H1499" s="209" t="s">
        <v>620</v>
      </c>
      <c r="I1499" s="209" t="s">
        <v>624</v>
      </c>
      <c r="J1499" s="209" t="s">
        <v>1</v>
      </c>
      <c r="K1499" s="209" t="s">
        <v>2319</v>
      </c>
      <c r="L1499" s="209" t="s">
        <v>599</v>
      </c>
      <c r="M1499" s="209" t="s">
        <v>1428</v>
      </c>
      <c r="N1499" s="209" t="s">
        <v>578</v>
      </c>
      <c r="O1499" s="209" t="s">
        <v>2345</v>
      </c>
      <c r="P1499" s="209"/>
      <c r="Q1499" s="209" t="s">
        <v>687</v>
      </c>
      <c r="R1499" s="209" t="e">
        <f>VLOOKUP(LEFT(Solicitacao_Prancha[[#This Row],[ORIGEM]],4),#REF!,2,0)</f>
        <v>#REF!</v>
      </c>
      <c r="S1499" s="209" t="e">
        <f>VLOOKUP(LEFT(Solicitacao_Prancha[[#This Row],[DESTINO]],4),#REF!,2,0)</f>
        <v>#REF!</v>
      </c>
      <c r="T1499" s="218" t="str">
        <f t="shared" si="333"/>
        <v>Aderente</v>
      </c>
      <c r="U1499" s="222">
        <f>((CONCATENATE(Solicitacao_Prancha[[#This Row],[DATA MOVIMENTAÇÃO]]," ",Solicitacao_Prancha[[#This Row],[HORA MOVIMENTAÇÃO]])-Solicitacao_Prancha[[#This Row],[DATA SOLICITAÇÃO]])*24)+3</f>
        <v>69.650000000023283</v>
      </c>
      <c r="V1499" s="218" t="s">
        <v>410</v>
      </c>
      <c r="W1499" s="209" t="str">
        <f>LEFT(Solicitacao_Prancha[[#This Row],[ORIGEM]],4)</f>
        <v>0019</v>
      </c>
      <c r="X1499" s="209" t="str">
        <f>LEFT(Solicitacao_Prancha[[#This Row],[DESTINO]],4)</f>
        <v>0367</v>
      </c>
      <c r="Y1499" s="209" t="str">
        <f t="shared" si="334"/>
        <v>BRLP0019</v>
      </c>
      <c r="Z1499" s="209" t="str">
        <f t="shared" si="335"/>
        <v>00190367</v>
      </c>
      <c r="AA1499" s="209" t="str">
        <f t="shared" si="336"/>
        <v>BRLP0367</v>
      </c>
      <c r="AB1499" s="222" t="e">
        <f>VLOOKUP(Y1499,#REF!,2,0)</f>
        <v>#REF!</v>
      </c>
      <c r="AC1499" s="222" t="e">
        <f>VLOOKUP(Z1499,#REF!,2,0)</f>
        <v>#REF!</v>
      </c>
      <c r="AD1499" s="222" t="e">
        <f>VLOOKUP(AA1499,#REF!,2,0)</f>
        <v>#REF!</v>
      </c>
      <c r="AE1499" s="228" t="e">
        <f t="shared" si="337"/>
        <v>#REF!</v>
      </c>
      <c r="AF1499" s="230" t="e">
        <f t="shared" si="338"/>
        <v>#REF!</v>
      </c>
      <c r="AG1499" s="230">
        <v>2</v>
      </c>
      <c r="AH1499" s="230" t="e">
        <f t="shared" si="330"/>
        <v>#REF!</v>
      </c>
      <c r="AI1499" s="230" t="e">
        <f t="shared" si="331"/>
        <v>#REF!</v>
      </c>
      <c r="AJ1499" s="230" t="e">
        <f t="shared" si="332"/>
        <v>#REF!</v>
      </c>
      <c r="AK1499" s="209"/>
      <c r="AL1499" s="209"/>
      <c r="AM1499" s="209"/>
      <c r="AN1499" s="209"/>
      <c r="AO1499" s="209"/>
      <c r="AP1499" s="209"/>
      <c r="AQ1499" s="209"/>
      <c r="AR1499" s="209"/>
      <c r="AS1499" s="209"/>
      <c r="AT1499" s="209"/>
      <c r="AU1499" s="209"/>
      <c r="AV1499" s="209"/>
      <c r="AW1499" s="209"/>
      <c r="AX1499"/>
    </row>
    <row r="1500" spans="1:50" ht="15" hidden="1" x14ac:dyDescent="0.25">
      <c r="A1500" s="209">
        <v>4269</v>
      </c>
      <c r="B1500" s="209" t="s">
        <v>718</v>
      </c>
      <c r="C1500" s="210">
        <v>45682.686805555553</v>
      </c>
      <c r="D1500" s="209" t="s">
        <v>575</v>
      </c>
      <c r="E1500" s="209" t="s">
        <v>719</v>
      </c>
      <c r="F1500" s="209">
        <v>3</v>
      </c>
      <c r="G1500" s="209" t="s">
        <v>4</v>
      </c>
      <c r="H1500" s="209" t="s">
        <v>624</v>
      </c>
      <c r="I1500" s="209" t="s">
        <v>621</v>
      </c>
      <c r="J1500" s="209" t="s">
        <v>1</v>
      </c>
      <c r="K1500" s="209" t="s">
        <v>2306</v>
      </c>
      <c r="L1500" s="209" t="s">
        <v>604</v>
      </c>
      <c r="M1500" s="209" t="s">
        <v>642</v>
      </c>
      <c r="N1500" s="209" t="s">
        <v>1001</v>
      </c>
      <c r="O1500" s="209"/>
      <c r="P1500" s="209"/>
      <c r="Q1500" s="209" t="s">
        <v>688</v>
      </c>
      <c r="R1500" s="209" t="e">
        <f>VLOOKUP(LEFT(Solicitacao_Prancha[[#This Row],[ORIGEM]],4),#REF!,2,0)</f>
        <v>#REF!</v>
      </c>
      <c r="S1500" s="209" t="e">
        <f>VLOOKUP(LEFT(Solicitacao_Prancha[[#This Row],[DESTINO]],4),#REF!,2,0)</f>
        <v>#REF!</v>
      </c>
      <c r="T1500" s="218" t="str">
        <f t="shared" si="333"/>
        <v>Não Aderente</v>
      </c>
      <c r="U1500" s="222">
        <f>((CONCATENATE(Solicitacao_Prancha[[#This Row],[DATA MOVIMENTAÇÃO]]," ",Solicitacao_Prancha[[#This Row],[HORA MOVIMENTAÇÃO]])-Solicitacao_Prancha[[#This Row],[DATA SOLICITAÇÃO]])*24)+3</f>
        <v>17.516666666662786</v>
      </c>
      <c r="V1500" s="218" t="s">
        <v>410</v>
      </c>
      <c r="W1500" s="209" t="str">
        <f>LEFT(Solicitacao_Prancha[[#This Row],[ORIGEM]],4)</f>
        <v>0352</v>
      </c>
      <c r="X1500" s="209" t="str">
        <f>LEFT(Solicitacao_Prancha[[#This Row],[DESTINO]],4)</f>
        <v>0464</v>
      </c>
      <c r="Y1500" s="209" t="str">
        <f t="shared" si="334"/>
        <v>BRLP0352</v>
      </c>
      <c r="Z1500" s="209" t="str">
        <f t="shared" si="335"/>
        <v>03520464</v>
      </c>
      <c r="AA1500" s="209" t="str">
        <f t="shared" si="336"/>
        <v>BRLP0464</v>
      </c>
      <c r="AB1500" s="222" t="e">
        <f>VLOOKUP(Y1500,#REF!,2,0)</f>
        <v>#REF!</v>
      </c>
      <c r="AC1500" s="222" t="e">
        <f>VLOOKUP(Z1500,#REF!,2,0)</f>
        <v>#REF!</v>
      </c>
      <c r="AD1500" s="222" t="e">
        <f>VLOOKUP(AA1500,#REF!,2,0)</f>
        <v>#REF!</v>
      </c>
      <c r="AE1500" s="228" t="e">
        <f t="shared" si="337"/>
        <v>#REF!</v>
      </c>
      <c r="AF1500" s="230" t="e">
        <f t="shared" si="338"/>
        <v>#REF!</v>
      </c>
      <c r="AG1500" s="230">
        <v>2</v>
      </c>
      <c r="AH1500" s="230" t="e">
        <f t="shared" si="330"/>
        <v>#REF!</v>
      </c>
      <c r="AI1500" s="230" t="e">
        <f t="shared" si="331"/>
        <v>#REF!</v>
      </c>
      <c r="AJ1500" s="230" t="e">
        <f t="shared" si="332"/>
        <v>#REF!</v>
      </c>
      <c r="AK1500" s="209"/>
      <c r="AL1500" s="209"/>
      <c r="AM1500" s="209"/>
      <c r="AN1500" s="209"/>
      <c r="AO1500" s="209"/>
      <c r="AP1500" s="209"/>
      <c r="AQ1500" s="209"/>
      <c r="AR1500" s="209"/>
      <c r="AS1500" s="209"/>
      <c r="AT1500" s="209"/>
      <c r="AU1500" s="209"/>
      <c r="AV1500" s="209"/>
      <c r="AW1500" s="209"/>
      <c r="AX1500"/>
    </row>
    <row r="1501" spans="1:50" ht="15" hidden="1" x14ac:dyDescent="0.25">
      <c r="A1501" s="209">
        <v>4270</v>
      </c>
      <c r="B1501" s="209" t="s">
        <v>718</v>
      </c>
      <c r="C1501" s="210">
        <v>45682.6875</v>
      </c>
      <c r="D1501" s="209" t="s">
        <v>575</v>
      </c>
      <c r="E1501" s="209" t="s">
        <v>719</v>
      </c>
      <c r="F1501" s="209">
        <v>1</v>
      </c>
      <c r="G1501" s="209" t="s">
        <v>4</v>
      </c>
      <c r="H1501" s="209" t="s">
        <v>620</v>
      </c>
      <c r="I1501" s="209" t="s">
        <v>621</v>
      </c>
      <c r="J1501" s="209" t="s">
        <v>1</v>
      </c>
      <c r="K1501" s="209" t="s">
        <v>2279</v>
      </c>
      <c r="L1501" s="209" t="s">
        <v>604</v>
      </c>
      <c r="M1501" s="209" t="s">
        <v>642</v>
      </c>
      <c r="N1501" s="209" t="s">
        <v>638</v>
      </c>
      <c r="O1501" s="209"/>
      <c r="P1501" s="209"/>
      <c r="Q1501" s="209" t="s">
        <v>688</v>
      </c>
      <c r="R1501" s="209" t="e">
        <f>VLOOKUP(LEFT(Solicitacao_Prancha[[#This Row],[ORIGEM]],4),#REF!,2,0)</f>
        <v>#REF!</v>
      </c>
      <c r="S1501" s="209" t="e">
        <f>VLOOKUP(LEFT(Solicitacao_Prancha[[#This Row],[DESTINO]],4),#REF!,2,0)</f>
        <v>#REF!</v>
      </c>
      <c r="T1501" s="218" t="str">
        <f t="shared" si="333"/>
        <v>Não Aderente</v>
      </c>
      <c r="U1501" s="222">
        <f>((CONCATENATE(Solicitacao_Prancha[[#This Row],[DATA MOVIMENTAÇÃO]]," ",Solicitacao_Prancha[[#This Row],[HORA MOVIMENTAÇÃO]])-Solicitacao_Prancha[[#This Row],[DATA SOLICITAÇÃO]])*24)+3</f>
        <v>41.499999999941792</v>
      </c>
      <c r="V1501" s="218" t="s">
        <v>410</v>
      </c>
      <c r="W1501" s="209" t="str">
        <f>LEFT(Solicitacao_Prancha[[#This Row],[ORIGEM]],4)</f>
        <v>0352</v>
      </c>
      <c r="X1501" s="209" t="str">
        <f>LEFT(Solicitacao_Prancha[[#This Row],[DESTINO]],4)</f>
        <v>0011</v>
      </c>
      <c r="Y1501" s="209" t="str">
        <f t="shared" si="334"/>
        <v>BRLP0352</v>
      </c>
      <c r="Z1501" s="209" t="str">
        <f t="shared" si="335"/>
        <v>03520011</v>
      </c>
      <c r="AA1501" s="209" t="str">
        <f t="shared" si="336"/>
        <v>BRLP0011</v>
      </c>
      <c r="AB1501" s="222" t="e">
        <f>VLOOKUP(Y1501,#REF!,2,0)</f>
        <v>#REF!</v>
      </c>
      <c r="AC1501" s="222" t="e">
        <f>VLOOKUP(Z1501,#REF!,2,0)</f>
        <v>#REF!</v>
      </c>
      <c r="AD1501" s="222" t="e">
        <f>VLOOKUP(AA1501,#REF!,2,0)</f>
        <v>#REF!</v>
      </c>
      <c r="AE1501" s="228" t="e">
        <f t="shared" si="337"/>
        <v>#REF!</v>
      </c>
      <c r="AF1501" s="230" t="e">
        <f t="shared" si="338"/>
        <v>#REF!</v>
      </c>
      <c r="AG1501" s="230">
        <v>2</v>
      </c>
      <c r="AH1501" s="230" t="e">
        <f t="shared" ref="AH1501:AH1551" si="339">(AD1501/65)+(AE1501/42.5)+(AF1501/65)</f>
        <v>#REF!</v>
      </c>
      <c r="AI1501" s="230" t="e">
        <f t="shared" ref="AI1501:AI1551" si="340">(AE1501/65)+(AF1501/42.5)+(AG1501/65)</f>
        <v>#REF!</v>
      </c>
      <c r="AJ1501" s="230" t="e">
        <f t="shared" ref="AJ1501:AJ1551" si="341">(AF1501/65)+(AG1501/42.5)+(AH1501/65)</f>
        <v>#REF!</v>
      </c>
      <c r="AK1501" s="209"/>
      <c r="AL1501" s="209"/>
      <c r="AM1501" s="209"/>
      <c r="AN1501" s="209"/>
      <c r="AO1501" s="209"/>
      <c r="AP1501" s="209"/>
      <c r="AQ1501" s="209"/>
      <c r="AR1501" s="209"/>
      <c r="AS1501" s="209"/>
      <c r="AT1501" s="209"/>
      <c r="AU1501" s="209"/>
      <c r="AV1501" s="209"/>
      <c r="AW1501" s="209"/>
      <c r="AX1501"/>
    </row>
    <row r="1502" spans="1:50" ht="15" hidden="1" x14ac:dyDescent="0.25">
      <c r="A1502" s="209">
        <v>4271</v>
      </c>
      <c r="B1502" s="209" t="s">
        <v>718</v>
      </c>
      <c r="C1502" s="210">
        <v>45682.688194444447</v>
      </c>
      <c r="D1502" s="209" t="s">
        <v>575</v>
      </c>
      <c r="E1502" s="209" t="s">
        <v>719</v>
      </c>
      <c r="F1502" s="209">
        <v>1</v>
      </c>
      <c r="G1502" s="209" t="s">
        <v>4</v>
      </c>
      <c r="H1502" s="209" t="s">
        <v>620</v>
      </c>
      <c r="I1502" s="209" t="s">
        <v>621</v>
      </c>
      <c r="J1502" s="209" t="s">
        <v>1</v>
      </c>
      <c r="K1502" s="209" t="s">
        <v>2279</v>
      </c>
      <c r="L1502" s="209" t="s">
        <v>604</v>
      </c>
      <c r="M1502" s="209" t="s">
        <v>642</v>
      </c>
      <c r="N1502" s="209" t="s">
        <v>638</v>
      </c>
      <c r="O1502" s="209"/>
      <c r="P1502" s="209"/>
      <c r="Q1502" s="209" t="s">
        <v>688</v>
      </c>
      <c r="R1502" s="209" t="e">
        <f>VLOOKUP(LEFT(Solicitacao_Prancha[[#This Row],[ORIGEM]],4),#REF!,2,0)</f>
        <v>#REF!</v>
      </c>
      <c r="S1502" s="209" t="e">
        <f>VLOOKUP(LEFT(Solicitacao_Prancha[[#This Row],[DESTINO]],4),#REF!,2,0)</f>
        <v>#REF!</v>
      </c>
      <c r="T1502" s="218" t="str">
        <f t="shared" si="333"/>
        <v>Não Aderente</v>
      </c>
      <c r="U1502" s="222">
        <f>((CONCATENATE(Solicitacao_Prancha[[#This Row],[DATA MOVIMENTAÇÃO]]," ",Solicitacao_Prancha[[#This Row],[HORA MOVIMENTAÇÃO]])-Solicitacao_Prancha[[#This Row],[DATA SOLICITAÇÃO]])*24)+3</f>
        <v>41.483333333220799</v>
      </c>
      <c r="V1502" s="218" t="s">
        <v>410</v>
      </c>
      <c r="W1502" s="209" t="str">
        <f>LEFT(Solicitacao_Prancha[[#This Row],[ORIGEM]],4)</f>
        <v>0352</v>
      </c>
      <c r="X1502" s="209" t="str">
        <f>LEFT(Solicitacao_Prancha[[#This Row],[DESTINO]],4)</f>
        <v>0011</v>
      </c>
      <c r="Y1502" s="209" t="str">
        <f t="shared" si="334"/>
        <v>BRLP0352</v>
      </c>
      <c r="Z1502" s="209" t="str">
        <f t="shared" si="335"/>
        <v>03520011</v>
      </c>
      <c r="AA1502" s="209" t="str">
        <f t="shared" si="336"/>
        <v>BRLP0011</v>
      </c>
      <c r="AB1502" s="222" t="e">
        <f>VLOOKUP(Y1502,#REF!,2,0)</f>
        <v>#REF!</v>
      </c>
      <c r="AC1502" s="222" t="e">
        <f>VLOOKUP(Z1502,#REF!,2,0)</f>
        <v>#REF!</v>
      </c>
      <c r="AD1502" s="222" t="e">
        <f>VLOOKUP(AA1502,#REF!,2,0)</f>
        <v>#REF!</v>
      </c>
      <c r="AE1502" s="228" t="e">
        <f t="shared" si="337"/>
        <v>#REF!</v>
      </c>
      <c r="AF1502" s="230" t="e">
        <f t="shared" si="338"/>
        <v>#REF!</v>
      </c>
      <c r="AG1502" s="230">
        <v>2</v>
      </c>
      <c r="AH1502" s="230" t="e">
        <f t="shared" si="339"/>
        <v>#REF!</v>
      </c>
      <c r="AI1502" s="230" t="e">
        <f t="shared" si="340"/>
        <v>#REF!</v>
      </c>
      <c r="AJ1502" s="230" t="e">
        <f t="shared" si="341"/>
        <v>#REF!</v>
      </c>
      <c r="AK1502" s="209"/>
      <c r="AL1502" s="209"/>
      <c r="AM1502" s="209"/>
      <c r="AN1502" s="209"/>
      <c r="AO1502" s="209"/>
      <c r="AP1502" s="209"/>
      <c r="AQ1502" s="209"/>
      <c r="AR1502" s="209"/>
      <c r="AS1502" s="209"/>
      <c r="AT1502" s="209"/>
      <c r="AU1502" s="209"/>
      <c r="AV1502" s="209"/>
      <c r="AW1502" s="209"/>
      <c r="AX1502"/>
    </row>
    <row r="1503" spans="1:50" ht="15" hidden="1" x14ac:dyDescent="0.25">
      <c r="A1503" s="209">
        <v>4272</v>
      </c>
      <c r="B1503" s="209" t="s">
        <v>717</v>
      </c>
      <c r="C1503" s="210">
        <v>45682.689583333333</v>
      </c>
      <c r="D1503" s="209" t="s">
        <v>2330</v>
      </c>
      <c r="E1503" s="209" t="s">
        <v>5</v>
      </c>
      <c r="F1503" s="209">
        <v>3</v>
      </c>
      <c r="G1503" s="209" t="s">
        <v>543</v>
      </c>
      <c r="H1503" s="209" t="s">
        <v>620</v>
      </c>
      <c r="I1503" s="209" t="s">
        <v>620</v>
      </c>
      <c r="J1503" s="209" t="s">
        <v>531</v>
      </c>
      <c r="K1503" s="209" t="s">
        <v>2306</v>
      </c>
      <c r="L1503" s="209" t="s">
        <v>593</v>
      </c>
      <c r="M1503" s="209" t="s">
        <v>632</v>
      </c>
      <c r="N1503" s="209" t="s">
        <v>678</v>
      </c>
      <c r="O1503" s="209"/>
      <c r="P1503" s="209" t="s">
        <v>633</v>
      </c>
      <c r="Q1503" s="209" t="s">
        <v>688</v>
      </c>
      <c r="R1503" s="209" t="e">
        <f>VLOOKUP(LEFT(Solicitacao_Prancha[[#This Row],[ORIGEM]],4),#REF!,2,0)</f>
        <v>#REF!</v>
      </c>
      <c r="S1503" s="209" t="e">
        <f>VLOOKUP(LEFT(Solicitacao_Prancha[[#This Row],[DESTINO]],4),#REF!,2,0)</f>
        <v>#REF!</v>
      </c>
      <c r="T1503" s="218" t="str">
        <f t="shared" si="333"/>
        <v>Não Aderente</v>
      </c>
      <c r="U1503" s="222">
        <f>((CONCATENATE(Solicitacao_Prancha[[#This Row],[DATA MOVIMENTAÇÃO]]," ",Solicitacao_Prancha[[#This Row],[HORA MOVIMENTAÇÃO]])-Solicitacao_Prancha[[#This Row],[DATA SOLICITAÇÃO]])*24)+3</f>
        <v>18.450000000069849</v>
      </c>
      <c r="V1503" s="218" t="s">
        <v>410</v>
      </c>
      <c r="W1503" s="209" t="str">
        <f>LEFT(Solicitacao_Prancha[[#This Row],[ORIGEM]],4)</f>
        <v>5004</v>
      </c>
      <c r="X1503" s="209" t="str">
        <f>LEFT(Solicitacao_Prancha[[#This Row],[DESTINO]],4)</f>
        <v>5014</v>
      </c>
      <c r="Y1503" s="209" t="str">
        <f t="shared" si="334"/>
        <v>BRLP5004</v>
      </c>
      <c r="Z1503" s="209" t="str">
        <f t="shared" si="335"/>
        <v>50045014</v>
      </c>
      <c r="AA1503" s="209" t="str">
        <f t="shared" si="336"/>
        <v>BRLP5014</v>
      </c>
      <c r="AB1503" s="222" t="e">
        <f>VLOOKUP(Y1503,#REF!,2,0)</f>
        <v>#REF!</v>
      </c>
      <c r="AC1503" s="222" t="e">
        <f>VLOOKUP(Z1503,#REF!,2,0)</f>
        <v>#REF!</v>
      </c>
      <c r="AD1503" s="222" t="e">
        <f>VLOOKUP(AA1503,#REF!,2,0)</f>
        <v>#REF!</v>
      </c>
      <c r="AE1503" s="228" t="e">
        <f t="shared" si="337"/>
        <v>#REF!</v>
      </c>
      <c r="AF1503" s="230" t="e">
        <f t="shared" si="338"/>
        <v>#REF!</v>
      </c>
      <c r="AG1503" s="230">
        <v>2</v>
      </c>
      <c r="AH1503" s="230" t="e">
        <f t="shared" si="339"/>
        <v>#REF!</v>
      </c>
      <c r="AI1503" s="230" t="e">
        <f t="shared" si="340"/>
        <v>#REF!</v>
      </c>
      <c r="AJ1503" s="230" t="e">
        <f t="shared" si="341"/>
        <v>#REF!</v>
      </c>
      <c r="AK1503" s="209"/>
      <c r="AL1503" s="209"/>
      <c r="AM1503" s="209"/>
      <c r="AN1503" s="209"/>
      <c r="AO1503" s="209"/>
      <c r="AP1503" s="209"/>
      <c r="AQ1503" s="209"/>
      <c r="AR1503" s="209"/>
      <c r="AS1503" s="209"/>
      <c r="AT1503" s="209"/>
      <c r="AU1503" s="209"/>
      <c r="AV1503" s="209"/>
      <c r="AW1503" s="209"/>
      <c r="AX1503"/>
    </row>
    <row r="1504" spans="1:50" ht="15" hidden="1" x14ac:dyDescent="0.25">
      <c r="A1504" s="209">
        <v>4273</v>
      </c>
      <c r="B1504" s="209" t="s">
        <v>717</v>
      </c>
      <c r="C1504" s="210">
        <v>45682.691666666666</v>
      </c>
      <c r="D1504" s="209" t="s">
        <v>2330</v>
      </c>
      <c r="E1504" s="209" t="s">
        <v>500</v>
      </c>
      <c r="F1504" s="209">
        <v>2</v>
      </c>
      <c r="G1504" s="209" t="s">
        <v>543</v>
      </c>
      <c r="H1504" s="209" t="s">
        <v>621</v>
      </c>
      <c r="I1504" s="209" t="s">
        <v>621</v>
      </c>
      <c r="J1504" s="209" t="s">
        <v>531</v>
      </c>
      <c r="K1504" s="209" t="s">
        <v>2278</v>
      </c>
      <c r="L1504" s="209" t="s">
        <v>598</v>
      </c>
      <c r="M1504" s="209" t="s">
        <v>632</v>
      </c>
      <c r="N1504" s="209" t="s">
        <v>678</v>
      </c>
      <c r="O1504" s="209"/>
      <c r="P1504" s="209" t="s">
        <v>633</v>
      </c>
      <c r="Q1504" s="209" t="s">
        <v>688</v>
      </c>
      <c r="R1504" s="209" t="e">
        <f>VLOOKUP(LEFT(Solicitacao_Prancha[[#This Row],[ORIGEM]],4),#REF!,2,0)</f>
        <v>#REF!</v>
      </c>
      <c r="S1504" s="209" t="e">
        <f>VLOOKUP(LEFT(Solicitacao_Prancha[[#This Row],[DESTINO]],4),#REF!,2,0)</f>
        <v>#REF!</v>
      </c>
      <c r="T1504" s="218" t="str">
        <f t="shared" si="333"/>
        <v>Não Aderente</v>
      </c>
      <c r="U1504" s="222">
        <f>((CONCATENATE(Solicitacao_Prancha[[#This Row],[DATA MOVIMENTAÇÃO]]," ",Solicitacao_Prancha[[#This Row],[HORA MOVIMENTAÇÃO]])-Solicitacao_Prancha[[#This Row],[DATA SOLICITAÇÃO]])*24)+3</f>
        <v>0.40000000008149073</v>
      </c>
      <c r="V1504" s="218" t="s">
        <v>410</v>
      </c>
      <c r="W1504" s="209" t="str">
        <f>LEFT(Solicitacao_Prancha[[#This Row],[ORIGEM]],4)</f>
        <v>5004</v>
      </c>
      <c r="X1504" s="209" t="str">
        <f>LEFT(Solicitacao_Prancha[[#This Row],[DESTINO]],4)</f>
        <v>5014</v>
      </c>
      <c r="Y1504" s="209" t="str">
        <f t="shared" si="334"/>
        <v>BRLP5004</v>
      </c>
      <c r="Z1504" s="209" t="str">
        <f t="shared" si="335"/>
        <v>50045014</v>
      </c>
      <c r="AA1504" s="209" t="str">
        <f t="shared" si="336"/>
        <v>BRLP5014</v>
      </c>
      <c r="AB1504" s="222" t="e">
        <f>VLOOKUP(Y1504,#REF!,2,0)</f>
        <v>#REF!</v>
      </c>
      <c r="AC1504" s="222" t="e">
        <f>VLOOKUP(Z1504,#REF!,2,0)</f>
        <v>#REF!</v>
      </c>
      <c r="AD1504" s="222" t="e">
        <f>VLOOKUP(AA1504,#REF!,2,0)</f>
        <v>#REF!</v>
      </c>
      <c r="AE1504" s="228" t="e">
        <f t="shared" si="337"/>
        <v>#REF!</v>
      </c>
      <c r="AF1504" s="230" t="e">
        <f t="shared" si="338"/>
        <v>#REF!</v>
      </c>
      <c r="AG1504" s="230">
        <v>2</v>
      </c>
      <c r="AH1504" s="230" t="e">
        <f t="shared" si="339"/>
        <v>#REF!</v>
      </c>
      <c r="AI1504" s="230" t="e">
        <f t="shared" si="340"/>
        <v>#REF!</v>
      </c>
      <c r="AJ1504" s="230" t="e">
        <f t="shared" si="341"/>
        <v>#REF!</v>
      </c>
      <c r="AK1504" s="209"/>
      <c r="AL1504" s="209"/>
      <c r="AM1504" s="209"/>
      <c r="AN1504" s="209"/>
      <c r="AO1504" s="209"/>
      <c r="AP1504" s="209"/>
      <c r="AQ1504" s="209"/>
      <c r="AR1504" s="209"/>
      <c r="AS1504" s="209"/>
      <c r="AT1504" s="209"/>
      <c r="AU1504" s="209"/>
      <c r="AV1504" s="209"/>
      <c r="AW1504" s="209"/>
      <c r="AX1504"/>
    </row>
    <row r="1505" spans="1:50" ht="15" hidden="1" x14ac:dyDescent="0.25">
      <c r="A1505" s="209">
        <v>4274</v>
      </c>
      <c r="B1505" s="209" t="s">
        <v>717</v>
      </c>
      <c r="C1505" s="210">
        <v>45682.695833333331</v>
      </c>
      <c r="D1505" s="209" t="s">
        <v>2330</v>
      </c>
      <c r="E1505" s="209" t="s">
        <v>493</v>
      </c>
      <c r="F1505" s="209">
        <v>1</v>
      </c>
      <c r="G1505" s="209" t="s">
        <v>543</v>
      </c>
      <c r="H1505" s="209" t="s">
        <v>620</v>
      </c>
      <c r="I1505" s="209" t="s">
        <v>621</v>
      </c>
      <c r="J1505" s="209" t="s">
        <v>531</v>
      </c>
      <c r="K1505" s="209" t="s">
        <v>2278</v>
      </c>
      <c r="L1505" s="209" t="s">
        <v>602</v>
      </c>
      <c r="M1505" s="209" t="s">
        <v>632</v>
      </c>
      <c r="N1505" s="209" t="s">
        <v>678</v>
      </c>
      <c r="O1505" s="209"/>
      <c r="P1505" s="209" t="s">
        <v>633</v>
      </c>
      <c r="Q1505" s="209" t="s">
        <v>688</v>
      </c>
      <c r="R1505" s="209" t="e">
        <f>VLOOKUP(LEFT(Solicitacao_Prancha[[#This Row],[ORIGEM]],4),#REF!,2,0)</f>
        <v>#REF!</v>
      </c>
      <c r="S1505" s="209" t="e">
        <f>VLOOKUP(LEFT(Solicitacao_Prancha[[#This Row],[DESTINO]],4),#REF!,2,0)</f>
        <v>#REF!</v>
      </c>
      <c r="T1505" s="218" t="str">
        <f t="shared" si="333"/>
        <v>Não Aderente</v>
      </c>
      <c r="U1505" s="222">
        <f>((CONCATENATE(Solicitacao_Prancha[[#This Row],[DATA MOVIMENTAÇÃO]]," ",Solicitacao_Prancha[[#This Row],[HORA MOVIMENTAÇÃO]])-Solicitacao_Prancha[[#This Row],[DATA SOLICITAÇÃO]])*24)+3</f>
        <v>1.3000000000465661</v>
      </c>
      <c r="V1505" s="218" t="s">
        <v>410</v>
      </c>
      <c r="W1505" s="209" t="str">
        <f>LEFT(Solicitacao_Prancha[[#This Row],[ORIGEM]],4)</f>
        <v>5004</v>
      </c>
      <c r="X1505" s="209" t="str">
        <f>LEFT(Solicitacao_Prancha[[#This Row],[DESTINO]],4)</f>
        <v>5014</v>
      </c>
      <c r="Y1505" s="209" t="str">
        <f t="shared" si="334"/>
        <v>BRLP5004</v>
      </c>
      <c r="Z1505" s="209" t="str">
        <f t="shared" si="335"/>
        <v>50045014</v>
      </c>
      <c r="AA1505" s="209" t="str">
        <f t="shared" si="336"/>
        <v>BRLP5014</v>
      </c>
      <c r="AB1505" s="222" t="e">
        <f>VLOOKUP(Y1505,#REF!,2,0)</f>
        <v>#REF!</v>
      </c>
      <c r="AC1505" s="222" t="e">
        <f>VLOOKUP(Z1505,#REF!,2,0)</f>
        <v>#REF!</v>
      </c>
      <c r="AD1505" s="222" t="e">
        <f>VLOOKUP(AA1505,#REF!,2,0)</f>
        <v>#REF!</v>
      </c>
      <c r="AE1505" s="228" t="e">
        <f t="shared" si="337"/>
        <v>#REF!</v>
      </c>
      <c r="AF1505" s="230" t="e">
        <f t="shared" si="338"/>
        <v>#REF!</v>
      </c>
      <c r="AG1505" s="230">
        <v>2</v>
      </c>
      <c r="AH1505" s="230" t="e">
        <f t="shared" si="339"/>
        <v>#REF!</v>
      </c>
      <c r="AI1505" s="230" t="e">
        <f t="shared" si="340"/>
        <v>#REF!</v>
      </c>
      <c r="AJ1505" s="230" t="e">
        <f t="shared" si="341"/>
        <v>#REF!</v>
      </c>
      <c r="AK1505" s="209"/>
      <c r="AL1505" s="209"/>
      <c r="AM1505" s="209"/>
      <c r="AN1505" s="209"/>
      <c r="AO1505" s="209"/>
      <c r="AP1505" s="209"/>
      <c r="AQ1505" s="209"/>
      <c r="AR1505" s="209"/>
      <c r="AS1505" s="209"/>
      <c r="AT1505" s="209"/>
      <c r="AU1505" s="209"/>
      <c r="AV1505" s="209"/>
      <c r="AW1505" s="209"/>
      <c r="AX1505"/>
    </row>
    <row r="1506" spans="1:50" ht="15" hidden="1" x14ac:dyDescent="0.25">
      <c r="A1506" s="209">
        <v>4275</v>
      </c>
      <c r="B1506" s="209" t="s">
        <v>742</v>
      </c>
      <c r="C1506" s="210">
        <v>45682.769444444442</v>
      </c>
      <c r="D1506" s="209" t="s">
        <v>499</v>
      </c>
      <c r="E1506" s="209" t="s">
        <v>489</v>
      </c>
      <c r="F1506" s="209">
        <v>1</v>
      </c>
      <c r="G1506" s="209" t="s">
        <v>534</v>
      </c>
      <c r="H1506" s="209" t="s">
        <v>620</v>
      </c>
      <c r="I1506" s="209" t="s">
        <v>624</v>
      </c>
      <c r="J1506" s="209" t="s">
        <v>531</v>
      </c>
      <c r="K1506" s="209" t="s">
        <v>2306</v>
      </c>
      <c r="L1506" s="209" t="s">
        <v>604</v>
      </c>
      <c r="M1506" s="209" t="s">
        <v>1421</v>
      </c>
      <c r="N1506" s="209" t="s">
        <v>639</v>
      </c>
      <c r="O1506" s="209"/>
      <c r="P1506" s="209" t="s">
        <v>514</v>
      </c>
      <c r="Q1506" s="209" t="s">
        <v>688</v>
      </c>
      <c r="R1506" s="209" t="e">
        <f>VLOOKUP(LEFT(Solicitacao_Prancha[[#This Row],[ORIGEM]],4),#REF!,2,0)</f>
        <v>#REF!</v>
      </c>
      <c r="S1506" s="209" t="e">
        <f>VLOOKUP(LEFT(Solicitacao_Prancha[[#This Row],[DESTINO]],4),#REF!,2,0)</f>
        <v>#REF!</v>
      </c>
      <c r="T1506" s="218" t="str">
        <f t="shared" si="333"/>
        <v>Não Aderente</v>
      </c>
      <c r="U1506" s="222">
        <f>((CONCATENATE(Solicitacao_Prancha[[#This Row],[DATA MOVIMENTAÇÃO]]," ",Solicitacao_Prancha[[#This Row],[HORA MOVIMENTAÇÃO]])-Solicitacao_Prancha[[#This Row],[DATA SOLICITAÇÃO]])*24)+3</f>
        <v>15.533333333325572</v>
      </c>
      <c r="V1506" s="218" t="s">
        <v>410</v>
      </c>
      <c r="W1506" s="209" t="str">
        <f>LEFT(Solicitacao_Prancha[[#This Row],[ORIGEM]],4)</f>
        <v>0656</v>
      </c>
      <c r="X1506" s="209" t="str">
        <f>LEFT(Solicitacao_Prancha[[#This Row],[DESTINO]],4)</f>
        <v>0486</v>
      </c>
      <c r="Y1506" s="209" t="str">
        <f t="shared" si="334"/>
        <v>BRLP0656</v>
      </c>
      <c r="Z1506" s="209" t="str">
        <f t="shared" si="335"/>
        <v>06560486</v>
      </c>
      <c r="AA1506" s="209" t="str">
        <f t="shared" si="336"/>
        <v>BRLP0486</v>
      </c>
      <c r="AB1506" s="222" t="e">
        <f>VLOOKUP(Y1506,#REF!,2,0)</f>
        <v>#REF!</v>
      </c>
      <c r="AC1506" s="222" t="e">
        <f>VLOOKUP(Z1506,#REF!,2,0)</f>
        <v>#REF!</v>
      </c>
      <c r="AD1506" s="222" t="e">
        <f>VLOOKUP(AA1506,#REF!,2,0)</f>
        <v>#REF!</v>
      </c>
      <c r="AE1506" s="228" t="e">
        <f t="shared" si="337"/>
        <v>#REF!</v>
      </c>
      <c r="AF1506" s="230" t="e">
        <f t="shared" si="338"/>
        <v>#REF!</v>
      </c>
      <c r="AG1506" s="230">
        <v>2</v>
      </c>
      <c r="AH1506" s="230" t="e">
        <f t="shared" si="339"/>
        <v>#REF!</v>
      </c>
      <c r="AI1506" s="230" t="e">
        <f t="shared" si="340"/>
        <v>#REF!</v>
      </c>
      <c r="AJ1506" s="230" t="e">
        <f t="shared" si="341"/>
        <v>#REF!</v>
      </c>
      <c r="AK1506" s="209"/>
      <c r="AL1506" s="209"/>
      <c r="AM1506" s="209"/>
      <c r="AN1506" s="209"/>
      <c r="AO1506" s="209"/>
      <c r="AP1506" s="209"/>
      <c r="AQ1506" s="209"/>
      <c r="AR1506" s="209"/>
      <c r="AS1506" s="209"/>
      <c r="AT1506" s="209"/>
      <c r="AU1506" s="209"/>
      <c r="AV1506" s="209"/>
      <c r="AW1506" s="209"/>
      <c r="AX1506"/>
    </row>
    <row r="1507" spans="1:50" ht="15" hidden="1" x14ac:dyDescent="0.25">
      <c r="A1507" s="209">
        <v>4276</v>
      </c>
      <c r="B1507" s="209" t="s">
        <v>742</v>
      </c>
      <c r="C1507" s="210">
        <v>45682.770833333336</v>
      </c>
      <c r="D1507" s="209" t="s">
        <v>499</v>
      </c>
      <c r="E1507" s="209" t="s">
        <v>496</v>
      </c>
      <c r="F1507" s="209">
        <v>1</v>
      </c>
      <c r="G1507" s="209" t="s">
        <v>534</v>
      </c>
      <c r="H1507" s="209" t="s">
        <v>620</v>
      </c>
      <c r="I1507" s="209" t="s">
        <v>624</v>
      </c>
      <c r="J1507" s="209" t="s">
        <v>531</v>
      </c>
      <c r="K1507" s="209" t="s">
        <v>2306</v>
      </c>
      <c r="L1507" s="209" t="s">
        <v>604</v>
      </c>
      <c r="M1507" s="209" t="s">
        <v>1421</v>
      </c>
      <c r="N1507" s="209" t="s">
        <v>639</v>
      </c>
      <c r="O1507" s="209"/>
      <c r="P1507" s="209" t="s">
        <v>514</v>
      </c>
      <c r="Q1507" s="209" t="s">
        <v>688</v>
      </c>
      <c r="R1507" s="209" t="e">
        <f>VLOOKUP(LEFT(Solicitacao_Prancha[[#This Row],[ORIGEM]],4),#REF!,2,0)</f>
        <v>#REF!</v>
      </c>
      <c r="S1507" s="209" t="e">
        <f>VLOOKUP(LEFT(Solicitacao_Prancha[[#This Row],[DESTINO]],4),#REF!,2,0)</f>
        <v>#REF!</v>
      </c>
      <c r="T1507" s="218" t="str">
        <f t="shared" si="333"/>
        <v>Não Aderente</v>
      </c>
      <c r="U1507" s="222">
        <f>((CONCATENATE(Solicitacao_Prancha[[#This Row],[DATA MOVIMENTAÇÃO]]," ",Solicitacao_Prancha[[#This Row],[HORA MOVIMENTAÇÃO]])-Solicitacao_Prancha[[#This Row],[DATA SOLICITAÇÃO]])*24)+3</f>
        <v>15.499999999883585</v>
      </c>
      <c r="V1507" s="218" t="s">
        <v>410</v>
      </c>
      <c r="W1507" s="209" t="str">
        <f>LEFT(Solicitacao_Prancha[[#This Row],[ORIGEM]],4)</f>
        <v>0656</v>
      </c>
      <c r="X1507" s="209" t="str">
        <f>LEFT(Solicitacao_Prancha[[#This Row],[DESTINO]],4)</f>
        <v>0486</v>
      </c>
      <c r="Y1507" s="209" t="str">
        <f t="shared" si="334"/>
        <v>BRLP0656</v>
      </c>
      <c r="Z1507" s="209" t="str">
        <f t="shared" si="335"/>
        <v>06560486</v>
      </c>
      <c r="AA1507" s="209" t="str">
        <f t="shared" si="336"/>
        <v>BRLP0486</v>
      </c>
      <c r="AB1507" s="222" t="e">
        <f>VLOOKUP(Y1507,#REF!,2,0)</f>
        <v>#REF!</v>
      </c>
      <c r="AC1507" s="222" t="e">
        <f>VLOOKUP(Z1507,#REF!,2,0)</f>
        <v>#REF!</v>
      </c>
      <c r="AD1507" s="222" t="e">
        <f>VLOOKUP(AA1507,#REF!,2,0)</f>
        <v>#REF!</v>
      </c>
      <c r="AE1507" s="228" t="e">
        <f t="shared" si="337"/>
        <v>#REF!</v>
      </c>
      <c r="AF1507" s="230" t="e">
        <f t="shared" si="338"/>
        <v>#REF!</v>
      </c>
      <c r="AG1507" s="230">
        <v>2</v>
      </c>
      <c r="AH1507" s="230" t="e">
        <f t="shared" si="339"/>
        <v>#REF!</v>
      </c>
      <c r="AI1507" s="230" t="e">
        <f t="shared" si="340"/>
        <v>#REF!</v>
      </c>
      <c r="AJ1507" s="230" t="e">
        <f t="shared" si="341"/>
        <v>#REF!</v>
      </c>
      <c r="AK1507" s="209"/>
      <c r="AL1507" s="209"/>
      <c r="AM1507" s="209"/>
      <c r="AN1507" s="209"/>
      <c r="AO1507" s="209"/>
      <c r="AP1507" s="209"/>
      <c r="AQ1507" s="209"/>
      <c r="AR1507" s="209"/>
      <c r="AS1507" s="209"/>
      <c r="AT1507" s="209"/>
      <c r="AU1507" s="209"/>
      <c r="AV1507" s="209"/>
      <c r="AW1507" s="209"/>
      <c r="AX1507"/>
    </row>
    <row r="1508" spans="1:50" ht="15" hidden="1" x14ac:dyDescent="0.25">
      <c r="A1508" s="209">
        <v>4277</v>
      </c>
      <c r="B1508" s="209" t="s">
        <v>742</v>
      </c>
      <c r="C1508" s="209">
        <v>45682.820138888892</v>
      </c>
      <c r="D1508" s="209" t="s">
        <v>1574</v>
      </c>
      <c r="E1508" s="209" t="s">
        <v>489</v>
      </c>
      <c r="F1508" s="209">
        <v>1</v>
      </c>
      <c r="G1508" s="209" t="s">
        <v>536</v>
      </c>
      <c r="H1508" s="209" t="s">
        <v>620</v>
      </c>
      <c r="I1508" s="209" t="s">
        <v>621</v>
      </c>
      <c r="J1508" s="209" t="s">
        <v>502</v>
      </c>
      <c r="K1508" s="209" t="s">
        <v>2306</v>
      </c>
      <c r="L1508" s="209" t="s">
        <v>598</v>
      </c>
      <c r="M1508" s="209" t="s">
        <v>644</v>
      </c>
      <c r="N1508" s="209" t="s">
        <v>567</v>
      </c>
      <c r="O1508" s="209"/>
      <c r="P1508" s="209"/>
      <c r="Q1508" s="209" t="s">
        <v>688</v>
      </c>
      <c r="R1508" s="209" t="e">
        <f>VLOOKUP(LEFT(Solicitacao_Prancha[[#This Row],[ORIGEM]],4),#REF!,2,0)</f>
        <v>#REF!</v>
      </c>
      <c r="S1508" s="209" t="e">
        <f>VLOOKUP(LEFT(Solicitacao_Prancha[[#This Row],[DESTINO]],4),#REF!,2,0)</f>
        <v>#REF!</v>
      </c>
      <c r="T1508" s="218" t="str">
        <f t="shared" si="333"/>
        <v>Não Aderente</v>
      </c>
      <c r="U1508" s="222">
        <f>((CONCATENATE(Solicitacao_Prancha[[#This Row],[DATA MOVIMENTAÇÃO]]," ",Solicitacao_Prancha[[#This Row],[HORA MOVIMENTAÇÃO]])-Solicitacao_Prancha[[#This Row],[DATA SOLICITAÇÃO]])*24)+3</f>
        <v>21.316666666651145</v>
      </c>
      <c r="V1508" s="218" t="s">
        <v>410</v>
      </c>
      <c r="W1508" s="209" t="str">
        <f>LEFT(Solicitacao_Prancha[[#This Row],[ORIGEM]],4)</f>
        <v>0073</v>
      </c>
      <c r="X1508" s="209" t="str">
        <f>LEFT(Solicitacao_Prancha[[#This Row],[DESTINO]],4)</f>
        <v>0452</v>
      </c>
      <c r="Y1508" s="209" t="str">
        <f t="shared" si="334"/>
        <v>BRLP0073</v>
      </c>
      <c r="Z1508" s="209" t="str">
        <f t="shared" si="335"/>
        <v>00730452</v>
      </c>
      <c r="AA1508" s="209" t="str">
        <f t="shared" si="336"/>
        <v>BRLP0452</v>
      </c>
      <c r="AB1508" s="222" t="e">
        <f>VLOOKUP(Y1508,#REF!,2,0)</f>
        <v>#REF!</v>
      </c>
      <c r="AC1508" s="222" t="e">
        <f>VLOOKUP(Z1508,#REF!,2,0)</f>
        <v>#REF!</v>
      </c>
      <c r="AD1508" s="222" t="e">
        <f>VLOOKUP(AA1508,#REF!,2,0)</f>
        <v>#REF!</v>
      </c>
      <c r="AE1508" s="228" t="e">
        <f t="shared" si="337"/>
        <v>#REF!</v>
      </c>
      <c r="AF1508" s="230" t="e">
        <f t="shared" si="338"/>
        <v>#REF!</v>
      </c>
      <c r="AG1508" s="230">
        <v>2</v>
      </c>
      <c r="AH1508" s="230" t="e">
        <f t="shared" si="339"/>
        <v>#REF!</v>
      </c>
      <c r="AI1508" s="230" t="e">
        <f t="shared" si="340"/>
        <v>#REF!</v>
      </c>
      <c r="AJ1508" s="230" t="e">
        <f t="shared" si="341"/>
        <v>#REF!</v>
      </c>
      <c r="AK1508" s="209"/>
      <c r="AL1508" s="209"/>
      <c r="AM1508" s="209"/>
      <c r="AN1508" s="209"/>
      <c r="AO1508" s="209"/>
      <c r="AP1508" s="209"/>
      <c r="AQ1508" s="209"/>
      <c r="AR1508" s="209"/>
      <c r="AS1508" s="209"/>
      <c r="AT1508" s="209"/>
      <c r="AU1508" s="209"/>
      <c r="AV1508" s="209"/>
      <c r="AW1508" s="209"/>
      <c r="AX1508"/>
    </row>
    <row r="1509" spans="1:50" ht="15" hidden="1" x14ac:dyDescent="0.25">
      <c r="A1509" s="209">
        <v>4278</v>
      </c>
      <c r="B1509" s="209" t="s">
        <v>742</v>
      </c>
      <c r="C1509" s="209">
        <v>45682.822222222225</v>
      </c>
      <c r="D1509" s="209" t="s">
        <v>1574</v>
      </c>
      <c r="E1509" s="209" t="s">
        <v>489</v>
      </c>
      <c r="F1509" s="209">
        <v>1</v>
      </c>
      <c r="G1509" s="209" t="s">
        <v>536</v>
      </c>
      <c r="H1509" s="209" t="s">
        <v>620</v>
      </c>
      <c r="I1509" s="209" t="s">
        <v>621</v>
      </c>
      <c r="J1509" s="209" t="s">
        <v>502</v>
      </c>
      <c r="K1509" s="209" t="s">
        <v>2306</v>
      </c>
      <c r="L1509" s="209" t="s">
        <v>598</v>
      </c>
      <c r="M1509" s="209" t="s">
        <v>644</v>
      </c>
      <c r="N1509" s="209" t="s">
        <v>567</v>
      </c>
      <c r="O1509" s="209"/>
      <c r="P1509" s="209"/>
      <c r="Q1509" s="209" t="s">
        <v>688</v>
      </c>
      <c r="R1509" s="209" t="e">
        <f>VLOOKUP(LEFT(Solicitacao_Prancha[[#This Row],[ORIGEM]],4),#REF!,2,0)</f>
        <v>#REF!</v>
      </c>
      <c r="S1509" s="209" t="e">
        <f>VLOOKUP(LEFT(Solicitacao_Prancha[[#This Row],[DESTINO]],4),#REF!,2,0)</f>
        <v>#REF!</v>
      </c>
      <c r="T1509" s="218" t="str">
        <f t="shared" si="333"/>
        <v>Não Aderente</v>
      </c>
      <c r="U1509" s="222">
        <f>((CONCATENATE(Solicitacao_Prancha[[#This Row],[DATA MOVIMENTAÇÃO]]," ",Solicitacao_Prancha[[#This Row],[HORA MOVIMENTAÇÃO]])-Solicitacao_Prancha[[#This Row],[DATA SOLICITAÇÃO]])*24)+3</f>
        <v>21.266666666662786</v>
      </c>
      <c r="V1509" s="218" t="s">
        <v>410</v>
      </c>
      <c r="W1509" s="209" t="str">
        <f>LEFT(Solicitacao_Prancha[[#This Row],[ORIGEM]],4)</f>
        <v>0073</v>
      </c>
      <c r="X1509" s="209" t="str">
        <f>LEFT(Solicitacao_Prancha[[#This Row],[DESTINO]],4)</f>
        <v>0452</v>
      </c>
      <c r="Y1509" s="209" t="str">
        <f t="shared" si="334"/>
        <v>BRLP0073</v>
      </c>
      <c r="Z1509" s="209" t="str">
        <f t="shared" si="335"/>
        <v>00730452</v>
      </c>
      <c r="AA1509" s="209" t="str">
        <f t="shared" si="336"/>
        <v>BRLP0452</v>
      </c>
      <c r="AB1509" s="222" t="e">
        <f>VLOOKUP(Y1509,#REF!,2,0)</f>
        <v>#REF!</v>
      </c>
      <c r="AC1509" s="222" t="e">
        <f>VLOOKUP(Z1509,#REF!,2,0)</f>
        <v>#REF!</v>
      </c>
      <c r="AD1509" s="222" t="e">
        <f>VLOOKUP(AA1509,#REF!,2,0)</f>
        <v>#REF!</v>
      </c>
      <c r="AE1509" s="228" t="e">
        <f t="shared" si="337"/>
        <v>#REF!</v>
      </c>
      <c r="AF1509" s="230" t="e">
        <f t="shared" si="338"/>
        <v>#REF!</v>
      </c>
      <c r="AG1509" s="230">
        <v>2</v>
      </c>
      <c r="AH1509" s="230" t="e">
        <f t="shared" si="339"/>
        <v>#REF!</v>
      </c>
      <c r="AI1509" s="230" t="e">
        <f t="shared" si="340"/>
        <v>#REF!</v>
      </c>
      <c r="AJ1509" s="230" t="e">
        <f t="shared" si="341"/>
        <v>#REF!</v>
      </c>
      <c r="AK1509" s="209"/>
      <c r="AL1509" s="209"/>
      <c r="AM1509" s="209"/>
      <c r="AN1509" s="209"/>
      <c r="AO1509" s="209"/>
      <c r="AP1509" s="209"/>
      <c r="AQ1509" s="209"/>
      <c r="AR1509" s="209"/>
      <c r="AS1509" s="209"/>
      <c r="AT1509" s="209"/>
      <c r="AU1509" s="209"/>
      <c r="AV1509" s="209"/>
      <c r="AW1509" s="209"/>
      <c r="AX1509"/>
    </row>
    <row r="1510" spans="1:50" ht="15" hidden="1" x14ac:dyDescent="0.25">
      <c r="A1510" s="209">
        <v>4279</v>
      </c>
      <c r="B1510" s="209" t="s">
        <v>742</v>
      </c>
      <c r="C1510" s="209">
        <v>45682.822916666664</v>
      </c>
      <c r="D1510" s="209" t="s">
        <v>1574</v>
      </c>
      <c r="E1510" s="209" t="s">
        <v>489</v>
      </c>
      <c r="F1510" s="209">
        <v>1</v>
      </c>
      <c r="G1510" s="209" t="s">
        <v>536</v>
      </c>
      <c r="H1510" s="209" t="s">
        <v>620</v>
      </c>
      <c r="I1510" s="209" t="s">
        <v>621</v>
      </c>
      <c r="J1510" s="209" t="s">
        <v>531</v>
      </c>
      <c r="K1510" s="209" t="s">
        <v>2306</v>
      </c>
      <c r="L1510" s="209" t="s">
        <v>604</v>
      </c>
      <c r="M1510" s="209" t="s">
        <v>644</v>
      </c>
      <c r="N1510" s="209" t="s">
        <v>556</v>
      </c>
      <c r="O1510" s="209"/>
      <c r="P1510" s="209" t="s">
        <v>514</v>
      </c>
      <c r="Q1510" s="209" t="s">
        <v>688</v>
      </c>
      <c r="R1510" s="209" t="e">
        <f>VLOOKUP(LEFT(Solicitacao_Prancha[[#This Row],[ORIGEM]],4),#REF!,2,0)</f>
        <v>#REF!</v>
      </c>
      <c r="S1510" s="209" t="e">
        <f>VLOOKUP(LEFT(Solicitacao_Prancha[[#This Row],[DESTINO]],4),#REF!,2,0)</f>
        <v>#REF!</v>
      </c>
      <c r="T1510" s="218" t="str">
        <f t="shared" si="333"/>
        <v>Não Aderente</v>
      </c>
      <c r="U1510" s="222">
        <f>((CONCATENATE(Solicitacao_Prancha[[#This Row],[DATA MOVIMENTAÇÃO]]," ",Solicitacao_Prancha[[#This Row],[HORA MOVIMENTAÇÃO]])-Solicitacao_Prancha[[#This Row],[DATA SOLICITAÇÃO]])*24)+3</f>
        <v>14.25</v>
      </c>
      <c r="V1510" s="218" t="s">
        <v>410</v>
      </c>
      <c r="W1510" s="209" t="str">
        <f>LEFT(Solicitacao_Prancha[[#This Row],[ORIGEM]],4)</f>
        <v>0073</v>
      </c>
      <c r="X1510" s="209" t="str">
        <f>LEFT(Solicitacao_Prancha[[#This Row],[DESTINO]],4)</f>
        <v>0308</v>
      </c>
      <c r="Y1510" s="209" t="str">
        <f t="shared" si="334"/>
        <v>BRLP0073</v>
      </c>
      <c r="Z1510" s="209" t="str">
        <f t="shared" si="335"/>
        <v>00730308</v>
      </c>
      <c r="AA1510" s="209" t="str">
        <f t="shared" si="336"/>
        <v>BRLP0308</v>
      </c>
      <c r="AB1510" s="222" t="e">
        <f>VLOOKUP(Y1510,#REF!,2,0)</f>
        <v>#REF!</v>
      </c>
      <c r="AC1510" s="222" t="e">
        <f>VLOOKUP(Z1510,#REF!,2,0)</f>
        <v>#REF!</v>
      </c>
      <c r="AD1510" s="222" t="e">
        <f>VLOOKUP(AA1510,#REF!,2,0)</f>
        <v>#REF!</v>
      </c>
      <c r="AE1510" s="228" t="e">
        <f t="shared" si="337"/>
        <v>#REF!</v>
      </c>
      <c r="AF1510" s="230" t="e">
        <f t="shared" si="338"/>
        <v>#REF!</v>
      </c>
      <c r="AG1510" s="230">
        <v>2</v>
      </c>
      <c r="AH1510" s="230" t="e">
        <f t="shared" si="339"/>
        <v>#REF!</v>
      </c>
      <c r="AI1510" s="230" t="e">
        <f t="shared" si="340"/>
        <v>#REF!</v>
      </c>
      <c r="AJ1510" s="230" t="e">
        <f t="shared" si="341"/>
        <v>#REF!</v>
      </c>
      <c r="AK1510" s="209"/>
      <c r="AL1510" s="209"/>
      <c r="AM1510" s="209"/>
      <c r="AN1510" s="209"/>
      <c r="AO1510" s="209"/>
      <c r="AP1510" s="209"/>
      <c r="AQ1510" s="209"/>
      <c r="AR1510" s="209"/>
      <c r="AS1510" s="209"/>
      <c r="AT1510" s="209"/>
      <c r="AU1510" s="209"/>
      <c r="AV1510" s="209"/>
      <c r="AW1510" s="209"/>
      <c r="AX1510"/>
    </row>
    <row r="1511" spans="1:50" ht="15" hidden="1" x14ac:dyDescent="0.25">
      <c r="A1511" s="209">
        <v>4280</v>
      </c>
      <c r="B1511" s="209" t="s">
        <v>717</v>
      </c>
      <c r="C1511" s="209">
        <v>45682.824305555558</v>
      </c>
      <c r="D1511" s="209" t="s">
        <v>2233</v>
      </c>
      <c r="E1511" s="209" t="s">
        <v>500</v>
      </c>
      <c r="F1511" s="209">
        <v>1</v>
      </c>
      <c r="G1511" s="209" t="s">
        <v>543</v>
      </c>
      <c r="H1511" s="209" t="s">
        <v>620</v>
      </c>
      <c r="I1511" s="209" t="s">
        <v>621</v>
      </c>
      <c r="J1511" s="209" t="s">
        <v>531</v>
      </c>
      <c r="K1511" s="209" t="s">
        <v>2306</v>
      </c>
      <c r="L1511" s="209" t="s">
        <v>604</v>
      </c>
      <c r="M1511" s="209" t="s">
        <v>632</v>
      </c>
      <c r="N1511" s="209" t="s">
        <v>678</v>
      </c>
      <c r="O1511" s="209"/>
      <c r="P1511" s="209" t="s">
        <v>633</v>
      </c>
      <c r="Q1511" s="209" t="s">
        <v>688</v>
      </c>
      <c r="R1511" s="209" t="e">
        <f>VLOOKUP(LEFT(Solicitacao_Prancha[[#This Row],[ORIGEM]],4),#REF!,2,0)</f>
        <v>#REF!</v>
      </c>
      <c r="S1511" s="209" t="e">
        <f>VLOOKUP(LEFT(Solicitacao_Prancha[[#This Row],[DESTINO]],4),#REF!,2,0)</f>
        <v>#REF!</v>
      </c>
      <c r="T1511" s="218" t="str">
        <f t="shared" si="333"/>
        <v>Não Aderente</v>
      </c>
      <c r="U1511" s="222">
        <f>((CONCATENATE(Solicitacao_Prancha[[#This Row],[DATA MOVIMENTAÇÃO]]," ",Solicitacao_Prancha[[#This Row],[HORA MOVIMENTAÇÃO]])-Solicitacao_Prancha[[#This Row],[DATA SOLICITAÇÃO]])*24)+3</f>
        <v>14.216666666558012</v>
      </c>
      <c r="V1511" s="218" t="s">
        <v>410</v>
      </c>
      <c r="W1511" s="209" t="str">
        <f>LEFT(Solicitacao_Prancha[[#This Row],[ORIGEM]],4)</f>
        <v>5004</v>
      </c>
      <c r="X1511" s="209" t="str">
        <f>LEFT(Solicitacao_Prancha[[#This Row],[DESTINO]],4)</f>
        <v>5014</v>
      </c>
      <c r="Y1511" s="209" t="str">
        <f t="shared" si="334"/>
        <v>BRLP5004</v>
      </c>
      <c r="Z1511" s="209" t="str">
        <f t="shared" si="335"/>
        <v>50045014</v>
      </c>
      <c r="AA1511" s="209" t="str">
        <f t="shared" si="336"/>
        <v>BRLP5014</v>
      </c>
      <c r="AB1511" s="222" t="e">
        <f>VLOOKUP(Y1511,#REF!,2,0)</f>
        <v>#REF!</v>
      </c>
      <c r="AC1511" s="222" t="e">
        <f>VLOOKUP(Z1511,#REF!,2,0)</f>
        <v>#REF!</v>
      </c>
      <c r="AD1511" s="222" t="e">
        <f>VLOOKUP(AA1511,#REF!,2,0)</f>
        <v>#REF!</v>
      </c>
      <c r="AE1511" s="228" t="e">
        <f t="shared" si="337"/>
        <v>#REF!</v>
      </c>
      <c r="AF1511" s="230" t="e">
        <f t="shared" si="338"/>
        <v>#REF!</v>
      </c>
      <c r="AG1511" s="230">
        <v>2</v>
      </c>
      <c r="AH1511" s="230" t="e">
        <f t="shared" si="339"/>
        <v>#REF!</v>
      </c>
      <c r="AI1511" s="230" t="e">
        <f t="shared" si="340"/>
        <v>#REF!</v>
      </c>
      <c r="AJ1511" s="230" t="e">
        <f t="shared" si="341"/>
        <v>#REF!</v>
      </c>
      <c r="AK1511" s="209"/>
      <c r="AL1511" s="209"/>
      <c r="AM1511" s="209"/>
      <c r="AN1511" s="209"/>
      <c r="AO1511" s="209"/>
      <c r="AP1511" s="209"/>
      <c r="AQ1511" s="209"/>
      <c r="AR1511" s="209"/>
      <c r="AS1511" s="209"/>
      <c r="AT1511" s="209"/>
      <c r="AU1511" s="209"/>
      <c r="AV1511" s="209"/>
      <c r="AW1511" s="209"/>
      <c r="AX1511"/>
    </row>
    <row r="1512" spans="1:50" ht="15" hidden="1" x14ac:dyDescent="0.25">
      <c r="A1512" s="209">
        <v>4281</v>
      </c>
      <c r="B1512" s="209" t="s">
        <v>743</v>
      </c>
      <c r="C1512" s="209">
        <v>45683.035416666666</v>
      </c>
      <c r="D1512" s="209" t="s">
        <v>1419</v>
      </c>
      <c r="E1512" s="209" t="s">
        <v>503</v>
      </c>
      <c r="F1512" s="209">
        <v>1</v>
      </c>
      <c r="G1512" s="209" t="s">
        <v>501</v>
      </c>
      <c r="H1512" s="209" t="s">
        <v>620</v>
      </c>
      <c r="I1512" s="209" t="s">
        <v>621</v>
      </c>
      <c r="J1512" s="209" t="s">
        <v>1</v>
      </c>
      <c r="K1512" s="209" t="s">
        <v>2306</v>
      </c>
      <c r="L1512" s="209" t="s">
        <v>598</v>
      </c>
      <c r="M1512" s="209" t="s">
        <v>683</v>
      </c>
      <c r="N1512" s="209" t="s">
        <v>1477</v>
      </c>
      <c r="O1512" s="209"/>
      <c r="P1512" s="209"/>
      <c r="Q1512" s="209" t="s">
        <v>688</v>
      </c>
      <c r="R1512" s="209" t="e">
        <f>VLOOKUP(LEFT(Solicitacao_Prancha[[#This Row],[ORIGEM]],4),#REF!,2,0)</f>
        <v>#REF!</v>
      </c>
      <c r="S1512" s="209" t="e">
        <f>VLOOKUP(LEFT(Solicitacao_Prancha[[#This Row],[DESTINO]],4),#REF!,2,0)</f>
        <v>#REF!</v>
      </c>
      <c r="T1512" s="218" t="str">
        <f t="shared" si="333"/>
        <v>Não Aderente</v>
      </c>
      <c r="U1512" s="222">
        <f>((CONCATENATE(Solicitacao_Prancha[[#This Row],[DATA MOVIMENTAÇÃO]]," ",Solicitacao_Prancha[[#This Row],[HORA MOVIMENTAÇÃO]])-Solicitacao_Prancha[[#This Row],[DATA SOLICITAÇÃO]])*24)+3</f>
        <v>16.150000000081491</v>
      </c>
      <c r="V1512" s="218" t="s">
        <v>410</v>
      </c>
      <c r="W1512" s="209" t="str">
        <f>LEFT(Solicitacao_Prancha[[#This Row],[ORIGEM]],4)</f>
        <v>0438</v>
      </c>
      <c r="X1512" s="209" t="str">
        <f>LEFT(Solicitacao_Prancha[[#This Row],[DESTINO]],4)</f>
        <v>0520</v>
      </c>
      <c r="Y1512" s="209" t="str">
        <f t="shared" si="334"/>
        <v>BRLP0438</v>
      </c>
      <c r="Z1512" s="209" t="str">
        <f t="shared" si="335"/>
        <v>04380520</v>
      </c>
      <c r="AA1512" s="209" t="str">
        <f t="shared" si="336"/>
        <v>BRLP0520</v>
      </c>
      <c r="AB1512" s="222" t="e">
        <f>VLOOKUP(Y1512,#REF!,2,0)</f>
        <v>#REF!</v>
      </c>
      <c r="AC1512" s="222" t="e">
        <f>VLOOKUP(Z1512,#REF!,2,0)</f>
        <v>#REF!</v>
      </c>
      <c r="AD1512" s="222" t="e">
        <f>VLOOKUP(AA1512,#REF!,2,0)</f>
        <v>#REF!</v>
      </c>
      <c r="AE1512" s="228" t="e">
        <f t="shared" si="337"/>
        <v>#REF!</v>
      </c>
      <c r="AF1512" s="230" t="e">
        <f t="shared" si="338"/>
        <v>#REF!</v>
      </c>
      <c r="AG1512" s="230">
        <v>2</v>
      </c>
      <c r="AH1512" s="230" t="e">
        <f t="shared" si="339"/>
        <v>#REF!</v>
      </c>
      <c r="AI1512" s="230" t="e">
        <f t="shared" si="340"/>
        <v>#REF!</v>
      </c>
      <c r="AJ1512" s="230" t="e">
        <f t="shared" si="341"/>
        <v>#REF!</v>
      </c>
      <c r="AK1512" s="209"/>
      <c r="AL1512" s="209"/>
      <c r="AM1512" s="209"/>
      <c r="AN1512" s="209"/>
      <c r="AO1512" s="209"/>
      <c r="AP1512" s="209"/>
      <c r="AQ1512" s="209"/>
      <c r="AR1512" s="209"/>
      <c r="AS1512" s="209"/>
      <c r="AT1512" s="209"/>
      <c r="AU1512" s="209"/>
      <c r="AV1512" s="209"/>
      <c r="AW1512" s="209"/>
      <c r="AX1512"/>
    </row>
    <row r="1513" spans="1:50" ht="15" hidden="1" x14ac:dyDescent="0.25">
      <c r="A1513" s="209">
        <v>4282</v>
      </c>
      <c r="B1513" s="209" t="s">
        <v>718</v>
      </c>
      <c r="C1513" s="209">
        <v>45683.431944444441</v>
      </c>
      <c r="D1513" s="209" t="s">
        <v>2346</v>
      </c>
      <c r="E1513" s="209" t="s">
        <v>719</v>
      </c>
      <c r="F1513" s="209">
        <v>4</v>
      </c>
      <c r="G1513" s="209" t="s">
        <v>8</v>
      </c>
      <c r="H1513" s="209" t="s">
        <v>622</v>
      </c>
      <c r="I1513" s="209" t="s">
        <v>621</v>
      </c>
      <c r="J1513" s="209" t="s">
        <v>1</v>
      </c>
      <c r="K1513" s="209" t="s">
        <v>2319</v>
      </c>
      <c r="L1513" s="209" t="s">
        <v>593</v>
      </c>
      <c r="M1513" s="209" t="s">
        <v>1717</v>
      </c>
      <c r="N1513" s="209" t="s">
        <v>2240</v>
      </c>
      <c r="O1513" s="209"/>
      <c r="P1513" s="209"/>
      <c r="Q1513" s="209" t="s">
        <v>688</v>
      </c>
      <c r="R1513" s="209" t="e">
        <f>VLOOKUP(LEFT(Solicitacao_Prancha[[#This Row],[ORIGEM]],4),#REF!,2,0)</f>
        <v>#REF!</v>
      </c>
      <c r="S1513" s="209" t="e">
        <f>VLOOKUP(LEFT(Solicitacao_Prancha[[#This Row],[DESTINO]],4),#REF!,2,0)</f>
        <v>#REF!</v>
      </c>
      <c r="T1513" s="218" t="str">
        <f t="shared" si="333"/>
        <v>Aderente</v>
      </c>
      <c r="U1513" s="222">
        <f>((CONCATENATE(Solicitacao_Prancha[[#This Row],[DATA MOVIMENTAÇÃO]]," ",Solicitacao_Prancha[[#This Row],[HORA MOVIMENTAÇÃO]])-Solicitacao_Prancha[[#This Row],[DATA SOLICITAÇÃO]])*24)+3</f>
        <v>48.633333333476912</v>
      </c>
      <c r="V1513" s="218" t="s">
        <v>410</v>
      </c>
      <c r="W1513" s="209" t="str">
        <f>LEFT(Solicitacao_Prancha[[#This Row],[ORIGEM]],4)</f>
        <v>1123</v>
      </c>
      <c r="X1513" s="209" t="str">
        <f>LEFT(Solicitacao_Prancha[[#This Row],[DESTINO]],4)</f>
        <v>0475</v>
      </c>
      <c r="Y1513" s="209" t="str">
        <f t="shared" si="334"/>
        <v>BRLP1123</v>
      </c>
      <c r="Z1513" s="209" t="str">
        <f t="shared" si="335"/>
        <v>11230475</v>
      </c>
      <c r="AA1513" s="209" t="str">
        <f t="shared" si="336"/>
        <v>BRLP0475</v>
      </c>
      <c r="AB1513" s="222" t="e">
        <f>VLOOKUP(Y1513,#REF!,2,0)</f>
        <v>#REF!</v>
      </c>
      <c r="AC1513" s="222" t="e">
        <f>VLOOKUP(Z1513,#REF!,2,0)</f>
        <v>#REF!</v>
      </c>
      <c r="AD1513" s="222" t="e">
        <f>VLOOKUP(AA1513,#REF!,2,0)</f>
        <v>#REF!</v>
      </c>
      <c r="AE1513" s="228" t="e">
        <f t="shared" si="337"/>
        <v>#REF!</v>
      </c>
      <c r="AF1513" s="230" t="e">
        <f t="shared" si="338"/>
        <v>#REF!</v>
      </c>
      <c r="AG1513" s="230">
        <v>2</v>
      </c>
      <c r="AH1513" s="230" t="e">
        <f t="shared" si="339"/>
        <v>#REF!</v>
      </c>
      <c r="AI1513" s="230" t="e">
        <f t="shared" si="340"/>
        <v>#REF!</v>
      </c>
      <c r="AJ1513" s="230" t="e">
        <f t="shared" si="341"/>
        <v>#REF!</v>
      </c>
      <c r="AK1513" s="209"/>
      <c r="AL1513" s="209"/>
      <c r="AM1513" s="209"/>
      <c r="AN1513" s="209"/>
      <c r="AO1513" s="209"/>
      <c r="AP1513" s="209"/>
      <c r="AQ1513" s="209"/>
      <c r="AR1513" s="209"/>
      <c r="AS1513" s="209"/>
      <c r="AT1513" s="209"/>
      <c r="AU1513" s="209"/>
      <c r="AV1513" s="209"/>
      <c r="AW1513" s="209"/>
      <c r="AX1513"/>
    </row>
    <row r="1514" spans="1:50" ht="15" hidden="1" x14ac:dyDescent="0.25">
      <c r="A1514" s="209">
        <v>4283</v>
      </c>
      <c r="B1514" s="209" t="s">
        <v>745</v>
      </c>
      <c r="C1514" s="209">
        <v>45683.448611111111</v>
      </c>
      <c r="D1514" s="209" t="s">
        <v>2347</v>
      </c>
      <c r="E1514" s="209" t="s">
        <v>497</v>
      </c>
      <c r="F1514" s="209">
        <v>1</v>
      </c>
      <c r="G1514" s="209" t="s">
        <v>655</v>
      </c>
      <c r="H1514" s="209" t="s">
        <v>620</v>
      </c>
      <c r="I1514" s="209" t="s">
        <v>624</v>
      </c>
      <c r="J1514" s="209" t="s">
        <v>1</v>
      </c>
      <c r="K1514" s="209" t="s">
        <v>2279</v>
      </c>
      <c r="L1514" s="209" t="s">
        <v>612</v>
      </c>
      <c r="M1514" s="209" t="s">
        <v>783</v>
      </c>
      <c r="N1514" s="209" t="s">
        <v>410</v>
      </c>
      <c r="O1514" s="209" t="s">
        <v>2348</v>
      </c>
      <c r="P1514" s="209"/>
      <c r="Q1514" s="209" t="s">
        <v>688</v>
      </c>
      <c r="R1514" s="209" t="e">
        <f>VLOOKUP(LEFT(Solicitacao_Prancha[[#This Row],[ORIGEM]],4),#REF!,2,0)</f>
        <v>#REF!</v>
      </c>
      <c r="S1514" s="209" t="e">
        <f>VLOOKUP(LEFT(Solicitacao_Prancha[[#This Row],[DESTINO]],4),#REF!,2,0)</f>
        <v>#REF!</v>
      </c>
      <c r="T1514" s="218" t="str">
        <f t="shared" si="333"/>
        <v>Não Aderente</v>
      </c>
      <c r="U1514" s="222">
        <f>((CONCATENATE(Solicitacao_Prancha[[#This Row],[DATA MOVIMENTAÇÃO]]," ",Solicitacao_Prancha[[#This Row],[HORA MOVIMENTAÇÃO]])-Solicitacao_Prancha[[#This Row],[DATA SOLICITAÇÃO]])*24)+3</f>
        <v>22.733333333395422</v>
      </c>
      <c r="V1514" s="218" t="s">
        <v>410</v>
      </c>
      <c r="W1514" s="209" t="str">
        <f>LEFT(Solicitacao_Prancha[[#This Row],[ORIGEM]],4)</f>
        <v>1080</v>
      </c>
      <c r="X1514" s="209" t="str">
        <f>LEFT(Solicitacao_Prancha[[#This Row],[DESTINO]],4)</f>
        <v>BRLP</v>
      </c>
      <c r="Y1514" s="209" t="str">
        <f t="shared" si="334"/>
        <v>BRLP1080</v>
      </c>
      <c r="Z1514" s="209" t="str">
        <f t="shared" si="335"/>
        <v>1080BRLP</v>
      </c>
      <c r="AA1514" s="209" t="str">
        <f t="shared" si="336"/>
        <v>BRLPBRLP</v>
      </c>
      <c r="AB1514" s="222" t="e">
        <f>VLOOKUP(Y1514,#REF!,2,0)</f>
        <v>#REF!</v>
      </c>
      <c r="AC1514" s="222" t="e">
        <f>VLOOKUP(Z1514,#REF!,2,0)</f>
        <v>#REF!</v>
      </c>
      <c r="AD1514" s="222" t="e">
        <f>VLOOKUP(AA1514,#REF!,2,0)</f>
        <v>#REF!</v>
      </c>
      <c r="AE1514" s="228" t="e">
        <f t="shared" si="337"/>
        <v>#REF!</v>
      </c>
      <c r="AF1514" s="230" t="e">
        <f t="shared" si="338"/>
        <v>#REF!</v>
      </c>
      <c r="AG1514" s="230">
        <v>2</v>
      </c>
      <c r="AH1514" s="230" t="e">
        <f t="shared" si="339"/>
        <v>#REF!</v>
      </c>
      <c r="AI1514" s="230" t="e">
        <f t="shared" si="340"/>
        <v>#REF!</v>
      </c>
      <c r="AJ1514" s="230" t="e">
        <f t="shared" si="341"/>
        <v>#REF!</v>
      </c>
      <c r="AK1514" s="209"/>
      <c r="AL1514" s="209"/>
      <c r="AM1514" s="209"/>
      <c r="AN1514" s="209"/>
      <c r="AO1514" s="209"/>
      <c r="AP1514" s="209"/>
      <c r="AQ1514" s="209"/>
      <c r="AR1514" s="209"/>
      <c r="AS1514" s="209"/>
      <c r="AT1514" s="209"/>
      <c r="AU1514" s="209"/>
      <c r="AV1514" s="209"/>
      <c r="AW1514" s="209"/>
      <c r="AX1514"/>
    </row>
    <row r="1515" spans="1:50" ht="15" hidden="1" x14ac:dyDescent="0.25">
      <c r="A1515" s="209">
        <v>4284</v>
      </c>
      <c r="B1515" s="209" t="s">
        <v>717</v>
      </c>
      <c r="C1515" s="209">
        <v>45683.616666666669</v>
      </c>
      <c r="D1515" s="209" t="s">
        <v>515</v>
      </c>
      <c r="E1515" s="209" t="s">
        <v>500</v>
      </c>
      <c r="F1515" s="209">
        <v>1</v>
      </c>
      <c r="G1515" s="209" t="s">
        <v>487</v>
      </c>
      <c r="H1515" s="209" t="s">
        <v>620</v>
      </c>
      <c r="I1515" s="209" t="s">
        <v>624</v>
      </c>
      <c r="J1515" s="209" t="s">
        <v>1</v>
      </c>
      <c r="K1515" s="209" t="s">
        <v>2279</v>
      </c>
      <c r="L1515" s="209" t="s">
        <v>595</v>
      </c>
      <c r="M1515" s="209" t="s">
        <v>2336</v>
      </c>
      <c r="N1515" s="209" t="s">
        <v>683</v>
      </c>
      <c r="O1515" s="209"/>
      <c r="P1515" s="209"/>
      <c r="Q1515" s="209" t="s">
        <v>688</v>
      </c>
      <c r="R1515" s="209" t="e">
        <f>VLOOKUP(LEFT(Solicitacao_Prancha[[#This Row],[ORIGEM]],4),#REF!,2,0)</f>
        <v>#REF!</v>
      </c>
      <c r="S1515" s="209" t="e">
        <f>VLOOKUP(LEFT(Solicitacao_Prancha[[#This Row],[DESTINO]],4),#REF!,2,0)</f>
        <v>#REF!</v>
      </c>
      <c r="T1515" s="218" t="str">
        <f t="shared" si="333"/>
        <v>Não Aderente</v>
      </c>
      <c r="U1515" s="222">
        <f>((CONCATENATE(Solicitacao_Prancha[[#This Row],[DATA MOVIMENTAÇÃO]]," ",Solicitacao_Prancha[[#This Row],[HORA MOVIMENTAÇÃO]])-Solicitacao_Prancha[[#This Row],[DATA SOLICITAÇÃO]])*24)+3</f>
        <v>22.199999999895226</v>
      </c>
      <c r="V1515" s="218" t="s">
        <v>410</v>
      </c>
      <c r="W1515" s="209" t="str">
        <f>LEFT(Solicitacao_Prancha[[#This Row],[ORIGEM]],4)</f>
        <v>0491</v>
      </c>
      <c r="X1515" s="209" t="str">
        <f>LEFT(Solicitacao_Prancha[[#This Row],[DESTINO]],4)</f>
        <v>0438</v>
      </c>
      <c r="Y1515" s="209" t="str">
        <f t="shared" si="334"/>
        <v>BRLP0491</v>
      </c>
      <c r="Z1515" s="209" t="str">
        <f t="shared" si="335"/>
        <v>04910438</v>
      </c>
      <c r="AA1515" s="209" t="str">
        <f t="shared" si="336"/>
        <v>BRLP0438</v>
      </c>
      <c r="AB1515" s="222" t="e">
        <f>VLOOKUP(Y1515,#REF!,2,0)</f>
        <v>#REF!</v>
      </c>
      <c r="AC1515" s="222" t="e">
        <f>VLOOKUP(Z1515,#REF!,2,0)</f>
        <v>#REF!</v>
      </c>
      <c r="AD1515" s="222" t="e">
        <f>VLOOKUP(AA1515,#REF!,2,0)</f>
        <v>#REF!</v>
      </c>
      <c r="AE1515" s="228" t="e">
        <f t="shared" si="337"/>
        <v>#REF!</v>
      </c>
      <c r="AF1515" s="230" t="e">
        <f t="shared" si="338"/>
        <v>#REF!</v>
      </c>
      <c r="AG1515" s="230">
        <v>2</v>
      </c>
      <c r="AH1515" s="230" t="e">
        <f t="shared" si="339"/>
        <v>#REF!</v>
      </c>
      <c r="AI1515" s="230" t="e">
        <f t="shared" si="340"/>
        <v>#REF!</v>
      </c>
      <c r="AJ1515" s="230" t="e">
        <f t="shared" si="341"/>
        <v>#REF!</v>
      </c>
      <c r="AK1515" s="209"/>
      <c r="AL1515" s="209"/>
      <c r="AM1515" s="209"/>
      <c r="AN1515" s="209"/>
      <c r="AO1515" s="209"/>
      <c r="AP1515" s="209"/>
      <c r="AQ1515" s="209"/>
      <c r="AR1515" s="209"/>
      <c r="AS1515" s="209"/>
      <c r="AT1515" s="209"/>
      <c r="AU1515" s="209"/>
      <c r="AV1515" s="209"/>
      <c r="AW1515" s="209"/>
      <c r="AX1515"/>
    </row>
    <row r="1516" spans="1:50" ht="15" hidden="1" x14ac:dyDescent="0.25">
      <c r="A1516" s="209">
        <v>4285</v>
      </c>
      <c r="B1516" s="209" t="s">
        <v>717</v>
      </c>
      <c r="C1516" s="209">
        <v>45683.621527777781</v>
      </c>
      <c r="D1516" s="209" t="s">
        <v>571</v>
      </c>
      <c r="E1516" s="209" t="s">
        <v>500</v>
      </c>
      <c r="F1516" s="209">
        <v>3</v>
      </c>
      <c r="G1516" s="209" t="s">
        <v>501</v>
      </c>
      <c r="H1516" s="209" t="s">
        <v>624</v>
      </c>
      <c r="I1516" s="209" t="s">
        <v>621</v>
      </c>
      <c r="J1516" s="209" t="s">
        <v>531</v>
      </c>
      <c r="K1516" s="209" t="s">
        <v>2279</v>
      </c>
      <c r="L1516" s="209" t="s">
        <v>604</v>
      </c>
      <c r="M1516" s="209" t="s">
        <v>716</v>
      </c>
      <c r="N1516" s="209" t="s">
        <v>696</v>
      </c>
      <c r="O1516" s="209"/>
      <c r="P1516" s="209" t="s">
        <v>514</v>
      </c>
      <c r="Q1516" s="209" t="s">
        <v>688</v>
      </c>
      <c r="R1516" s="209" t="e">
        <f>VLOOKUP(LEFT(Solicitacao_Prancha[[#This Row],[ORIGEM]],4),#REF!,2,0)</f>
        <v>#REF!</v>
      </c>
      <c r="S1516" s="209" t="e">
        <f>VLOOKUP(LEFT(Solicitacao_Prancha[[#This Row],[DESTINO]],4),#REF!,2,0)</f>
        <v>#REF!</v>
      </c>
      <c r="T1516" s="218" t="str">
        <f t="shared" si="333"/>
        <v>Não Aderente</v>
      </c>
      <c r="U1516" s="222">
        <f>((CONCATENATE(Solicitacao_Prancha[[#This Row],[DATA MOVIMENTAÇÃO]]," ",Solicitacao_Prancha[[#This Row],[HORA MOVIMENTAÇÃO]])-Solicitacao_Prancha[[#This Row],[DATA SOLICITAÇÃO]])*24)+3</f>
        <v>19.083333333197515</v>
      </c>
      <c r="V1516" s="218" t="s">
        <v>410</v>
      </c>
      <c r="W1516" s="209" t="str">
        <f>LEFT(Solicitacao_Prancha[[#This Row],[ORIGEM]],4)</f>
        <v>0458</v>
      </c>
      <c r="X1516" s="209" t="str">
        <f>LEFT(Solicitacao_Prancha[[#This Row],[DESTINO]],4)</f>
        <v>0347</v>
      </c>
      <c r="Y1516" s="209" t="str">
        <f t="shared" si="334"/>
        <v>BRLP0458</v>
      </c>
      <c r="Z1516" s="209" t="str">
        <f t="shared" si="335"/>
        <v>04580347</v>
      </c>
      <c r="AA1516" s="209" t="str">
        <f t="shared" si="336"/>
        <v>BRLP0347</v>
      </c>
      <c r="AB1516" s="222" t="e">
        <f>VLOOKUP(Y1516,#REF!,2,0)</f>
        <v>#REF!</v>
      </c>
      <c r="AC1516" s="222" t="e">
        <f>VLOOKUP(Z1516,#REF!,2,0)</f>
        <v>#REF!</v>
      </c>
      <c r="AD1516" s="222" t="e">
        <f>VLOOKUP(AA1516,#REF!,2,0)</f>
        <v>#REF!</v>
      </c>
      <c r="AE1516" s="228" t="e">
        <f t="shared" si="337"/>
        <v>#REF!</v>
      </c>
      <c r="AF1516" s="230" t="e">
        <f t="shared" si="338"/>
        <v>#REF!</v>
      </c>
      <c r="AG1516" s="230">
        <v>2</v>
      </c>
      <c r="AH1516" s="230" t="e">
        <f t="shared" si="339"/>
        <v>#REF!</v>
      </c>
      <c r="AI1516" s="230" t="e">
        <f t="shared" si="340"/>
        <v>#REF!</v>
      </c>
      <c r="AJ1516" s="230" t="e">
        <f t="shared" si="341"/>
        <v>#REF!</v>
      </c>
      <c r="AK1516" s="209"/>
      <c r="AL1516" s="209"/>
      <c r="AM1516" s="209"/>
      <c r="AN1516" s="209"/>
      <c r="AO1516" s="209"/>
      <c r="AP1516" s="209"/>
      <c r="AQ1516" s="209"/>
      <c r="AR1516" s="209"/>
      <c r="AS1516" s="209"/>
      <c r="AT1516" s="209"/>
      <c r="AU1516" s="209"/>
      <c r="AV1516" s="209"/>
      <c r="AW1516" s="209"/>
      <c r="AX1516"/>
    </row>
    <row r="1517" spans="1:50" s="206" customFormat="1" ht="15" hidden="1" x14ac:dyDescent="0.25">
      <c r="A1517" s="209">
        <v>4286</v>
      </c>
      <c r="B1517" s="209" t="s">
        <v>717</v>
      </c>
      <c r="C1517" s="209">
        <v>45683.629166666666</v>
      </c>
      <c r="D1517" s="209" t="s">
        <v>571</v>
      </c>
      <c r="E1517" s="209" t="s">
        <v>491</v>
      </c>
      <c r="F1517" s="209">
        <v>1</v>
      </c>
      <c r="G1517" s="209" t="s">
        <v>501</v>
      </c>
      <c r="H1517" s="209" t="s">
        <v>620</v>
      </c>
      <c r="I1517" s="209" t="s">
        <v>621</v>
      </c>
      <c r="J1517" s="209" t="s">
        <v>531</v>
      </c>
      <c r="K1517" s="209" t="s">
        <v>2279</v>
      </c>
      <c r="L1517" s="209" t="s">
        <v>604</v>
      </c>
      <c r="M1517" s="209" t="s">
        <v>716</v>
      </c>
      <c r="N1517" s="209" t="s">
        <v>696</v>
      </c>
      <c r="O1517" s="209"/>
      <c r="P1517" s="209" t="s">
        <v>514</v>
      </c>
      <c r="Q1517" s="209" t="s">
        <v>688</v>
      </c>
      <c r="R1517" s="209" t="e">
        <f>VLOOKUP(LEFT(Solicitacao_Prancha[[#This Row],[ORIGEM]],4),#REF!,2,0)</f>
        <v>#REF!</v>
      </c>
      <c r="S1517" s="209" t="e">
        <f>VLOOKUP(LEFT(Solicitacao_Prancha[[#This Row],[DESTINO]],4),#REF!,2,0)</f>
        <v>#REF!</v>
      </c>
      <c r="T1517" s="218" t="str">
        <f t="shared" si="333"/>
        <v>Não Aderente</v>
      </c>
      <c r="U1517" s="222">
        <f>((CONCATENATE(Solicitacao_Prancha[[#This Row],[DATA MOVIMENTAÇÃO]]," ",Solicitacao_Prancha[[#This Row],[HORA MOVIMENTAÇÃO]])-Solicitacao_Prancha[[#This Row],[DATA SOLICITAÇÃO]])*24)+3</f>
        <v>18.899999999965075</v>
      </c>
      <c r="V1517" s="218" t="s">
        <v>410</v>
      </c>
      <c r="W1517" s="209" t="str">
        <f>LEFT(Solicitacao_Prancha[[#This Row],[ORIGEM]],4)</f>
        <v>0458</v>
      </c>
      <c r="X1517" s="209" t="str">
        <f>LEFT(Solicitacao_Prancha[[#This Row],[DESTINO]],4)</f>
        <v>0347</v>
      </c>
      <c r="Y1517" s="209" t="str">
        <f t="shared" si="334"/>
        <v>BRLP0458</v>
      </c>
      <c r="Z1517" s="209" t="str">
        <f t="shared" si="335"/>
        <v>04580347</v>
      </c>
      <c r="AA1517" s="209" t="str">
        <f t="shared" si="336"/>
        <v>BRLP0347</v>
      </c>
      <c r="AB1517" s="222" t="e">
        <f>VLOOKUP(Y1517,#REF!,2,0)</f>
        <v>#REF!</v>
      </c>
      <c r="AC1517" s="222" t="e">
        <f>VLOOKUP(Z1517,#REF!,2,0)</f>
        <v>#REF!</v>
      </c>
      <c r="AD1517" s="222" t="e">
        <f>VLOOKUP(AA1517,#REF!,2,0)</f>
        <v>#REF!</v>
      </c>
      <c r="AE1517" s="228" t="e">
        <f t="shared" si="337"/>
        <v>#REF!</v>
      </c>
      <c r="AF1517" s="230" t="e">
        <f t="shared" si="338"/>
        <v>#REF!</v>
      </c>
      <c r="AG1517" s="230">
        <v>2</v>
      </c>
      <c r="AH1517" s="230" t="e">
        <f t="shared" si="339"/>
        <v>#REF!</v>
      </c>
      <c r="AI1517" s="230" t="e">
        <f t="shared" si="340"/>
        <v>#REF!</v>
      </c>
      <c r="AJ1517" s="230" t="e">
        <f t="shared" si="341"/>
        <v>#REF!</v>
      </c>
      <c r="AK1517" s="209"/>
      <c r="AL1517" s="209"/>
      <c r="AM1517" s="209"/>
      <c r="AN1517" s="209"/>
      <c r="AO1517" s="209"/>
      <c r="AP1517" s="209"/>
      <c r="AQ1517" s="209"/>
      <c r="AR1517" s="209"/>
      <c r="AS1517" s="209"/>
      <c r="AT1517" s="209"/>
      <c r="AU1517" s="209"/>
      <c r="AV1517" s="209"/>
      <c r="AW1517" s="209"/>
      <c r="AX1517"/>
    </row>
    <row r="1518" spans="1:50" ht="15" hidden="1" x14ac:dyDescent="0.25">
      <c r="A1518" s="209">
        <v>4287</v>
      </c>
      <c r="B1518" s="209" t="s">
        <v>742</v>
      </c>
      <c r="C1518" s="209">
        <v>45683.637499999997</v>
      </c>
      <c r="D1518" s="209" t="s">
        <v>770</v>
      </c>
      <c r="E1518" s="209" t="s">
        <v>489</v>
      </c>
      <c r="F1518" s="209">
        <v>1</v>
      </c>
      <c r="G1518" s="209" t="s">
        <v>771</v>
      </c>
      <c r="H1518" s="209" t="s">
        <v>620</v>
      </c>
      <c r="I1518" s="209" t="s">
        <v>621</v>
      </c>
      <c r="J1518" s="209" t="s">
        <v>531</v>
      </c>
      <c r="K1518" s="209" t="s">
        <v>2279</v>
      </c>
      <c r="L1518" s="209" t="s">
        <v>604</v>
      </c>
      <c r="M1518" s="209" t="s">
        <v>2212</v>
      </c>
      <c r="N1518" s="209" t="s">
        <v>2212</v>
      </c>
      <c r="O1518" s="209" t="s">
        <v>2349</v>
      </c>
      <c r="P1518" s="209" t="s">
        <v>630</v>
      </c>
      <c r="Q1518" s="209" t="s">
        <v>688</v>
      </c>
      <c r="R1518" s="209" t="e">
        <f>VLOOKUP(LEFT(Solicitacao_Prancha[[#This Row],[ORIGEM]],4),#REF!,2,0)</f>
        <v>#REF!</v>
      </c>
      <c r="S1518" s="209" t="e">
        <f>VLOOKUP(LEFT(Solicitacao_Prancha[[#This Row],[DESTINO]],4),#REF!,2,0)</f>
        <v>#REF!</v>
      </c>
      <c r="T1518" s="218" t="str">
        <f t="shared" si="333"/>
        <v>Não Aderente</v>
      </c>
      <c r="U1518" s="222">
        <f>((CONCATENATE(Solicitacao_Prancha[[#This Row],[DATA MOVIMENTAÇÃO]]," ",Solicitacao_Prancha[[#This Row],[HORA MOVIMENTAÇÃO]])-Solicitacao_Prancha[[#This Row],[DATA SOLICITAÇÃO]])*24)+3</f>
        <v>18.700000000011642</v>
      </c>
      <c r="V1518" s="218" t="s">
        <v>410</v>
      </c>
      <c r="W1518" s="209" t="str">
        <f>LEFT(Solicitacao_Prancha[[#This Row],[ORIGEM]],4)</f>
        <v>0264</v>
      </c>
      <c r="X1518" s="209" t="str">
        <f>LEFT(Solicitacao_Prancha[[#This Row],[DESTINO]],4)</f>
        <v>0264</v>
      </c>
      <c r="Y1518" s="209" t="str">
        <f t="shared" si="334"/>
        <v>BRLP0264</v>
      </c>
      <c r="Z1518" s="209" t="str">
        <f t="shared" si="335"/>
        <v>02640264</v>
      </c>
      <c r="AA1518" s="209" t="str">
        <f t="shared" si="336"/>
        <v>BRLP0264</v>
      </c>
      <c r="AB1518" s="222" t="e">
        <f>VLOOKUP(Y1518,#REF!,2,0)</f>
        <v>#REF!</v>
      </c>
      <c r="AC1518" s="222" t="e">
        <f>VLOOKUP(Z1518,#REF!,2,0)</f>
        <v>#REF!</v>
      </c>
      <c r="AD1518" s="222" t="e">
        <f>VLOOKUP(AA1518,#REF!,2,0)</f>
        <v>#REF!</v>
      </c>
      <c r="AE1518" s="228" t="e">
        <f t="shared" si="337"/>
        <v>#REF!</v>
      </c>
      <c r="AF1518" s="230" t="e">
        <f t="shared" si="338"/>
        <v>#REF!</v>
      </c>
      <c r="AG1518" s="230">
        <v>2</v>
      </c>
      <c r="AH1518" s="230" t="e">
        <f t="shared" si="339"/>
        <v>#REF!</v>
      </c>
      <c r="AI1518" s="230" t="e">
        <f t="shared" si="340"/>
        <v>#REF!</v>
      </c>
      <c r="AJ1518" s="230" t="e">
        <f t="shared" si="341"/>
        <v>#REF!</v>
      </c>
      <c r="AK1518" s="209"/>
      <c r="AL1518" s="209"/>
      <c r="AM1518" s="209"/>
      <c r="AN1518" s="209"/>
      <c r="AO1518" s="209"/>
      <c r="AP1518" s="209"/>
      <c r="AQ1518" s="209"/>
      <c r="AR1518" s="209"/>
      <c r="AS1518" s="209"/>
      <c r="AT1518" s="209"/>
      <c r="AU1518" s="209"/>
      <c r="AV1518" s="209"/>
      <c r="AW1518" s="209"/>
      <c r="AX1518"/>
    </row>
    <row r="1519" spans="1:50" ht="15" hidden="1" x14ac:dyDescent="0.25">
      <c r="A1519" s="209">
        <v>4288</v>
      </c>
      <c r="B1519" s="209" t="s">
        <v>718</v>
      </c>
      <c r="C1519" s="209">
        <v>45683.673611111109</v>
      </c>
      <c r="D1519" s="209" t="s">
        <v>575</v>
      </c>
      <c r="E1519" s="209" t="s">
        <v>719</v>
      </c>
      <c r="F1519" s="209">
        <v>1</v>
      </c>
      <c r="G1519" s="209" t="s">
        <v>4</v>
      </c>
      <c r="H1519" s="209" t="s">
        <v>620</v>
      </c>
      <c r="I1519" s="209" t="s">
        <v>621</v>
      </c>
      <c r="J1519" s="209" t="s">
        <v>1</v>
      </c>
      <c r="K1519" s="209" t="s">
        <v>2319</v>
      </c>
      <c r="L1519" s="209" t="s">
        <v>604</v>
      </c>
      <c r="M1519" s="209" t="s">
        <v>1001</v>
      </c>
      <c r="N1519" s="209" t="s">
        <v>638</v>
      </c>
      <c r="O1519" s="209"/>
      <c r="P1519" s="209"/>
      <c r="Q1519" s="209" t="s">
        <v>688</v>
      </c>
      <c r="R1519" s="209" t="e">
        <f>VLOOKUP(LEFT(Solicitacao_Prancha[[#This Row],[ORIGEM]],4),#REF!,2,0)</f>
        <v>#REF!</v>
      </c>
      <c r="S1519" s="209" t="e">
        <f>VLOOKUP(LEFT(Solicitacao_Prancha[[#This Row],[DESTINO]],4),#REF!,2,0)</f>
        <v>#REF!</v>
      </c>
      <c r="T1519" s="218" t="str">
        <f t="shared" si="333"/>
        <v>Não Aderente</v>
      </c>
      <c r="U1519" s="222">
        <f>((CONCATENATE(Solicitacao_Prancha[[#This Row],[DATA MOVIMENTAÇÃO]]," ",Solicitacao_Prancha[[#This Row],[HORA MOVIMENTAÇÃO]])-Solicitacao_Prancha[[#This Row],[DATA SOLICITAÇÃO]])*24)+3</f>
        <v>41.833333333313931</v>
      </c>
      <c r="V1519" s="218" t="s">
        <v>410</v>
      </c>
      <c r="W1519" s="209" t="str">
        <f>LEFT(Solicitacao_Prancha[[#This Row],[ORIGEM]],4)</f>
        <v>0464</v>
      </c>
      <c r="X1519" s="209" t="str">
        <f>LEFT(Solicitacao_Prancha[[#This Row],[DESTINO]],4)</f>
        <v>0011</v>
      </c>
      <c r="Y1519" s="209" t="str">
        <f t="shared" si="334"/>
        <v>BRLP0464</v>
      </c>
      <c r="Z1519" s="209" t="str">
        <f t="shared" si="335"/>
        <v>04640011</v>
      </c>
      <c r="AA1519" s="209" t="str">
        <f t="shared" si="336"/>
        <v>BRLP0011</v>
      </c>
      <c r="AB1519" s="222" t="e">
        <f>VLOOKUP(Y1519,#REF!,2,0)</f>
        <v>#REF!</v>
      </c>
      <c r="AC1519" s="222" t="e">
        <f>VLOOKUP(Z1519,#REF!,2,0)</f>
        <v>#REF!</v>
      </c>
      <c r="AD1519" s="222" t="e">
        <f>VLOOKUP(AA1519,#REF!,2,0)</f>
        <v>#REF!</v>
      </c>
      <c r="AE1519" s="228" t="e">
        <f t="shared" si="337"/>
        <v>#REF!</v>
      </c>
      <c r="AF1519" s="230" t="e">
        <f t="shared" si="338"/>
        <v>#REF!</v>
      </c>
      <c r="AG1519" s="230">
        <v>2</v>
      </c>
      <c r="AH1519" s="230" t="e">
        <f t="shared" si="339"/>
        <v>#REF!</v>
      </c>
      <c r="AI1519" s="230" t="e">
        <f t="shared" si="340"/>
        <v>#REF!</v>
      </c>
      <c r="AJ1519" s="230" t="e">
        <f t="shared" si="341"/>
        <v>#REF!</v>
      </c>
      <c r="AK1519" s="209"/>
      <c r="AL1519" s="209"/>
      <c r="AM1519" s="209"/>
      <c r="AN1519" s="209"/>
      <c r="AO1519" s="209"/>
      <c r="AP1519" s="209"/>
      <c r="AQ1519" s="209"/>
      <c r="AR1519" s="209"/>
      <c r="AS1519" s="209"/>
      <c r="AT1519" s="209"/>
      <c r="AU1519" s="209"/>
      <c r="AV1519" s="209"/>
      <c r="AW1519" s="209"/>
      <c r="AX1519"/>
    </row>
    <row r="1520" spans="1:50" ht="15" hidden="1" x14ac:dyDescent="0.25">
      <c r="A1520" s="209">
        <v>4289</v>
      </c>
      <c r="B1520" s="209" t="s">
        <v>718</v>
      </c>
      <c r="C1520" s="209">
        <v>45683.725694444445</v>
      </c>
      <c r="D1520" s="209" t="s">
        <v>579</v>
      </c>
      <c r="E1520" s="209" t="s">
        <v>719</v>
      </c>
      <c r="F1520" s="209">
        <v>1</v>
      </c>
      <c r="G1520" s="209" t="s">
        <v>487</v>
      </c>
      <c r="H1520" s="209" t="s">
        <v>620</v>
      </c>
      <c r="I1520" s="209" t="s">
        <v>621</v>
      </c>
      <c r="J1520" s="209" t="s">
        <v>1</v>
      </c>
      <c r="K1520" s="209" t="s">
        <v>2319</v>
      </c>
      <c r="L1520" s="209" t="s">
        <v>593</v>
      </c>
      <c r="M1520" s="209" t="s">
        <v>908</v>
      </c>
      <c r="N1520" s="209" t="s">
        <v>547</v>
      </c>
      <c r="O1520" s="209"/>
      <c r="P1520" s="209"/>
      <c r="Q1520" s="209" t="s">
        <v>688</v>
      </c>
      <c r="R1520" s="209" t="e">
        <f>VLOOKUP(LEFT(Solicitacao_Prancha[[#This Row],[ORIGEM]],4),#REF!,2,0)</f>
        <v>#REF!</v>
      </c>
      <c r="S1520" s="209" t="e">
        <f>VLOOKUP(LEFT(Solicitacao_Prancha[[#This Row],[DESTINO]],4),#REF!,2,0)</f>
        <v>#REF!</v>
      </c>
      <c r="T1520" s="218" t="str">
        <f t="shared" si="333"/>
        <v>Não Aderente</v>
      </c>
      <c r="U1520" s="222">
        <f>((CONCATENATE(Solicitacao_Prancha[[#This Row],[DATA MOVIMENTAÇÃO]]," ",Solicitacao_Prancha[[#This Row],[HORA MOVIMENTAÇÃO]])-Solicitacao_Prancha[[#This Row],[DATA SOLICITAÇÃO]])*24)+3</f>
        <v>41.583333333372138</v>
      </c>
      <c r="V1520" s="218" t="s">
        <v>410</v>
      </c>
      <c r="W1520" s="209" t="str">
        <f>LEFT(Solicitacao_Prancha[[#This Row],[ORIGEM]],4)</f>
        <v>2079</v>
      </c>
      <c r="X1520" s="209" t="str">
        <f>LEFT(Solicitacao_Prancha[[#This Row],[DESTINO]],4)</f>
        <v>0484</v>
      </c>
      <c r="Y1520" s="209" t="str">
        <f t="shared" si="334"/>
        <v>BRLP2079</v>
      </c>
      <c r="Z1520" s="209" t="str">
        <f t="shared" si="335"/>
        <v>20790484</v>
      </c>
      <c r="AA1520" s="209" t="str">
        <f t="shared" si="336"/>
        <v>BRLP0484</v>
      </c>
      <c r="AB1520" s="222" t="e">
        <f>VLOOKUP(Y1520,#REF!,2,0)</f>
        <v>#REF!</v>
      </c>
      <c r="AC1520" s="222" t="e">
        <f>VLOOKUP(Z1520,#REF!,2,0)</f>
        <v>#REF!</v>
      </c>
      <c r="AD1520" s="222" t="e">
        <f>VLOOKUP(AA1520,#REF!,2,0)</f>
        <v>#REF!</v>
      </c>
      <c r="AE1520" s="228" t="e">
        <f t="shared" si="337"/>
        <v>#REF!</v>
      </c>
      <c r="AF1520" s="230" t="e">
        <f t="shared" si="338"/>
        <v>#REF!</v>
      </c>
      <c r="AG1520" s="230">
        <v>2</v>
      </c>
      <c r="AH1520" s="230" t="e">
        <f t="shared" si="339"/>
        <v>#REF!</v>
      </c>
      <c r="AI1520" s="230" t="e">
        <f t="shared" si="340"/>
        <v>#REF!</v>
      </c>
      <c r="AJ1520" s="230" t="e">
        <f t="shared" si="341"/>
        <v>#REF!</v>
      </c>
      <c r="AK1520" s="209"/>
      <c r="AL1520" s="209"/>
      <c r="AM1520" s="209"/>
      <c r="AN1520" s="209"/>
      <c r="AO1520" s="209"/>
      <c r="AP1520" s="209"/>
      <c r="AQ1520" s="209"/>
      <c r="AR1520" s="209"/>
      <c r="AS1520" s="209"/>
      <c r="AT1520" s="209"/>
      <c r="AU1520" s="209"/>
      <c r="AV1520" s="209"/>
      <c r="AW1520" s="209"/>
      <c r="AX1520"/>
    </row>
    <row r="1521" spans="1:50" ht="15" hidden="1" x14ac:dyDescent="0.25">
      <c r="A1521" s="209">
        <v>4290</v>
      </c>
      <c r="B1521" s="209" t="s">
        <v>745</v>
      </c>
      <c r="C1521" s="209">
        <v>45683.738888888889</v>
      </c>
      <c r="D1521" s="209" t="s">
        <v>1773</v>
      </c>
      <c r="E1521" s="209" t="s">
        <v>553</v>
      </c>
      <c r="F1521" s="209">
        <v>1</v>
      </c>
      <c r="G1521" s="209" t="s">
        <v>554</v>
      </c>
      <c r="H1521" s="209" t="s">
        <v>620</v>
      </c>
      <c r="I1521" s="209" t="s">
        <v>622</v>
      </c>
      <c r="J1521" s="209" t="s">
        <v>1</v>
      </c>
      <c r="K1521" s="209" t="s">
        <v>2279</v>
      </c>
      <c r="L1521" s="209" t="s">
        <v>812</v>
      </c>
      <c r="M1521" s="209" t="s">
        <v>680</v>
      </c>
      <c r="N1521" s="209" t="s">
        <v>3</v>
      </c>
      <c r="O1521" s="209"/>
      <c r="P1521" s="209"/>
      <c r="Q1521" s="209" t="s">
        <v>687</v>
      </c>
      <c r="R1521" s="209" t="e">
        <f>VLOOKUP(LEFT(Solicitacao_Prancha[[#This Row],[ORIGEM]],4),#REF!,2,0)</f>
        <v>#REF!</v>
      </c>
      <c r="S1521" s="209" t="e">
        <f>VLOOKUP(LEFT(Solicitacao_Prancha[[#This Row],[DESTINO]],4),#REF!,2,0)</f>
        <v>#REF!</v>
      </c>
      <c r="T1521" s="218" t="str">
        <f t="shared" si="333"/>
        <v>Não Aderente</v>
      </c>
      <c r="U1521" s="222">
        <f>((CONCATENATE(Solicitacao_Prancha[[#This Row],[DATA MOVIMENTAÇÃO]]," ",Solicitacao_Prancha[[#This Row],[HORA MOVIMENTAÇÃO]])-Solicitacao_Prancha[[#This Row],[DATA SOLICITAÇÃO]])*24)+3</f>
        <v>19.766666666662786</v>
      </c>
      <c r="V1521" s="218" t="s">
        <v>410</v>
      </c>
      <c r="W1521" s="209" t="str">
        <f>LEFT(Solicitacao_Prancha[[#This Row],[ORIGEM]],4)</f>
        <v>0592</v>
      </c>
      <c r="X1521" s="209" t="str">
        <f>LEFT(Solicitacao_Prancha[[#This Row],[DESTINO]],4)</f>
        <v>0003</v>
      </c>
      <c r="Y1521" s="209" t="str">
        <f t="shared" si="334"/>
        <v>BRLP0592</v>
      </c>
      <c r="Z1521" s="209" t="str">
        <f t="shared" si="335"/>
        <v>05920003</v>
      </c>
      <c r="AA1521" s="209" t="str">
        <f t="shared" si="336"/>
        <v>BRLP0003</v>
      </c>
      <c r="AB1521" s="222" t="e">
        <f>VLOOKUP(Y1521,#REF!,2,0)</f>
        <v>#REF!</v>
      </c>
      <c r="AC1521" s="222" t="e">
        <f>VLOOKUP(Z1521,#REF!,2,0)</f>
        <v>#REF!</v>
      </c>
      <c r="AD1521" s="222" t="e">
        <f>VLOOKUP(AA1521,#REF!,2,0)</f>
        <v>#REF!</v>
      </c>
      <c r="AE1521" s="228" t="e">
        <f t="shared" si="337"/>
        <v>#REF!</v>
      </c>
      <c r="AF1521" s="230" t="e">
        <f t="shared" si="338"/>
        <v>#REF!</v>
      </c>
      <c r="AG1521" s="230">
        <v>2</v>
      </c>
      <c r="AH1521" s="230" t="e">
        <f t="shared" si="339"/>
        <v>#REF!</v>
      </c>
      <c r="AI1521" s="230" t="e">
        <f t="shared" si="340"/>
        <v>#REF!</v>
      </c>
      <c r="AJ1521" s="230" t="e">
        <f t="shared" si="341"/>
        <v>#REF!</v>
      </c>
      <c r="AK1521" s="209"/>
      <c r="AL1521" s="209"/>
      <c r="AM1521" s="209"/>
      <c r="AN1521" s="209"/>
      <c r="AO1521" s="209"/>
      <c r="AP1521" s="209"/>
      <c r="AQ1521" s="209"/>
      <c r="AR1521" s="209"/>
      <c r="AS1521" s="209"/>
      <c r="AT1521" s="209"/>
      <c r="AU1521" s="209"/>
      <c r="AV1521" s="209"/>
      <c r="AW1521" s="209"/>
      <c r="AX1521"/>
    </row>
    <row r="1522" spans="1:50" ht="15" hidden="1" x14ac:dyDescent="0.25">
      <c r="A1522" s="209">
        <v>4291</v>
      </c>
      <c r="B1522" s="209" t="s">
        <v>718</v>
      </c>
      <c r="C1522" s="210">
        <v>45683.789583333331</v>
      </c>
      <c r="D1522" s="209" t="s">
        <v>528</v>
      </c>
      <c r="E1522" s="209" t="s">
        <v>744</v>
      </c>
      <c r="F1522" s="209">
        <v>6</v>
      </c>
      <c r="G1522" s="209" t="s">
        <v>523</v>
      </c>
      <c r="H1522" s="209" t="s">
        <v>637</v>
      </c>
      <c r="I1522" s="209" t="s">
        <v>621</v>
      </c>
      <c r="J1522" s="209" t="s">
        <v>1</v>
      </c>
      <c r="K1522" s="209" t="s">
        <v>2319</v>
      </c>
      <c r="L1522" s="209" t="s">
        <v>604</v>
      </c>
      <c r="M1522" s="209" t="s">
        <v>2266</v>
      </c>
      <c r="N1522" s="209" t="s">
        <v>2240</v>
      </c>
      <c r="O1522" s="209"/>
      <c r="P1522" s="209"/>
      <c r="Q1522" s="209" t="s">
        <v>688</v>
      </c>
      <c r="R1522" s="209" t="e">
        <f>VLOOKUP(LEFT(Solicitacao_Prancha[[#This Row],[ORIGEM]],4),#REF!,2,0)</f>
        <v>#REF!</v>
      </c>
      <c r="S1522" s="209" t="e">
        <f>VLOOKUP(LEFT(Solicitacao_Prancha[[#This Row],[DESTINO]],4),#REF!,2,0)</f>
        <v>#REF!</v>
      </c>
      <c r="T1522" s="218" t="str">
        <f t="shared" si="333"/>
        <v>Não Aderente</v>
      </c>
      <c r="U1522" s="222">
        <f>((CONCATENATE(Solicitacao_Prancha[[#This Row],[DATA MOVIMENTAÇÃO]]," ",Solicitacao_Prancha[[#This Row],[HORA MOVIMENTAÇÃO]])-Solicitacao_Prancha[[#This Row],[DATA SOLICITAÇÃO]])*24)+3</f>
        <v>39.049999999988358</v>
      </c>
      <c r="V1522" s="218" t="s">
        <v>410</v>
      </c>
      <c r="W1522" s="209" t="str">
        <f>LEFT(Solicitacao_Prancha[[#This Row],[ORIGEM]],4)</f>
        <v>0362</v>
      </c>
      <c r="X1522" s="209" t="str">
        <f>LEFT(Solicitacao_Prancha[[#This Row],[DESTINO]],4)</f>
        <v>0475</v>
      </c>
      <c r="Y1522" s="209" t="str">
        <f t="shared" si="334"/>
        <v>BRLP0362</v>
      </c>
      <c r="Z1522" s="209" t="str">
        <f t="shared" si="335"/>
        <v>03620475</v>
      </c>
      <c r="AA1522" s="209" t="str">
        <f t="shared" si="336"/>
        <v>BRLP0475</v>
      </c>
      <c r="AB1522" s="222" t="e">
        <f>VLOOKUP(Y1522,#REF!,2,0)</f>
        <v>#REF!</v>
      </c>
      <c r="AC1522" s="222" t="e">
        <f>VLOOKUP(Z1522,#REF!,2,0)</f>
        <v>#REF!</v>
      </c>
      <c r="AD1522" s="222" t="e">
        <f>VLOOKUP(AA1522,#REF!,2,0)</f>
        <v>#REF!</v>
      </c>
      <c r="AE1522" s="228" t="e">
        <f t="shared" si="337"/>
        <v>#REF!</v>
      </c>
      <c r="AF1522" s="230" t="e">
        <f t="shared" si="338"/>
        <v>#REF!</v>
      </c>
      <c r="AG1522" s="230">
        <v>2</v>
      </c>
      <c r="AH1522" s="230" t="e">
        <f t="shared" si="339"/>
        <v>#REF!</v>
      </c>
      <c r="AI1522" s="230" t="e">
        <f t="shared" si="340"/>
        <v>#REF!</v>
      </c>
      <c r="AJ1522" s="230" t="e">
        <f t="shared" si="341"/>
        <v>#REF!</v>
      </c>
      <c r="AK1522" s="209"/>
      <c r="AL1522" s="209"/>
      <c r="AM1522" s="209"/>
      <c r="AN1522" s="209"/>
      <c r="AO1522" s="209"/>
      <c r="AP1522" s="209"/>
      <c r="AQ1522" s="209"/>
      <c r="AR1522" s="209"/>
      <c r="AS1522" s="209"/>
      <c r="AT1522" s="209"/>
      <c r="AU1522" s="209"/>
      <c r="AV1522" s="209"/>
      <c r="AW1522" s="209"/>
      <c r="AX1522"/>
    </row>
    <row r="1523" spans="1:50" ht="15" hidden="1" x14ac:dyDescent="0.25">
      <c r="A1523" s="209">
        <v>4292</v>
      </c>
      <c r="B1523" s="209" t="s">
        <v>718</v>
      </c>
      <c r="C1523" s="210">
        <v>45683.790972222225</v>
      </c>
      <c r="D1523" s="209" t="s">
        <v>555</v>
      </c>
      <c r="E1523" s="209" t="s">
        <v>5</v>
      </c>
      <c r="F1523" s="209">
        <v>1</v>
      </c>
      <c r="G1523" s="209" t="s">
        <v>523</v>
      </c>
      <c r="H1523" s="209" t="s">
        <v>620</v>
      </c>
      <c r="I1523" s="209" t="s">
        <v>620</v>
      </c>
      <c r="J1523" s="209" t="s">
        <v>1</v>
      </c>
      <c r="K1523" s="209" t="s">
        <v>2319</v>
      </c>
      <c r="L1523" s="209" t="s">
        <v>604</v>
      </c>
      <c r="M1523" s="209" t="s">
        <v>2266</v>
      </c>
      <c r="N1523" s="209" t="s">
        <v>2240</v>
      </c>
      <c r="O1523" s="209"/>
      <c r="P1523" s="209"/>
      <c r="Q1523" s="209" t="s">
        <v>688</v>
      </c>
      <c r="R1523" s="209" t="e">
        <f>VLOOKUP(LEFT(Solicitacao_Prancha[[#This Row],[ORIGEM]],4),#REF!,2,0)</f>
        <v>#REF!</v>
      </c>
      <c r="S1523" s="209" t="e">
        <f>VLOOKUP(LEFT(Solicitacao_Prancha[[#This Row],[DESTINO]],4),#REF!,2,0)</f>
        <v>#REF!</v>
      </c>
      <c r="T1523" s="218" t="str">
        <f t="shared" si="333"/>
        <v>Não Aderente</v>
      </c>
      <c r="U1523" s="222">
        <f>((CONCATENATE(Solicitacao_Prancha[[#This Row],[DATA MOVIMENTAÇÃO]]," ",Solicitacao_Prancha[[#This Row],[HORA MOVIMENTAÇÃO]])-Solicitacao_Prancha[[#This Row],[DATA SOLICITAÇÃO]])*24)+3</f>
        <v>39.016666666546371</v>
      </c>
      <c r="V1523" s="218" t="s">
        <v>410</v>
      </c>
      <c r="W1523" s="209" t="str">
        <f>LEFT(Solicitacao_Prancha[[#This Row],[ORIGEM]],4)</f>
        <v>0362</v>
      </c>
      <c r="X1523" s="209" t="str">
        <f>LEFT(Solicitacao_Prancha[[#This Row],[DESTINO]],4)</f>
        <v>0475</v>
      </c>
      <c r="Y1523" s="209" t="str">
        <f t="shared" si="334"/>
        <v>BRLP0362</v>
      </c>
      <c r="Z1523" s="209" t="str">
        <f t="shared" si="335"/>
        <v>03620475</v>
      </c>
      <c r="AA1523" s="209" t="str">
        <f t="shared" si="336"/>
        <v>BRLP0475</v>
      </c>
      <c r="AB1523" s="222" t="e">
        <f>VLOOKUP(Y1523,#REF!,2,0)</f>
        <v>#REF!</v>
      </c>
      <c r="AC1523" s="222" t="e">
        <f>VLOOKUP(Z1523,#REF!,2,0)</f>
        <v>#REF!</v>
      </c>
      <c r="AD1523" s="222" t="e">
        <f>VLOOKUP(AA1523,#REF!,2,0)</f>
        <v>#REF!</v>
      </c>
      <c r="AE1523" s="228" t="e">
        <f t="shared" si="337"/>
        <v>#REF!</v>
      </c>
      <c r="AF1523" s="230" t="e">
        <f t="shared" si="338"/>
        <v>#REF!</v>
      </c>
      <c r="AG1523" s="230">
        <v>2</v>
      </c>
      <c r="AH1523" s="230" t="e">
        <f t="shared" si="339"/>
        <v>#REF!</v>
      </c>
      <c r="AI1523" s="230" t="e">
        <f t="shared" si="340"/>
        <v>#REF!</v>
      </c>
      <c r="AJ1523" s="230" t="e">
        <f t="shared" si="341"/>
        <v>#REF!</v>
      </c>
      <c r="AK1523" s="209"/>
      <c r="AL1523" s="209"/>
      <c r="AM1523" s="209"/>
      <c r="AN1523" s="209"/>
      <c r="AO1523" s="209"/>
      <c r="AP1523" s="209"/>
      <c r="AQ1523" s="209"/>
      <c r="AR1523" s="209"/>
      <c r="AS1523" s="209"/>
      <c r="AT1523" s="209"/>
      <c r="AU1523" s="209"/>
      <c r="AV1523" s="209"/>
      <c r="AW1523" s="209"/>
      <c r="AX1523"/>
    </row>
    <row r="1524" spans="1:50" ht="15" hidden="1" x14ac:dyDescent="0.25">
      <c r="A1524" s="209">
        <v>4295</v>
      </c>
      <c r="B1524" s="209" t="s">
        <v>718</v>
      </c>
      <c r="C1524" s="210">
        <v>45683.870138888888</v>
      </c>
      <c r="D1524" s="209" t="s">
        <v>1461</v>
      </c>
      <c r="E1524" s="209" t="s">
        <v>719</v>
      </c>
      <c r="F1524" s="209">
        <v>6</v>
      </c>
      <c r="G1524" s="209" t="s">
        <v>7</v>
      </c>
      <c r="H1524" s="209" t="s">
        <v>624</v>
      </c>
      <c r="I1524" s="209" t="s">
        <v>621</v>
      </c>
      <c r="J1524" s="209" t="s">
        <v>1</v>
      </c>
      <c r="K1524" s="209" t="s">
        <v>2268</v>
      </c>
      <c r="L1524" s="209" t="s">
        <v>615</v>
      </c>
      <c r="M1524" s="209" t="s">
        <v>590</v>
      </c>
      <c r="N1524" s="209" t="s">
        <v>1161</v>
      </c>
      <c r="O1524" s="209"/>
      <c r="P1524" s="209"/>
      <c r="Q1524" s="209" t="s">
        <v>687</v>
      </c>
      <c r="R1524" s="209" t="e">
        <f>VLOOKUP(LEFT(Solicitacao_Prancha[[#This Row],[ORIGEM]],4),#REF!,2,0)</f>
        <v>#REF!</v>
      </c>
      <c r="S1524" s="209" t="e">
        <f>VLOOKUP(LEFT(Solicitacao_Prancha[[#This Row],[DESTINO]],4),#REF!,2,0)</f>
        <v>#REF!</v>
      </c>
      <c r="T1524" s="218" t="str">
        <f t="shared" si="333"/>
        <v>Aderente</v>
      </c>
      <c r="U1524" s="222">
        <f>((CONCATENATE(Solicitacao_Prancha[[#This Row],[DATA MOVIMENTAÇÃO]]," ",Solicitacao_Prancha[[#This Row],[HORA MOVIMENTAÇÃO]])-Solicitacao_Prancha[[#This Row],[DATA SOLICITAÇÃO]])*24)+3</f>
        <v>55.116666666639503</v>
      </c>
      <c r="V1524" s="218" t="s">
        <v>410</v>
      </c>
      <c r="W1524" s="209" t="str">
        <f>LEFT(Solicitacao_Prancha[[#This Row],[ORIGEM]],4)</f>
        <v>0351</v>
      </c>
      <c r="X1524" s="209" t="str">
        <f>LEFT(Solicitacao_Prancha[[#This Row],[DESTINO]],4)</f>
        <v>0549</v>
      </c>
      <c r="Y1524" s="209" t="str">
        <f t="shared" si="334"/>
        <v>BRLP0351</v>
      </c>
      <c r="Z1524" s="209" t="str">
        <f t="shared" si="335"/>
        <v>03510549</v>
      </c>
      <c r="AA1524" s="209" t="str">
        <f t="shared" si="336"/>
        <v>BRLP0549</v>
      </c>
      <c r="AB1524" s="222" t="e">
        <f>VLOOKUP(Y1524,#REF!,2,0)</f>
        <v>#REF!</v>
      </c>
      <c r="AC1524" s="222" t="e">
        <f>VLOOKUP(Z1524,#REF!,2,0)</f>
        <v>#REF!</v>
      </c>
      <c r="AD1524" s="222" t="e">
        <f>VLOOKUP(AA1524,#REF!,2,0)</f>
        <v>#REF!</v>
      </c>
      <c r="AE1524" s="228" t="e">
        <f t="shared" si="337"/>
        <v>#REF!</v>
      </c>
      <c r="AF1524" s="230" t="e">
        <f t="shared" si="338"/>
        <v>#REF!</v>
      </c>
      <c r="AG1524" s="230">
        <v>2</v>
      </c>
      <c r="AH1524" s="230" t="e">
        <f t="shared" si="339"/>
        <v>#REF!</v>
      </c>
      <c r="AI1524" s="230" t="e">
        <f t="shared" si="340"/>
        <v>#REF!</v>
      </c>
      <c r="AJ1524" s="230" t="e">
        <f t="shared" si="341"/>
        <v>#REF!</v>
      </c>
      <c r="AK1524" s="209"/>
      <c r="AL1524" s="209"/>
      <c r="AM1524" s="209"/>
      <c r="AN1524" s="209"/>
      <c r="AO1524" s="209"/>
      <c r="AP1524" s="209"/>
      <c r="AQ1524" s="209"/>
      <c r="AR1524" s="209"/>
      <c r="AS1524" s="209"/>
      <c r="AT1524" s="209"/>
      <c r="AU1524" s="209"/>
      <c r="AV1524" s="209"/>
      <c r="AW1524" s="209"/>
      <c r="AX1524"/>
    </row>
    <row r="1525" spans="1:50" ht="15" hidden="1" x14ac:dyDescent="0.25">
      <c r="A1525" s="209">
        <v>4293</v>
      </c>
      <c r="B1525" s="209" t="s">
        <v>718</v>
      </c>
      <c r="C1525" s="210">
        <v>45683.87222222222</v>
      </c>
      <c r="D1525" s="209" t="s">
        <v>555</v>
      </c>
      <c r="E1525" s="209" t="s">
        <v>744</v>
      </c>
      <c r="F1525" s="209">
        <v>8</v>
      </c>
      <c r="G1525" s="209" t="s">
        <v>523</v>
      </c>
      <c r="H1525" s="209" t="s">
        <v>622</v>
      </c>
      <c r="I1525" s="209" t="s">
        <v>621</v>
      </c>
      <c r="J1525" s="209" t="s">
        <v>531</v>
      </c>
      <c r="K1525" s="209" t="s">
        <v>2279</v>
      </c>
      <c r="L1525" s="209" t="s">
        <v>604</v>
      </c>
      <c r="M1525" s="209" t="s">
        <v>2266</v>
      </c>
      <c r="N1525" s="209" t="s">
        <v>2240</v>
      </c>
      <c r="O1525" s="209"/>
      <c r="P1525" s="209" t="s">
        <v>514</v>
      </c>
      <c r="Q1525" s="209" t="s">
        <v>688</v>
      </c>
      <c r="R1525" s="209" t="e">
        <f>VLOOKUP(LEFT(Solicitacao_Prancha[[#This Row],[ORIGEM]],4),#REF!,2,0)</f>
        <v>#REF!</v>
      </c>
      <c r="S1525" s="209" t="e">
        <f>VLOOKUP(LEFT(Solicitacao_Prancha[[#This Row],[DESTINO]],4),#REF!,2,0)</f>
        <v>#REF!</v>
      </c>
      <c r="T1525" s="218" t="str">
        <f t="shared" si="333"/>
        <v>Não Aderente</v>
      </c>
      <c r="U1525" s="222">
        <f>((CONCATENATE(Solicitacao_Prancha[[#This Row],[DATA MOVIMENTAÇÃO]]," ",Solicitacao_Prancha[[#This Row],[HORA MOVIMENTAÇÃO]])-Solicitacao_Prancha[[#This Row],[DATA SOLICITAÇÃO]])*24)+3</f>
        <v>13.066666666651145</v>
      </c>
      <c r="V1525" s="218" t="s">
        <v>410</v>
      </c>
      <c r="W1525" s="209" t="str">
        <f>LEFT(Solicitacao_Prancha[[#This Row],[ORIGEM]],4)</f>
        <v>0362</v>
      </c>
      <c r="X1525" s="209" t="str">
        <f>LEFT(Solicitacao_Prancha[[#This Row],[DESTINO]],4)</f>
        <v>0475</v>
      </c>
      <c r="Y1525" s="209" t="str">
        <f t="shared" si="334"/>
        <v>BRLP0362</v>
      </c>
      <c r="Z1525" s="209" t="str">
        <f t="shared" si="335"/>
        <v>03620475</v>
      </c>
      <c r="AA1525" s="209" t="str">
        <f t="shared" si="336"/>
        <v>BRLP0475</v>
      </c>
      <c r="AB1525" s="222" t="e">
        <f>VLOOKUP(Y1525,#REF!,2,0)</f>
        <v>#REF!</v>
      </c>
      <c r="AC1525" s="222" t="e">
        <f>VLOOKUP(Z1525,#REF!,2,0)</f>
        <v>#REF!</v>
      </c>
      <c r="AD1525" s="222" t="e">
        <f>VLOOKUP(AA1525,#REF!,2,0)</f>
        <v>#REF!</v>
      </c>
      <c r="AE1525" s="228" t="e">
        <f t="shared" si="337"/>
        <v>#REF!</v>
      </c>
      <c r="AF1525" s="230" t="e">
        <f t="shared" si="338"/>
        <v>#REF!</v>
      </c>
      <c r="AG1525" s="230">
        <v>2</v>
      </c>
      <c r="AH1525" s="230" t="e">
        <f t="shared" si="339"/>
        <v>#REF!</v>
      </c>
      <c r="AI1525" s="230" t="e">
        <f t="shared" si="340"/>
        <v>#REF!</v>
      </c>
      <c r="AJ1525" s="230" t="e">
        <f t="shared" si="341"/>
        <v>#REF!</v>
      </c>
      <c r="AK1525" s="209"/>
      <c r="AL1525" s="209"/>
      <c r="AM1525" s="209"/>
      <c r="AN1525" s="209"/>
      <c r="AO1525" s="209"/>
      <c r="AP1525" s="209"/>
      <c r="AQ1525" s="209"/>
      <c r="AR1525" s="209"/>
      <c r="AS1525" s="209"/>
      <c r="AT1525" s="209"/>
      <c r="AU1525" s="209"/>
      <c r="AV1525" s="209"/>
      <c r="AW1525" s="209"/>
      <c r="AX1525"/>
    </row>
    <row r="1526" spans="1:50" ht="15" hidden="1" x14ac:dyDescent="0.25">
      <c r="A1526" s="209">
        <v>4294</v>
      </c>
      <c r="B1526" s="209" t="s">
        <v>742</v>
      </c>
      <c r="C1526" s="210">
        <v>45683.89166666667</v>
      </c>
      <c r="D1526" s="209" t="s">
        <v>499</v>
      </c>
      <c r="E1526" s="209" t="s">
        <v>489</v>
      </c>
      <c r="F1526" s="209">
        <v>1</v>
      </c>
      <c r="G1526" s="209" t="s">
        <v>534</v>
      </c>
      <c r="H1526" s="209" t="s">
        <v>620</v>
      </c>
      <c r="I1526" s="209" t="s">
        <v>624</v>
      </c>
      <c r="J1526" s="209" t="s">
        <v>1</v>
      </c>
      <c r="K1526" s="209" t="s">
        <v>2319</v>
      </c>
      <c r="L1526" s="209" t="s">
        <v>604</v>
      </c>
      <c r="M1526" s="209" t="s">
        <v>410</v>
      </c>
      <c r="N1526" s="209" t="s">
        <v>639</v>
      </c>
      <c r="O1526" s="209" t="s">
        <v>2350</v>
      </c>
      <c r="P1526" s="209"/>
      <c r="Q1526" s="209" t="s">
        <v>688</v>
      </c>
      <c r="R1526" s="209" t="e">
        <f>VLOOKUP(LEFT(Solicitacao_Prancha[[#This Row],[ORIGEM]],4),#REF!,2,0)</f>
        <v>#REF!</v>
      </c>
      <c r="S1526" s="209" t="e">
        <f>VLOOKUP(LEFT(Solicitacao_Prancha[[#This Row],[DESTINO]],4),#REF!,2,0)</f>
        <v>#REF!</v>
      </c>
      <c r="T1526" s="218" t="str">
        <f t="shared" si="333"/>
        <v>Não Aderente</v>
      </c>
      <c r="U1526" s="222">
        <f>((CONCATENATE(Solicitacao_Prancha[[#This Row],[DATA MOVIMENTAÇÃO]]," ",Solicitacao_Prancha[[#This Row],[HORA MOVIMENTAÇÃO]])-Solicitacao_Prancha[[#This Row],[DATA SOLICITAÇÃO]])*24)+3</f>
        <v>36.599999999860302</v>
      </c>
      <c r="V1526" s="218" t="s">
        <v>410</v>
      </c>
      <c r="W1526" s="209" t="str">
        <f>LEFT(Solicitacao_Prancha[[#This Row],[ORIGEM]],4)</f>
        <v>BRLP</v>
      </c>
      <c r="X1526" s="209" t="str">
        <f>LEFT(Solicitacao_Prancha[[#This Row],[DESTINO]],4)</f>
        <v>0486</v>
      </c>
      <c r="Y1526" s="209" t="str">
        <f t="shared" si="334"/>
        <v>BRLPBRLP</v>
      </c>
      <c r="Z1526" s="209" t="str">
        <f t="shared" si="335"/>
        <v>BRLP0486</v>
      </c>
      <c r="AA1526" s="209" t="str">
        <f t="shared" si="336"/>
        <v>BRLP0486</v>
      </c>
      <c r="AB1526" s="222" t="e">
        <f>VLOOKUP(Y1526,#REF!,2,0)</f>
        <v>#REF!</v>
      </c>
      <c r="AC1526" s="222" t="e">
        <f>VLOOKUP(Z1526,#REF!,2,0)</f>
        <v>#REF!</v>
      </c>
      <c r="AD1526" s="222" t="e">
        <f>VLOOKUP(AA1526,#REF!,2,0)</f>
        <v>#REF!</v>
      </c>
      <c r="AE1526" s="228" t="e">
        <f t="shared" si="337"/>
        <v>#REF!</v>
      </c>
      <c r="AF1526" s="230" t="e">
        <f t="shared" si="338"/>
        <v>#REF!</v>
      </c>
      <c r="AG1526" s="230">
        <v>2</v>
      </c>
      <c r="AH1526" s="230" t="e">
        <f t="shared" si="339"/>
        <v>#REF!</v>
      </c>
      <c r="AI1526" s="230" t="e">
        <f t="shared" si="340"/>
        <v>#REF!</v>
      </c>
      <c r="AJ1526" s="230" t="e">
        <f t="shared" si="341"/>
        <v>#REF!</v>
      </c>
      <c r="AK1526" s="209"/>
      <c r="AL1526" s="209"/>
      <c r="AM1526" s="209"/>
      <c r="AN1526" s="209"/>
      <c r="AO1526" s="209"/>
      <c r="AP1526" s="209"/>
      <c r="AQ1526" s="209"/>
      <c r="AR1526" s="209"/>
      <c r="AS1526" s="209"/>
      <c r="AT1526" s="209"/>
      <c r="AU1526" s="209"/>
      <c r="AV1526" s="209"/>
      <c r="AW1526" s="209"/>
      <c r="AX1526"/>
    </row>
    <row r="1527" spans="1:50" ht="15" hidden="1" x14ac:dyDescent="0.25">
      <c r="A1527" s="209">
        <v>4303</v>
      </c>
      <c r="B1527" s="209" t="s">
        <v>718</v>
      </c>
      <c r="C1527" s="210">
        <v>45683.902083333334</v>
      </c>
      <c r="D1527" s="209" t="s">
        <v>1679</v>
      </c>
      <c r="E1527" s="209" t="s">
        <v>744</v>
      </c>
      <c r="F1527" s="209">
        <v>4</v>
      </c>
      <c r="G1527" s="209" t="s">
        <v>6</v>
      </c>
      <c r="H1527" s="209" t="s">
        <v>620</v>
      </c>
      <c r="I1527" s="209" t="s">
        <v>624</v>
      </c>
      <c r="J1527" s="209" t="s">
        <v>1</v>
      </c>
      <c r="K1527" s="209" t="s">
        <v>2319</v>
      </c>
      <c r="L1527" s="209" t="s">
        <v>604</v>
      </c>
      <c r="M1527" s="209" t="s">
        <v>2232</v>
      </c>
      <c r="N1527" s="209" t="s">
        <v>1614</v>
      </c>
      <c r="O1527" s="209"/>
      <c r="P1527" s="209"/>
      <c r="Q1527" s="209" t="s">
        <v>688</v>
      </c>
      <c r="R1527" s="209" t="e">
        <f>VLOOKUP(LEFT(Solicitacao_Prancha[[#This Row],[ORIGEM]],4),#REF!,2,0)</f>
        <v>#REF!</v>
      </c>
      <c r="S1527" s="209" t="e">
        <f>VLOOKUP(LEFT(Solicitacao_Prancha[[#This Row],[DESTINO]],4),#REF!,2,0)</f>
        <v>#REF!</v>
      </c>
      <c r="T1527" s="218" t="str">
        <f t="shared" si="333"/>
        <v>Não Aderente</v>
      </c>
      <c r="U1527" s="222">
        <f>((CONCATENATE(Solicitacao_Prancha[[#This Row],[DATA MOVIMENTAÇÃO]]," ",Solicitacao_Prancha[[#This Row],[HORA MOVIMENTAÇÃO]])-Solicitacao_Prancha[[#This Row],[DATA SOLICITAÇÃO]])*24)+3</f>
        <v>36.349999999918509</v>
      </c>
      <c r="V1527" s="218" t="s">
        <v>410</v>
      </c>
      <c r="W1527" s="209" t="str">
        <f>LEFT(Solicitacao_Prancha[[#This Row],[ORIGEM]],4)</f>
        <v>0582</v>
      </c>
      <c r="X1527" s="209" t="str">
        <f>LEFT(Solicitacao_Prancha[[#This Row],[DESTINO]],4)</f>
        <v>0630</v>
      </c>
      <c r="Y1527" s="209" t="str">
        <f t="shared" si="334"/>
        <v>BRLP0582</v>
      </c>
      <c r="Z1527" s="209" t="str">
        <f t="shared" si="335"/>
        <v>05820630</v>
      </c>
      <c r="AA1527" s="209" t="str">
        <f t="shared" si="336"/>
        <v>BRLP0630</v>
      </c>
      <c r="AB1527" s="222" t="e">
        <f>VLOOKUP(Y1527,#REF!,2,0)</f>
        <v>#REF!</v>
      </c>
      <c r="AC1527" s="222" t="e">
        <f>VLOOKUP(Z1527,#REF!,2,0)</f>
        <v>#REF!</v>
      </c>
      <c r="AD1527" s="222" t="e">
        <f>VLOOKUP(AA1527,#REF!,2,0)</f>
        <v>#REF!</v>
      </c>
      <c r="AE1527" s="228" t="e">
        <f t="shared" si="337"/>
        <v>#REF!</v>
      </c>
      <c r="AF1527" s="230" t="e">
        <f t="shared" si="338"/>
        <v>#REF!</v>
      </c>
      <c r="AG1527" s="230">
        <v>2</v>
      </c>
      <c r="AH1527" s="230" t="e">
        <f t="shared" si="339"/>
        <v>#REF!</v>
      </c>
      <c r="AI1527" s="230" t="e">
        <f t="shared" si="340"/>
        <v>#REF!</v>
      </c>
      <c r="AJ1527" s="230" t="e">
        <f t="shared" si="341"/>
        <v>#REF!</v>
      </c>
      <c r="AK1527" s="209"/>
      <c r="AL1527" s="209"/>
      <c r="AM1527" s="209"/>
      <c r="AN1527" s="209"/>
      <c r="AO1527" s="209"/>
      <c r="AP1527" s="209"/>
      <c r="AQ1527" s="209"/>
      <c r="AR1527" s="209"/>
      <c r="AS1527" s="209"/>
      <c r="AT1527" s="209"/>
      <c r="AU1527" s="209"/>
      <c r="AV1527" s="209"/>
      <c r="AW1527" s="209"/>
      <c r="AX1527"/>
    </row>
    <row r="1528" spans="1:50" ht="15" hidden="1" x14ac:dyDescent="0.25">
      <c r="A1528" s="209">
        <v>4296</v>
      </c>
      <c r="B1528" s="209" t="s">
        <v>718</v>
      </c>
      <c r="C1528" s="210">
        <v>45683.90347222222</v>
      </c>
      <c r="D1528" s="209" t="s">
        <v>1383</v>
      </c>
      <c r="E1528" s="209" t="s">
        <v>719</v>
      </c>
      <c r="F1528" s="209">
        <v>4</v>
      </c>
      <c r="G1528" s="209" t="s">
        <v>7</v>
      </c>
      <c r="H1528" s="209" t="s">
        <v>622</v>
      </c>
      <c r="I1528" s="209" t="s">
        <v>621</v>
      </c>
      <c r="J1528" s="209" t="s">
        <v>1</v>
      </c>
      <c r="K1528" s="209" t="s">
        <v>2351</v>
      </c>
      <c r="L1528" s="209" t="s">
        <v>600</v>
      </c>
      <c r="M1528" s="209" t="s">
        <v>590</v>
      </c>
      <c r="N1528" s="209" t="s">
        <v>713</v>
      </c>
      <c r="O1528" s="209"/>
      <c r="P1528" s="209"/>
      <c r="Q1528" s="209" t="s">
        <v>688</v>
      </c>
      <c r="R1528" s="209" t="e">
        <f>VLOOKUP(LEFT(Solicitacao_Prancha[[#This Row],[ORIGEM]],4),#REF!,2,0)</f>
        <v>#REF!</v>
      </c>
      <c r="S1528" s="209" t="e">
        <f>VLOOKUP(LEFT(Solicitacao_Prancha[[#This Row],[DESTINO]],4),#REF!,2,0)</f>
        <v>#REF!</v>
      </c>
      <c r="T1528" s="218" t="str">
        <f t="shared" ref="T1528:T1591" si="342">IF(U1528&gt;=48,"Aderente","Não Aderente")</f>
        <v>Aderente</v>
      </c>
      <c r="U1528" s="222">
        <f>((CONCATENATE(Solicitacao_Prancha[[#This Row],[DATA MOVIMENTAÇÃO]]," ",Solicitacao_Prancha[[#This Row],[HORA MOVIMENTAÇÃO]])-Solicitacao_Prancha[[#This Row],[DATA SOLICITAÇÃO]])*24)+3</f>
        <v>83.316666666709352</v>
      </c>
      <c r="V1528" s="218" t="s">
        <v>410</v>
      </c>
      <c r="W1528" s="209" t="str">
        <f>LEFT(Solicitacao_Prancha[[#This Row],[ORIGEM]],4)</f>
        <v>0351</v>
      </c>
      <c r="X1528" s="209" t="str">
        <f>LEFT(Solicitacao_Prancha[[#This Row],[DESTINO]],4)</f>
        <v>1119</v>
      </c>
      <c r="Y1528" s="209" t="str">
        <f t="shared" ref="Y1528:Y1591" si="343">CONCATENATE(V1528,W1528)</f>
        <v>BRLP0351</v>
      </c>
      <c r="Z1528" s="209" t="str">
        <f t="shared" ref="Z1528:Z1591" si="344">CONCATENATE(W1528,X1528)</f>
        <v>03511119</v>
      </c>
      <c r="AA1528" s="209" t="str">
        <f t="shared" ref="AA1528:AA1591" si="345">CONCATENATE(V1528,X1528)</f>
        <v>BRLP1119</v>
      </c>
      <c r="AB1528" s="222" t="e">
        <f>VLOOKUP(Y1528,#REF!,2,0)</f>
        <v>#REF!</v>
      </c>
      <c r="AC1528" s="222" t="e">
        <f>VLOOKUP(Z1528,#REF!,2,0)</f>
        <v>#REF!</v>
      </c>
      <c r="AD1528" s="222" t="e">
        <f>VLOOKUP(AA1528,#REF!,2,0)</f>
        <v>#REF!</v>
      </c>
      <c r="AE1528" s="228" t="e">
        <f t="shared" ref="AE1528:AE1591" si="346">SUM(AB1528:AD1528)</f>
        <v>#REF!</v>
      </c>
      <c r="AF1528" s="230" t="e">
        <f t="shared" ref="AF1528:AF1551" si="347">(AB1528/65)+(AC1528/42.5)+(AD1528/65)</f>
        <v>#REF!</v>
      </c>
      <c r="AG1528" s="230">
        <v>2</v>
      </c>
      <c r="AH1528" s="230" t="e">
        <f t="shared" si="339"/>
        <v>#REF!</v>
      </c>
      <c r="AI1528" s="230" t="e">
        <f t="shared" si="340"/>
        <v>#REF!</v>
      </c>
      <c r="AJ1528" s="230" t="e">
        <f t="shared" si="341"/>
        <v>#REF!</v>
      </c>
      <c r="AK1528" s="209"/>
      <c r="AL1528" s="209"/>
      <c r="AM1528" s="209"/>
      <c r="AN1528" s="209"/>
      <c r="AO1528" s="209"/>
      <c r="AP1528" s="209"/>
      <c r="AQ1528" s="209"/>
      <c r="AR1528" s="209"/>
      <c r="AS1528" s="209"/>
      <c r="AT1528" s="209"/>
      <c r="AU1528" s="209"/>
      <c r="AV1528" s="209"/>
      <c r="AW1528" s="209"/>
      <c r="AX1528"/>
    </row>
    <row r="1529" spans="1:50" ht="15" hidden="1" x14ac:dyDescent="0.25">
      <c r="A1529" s="209">
        <v>4297</v>
      </c>
      <c r="B1529" s="209" t="s">
        <v>718</v>
      </c>
      <c r="C1529" s="210">
        <v>45683.905555555553</v>
      </c>
      <c r="D1529" s="209" t="s">
        <v>1383</v>
      </c>
      <c r="E1529" s="209" t="s">
        <v>719</v>
      </c>
      <c r="F1529" s="209">
        <v>6</v>
      </c>
      <c r="G1529" s="209" t="s">
        <v>7</v>
      </c>
      <c r="H1529" s="209" t="s">
        <v>637</v>
      </c>
      <c r="I1529" s="209" t="s">
        <v>621</v>
      </c>
      <c r="J1529" s="209" t="s">
        <v>1</v>
      </c>
      <c r="K1529" s="209" t="s">
        <v>2352</v>
      </c>
      <c r="L1529" s="209" t="s">
        <v>612</v>
      </c>
      <c r="M1529" s="209" t="s">
        <v>1161</v>
      </c>
      <c r="N1529" s="209" t="s">
        <v>713</v>
      </c>
      <c r="O1529" s="209"/>
      <c r="P1529" s="209"/>
      <c r="Q1529" s="209" t="s">
        <v>688</v>
      </c>
      <c r="R1529" s="209" t="e">
        <f>VLOOKUP(LEFT(Solicitacao_Prancha[[#This Row],[ORIGEM]],4),#REF!,2,0)</f>
        <v>#REF!</v>
      </c>
      <c r="S1529" s="209" t="e">
        <f>VLOOKUP(LEFT(Solicitacao_Prancha[[#This Row],[DESTINO]],4),#REF!,2,0)</f>
        <v>#REF!</v>
      </c>
      <c r="T1529" s="218" t="str">
        <f t="shared" si="342"/>
        <v>Aderente</v>
      </c>
      <c r="U1529" s="222">
        <f>((CONCATENATE(Solicitacao_Prancha[[#This Row],[DATA MOVIMENTAÇÃO]]," ",Solicitacao_Prancha[[#This Row],[HORA MOVIMENTAÇÃO]])-Solicitacao_Prancha[[#This Row],[DATA SOLICITAÇÃO]])*24)+3</f>
        <v>107.7666666667792</v>
      </c>
      <c r="V1529" s="218" t="s">
        <v>410</v>
      </c>
      <c r="W1529" s="209" t="str">
        <f>LEFT(Solicitacao_Prancha[[#This Row],[ORIGEM]],4)</f>
        <v>0549</v>
      </c>
      <c r="X1529" s="209" t="str">
        <f>LEFT(Solicitacao_Prancha[[#This Row],[DESTINO]],4)</f>
        <v>1119</v>
      </c>
      <c r="Y1529" s="209" t="str">
        <f t="shared" si="343"/>
        <v>BRLP0549</v>
      </c>
      <c r="Z1529" s="209" t="str">
        <f t="shared" si="344"/>
        <v>05491119</v>
      </c>
      <c r="AA1529" s="209" t="str">
        <f t="shared" si="345"/>
        <v>BRLP1119</v>
      </c>
      <c r="AB1529" s="222" t="e">
        <f>VLOOKUP(Y1529,#REF!,2,0)</f>
        <v>#REF!</v>
      </c>
      <c r="AC1529" s="222" t="e">
        <f>VLOOKUP(Z1529,#REF!,2,0)</f>
        <v>#REF!</v>
      </c>
      <c r="AD1529" s="222" t="e">
        <f>VLOOKUP(AA1529,#REF!,2,0)</f>
        <v>#REF!</v>
      </c>
      <c r="AE1529" s="228" t="e">
        <f t="shared" si="346"/>
        <v>#REF!</v>
      </c>
      <c r="AF1529" s="230" t="e">
        <f t="shared" si="347"/>
        <v>#REF!</v>
      </c>
      <c r="AG1529" s="230">
        <v>2</v>
      </c>
      <c r="AH1529" s="230" t="e">
        <f t="shared" si="339"/>
        <v>#REF!</v>
      </c>
      <c r="AI1529" s="230" t="e">
        <f t="shared" si="340"/>
        <v>#REF!</v>
      </c>
      <c r="AJ1529" s="230" t="e">
        <f t="shared" si="341"/>
        <v>#REF!</v>
      </c>
      <c r="AK1529" s="209"/>
      <c r="AL1529" s="209"/>
      <c r="AM1529" s="209"/>
      <c r="AN1529" s="209"/>
      <c r="AO1529" s="209"/>
      <c r="AP1529" s="209"/>
      <c r="AQ1529" s="209"/>
      <c r="AR1529" s="209"/>
      <c r="AS1529" s="209"/>
      <c r="AT1529" s="209"/>
      <c r="AU1529" s="209"/>
      <c r="AV1529" s="209"/>
      <c r="AW1529" s="209"/>
      <c r="AX1529"/>
    </row>
    <row r="1530" spans="1:50" ht="15" hidden="1" x14ac:dyDescent="0.25">
      <c r="A1530" s="209">
        <v>4298</v>
      </c>
      <c r="B1530" s="209" t="s">
        <v>718</v>
      </c>
      <c r="C1530" s="210">
        <v>45683.906944444447</v>
      </c>
      <c r="D1530" s="209" t="s">
        <v>1383</v>
      </c>
      <c r="E1530" s="209" t="s">
        <v>5</v>
      </c>
      <c r="F1530" s="209">
        <v>1</v>
      </c>
      <c r="G1530" s="209" t="s">
        <v>7</v>
      </c>
      <c r="H1530" s="209" t="s">
        <v>620</v>
      </c>
      <c r="I1530" s="209" t="s">
        <v>620</v>
      </c>
      <c r="J1530" s="209" t="s">
        <v>1</v>
      </c>
      <c r="K1530" s="209" t="s">
        <v>2352</v>
      </c>
      <c r="L1530" s="209" t="s">
        <v>604</v>
      </c>
      <c r="M1530" s="209" t="s">
        <v>1161</v>
      </c>
      <c r="N1530" s="209" t="s">
        <v>713</v>
      </c>
      <c r="O1530" s="209"/>
      <c r="P1530" s="209"/>
      <c r="Q1530" s="209" t="s">
        <v>688</v>
      </c>
      <c r="R1530" s="209" t="e">
        <f>VLOOKUP(LEFT(Solicitacao_Prancha[[#This Row],[ORIGEM]],4),#REF!,2,0)</f>
        <v>#REF!</v>
      </c>
      <c r="S1530" s="209" t="e">
        <f>VLOOKUP(LEFT(Solicitacao_Prancha[[#This Row],[DESTINO]],4),#REF!,2,0)</f>
        <v>#REF!</v>
      </c>
      <c r="T1530" s="218" t="str">
        <f t="shared" si="342"/>
        <v>Aderente</v>
      </c>
      <c r="U1530" s="222">
        <f>((CONCATENATE(Solicitacao_Prancha[[#This Row],[DATA MOVIMENTAÇÃO]]," ",Solicitacao_Prancha[[#This Row],[HORA MOVIMENTAÇÃO]])-Solicitacao_Prancha[[#This Row],[DATA SOLICITAÇÃO]])*24)+3</f>
        <v>108.2333333332208</v>
      </c>
      <c r="V1530" s="218" t="s">
        <v>410</v>
      </c>
      <c r="W1530" s="209" t="str">
        <f>LEFT(Solicitacao_Prancha[[#This Row],[ORIGEM]],4)</f>
        <v>0549</v>
      </c>
      <c r="X1530" s="209" t="str">
        <f>LEFT(Solicitacao_Prancha[[#This Row],[DESTINO]],4)</f>
        <v>1119</v>
      </c>
      <c r="Y1530" s="209" t="str">
        <f t="shared" si="343"/>
        <v>BRLP0549</v>
      </c>
      <c r="Z1530" s="209" t="str">
        <f t="shared" si="344"/>
        <v>05491119</v>
      </c>
      <c r="AA1530" s="209" t="str">
        <f t="shared" si="345"/>
        <v>BRLP1119</v>
      </c>
      <c r="AB1530" s="222" t="e">
        <f>VLOOKUP(Y1530,#REF!,2,0)</f>
        <v>#REF!</v>
      </c>
      <c r="AC1530" s="222" t="e">
        <f>VLOOKUP(Z1530,#REF!,2,0)</f>
        <v>#REF!</v>
      </c>
      <c r="AD1530" s="222" t="e">
        <f>VLOOKUP(AA1530,#REF!,2,0)</f>
        <v>#REF!</v>
      </c>
      <c r="AE1530" s="228" t="e">
        <f t="shared" si="346"/>
        <v>#REF!</v>
      </c>
      <c r="AF1530" s="230" t="e">
        <f t="shared" si="347"/>
        <v>#REF!</v>
      </c>
      <c r="AG1530" s="230">
        <v>2</v>
      </c>
      <c r="AH1530" s="230" t="e">
        <f t="shared" si="339"/>
        <v>#REF!</v>
      </c>
      <c r="AI1530" s="230" t="e">
        <f t="shared" si="340"/>
        <v>#REF!</v>
      </c>
      <c r="AJ1530" s="230" t="e">
        <f t="shared" si="341"/>
        <v>#REF!</v>
      </c>
      <c r="AK1530" s="209"/>
      <c r="AL1530" s="209"/>
      <c r="AM1530" s="209"/>
      <c r="AN1530" s="209"/>
      <c r="AO1530" s="209"/>
      <c r="AP1530" s="209"/>
      <c r="AQ1530" s="209"/>
      <c r="AR1530" s="209"/>
      <c r="AS1530" s="209"/>
      <c r="AT1530" s="209"/>
      <c r="AU1530" s="209"/>
      <c r="AV1530" s="209"/>
      <c r="AW1530" s="209"/>
      <c r="AX1530"/>
    </row>
    <row r="1531" spans="1:50" ht="15" hidden="1" x14ac:dyDescent="0.25">
      <c r="A1531" s="209">
        <v>4300</v>
      </c>
      <c r="B1531" s="209" t="s">
        <v>742</v>
      </c>
      <c r="C1531" s="210">
        <v>45683.999305555553</v>
      </c>
      <c r="D1531" s="209" t="s">
        <v>2353</v>
      </c>
      <c r="E1531" s="209" t="s">
        <v>489</v>
      </c>
      <c r="F1531" s="209">
        <v>1</v>
      </c>
      <c r="G1531" s="209" t="s">
        <v>532</v>
      </c>
      <c r="H1531" s="209" t="s">
        <v>620</v>
      </c>
      <c r="I1531" s="209" t="s">
        <v>624</v>
      </c>
      <c r="J1531" s="209" t="s">
        <v>1</v>
      </c>
      <c r="K1531" s="209" t="s">
        <v>2319</v>
      </c>
      <c r="L1531" s="209" t="s">
        <v>598</v>
      </c>
      <c r="M1531" s="209" t="s">
        <v>2305</v>
      </c>
      <c r="N1531" s="209" t="s">
        <v>2354</v>
      </c>
      <c r="O1531" s="209"/>
      <c r="P1531" s="209"/>
      <c r="Q1531" s="209" t="s">
        <v>687</v>
      </c>
      <c r="R1531" s="209" t="e">
        <f>VLOOKUP(LEFT(Solicitacao_Prancha[[#This Row],[ORIGEM]],4),#REF!,2,0)</f>
        <v>#REF!</v>
      </c>
      <c r="S1531" s="209" t="e">
        <f>VLOOKUP(LEFT(Solicitacao_Prancha[[#This Row],[DESTINO]],4),#REF!,2,0)</f>
        <v>#REF!</v>
      </c>
      <c r="T1531" s="218" t="str">
        <f t="shared" si="342"/>
        <v>Não Aderente</v>
      </c>
      <c r="U1531" s="222">
        <f>((CONCATENATE(Solicitacao_Prancha[[#This Row],[DATA MOVIMENTAÇÃO]]," ",Solicitacao_Prancha[[#This Row],[HORA MOVIMENTAÇÃO]])-Solicitacao_Prancha[[#This Row],[DATA SOLICITAÇÃO]])*24)+3</f>
        <v>41.016666666779201</v>
      </c>
      <c r="V1531" s="218" t="s">
        <v>410</v>
      </c>
      <c r="W1531" s="209" t="str">
        <f>LEFT(Solicitacao_Prancha[[#This Row],[ORIGEM]],4)</f>
        <v>0360</v>
      </c>
      <c r="X1531" s="209" t="str">
        <f>LEFT(Solicitacao_Prancha[[#This Row],[DESTINO]],4)</f>
        <v>0274</v>
      </c>
      <c r="Y1531" s="209" t="str">
        <f t="shared" si="343"/>
        <v>BRLP0360</v>
      </c>
      <c r="Z1531" s="209" t="str">
        <f t="shared" si="344"/>
        <v>03600274</v>
      </c>
      <c r="AA1531" s="209" t="str">
        <f t="shared" si="345"/>
        <v>BRLP0274</v>
      </c>
      <c r="AB1531" s="222" t="e">
        <f>VLOOKUP(Y1531,#REF!,2,0)</f>
        <v>#REF!</v>
      </c>
      <c r="AC1531" s="222" t="e">
        <f>VLOOKUP(Z1531,#REF!,2,0)</f>
        <v>#REF!</v>
      </c>
      <c r="AD1531" s="222" t="e">
        <f>VLOOKUP(AA1531,#REF!,2,0)</f>
        <v>#REF!</v>
      </c>
      <c r="AE1531" s="228" t="e">
        <f t="shared" si="346"/>
        <v>#REF!</v>
      </c>
      <c r="AF1531" s="230" t="e">
        <f t="shared" si="347"/>
        <v>#REF!</v>
      </c>
      <c r="AG1531" s="230">
        <v>2</v>
      </c>
      <c r="AH1531" s="230" t="e">
        <f t="shared" si="339"/>
        <v>#REF!</v>
      </c>
      <c r="AI1531" s="230" t="e">
        <f t="shared" si="340"/>
        <v>#REF!</v>
      </c>
      <c r="AJ1531" s="230" t="e">
        <f t="shared" si="341"/>
        <v>#REF!</v>
      </c>
      <c r="AK1531" s="209"/>
      <c r="AL1531" s="209"/>
      <c r="AM1531" s="209"/>
      <c r="AN1531" s="209"/>
      <c r="AO1531" s="209"/>
      <c r="AP1531" s="209"/>
      <c r="AQ1531" s="209"/>
      <c r="AR1531" s="209"/>
      <c r="AS1531" s="209"/>
      <c r="AT1531" s="209"/>
      <c r="AU1531" s="209"/>
      <c r="AV1531" s="209"/>
      <c r="AW1531" s="209"/>
      <c r="AX1531"/>
    </row>
    <row r="1532" spans="1:50" ht="15" hidden="1" x14ac:dyDescent="0.25">
      <c r="A1532" s="209">
        <v>4301</v>
      </c>
      <c r="B1532" s="209" t="s">
        <v>742</v>
      </c>
      <c r="C1532" s="210">
        <v>45684.054861111108</v>
      </c>
      <c r="D1532" s="209" t="s">
        <v>585</v>
      </c>
      <c r="E1532" s="209" t="s">
        <v>491</v>
      </c>
      <c r="F1532" s="209">
        <v>1</v>
      </c>
      <c r="G1532" s="209" t="s">
        <v>532</v>
      </c>
      <c r="H1532" s="209" t="s">
        <v>620</v>
      </c>
      <c r="I1532" s="209" t="s">
        <v>624</v>
      </c>
      <c r="J1532" s="209" t="s">
        <v>1</v>
      </c>
      <c r="K1532" s="209" t="s">
        <v>2319</v>
      </c>
      <c r="L1532" s="209" t="s">
        <v>598</v>
      </c>
      <c r="M1532" s="209" t="s">
        <v>1795</v>
      </c>
      <c r="N1532" s="209" t="s">
        <v>1781</v>
      </c>
      <c r="O1532" s="209"/>
      <c r="P1532" s="209"/>
      <c r="Q1532" s="209" t="s">
        <v>687</v>
      </c>
      <c r="R1532" s="209" t="e">
        <f>VLOOKUP(LEFT(Solicitacao_Prancha[[#This Row],[ORIGEM]],4),#REF!,2,0)</f>
        <v>#REF!</v>
      </c>
      <c r="S1532" s="209" t="e">
        <f>VLOOKUP(LEFT(Solicitacao_Prancha[[#This Row],[DESTINO]],4),#REF!,2,0)</f>
        <v>#REF!</v>
      </c>
      <c r="T1532" s="218" t="str">
        <f t="shared" si="342"/>
        <v>Não Aderente</v>
      </c>
      <c r="U1532" s="222">
        <f>((CONCATENATE(Solicitacao_Prancha[[#This Row],[DATA MOVIMENTAÇÃO]]," ",Solicitacao_Prancha[[#This Row],[HORA MOVIMENTAÇÃO]])-Solicitacao_Prancha[[#This Row],[DATA SOLICITAÇÃO]])*24)+3</f>
        <v>39.683333333465271</v>
      </c>
      <c r="V1532" s="218" t="s">
        <v>410</v>
      </c>
      <c r="W1532" s="209" t="str">
        <f>LEFT(Solicitacao_Prancha[[#This Row],[ORIGEM]],4)</f>
        <v>0294</v>
      </c>
      <c r="X1532" s="209" t="str">
        <f>LEFT(Solicitacao_Prancha[[#This Row],[DESTINO]],4)</f>
        <v>0310</v>
      </c>
      <c r="Y1532" s="209" t="str">
        <f t="shared" si="343"/>
        <v>BRLP0294</v>
      </c>
      <c r="Z1532" s="209" t="str">
        <f t="shared" si="344"/>
        <v>02940310</v>
      </c>
      <c r="AA1532" s="209" t="str">
        <f t="shared" si="345"/>
        <v>BRLP0310</v>
      </c>
      <c r="AB1532" s="222" t="e">
        <f>VLOOKUP(Y1532,#REF!,2,0)</f>
        <v>#REF!</v>
      </c>
      <c r="AC1532" s="222" t="e">
        <f>VLOOKUP(Z1532,#REF!,2,0)</f>
        <v>#REF!</v>
      </c>
      <c r="AD1532" s="222" t="e">
        <f>VLOOKUP(AA1532,#REF!,2,0)</f>
        <v>#REF!</v>
      </c>
      <c r="AE1532" s="228" t="e">
        <f t="shared" si="346"/>
        <v>#REF!</v>
      </c>
      <c r="AF1532" s="230" t="e">
        <f t="shared" si="347"/>
        <v>#REF!</v>
      </c>
      <c r="AG1532" s="230">
        <v>2</v>
      </c>
      <c r="AH1532" s="230" t="e">
        <f t="shared" si="339"/>
        <v>#REF!</v>
      </c>
      <c r="AI1532" s="230" t="e">
        <f t="shared" si="340"/>
        <v>#REF!</v>
      </c>
      <c r="AJ1532" s="230" t="e">
        <f t="shared" si="341"/>
        <v>#REF!</v>
      </c>
      <c r="AK1532" s="209"/>
      <c r="AL1532" s="209"/>
      <c r="AM1532" s="209"/>
      <c r="AN1532" s="209"/>
      <c r="AO1532" s="209"/>
      <c r="AP1532" s="209"/>
      <c r="AQ1532" s="209"/>
      <c r="AR1532" s="209"/>
      <c r="AS1532" s="209"/>
      <c r="AT1532" s="209"/>
      <c r="AU1532" s="209"/>
      <c r="AV1532" s="209"/>
      <c r="AW1532" s="209"/>
      <c r="AX1532"/>
    </row>
    <row r="1533" spans="1:50" ht="15" hidden="1" x14ac:dyDescent="0.25">
      <c r="A1533" s="209">
        <v>4302</v>
      </c>
      <c r="B1533" s="209" t="s">
        <v>742</v>
      </c>
      <c r="C1533" s="210">
        <v>45684.056944444441</v>
      </c>
      <c r="D1533" s="209" t="s">
        <v>585</v>
      </c>
      <c r="E1533" s="209" t="s">
        <v>491</v>
      </c>
      <c r="F1533" s="209">
        <v>1</v>
      </c>
      <c r="G1533" s="209" t="s">
        <v>532</v>
      </c>
      <c r="H1533" s="209" t="s">
        <v>620</v>
      </c>
      <c r="I1533" s="209" t="s">
        <v>624</v>
      </c>
      <c r="J1533" s="209" t="s">
        <v>1</v>
      </c>
      <c r="K1533" s="209" t="s">
        <v>2268</v>
      </c>
      <c r="L1533" s="209" t="s">
        <v>598</v>
      </c>
      <c r="M1533" s="209" t="s">
        <v>1781</v>
      </c>
      <c r="N1533" s="209" t="s">
        <v>2062</v>
      </c>
      <c r="O1533" s="209"/>
      <c r="P1533" s="209"/>
      <c r="Q1533" s="209" t="s">
        <v>687</v>
      </c>
      <c r="R1533" s="209" t="e">
        <f>VLOOKUP(LEFT(Solicitacao_Prancha[[#This Row],[ORIGEM]],4),#REF!,2,0)</f>
        <v>#REF!</v>
      </c>
      <c r="S1533" s="209" t="e">
        <f>VLOOKUP(LEFT(Solicitacao_Prancha[[#This Row],[DESTINO]],4),#REF!,2,0)</f>
        <v>#REF!</v>
      </c>
      <c r="T1533" s="218" t="str">
        <f t="shared" si="342"/>
        <v>Aderente</v>
      </c>
      <c r="U1533" s="222">
        <f>((CONCATENATE(Solicitacao_Prancha[[#This Row],[DATA MOVIMENTAÇÃO]]," ",Solicitacao_Prancha[[#This Row],[HORA MOVIMENTAÇÃO]])-Solicitacao_Prancha[[#This Row],[DATA SOLICITAÇÃO]])*24)+3</f>
        <v>63.633333333476912</v>
      </c>
      <c r="V1533" s="218" t="s">
        <v>410</v>
      </c>
      <c r="W1533" s="209" t="str">
        <f>LEFT(Solicitacao_Prancha[[#This Row],[ORIGEM]],4)</f>
        <v>0310</v>
      </c>
      <c r="X1533" s="209" t="str">
        <f>LEFT(Solicitacao_Prancha[[#This Row],[DESTINO]],4)</f>
        <v>0319</v>
      </c>
      <c r="Y1533" s="209" t="str">
        <f t="shared" si="343"/>
        <v>BRLP0310</v>
      </c>
      <c r="Z1533" s="209" t="str">
        <f t="shared" si="344"/>
        <v>03100319</v>
      </c>
      <c r="AA1533" s="209" t="str">
        <f t="shared" si="345"/>
        <v>BRLP0319</v>
      </c>
      <c r="AB1533" s="222" t="e">
        <f>VLOOKUP(Y1533,#REF!,2,0)</f>
        <v>#REF!</v>
      </c>
      <c r="AC1533" s="222" t="e">
        <f>VLOOKUP(Z1533,#REF!,2,0)</f>
        <v>#REF!</v>
      </c>
      <c r="AD1533" s="222" t="e">
        <f>VLOOKUP(AA1533,#REF!,2,0)</f>
        <v>#REF!</v>
      </c>
      <c r="AE1533" s="228" t="e">
        <f t="shared" si="346"/>
        <v>#REF!</v>
      </c>
      <c r="AF1533" s="230" t="e">
        <f t="shared" si="347"/>
        <v>#REF!</v>
      </c>
      <c r="AG1533" s="230">
        <v>2</v>
      </c>
      <c r="AH1533" s="230" t="e">
        <f t="shared" si="339"/>
        <v>#REF!</v>
      </c>
      <c r="AI1533" s="230" t="e">
        <f t="shared" si="340"/>
        <v>#REF!</v>
      </c>
      <c r="AJ1533" s="230" t="e">
        <f t="shared" si="341"/>
        <v>#REF!</v>
      </c>
      <c r="AK1533" s="209"/>
      <c r="AL1533" s="209"/>
      <c r="AM1533" s="209"/>
      <c r="AN1533" s="209"/>
      <c r="AO1533" s="209"/>
      <c r="AP1533" s="209"/>
      <c r="AQ1533" s="209"/>
      <c r="AR1533" s="209"/>
      <c r="AS1533" s="209"/>
      <c r="AT1533" s="209"/>
      <c r="AU1533" s="209"/>
      <c r="AV1533" s="209"/>
      <c r="AW1533" s="209"/>
      <c r="AX1533"/>
    </row>
    <row r="1534" spans="1:50" ht="15" hidden="1" x14ac:dyDescent="0.25">
      <c r="A1534" s="209">
        <v>4310</v>
      </c>
      <c r="B1534" s="209" t="s">
        <v>743</v>
      </c>
      <c r="C1534" s="210">
        <v>45684.459722222222</v>
      </c>
      <c r="D1534" s="209" t="s">
        <v>521</v>
      </c>
      <c r="E1534" s="209" t="s">
        <v>481</v>
      </c>
      <c r="F1534" s="209">
        <v>1</v>
      </c>
      <c r="G1534" s="209" t="s">
        <v>4</v>
      </c>
      <c r="H1534" s="209" t="s">
        <v>620</v>
      </c>
      <c r="I1534" s="209" t="s">
        <v>621</v>
      </c>
      <c r="J1534" s="209" t="s">
        <v>531</v>
      </c>
      <c r="K1534" s="209" t="s">
        <v>2319</v>
      </c>
      <c r="L1534" s="209" t="s">
        <v>604</v>
      </c>
      <c r="M1534" s="209" t="s">
        <v>696</v>
      </c>
      <c r="N1534" s="209" t="s">
        <v>2361</v>
      </c>
      <c r="O1534" s="209"/>
      <c r="P1534" s="209" t="s">
        <v>848</v>
      </c>
      <c r="Q1534" s="209" t="s">
        <v>687</v>
      </c>
      <c r="R1534" s="209" t="e">
        <f>VLOOKUP(LEFT(Solicitacao_Prancha[[#This Row],[ORIGEM]],4),#REF!,2,0)</f>
        <v>#REF!</v>
      </c>
      <c r="S1534" s="209" t="e">
        <f>VLOOKUP(LEFT(Solicitacao_Prancha[[#This Row],[DESTINO]],4),#REF!,2,0)</f>
        <v>#REF!</v>
      </c>
      <c r="T1534" s="218" t="str">
        <f t="shared" si="342"/>
        <v>Não Aderente</v>
      </c>
      <c r="U1534" s="222">
        <f>((CONCATENATE(Solicitacao_Prancha[[#This Row],[DATA MOVIMENTAÇÃO]]," ",Solicitacao_Prancha[[#This Row],[HORA MOVIMENTAÇÃO]])-Solicitacao_Prancha[[#This Row],[DATA SOLICITAÇÃO]])*24)+3</f>
        <v>22.96666666661622</v>
      </c>
      <c r="V1534" s="218" t="s">
        <v>410</v>
      </c>
      <c r="W1534" s="209" t="str">
        <f>LEFT(Solicitacao_Prancha[[#This Row],[ORIGEM]],4)</f>
        <v>0347</v>
      </c>
      <c r="X1534" s="209" t="str">
        <f>LEFT(Solicitacao_Prancha[[#This Row],[DESTINO]],4)</f>
        <v>0359</v>
      </c>
      <c r="Y1534" s="209" t="str">
        <f t="shared" si="343"/>
        <v>BRLP0347</v>
      </c>
      <c r="Z1534" s="209" t="str">
        <f t="shared" si="344"/>
        <v>03470359</v>
      </c>
      <c r="AA1534" s="209" t="str">
        <f t="shared" si="345"/>
        <v>BRLP0359</v>
      </c>
      <c r="AB1534" s="222" t="e">
        <f>VLOOKUP(Y1534,#REF!,2,0)</f>
        <v>#REF!</v>
      </c>
      <c r="AC1534" s="222" t="e">
        <f>VLOOKUP(Z1534,#REF!,2,0)</f>
        <v>#REF!</v>
      </c>
      <c r="AD1534" s="222" t="e">
        <f>VLOOKUP(AA1534,#REF!,2,0)</f>
        <v>#REF!</v>
      </c>
      <c r="AE1534" s="228" t="e">
        <f t="shared" si="346"/>
        <v>#REF!</v>
      </c>
      <c r="AF1534" s="230" t="e">
        <f t="shared" si="347"/>
        <v>#REF!</v>
      </c>
      <c r="AG1534" s="230">
        <v>2</v>
      </c>
      <c r="AH1534" s="230" t="e">
        <f t="shared" si="339"/>
        <v>#REF!</v>
      </c>
      <c r="AI1534" s="230" t="e">
        <f t="shared" si="340"/>
        <v>#REF!</v>
      </c>
      <c r="AJ1534" s="230" t="e">
        <f t="shared" si="341"/>
        <v>#REF!</v>
      </c>
      <c r="AK1534" s="209"/>
      <c r="AL1534" s="209"/>
      <c r="AM1534" s="209"/>
      <c r="AN1534" s="209"/>
      <c r="AO1534" s="209"/>
      <c r="AP1534" s="209"/>
      <c r="AQ1534" s="209"/>
      <c r="AR1534" s="209"/>
      <c r="AS1534" s="209"/>
      <c r="AT1534" s="209"/>
      <c r="AU1534" s="209"/>
      <c r="AV1534" s="209"/>
      <c r="AW1534" s="209"/>
      <c r="AX1534"/>
    </row>
    <row r="1535" spans="1:50" ht="15" hidden="1" x14ac:dyDescent="0.25">
      <c r="A1535" s="209">
        <v>4304</v>
      </c>
      <c r="B1535" s="209" t="s">
        <v>745</v>
      </c>
      <c r="C1535" s="210">
        <v>45684.522222222222</v>
      </c>
      <c r="D1535" s="209" t="s">
        <v>484</v>
      </c>
      <c r="E1535" s="209" t="s">
        <v>497</v>
      </c>
      <c r="F1535" s="209">
        <v>3</v>
      </c>
      <c r="G1535" s="209" t="s">
        <v>486</v>
      </c>
      <c r="H1535" s="209" t="s">
        <v>624</v>
      </c>
      <c r="I1535" s="209" t="s">
        <v>622</v>
      </c>
      <c r="J1535" s="209" t="s">
        <v>1</v>
      </c>
      <c r="K1535" s="209" t="s">
        <v>2268</v>
      </c>
      <c r="L1535" s="209" t="s">
        <v>2288</v>
      </c>
      <c r="M1535" s="209" t="s">
        <v>680</v>
      </c>
      <c r="N1535" s="209" t="s">
        <v>2355</v>
      </c>
      <c r="O1535" s="209"/>
      <c r="P1535" s="209"/>
      <c r="Q1535" s="209" t="s">
        <v>688</v>
      </c>
      <c r="R1535" s="209" t="e">
        <f>VLOOKUP(LEFT(Solicitacao_Prancha[[#This Row],[ORIGEM]],4),#REF!,2,0)</f>
        <v>#REF!</v>
      </c>
      <c r="S1535" s="209" t="e">
        <f>VLOOKUP(LEFT(Solicitacao_Prancha[[#This Row],[DESTINO]],4),#REF!,2,0)</f>
        <v>#REF!</v>
      </c>
      <c r="T1535" s="218" t="str">
        <f t="shared" si="342"/>
        <v>Não Aderente</v>
      </c>
      <c r="U1535" s="222">
        <f>((CONCATENATE(Solicitacao_Prancha[[#This Row],[DATA MOVIMENTAÇÃO]]," ",Solicitacao_Prancha[[#This Row],[HORA MOVIMENTAÇÃO]])-Solicitacao_Prancha[[#This Row],[DATA SOLICITAÇÃO]])*24)+3</f>
        <v>44.549999999930151</v>
      </c>
      <c r="V1535" s="218" t="s">
        <v>410</v>
      </c>
      <c r="W1535" s="209" t="str">
        <f>LEFT(Solicitacao_Prancha[[#This Row],[ORIGEM]],4)</f>
        <v>0592</v>
      </c>
      <c r="X1535" s="209" t="str">
        <f>LEFT(Solicitacao_Prancha[[#This Row],[DESTINO]],4)</f>
        <v>0204</v>
      </c>
      <c r="Y1535" s="209" t="str">
        <f t="shared" si="343"/>
        <v>BRLP0592</v>
      </c>
      <c r="Z1535" s="209" t="str">
        <f t="shared" si="344"/>
        <v>05920204</v>
      </c>
      <c r="AA1535" s="209" t="str">
        <f t="shared" si="345"/>
        <v>BRLP0204</v>
      </c>
      <c r="AB1535" s="222" t="e">
        <f>VLOOKUP(Y1535,#REF!,2,0)</f>
        <v>#REF!</v>
      </c>
      <c r="AC1535" s="222" t="e">
        <f>VLOOKUP(Z1535,#REF!,2,0)</f>
        <v>#REF!</v>
      </c>
      <c r="AD1535" s="222" t="e">
        <f>VLOOKUP(AA1535,#REF!,2,0)</f>
        <v>#REF!</v>
      </c>
      <c r="AE1535" s="228" t="e">
        <f t="shared" si="346"/>
        <v>#REF!</v>
      </c>
      <c r="AF1535" s="230" t="e">
        <f t="shared" si="347"/>
        <v>#REF!</v>
      </c>
      <c r="AG1535" s="230">
        <v>2</v>
      </c>
      <c r="AH1535" s="230" t="e">
        <f t="shared" si="339"/>
        <v>#REF!</v>
      </c>
      <c r="AI1535" s="230" t="e">
        <f t="shared" si="340"/>
        <v>#REF!</v>
      </c>
      <c r="AJ1535" s="230" t="e">
        <f t="shared" si="341"/>
        <v>#REF!</v>
      </c>
      <c r="AK1535" s="209"/>
      <c r="AL1535" s="209"/>
      <c r="AM1535" s="209"/>
      <c r="AN1535" s="209"/>
      <c r="AO1535" s="209"/>
      <c r="AP1535" s="209"/>
      <c r="AQ1535" s="209"/>
      <c r="AR1535" s="209"/>
      <c r="AS1535" s="209"/>
      <c r="AT1535" s="209"/>
      <c r="AU1535" s="209"/>
      <c r="AV1535" s="209"/>
      <c r="AW1535" s="209"/>
      <c r="AX1535"/>
    </row>
    <row r="1536" spans="1:50" s="206" customFormat="1" ht="15" hidden="1" x14ac:dyDescent="0.25">
      <c r="A1536" s="209">
        <v>4305</v>
      </c>
      <c r="B1536" s="209" t="s">
        <v>745</v>
      </c>
      <c r="C1536" s="210">
        <v>45684.527777777781</v>
      </c>
      <c r="D1536" s="209" t="s">
        <v>1773</v>
      </c>
      <c r="E1536" s="209" t="s">
        <v>553</v>
      </c>
      <c r="F1536" s="209">
        <v>1</v>
      </c>
      <c r="G1536" s="209" t="s">
        <v>554</v>
      </c>
      <c r="H1536" s="209" t="s">
        <v>620</v>
      </c>
      <c r="I1536" s="209" t="s">
        <v>622</v>
      </c>
      <c r="J1536" s="209" t="s">
        <v>1</v>
      </c>
      <c r="K1536" s="209" t="s">
        <v>2319</v>
      </c>
      <c r="L1536" s="209" t="s">
        <v>2356</v>
      </c>
      <c r="M1536" s="209" t="s">
        <v>2357</v>
      </c>
      <c r="N1536" s="209" t="s">
        <v>660</v>
      </c>
      <c r="O1536" s="209"/>
      <c r="P1536" s="209"/>
      <c r="Q1536" s="209" t="s">
        <v>687</v>
      </c>
      <c r="R1536" s="209" t="e">
        <f>VLOOKUP(LEFT(Solicitacao_Prancha[[#This Row],[ORIGEM]],4),#REF!,2,0)</f>
        <v>#REF!</v>
      </c>
      <c r="S1536" s="209" t="e">
        <f>VLOOKUP(LEFT(Solicitacao_Prancha[[#This Row],[DESTINO]],4),#REF!,2,0)</f>
        <v>#REF!</v>
      </c>
      <c r="T1536" s="218" t="str">
        <f t="shared" si="342"/>
        <v>Não Aderente</v>
      </c>
      <c r="U1536" s="222">
        <f>((CONCATENATE(Solicitacao_Prancha[[#This Row],[DATA MOVIMENTAÇÃO]]," ",Solicitacao_Prancha[[#This Row],[HORA MOVIMENTAÇÃO]])-Solicitacao_Prancha[[#This Row],[DATA SOLICITAÇÃO]])*24)+3</f>
        <v>21.016666666546371</v>
      </c>
      <c r="V1536" s="218" t="s">
        <v>410</v>
      </c>
      <c r="W1536" s="209" t="str">
        <f>LEFT(Solicitacao_Prancha[[#This Row],[ORIGEM]],4)</f>
        <v>0128</v>
      </c>
      <c r="X1536" s="209" t="str">
        <f>LEFT(Solicitacao_Prancha[[#This Row],[DESTINO]],4)</f>
        <v>0078</v>
      </c>
      <c r="Y1536" s="209" t="str">
        <f t="shared" si="343"/>
        <v>BRLP0128</v>
      </c>
      <c r="Z1536" s="209" t="str">
        <f t="shared" si="344"/>
        <v>01280078</v>
      </c>
      <c r="AA1536" s="209" t="str">
        <f t="shared" si="345"/>
        <v>BRLP0078</v>
      </c>
      <c r="AB1536" s="222" t="e">
        <f>VLOOKUP(Y1536,#REF!,2,0)</f>
        <v>#REF!</v>
      </c>
      <c r="AC1536" s="222" t="e">
        <f>VLOOKUP(Z1536,#REF!,2,0)</f>
        <v>#REF!</v>
      </c>
      <c r="AD1536" s="222" t="e">
        <f>VLOOKUP(AA1536,#REF!,2,0)</f>
        <v>#REF!</v>
      </c>
      <c r="AE1536" s="228" t="e">
        <f t="shared" si="346"/>
        <v>#REF!</v>
      </c>
      <c r="AF1536" s="230" t="e">
        <f t="shared" si="347"/>
        <v>#REF!</v>
      </c>
      <c r="AG1536" s="230">
        <v>2</v>
      </c>
      <c r="AH1536" s="230" t="e">
        <f t="shared" si="339"/>
        <v>#REF!</v>
      </c>
      <c r="AI1536" s="230" t="e">
        <f t="shared" si="340"/>
        <v>#REF!</v>
      </c>
      <c r="AJ1536" s="230" t="e">
        <f t="shared" si="341"/>
        <v>#REF!</v>
      </c>
      <c r="AK1536" s="209"/>
      <c r="AL1536" s="209"/>
      <c r="AM1536" s="209"/>
      <c r="AN1536" s="209"/>
      <c r="AO1536" s="209"/>
      <c r="AP1536" s="209"/>
      <c r="AQ1536" s="209"/>
      <c r="AR1536" s="209"/>
      <c r="AS1536" s="209"/>
      <c r="AT1536" s="209"/>
      <c r="AU1536" s="209"/>
      <c r="AV1536" s="209"/>
      <c r="AW1536" s="209"/>
      <c r="AX1536"/>
    </row>
    <row r="1537" spans="1:50" ht="15" hidden="1" x14ac:dyDescent="0.25">
      <c r="A1537" s="209">
        <v>4324</v>
      </c>
      <c r="B1537" s="209" t="s">
        <v>717</v>
      </c>
      <c r="C1537" s="210">
        <v>45684.538888888892</v>
      </c>
      <c r="D1537" s="209" t="s">
        <v>2364</v>
      </c>
      <c r="E1537" s="209" t="s">
        <v>500</v>
      </c>
      <c r="F1537" s="209">
        <v>1</v>
      </c>
      <c r="G1537" s="209" t="s">
        <v>501</v>
      </c>
      <c r="H1537" s="209" t="s">
        <v>620</v>
      </c>
      <c r="I1537" s="209" t="s">
        <v>620</v>
      </c>
      <c r="J1537" s="209" t="s">
        <v>531</v>
      </c>
      <c r="K1537" s="209" t="s">
        <v>2279</v>
      </c>
      <c r="L1537" s="209" t="s">
        <v>2365</v>
      </c>
      <c r="M1537" s="209" t="s">
        <v>2</v>
      </c>
      <c r="N1537" s="209" t="s">
        <v>2</v>
      </c>
      <c r="O1537" s="209"/>
      <c r="P1537" s="209" t="s">
        <v>633</v>
      </c>
      <c r="Q1537" s="209" t="s">
        <v>687</v>
      </c>
      <c r="R1537" s="209" t="e">
        <f>VLOOKUP(LEFT(Solicitacao_Prancha[[#This Row],[ORIGEM]],4),#REF!,2,0)</f>
        <v>#REF!</v>
      </c>
      <c r="S1537" s="209" t="e">
        <f>VLOOKUP(LEFT(Solicitacao_Prancha[[#This Row],[DESTINO]],4),#REF!,2,0)</f>
        <v>#REF!</v>
      </c>
      <c r="T1537" s="218" t="str">
        <f t="shared" si="342"/>
        <v>Não Aderente</v>
      </c>
      <c r="U1537" s="222">
        <f>((CONCATENATE(Solicitacao_Prancha[[#This Row],[DATA MOVIMENTAÇÃO]]," ",Solicitacao_Prancha[[#This Row],[HORA MOVIMENTAÇÃO]])-Solicitacao_Prancha[[#This Row],[DATA SOLICITAÇÃO]])*24)+3</f>
        <v>0.98333333322079852</v>
      </c>
      <c r="V1537" s="218" t="s">
        <v>410</v>
      </c>
      <c r="W1537" s="209" t="str">
        <f>LEFT(Solicitacao_Prancha[[#This Row],[ORIGEM]],4)</f>
        <v>0001</v>
      </c>
      <c r="X1537" s="209" t="str">
        <f>LEFT(Solicitacao_Prancha[[#This Row],[DESTINO]],4)</f>
        <v>0001</v>
      </c>
      <c r="Y1537" s="209" t="str">
        <f t="shared" si="343"/>
        <v>BRLP0001</v>
      </c>
      <c r="Z1537" s="209" t="str">
        <f t="shared" si="344"/>
        <v>00010001</v>
      </c>
      <c r="AA1537" s="209" t="str">
        <f t="shared" si="345"/>
        <v>BRLP0001</v>
      </c>
      <c r="AB1537" s="222" t="e">
        <f>VLOOKUP(Y1537,#REF!,2,0)</f>
        <v>#REF!</v>
      </c>
      <c r="AC1537" s="222" t="e">
        <f>VLOOKUP(Z1537,#REF!,2,0)</f>
        <v>#REF!</v>
      </c>
      <c r="AD1537" s="222" t="e">
        <f>VLOOKUP(AA1537,#REF!,2,0)</f>
        <v>#REF!</v>
      </c>
      <c r="AE1537" s="228" t="e">
        <f t="shared" si="346"/>
        <v>#REF!</v>
      </c>
      <c r="AF1537" s="230" t="e">
        <f t="shared" si="347"/>
        <v>#REF!</v>
      </c>
      <c r="AG1537" s="230">
        <v>2</v>
      </c>
      <c r="AH1537" s="230" t="e">
        <f t="shared" si="339"/>
        <v>#REF!</v>
      </c>
      <c r="AI1537" s="230" t="e">
        <f t="shared" si="340"/>
        <v>#REF!</v>
      </c>
      <c r="AJ1537" s="230" t="e">
        <f t="shared" si="341"/>
        <v>#REF!</v>
      </c>
      <c r="AK1537" s="209"/>
      <c r="AL1537" s="209"/>
      <c r="AM1537" s="209"/>
      <c r="AN1537" s="209"/>
      <c r="AO1537" s="209"/>
      <c r="AP1537" s="209"/>
      <c r="AQ1537" s="209"/>
      <c r="AR1537" s="209"/>
      <c r="AS1537" s="209"/>
      <c r="AT1537" s="209"/>
      <c r="AU1537" s="209"/>
      <c r="AV1537" s="209"/>
      <c r="AW1537" s="209"/>
      <c r="AX1537"/>
    </row>
    <row r="1538" spans="1:50" ht="15" hidden="1" x14ac:dyDescent="0.25">
      <c r="A1538" s="209">
        <v>4306</v>
      </c>
      <c r="B1538" s="209" t="s">
        <v>718</v>
      </c>
      <c r="C1538" s="210">
        <v>45684.553472222222</v>
      </c>
      <c r="D1538" s="209" t="s">
        <v>2346</v>
      </c>
      <c r="E1538" s="209" t="s">
        <v>719</v>
      </c>
      <c r="F1538" s="209">
        <v>4</v>
      </c>
      <c r="G1538" s="209" t="s">
        <v>8</v>
      </c>
      <c r="H1538" s="209" t="s">
        <v>622</v>
      </c>
      <c r="I1538" s="209" t="s">
        <v>621</v>
      </c>
      <c r="J1538" s="209" t="s">
        <v>1</v>
      </c>
      <c r="K1538" s="209" t="s">
        <v>2268</v>
      </c>
      <c r="L1538" s="209" t="s">
        <v>2358</v>
      </c>
      <c r="M1538" s="209" t="s">
        <v>1717</v>
      </c>
      <c r="N1538" s="209" t="s">
        <v>2240</v>
      </c>
      <c r="O1538" s="209"/>
      <c r="P1538" s="209"/>
      <c r="Q1538" s="209" t="s">
        <v>688</v>
      </c>
      <c r="R1538" s="209" t="e">
        <f>VLOOKUP(LEFT(Solicitacao_Prancha[[#This Row],[ORIGEM]],4),#REF!,2,0)</f>
        <v>#REF!</v>
      </c>
      <c r="S1538" s="209" t="e">
        <f>VLOOKUP(LEFT(Solicitacao_Prancha[[#This Row],[DESTINO]],4),#REF!,2,0)</f>
        <v>#REF!</v>
      </c>
      <c r="T1538" s="218" t="str">
        <f t="shared" si="342"/>
        <v>Não Aderente</v>
      </c>
      <c r="U1538" s="222">
        <f>((CONCATENATE(Solicitacao_Prancha[[#This Row],[DATA MOVIMENTAÇÃO]]," ",Solicitacao_Prancha[[#This Row],[HORA MOVIMENTAÇÃO]])-Solicitacao_Prancha[[#This Row],[DATA SOLICITAÇÃO]])*24)+3</f>
        <v>43.21666666661622</v>
      </c>
      <c r="V1538" s="218" t="s">
        <v>410</v>
      </c>
      <c r="W1538" s="209" t="str">
        <f>LEFT(Solicitacao_Prancha[[#This Row],[ORIGEM]],4)</f>
        <v>1123</v>
      </c>
      <c r="X1538" s="209" t="str">
        <f>LEFT(Solicitacao_Prancha[[#This Row],[DESTINO]],4)</f>
        <v>0475</v>
      </c>
      <c r="Y1538" s="209" t="str">
        <f t="shared" si="343"/>
        <v>BRLP1123</v>
      </c>
      <c r="Z1538" s="209" t="str">
        <f t="shared" si="344"/>
        <v>11230475</v>
      </c>
      <c r="AA1538" s="209" t="str">
        <f t="shared" si="345"/>
        <v>BRLP0475</v>
      </c>
      <c r="AB1538" s="222" t="e">
        <f>VLOOKUP(Y1538,#REF!,2,0)</f>
        <v>#REF!</v>
      </c>
      <c r="AC1538" s="222" t="e">
        <f>VLOOKUP(Z1538,#REF!,2,0)</f>
        <v>#REF!</v>
      </c>
      <c r="AD1538" s="222" t="e">
        <f>VLOOKUP(AA1538,#REF!,2,0)</f>
        <v>#REF!</v>
      </c>
      <c r="AE1538" s="228" t="e">
        <f t="shared" si="346"/>
        <v>#REF!</v>
      </c>
      <c r="AF1538" s="230" t="e">
        <f t="shared" si="347"/>
        <v>#REF!</v>
      </c>
      <c r="AG1538" s="230">
        <v>2</v>
      </c>
      <c r="AH1538" s="230" t="e">
        <f t="shared" si="339"/>
        <v>#REF!</v>
      </c>
      <c r="AI1538" s="230" t="e">
        <f t="shared" si="340"/>
        <v>#REF!</v>
      </c>
      <c r="AJ1538" s="230" t="e">
        <f t="shared" si="341"/>
        <v>#REF!</v>
      </c>
      <c r="AK1538" s="209"/>
      <c r="AL1538" s="209"/>
      <c r="AM1538" s="209"/>
      <c r="AN1538" s="209"/>
      <c r="AO1538" s="209"/>
      <c r="AP1538" s="209"/>
      <c r="AQ1538" s="209"/>
      <c r="AR1538" s="209"/>
      <c r="AS1538" s="209"/>
      <c r="AT1538" s="209"/>
      <c r="AU1538" s="209"/>
      <c r="AV1538" s="209"/>
      <c r="AW1538" s="209"/>
      <c r="AX1538"/>
    </row>
    <row r="1539" spans="1:50" ht="15" hidden="1" x14ac:dyDescent="0.25">
      <c r="A1539" s="209">
        <v>4307</v>
      </c>
      <c r="B1539" s="209" t="s">
        <v>718</v>
      </c>
      <c r="C1539" s="210">
        <v>45684.556944444441</v>
      </c>
      <c r="D1539" s="209" t="s">
        <v>2301</v>
      </c>
      <c r="E1539" s="209" t="s">
        <v>719</v>
      </c>
      <c r="F1539" s="209">
        <v>4</v>
      </c>
      <c r="G1539" s="209" t="s">
        <v>8</v>
      </c>
      <c r="H1539" s="209" t="s">
        <v>622</v>
      </c>
      <c r="I1539" s="209" t="s">
        <v>621</v>
      </c>
      <c r="J1539" s="209" t="s">
        <v>502</v>
      </c>
      <c r="K1539" s="209" t="s">
        <v>2319</v>
      </c>
      <c r="L1539" s="209" t="s">
        <v>593</v>
      </c>
      <c r="M1539" s="209" t="s">
        <v>1717</v>
      </c>
      <c r="N1539" s="209" t="s">
        <v>2240</v>
      </c>
      <c r="O1539" s="209"/>
      <c r="P1539" s="209"/>
      <c r="Q1539" s="209" t="s">
        <v>688</v>
      </c>
      <c r="R1539" s="209" t="e">
        <f>VLOOKUP(LEFT(Solicitacao_Prancha[[#This Row],[ORIGEM]],4),#REF!,2,0)</f>
        <v>#REF!</v>
      </c>
      <c r="S1539" s="209" t="e">
        <f>VLOOKUP(LEFT(Solicitacao_Prancha[[#This Row],[DESTINO]],4),#REF!,2,0)</f>
        <v>#REF!</v>
      </c>
      <c r="T1539" s="218" t="str">
        <f t="shared" si="342"/>
        <v>Não Aderente</v>
      </c>
      <c r="U1539" s="222">
        <f>((CONCATENATE(Solicitacao_Prancha[[#This Row],[DATA MOVIMENTAÇÃO]]," ",Solicitacao_Prancha[[#This Row],[HORA MOVIMENTAÇÃO]])-Solicitacao_Prancha[[#This Row],[DATA SOLICITAÇÃO]])*24)+3</f>
        <v>21.633333333476912</v>
      </c>
      <c r="V1539" s="218" t="s">
        <v>410</v>
      </c>
      <c r="W1539" s="209" t="str">
        <f>LEFT(Solicitacao_Prancha[[#This Row],[ORIGEM]],4)</f>
        <v>1123</v>
      </c>
      <c r="X1539" s="209" t="str">
        <f>LEFT(Solicitacao_Prancha[[#This Row],[DESTINO]],4)</f>
        <v>0475</v>
      </c>
      <c r="Y1539" s="209" t="str">
        <f t="shared" si="343"/>
        <v>BRLP1123</v>
      </c>
      <c r="Z1539" s="209" t="str">
        <f t="shared" si="344"/>
        <v>11230475</v>
      </c>
      <c r="AA1539" s="209" t="str">
        <f t="shared" si="345"/>
        <v>BRLP0475</v>
      </c>
      <c r="AB1539" s="222" t="e">
        <f>VLOOKUP(Y1539,#REF!,2,0)</f>
        <v>#REF!</v>
      </c>
      <c r="AC1539" s="222" t="e">
        <f>VLOOKUP(Z1539,#REF!,2,0)</f>
        <v>#REF!</v>
      </c>
      <c r="AD1539" s="222" t="e">
        <f>VLOOKUP(AA1539,#REF!,2,0)</f>
        <v>#REF!</v>
      </c>
      <c r="AE1539" s="228" t="e">
        <f t="shared" si="346"/>
        <v>#REF!</v>
      </c>
      <c r="AF1539" s="230" t="e">
        <f t="shared" si="347"/>
        <v>#REF!</v>
      </c>
      <c r="AG1539" s="230">
        <v>2</v>
      </c>
      <c r="AH1539" s="230" t="e">
        <f t="shared" si="339"/>
        <v>#REF!</v>
      </c>
      <c r="AI1539" s="230" t="e">
        <f t="shared" si="340"/>
        <v>#REF!</v>
      </c>
      <c r="AJ1539" s="230" t="e">
        <f t="shared" si="341"/>
        <v>#REF!</v>
      </c>
      <c r="AK1539" s="209"/>
      <c r="AL1539" s="209"/>
      <c r="AM1539" s="209"/>
      <c r="AN1539" s="209"/>
      <c r="AO1539" s="209"/>
      <c r="AP1539" s="209"/>
      <c r="AQ1539" s="209"/>
      <c r="AR1539" s="209"/>
      <c r="AS1539" s="209"/>
      <c r="AT1539" s="209"/>
      <c r="AU1539" s="209"/>
      <c r="AV1539" s="209"/>
      <c r="AW1539" s="209"/>
      <c r="AX1539"/>
    </row>
    <row r="1540" spans="1:50" ht="15" hidden="1" x14ac:dyDescent="0.25">
      <c r="A1540" s="209">
        <v>4308</v>
      </c>
      <c r="B1540" s="209" t="s">
        <v>743</v>
      </c>
      <c r="C1540" s="210">
        <v>45684.565972222219</v>
      </c>
      <c r="D1540" s="209" t="s">
        <v>767</v>
      </c>
      <c r="E1540" s="209" t="s">
        <v>481</v>
      </c>
      <c r="F1540" s="209">
        <v>1</v>
      </c>
      <c r="G1540" s="209" t="s">
        <v>487</v>
      </c>
      <c r="H1540" s="209" t="s">
        <v>620</v>
      </c>
      <c r="I1540" s="209" t="s">
        <v>624</v>
      </c>
      <c r="J1540" s="209" t="s">
        <v>1</v>
      </c>
      <c r="K1540" s="209" t="s">
        <v>2268</v>
      </c>
      <c r="L1540" s="209" t="s">
        <v>606</v>
      </c>
      <c r="M1540" s="209" t="s">
        <v>696</v>
      </c>
      <c r="N1540" s="209" t="s">
        <v>2359</v>
      </c>
      <c r="O1540" s="209"/>
      <c r="P1540" s="209"/>
      <c r="Q1540" s="209" t="s">
        <v>688</v>
      </c>
      <c r="R1540" s="209" t="e">
        <f>VLOOKUP(LEFT(Solicitacao_Prancha[[#This Row],[ORIGEM]],4),#REF!,2,0)</f>
        <v>#REF!</v>
      </c>
      <c r="S1540" s="209" t="e">
        <f>VLOOKUP(LEFT(Solicitacao_Prancha[[#This Row],[DESTINO]],4),#REF!,2,0)</f>
        <v>#REF!</v>
      </c>
      <c r="T1540" s="218" t="str">
        <f t="shared" si="342"/>
        <v>Aderente</v>
      </c>
      <c r="U1540" s="222">
        <f>((CONCATENATE(Solicitacao_Prancha[[#This Row],[DATA MOVIMENTAÇÃO]]," ",Solicitacao_Prancha[[#This Row],[HORA MOVIMENTAÇÃO]])-Solicitacao_Prancha[[#This Row],[DATA SOLICITAÇÃO]])*24)+3</f>
        <v>49.416666666744277</v>
      </c>
      <c r="V1540" s="218" t="s">
        <v>410</v>
      </c>
      <c r="W1540" s="209" t="str">
        <f>LEFT(Solicitacao_Prancha[[#This Row],[ORIGEM]],4)</f>
        <v>0347</v>
      </c>
      <c r="X1540" s="209" t="str">
        <f>LEFT(Solicitacao_Prancha[[#This Row],[DESTINO]],4)</f>
        <v>0287</v>
      </c>
      <c r="Y1540" s="209" t="str">
        <f t="shared" si="343"/>
        <v>BRLP0347</v>
      </c>
      <c r="Z1540" s="209" t="str">
        <f t="shared" si="344"/>
        <v>03470287</v>
      </c>
      <c r="AA1540" s="209" t="str">
        <f t="shared" si="345"/>
        <v>BRLP0287</v>
      </c>
      <c r="AB1540" s="222" t="e">
        <f>VLOOKUP(Y1540,#REF!,2,0)</f>
        <v>#REF!</v>
      </c>
      <c r="AC1540" s="222" t="e">
        <f>VLOOKUP(Z1540,#REF!,2,0)</f>
        <v>#REF!</v>
      </c>
      <c r="AD1540" s="222" t="e">
        <f>VLOOKUP(AA1540,#REF!,2,0)</f>
        <v>#REF!</v>
      </c>
      <c r="AE1540" s="228" t="e">
        <f t="shared" si="346"/>
        <v>#REF!</v>
      </c>
      <c r="AF1540" s="230" t="e">
        <f t="shared" si="347"/>
        <v>#REF!</v>
      </c>
      <c r="AG1540" s="230">
        <v>2</v>
      </c>
      <c r="AH1540" s="230" t="e">
        <f t="shared" si="339"/>
        <v>#REF!</v>
      </c>
      <c r="AI1540" s="230" t="e">
        <f t="shared" si="340"/>
        <v>#REF!</v>
      </c>
      <c r="AJ1540" s="230" t="e">
        <f t="shared" si="341"/>
        <v>#REF!</v>
      </c>
      <c r="AK1540" s="209"/>
      <c r="AL1540" s="209"/>
      <c r="AM1540" s="209"/>
      <c r="AN1540" s="209"/>
      <c r="AO1540" s="209"/>
      <c r="AP1540" s="209"/>
      <c r="AQ1540" s="209"/>
      <c r="AR1540" s="209"/>
      <c r="AS1540" s="209"/>
      <c r="AT1540" s="209"/>
      <c r="AU1540" s="209"/>
      <c r="AV1540" s="209"/>
      <c r="AW1540" s="209"/>
      <c r="AX1540"/>
    </row>
    <row r="1541" spans="1:50" ht="15" hidden="1" x14ac:dyDescent="0.25">
      <c r="A1541" s="209">
        <v>4309</v>
      </c>
      <c r="B1541" s="209" t="s">
        <v>745</v>
      </c>
      <c r="C1541" s="210">
        <v>45684.578472222223</v>
      </c>
      <c r="D1541" s="209" t="s">
        <v>1773</v>
      </c>
      <c r="E1541" s="209" t="s">
        <v>553</v>
      </c>
      <c r="F1541" s="209">
        <v>1</v>
      </c>
      <c r="G1541" s="209" t="s">
        <v>583</v>
      </c>
      <c r="H1541" s="209" t="s">
        <v>620</v>
      </c>
      <c r="I1541" s="209" t="s">
        <v>622</v>
      </c>
      <c r="J1541" s="209" t="s">
        <v>1</v>
      </c>
      <c r="K1541" s="209" t="s">
        <v>2279</v>
      </c>
      <c r="L1541" s="209" t="s">
        <v>2338</v>
      </c>
      <c r="M1541" s="209" t="s">
        <v>410</v>
      </c>
      <c r="N1541" s="209" t="s">
        <v>643</v>
      </c>
      <c r="O1541" s="209" t="s">
        <v>2360</v>
      </c>
      <c r="P1541" s="209"/>
      <c r="Q1541" s="209" t="s">
        <v>687</v>
      </c>
      <c r="R1541" s="209" t="e">
        <f>VLOOKUP(LEFT(Solicitacao_Prancha[[#This Row],[ORIGEM]],4),#REF!,2,0)</f>
        <v>#REF!</v>
      </c>
      <c r="S1541" s="209" t="e">
        <f>VLOOKUP(LEFT(Solicitacao_Prancha[[#This Row],[DESTINO]],4),#REF!,2,0)</f>
        <v>#REF!</v>
      </c>
      <c r="T1541" s="218" t="str">
        <f t="shared" si="342"/>
        <v>Não Aderente</v>
      </c>
      <c r="U1541" s="222">
        <f>((CONCATENATE(Solicitacao_Prancha[[#This Row],[DATA MOVIMENTAÇÃO]]," ",Solicitacao_Prancha[[#This Row],[HORA MOVIMENTAÇÃO]])-Solicitacao_Prancha[[#This Row],[DATA SOLICITAÇÃO]])*24)+3</f>
        <v>1.6666666720993817E-2</v>
      </c>
      <c r="V1541" s="218" t="s">
        <v>410</v>
      </c>
      <c r="W1541" s="209" t="str">
        <f>LEFT(Solicitacao_Prancha[[#This Row],[ORIGEM]],4)</f>
        <v>BRLP</v>
      </c>
      <c r="X1541" s="209" t="str">
        <f>LEFT(Solicitacao_Prancha[[#This Row],[DESTINO]],4)</f>
        <v>1115</v>
      </c>
      <c r="Y1541" s="209" t="str">
        <f t="shared" si="343"/>
        <v>BRLPBRLP</v>
      </c>
      <c r="Z1541" s="209" t="str">
        <f t="shared" si="344"/>
        <v>BRLP1115</v>
      </c>
      <c r="AA1541" s="209" t="str">
        <f t="shared" si="345"/>
        <v>BRLP1115</v>
      </c>
      <c r="AB1541" s="222" t="e">
        <f>VLOOKUP(Y1541,#REF!,2,0)</f>
        <v>#REF!</v>
      </c>
      <c r="AC1541" s="222" t="e">
        <f>VLOOKUP(Z1541,#REF!,2,0)</f>
        <v>#REF!</v>
      </c>
      <c r="AD1541" s="222" t="e">
        <f>VLOOKUP(AA1541,#REF!,2,0)</f>
        <v>#REF!</v>
      </c>
      <c r="AE1541" s="228" t="e">
        <f t="shared" si="346"/>
        <v>#REF!</v>
      </c>
      <c r="AF1541" s="230" t="e">
        <f t="shared" si="347"/>
        <v>#REF!</v>
      </c>
      <c r="AG1541" s="230">
        <v>2</v>
      </c>
      <c r="AH1541" s="230" t="e">
        <f t="shared" si="339"/>
        <v>#REF!</v>
      </c>
      <c r="AI1541" s="230" t="e">
        <f t="shared" si="340"/>
        <v>#REF!</v>
      </c>
      <c r="AJ1541" s="230" t="e">
        <f t="shared" si="341"/>
        <v>#REF!</v>
      </c>
      <c r="AK1541" s="209"/>
      <c r="AL1541" s="209"/>
      <c r="AM1541" s="209"/>
      <c r="AN1541" s="209"/>
      <c r="AO1541" s="209"/>
      <c r="AP1541" s="209"/>
      <c r="AQ1541" s="209"/>
      <c r="AR1541" s="209"/>
      <c r="AS1541" s="209"/>
      <c r="AT1541" s="209"/>
      <c r="AU1541" s="209"/>
      <c r="AV1541" s="209"/>
      <c r="AW1541" s="209"/>
      <c r="AX1541"/>
    </row>
    <row r="1542" spans="1:50" ht="15" hidden="1" x14ac:dyDescent="0.25">
      <c r="A1542" s="209">
        <v>4311</v>
      </c>
      <c r="B1542" s="209" t="s">
        <v>743</v>
      </c>
      <c r="C1542" s="210">
        <v>45684.609722222223</v>
      </c>
      <c r="D1542" s="209" t="s">
        <v>521</v>
      </c>
      <c r="E1542" s="209" t="s">
        <v>489</v>
      </c>
      <c r="F1542" s="209">
        <v>1</v>
      </c>
      <c r="G1542" s="209" t="s">
        <v>4</v>
      </c>
      <c r="H1542" s="209" t="s">
        <v>620</v>
      </c>
      <c r="I1542" s="209" t="s">
        <v>621</v>
      </c>
      <c r="J1542" s="209" t="s">
        <v>1</v>
      </c>
      <c r="K1542" s="209" t="s">
        <v>2279</v>
      </c>
      <c r="L1542" s="209" t="s">
        <v>602</v>
      </c>
      <c r="M1542" s="209" t="s">
        <v>578</v>
      </c>
      <c r="N1542" s="209" t="s">
        <v>1428</v>
      </c>
      <c r="O1542" s="209"/>
      <c r="P1542" s="209"/>
      <c r="Q1542" s="209" t="s">
        <v>687</v>
      </c>
      <c r="R1542" s="209" t="e">
        <f>VLOOKUP(LEFT(Solicitacao_Prancha[[#This Row],[ORIGEM]],4),#REF!,2,0)</f>
        <v>#REF!</v>
      </c>
      <c r="S1542" s="209" t="e">
        <f>VLOOKUP(LEFT(Solicitacao_Prancha[[#This Row],[DESTINO]],4),#REF!,2,0)</f>
        <v>#REF!</v>
      </c>
      <c r="T1542" s="218" t="str">
        <f t="shared" si="342"/>
        <v>Não Aderente</v>
      </c>
      <c r="U1542" s="222">
        <f>((CONCATENATE(Solicitacao_Prancha[[#This Row],[DATA MOVIMENTAÇÃO]]," ",Solicitacao_Prancha[[#This Row],[HORA MOVIMENTAÇÃO]])-Solicitacao_Prancha[[#This Row],[DATA SOLICITAÇÃO]])*24)+3</f>
        <v>3.3666666666395031</v>
      </c>
      <c r="V1542" s="218" t="s">
        <v>410</v>
      </c>
      <c r="W1542" s="209" t="str">
        <f>LEFT(Solicitacao_Prancha[[#This Row],[ORIGEM]],4)</f>
        <v>0367</v>
      </c>
      <c r="X1542" s="209" t="str">
        <f>LEFT(Solicitacao_Prancha[[#This Row],[DESTINO]],4)</f>
        <v>0019</v>
      </c>
      <c r="Y1542" s="209" t="str">
        <f t="shared" si="343"/>
        <v>BRLP0367</v>
      </c>
      <c r="Z1542" s="209" t="str">
        <f t="shared" si="344"/>
        <v>03670019</v>
      </c>
      <c r="AA1542" s="209" t="str">
        <f t="shared" si="345"/>
        <v>BRLP0019</v>
      </c>
      <c r="AB1542" s="222" t="e">
        <f>VLOOKUP(Y1542,#REF!,2,0)</f>
        <v>#REF!</v>
      </c>
      <c r="AC1542" s="222" t="e">
        <f>VLOOKUP(Z1542,#REF!,2,0)</f>
        <v>#REF!</v>
      </c>
      <c r="AD1542" s="222" t="e">
        <f>VLOOKUP(AA1542,#REF!,2,0)</f>
        <v>#REF!</v>
      </c>
      <c r="AE1542" s="228" t="e">
        <f t="shared" si="346"/>
        <v>#REF!</v>
      </c>
      <c r="AF1542" s="230" t="e">
        <f t="shared" si="347"/>
        <v>#REF!</v>
      </c>
      <c r="AG1542" s="230">
        <v>2</v>
      </c>
      <c r="AH1542" s="230" t="e">
        <f t="shared" si="339"/>
        <v>#REF!</v>
      </c>
      <c r="AI1542" s="230" t="e">
        <f t="shared" si="340"/>
        <v>#REF!</v>
      </c>
      <c r="AJ1542" s="230" t="e">
        <f t="shared" si="341"/>
        <v>#REF!</v>
      </c>
      <c r="AK1542" s="209"/>
      <c r="AL1542" s="209"/>
      <c r="AM1542" s="209"/>
      <c r="AN1542" s="209"/>
      <c r="AO1542" s="209"/>
      <c r="AP1542" s="209"/>
      <c r="AQ1542" s="209"/>
      <c r="AR1542" s="209"/>
      <c r="AS1542" s="209"/>
      <c r="AT1542" s="209"/>
      <c r="AU1542" s="209"/>
      <c r="AV1542" s="209"/>
      <c r="AW1542" s="209"/>
      <c r="AX1542"/>
    </row>
    <row r="1543" spans="1:50" ht="15" hidden="1" x14ac:dyDescent="0.25">
      <c r="A1543" s="209">
        <v>4312</v>
      </c>
      <c r="B1543" s="209" t="s">
        <v>743</v>
      </c>
      <c r="C1543" s="210">
        <v>45684.614583333336</v>
      </c>
      <c r="D1543" s="209" t="s">
        <v>2272</v>
      </c>
      <c r="E1543" s="209" t="s">
        <v>481</v>
      </c>
      <c r="F1543" s="209">
        <v>1</v>
      </c>
      <c r="G1543" s="209" t="s">
        <v>492</v>
      </c>
      <c r="H1543" s="209" t="s">
        <v>620</v>
      </c>
      <c r="I1543" s="209" t="s">
        <v>624</v>
      </c>
      <c r="J1543" s="209" t="s">
        <v>1</v>
      </c>
      <c r="K1543" s="209" t="s">
        <v>2268</v>
      </c>
      <c r="L1543" s="209" t="s">
        <v>595</v>
      </c>
      <c r="M1543" s="209" t="s">
        <v>1902</v>
      </c>
      <c r="N1543" s="209" t="s">
        <v>2362</v>
      </c>
      <c r="O1543" s="209"/>
      <c r="P1543" s="209"/>
      <c r="Q1543" s="209" t="s">
        <v>687</v>
      </c>
      <c r="R1543" s="209" t="e">
        <f>VLOOKUP(LEFT(Solicitacao_Prancha[[#This Row],[ORIGEM]],4),#REF!,2,0)</f>
        <v>#REF!</v>
      </c>
      <c r="S1543" s="209" t="e">
        <f>VLOOKUP(LEFT(Solicitacao_Prancha[[#This Row],[DESTINO]],4),#REF!,2,0)</f>
        <v>#REF!</v>
      </c>
      <c r="T1543" s="218" t="str">
        <f t="shared" si="342"/>
        <v>Não Aderente</v>
      </c>
      <c r="U1543" s="222">
        <f>((CONCATENATE(Solicitacao_Prancha[[#This Row],[DATA MOVIMENTAÇÃO]]," ",Solicitacao_Prancha[[#This Row],[HORA MOVIMENTAÇÃO]])-Solicitacao_Prancha[[#This Row],[DATA SOLICITAÇÃO]])*24)+3</f>
        <v>46.249999999883585</v>
      </c>
      <c r="V1543" s="218" t="s">
        <v>410</v>
      </c>
      <c r="W1543" s="209" t="str">
        <f>LEFT(Solicitacao_Prancha[[#This Row],[ORIGEM]],4)</f>
        <v>0558</v>
      </c>
      <c r="X1543" s="209" t="str">
        <f>LEFT(Solicitacao_Prancha[[#This Row],[DESTINO]],4)</f>
        <v>0401</v>
      </c>
      <c r="Y1543" s="209" t="str">
        <f t="shared" si="343"/>
        <v>BRLP0558</v>
      </c>
      <c r="Z1543" s="209" t="str">
        <f t="shared" si="344"/>
        <v>05580401</v>
      </c>
      <c r="AA1543" s="209" t="str">
        <f t="shared" si="345"/>
        <v>BRLP0401</v>
      </c>
      <c r="AB1543" s="222" t="e">
        <f>VLOOKUP(Y1543,#REF!,2,0)</f>
        <v>#REF!</v>
      </c>
      <c r="AC1543" s="222" t="e">
        <f>VLOOKUP(Z1543,#REF!,2,0)</f>
        <v>#REF!</v>
      </c>
      <c r="AD1543" s="222" t="e">
        <f>VLOOKUP(AA1543,#REF!,2,0)</f>
        <v>#REF!</v>
      </c>
      <c r="AE1543" s="228" t="e">
        <f t="shared" si="346"/>
        <v>#REF!</v>
      </c>
      <c r="AF1543" s="230" t="e">
        <f t="shared" si="347"/>
        <v>#REF!</v>
      </c>
      <c r="AG1543" s="230">
        <v>2</v>
      </c>
      <c r="AH1543" s="230" t="e">
        <f t="shared" si="339"/>
        <v>#REF!</v>
      </c>
      <c r="AI1543" s="230" t="e">
        <f t="shared" si="340"/>
        <v>#REF!</v>
      </c>
      <c r="AJ1543" s="230" t="e">
        <f t="shared" si="341"/>
        <v>#REF!</v>
      </c>
      <c r="AK1543" s="209"/>
      <c r="AL1543" s="209"/>
      <c r="AM1543" s="209"/>
      <c r="AN1543" s="209"/>
      <c r="AO1543" s="209"/>
      <c r="AP1543" s="209"/>
      <c r="AQ1543" s="209"/>
      <c r="AR1543" s="209"/>
      <c r="AS1543" s="209"/>
      <c r="AT1543" s="209"/>
      <c r="AU1543" s="209"/>
      <c r="AV1543" s="209"/>
      <c r="AW1543" s="209"/>
      <c r="AX1543"/>
    </row>
    <row r="1544" spans="1:50" ht="15" hidden="1" x14ac:dyDescent="0.25">
      <c r="A1544" s="209">
        <v>4313</v>
      </c>
      <c r="B1544" s="209" t="s">
        <v>743</v>
      </c>
      <c r="C1544" s="210">
        <v>45684.615972222222</v>
      </c>
      <c r="D1544" s="209" t="s">
        <v>1419</v>
      </c>
      <c r="E1544" s="209" t="s">
        <v>489</v>
      </c>
      <c r="F1544" s="209">
        <v>1</v>
      </c>
      <c r="G1544" s="209" t="s">
        <v>501</v>
      </c>
      <c r="H1544" s="209" t="s">
        <v>620</v>
      </c>
      <c r="I1544" s="209" t="s">
        <v>621</v>
      </c>
      <c r="J1544" s="209" t="s">
        <v>1</v>
      </c>
      <c r="K1544" s="209" t="s">
        <v>2279</v>
      </c>
      <c r="L1544" s="209" t="s">
        <v>598</v>
      </c>
      <c r="M1544" s="209" t="s">
        <v>683</v>
      </c>
      <c r="N1544" s="209" t="s">
        <v>1477</v>
      </c>
      <c r="O1544" s="209"/>
      <c r="P1544" s="209"/>
      <c r="Q1544" s="209" t="s">
        <v>688</v>
      </c>
      <c r="R1544" s="209" t="e">
        <f>VLOOKUP(LEFT(Solicitacao_Prancha[[#This Row],[ORIGEM]],4),#REF!,2,0)</f>
        <v>#REF!</v>
      </c>
      <c r="S1544" s="209" t="e">
        <f>VLOOKUP(LEFT(Solicitacao_Prancha[[#This Row],[DESTINO]],4),#REF!,2,0)</f>
        <v>#REF!</v>
      </c>
      <c r="T1544" s="218" t="str">
        <f t="shared" si="342"/>
        <v>Não Aderente</v>
      </c>
      <c r="U1544" s="222">
        <f>((CONCATENATE(Solicitacao_Prancha[[#This Row],[DATA MOVIMENTAÇÃO]]," ",Solicitacao_Prancha[[#This Row],[HORA MOVIMENTAÇÃO]])-Solicitacao_Prancha[[#This Row],[DATA SOLICITAÇÃO]])*24)+3</f>
        <v>2.2166666667326353</v>
      </c>
      <c r="V1544" s="218" t="s">
        <v>410</v>
      </c>
      <c r="W1544" s="209" t="str">
        <f>LEFT(Solicitacao_Prancha[[#This Row],[ORIGEM]],4)</f>
        <v>0438</v>
      </c>
      <c r="X1544" s="209" t="str">
        <f>LEFT(Solicitacao_Prancha[[#This Row],[DESTINO]],4)</f>
        <v>0520</v>
      </c>
      <c r="Y1544" s="209" t="str">
        <f t="shared" si="343"/>
        <v>BRLP0438</v>
      </c>
      <c r="Z1544" s="209" t="str">
        <f t="shared" si="344"/>
        <v>04380520</v>
      </c>
      <c r="AA1544" s="209" t="str">
        <f t="shared" si="345"/>
        <v>BRLP0520</v>
      </c>
      <c r="AB1544" s="222" t="e">
        <f>VLOOKUP(Y1544,#REF!,2,0)</f>
        <v>#REF!</v>
      </c>
      <c r="AC1544" s="222" t="e">
        <f>VLOOKUP(Z1544,#REF!,2,0)</f>
        <v>#REF!</v>
      </c>
      <c r="AD1544" s="222" t="e">
        <f>VLOOKUP(AA1544,#REF!,2,0)</f>
        <v>#REF!</v>
      </c>
      <c r="AE1544" s="228" t="e">
        <f t="shared" si="346"/>
        <v>#REF!</v>
      </c>
      <c r="AF1544" s="230" t="e">
        <f t="shared" si="347"/>
        <v>#REF!</v>
      </c>
      <c r="AG1544" s="230">
        <v>2</v>
      </c>
      <c r="AH1544" s="230" t="e">
        <f t="shared" si="339"/>
        <v>#REF!</v>
      </c>
      <c r="AI1544" s="230" t="e">
        <f t="shared" si="340"/>
        <v>#REF!</v>
      </c>
      <c r="AJ1544" s="230" t="e">
        <f t="shared" si="341"/>
        <v>#REF!</v>
      </c>
      <c r="AK1544" s="209"/>
      <c r="AL1544" s="209"/>
      <c r="AM1544" s="209"/>
      <c r="AN1544" s="209"/>
      <c r="AO1544" s="209"/>
      <c r="AP1544" s="209"/>
      <c r="AQ1544" s="209"/>
      <c r="AR1544" s="209"/>
      <c r="AS1544" s="209"/>
      <c r="AT1544" s="209"/>
      <c r="AU1544" s="209"/>
      <c r="AV1544" s="209"/>
      <c r="AW1544" s="209"/>
      <c r="AX1544"/>
    </row>
    <row r="1545" spans="1:50" ht="15" hidden="1" x14ac:dyDescent="0.25">
      <c r="A1545" s="209">
        <v>4314</v>
      </c>
      <c r="B1545" s="209" t="s">
        <v>743</v>
      </c>
      <c r="C1545" s="210">
        <v>45684.618750000001</v>
      </c>
      <c r="D1545" s="209" t="s">
        <v>2272</v>
      </c>
      <c r="E1545" s="209" t="s">
        <v>503</v>
      </c>
      <c r="F1545" s="209">
        <v>1</v>
      </c>
      <c r="G1545" s="209" t="s">
        <v>492</v>
      </c>
      <c r="H1545" s="209" t="s">
        <v>620</v>
      </c>
      <c r="I1545" s="209" t="s">
        <v>624</v>
      </c>
      <c r="J1545" s="209" t="s">
        <v>1</v>
      </c>
      <c r="K1545" s="209" t="s">
        <v>2268</v>
      </c>
      <c r="L1545" s="209" t="s">
        <v>595</v>
      </c>
      <c r="M1545" s="209" t="s">
        <v>1902</v>
      </c>
      <c r="N1545" s="209" t="s">
        <v>1887</v>
      </c>
      <c r="O1545" s="209"/>
      <c r="P1545" s="209"/>
      <c r="Q1545" s="209" t="s">
        <v>687</v>
      </c>
      <c r="R1545" s="209" t="e">
        <f>VLOOKUP(LEFT(Solicitacao_Prancha[[#This Row],[ORIGEM]],4),#REF!,2,0)</f>
        <v>#REF!</v>
      </c>
      <c r="S1545" s="209" t="e">
        <f>VLOOKUP(LEFT(Solicitacao_Prancha[[#This Row],[DESTINO]],4),#REF!,2,0)</f>
        <v>#REF!</v>
      </c>
      <c r="T1545" s="218" t="str">
        <f t="shared" si="342"/>
        <v>Não Aderente</v>
      </c>
      <c r="U1545" s="222">
        <f>((CONCATENATE(Solicitacao_Prancha[[#This Row],[DATA MOVIMENTAÇÃO]]," ",Solicitacao_Prancha[[#This Row],[HORA MOVIMENTAÇÃO]])-Solicitacao_Prancha[[#This Row],[DATA SOLICITAÇÃO]])*24)+3</f>
        <v>46.149999999906868</v>
      </c>
      <c r="V1545" s="218" t="s">
        <v>410</v>
      </c>
      <c r="W1545" s="209" t="str">
        <f>LEFT(Solicitacao_Prancha[[#This Row],[ORIGEM]],4)</f>
        <v>0558</v>
      </c>
      <c r="X1545" s="209" t="str">
        <f>LEFT(Solicitacao_Prancha[[#This Row],[DESTINO]],4)</f>
        <v>0516</v>
      </c>
      <c r="Y1545" s="209" t="str">
        <f t="shared" si="343"/>
        <v>BRLP0558</v>
      </c>
      <c r="Z1545" s="209" t="str">
        <f t="shared" si="344"/>
        <v>05580516</v>
      </c>
      <c r="AA1545" s="209" t="str">
        <f t="shared" si="345"/>
        <v>BRLP0516</v>
      </c>
      <c r="AB1545" s="222" t="e">
        <f>VLOOKUP(Y1545,#REF!,2,0)</f>
        <v>#REF!</v>
      </c>
      <c r="AC1545" s="222" t="e">
        <f>VLOOKUP(Z1545,#REF!,2,0)</f>
        <v>#REF!</v>
      </c>
      <c r="AD1545" s="222" t="e">
        <f>VLOOKUP(AA1545,#REF!,2,0)</f>
        <v>#REF!</v>
      </c>
      <c r="AE1545" s="228" t="e">
        <f t="shared" si="346"/>
        <v>#REF!</v>
      </c>
      <c r="AF1545" s="230" t="e">
        <f t="shared" si="347"/>
        <v>#REF!</v>
      </c>
      <c r="AG1545" s="230">
        <v>2</v>
      </c>
      <c r="AH1545" s="230" t="e">
        <f t="shared" si="339"/>
        <v>#REF!</v>
      </c>
      <c r="AI1545" s="230" t="e">
        <f t="shared" si="340"/>
        <v>#REF!</v>
      </c>
      <c r="AJ1545" s="230" t="e">
        <f t="shared" si="341"/>
        <v>#REF!</v>
      </c>
      <c r="AK1545" s="209"/>
      <c r="AL1545" s="209"/>
      <c r="AM1545" s="209"/>
      <c r="AN1545" s="209"/>
      <c r="AO1545" s="209"/>
      <c r="AP1545" s="209"/>
      <c r="AQ1545" s="209"/>
      <c r="AR1545" s="209"/>
      <c r="AS1545" s="209"/>
      <c r="AT1545" s="209"/>
      <c r="AU1545" s="209"/>
      <c r="AV1545" s="209"/>
      <c r="AW1545" s="209"/>
      <c r="AX1545"/>
    </row>
    <row r="1546" spans="1:50" ht="15" hidden="1" x14ac:dyDescent="0.25">
      <c r="A1546" s="209">
        <v>4315</v>
      </c>
      <c r="B1546" s="209" t="s">
        <v>743</v>
      </c>
      <c r="C1546" s="210">
        <v>45684.623611111114</v>
      </c>
      <c r="D1546" s="209" t="s">
        <v>2272</v>
      </c>
      <c r="E1546" s="209" t="s">
        <v>489</v>
      </c>
      <c r="F1546" s="209">
        <v>1</v>
      </c>
      <c r="G1546" s="209" t="s">
        <v>492</v>
      </c>
      <c r="H1546" s="209" t="s">
        <v>620</v>
      </c>
      <c r="I1546" s="209" t="s">
        <v>624</v>
      </c>
      <c r="J1546" s="209" t="s">
        <v>1</v>
      </c>
      <c r="K1546" s="209" t="s">
        <v>2268</v>
      </c>
      <c r="L1546" s="209" t="s">
        <v>595</v>
      </c>
      <c r="M1546" s="209" t="s">
        <v>1902</v>
      </c>
      <c r="N1546" s="209" t="s">
        <v>1887</v>
      </c>
      <c r="O1546" s="209"/>
      <c r="P1546" s="209"/>
      <c r="Q1546" s="209" t="s">
        <v>687</v>
      </c>
      <c r="R1546" s="209" t="e">
        <f>VLOOKUP(LEFT(Solicitacao_Prancha[[#This Row],[ORIGEM]],4),#REF!,2,0)</f>
        <v>#REF!</v>
      </c>
      <c r="S1546" s="209" t="e">
        <f>VLOOKUP(LEFT(Solicitacao_Prancha[[#This Row],[DESTINO]],4),#REF!,2,0)</f>
        <v>#REF!</v>
      </c>
      <c r="T1546" s="218" t="str">
        <f t="shared" si="342"/>
        <v>Não Aderente</v>
      </c>
      <c r="U1546" s="222">
        <f>((CONCATENATE(Solicitacao_Prancha[[#This Row],[DATA MOVIMENTAÇÃO]]," ",Solicitacao_Prancha[[#This Row],[HORA MOVIMENTAÇÃO]])-Solicitacao_Prancha[[#This Row],[DATA SOLICITAÇÃO]])*24)+3</f>
        <v>46.033333333209157</v>
      </c>
      <c r="V1546" s="218" t="s">
        <v>410</v>
      </c>
      <c r="W1546" s="209" t="str">
        <f>LEFT(Solicitacao_Prancha[[#This Row],[ORIGEM]],4)</f>
        <v>0558</v>
      </c>
      <c r="X1546" s="209" t="str">
        <f>LEFT(Solicitacao_Prancha[[#This Row],[DESTINO]],4)</f>
        <v>0516</v>
      </c>
      <c r="Y1546" s="209" t="str">
        <f t="shared" si="343"/>
        <v>BRLP0558</v>
      </c>
      <c r="Z1546" s="209" t="str">
        <f t="shared" si="344"/>
        <v>05580516</v>
      </c>
      <c r="AA1546" s="209" t="str">
        <f t="shared" si="345"/>
        <v>BRLP0516</v>
      </c>
      <c r="AB1546" s="222" t="e">
        <f>VLOOKUP(Y1546,#REF!,2,0)</f>
        <v>#REF!</v>
      </c>
      <c r="AC1546" s="222" t="e">
        <f>VLOOKUP(Z1546,#REF!,2,0)</f>
        <v>#REF!</v>
      </c>
      <c r="AD1546" s="222" t="e">
        <f>VLOOKUP(AA1546,#REF!,2,0)</f>
        <v>#REF!</v>
      </c>
      <c r="AE1546" s="228" t="e">
        <f t="shared" si="346"/>
        <v>#REF!</v>
      </c>
      <c r="AF1546" s="230" t="e">
        <f t="shared" si="347"/>
        <v>#REF!</v>
      </c>
      <c r="AG1546" s="230">
        <v>2</v>
      </c>
      <c r="AH1546" s="230" t="e">
        <f t="shared" si="339"/>
        <v>#REF!</v>
      </c>
      <c r="AI1546" s="230" t="e">
        <f t="shared" si="340"/>
        <v>#REF!</v>
      </c>
      <c r="AJ1546" s="230" t="e">
        <f t="shared" si="341"/>
        <v>#REF!</v>
      </c>
      <c r="AK1546" s="209"/>
      <c r="AL1546" s="209"/>
      <c r="AM1546" s="209"/>
      <c r="AN1546" s="209"/>
      <c r="AO1546" s="209"/>
      <c r="AP1546" s="209"/>
      <c r="AQ1546" s="209"/>
      <c r="AR1546" s="209"/>
      <c r="AS1546" s="209"/>
      <c r="AT1546" s="209"/>
      <c r="AU1546" s="209"/>
      <c r="AV1546" s="209"/>
      <c r="AW1546" s="209"/>
      <c r="AX1546"/>
    </row>
    <row r="1547" spans="1:50" ht="15" hidden="1" x14ac:dyDescent="0.25">
      <c r="A1547" s="209">
        <v>4316</v>
      </c>
      <c r="B1547" s="209" t="s">
        <v>745</v>
      </c>
      <c r="C1547" s="210">
        <v>45684.624305555553</v>
      </c>
      <c r="D1547" s="209" t="s">
        <v>645</v>
      </c>
      <c r="E1547" s="209" t="s">
        <v>485</v>
      </c>
      <c r="F1547" s="209">
        <v>2</v>
      </c>
      <c r="G1547" s="209" t="s">
        <v>787</v>
      </c>
      <c r="H1547" s="209" t="s">
        <v>621</v>
      </c>
      <c r="I1547" s="209" t="s">
        <v>621</v>
      </c>
      <c r="J1547" s="209" t="s">
        <v>1</v>
      </c>
      <c r="K1547" s="209" t="s">
        <v>2268</v>
      </c>
      <c r="L1547" s="209" t="s">
        <v>604</v>
      </c>
      <c r="M1547" s="209" t="s">
        <v>561</v>
      </c>
      <c r="N1547" s="209" t="s">
        <v>783</v>
      </c>
      <c r="O1547" s="209"/>
      <c r="P1547" s="209"/>
      <c r="Q1547" s="209" t="s">
        <v>687</v>
      </c>
      <c r="R1547" s="209" t="e">
        <f>VLOOKUP(LEFT(Solicitacao_Prancha[[#This Row],[ORIGEM]],4),#REF!,2,0)</f>
        <v>#REF!</v>
      </c>
      <c r="S1547" s="209" t="e">
        <f>VLOOKUP(LEFT(Solicitacao_Prancha[[#This Row],[DESTINO]],4),#REF!,2,0)</f>
        <v>#REF!</v>
      </c>
      <c r="T1547" s="218" t="str">
        <f t="shared" si="342"/>
        <v>Não Aderente</v>
      </c>
      <c r="U1547" s="222">
        <f>((CONCATENATE(Solicitacao_Prancha[[#This Row],[DATA MOVIMENTAÇÃO]]," ",Solicitacao_Prancha[[#This Row],[HORA MOVIMENTAÇÃO]])-Solicitacao_Prancha[[#This Row],[DATA SOLICITAÇÃO]])*24)+3</f>
        <v>43.016666666662786</v>
      </c>
      <c r="V1547" s="218" t="s">
        <v>410</v>
      </c>
      <c r="W1547" s="209" t="str">
        <f>LEFT(Solicitacao_Prancha[[#This Row],[ORIGEM]],4)</f>
        <v>0265</v>
      </c>
      <c r="X1547" s="209" t="str">
        <f>LEFT(Solicitacao_Prancha[[#This Row],[DESTINO]],4)</f>
        <v>1080</v>
      </c>
      <c r="Y1547" s="209" t="str">
        <f t="shared" si="343"/>
        <v>BRLP0265</v>
      </c>
      <c r="Z1547" s="209" t="str">
        <f t="shared" si="344"/>
        <v>02651080</v>
      </c>
      <c r="AA1547" s="209" t="str">
        <f t="shared" si="345"/>
        <v>BRLP1080</v>
      </c>
      <c r="AB1547" s="222" t="e">
        <f>VLOOKUP(Y1547,#REF!,2,0)</f>
        <v>#REF!</v>
      </c>
      <c r="AC1547" s="222" t="e">
        <f>VLOOKUP(Z1547,#REF!,2,0)</f>
        <v>#REF!</v>
      </c>
      <c r="AD1547" s="222" t="e">
        <f>VLOOKUP(AA1547,#REF!,2,0)</f>
        <v>#REF!</v>
      </c>
      <c r="AE1547" s="228" t="e">
        <f t="shared" si="346"/>
        <v>#REF!</v>
      </c>
      <c r="AF1547" s="230" t="e">
        <f t="shared" si="347"/>
        <v>#REF!</v>
      </c>
      <c r="AG1547" s="230">
        <v>2</v>
      </c>
      <c r="AH1547" s="230" t="e">
        <f t="shared" si="339"/>
        <v>#REF!</v>
      </c>
      <c r="AI1547" s="230" t="e">
        <f t="shared" si="340"/>
        <v>#REF!</v>
      </c>
      <c r="AJ1547" s="230" t="e">
        <f t="shared" si="341"/>
        <v>#REF!</v>
      </c>
      <c r="AK1547" s="209"/>
      <c r="AL1547" s="209"/>
      <c r="AM1547" s="209"/>
      <c r="AN1547" s="209"/>
      <c r="AO1547" s="209"/>
      <c r="AP1547" s="209"/>
      <c r="AQ1547" s="209"/>
      <c r="AR1547" s="209"/>
      <c r="AS1547" s="209"/>
      <c r="AT1547" s="209"/>
      <c r="AU1547" s="209"/>
      <c r="AV1547" s="209"/>
      <c r="AW1547" s="209"/>
      <c r="AX1547"/>
    </row>
    <row r="1548" spans="1:50" ht="15" hidden="1" x14ac:dyDescent="0.25">
      <c r="A1548" s="209">
        <v>4317</v>
      </c>
      <c r="B1548" s="209" t="s">
        <v>743</v>
      </c>
      <c r="C1548" s="210">
        <v>45684.625</v>
      </c>
      <c r="D1548" s="209" t="s">
        <v>2272</v>
      </c>
      <c r="E1548" s="209" t="s">
        <v>491</v>
      </c>
      <c r="F1548" s="209">
        <v>1</v>
      </c>
      <c r="G1548" s="209" t="s">
        <v>492</v>
      </c>
      <c r="H1548" s="209" t="s">
        <v>620</v>
      </c>
      <c r="I1548" s="209" t="s">
        <v>624</v>
      </c>
      <c r="J1548" s="209" t="s">
        <v>1</v>
      </c>
      <c r="K1548" s="209" t="s">
        <v>2279</v>
      </c>
      <c r="L1548" s="209" t="s">
        <v>595</v>
      </c>
      <c r="M1548" s="209" t="s">
        <v>1902</v>
      </c>
      <c r="N1548" s="209" t="s">
        <v>1887</v>
      </c>
      <c r="O1548" s="209"/>
      <c r="P1548" s="209"/>
      <c r="Q1548" s="209" t="s">
        <v>687</v>
      </c>
      <c r="R1548" s="209" t="e">
        <f>VLOOKUP(LEFT(Solicitacao_Prancha[[#This Row],[ORIGEM]],4),#REF!,2,0)</f>
        <v>#REF!</v>
      </c>
      <c r="S1548" s="209" t="e">
        <f>VLOOKUP(LEFT(Solicitacao_Prancha[[#This Row],[DESTINO]],4),#REF!,2,0)</f>
        <v>#REF!</v>
      </c>
      <c r="T1548" s="218" t="str">
        <f t="shared" si="342"/>
        <v>Não Aderente</v>
      </c>
      <c r="U1548" s="222">
        <f>((CONCATENATE(Solicitacao_Prancha[[#This Row],[DATA MOVIMENTAÇÃO]]," ",Solicitacao_Prancha[[#This Row],[HORA MOVIMENTAÇÃO]])-Solicitacao_Prancha[[#This Row],[DATA SOLICITAÇÃO]])*24)+3</f>
        <v>-2.0000000000582077</v>
      </c>
      <c r="V1548" s="218" t="s">
        <v>410</v>
      </c>
      <c r="W1548" s="209" t="str">
        <f>LEFT(Solicitacao_Prancha[[#This Row],[ORIGEM]],4)</f>
        <v>0558</v>
      </c>
      <c r="X1548" s="209" t="str">
        <f>LEFT(Solicitacao_Prancha[[#This Row],[DESTINO]],4)</f>
        <v>0516</v>
      </c>
      <c r="Y1548" s="209" t="str">
        <f t="shared" si="343"/>
        <v>BRLP0558</v>
      </c>
      <c r="Z1548" s="209" t="str">
        <f t="shared" si="344"/>
        <v>05580516</v>
      </c>
      <c r="AA1548" s="209" t="str">
        <f t="shared" si="345"/>
        <v>BRLP0516</v>
      </c>
      <c r="AB1548" s="222" t="e">
        <f>VLOOKUP(Y1548,#REF!,2,0)</f>
        <v>#REF!</v>
      </c>
      <c r="AC1548" s="222" t="e">
        <f>VLOOKUP(Z1548,#REF!,2,0)</f>
        <v>#REF!</v>
      </c>
      <c r="AD1548" s="222" t="e">
        <f>VLOOKUP(AA1548,#REF!,2,0)</f>
        <v>#REF!</v>
      </c>
      <c r="AE1548" s="228" t="e">
        <f t="shared" si="346"/>
        <v>#REF!</v>
      </c>
      <c r="AF1548" s="230" t="e">
        <f t="shared" si="347"/>
        <v>#REF!</v>
      </c>
      <c r="AG1548" s="230">
        <v>2</v>
      </c>
      <c r="AH1548" s="230" t="e">
        <f t="shared" si="339"/>
        <v>#REF!</v>
      </c>
      <c r="AI1548" s="230" t="e">
        <f t="shared" si="340"/>
        <v>#REF!</v>
      </c>
      <c r="AJ1548" s="230" t="e">
        <f t="shared" si="341"/>
        <v>#REF!</v>
      </c>
      <c r="AK1548" s="209"/>
      <c r="AL1548" s="209"/>
      <c r="AM1548" s="209"/>
      <c r="AN1548" s="209"/>
      <c r="AO1548" s="209"/>
      <c r="AP1548" s="209"/>
      <c r="AQ1548" s="209"/>
      <c r="AR1548" s="209"/>
      <c r="AS1548" s="209"/>
      <c r="AT1548" s="209"/>
      <c r="AU1548" s="209"/>
      <c r="AV1548" s="209"/>
      <c r="AW1548" s="209"/>
      <c r="AX1548"/>
    </row>
    <row r="1549" spans="1:50" ht="15" hidden="1" x14ac:dyDescent="0.25">
      <c r="A1549" s="209">
        <v>4318</v>
      </c>
      <c r="B1549" s="209" t="s">
        <v>717</v>
      </c>
      <c r="C1549" s="210">
        <v>45684.645833333336</v>
      </c>
      <c r="D1549" s="209" t="s">
        <v>569</v>
      </c>
      <c r="E1549" s="209" t="s">
        <v>491</v>
      </c>
      <c r="F1549" s="209">
        <v>1</v>
      </c>
      <c r="G1549" s="209" t="s">
        <v>6</v>
      </c>
      <c r="H1549" s="209" t="s">
        <v>620</v>
      </c>
      <c r="I1549" s="209" t="s">
        <v>624</v>
      </c>
      <c r="J1549" s="209" t="s">
        <v>1</v>
      </c>
      <c r="K1549" s="209" t="s">
        <v>2268</v>
      </c>
      <c r="L1549" s="209" t="s">
        <v>617</v>
      </c>
      <c r="M1549" s="209" t="s">
        <v>1857</v>
      </c>
      <c r="N1549" s="209" t="s">
        <v>652</v>
      </c>
      <c r="O1549" s="209"/>
      <c r="P1549" s="209"/>
      <c r="Q1549" s="209" t="s">
        <v>688</v>
      </c>
      <c r="R1549" s="209" t="e">
        <f>VLOOKUP(LEFT(Solicitacao_Prancha[[#This Row],[ORIGEM]],4),#REF!,2,0)</f>
        <v>#REF!</v>
      </c>
      <c r="S1549" s="209" t="e">
        <f>VLOOKUP(LEFT(Solicitacao_Prancha[[#This Row],[DESTINO]],4),#REF!,2,0)</f>
        <v>#REF!</v>
      </c>
      <c r="T1549" s="218" t="str">
        <f t="shared" si="342"/>
        <v>Aderente</v>
      </c>
      <c r="U1549" s="222">
        <f>((CONCATENATE(Solicitacao_Prancha[[#This Row],[DATA MOVIMENTAÇÃO]]," ",Solicitacao_Prancha[[#This Row],[HORA MOVIMENTAÇÃO]])-Solicitacao_Prancha[[#This Row],[DATA SOLICITAÇÃO]])*24)+3</f>
        <v>48</v>
      </c>
      <c r="V1549" s="218" t="s">
        <v>410</v>
      </c>
      <c r="W1549" s="209" t="str">
        <f>LEFT(Solicitacao_Prancha[[#This Row],[ORIGEM]],4)</f>
        <v>0384</v>
      </c>
      <c r="X1549" s="209" t="str">
        <f>LEFT(Solicitacao_Prancha[[#This Row],[DESTINO]],4)</f>
        <v>0390</v>
      </c>
      <c r="Y1549" s="209" t="str">
        <f t="shared" si="343"/>
        <v>BRLP0384</v>
      </c>
      <c r="Z1549" s="209" t="str">
        <f t="shared" si="344"/>
        <v>03840390</v>
      </c>
      <c r="AA1549" s="209" t="str">
        <f t="shared" si="345"/>
        <v>BRLP0390</v>
      </c>
      <c r="AB1549" s="222" t="e">
        <f>VLOOKUP(Y1549,#REF!,2,0)</f>
        <v>#REF!</v>
      </c>
      <c r="AC1549" s="222" t="e">
        <f>VLOOKUP(Z1549,#REF!,2,0)</f>
        <v>#REF!</v>
      </c>
      <c r="AD1549" s="222" t="e">
        <f>VLOOKUP(AA1549,#REF!,2,0)</f>
        <v>#REF!</v>
      </c>
      <c r="AE1549" s="228" t="e">
        <f t="shared" si="346"/>
        <v>#REF!</v>
      </c>
      <c r="AF1549" s="230" t="e">
        <f t="shared" si="347"/>
        <v>#REF!</v>
      </c>
      <c r="AG1549" s="230">
        <v>2</v>
      </c>
      <c r="AH1549" s="230" t="e">
        <f t="shared" si="339"/>
        <v>#REF!</v>
      </c>
      <c r="AI1549" s="230" t="e">
        <f t="shared" si="340"/>
        <v>#REF!</v>
      </c>
      <c r="AJ1549" s="230" t="e">
        <f t="shared" si="341"/>
        <v>#REF!</v>
      </c>
      <c r="AK1549" s="209"/>
      <c r="AL1549" s="209"/>
      <c r="AM1549" s="209"/>
      <c r="AN1549" s="209"/>
      <c r="AO1549" s="209"/>
      <c r="AP1549" s="209"/>
      <c r="AQ1549" s="209"/>
      <c r="AR1549" s="209"/>
      <c r="AS1549" s="209"/>
      <c r="AT1549" s="209"/>
      <c r="AU1549" s="209"/>
      <c r="AV1549" s="209"/>
      <c r="AW1549" s="209"/>
      <c r="AX1549"/>
    </row>
    <row r="1550" spans="1:50" ht="15" hidden="1" x14ac:dyDescent="0.25">
      <c r="A1550" s="209">
        <v>4319</v>
      </c>
      <c r="B1550" s="209" t="s">
        <v>717</v>
      </c>
      <c r="C1550" s="210">
        <v>45684.646527777775</v>
      </c>
      <c r="D1550" s="209" t="s">
        <v>1467</v>
      </c>
      <c r="E1550" s="209" t="s">
        <v>500</v>
      </c>
      <c r="F1550" s="209">
        <v>2</v>
      </c>
      <c r="G1550" s="209" t="s">
        <v>6</v>
      </c>
      <c r="H1550" s="209" t="s">
        <v>620</v>
      </c>
      <c r="I1550" s="209" t="s">
        <v>624</v>
      </c>
      <c r="J1550" s="209" t="s">
        <v>1</v>
      </c>
      <c r="K1550" s="209" t="s">
        <v>2268</v>
      </c>
      <c r="L1550" s="209" t="s">
        <v>2363</v>
      </c>
      <c r="M1550" s="209" t="s">
        <v>1857</v>
      </c>
      <c r="N1550" s="209" t="s">
        <v>652</v>
      </c>
      <c r="O1550" s="209"/>
      <c r="P1550" s="209"/>
      <c r="Q1550" s="209" t="s">
        <v>688</v>
      </c>
      <c r="R1550" s="209" t="e">
        <f>VLOOKUP(LEFT(Solicitacao_Prancha[[#This Row],[ORIGEM]],4),#REF!,2,0)</f>
        <v>#REF!</v>
      </c>
      <c r="S1550" s="209" t="e">
        <f>VLOOKUP(LEFT(Solicitacao_Prancha[[#This Row],[DESTINO]],4),#REF!,2,0)</f>
        <v>#REF!</v>
      </c>
      <c r="T1550" s="218" t="str">
        <f t="shared" si="342"/>
        <v>Aderente</v>
      </c>
      <c r="U1550" s="222">
        <f>((CONCATENATE(Solicitacao_Prancha[[#This Row],[DATA MOVIMENTAÇÃO]]," ",Solicitacao_Prancha[[#This Row],[HORA MOVIMENTAÇÃO]])-Solicitacao_Prancha[[#This Row],[DATA SOLICITAÇÃO]])*24)+3</f>
        <v>48.016666666720994</v>
      </c>
      <c r="V1550" s="218" t="s">
        <v>410</v>
      </c>
      <c r="W1550" s="209" t="str">
        <f>LEFT(Solicitacao_Prancha[[#This Row],[ORIGEM]],4)</f>
        <v>0384</v>
      </c>
      <c r="X1550" s="209" t="str">
        <f>LEFT(Solicitacao_Prancha[[#This Row],[DESTINO]],4)</f>
        <v>0390</v>
      </c>
      <c r="Y1550" s="209" t="str">
        <f t="shared" si="343"/>
        <v>BRLP0384</v>
      </c>
      <c r="Z1550" s="209" t="str">
        <f t="shared" si="344"/>
        <v>03840390</v>
      </c>
      <c r="AA1550" s="209" t="str">
        <f t="shared" si="345"/>
        <v>BRLP0390</v>
      </c>
      <c r="AB1550" s="222" t="e">
        <f>VLOOKUP(Y1550,#REF!,2,0)</f>
        <v>#REF!</v>
      </c>
      <c r="AC1550" s="222" t="e">
        <f>VLOOKUP(Z1550,#REF!,2,0)</f>
        <v>#REF!</v>
      </c>
      <c r="AD1550" s="222" t="e">
        <f>VLOOKUP(AA1550,#REF!,2,0)</f>
        <v>#REF!</v>
      </c>
      <c r="AE1550" s="228" t="e">
        <f t="shared" si="346"/>
        <v>#REF!</v>
      </c>
      <c r="AF1550" s="230" t="e">
        <f t="shared" si="347"/>
        <v>#REF!</v>
      </c>
      <c r="AG1550" s="230">
        <v>2</v>
      </c>
      <c r="AH1550" s="230" t="e">
        <f t="shared" si="339"/>
        <v>#REF!</v>
      </c>
      <c r="AI1550" s="230" t="e">
        <f t="shared" si="340"/>
        <v>#REF!</v>
      </c>
      <c r="AJ1550" s="230" t="e">
        <f t="shared" si="341"/>
        <v>#REF!</v>
      </c>
      <c r="AK1550" s="209"/>
      <c r="AL1550" s="209"/>
      <c r="AM1550" s="209"/>
      <c r="AN1550" s="209"/>
      <c r="AO1550" s="209"/>
      <c r="AP1550" s="209"/>
      <c r="AQ1550" s="209"/>
      <c r="AR1550" s="209"/>
      <c r="AS1550" s="209"/>
      <c r="AT1550" s="209"/>
      <c r="AU1550" s="209"/>
      <c r="AV1550" s="209"/>
      <c r="AW1550" s="209"/>
      <c r="AX1550"/>
    </row>
    <row r="1551" spans="1:50" ht="15" hidden="1" x14ac:dyDescent="0.25">
      <c r="A1551" s="209">
        <v>4320</v>
      </c>
      <c r="B1551" s="209" t="s">
        <v>717</v>
      </c>
      <c r="C1551" s="210">
        <v>45684.651388888888</v>
      </c>
      <c r="D1551" s="209" t="s">
        <v>1433</v>
      </c>
      <c r="E1551" s="209" t="s">
        <v>500</v>
      </c>
      <c r="F1551" s="209">
        <v>3</v>
      </c>
      <c r="G1551" s="209" t="s">
        <v>544</v>
      </c>
      <c r="H1551" s="209" t="s">
        <v>621</v>
      </c>
      <c r="I1551" s="209" t="s">
        <v>621</v>
      </c>
      <c r="J1551" s="209" t="s">
        <v>1</v>
      </c>
      <c r="K1551" s="209" t="s">
        <v>2319</v>
      </c>
      <c r="L1551" s="209" t="s">
        <v>600</v>
      </c>
      <c r="M1551" s="209" t="s">
        <v>1444</v>
      </c>
      <c r="N1551" s="209" t="s">
        <v>642</v>
      </c>
      <c r="O1551" s="209"/>
      <c r="P1551" s="209"/>
      <c r="Q1551" s="209" t="s">
        <v>688</v>
      </c>
      <c r="R1551" s="209" t="e">
        <f>VLOOKUP(LEFT(Solicitacao_Prancha[[#This Row],[ORIGEM]],4),#REF!,2,0)</f>
        <v>#REF!</v>
      </c>
      <c r="S1551" s="209" t="e">
        <f>VLOOKUP(LEFT(Solicitacao_Prancha[[#This Row],[DESTINO]],4),#REF!,2,0)</f>
        <v>#REF!</v>
      </c>
      <c r="T1551" s="218" t="str">
        <f t="shared" si="342"/>
        <v>Não Aderente</v>
      </c>
      <c r="U1551" s="222">
        <f>((CONCATENATE(Solicitacao_Prancha[[#This Row],[DATA MOVIMENTAÇÃO]]," ",Solicitacao_Prancha[[#This Row],[HORA MOVIMENTAÇÃO]])-Solicitacao_Prancha[[#This Row],[DATA SOLICITAÇÃO]])*24)+3</f>
        <v>17.366666666697711</v>
      </c>
      <c r="V1551" s="218" t="s">
        <v>410</v>
      </c>
      <c r="W1551" s="209" t="str">
        <f>LEFT(Solicitacao_Prancha[[#This Row],[ORIGEM]],4)</f>
        <v>0349</v>
      </c>
      <c r="X1551" s="209" t="str">
        <f>LEFT(Solicitacao_Prancha[[#This Row],[DESTINO]],4)</f>
        <v>0352</v>
      </c>
      <c r="Y1551" s="209" t="str">
        <f t="shared" si="343"/>
        <v>BRLP0349</v>
      </c>
      <c r="Z1551" s="209" t="str">
        <f t="shared" si="344"/>
        <v>03490352</v>
      </c>
      <c r="AA1551" s="209" t="str">
        <f t="shared" si="345"/>
        <v>BRLP0352</v>
      </c>
      <c r="AB1551" s="222" t="e">
        <f>VLOOKUP(Y1551,#REF!,2,0)</f>
        <v>#REF!</v>
      </c>
      <c r="AC1551" s="222" t="e">
        <f>VLOOKUP(Z1551,#REF!,2,0)</f>
        <v>#REF!</v>
      </c>
      <c r="AD1551" s="222" t="e">
        <f>VLOOKUP(AA1551,#REF!,2,0)</f>
        <v>#REF!</v>
      </c>
      <c r="AE1551" s="228" t="e">
        <f t="shared" si="346"/>
        <v>#REF!</v>
      </c>
      <c r="AF1551" s="230" t="e">
        <f t="shared" si="347"/>
        <v>#REF!</v>
      </c>
      <c r="AG1551" s="230">
        <v>2</v>
      </c>
      <c r="AH1551" s="230" t="e">
        <f t="shared" si="339"/>
        <v>#REF!</v>
      </c>
      <c r="AI1551" s="230" t="e">
        <f t="shared" si="340"/>
        <v>#REF!</v>
      </c>
      <c r="AJ1551" s="230" t="e">
        <f t="shared" si="341"/>
        <v>#REF!</v>
      </c>
      <c r="AK1551" s="209"/>
      <c r="AL1551" s="209"/>
      <c r="AM1551" s="209"/>
      <c r="AN1551" s="209"/>
      <c r="AO1551" s="209"/>
      <c r="AP1551" s="209"/>
      <c r="AQ1551" s="209"/>
      <c r="AR1551" s="209"/>
      <c r="AS1551" s="209"/>
      <c r="AT1551" s="209"/>
      <c r="AU1551" s="209"/>
      <c r="AV1551" s="209"/>
      <c r="AW1551" s="209"/>
      <c r="AX1551"/>
    </row>
    <row r="1552" spans="1:50" ht="15" hidden="1" x14ac:dyDescent="0.25">
      <c r="A1552" s="209">
        <v>4321</v>
      </c>
      <c r="B1552" s="209" t="s">
        <v>717</v>
      </c>
      <c r="C1552" s="210">
        <v>45684.654166666667</v>
      </c>
      <c r="D1552" s="209" t="s">
        <v>1433</v>
      </c>
      <c r="E1552" s="209" t="s">
        <v>491</v>
      </c>
      <c r="F1552" s="209">
        <v>1</v>
      </c>
      <c r="G1552" s="209" t="s">
        <v>544</v>
      </c>
      <c r="H1552" s="209" t="s">
        <v>620</v>
      </c>
      <c r="I1552" s="209" t="s">
        <v>621</v>
      </c>
      <c r="J1552" s="209" t="s">
        <v>1</v>
      </c>
      <c r="K1552" s="209" t="s">
        <v>2319</v>
      </c>
      <c r="L1552" s="209" t="s">
        <v>600</v>
      </c>
      <c r="M1552" s="209" t="s">
        <v>1444</v>
      </c>
      <c r="N1552" s="209" t="s">
        <v>642</v>
      </c>
      <c r="O1552" s="209"/>
      <c r="P1552" s="209"/>
      <c r="Q1552" s="209" t="s">
        <v>688</v>
      </c>
      <c r="R1552" s="209" t="e">
        <f>VLOOKUP(LEFT(Solicitacao_Prancha[[#This Row],[ORIGEM]],4),#REF!,2,0)</f>
        <v>#REF!</v>
      </c>
      <c r="S1552" s="209" t="e">
        <f>VLOOKUP(LEFT(Solicitacao_Prancha[[#This Row],[DESTINO]],4),#REF!,2,0)</f>
        <v>#REF!</v>
      </c>
      <c r="T1552" s="218" t="str">
        <f t="shared" si="342"/>
        <v>Não Aderente</v>
      </c>
      <c r="U1552" s="222">
        <f>((CONCATENATE(Solicitacao_Prancha[[#This Row],[DATA MOVIMENTAÇÃO]]," ",Solicitacao_Prancha[[#This Row],[HORA MOVIMENTAÇÃO]])-Solicitacao_Prancha[[#This Row],[DATA SOLICITAÇÃO]])*24)+3</f>
        <v>17.299999999988358</v>
      </c>
      <c r="V1552" s="218" t="s">
        <v>410</v>
      </c>
      <c r="W1552" s="209" t="str">
        <f>LEFT(Solicitacao_Prancha[[#This Row],[ORIGEM]],4)</f>
        <v>0349</v>
      </c>
      <c r="X1552" s="209" t="str">
        <f>LEFT(Solicitacao_Prancha[[#This Row],[DESTINO]],4)</f>
        <v>0352</v>
      </c>
      <c r="Y1552" s="209" t="str">
        <f t="shared" si="343"/>
        <v>BRLP0349</v>
      </c>
      <c r="Z1552" s="209" t="str">
        <f t="shared" si="344"/>
        <v>03490352</v>
      </c>
      <c r="AA1552" s="209" t="str">
        <f t="shared" si="345"/>
        <v>BRLP0352</v>
      </c>
      <c r="AB1552" s="222" t="e">
        <f>VLOOKUP(Y1552,#REF!,2,0)</f>
        <v>#REF!</v>
      </c>
      <c r="AC1552" s="222" t="e">
        <f>VLOOKUP(Z1552,#REF!,2,0)</f>
        <v>#REF!</v>
      </c>
      <c r="AD1552" s="222" t="e">
        <f>VLOOKUP(AA1552,#REF!,2,0)</f>
        <v>#REF!</v>
      </c>
      <c r="AE1552" s="228" t="e">
        <f t="shared" si="346"/>
        <v>#REF!</v>
      </c>
      <c r="AF1552" s="209"/>
      <c r="AG1552" s="230">
        <v>2</v>
      </c>
      <c r="AH1552" s="209"/>
      <c r="AI1552" s="209"/>
      <c r="AJ1552" s="209"/>
      <c r="AK1552" s="209"/>
      <c r="AL1552" s="209"/>
      <c r="AM1552" s="209"/>
      <c r="AN1552" s="209"/>
      <c r="AO1552" s="209"/>
      <c r="AP1552" s="209"/>
      <c r="AQ1552" s="209"/>
      <c r="AR1552" s="209"/>
      <c r="AS1552" s="209"/>
      <c r="AT1552" s="209"/>
      <c r="AU1552" s="209"/>
      <c r="AV1552" s="209"/>
      <c r="AW1552" s="209"/>
      <c r="AX1552"/>
    </row>
    <row r="1553" spans="1:50" ht="15" hidden="1" x14ac:dyDescent="0.25">
      <c r="A1553" s="209">
        <v>4322</v>
      </c>
      <c r="B1553" s="209" t="s">
        <v>718</v>
      </c>
      <c r="C1553" s="210">
        <v>45684.665277777778</v>
      </c>
      <c r="D1553" s="209" t="s">
        <v>822</v>
      </c>
      <c r="E1553" s="209" t="s">
        <v>719</v>
      </c>
      <c r="F1553" s="209">
        <v>2</v>
      </c>
      <c r="G1553" s="209" t="s">
        <v>7</v>
      </c>
      <c r="H1553" s="209" t="s">
        <v>621</v>
      </c>
      <c r="I1553" s="209" t="s">
        <v>621</v>
      </c>
      <c r="J1553" s="209" t="s">
        <v>1</v>
      </c>
      <c r="K1553" s="209" t="s">
        <v>2268</v>
      </c>
      <c r="L1553" s="209" t="s">
        <v>604</v>
      </c>
      <c r="M1553" s="209" t="s">
        <v>643</v>
      </c>
      <c r="N1553" s="209" t="s">
        <v>1495</v>
      </c>
      <c r="O1553" s="209"/>
      <c r="P1553" s="209"/>
      <c r="Q1553" s="209" t="s">
        <v>688</v>
      </c>
      <c r="R1553" s="209" t="e">
        <f>VLOOKUP(LEFT(Solicitacao_Prancha[[#This Row],[ORIGEM]],4),#REF!,2,0)</f>
        <v>#REF!</v>
      </c>
      <c r="S1553" s="209" t="e">
        <f>VLOOKUP(LEFT(Solicitacao_Prancha[[#This Row],[DESTINO]],4),#REF!,2,0)</f>
        <v>#REF!</v>
      </c>
      <c r="T1553" s="218" t="str">
        <f t="shared" si="342"/>
        <v>Não Aderente</v>
      </c>
      <c r="U1553" s="222">
        <f>((CONCATENATE(Solicitacao_Prancha[[#This Row],[DATA MOVIMENTAÇÃO]]," ",Solicitacao_Prancha[[#This Row],[HORA MOVIMENTAÇÃO]])-Solicitacao_Prancha[[#This Row],[DATA SOLICITAÇÃO]])*24)+3</f>
        <v>42.033333333267365</v>
      </c>
      <c r="V1553" s="218" t="s">
        <v>410</v>
      </c>
      <c r="W1553" s="209" t="str">
        <f>LEFT(Solicitacao_Prancha[[#This Row],[ORIGEM]],4)</f>
        <v>1115</v>
      </c>
      <c r="X1553" s="209" t="str">
        <f>LEFT(Solicitacao_Prancha[[#This Row],[DESTINO]],4)</f>
        <v>0366</v>
      </c>
      <c r="Y1553" s="209" t="str">
        <f t="shared" si="343"/>
        <v>BRLP1115</v>
      </c>
      <c r="Z1553" s="209" t="str">
        <f t="shared" si="344"/>
        <v>11150366</v>
      </c>
      <c r="AA1553" s="209" t="str">
        <f t="shared" si="345"/>
        <v>BRLP0366</v>
      </c>
      <c r="AB1553" s="222" t="e">
        <f>VLOOKUP(Y1553,#REF!,2,0)</f>
        <v>#REF!</v>
      </c>
      <c r="AC1553" s="222" t="e">
        <f>VLOOKUP(Z1553,#REF!,2,0)</f>
        <v>#REF!</v>
      </c>
      <c r="AD1553" s="222" t="e">
        <f>VLOOKUP(AA1553,#REF!,2,0)</f>
        <v>#REF!</v>
      </c>
      <c r="AE1553" s="228" t="e">
        <f t="shared" si="346"/>
        <v>#REF!</v>
      </c>
      <c r="AF1553" s="230" t="e">
        <f t="shared" ref="AF1553:AF1558" si="348">(AB1553/65)+(AC1553/42.5)+(AD1553/65)</f>
        <v>#REF!</v>
      </c>
      <c r="AG1553" s="230">
        <v>2</v>
      </c>
      <c r="AH1553" s="230" t="e">
        <f t="shared" ref="AH1553:AJ1558" si="349">(AD1553/65)+(AE1553/42.5)+(AF1553/65)</f>
        <v>#REF!</v>
      </c>
      <c r="AI1553" s="230" t="e">
        <f t="shared" si="349"/>
        <v>#REF!</v>
      </c>
      <c r="AJ1553" s="230" t="e">
        <f t="shared" si="349"/>
        <v>#REF!</v>
      </c>
      <c r="AK1553" s="209"/>
      <c r="AL1553" s="209"/>
      <c r="AM1553" s="209"/>
      <c r="AN1553" s="209"/>
      <c r="AO1553" s="209"/>
      <c r="AP1553" s="209"/>
      <c r="AQ1553" s="209"/>
      <c r="AR1553" s="209"/>
      <c r="AS1553" s="209"/>
      <c r="AT1553" s="209"/>
      <c r="AU1553" s="209"/>
      <c r="AV1553" s="209"/>
      <c r="AW1553" s="209"/>
      <c r="AX1553"/>
    </row>
    <row r="1554" spans="1:50" ht="15" hidden="1" x14ac:dyDescent="0.25">
      <c r="A1554" s="209">
        <v>4323</v>
      </c>
      <c r="B1554" s="209" t="s">
        <v>745</v>
      </c>
      <c r="C1554" s="210">
        <v>45684.756249999999</v>
      </c>
      <c r="D1554" s="209" t="s">
        <v>484</v>
      </c>
      <c r="E1554" s="209" t="s">
        <v>524</v>
      </c>
      <c r="F1554" s="209">
        <v>1</v>
      </c>
      <c r="G1554" s="209" t="s">
        <v>525</v>
      </c>
      <c r="H1554" s="209" t="s">
        <v>620</v>
      </c>
      <c r="I1554" s="209" t="s">
        <v>621</v>
      </c>
      <c r="J1554" s="209" t="s">
        <v>1</v>
      </c>
      <c r="K1554" s="209" t="s">
        <v>2268</v>
      </c>
      <c r="L1554" s="209" t="s">
        <v>2366</v>
      </c>
      <c r="M1554" s="209" t="s">
        <v>1421</v>
      </c>
      <c r="N1554" s="209" t="s">
        <v>647</v>
      </c>
      <c r="O1554" s="209"/>
      <c r="P1554" s="209"/>
      <c r="Q1554" s="209" t="s">
        <v>688</v>
      </c>
      <c r="R1554" s="209" t="e">
        <f>VLOOKUP(LEFT(Solicitacao_Prancha[[#This Row],[ORIGEM]],4),#REF!,2,0)</f>
        <v>#REF!</v>
      </c>
      <c r="S1554" s="209" t="e">
        <f>VLOOKUP(LEFT(Solicitacao_Prancha[[#This Row],[DESTINO]],4),#REF!,2,0)</f>
        <v>#REF!</v>
      </c>
      <c r="T1554" s="218" t="str">
        <f t="shared" si="342"/>
        <v>Não Aderente</v>
      </c>
      <c r="U1554" s="222">
        <f>((CONCATENATE(Solicitacao_Prancha[[#This Row],[DATA MOVIMENTAÇÃO]]," ",Solicitacao_Prancha[[#This Row],[HORA MOVIMENTAÇÃO]])-Solicitacao_Prancha[[#This Row],[DATA SOLICITAÇÃO]])*24)+3</f>
        <v>39.916666666686069</v>
      </c>
      <c r="V1554" s="218" t="s">
        <v>410</v>
      </c>
      <c r="W1554" s="209" t="str">
        <f>LEFT(Solicitacao_Prancha[[#This Row],[ORIGEM]],4)</f>
        <v>0656</v>
      </c>
      <c r="X1554" s="209" t="str">
        <f>LEFT(Solicitacao_Prancha[[#This Row],[DESTINO]],4)</f>
        <v>0298</v>
      </c>
      <c r="Y1554" s="209" t="str">
        <f t="shared" si="343"/>
        <v>BRLP0656</v>
      </c>
      <c r="Z1554" s="209" t="str">
        <f t="shared" si="344"/>
        <v>06560298</v>
      </c>
      <c r="AA1554" s="209" t="str">
        <f t="shared" si="345"/>
        <v>BRLP0298</v>
      </c>
      <c r="AB1554" s="222" t="e">
        <f>VLOOKUP(Y1554,#REF!,2,0)</f>
        <v>#REF!</v>
      </c>
      <c r="AC1554" s="222" t="e">
        <f>VLOOKUP(Z1554,#REF!,2,0)</f>
        <v>#REF!</v>
      </c>
      <c r="AD1554" s="222" t="e">
        <f>VLOOKUP(AA1554,#REF!,2,0)</f>
        <v>#REF!</v>
      </c>
      <c r="AE1554" s="228" t="e">
        <f t="shared" si="346"/>
        <v>#REF!</v>
      </c>
      <c r="AF1554" s="230" t="e">
        <f t="shared" si="348"/>
        <v>#REF!</v>
      </c>
      <c r="AG1554" s="230">
        <v>2</v>
      </c>
      <c r="AH1554" s="230" t="e">
        <f t="shared" si="349"/>
        <v>#REF!</v>
      </c>
      <c r="AI1554" s="230" t="e">
        <f t="shared" si="349"/>
        <v>#REF!</v>
      </c>
      <c r="AJ1554" s="230" t="e">
        <f t="shared" si="349"/>
        <v>#REF!</v>
      </c>
      <c r="AK1554" s="209"/>
      <c r="AL1554" s="209"/>
      <c r="AM1554" s="209"/>
      <c r="AN1554" s="209"/>
      <c r="AO1554" s="209"/>
      <c r="AP1554" s="209"/>
      <c r="AQ1554" s="209"/>
      <c r="AR1554" s="209"/>
      <c r="AS1554" s="209"/>
      <c r="AT1554" s="209"/>
      <c r="AU1554" s="209"/>
      <c r="AV1554" s="209"/>
      <c r="AW1554" s="209"/>
      <c r="AX1554"/>
    </row>
    <row r="1555" spans="1:50" ht="15" hidden="1" x14ac:dyDescent="0.25">
      <c r="A1555" s="209">
        <v>4325</v>
      </c>
      <c r="B1555" s="209" t="s">
        <v>718</v>
      </c>
      <c r="C1555" s="210">
        <v>45684.785416666666</v>
      </c>
      <c r="D1555" s="209" t="s">
        <v>1383</v>
      </c>
      <c r="E1555" s="209" t="s">
        <v>719</v>
      </c>
      <c r="F1555" s="209">
        <v>4</v>
      </c>
      <c r="G1555" s="209" t="s">
        <v>7</v>
      </c>
      <c r="H1555" s="209" t="s">
        <v>622</v>
      </c>
      <c r="I1555" s="209" t="s">
        <v>621</v>
      </c>
      <c r="J1555" s="209" t="s">
        <v>502</v>
      </c>
      <c r="K1555" s="209" t="s">
        <v>2351</v>
      </c>
      <c r="L1555" s="209" t="s">
        <v>600</v>
      </c>
      <c r="M1555" s="209" t="s">
        <v>590</v>
      </c>
      <c r="N1555" s="209" t="s">
        <v>713</v>
      </c>
      <c r="O1555" s="209"/>
      <c r="P1555" s="209"/>
      <c r="Q1555" s="209" t="s">
        <v>688</v>
      </c>
      <c r="R1555" s="209" t="e">
        <f>VLOOKUP(LEFT(Solicitacao_Prancha[[#This Row],[ORIGEM]],4),#REF!,2,0)</f>
        <v>#REF!</v>
      </c>
      <c r="S1555" s="209" t="e">
        <f>VLOOKUP(LEFT(Solicitacao_Prancha[[#This Row],[DESTINO]],4),#REF!,2,0)</f>
        <v>#REF!</v>
      </c>
      <c r="T1555" s="218" t="str">
        <f t="shared" si="342"/>
        <v>Aderente</v>
      </c>
      <c r="U1555" s="222">
        <f>((CONCATENATE(Solicitacao_Prancha[[#This Row],[DATA MOVIMENTAÇÃO]]," ",Solicitacao_Prancha[[#This Row],[HORA MOVIMENTAÇÃO]])-Solicitacao_Prancha[[#This Row],[DATA SOLICITAÇÃO]])*24)+3</f>
        <v>62.150000000023283</v>
      </c>
      <c r="V1555" s="218" t="s">
        <v>410</v>
      </c>
      <c r="W1555" s="209" t="str">
        <f>LEFT(Solicitacao_Prancha[[#This Row],[ORIGEM]],4)</f>
        <v>0351</v>
      </c>
      <c r="X1555" s="209" t="str">
        <f>LEFT(Solicitacao_Prancha[[#This Row],[DESTINO]],4)</f>
        <v>1119</v>
      </c>
      <c r="Y1555" s="209" t="str">
        <f t="shared" si="343"/>
        <v>BRLP0351</v>
      </c>
      <c r="Z1555" s="209" t="str">
        <f t="shared" si="344"/>
        <v>03511119</v>
      </c>
      <c r="AA1555" s="209" t="str">
        <f t="shared" si="345"/>
        <v>BRLP1119</v>
      </c>
      <c r="AB1555" s="222" t="e">
        <f>VLOOKUP(Y1555,#REF!,2,0)</f>
        <v>#REF!</v>
      </c>
      <c r="AC1555" s="222" t="e">
        <f>VLOOKUP(Z1555,#REF!,2,0)</f>
        <v>#REF!</v>
      </c>
      <c r="AD1555" s="222" t="e">
        <f>VLOOKUP(AA1555,#REF!,2,0)</f>
        <v>#REF!</v>
      </c>
      <c r="AE1555" s="228" t="e">
        <f t="shared" si="346"/>
        <v>#REF!</v>
      </c>
      <c r="AF1555" s="230" t="e">
        <f t="shared" si="348"/>
        <v>#REF!</v>
      </c>
      <c r="AG1555" s="230">
        <v>2</v>
      </c>
      <c r="AH1555" s="230" t="e">
        <f t="shared" si="349"/>
        <v>#REF!</v>
      </c>
      <c r="AI1555" s="230" t="e">
        <f t="shared" si="349"/>
        <v>#REF!</v>
      </c>
      <c r="AJ1555" s="230" t="e">
        <f t="shared" si="349"/>
        <v>#REF!</v>
      </c>
      <c r="AK1555" s="209"/>
      <c r="AL1555" s="209"/>
      <c r="AM1555" s="209"/>
      <c r="AN1555" s="209"/>
      <c r="AO1555" s="209"/>
      <c r="AP1555" s="209"/>
      <c r="AQ1555" s="209"/>
      <c r="AR1555" s="209"/>
      <c r="AS1555" s="209"/>
      <c r="AT1555" s="209"/>
      <c r="AU1555" s="209"/>
      <c r="AV1555" s="209"/>
      <c r="AW1555" s="209"/>
      <c r="AX1555"/>
    </row>
    <row r="1556" spans="1:50" ht="15" hidden="1" x14ac:dyDescent="0.25">
      <c r="A1556" s="209">
        <v>4326</v>
      </c>
      <c r="B1556" s="209" t="s">
        <v>745</v>
      </c>
      <c r="C1556" s="210">
        <v>45684.788888888892</v>
      </c>
      <c r="D1556" s="209" t="s">
        <v>484</v>
      </c>
      <c r="E1556" s="209" t="s">
        <v>497</v>
      </c>
      <c r="F1556" s="209">
        <v>3</v>
      </c>
      <c r="G1556" s="209" t="s">
        <v>486</v>
      </c>
      <c r="H1556" s="209" t="s">
        <v>624</v>
      </c>
      <c r="I1556" s="209" t="s">
        <v>622</v>
      </c>
      <c r="J1556" s="209" t="s">
        <v>502</v>
      </c>
      <c r="K1556" s="209" t="s">
        <v>2268</v>
      </c>
      <c r="L1556" s="209" t="s">
        <v>600</v>
      </c>
      <c r="M1556" s="209" t="s">
        <v>680</v>
      </c>
      <c r="N1556" s="209" t="s">
        <v>2355</v>
      </c>
      <c r="O1556" s="209" t="s">
        <v>2367</v>
      </c>
      <c r="P1556" s="209"/>
      <c r="Q1556" s="209" t="s">
        <v>688</v>
      </c>
      <c r="R1556" s="209" t="e">
        <f>VLOOKUP(LEFT(Solicitacao_Prancha[[#This Row],[ORIGEM]],4),#REF!,2,0)</f>
        <v>#REF!</v>
      </c>
      <c r="S1556" s="209" t="e">
        <f>VLOOKUP(LEFT(Solicitacao_Prancha[[#This Row],[DESTINO]],4),#REF!,2,0)</f>
        <v>#REF!</v>
      </c>
      <c r="T1556" s="218" t="str">
        <f t="shared" si="342"/>
        <v>Não Aderente</v>
      </c>
      <c r="U1556" s="222">
        <f>((CONCATENATE(Solicitacao_Prancha[[#This Row],[DATA MOVIMENTAÇÃO]]," ",Solicitacao_Prancha[[#This Row],[HORA MOVIMENTAÇÃO]])-Solicitacao_Prancha[[#This Row],[DATA SOLICITAÇÃO]])*24)+3</f>
        <v>38.066666666592937</v>
      </c>
      <c r="V1556" s="218" t="s">
        <v>410</v>
      </c>
      <c r="W1556" s="209" t="str">
        <f>LEFT(Solicitacao_Prancha[[#This Row],[ORIGEM]],4)</f>
        <v>0592</v>
      </c>
      <c r="X1556" s="209" t="str">
        <f>LEFT(Solicitacao_Prancha[[#This Row],[DESTINO]],4)</f>
        <v>0204</v>
      </c>
      <c r="Y1556" s="209" t="str">
        <f t="shared" si="343"/>
        <v>BRLP0592</v>
      </c>
      <c r="Z1556" s="209" t="str">
        <f t="shared" si="344"/>
        <v>05920204</v>
      </c>
      <c r="AA1556" s="209" t="str">
        <f t="shared" si="345"/>
        <v>BRLP0204</v>
      </c>
      <c r="AB1556" s="222" t="e">
        <f>VLOOKUP(Y1556,#REF!,2,0)</f>
        <v>#REF!</v>
      </c>
      <c r="AC1556" s="222" t="e">
        <f>VLOOKUP(Z1556,#REF!,2,0)</f>
        <v>#REF!</v>
      </c>
      <c r="AD1556" s="222" t="e">
        <f>VLOOKUP(AA1556,#REF!,2,0)</f>
        <v>#REF!</v>
      </c>
      <c r="AE1556" s="228" t="e">
        <f t="shared" si="346"/>
        <v>#REF!</v>
      </c>
      <c r="AF1556" s="230" t="e">
        <f t="shared" si="348"/>
        <v>#REF!</v>
      </c>
      <c r="AG1556" s="230">
        <v>2</v>
      </c>
      <c r="AH1556" s="230" t="e">
        <f t="shared" si="349"/>
        <v>#REF!</v>
      </c>
      <c r="AI1556" s="230" t="e">
        <f t="shared" si="349"/>
        <v>#REF!</v>
      </c>
      <c r="AJ1556" s="230" t="e">
        <f t="shared" si="349"/>
        <v>#REF!</v>
      </c>
      <c r="AK1556" s="209"/>
      <c r="AL1556" s="209"/>
      <c r="AM1556" s="209"/>
      <c r="AN1556" s="209"/>
      <c r="AO1556" s="209"/>
      <c r="AP1556" s="209"/>
      <c r="AQ1556" s="209"/>
      <c r="AR1556" s="209"/>
      <c r="AS1556" s="209"/>
      <c r="AT1556" s="209"/>
      <c r="AU1556" s="209"/>
      <c r="AV1556" s="209"/>
      <c r="AW1556" s="209"/>
      <c r="AX1556"/>
    </row>
    <row r="1557" spans="1:50" s="206" customFormat="1" ht="15" hidden="1" x14ac:dyDescent="0.25">
      <c r="A1557" s="209">
        <v>4327</v>
      </c>
      <c r="B1557" s="209" t="s">
        <v>745</v>
      </c>
      <c r="C1557" s="210">
        <v>45684.790972222225</v>
      </c>
      <c r="D1557" s="209" t="s">
        <v>484</v>
      </c>
      <c r="E1557" s="209" t="s">
        <v>497</v>
      </c>
      <c r="F1557" s="209">
        <v>2</v>
      </c>
      <c r="G1557" s="209" t="s">
        <v>486</v>
      </c>
      <c r="H1557" s="209" t="s">
        <v>621</v>
      </c>
      <c r="I1557" s="209" t="s">
        <v>622</v>
      </c>
      <c r="J1557" s="209" t="s">
        <v>531</v>
      </c>
      <c r="K1557" s="209" t="s">
        <v>2268</v>
      </c>
      <c r="L1557" s="209" t="s">
        <v>600</v>
      </c>
      <c r="M1557" s="209" t="s">
        <v>680</v>
      </c>
      <c r="N1557" s="209" t="s">
        <v>3</v>
      </c>
      <c r="O1557" s="209"/>
      <c r="P1557" s="209" t="s">
        <v>514</v>
      </c>
      <c r="Q1557" s="209" t="s">
        <v>688</v>
      </c>
      <c r="R1557" s="209" t="e">
        <f>VLOOKUP(LEFT(Solicitacao_Prancha[[#This Row],[ORIGEM]],4),#REF!,2,0)</f>
        <v>#REF!</v>
      </c>
      <c r="S1557" s="209" t="e">
        <f>VLOOKUP(LEFT(Solicitacao_Prancha[[#This Row],[DESTINO]],4),#REF!,2,0)</f>
        <v>#REF!</v>
      </c>
      <c r="T1557" s="218" t="str">
        <f t="shared" si="342"/>
        <v>Não Aderente</v>
      </c>
      <c r="U1557" s="222">
        <f>((CONCATENATE(Solicitacao_Prancha[[#This Row],[DATA MOVIMENTAÇÃO]]," ",Solicitacao_Prancha[[#This Row],[HORA MOVIMENTAÇÃO]])-Solicitacao_Prancha[[#This Row],[DATA SOLICITAÇÃO]])*24)+3</f>
        <v>38.016666666604578</v>
      </c>
      <c r="V1557" s="218" t="s">
        <v>410</v>
      </c>
      <c r="W1557" s="209" t="str">
        <f>LEFT(Solicitacao_Prancha[[#This Row],[ORIGEM]],4)</f>
        <v>0592</v>
      </c>
      <c r="X1557" s="209" t="str">
        <f>LEFT(Solicitacao_Prancha[[#This Row],[DESTINO]],4)</f>
        <v>0003</v>
      </c>
      <c r="Y1557" s="209" t="str">
        <f t="shared" si="343"/>
        <v>BRLP0592</v>
      </c>
      <c r="Z1557" s="209" t="str">
        <f t="shared" si="344"/>
        <v>05920003</v>
      </c>
      <c r="AA1557" s="209" t="str">
        <f t="shared" si="345"/>
        <v>BRLP0003</v>
      </c>
      <c r="AB1557" s="222" t="e">
        <f>VLOOKUP(Y1557,#REF!,2,0)</f>
        <v>#REF!</v>
      </c>
      <c r="AC1557" s="222" t="e">
        <f>VLOOKUP(Z1557,#REF!,2,0)</f>
        <v>#REF!</v>
      </c>
      <c r="AD1557" s="222" t="e">
        <f>VLOOKUP(AA1557,#REF!,2,0)</f>
        <v>#REF!</v>
      </c>
      <c r="AE1557" s="228" t="e">
        <f t="shared" si="346"/>
        <v>#REF!</v>
      </c>
      <c r="AF1557" s="230" t="e">
        <f t="shared" si="348"/>
        <v>#REF!</v>
      </c>
      <c r="AG1557" s="230">
        <v>2</v>
      </c>
      <c r="AH1557" s="230" t="e">
        <f t="shared" si="349"/>
        <v>#REF!</v>
      </c>
      <c r="AI1557" s="230" t="e">
        <f t="shared" si="349"/>
        <v>#REF!</v>
      </c>
      <c r="AJ1557" s="230" t="e">
        <f t="shared" si="349"/>
        <v>#REF!</v>
      </c>
      <c r="AK1557" s="209"/>
      <c r="AL1557" s="209"/>
      <c r="AM1557" s="209"/>
      <c r="AN1557" s="209"/>
      <c r="AO1557" s="209"/>
      <c r="AP1557" s="209"/>
      <c r="AQ1557" s="209"/>
      <c r="AR1557" s="209"/>
      <c r="AS1557" s="209"/>
      <c r="AT1557" s="209"/>
      <c r="AU1557" s="209"/>
      <c r="AV1557" s="209"/>
      <c r="AW1557" s="209"/>
      <c r="AX1557"/>
    </row>
    <row r="1558" spans="1:50" ht="15" hidden="1" x14ac:dyDescent="0.25">
      <c r="A1558" s="209">
        <v>4328</v>
      </c>
      <c r="B1558" s="209" t="s">
        <v>745</v>
      </c>
      <c r="C1558" s="210">
        <v>45684.792361111111</v>
      </c>
      <c r="D1558" s="209" t="s">
        <v>484</v>
      </c>
      <c r="E1558" s="209" t="s">
        <v>497</v>
      </c>
      <c r="F1558" s="209">
        <v>1</v>
      </c>
      <c r="G1558" s="209" t="s">
        <v>486</v>
      </c>
      <c r="H1558" s="209" t="s">
        <v>620</v>
      </c>
      <c r="I1558" s="209" t="s">
        <v>622</v>
      </c>
      <c r="J1558" s="209" t="s">
        <v>531</v>
      </c>
      <c r="K1558" s="209" t="s">
        <v>2268</v>
      </c>
      <c r="L1558" s="209" t="s">
        <v>2285</v>
      </c>
      <c r="M1558" s="209" t="s">
        <v>680</v>
      </c>
      <c r="N1558" s="209" t="s">
        <v>2355</v>
      </c>
      <c r="O1558" s="209"/>
      <c r="P1558" s="209" t="s">
        <v>514</v>
      </c>
      <c r="Q1558" s="209" t="s">
        <v>688</v>
      </c>
      <c r="R1558" s="209" t="e">
        <f>VLOOKUP(LEFT(Solicitacao_Prancha[[#This Row],[ORIGEM]],4),#REF!,2,0)</f>
        <v>#REF!</v>
      </c>
      <c r="S1558" s="209" t="e">
        <f>VLOOKUP(LEFT(Solicitacao_Prancha[[#This Row],[DESTINO]],4),#REF!,2,0)</f>
        <v>#REF!</v>
      </c>
      <c r="T1558" s="218" t="str">
        <f t="shared" si="342"/>
        <v>Não Aderente</v>
      </c>
      <c r="U1558" s="222">
        <f>((CONCATENATE(Solicitacao_Prancha[[#This Row],[DATA MOVIMENTAÇÃO]]," ",Solicitacao_Prancha[[#This Row],[HORA MOVIMENTAÇÃO]])-Solicitacao_Prancha[[#This Row],[DATA SOLICITAÇÃO]])*24)+3</f>
        <v>38.016666666604578</v>
      </c>
      <c r="V1558" s="218" t="s">
        <v>410</v>
      </c>
      <c r="W1558" s="209" t="str">
        <f>LEFT(Solicitacao_Prancha[[#This Row],[ORIGEM]],4)</f>
        <v>0592</v>
      </c>
      <c r="X1558" s="209" t="str">
        <f>LEFT(Solicitacao_Prancha[[#This Row],[DESTINO]],4)</f>
        <v>0204</v>
      </c>
      <c r="Y1558" s="209" t="str">
        <f t="shared" si="343"/>
        <v>BRLP0592</v>
      </c>
      <c r="Z1558" s="209" t="str">
        <f t="shared" si="344"/>
        <v>05920204</v>
      </c>
      <c r="AA1558" s="209" t="str">
        <f t="shared" si="345"/>
        <v>BRLP0204</v>
      </c>
      <c r="AB1558" s="222" t="e">
        <f>VLOOKUP(Y1558,#REF!,2,0)</f>
        <v>#REF!</v>
      </c>
      <c r="AC1558" s="222" t="e">
        <f>VLOOKUP(Z1558,#REF!,2,0)</f>
        <v>#REF!</v>
      </c>
      <c r="AD1558" s="222" t="e">
        <f>VLOOKUP(AA1558,#REF!,2,0)</f>
        <v>#REF!</v>
      </c>
      <c r="AE1558" s="228" t="e">
        <f t="shared" si="346"/>
        <v>#REF!</v>
      </c>
      <c r="AF1558" s="230" t="e">
        <f t="shared" si="348"/>
        <v>#REF!</v>
      </c>
      <c r="AG1558" s="230">
        <v>2</v>
      </c>
      <c r="AH1558" s="230" t="e">
        <f t="shared" si="349"/>
        <v>#REF!</v>
      </c>
      <c r="AI1558" s="230" t="e">
        <f t="shared" si="349"/>
        <v>#REF!</v>
      </c>
      <c r="AJ1558" s="230" t="e">
        <f t="shared" si="349"/>
        <v>#REF!</v>
      </c>
      <c r="AK1558" s="209"/>
      <c r="AL1558" s="209"/>
      <c r="AM1558" s="209"/>
      <c r="AN1558" s="209"/>
      <c r="AO1558" s="209"/>
      <c r="AP1558" s="209"/>
      <c r="AQ1558" s="209"/>
      <c r="AR1558" s="209"/>
      <c r="AS1558" s="209"/>
      <c r="AT1558" s="209"/>
      <c r="AU1558" s="209"/>
      <c r="AV1558" s="209"/>
      <c r="AW1558" s="209"/>
      <c r="AX1558"/>
    </row>
    <row r="1559" spans="1:50" ht="15" hidden="1" x14ac:dyDescent="0.25">
      <c r="A1559" s="209">
        <v>4329</v>
      </c>
      <c r="B1559" s="209" t="s">
        <v>743</v>
      </c>
      <c r="C1559" s="210">
        <v>45684.795138888891</v>
      </c>
      <c r="D1559" s="209" t="s">
        <v>2272</v>
      </c>
      <c r="E1559" s="209" t="s">
        <v>491</v>
      </c>
      <c r="F1559" s="209">
        <v>1</v>
      </c>
      <c r="G1559" s="209" t="s">
        <v>492</v>
      </c>
      <c r="H1559" s="209" t="s">
        <v>620</v>
      </c>
      <c r="I1559" s="209" t="s">
        <v>624</v>
      </c>
      <c r="J1559" s="209" t="s">
        <v>1</v>
      </c>
      <c r="K1559" s="209" t="s">
        <v>2268</v>
      </c>
      <c r="L1559" s="209" t="s">
        <v>595</v>
      </c>
      <c r="M1559" s="209" t="s">
        <v>1902</v>
      </c>
      <c r="N1559" s="209" t="s">
        <v>1887</v>
      </c>
      <c r="O1559" s="209"/>
      <c r="P1559" s="209"/>
      <c r="Q1559" s="209" t="s">
        <v>687</v>
      </c>
      <c r="R1559" s="209" t="e">
        <f>VLOOKUP(LEFT(Solicitacao_Prancha[[#This Row],[ORIGEM]],4),#REF!,2,0)</f>
        <v>#REF!</v>
      </c>
      <c r="S1559" s="209" t="e">
        <f>VLOOKUP(LEFT(Solicitacao_Prancha[[#This Row],[DESTINO]],4),#REF!,2,0)</f>
        <v>#REF!</v>
      </c>
      <c r="T1559" s="218" t="str">
        <f t="shared" si="342"/>
        <v>Não Aderente</v>
      </c>
      <c r="U1559" s="222">
        <f>((CONCATENATE(Solicitacao_Prancha[[#This Row],[DATA MOVIMENTAÇÃO]]," ",Solicitacao_Prancha[[#This Row],[HORA MOVIMENTAÇÃO]])-Solicitacao_Prancha[[#This Row],[DATA SOLICITAÇÃO]])*24)+3</f>
        <v>41.916666666569654</v>
      </c>
      <c r="V1559" s="218" t="s">
        <v>410</v>
      </c>
      <c r="W1559" s="209" t="str">
        <f>LEFT(Solicitacao_Prancha[[#This Row],[ORIGEM]],4)</f>
        <v>0558</v>
      </c>
      <c r="X1559" s="209" t="str">
        <f>LEFT(Solicitacao_Prancha[[#This Row],[DESTINO]],4)</f>
        <v>0516</v>
      </c>
      <c r="Y1559" s="209" t="str">
        <f t="shared" si="343"/>
        <v>BRLP0558</v>
      </c>
      <c r="Z1559" s="209" t="str">
        <f t="shared" si="344"/>
        <v>05580516</v>
      </c>
      <c r="AA1559" s="209" t="str">
        <f t="shared" si="345"/>
        <v>BRLP0516</v>
      </c>
      <c r="AB1559" s="222" t="e">
        <f>VLOOKUP(Y1559,#REF!,2,0)</f>
        <v>#REF!</v>
      </c>
      <c r="AC1559" s="222" t="e">
        <f>VLOOKUP(Z1559,#REF!,2,0)</f>
        <v>#REF!</v>
      </c>
      <c r="AD1559" s="222" t="e">
        <f>VLOOKUP(AA1559,#REF!,2,0)</f>
        <v>#REF!</v>
      </c>
      <c r="AE1559" s="228" t="e">
        <f t="shared" si="346"/>
        <v>#REF!</v>
      </c>
      <c r="AF1559" s="209"/>
      <c r="AG1559" s="230">
        <v>2</v>
      </c>
      <c r="AH1559" s="209"/>
      <c r="AI1559" s="209"/>
      <c r="AJ1559" s="209"/>
      <c r="AK1559" s="209"/>
      <c r="AL1559" s="209"/>
      <c r="AM1559" s="209"/>
      <c r="AN1559" s="209"/>
      <c r="AO1559" s="209"/>
      <c r="AP1559" s="209"/>
      <c r="AQ1559" s="209"/>
      <c r="AR1559" s="209"/>
      <c r="AS1559" s="209"/>
      <c r="AT1559" s="209"/>
      <c r="AU1559" s="209"/>
      <c r="AV1559" s="209"/>
      <c r="AW1559" s="209"/>
      <c r="AX1559"/>
    </row>
    <row r="1560" spans="1:50" ht="15" hidden="1" x14ac:dyDescent="0.25">
      <c r="A1560" s="209">
        <v>4330</v>
      </c>
      <c r="B1560" s="209" t="s">
        <v>742</v>
      </c>
      <c r="C1560" s="210">
        <v>45684.866666666669</v>
      </c>
      <c r="D1560" s="209" t="s">
        <v>585</v>
      </c>
      <c r="E1560" s="209" t="s">
        <v>489</v>
      </c>
      <c r="F1560" s="209">
        <v>1</v>
      </c>
      <c r="G1560" s="209" t="s">
        <v>532</v>
      </c>
      <c r="H1560" s="209" t="s">
        <v>620</v>
      </c>
      <c r="I1560" s="209" t="s">
        <v>624</v>
      </c>
      <c r="J1560" s="209" t="s">
        <v>502</v>
      </c>
      <c r="K1560" s="209" t="s">
        <v>2319</v>
      </c>
      <c r="L1560" s="209" t="s">
        <v>598</v>
      </c>
      <c r="M1560" s="209" t="s">
        <v>2305</v>
      </c>
      <c r="N1560" s="209" t="s">
        <v>2354</v>
      </c>
      <c r="O1560" s="209"/>
      <c r="P1560" s="209"/>
      <c r="Q1560" s="209" t="s">
        <v>687</v>
      </c>
      <c r="R1560" s="209" t="e">
        <f>VLOOKUP(LEFT(Solicitacao_Prancha[[#This Row],[ORIGEM]],4),#REF!,2,0)</f>
        <v>#REF!</v>
      </c>
      <c r="S1560" s="209" t="e">
        <f>VLOOKUP(LEFT(Solicitacao_Prancha[[#This Row],[DESTINO]],4),#REF!,2,0)</f>
        <v>#REF!</v>
      </c>
      <c r="T1560" s="218" t="str">
        <f t="shared" si="342"/>
        <v>Não Aderente</v>
      </c>
      <c r="U1560" s="222">
        <f>((CONCATENATE(Solicitacao_Prancha[[#This Row],[DATA MOVIMENTAÇÃO]]," ",Solicitacao_Prancha[[#This Row],[HORA MOVIMENTAÇÃO]])-Solicitacao_Prancha[[#This Row],[DATA SOLICITAÇÃO]])*24)+3</f>
        <v>20.200000000011642</v>
      </c>
      <c r="V1560" s="218" t="s">
        <v>410</v>
      </c>
      <c r="W1560" s="209" t="str">
        <f>LEFT(Solicitacao_Prancha[[#This Row],[ORIGEM]],4)</f>
        <v>0360</v>
      </c>
      <c r="X1560" s="209" t="str">
        <f>LEFT(Solicitacao_Prancha[[#This Row],[DESTINO]],4)</f>
        <v>0274</v>
      </c>
      <c r="Y1560" s="209" t="str">
        <f t="shared" si="343"/>
        <v>BRLP0360</v>
      </c>
      <c r="Z1560" s="209" t="str">
        <f t="shared" si="344"/>
        <v>03600274</v>
      </c>
      <c r="AA1560" s="209" t="str">
        <f t="shared" si="345"/>
        <v>BRLP0274</v>
      </c>
      <c r="AB1560" s="222" t="e">
        <f>VLOOKUP(Y1560,#REF!,2,0)</f>
        <v>#REF!</v>
      </c>
      <c r="AC1560" s="222" t="e">
        <f>VLOOKUP(Z1560,#REF!,2,0)</f>
        <v>#REF!</v>
      </c>
      <c r="AD1560" s="222" t="e">
        <f>VLOOKUP(AA1560,#REF!,2,0)</f>
        <v>#REF!</v>
      </c>
      <c r="AE1560" s="228" t="e">
        <f t="shared" si="346"/>
        <v>#REF!</v>
      </c>
      <c r="AF1560" s="230" t="e">
        <f>(AB1560/65)+(AC1560/42.5)+(AD1560/65)</f>
        <v>#REF!</v>
      </c>
      <c r="AG1560" s="230">
        <v>2</v>
      </c>
      <c r="AH1560" s="230" t="e">
        <f>(AD1560/65)+(AE1560/42.5)+(AF1560/65)</f>
        <v>#REF!</v>
      </c>
      <c r="AI1560" s="230" t="e">
        <f>(AE1560/65)+(AF1560/42.5)+(AG1560/65)</f>
        <v>#REF!</v>
      </c>
      <c r="AJ1560" s="230" t="e">
        <f>(AF1560/65)+(AG1560/42.5)+(AH1560/65)</f>
        <v>#REF!</v>
      </c>
      <c r="AK1560" s="209"/>
      <c r="AL1560" s="209"/>
      <c r="AM1560" s="209"/>
      <c r="AN1560" s="209"/>
      <c r="AO1560" s="209"/>
      <c r="AP1560" s="209"/>
      <c r="AQ1560" s="209"/>
      <c r="AR1560" s="209"/>
      <c r="AS1560" s="209"/>
      <c r="AT1560" s="209"/>
      <c r="AU1560" s="209"/>
      <c r="AV1560" s="209"/>
      <c r="AW1560" s="209"/>
      <c r="AX1560"/>
    </row>
    <row r="1561" spans="1:50" ht="15" hidden="1" x14ac:dyDescent="0.25">
      <c r="A1561" s="209">
        <v>4331</v>
      </c>
      <c r="B1561" s="209" t="s">
        <v>742</v>
      </c>
      <c r="C1561" s="210">
        <v>45684.867361111108</v>
      </c>
      <c r="D1561" s="209" t="s">
        <v>585</v>
      </c>
      <c r="E1561" s="209" t="s">
        <v>489</v>
      </c>
      <c r="F1561" s="209">
        <v>1</v>
      </c>
      <c r="G1561" s="209" t="s">
        <v>532</v>
      </c>
      <c r="H1561" s="209" t="s">
        <v>620</v>
      </c>
      <c r="I1561" s="209" t="s">
        <v>624</v>
      </c>
      <c r="J1561" s="209" t="s">
        <v>1</v>
      </c>
      <c r="K1561" s="209" t="s">
        <v>2319</v>
      </c>
      <c r="L1561" s="209" t="s">
        <v>598</v>
      </c>
      <c r="M1561" s="209" t="s">
        <v>2305</v>
      </c>
      <c r="N1561" s="209" t="s">
        <v>2151</v>
      </c>
      <c r="O1561" s="209"/>
      <c r="P1561" s="209"/>
      <c r="Q1561" s="209" t="s">
        <v>687</v>
      </c>
      <c r="R1561" s="209" t="e">
        <f>VLOOKUP(LEFT(Solicitacao_Prancha[[#This Row],[ORIGEM]],4),#REF!,2,0)</f>
        <v>#REF!</v>
      </c>
      <c r="S1561" s="209" t="e">
        <f>VLOOKUP(LEFT(Solicitacao_Prancha[[#This Row],[DESTINO]],4),#REF!,2,0)</f>
        <v>#REF!</v>
      </c>
      <c r="T1561" s="218" t="str">
        <f t="shared" si="342"/>
        <v>Não Aderente</v>
      </c>
      <c r="U1561" s="222">
        <f>((CONCATENATE(Solicitacao_Prancha[[#This Row],[DATA MOVIMENTAÇÃO]]," ",Solicitacao_Prancha[[#This Row],[HORA MOVIMENTAÇÃO]])-Solicitacao_Prancha[[#This Row],[DATA SOLICITAÇÃO]])*24)+3</f>
        <v>20.183333333465271</v>
      </c>
      <c r="V1561" s="218" t="s">
        <v>410</v>
      </c>
      <c r="W1561" s="209" t="str">
        <f>LEFT(Solicitacao_Prancha[[#This Row],[ORIGEM]],4)</f>
        <v>0360</v>
      </c>
      <c r="X1561" s="209" t="str">
        <f>LEFT(Solicitacao_Prancha[[#This Row],[DESTINO]],4)</f>
        <v>0378</v>
      </c>
      <c r="Y1561" s="209" t="str">
        <f t="shared" si="343"/>
        <v>BRLP0360</v>
      </c>
      <c r="Z1561" s="209" t="str">
        <f t="shared" si="344"/>
        <v>03600378</v>
      </c>
      <c r="AA1561" s="209" t="str">
        <f t="shared" si="345"/>
        <v>BRLP0378</v>
      </c>
      <c r="AB1561" s="222" t="e">
        <f>VLOOKUP(Y1561,#REF!,2,0)</f>
        <v>#REF!</v>
      </c>
      <c r="AC1561" s="222" t="e">
        <f>VLOOKUP(Z1561,#REF!,2,0)</f>
        <v>#REF!</v>
      </c>
      <c r="AD1561" s="222" t="e">
        <f>VLOOKUP(AA1561,#REF!,2,0)</f>
        <v>#REF!</v>
      </c>
      <c r="AE1561" s="228" t="e">
        <f t="shared" si="346"/>
        <v>#REF!</v>
      </c>
      <c r="AF1561" s="209"/>
      <c r="AG1561" s="230">
        <v>2</v>
      </c>
      <c r="AH1561" s="209"/>
      <c r="AI1561" s="209"/>
      <c r="AJ1561" s="209"/>
      <c r="AK1561" s="209"/>
      <c r="AL1561" s="209"/>
      <c r="AM1561" s="209"/>
      <c r="AN1561" s="209"/>
      <c r="AO1561" s="209"/>
      <c r="AP1561" s="209"/>
      <c r="AQ1561" s="209"/>
      <c r="AR1561" s="209"/>
      <c r="AS1561" s="209"/>
      <c r="AT1561" s="209"/>
      <c r="AU1561" s="209"/>
      <c r="AV1561" s="209"/>
      <c r="AW1561" s="209"/>
      <c r="AX1561"/>
    </row>
    <row r="1562" spans="1:50" ht="15" hidden="1" x14ac:dyDescent="0.25">
      <c r="A1562" s="209">
        <v>4332</v>
      </c>
      <c r="B1562" s="209" t="s">
        <v>718</v>
      </c>
      <c r="C1562" s="210">
        <v>45684.877083333333</v>
      </c>
      <c r="D1562" s="209" t="s">
        <v>1383</v>
      </c>
      <c r="E1562" s="209" t="s">
        <v>719</v>
      </c>
      <c r="F1562" s="209">
        <v>4</v>
      </c>
      <c r="G1562" s="209" t="s">
        <v>7</v>
      </c>
      <c r="H1562" s="209" t="s">
        <v>622</v>
      </c>
      <c r="I1562" s="209" t="s">
        <v>621</v>
      </c>
      <c r="J1562" s="209" t="s">
        <v>1</v>
      </c>
      <c r="K1562" s="209" t="s">
        <v>2351</v>
      </c>
      <c r="L1562" s="209" t="s">
        <v>600</v>
      </c>
      <c r="M1562" s="209" t="s">
        <v>590</v>
      </c>
      <c r="N1562" s="209" t="s">
        <v>1495</v>
      </c>
      <c r="O1562" s="209"/>
      <c r="P1562" s="209"/>
      <c r="Q1562" s="209" t="s">
        <v>688</v>
      </c>
      <c r="R1562" s="209" t="e">
        <f>VLOOKUP(LEFT(Solicitacao_Prancha[[#This Row],[ORIGEM]],4),#REF!,2,0)</f>
        <v>#REF!</v>
      </c>
      <c r="S1562" s="209" t="e">
        <f>VLOOKUP(LEFT(Solicitacao_Prancha[[#This Row],[DESTINO]],4),#REF!,2,0)</f>
        <v>#REF!</v>
      </c>
      <c r="T1562" s="218" t="str">
        <f t="shared" si="342"/>
        <v>Aderente</v>
      </c>
      <c r="U1562" s="222">
        <f>((CONCATENATE(Solicitacao_Prancha[[#This Row],[DATA MOVIMENTAÇÃO]]," ",Solicitacao_Prancha[[#This Row],[HORA MOVIMENTAÇÃO]])-Solicitacao_Prancha[[#This Row],[DATA SOLICITAÇÃO]])*24)+3</f>
        <v>59.950000000011642</v>
      </c>
      <c r="V1562" s="218" t="s">
        <v>410</v>
      </c>
      <c r="W1562" s="209" t="str">
        <f>LEFT(Solicitacao_Prancha[[#This Row],[ORIGEM]],4)</f>
        <v>0351</v>
      </c>
      <c r="X1562" s="209" t="str">
        <f>LEFT(Solicitacao_Prancha[[#This Row],[DESTINO]],4)</f>
        <v>0366</v>
      </c>
      <c r="Y1562" s="209" t="str">
        <f t="shared" si="343"/>
        <v>BRLP0351</v>
      </c>
      <c r="Z1562" s="209" t="str">
        <f t="shared" si="344"/>
        <v>03510366</v>
      </c>
      <c r="AA1562" s="209" t="str">
        <f t="shared" si="345"/>
        <v>BRLP0366</v>
      </c>
      <c r="AB1562" s="222" t="e">
        <f>VLOOKUP(Y1562,#REF!,2,0)</f>
        <v>#REF!</v>
      </c>
      <c r="AC1562" s="222" t="e">
        <f>VLOOKUP(Z1562,#REF!,2,0)</f>
        <v>#REF!</v>
      </c>
      <c r="AD1562" s="222" t="e">
        <f>VLOOKUP(AA1562,#REF!,2,0)</f>
        <v>#REF!</v>
      </c>
      <c r="AE1562" s="228" t="e">
        <f t="shared" si="346"/>
        <v>#REF!</v>
      </c>
      <c r="AF1562" s="209"/>
      <c r="AG1562" s="230">
        <v>2</v>
      </c>
      <c r="AH1562" s="209"/>
      <c r="AI1562" s="209"/>
      <c r="AJ1562" s="209"/>
      <c r="AK1562" s="209"/>
      <c r="AL1562" s="209"/>
      <c r="AM1562" s="209"/>
      <c r="AN1562" s="209"/>
      <c r="AO1562" s="209"/>
      <c r="AP1562" s="209"/>
      <c r="AQ1562" s="209"/>
      <c r="AR1562" s="209"/>
      <c r="AS1562" s="209"/>
      <c r="AT1562" s="209"/>
      <c r="AU1562" s="209"/>
      <c r="AV1562" s="209"/>
      <c r="AW1562" s="209"/>
      <c r="AX1562"/>
    </row>
    <row r="1563" spans="1:50" ht="15" hidden="1" x14ac:dyDescent="0.25">
      <c r="A1563" s="209">
        <v>4333</v>
      </c>
      <c r="B1563" s="209" t="s">
        <v>743</v>
      </c>
      <c r="C1563" s="210">
        <v>45684.882638888892</v>
      </c>
      <c r="D1563" s="209" t="s">
        <v>521</v>
      </c>
      <c r="E1563" s="209" t="s">
        <v>491</v>
      </c>
      <c r="F1563" s="209">
        <v>1</v>
      </c>
      <c r="G1563" s="209" t="s">
        <v>4</v>
      </c>
      <c r="H1563" s="209" t="s">
        <v>620</v>
      </c>
      <c r="I1563" s="209" t="s">
        <v>621</v>
      </c>
      <c r="J1563" s="209" t="s">
        <v>1</v>
      </c>
      <c r="K1563" s="209" t="s">
        <v>2268</v>
      </c>
      <c r="L1563" s="209" t="s">
        <v>600</v>
      </c>
      <c r="M1563" s="209" t="s">
        <v>1001</v>
      </c>
      <c r="N1563" s="209" t="s">
        <v>2361</v>
      </c>
      <c r="O1563" s="209"/>
      <c r="P1563" s="209"/>
      <c r="Q1563" s="209" t="s">
        <v>687</v>
      </c>
      <c r="R1563" s="209" t="e">
        <f>VLOOKUP(LEFT(Solicitacao_Prancha[[#This Row],[ORIGEM]],4),#REF!,2,0)</f>
        <v>#REF!</v>
      </c>
      <c r="S1563" s="209" t="e">
        <f>VLOOKUP(LEFT(Solicitacao_Prancha[[#This Row],[DESTINO]],4),#REF!,2,0)</f>
        <v>#REF!</v>
      </c>
      <c r="T1563" s="218" t="str">
        <f t="shared" si="342"/>
        <v>Não Aderente</v>
      </c>
      <c r="U1563" s="222">
        <f>((CONCATENATE(Solicitacao_Prancha[[#This Row],[DATA MOVIMENTAÇÃO]]," ",Solicitacao_Prancha[[#This Row],[HORA MOVIMENTAÇÃO]])-Solicitacao_Prancha[[#This Row],[DATA SOLICITAÇÃO]])*24)+3</f>
        <v>35.816666666592937</v>
      </c>
      <c r="V1563" s="218" t="s">
        <v>410</v>
      </c>
      <c r="W1563" s="209" t="str">
        <f>LEFT(Solicitacao_Prancha[[#This Row],[ORIGEM]],4)</f>
        <v>0464</v>
      </c>
      <c r="X1563" s="209" t="str">
        <f>LEFT(Solicitacao_Prancha[[#This Row],[DESTINO]],4)</f>
        <v>0359</v>
      </c>
      <c r="Y1563" s="209" t="str">
        <f t="shared" si="343"/>
        <v>BRLP0464</v>
      </c>
      <c r="Z1563" s="209" t="str">
        <f t="shared" si="344"/>
        <v>04640359</v>
      </c>
      <c r="AA1563" s="209" t="str">
        <f t="shared" si="345"/>
        <v>BRLP0359</v>
      </c>
      <c r="AB1563" s="222" t="e">
        <f>VLOOKUP(Y1563,#REF!,2,0)</f>
        <v>#REF!</v>
      </c>
      <c r="AC1563" s="222" t="e">
        <f>VLOOKUP(Z1563,#REF!,2,0)</f>
        <v>#REF!</v>
      </c>
      <c r="AD1563" s="222" t="e">
        <f>VLOOKUP(AA1563,#REF!,2,0)</f>
        <v>#REF!</v>
      </c>
      <c r="AE1563" s="228" t="e">
        <f t="shared" si="346"/>
        <v>#REF!</v>
      </c>
      <c r="AF1563" s="230" t="e">
        <f>(AB1563/65)+(AC1563/42.5)+(AD1563/65)</f>
        <v>#REF!</v>
      </c>
      <c r="AG1563" s="230">
        <v>2</v>
      </c>
      <c r="AH1563" s="230" t="e">
        <f t="shared" ref="AH1563:AJ1566" si="350">(AD1563/65)+(AE1563/42.5)+(AF1563/65)</f>
        <v>#REF!</v>
      </c>
      <c r="AI1563" s="230" t="e">
        <f t="shared" si="350"/>
        <v>#REF!</v>
      </c>
      <c r="AJ1563" s="230" t="e">
        <f t="shared" si="350"/>
        <v>#REF!</v>
      </c>
      <c r="AK1563" s="209"/>
      <c r="AL1563" s="209"/>
      <c r="AM1563" s="209"/>
      <c r="AN1563" s="209"/>
      <c r="AO1563" s="209"/>
      <c r="AP1563" s="209"/>
      <c r="AQ1563" s="209"/>
      <c r="AR1563" s="209"/>
      <c r="AS1563" s="209"/>
      <c r="AT1563" s="209"/>
      <c r="AU1563" s="209"/>
      <c r="AV1563" s="209"/>
      <c r="AW1563" s="209"/>
      <c r="AX1563"/>
    </row>
    <row r="1564" spans="1:50" ht="15" hidden="1" x14ac:dyDescent="0.25">
      <c r="A1564" s="209">
        <v>4334</v>
      </c>
      <c r="B1564" s="209" t="s">
        <v>743</v>
      </c>
      <c r="C1564" s="210">
        <v>45684.884027777778</v>
      </c>
      <c r="D1564" s="209" t="s">
        <v>521</v>
      </c>
      <c r="E1564" s="209" t="s">
        <v>491</v>
      </c>
      <c r="F1564" s="209">
        <v>1</v>
      </c>
      <c r="G1564" s="209" t="s">
        <v>4</v>
      </c>
      <c r="H1564" s="209" t="s">
        <v>620</v>
      </c>
      <c r="I1564" s="209" t="s">
        <v>621</v>
      </c>
      <c r="J1564" s="209" t="s">
        <v>1</v>
      </c>
      <c r="K1564" s="209" t="s">
        <v>2351</v>
      </c>
      <c r="L1564" s="209" t="s">
        <v>606</v>
      </c>
      <c r="M1564" s="209" t="s">
        <v>2361</v>
      </c>
      <c r="N1564" s="209" t="s">
        <v>1001</v>
      </c>
      <c r="O1564" s="209"/>
      <c r="P1564" s="209"/>
      <c r="Q1564" s="209" t="s">
        <v>687</v>
      </c>
      <c r="R1564" s="209" t="e">
        <f>VLOOKUP(LEFT(Solicitacao_Prancha[[#This Row],[ORIGEM]],4),#REF!,2,0)</f>
        <v>#REF!</v>
      </c>
      <c r="S1564" s="209" t="e">
        <f>VLOOKUP(LEFT(Solicitacao_Prancha[[#This Row],[DESTINO]],4),#REF!,2,0)</f>
        <v>#REF!</v>
      </c>
      <c r="T1564" s="218" t="str">
        <f t="shared" si="342"/>
        <v>Aderente</v>
      </c>
      <c r="U1564" s="222">
        <f>((CONCATENATE(Solicitacao_Prancha[[#This Row],[DATA MOVIMENTAÇÃO]]," ",Solicitacao_Prancha[[#This Row],[HORA MOVIMENTAÇÃO]])-Solicitacao_Prancha[[#This Row],[DATA SOLICITAÇÃO]])*24)+3</f>
        <v>65.783333333325572</v>
      </c>
      <c r="V1564" s="218" t="s">
        <v>410</v>
      </c>
      <c r="W1564" s="209" t="str">
        <f>LEFT(Solicitacao_Prancha[[#This Row],[ORIGEM]],4)</f>
        <v>0359</v>
      </c>
      <c r="X1564" s="209" t="str">
        <f>LEFT(Solicitacao_Prancha[[#This Row],[DESTINO]],4)</f>
        <v>0464</v>
      </c>
      <c r="Y1564" s="209" t="str">
        <f t="shared" si="343"/>
        <v>BRLP0359</v>
      </c>
      <c r="Z1564" s="209" t="str">
        <f t="shared" si="344"/>
        <v>03590464</v>
      </c>
      <c r="AA1564" s="209" t="str">
        <f t="shared" si="345"/>
        <v>BRLP0464</v>
      </c>
      <c r="AB1564" s="222" t="e">
        <f>VLOOKUP(Y1564,#REF!,2,0)</f>
        <v>#REF!</v>
      </c>
      <c r="AC1564" s="222" t="e">
        <f>VLOOKUP(Z1564,#REF!,2,0)</f>
        <v>#REF!</v>
      </c>
      <c r="AD1564" s="222" t="e">
        <f>VLOOKUP(AA1564,#REF!,2,0)</f>
        <v>#REF!</v>
      </c>
      <c r="AE1564" s="228" t="e">
        <f t="shared" si="346"/>
        <v>#REF!</v>
      </c>
      <c r="AF1564" s="230" t="e">
        <f>(AB1564/65)+(AC1564/42.5)+(AD1564/65)</f>
        <v>#REF!</v>
      </c>
      <c r="AG1564" s="230">
        <v>2</v>
      </c>
      <c r="AH1564" s="230" t="e">
        <f t="shared" si="350"/>
        <v>#REF!</v>
      </c>
      <c r="AI1564" s="230" t="e">
        <f t="shared" si="350"/>
        <v>#REF!</v>
      </c>
      <c r="AJ1564" s="230" t="e">
        <f t="shared" si="350"/>
        <v>#REF!</v>
      </c>
      <c r="AK1564" s="209"/>
      <c r="AL1564" s="209"/>
      <c r="AM1564" s="209"/>
      <c r="AN1564" s="209"/>
      <c r="AO1564" s="209"/>
      <c r="AP1564" s="209"/>
      <c r="AQ1564" s="209"/>
      <c r="AR1564" s="209"/>
      <c r="AS1564" s="209"/>
      <c r="AT1564" s="209"/>
      <c r="AU1564" s="209"/>
      <c r="AV1564" s="209"/>
      <c r="AW1564" s="209"/>
      <c r="AX1564"/>
    </row>
    <row r="1565" spans="1:50" ht="15" hidden="1" x14ac:dyDescent="0.25">
      <c r="A1565" s="209">
        <v>4335</v>
      </c>
      <c r="B1565" s="209" t="s">
        <v>743</v>
      </c>
      <c r="C1565" s="210">
        <v>45684.970138888886</v>
      </c>
      <c r="D1565" s="209" t="s">
        <v>1564</v>
      </c>
      <c r="E1565" s="209" t="s">
        <v>489</v>
      </c>
      <c r="F1565" s="209">
        <v>1</v>
      </c>
      <c r="G1565" s="209" t="s">
        <v>501</v>
      </c>
      <c r="H1565" s="209" t="s">
        <v>620</v>
      </c>
      <c r="I1565" s="209" t="s">
        <v>621</v>
      </c>
      <c r="J1565" s="209" t="s">
        <v>531</v>
      </c>
      <c r="K1565" s="209" t="s">
        <v>2279</v>
      </c>
      <c r="L1565" s="209" t="s">
        <v>602</v>
      </c>
      <c r="M1565" s="209" t="s">
        <v>683</v>
      </c>
      <c r="N1565" s="209" t="s">
        <v>974</v>
      </c>
      <c r="O1565" s="209"/>
      <c r="P1565" s="209" t="s">
        <v>848</v>
      </c>
      <c r="Q1565" s="209" t="s">
        <v>688</v>
      </c>
      <c r="R1565" s="209" t="e">
        <f>VLOOKUP(LEFT(Solicitacao_Prancha[[#This Row],[ORIGEM]],4),#REF!,2,0)</f>
        <v>#REF!</v>
      </c>
      <c r="S1565" s="209" t="e">
        <f>VLOOKUP(LEFT(Solicitacao_Prancha[[#This Row],[DESTINO]],4),#REF!,2,0)</f>
        <v>#REF!</v>
      </c>
      <c r="T1565" s="218" t="str">
        <f t="shared" si="342"/>
        <v>Não Aderente</v>
      </c>
      <c r="U1565" s="222">
        <f>((CONCATENATE(Solicitacao_Prancha[[#This Row],[DATA MOVIMENTAÇÃO]]," ",Solicitacao_Prancha[[#This Row],[HORA MOVIMENTAÇÃO]])-Solicitacao_Prancha[[#This Row],[DATA SOLICITAÇÃO]])*24)+3</f>
        <v>-5.2833333332673647</v>
      </c>
      <c r="V1565" s="218" t="s">
        <v>410</v>
      </c>
      <c r="W1565" s="209" t="str">
        <f>LEFT(Solicitacao_Prancha[[#This Row],[ORIGEM]],4)</f>
        <v>0438</v>
      </c>
      <c r="X1565" s="209" t="str">
        <f>LEFT(Solicitacao_Prancha[[#This Row],[DESTINO]],4)</f>
        <v>0517</v>
      </c>
      <c r="Y1565" s="209" t="str">
        <f t="shared" si="343"/>
        <v>BRLP0438</v>
      </c>
      <c r="Z1565" s="209" t="str">
        <f t="shared" si="344"/>
        <v>04380517</v>
      </c>
      <c r="AA1565" s="209" t="str">
        <f t="shared" si="345"/>
        <v>BRLP0517</v>
      </c>
      <c r="AB1565" s="222" t="e">
        <f>VLOOKUP(Y1565,#REF!,2,0)</f>
        <v>#REF!</v>
      </c>
      <c r="AC1565" s="222" t="e">
        <f>VLOOKUP(Z1565,#REF!,2,0)</f>
        <v>#REF!</v>
      </c>
      <c r="AD1565" s="222" t="e">
        <f>VLOOKUP(AA1565,#REF!,2,0)</f>
        <v>#REF!</v>
      </c>
      <c r="AE1565" s="228" t="e">
        <f t="shared" si="346"/>
        <v>#REF!</v>
      </c>
      <c r="AF1565" s="230" t="e">
        <f>(AB1565/65)+(AC1565/42.5)+(AD1565/65)</f>
        <v>#REF!</v>
      </c>
      <c r="AG1565" s="230">
        <v>2</v>
      </c>
      <c r="AH1565" s="230" t="e">
        <f t="shared" si="350"/>
        <v>#REF!</v>
      </c>
      <c r="AI1565" s="230" t="e">
        <f t="shared" si="350"/>
        <v>#REF!</v>
      </c>
      <c r="AJ1565" s="230" t="e">
        <f t="shared" si="350"/>
        <v>#REF!</v>
      </c>
      <c r="AK1565" s="209"/>
      <c r="AL1565" s="209"/>
      <c r="AM1565" s="209"/>
      <c r="AN1565" s="209"/>
      <c r="AO1565" s="209"/>
      <c r="AP1565" s="209"/>
      <c r="AQ1565" s="209"/>
      <c r="AR1565" s="209"/>
      <c r="AS1565" s="209"/>
      <c r="AT1565" s="209"/>
      <c r="AU1565" s="209"/>
      <c r="AV1565" s="209"/>
      <c r="AW1565" s="209"/>
      <c r="AX1565"/>
    </row>
    <row r="1566" spans="1:50" ht="15" hidden="1" x14ac:dyDescent="0.25">
      <c r="A1566" s="209">
        <v>4336</v>
      </c>
      <c r="B1566" s="209" t="s">
        <v>742</v>
      </c>
      <c r="C1566" s="210">
        <v>45684.98333333333</v>
      </c>
      <c r="D1566" s="209" t="s">
        <v>499</v>
      </c>
      <c r="E1566" s="209" t="s">
        <v>489</v>
      </c>
      <c r="F1566" s="209">
        <v>1</v>
      </c>
      <c r="G1566" s="209" t="s">
        <v>534</v>
      </c>
      <c r="H1566" s="209" t="s">
        <v>620</v>
      </c>
      <c r="I1566" s="209" t="s">
        <v>624</v>
      </c>
      <c r="J1566" s="209" t="s">
        <v>1</v>
      </c>
      <c r="K1566" s="209" t="s">
        <v>2268</v>
      </c>
      <c r="L1566" s="209" t="s">
        <v>604</v>
      </c>
      <c r="M1566" s="209" t="s">
        <v>410</v>
      </c>
      <c r="N1566" s="209" t="s">
        <v>639</v>
      </c>
      <c r="O1566" s="209" t="s">
        <v>2368</v>
      </c>
      <c r="P1566" s="209"/>
      <c r="Q1566" s="209" t="s">
        <v>688</v>
      </c>
      <c r="R1566" s="209" t="e">
        <f>VLOOKUP(LEFT(Solicitacao_Prancha[[#This Row],[ORIGEM]],4),#REF!,2,0)</f>
        <v>#REF!</v>
      </c>
      <c r="S1566" s="209" t="e">
        <f>VLOOKUP(LEFT(Solicitacao_Prancha[[#This Row],[DESTINO]],4),#REF!,2,0)</f>
        <v>#REF!</v>
      </c>
      <c r="T1566" s="218" t="str">
        <f t="shared" si="342"/>
        <v>Não Aderente</v>
      </c>
      <c r="U1566" s="222">
        <f>((CONCATENATE(Solicitacao_Prancha[[#This Row],[DATA MOVIMENTAÇÃO]]," ",Solicitacao_Prancha[[#This Row],[HORA MOVIMENTAÇÃO]])-Solicitacao_Prancha[[#This Row],[DATA SOLICITAÇÃO]])*24)+3</f>
        <v>34.400000000023283</v>
      </c>
      <c r="V1566" s="218" t="s">
        <v>410</v>
      </c>
      <c r="W1566" s="209" t="str">
        <f>LEFT(Solicitacao_Prancha[[#This Row],[ORIGEM]],4)</f>
        <v>BRLP</v>
      </c>
      <c r="X1566" s="209" t="str">
        <f>LEFT(Solicitacao_Prancha[[#This Row],[DESTINO]],4)</f>
        <v>0486</v>
      </c>
      <c r="Y1566" s="209" t="str">
        <f t="shared" si="343"/>
        <v>BRLPBRLP</v>
      </c>
      <c r="Z1566" s="209" t="str">
        <f t="shared" si="344"/>
        <v>BRLP0486</v>
      </c>
      <c r="AA1566" s="209" t="str">
        <f t="shared" si="345"/>
        <v>BRLP0486</v>
      </c>
      <c r="AB1566" s="222" t="e">
        <f>VLOOKUP(Y1566,#REF!,2,0)</f>
        <v>#REF!</v>
      </c>
      <c r="AC1566" s="222" t="e">
        <f>VLOOKUP(Z1566,#REF!,2,0)</f>
        <v>#REF!</v>
      </c>
      <c r="AD1566" s="222" t="e">
        <f>VLOOKUP(AA1566,#REF!,2,0)</f>
        <v>#REF!</v>
      </c>
      <c r="AE1566" s="228" t="e">
        <f t="shared" si="346"/>
        <v>#REF!</v>
      </c>
      <c r="AF1566" s="230" t="e">
        <f>(AB1566/65)+(AC1566/42.5)+(AD1566/65)</f>
        <v>#REF!</v>
      </c>
      <c r="AG1566" s="230">
        <v>2</v>
      </c>
      <c r="AH1566" s="230" t="e">
        <f t="shared" si="350"/>
        <v>#REF!</v>
      </c>
      <c r="AI1566" s="230" t="e">
        <f t="shared" si="350"/>
        <v>#REF!</v>
      </c>
      <c r="AJ1566" s="230" t="e">
        <f t="shared" si="350"/>
        <v>#REF!</v>
      </c>
      <c r="AK1566" s="209"/>
      <c r="AL1566" s="209"/>
      <c r="AM1566" s="209"/>
      <c r="AN1566" s="209"/>
      <c r="AO1566" s="209"/>
      <c r="AP1566" s="209"/>
      <c r="AQ1566" s="209"/>
      <c r="AR1566" s="209"/>
      <c r="AS1566" s="209"/>
      <c r="AT1566" s="209"/>
      <c r="AU1566" s="209"/>
      <c r="AV1566" s="209"/>
      <c r="AW1566" s="209"/>
      <c r="AX1566"/>
    </row>
    <row r="1567" spans="1:50" ht="15" hidden="1" x14ac:dyDescent="0.25">
      <c r="A1567" s="209">
        <v>4337</v>
      </c>
      <c r="B1567" s="209" t="s">
        <v>718</v>
      </c>
      <c r="C1567" s="210">
        <v>45684.993055555555</v>
      </c>
      <c r="D1567" s="209" t="s">
        <v>576</v>
      </c>
      <c r="E1567" s="209" t="s">
        <v>744</v>
      </c>
      <c r="F1567" s="209">
        <v>1</v>
      </c>
      <c r="G1567" s="209" t="s">
        <v>509</v>
      </c>
      <c r="H1567" s="209" t="s">
        <v>620</v>
      </c>
      <c r="I1567" s="209" t="s">
        <v>620</v>
      </c>
      <c r="J1567" s="209" t="s">
        <v>1</v>
      </c>
      <c r="K1567" s="209" t="s">
        <v>2268</v>
      </c>
      <c r="L1567" s="209" t="s">
        <v>606</v>
      </c>
      <c r="M1567" s="209" t="s">
        <v>1708</v>
      </c>
      <c r="N1567" s="209" t="s">
        <v>2307</v>
      </c>
      <c r="O1567" s="209" t="s">
        <v>2369</v>
      </c>
      <c r="P1567" s="209"/>
      <c r="Q1567" s="209" t="s">
        <v>687</v>
      </c>
      <c r="R1567" s="209" t="e">
        <f>VLOOKUP(LEFT(Solicitacao_Prancha[[#This Row],[ORIGEM]],4),#REF!,2,0)</f>
        <v>#REF!</v>
      </c>
      <c r="S1567" s="209" t="e">
        <f>VLOOKUP(LEFT(Solicitacao_Prancha[[#This Row],[DESTINO]],4),#REF!,2,0)</f>
        <v>#REF!</v>
      </c>
      <c r="T1567" s="218" t="str">
        <f t="shared" si="342"/>
        <v>Não Aderente</v>
      </c>
      <c r="U1567" s="222">
        <f>((CONCATENATE(Solicitacao_Prancha[[#This Row],[DATA MOVIMENTAÇÃO]]," ",Solicitacao_Prancha[[#This Row],[HORA MOVIMENTAÇÃO]])-Solicitacao_Prancha[[#This Row],[DATA SOLICITAÇÃO]])*24)+3</f>
        <v>39.166666666686069</v>
      </c>
      <c r="V1567" s="218" t="s">
        <v>410</v>
      </c>
      <c r="W1567" s="209" t="str">
        <f>LEFT(Solicitacao_Prancha[[#This Row],[ORIGEM]],4)</f>
        <v>0537</v>
      </c>
      <c r="X1567" s="209" t="str">
        <f>LEFT(Solicitacao_Prancha[[#This Row],[DESTINO]],4)</f>
        <v>0276</v>
      </c>
      <c r="Y1567" s="209" t="str">
        <f t="shared" si="343"/>
        <v>BRLP0537</v>
      </c>
      <c r="Z1567" s="209" t="str">
        <f t="shared" si="344"/>
        <v>05370276</v>
      </c>
      <c r="AA1567" s="209" t="str">
        <f t="shared" si="345"/>
        <v>BRLP0276</v>
      </c>
      <c r="AB1567" s="222" t="e">
        <f>VLOOKUP(Y1567,#REF!,2,0)</f>
        <v>#REF!</v>
      </c>
      <c r="AC1567" s="222" t="e">
        <f>VLOOKUP(Z1567,#REF!,2,0)</f>
        <v>#REF!</v>
      </c>
      <c r="AD1567" s="222" t="e">
        <f>VLOOKUP(AA1567,#REF!,2,0)</f>
        <v>#REF!</v>
      </c>
      <c r="AE1567" s="228" t="e">
        <f t="shared" si="346"/>
        <v>#REF!</v>
      </c>
      <c r="AF1567" s="209"/>
      <c r="AG1567" s="230">
        <v>2</v>
      </c>
      <c r="AH1567" s="209"/>
      <c r="AI1567" s="209"/>
      <c r="AJ1567" s="209"/>
      <c r="AK1567" s="209"/>
      <c r="AL1567" s="209"/>
      <c r="AM1567" s="209"/>
      <c r="AN1567" s="209"/>
      <c r="AO1567" s="209"/>
      <c r="AP1567" s="209"/>
      <c r="AQ1567" s="209"/>
      <c r="AR1567" s="209"/>
      <c r="AS1567" s="209"/>
      <c r="AT1567" s="209"/>
      <c r="AU1567" s="209"/>
      <c r="AV1567" s="209"/>
      <c r="AW1567" s="209"/>
      <c r="AX1567"/>
    </row>
    <row r="1568" spans="1:50" ht="15" hidden="1" x14ac:dyDescent="0.25">
      <c r="A1568" s="209">
        <v>4381</v>
      </c>
      <c r="B1568" s="209" t="s">
        <v>718</v>
      </c>
      <c r="C1568" s="210">
        <v>45684.993055555555</v>
      </c>
      <c r="D1568" s="209" t="s">
        <v>576</v>
      </c>
      <c r="E1568" s="209" t="s">
        <v>744</v>
      </c>
      <c r="F1568" s="209">
        <v>1</v>
      </c>
      <c r="G1568" s="209" t="s">
        <v>509</v>
      </c>
      <c r="H1568" s="209" t="s">
        <v>620</v>
      </c>
      <c r="I1568" s="209" t="s">
        <v>620</v>
      </c>
      <c r="J1568" s="209" t="s">
        <v>1</v>
      </c>
      <c r="K1568" s="209" t="s">
        <v>2351</v>
      </c>
      <c r="L1568" s="209" t="s">
        <v>606</v>
      </c>
      <c r="M1568" s="209" t="s">
        <v>1708</v>
      </c>
      <c r="N1568" s="209" t="s">
        <v>2307</v>
      </c>
      <c r="O1568" s="209" t="s">
        <v>2369</v>
      </c>
      <c r="P1568" s="209"/>
      <c r="Q1568" s="209" t="s">
        <v>687</v>
      </c>
      <c r="R1568" s="209" t="e">
        <f>VLOOKUP(LEFT(Solicitacao_Prancha[[#This Row],[ORIGEM]],4),#REF!,2,0)</f>
        <v>#REF!</v>
      </c>
      <c r="S1568" s="209" t="e">
        <f>VLOOKUP(LEFT(Solicitacao_Prancha[[#This Row],[DESTINO]],4),#REF!,2,0)</f>
        <v>#REF!</v>
      </c>
      <c r="T1568" s="218" t="str">
        <f t="shared" si="342"/>
        <v>Aderente</v>
      </c>
      <c r="U1568" s="222">
        <f>((CONCATENATE(Solicitacao_Prancha[[#This Row],[DATA MOVIMENTAÇÃO]]," ",Solicitacao_Prancha[[#This Row],[HORA MOVIMENTAÇÃO]])-Solicitacao_Prancha[[#This Row],[DATA SOLICITAÇÃO]])*24)+3</f>
        <v>63.166666666686069</v>
      </c>
      <c r="V1568" s="218" t="s">
        <v>410</v>
      </c>
      <c r="W1568" s="209" t="str">
        <f>LEFT(Solicitacao_Prancha[[#This Row],[ORIGEM]],4)</f>
        <v>0537</v>
      </c>
      <c r="X1568" s="209" t="str">
        <f>LEFT(Solicitacao_Prancha[[#This Row],[DESTINO]],4)</f>
        <v>0276</v>
      </c>
      <c r="Y1568" s="209" t="str">
        <f t="shared" si="343"/>
        <v>BRLP0537</v>
      </c>
      <c r="Z1568" s="209" t="str">
        <f t="shared" si="344"/>
        <v>05370276</v>
      </c>
      <c r="AA1568" s="209" t="str">
        <f t="shared" si="345"/>
        <v>BRLP0276</v>
      </c>
      <c r="AB1568" s="222" t="e">
        <f>VLOOKUP(Y1568,#REF!,2,0)</f>
        <v>#REF!</v>
      </c>
      <c r="AC1568" s="222" t="e">
        <f>VLOOKUP(Z1568,#REF!,2,0)</f>
        <v>#REF!</v>
      </c>
      <c r="AD1568" s="222" t="e">
        <f>VLOOKUP(AA1568,#REF!,2,0)</f>
        <v>#REF!</v>
      </c>
      <c r="AE1568" s="228" t="e">
        <f t="shared" si="346"/>
        <v>#REF!</v>
      </c>
      <c r="AF1568" s="209"/>
      <c r="AG1568" s="230">
        <v>2</v>
      </c>
      <c r="AH1568" s="209"/>
      <c r="AI1568" s="209"/>
      <c r="AJ1568" s="209"/>
      <c r="AK1568" s="209"/>
      <c r="AL1568" s="209"/>
      <c r="AM1568" s="209"/>
      <c r="AN1568" s="209"/>
      <c r="AO1568" s="209"/>
      <c r="AP1568" s="209"/>
      <c r="AQ1568" s="209"/>
      <c r="AR1568" s="209"/>
      <c r="AS1568" s="209"/>
      <c r="AT1568" s="209"/>
      <c r="AU1568" s="209"/>
      <c r="AV1568" s="209"/>
      <c r="AW1568" s="209"/>
      <c r="AX1568"/>
    </row>
    <row r="1569" spans="1:50" ht="15" hidden="1" x14ac:dyDescent="0.25">
      <c r="A1569" s="209">
        <v>4338</v>
      </c>
      <c r="B1569" s="209" t="s">
        <v>717</v>
      </c>
      <c r="C1569" s="210">
        <v>45685.412499999999</v>
      </c>
      <c r="D1569" s="209" t="s">
        <v>569</v>
      </c>
      <c r="E1569" s="209" t="s">
        <v>500</v>
      </c>
      <c r="F1569" s="209">
        <v>2</v>
      </c>
      <c r="G1569" s="209" t="s">
        <v>6</v>
      </c>
      <c r="H1569" s="209" t="s">
        <v>620</v>
      </c>
      <c r="I1569" s="209" t="s">
        <v>624</v>
      </c>
      <c r="J1569" s="209" t="s">
        <v>531</v>
      </c>
      <c r="K1569" s="209" t="s">
        <v>2319</v>
      </c>
      <c r="L1569" s="209" t="s">
        <v>604</v>
      </c>
      <c r="M1569" s="209" t="s">
        <v>1857</v>
      </c>
      <c r="N1569" s="209" t="s">
        <v>652</v>
      </c>
      <c r="O1569" s="209"/>
      <c r="P1569" s="209" t="s">
        <v>1429</v>
      </c>
      <c r="Q1569" s="209" t="s">
        <v>688</v>
      </c>
      <c r="R1569" s="209" t="e">
        <f>VLOOKUP(LEFT(Solicitacao_Prancha[[#This Row],[ORIGEM]],4),#REF!,2,0)</f>
        <v>#REF!</v>
      </c>
      <c r="S1569" s="209" t="e">
        <f>VLOOKUP(LEFT(Solicitacao_Prancha[[#This Row],[DESTINO]],4),#REF!,2,0)</f>
        <v>#REF!</v>
      </c>
      <c r="T1569" s="218" t="str">
        <f t="shared" si="342"/>
        <v>Não Aderente</v>
      </c>
      <c r="U1569" s="222">
        <f>((CONCATENATE(Solicitacao_Prancha[[#This Row],[DATA MOVIMENTAÇÃO]]," ",Solicitacao_Prancha[[#This Row],[HORA MOVIMENTAÇÃO]])-Solicitacao_Prancha[[#This Row],[DATA SOLICITAÇÃO]])*24)+3</f>
        <v>9.9999999976716936E-2</v>
      </c>
      <c r="V1569" s="218" t="s">
        <v>410</v>
      </c>
      <c r="W1569" s="209" t="str">
        <f>LEFT(Solicitacao_Prancha[[#This Row],[ORIGEM]],4)</f>
        <v>0384</v>
      </c>
      <c r="X1569" s="209" t="str">
        <f>LEFT(Solicitacao_Prancha[[#This Row],[DESTINO]],4)</f>
        <v>0390</v>
      </c>
      <c r="Y1569" s="209" t="str">
        <f t="shared" si="343"/>
        <v>BRLP0384</v>
      </c>
      <c r="Z1569" s="209" t="str">
        <f t="shared" si="344"/>
        <v>03840390</v>
      </c>
      <c r="AA1569" s="209" t="str">
        <f t="shared" si="345"/>
        <v>BRLP0390</v>
      </c>
      <c r="AB1569" s="222" t="e">
        <f>VLOOKUP(Y1569,#REF!,2,0)</f>
        <v>#REF!</v>
      </c>
      <c r="AC1569" s="222" t="e">
        <f>VLOOKUP(Z1569,#REF!,2,0)</f>
        <v>#REF!</v>
      </c>
      <c r="AD1569" s="222" t="e">
        <f>VLOOKUP(AA1569,#REF!,2,0)</f>
        <v>#REF!</v>
      </c>
      <c r="AE1569" s="228" t="e">
        <f t="shared" si="346"/>
        <v>#REF!</v>
      </c>
      <c r="AF1569" s="230" t="e">
        <f t="shared" ref="AF1569:AF1600" si="351">(AB1569/65)+(AC1569/42.5)+(AD1569/65)</f>
        <v>#REF!</v>
      </c>
      <c r="AG1569" s="230">
        <v>2</v>
      </c>
      <c r="AH1569" s="230" t="e">
        <f t="shared" ref="AH1569:AH1611" si="352">(AD1569/65)+(AE1569/42.5)+(AF1569/65)</f>
        <v>#REF!</v>
      </c>
      <c r="AI1569" s="230" t="e">
        <f t="shared" ref="AI1569:AI1611" si="353">(AE1569/65)+(AF1569/42.5)+(AG1569/65)</f>
        <v>#REF!</v>
      </c>
      <c r="AJ1569" s="230" t="e">
        <f t="shared" ref="AJ1569:AJ1611" si="354">(AF1569/65)+(AG1569/42.5)+(AH1569/65)</f>
        <v>#REF!</v>
      </c>
      <c r="AK1569" s="209"/>
      <c r="AL1569" s="209"/>
      <c r="AM1569" s="209"/>
      <c r="AN1569" s="209"/>
      <c r="AO1569" s="209"/>
      <c r="AP1569" s="209"/>
      <c r="AQ1569" s="209"/>
      <c r="AR1569" s="209"/>
      <c r="AS1569" s="209"/>
      <c r="AT1569" s="209"/>
      <c r="AU1569" s="209"/>
      <c r="AV1569" s="209"/>
      <c r="AW1569" s="209"/>
      <c r="AX1569"/>
    </row>
    <row r="1570" spans="1:50" ht="15" hidden="1" x14ac:dyDescent="0.25">
      <c r="A1570" s="209">
        <v>4339</v>
      </c>
      <c r="B1570" s="209" t="s">
        <v>717</v>
      </c>
      <c r="C1570" s="210">
        <v>45685.414583333331</v>
      </c>
      <c r="D1570" s="209" t="s">
        <v>569</v>
      </c>
      <c r="E1570" s="209" t="s">
        <v>491</v>
      </c>
      <c r="F1570" s="209">
        <v>1</v>
      </c>
      <c r="G1570" s="209" t="s">
        <v>6</v>
      </c>
      <c r="H1570" s="209" t="s">
        <v>620</v>
      </c>
      <c r="I1570" s="209" t="s">
        <v>624</v>
      </c>
      <c r="J1570" s="209" t="s">
        <v>531</v>
      </c>
      <c r="K1570" s="209" t="s">
        <v>2319</v>
      </c>
      <c r="L1570" s="209" t="s">
        <v>604</v>
      </c>
      <c r="M1570" s="209" t="s">
        <v>1857</v>
      </c>
      <c r="N1570" s="209" t="s">
        <v>652</v>
      </c>
      <c r="O1570" s="209"/>
      <c r="P1570" s="209" t="s">
        <v>1429</v>
      </c>
      <c r="Q1570" s="209" t="s">
        <v>688</v>
      </c>
      <c r="R1570" s="209" t="e">
        <f>VLOOKUP(LEFT(Solicitacao_Prancha[[#This Row],[ORIGEM]],4),#REF!,2,0)</f>
        <v>#REF!</v>
      </c>
      <c r="S1570" s="209" t="e">
        <f>VLOOKUP(LEFT(Solicitacao_Prancha[[#This Row],[DESTINO]],4),#REF!,2,0)</f>
        <v>#REF!</v>
      </c>
      <c r="T1570" s="218" t="str">
        <f t="shared" si="342"/>
        <v>Não Aderente</v>
      </c>
      <c r="U1570" s="222">
        <f>((CONCATENATE(Solicitacao_Prancha[[#This Row],[DATA MOVIMENTAÇÃO]]," ",Solicitacao_Prancha[[#This Row],[HORA MOVIMENTAÇÃO]])-Solicitacao_Prancha[[#This Row],[DATA SOLICITAÇÃO]])*24)+3</f>
        <v>4.9999999988358468E-2</v>
      </c>
      <c r="V1570" s="218" t="s">
        <v>410</v>
      </c>
      <c r="W1570" s="209" t="str">
        <f>LEFT(Solicitacao_Prancha[[#This Row],[ORIGEM]],4)</f>
        <v>0384</v>
      </c>
      <c r="X1570" s="209" t="str">
        <f>LEFT(Solicitacao_Prancha[[#This Row],[DESTINO]],4)</f>
        <v>0390</v>
      </c>
      <c r="Y1570" s="209" t="str">
        <f t="shared" si="343"/>
        <v>BRLP0384</v>
      </c>
      <c r="Z1570" s="209" t="str">
        <f t="shared" si="344"/>
        <v>03840390</v>
      </c>
      <c r="AA1570" s="209" t="str">
        <f t="shared" si="345"/>
        <v>BRLP0390</v>
      </c>
      <c r="AB1570" s="222" t="e">
        <f>VLOOKUP(Y1570,#REF!,2,0)</f>
        <v>#REF!</v>
      </c>
      <c r="AC1570" s="222" t="e">
        <f>VLOOKUP(Z1570,#REF!,2,0)</f>
        <v>#REF!</v>
      </c>
      <c r="AD1570" s="222" t="e">
        <f>VLOOKUP(AA1570,#REF!,2,0)</f>
        <v>#REF!</v>
      </c>
      <c r="AE1570" s="228" t="e">
        <f t="shared" si="346"/>
        <v>#REF!</v>
      </c>
      <c r="AF1570" s="230" t="e">
        <f t="shared" si="351"/>
        <v>#REF!</v>
      </c>
      <c r="AG1570" s="230">
        <v>2</v>
      </c>
      <c r="AH1570" s="230" t="e">
        <f t="shared" si="352"/>
        <v>#REF!</v>
      </c>
      <c r="AI1570" s="230" t="e">
        <f t="shared" si="353"/>
        <v>#REF!</v>
      </c>
      <c r="AJ1570" s="230" t="e">
        <f t="shared" si="354"/>
        <v>#REF!</v>
      </c>
      <c r="AK1570" s="209"/>
      <c r="AL1570" s="209"/>
      <c r="AM1570" s="209"/>
      <c r="AN1570" s="209"/>
      <c r="AO1570" s="209"/>
      <c r="AP1570" s="209"/>
      <c r="AQ1570" s="209"/>
      <c r="AR1570" s="209"/>
      <c r="AS1570" s="209"/>
      <c r="AT1570" s="209"/>
      <c r="AU1570" s="209"/>
      <c r="AV1570" s="209"/>
      <c r="AW1570" s="209"/>
      <c r="AX1570"/>
    </row>
    <row r="1571" spans="1:50" ht="15" hidden="1" x14ac:dyDescent="0.25">
      <c r="A1571" s="209">
        <v>4340</v>
      </c>
      <c r="B1571" s="209" t="s">
        <v>745</v>
      </c>
      <c r="C1571" s="210">
        <v>45685.438888888886</v>
      </c>
      <c r="D1571" s="209" t="s">
        <v>2347</v>
      </c>
      <c r="E1571" s="209" t="s">
        <v>497</v>
      </c>
      <c r="F1571" s="209">
        <v>3</v>
      </c>
      <c r="G1571" s="209" t="s">
        <v>655</v>
      </c>
      <c r="H1571" s="209" t="s">
        <v>624</v>
      </c>
      <c r="I1571" s="209" t="s">
        <v>624</v>
      </c>
      <c r="J1571" s="209" t="s">
        <v>1</v>
      </c>
      <c r="K1571" s="209" t="s">
        <v>2268</v>
      </c>
      <c r="L1571" s="209" t="s">
        <v>604</v>
      </c>
      <c r="M1571" s="209" t="s">
        <v>783</v>
      </c>
      <c r="N1571" s="209" t="s">
        <v>2167</v>
      </c>
      <c r="O1571" s="209" t="s">
        <v>2370</v>
      </c>
      <c r="P1571" s="209"/>
      <c r="Q1571" s="209" t="s">
        <v>688</v>
      </c>
      <c r="R1571" s="209" t="e">
        <f>VLOOKUP(LEFT(Solicitacao_Prancha[[#This Row],[ORIGEM]],4),#REF!,2,0)</f>
        <v>#REF!</v>
      </c>
      <c r="S1571" s="209" t="e">
        <f>VLOOKUP(LEFT(Solicitacao_Prancha[[#This Row],[DESTINO]],4),#REF!,2,0)</f>
        <v>#REF!</v>
      </c>
      <c r="T1571" s="218" t="str">
        <f t="shared" si="342"/>
        <v>Não Aderente</v>
      </c>
      <c r="U1571" s="222">
        <f>((CONCATENATE(Solicitacao_Prancha[[#This Row],[DATA MOVIMENTAÇÃO]]," ",Solicitacao_Prancha[[#This Row],[HORA MOVIMENTAÇÃO]])-Solicitacao_Prancha[[#This Row],[DATA SOLICITAÇÃO]])*24)+3</f>
        <v>23.466666666674428</v>
      </c>
      <c r="V1571" s="218" t="s">
        <v>410</v>
      </c>
      <c r="W1571" s="209" t="str">
        <f>LEFT(Solicitacao_Prancha[[#This Row],[ORIGEM]],4)</f>
        <v>1080</v>
      </c>
      <c r="X1571" s="209" t="str">
        <f>LEFT(Solicitacao_Prancha[[#This Row],[DESTINO]],4)</f>
        <v>2420</v>
      </c>
      <c r="Y1571" s="209" t="str">
        <f t="shared" si="343"/>
        <v>BRLP1080</v>
      </c>
      <c r="Z1571" s="209" t="str">
        <f t="shared" si="344"/>
        <v>10802420</v>
      </c>
      <c r="AA1571" s="209" t="str">
        <f t="shared" si="345"/>
        <v>BRLP2420</v>
      </c>
      <c r="AB1571" s="222" t="e">
        <f>VLOOKUP(Y1571,#REF!,2,0)</f>
        <v>#REF!</v>
      </c>
      <c r="AC1571" s="222" t="e">
        <f>VLOOKUP(Z1571,#REF!,2,0)</f>
        <v>#REF!</v>
      </c>
      <c r="AD1571" s="222" t="e">
        <f>VLOOKUP(AA1571,#REF!,2,0)</f>
        <v>#REF!</v>
      </c>
      <c r="AE1571" s="228" t="e">
        <f t="shared" si="346"/>
        <v>#REF!</v>
      </c>
      <c r="AF1571" s="230" t="e">
        <f t="shared" si="351"/>
        <v>#REF!</v>
      </c>
      <c r="AG1571" s="230">
        <v>2</v>
      </c>
      <c r="AH1571" s="230" t="e">
        <f t="shared" si="352"/>
        <v>#REF!</v>
      </c>
      <c r="AI1571" s="230" t="e">
        <f t="shared" si="353"/>
        <v>#REF!</v>
      </c>
      <c r="AJ1571" s="230" t="e">
        <f t="shared" si="354"/>
        <v>#REF!</v>
      </c>
      <c r="AK1571" s="209"/>
      <c r="AL1571" s="209"/>
      <c r="AM1571" s="209"/>
      <c r="AN1571" s="209"/>
      <c r="AO1571" s="209"/>
      <c r="AP1571" s="209"/>
      <c r="AQ1571" s="209"/>
      <c r="AR1571" s="209"/>
      <c r="AS1571" s="209"/>
      <c r="AT1571" s="209"/>
      <c r="AU1571" s="209"/>
      <c r="AV1571" s="209"/>
      <c r="AW1571" s="209"/>
      <c r="AX1571"/>
    </row>
    <row r="1572" spans="1:50" ht="15" hidden="1" x14ac:dyDescent="0.25">
      <c r="A1572" s="209">
        <v>4341</v>
      </c>
      <c r="B1572" s="209" t="s">
        <v>745</v>
      </c>
      <c r="C1572" s="210">
        <v>45685.45416666667</v>
      </c>
      <c r="D1572" s="209" t="s">
        <v>1773</v>
      </c>
      <c r="E1572" s="209" t="s">
        <v>553</v>
      </c>
      <c r="F1572" s="209">
        <v>1</v>
      </c>
      <c r="G1572" s="209" t="s">
        <v>554</v>
      </c>
      <c r="H1572" s="209" t="s">
        <v>620</v>
      </c>
      <c r="I1572" s="209" t="s">
        <v>622</v>
      </c>
      <c r="J1572" s="209" t="s">
        <v>1</v>
      </c>
      <c r="K1572" s="209" t="s">
        <v>2268</v>
      </c>
      <c r="L1572" s="209" t="s">
        <v>2371</v>
      </c>
      <c r="M1572" s="209" t="s">
        <v>660</v>
      </c>
      <c r="N1572" s="209" t="s">
        <v>765</v>
      </c>
      <c r="O1572" s="209"/>
      <c r="P1572" s="209"/>
      <c r="Q1572" s="209" t="s">
        <v>687</v>
      </c>
      <c r="R1572" s="209" t="e">
        <f>VLOOKUP(LEFT(Solicitacao_Prancha[[#This Row],[ORIGEM]],4),#REF!,2,0)</f>
        <v>#REF!</v>
      </c>
      <c r="S1572" s="209" t="e">
        <f>VLOOKUP(LEFT(Solicitacao_Prancha[[#This Row],[DESTINO]],4),#REF!,2,0)</f>
        <v>#REF!</v>
      </c>
      <c r="T1572" s="218" t="str">
        <f t="shared" si="342"/>
        <v>Não Aderente</v>
      </c>
      <c r="U1572" s="222">
        <f>((CONCATENATE(Solicitacao_Prancha[[#This Row],[DATA MOVIMENTAÇÃO]]," ",Solicitacao_Prancha[[#This Row],[HORA MOVIMENTAÇÃO]])-Solicitacao_Prancha[[#This Row],[DATA SOLICITAÇÃO]])*24)+3</f>
        <v>23.016666666604578</v>
      </c>
      <c r="V1572" s="218" t="s">
        <v>410</v>
      </c>
      <c r="W1572" s="209" t="str">
        <f>LEFT(Solicitacao_Prancha[[#This Row],[ORIGEM]],4)</f>
        <v>0078</v>
      </c>
      <c r="X1572" s="209" t="str">
        <f>LEFT(Solicitacao_Prancha[[#This Row],[DESTINO]],4)</f>
        <v>0476</v>
      </c>
      <c r="Y1572" s="209" t="str">
        <f t="shared" si="343"/>
        <v>BRLP0078</v>
      </c>
      <c r="Z1572" s="209" t="str">
        <f t="shared" si="344"/>
        <v>00780476</v>
      </c>
      <c r="AA1572" s="209" t="str">
        <f t="shared" si="345"/>
        <v>BRLP0476</v>
      </c>
      <c r="AB1572" s="222" t="e">
        <f>VLOOKUP(Y1572,#REF!,2,0)</f>
        <v>#REF!</v>
      </c>
      <c r="AC1572" s="222" t="e">
        <f>VLOOKUP(Z1572,#REF!,2,0)</f>
        <v>#REF!</v>
      </c>
      <c r="AD1572" s="222" t="e">
        <f>VLOOKUP(AA1572,#REF!,2,0)</f>
        <v>#REF!</v>
      </c>
      <c r="AE1572" s="228" t="e">
        <f t="shared" si="346"/>
        <v>#REF!</v>
      </c>
      <c r="AF1572" s="230" t="e">
        <f t="shared" si="351"/>
        <v>#REF!</v>
      </c>
      <c r="AG1572" s="230">
        <v>2</v>
      </c>
      <c r="AH1572" s="230" t="e">
        <f t="shared" si="352"/>
        <v>#REF!</v>
      </c>
      <c r="AI1572" s="230" t="e">
        <f t="shared" si="353"/>
        <v>#REF!</v>
      </c>
      <c r="AJ1572" s="230" t="e">
        <f t="shared" si="354"/>
        <v>#REF!</v>
      </c>
      <c r="AK1572" s="209"/>
      <c r="AL1572" s="209"/>
      <c r="AM1572" s="209"/>
      <c r="AN1572" s="209"/>
      <c r="AO1572" s="209"/>
      <c r="AP1572" s="209"/>
      <c r="AQ1572" s="209"/>
      <c r="AR1572" s="209"/>
      <c r="AS1572" s="209"/>
      <c r="AT1572" s="209"/>
      <c r="AU1572" s="209"/>
      <c r="AV1572" s="209"/>
      <c r="AW1572" s="209"/>
      <c r="AX1572"/>
    </row>
    <row r="1573" spans="1:50" ht="15" hidden="1" x14ac:dyDescent="0.25">
      <c r="A1573" s="209">
        <v>4342</v>
      </c>
      <c r="B1573" s="209" t="s">
        <v>717</v>
      </c>
      <c r="C1573" s="210">
        <v>45685.486805555556</v>
      </c>
      <c r="D1573" s="209" t="s">
        <v>515</v>
      </c>
      <c r="E1573" s="209" t="s">
        <v>500</v>
      </c>
      <c r="F1573" s="209">
        <v>2</v>
      </c>
      <c r="G1573" s="209" t="s">
        <v>8</v>
      </c>
      <c r="H1573" s="209" t="s">
        <v>620</v>
      </c>
      <c r="I1573" s="209" t="s">
        <v>624</v>
      </c>
      <c r="J1573" s="209" t="s">
        <v>1</v>
      </c>
      <c r="K1573" s="209" t="s">
        <v>2319</v>
      </c>
      <c r="L1573" s="209" t="s">
        <v>616</v>
      </c>
      <c r="M1573" s="209" t="s">
        <v>639</v>
      </c>
      <c r="N1573" s="209" t="s">
        <v>716</v>
      </c>
      <c r="O1573" s="209"/>
      <c r="P1573" s="209"/>
      <c r="Q1573" s="209" t="s">
        <v>688</v>
      </c>
      <c r="R1573" s="209" t="e">
        <f>VLOOKUP(LEFT(Solicitacao_Prancha[[#This Row],[ORIGEM]],4),#REF!,2,0)</f>
        <v>#REF!</v>
      </c>
      <c r="S1573" s="209" t="e">
        <f>VLOOKUP(LEFT(Solicitacao_Prancha[[#This Row],[DESTINO]],4),#REF!,2,0)</f>
        <v>#REF!</v>
      </c>
      <c r="T1573" s="218" t="str">
        <f t="shared" si="342"/>
        <v>Não Aderente</v>
      </c>
      <c r="U1573" s="222">
        <f>((CONCATENATE(Solicitacao_Prancha[[#This Row],[DATA MOVIMENTAÇÃO]]," ",Solicitacao_Prancha[[#This Row],[HORA MOVIMENTAÇÃO]])-Solicitacao_Prancha[[#This Row],[DATA SOLICITAÇÃO]])*24)+3</f>
        <v>11.316666666709352</v>
      </c>
      <c r="V1573" s="218" t="s">
        <v>410</v>
      </c>
      <c r="W1573" s="209" t="str">
        <f>LEFT(Solicitacao_Prancha[[#This Row],[ORIGEM]],4)</f>
        <v>0486</v>
      </c>
      <c r="X1573" s="209" t="str">
        <f>LEFT(Solicitacao_Prancha[[#This Row],[DESTINO]],4)</f>
        <v>0458</v>
      </c>
      <c r="Y1573" s="209" t="str">
        <f t="shared" si="343"/>
        <v>BRLP0486</v>
      </c>
      <c r="Z1573" s="209" t="str">
        <f t="shared" si="344"/>
        <v>04860458</v>
      </c>
      <c r="AA1573" s="209" t="str">
        <f t="shared" si="345"/>
        <v>BRLP0458</v>
      </c>
      <c r="AB1573" s="222" t="e">
        <f>VLOOKUP(Y1573,#REF!,2,0)</f>
        <v>#REF!</v>
      </c>
      <c r="AC1573" s="222" t="e">
        <f>VLOOKUP(Z1573,#REF!,2,0)</f>
        <v>#REF!</v>
      </c>
      <c r="AD1573" s="222" t="e">
        <f>VLOOKUP(AA1573,#REF!,2,0)</f>
        <v>#REF!</v>
      </c>
      <c r="AE1573" s="228" t="e">
        <f t="shared" si="346"/>
        <v>#REF!</v>
      </c>
      <c r="AF1573" s="230" t="e">
        <f t="shared" si="351"/>
        <v>#REF!</v>
      </c>
      <c r="AG1573" s="230">
        <v>2</v>
      </c>
      <c r="AH1573" s="230" t="e">
        <f t="shared" si="352"/>
        <v>#REF!</v>
      </c>
      <c r="AI1573" s="230" t="e">
        <f t="shared" si="353"/>
        <v>#REF!</v>
      </c>
      <c r="AJ1573" s="230" t="e">
        <f t="shared" si="354"/>
        <v>#REF!</v>
      </c>
      <c r="AK1573" s="209"/>
      <c r="AL1573" s="209"/>
      <c r="AM1573" s="209"/>
      <c r="AN1573" s="209"/>
      <c r="AO1573" s="209"/>
      <c r="AP1573" s="209"/>
      <c r="AQ1573" s="209"/>
      <c r="AR1573" s="209"/>
      <c r="AS1573" s="209"/>
      <c r="AT1573" s="209"/>
      <c r="AU1573" s="209"/>
      <c r="AV1573" s="209"/>
      <c r="AW1573" s="209"/>
      <c r="AX1573"/>
    </row>
    <row r="1574" spans="1:50" ht="15" hidden="1" x14ac:dyDescent="0.25">
      <c r="A1574" s="209">
        <v>4343</v>
      </c>
      <c r="B1574" s="209" t="s">
        <v>717</v>
      </c>
      <c r="C1574" s="210">
        <v>45685.488194444442</v>
      </c>
      <c r="D1574" s="209" t="s">
        <v>511</v>
      </c>
      <c r="E1574" s="209" t="s">
        <v>491</v>
      </c>
      <c r="F1574" s="209">
        <v>1</v>
      </c>
      <c r="G1574" s="209" t="s">
        <v>8</v>
      </c>
      <c r="H1574" s="209" t="s">
        <v>620</v>
      </c>
      <c r="I1574" s="209" t="s">
        <v>624</v>
      </c>
      <c r="J1574" s="209" t="s">
        <v>1</v>
      </c>
      <c r="K1574" s="209" t="s">
        <v>2319</v>
      </c>
      <c r="L1574" s="209" t="s">
        <v>616</v>
      </c>
      <c r="M1574" s="209" t="s">
        <v>639</v>
      </c>
      <c r="N1574" s="209" t="s">
        <v>716</v>
      </c>
      <c r="O1574" s="209"/>
      <c r="P1574" s="209"/>
      <c r="Q1574" s="209" t="s">
        <v>688</v>
      </c>
      <c r="R1574" s="209" t="e">
        <f>VLOOKUP(LEFT(Solicitacao_Prancha[[#This Row],[ORIGEM]],4),#REF!,2,0)</f>
        <v>#REF!</v>
      </c>
      <c r="S1574" s="209" t="e">
        <f>VLOOKUP(LEFT(Solicitacao_Prancha[[#This Row],[DESTINO]],4),#REF!,2,0)</f>
        <v>#REF!</v>
      </c>
      <c r="T1574" s="218" t="str">
        <f t="shared" si="342"/>
        <v>Não Aderente</v>
      </c>
      <c r="U1574" s="222">
        <f>((CONCATENATE(Solicitacao_Prancha[[#This Row],[DATA MOVIMENTAÇÃO]]," ",Solicitacao_Prancha[[#This Row],[HORA MOVIMENTAÇÃO]])-Solicitacao_Prancha[[#This Row],[DATA SOLICITAÇÃO]])*24)+3</f>
        <v>11.283333333441988</v>
      </c>
      <c r="V1574" s="218" t="s">
        <v>410</v>
      </c>
      <c r="W1574" s="209" t="str">
        <f>LEFT(Solicitacao_Prancha[[#This Row],[ORIGEM]],4)</f>
        <v>0486</v>
      </c>
      <c r="X1574" s="209" t="str">
        <f>LEFT(Solicitacao_Prancha[[#This Row],[DESTINO]],4)</f>
        <v>0458</v>
      </c>
      <c r="Y1574" s="209" t="str">
        <f t="shared" si="343"/>
        <v>BRLP0486</v>
      </c>
      <c r="Z1574" s="209" t="str">
        <f t="shared" si="344"/>
        <v>04860458</v>
      </c>
      <c r="AA1574" s="209" t="str">
        <f t="shared" si="345"/>
        <v>BRLP0458</v>
      </c>
      <c r="AB1574" s="222" t="e">
        <f>VLOOKUP(Y1574,#REF!,2,0)</f>
        <v>#REF!</v>
      </c>
      <c r="AC1574" s="222" t="e">
        <f>VLOOKUP(Z1574,#REF!,2,0)</f>
        <v>#REF!</v>
      </c>
      <c r="AD1574" s="222" t="e">
        <f>VLOOKUP(AA1574,#REF!,2,0)</f>
        <v>#REF!</v>
      </c>
      <c r="AE1574" s="228" t="e">
        <f t="shared" si="346"/>
        <v>#REF!</v>
      </c>
      <c r="AF1574" s="230" t="e">
        <f t="shared" si="351"/>
        <v>#REF!</v>
      </c>
      <c r="AG1574" s="230">
        <v>2</v>
      </c>
      <c r="AH1574" s="230" t="e">
        <f t="shared" si="352"/>
        <v>#REF!</v>
      </c>
      <c r="AI1574" s="230" t="e">
        <f t="shared" si="353"/>
        <v>#REF!</v>
      </c>
      <c r="AJ1574" s="230" t="e">
        <f t="shared" si="354"/>
        <v>#REF!</v>
      </c>
      <c r="AK1574" s="209"/>
      <c r="AL1574" s="209"/>
      <c r="AM1574" s="209"/>
      <c r="AN1574" s="209"/>
      <c r="AO1574" s="209"/>
      <c r="AP1574" s="209"/>
      <c r="AQ1574" s="209"/>
      <c r="AR1574" s="209"/>
      <c r="AS1574" s="209"/>
      <c r="AT1574" s="209"/>
      <c r="AU1574" s="209"/>
      <c r="AV1574" s="209"/>
      <c r="AW1574" s="209"/>
      <c r="AX1574"/>
    </row>
    <row r="1575" spans="1:50" ht="15" hidden="1" x14ac:dyDescent="0.25">
      <c r="A1575" s="209">
        <v>4344</v>
      </c>
      <c r="B1575" s="209" t="s">
        <v>717</v>
      </c>
      <c r="C1575" s="210">
        <v>45685.508333333331</v>
      </c>
      <c r="D1575" s="209" t="s">
        <v>571</v>
      </c>
      <c r="E1575" s="209" t="s">
        <v>500</v>
      </c>
      <c r="F1575" s="209">
        <v>1</v>
      </c>
      <c r="G1575" s="209" t="s">
        <v>508</v>
      </c>
      <c r="H1575" s="209" t="s">
        <v>620</v>
      </c>
      <c r="I1575" s="209" t="s">
        <v>621</v>
      </c>
      <c r="J1575" s="209" t="s">
        <v>531</v>
      </c>
      <c r="K1575" s="209" t="s">
        <v>2319</v>
      </c>
      <c r="L1575" s="209" t="s">
        <v>595</v>
      </c>
      <c r="M1575" s="209" t="s">
        <v>696</v>
      </c>
      <c r="N1575" s="209" t="s">
        <v>696</v>
      </c>
      <c r="O1575" s="209"/>
      <c r="P1575" s="209" t="s">
        <v>633</v>
      </c>
      <c r="Q1575" s="209" t="s">
        <v>688</v>
      </c>
      <c r="R1575" s="209" t="e">
        <f>VLOOKUP(LEFT(Solicitacao_Prancha[[#This Row],[ORIGEM]],4),#REF!,2,0)</f>
        <v>#REF!</v>
      </c>
      <c r="S1575" s="209" t="e">
        <f>VLOOKUP(LEFT(Solicitacao_Prancha[[#This Row],[DESTINO]],4),#REF!,2,0)</f>
        <v>#REF!</v>
      </c>
      <c r="T1575" s="218" t="str">
        <f t="shared" si="342"/>
        <v>Não Aderente</v>
      </c>
      <c r="U1575" s="222">
        <f>((CONCATENATE(Solicitacao_Prancha[[#This Row],[DATA MOVIMENTAÇÃO]]," ",Solicitacao_Prancha[[#This Row],[HORA MOVIMENTAÇÃO]])-Solicitacao_Prancha[[#This Row],[DATA SOLICITAÇÃO]])*24)+3</f>
        <v>0.79999999998835847</v>
      </c>
      <c r="V1575" s="218" t="s">
        <v>410</v>
      </c>
      <c r="W1575" s="209" t="str">
        <f>LEFT(Solicitacao_Prancha[[#This Row],[ORIGEM]],4)</f>
        <v>0347</v>
      </c>
      <c r="X1575" s="209" t="str">
        <f>LEFT(Solicitacao_Prancha[[#This Row],[DESTINO]],4)</f>
        <v>0347</v>
      </c>
      <c r="Y1575" s="209" t="str">
        <f t="shared" si="343"/>
        <v>BRLP0347</v>
      </c>
      <c r="Z1575" s="209" t="str">
        <f t="shared" si="344"/>
        <v>03470347</v>
      </c>
      <c r="AA1575" s="209" t="str">
        <f t="shared" si="345"/>
        <v>BRLP0347</v>
      </c>
      <c r="AB1575" s="222" t="e">
        <f>VLOOKUP(Y1575,#REF!,2,0)</f>
        <v>#REF!</v>
      </c>
      <c r="AC1575" s="222" t="e">
        <f>VLOOKUP(Z1575,#REF!,2,0)</f>
        <v>#REF!</v>
      </c>
      <c r="AD1575" s="222" t="e">
        <f>VLOOKUP(AA1575,#REF!,2,0)</f>
        <v>#REF!</v>
      </c>
      <c r="AE1575" s="228" t="e">
        <f t="shared" si="346"/>
        <v>#REF!</v>
      </c>
      <c r="AF1575" s="230" t="e">
        <f t="shared" si="351"/>
        <v>#REF!</v>
      </c>
      <c r="AG1575" s="230">
        <v>2</v>
      </c>
      <c r="AH1575" s="230" t="e">
        <f t="shared" si="352"/>
        <v>#REF!</v>
      </c>
      <c r="AI1575" s="230" t="e">
        <f t="shared" si="353"/>
        <v>#REF!</v>
      </c>
      <c r="AJ1575" s="230" t="e">
        <f t="shared" si="354"/>
        <v>#REF!</v>
      </c>
      <c r="AK1575" s="209"/>
      <c r="AL1575" s="209"/>
      <c r="AM1575" s="209"/>
      <c r="AN1575" s="209"/>
      <c r="AO1575" s="209"/>
      <c r="AP1575" s="209"/>
      <c r="AQ1575" s="209"/>
      <c r="AR1575" s="209"/>
      <c r="AS1575" s="209"/>
      <c r="AT1575" s="209"/>
      <c r="AU1575" s="209"/>
      <c r="AV1575" s="209"/>
      <c r="AW1575" s="209"/>
      <c r="AX1575"/>
    </row>
    <row r="1576" spans="1:50" ht="15" hidden="1" x14ac:dyDescent="0.25">
      <c r="A1576" s="209">
        <v>4345</v>
      </c>
      <c r="B1576" s="209" t="s">
        <v>717</v>
      </c>
      <c r="C1576" s="210">
        <v>45685.509722222225</v>
      </c>
      <c r="D1576" s="209" t="s">
        <v>571</v>
      </c>
      <c r="E1576" s="209" t="s">
        <v>500</v>
      </c>
      <c r="F1576" s="209">
        <v>1</v>
      </c>
      <c r="G1576" s="209" t="s">
        <v>508</v>
      </c>
      <c r="H1576" s="209" t="s">
        <v>620</v>
      </c>
      <c r="I1576" s="209" t="s">
        <v>621</v>
      </c>
      <c r="J1576" s="209" t="s">
        <v>531</v>
      </c>
      <c r="K1576" s="209" t="s">
        <v>2319</v>
      </c>
      <c r="L1576" s="209" t="s">
        <v>606</v>
      </c>
      <c r="M1576" s="209" t="s">
        <v>696</v>
      </c>
      <c r="N1576" s="209" t="s">
        <v>696</v>
      </c>
      <c r="O1576" s="209"/>
      <c r="P1576" s="209" t="s">
        <v>633</v>
      </c>
      <c r="Q1576" s="209" t="s">
        <v>688</v>
      </c>
      <c r="R1576" s="209" t="e">
        <f>VLOOKUP(LEFT(Solicitacao_Prancha[[#This Row],[ORIGEM]],4),#REF!,2,0)</f>
        <v>#REF!</v>
      </c>
      <c r="S1576" s="209" t="e">
        <f>VLOOKUP(LEFT(Solicitacao_Prancha[[#This Row],[DESTINO]],4),#REF!,2,0)</f>
        <v>#REF!</v>
      </c>
      <c r="T1576" s="218" t="str">
        <f t="shared" si="342"/>
        <v>Não Aderente</v>
      </c>
      <c r="U1576" s="222">
        <f>((CONCATENATE(Solicitacao_Prancha[[#This Row],[DATA MOVIMENTAÇÃO]]," ",Solicitacao_Prancha[[#This Row],[HORA MOVIMENTAÇÃO]])-Solicitacao_Prancha[[#This Row],[DATA SOLICITAÇÃO]])*24)+3</f>
        <v>2.7666666666045785</v>
      </c>
      <c r="V1576" s="218" t="s">
        <v>410</v>
      </c>
      <c r="W1576" s="209" t="str">
        <f>LEFT(Solicitacao_Prancha[[#This Row],[ORIGEM]],4)</f>
        <v>0347</v>
      </c>
      <c r="X1576" s="209" t="str">
        <f>LEFT(Solicitacao_Prancha[[#This Row],[DESTINO]],4)</f>
        <v>0347</v>
      </c>
      <c r="Y1576" s="209" t="str">
        <f t="shared" si="343"/>
        <v>BRLP0347</v>
      </c>
      <c r="Z1576" s="209" t="str">
        <f t="shared" si="344"/>
        <v>03470347</v>
      </c>
      <c r="AA1576" s="209" t="str">
        <f t="shared" si="345"/>
        <v>BRLP0347</v>
      </c>
      <c r="AB1576" s="222" t="e">
        <f>VLOOKUP(Y1576,#REF!,2,0)</f>
        <v>#REF!</v>
      </c>
      <c r="AC1576" s="222" t="e">
        <f>VLOOKUP(Z1576,#REF!,2,0)</f>
        <v>#REF!</v>
      </c>
      <c r="AD1576" s="222" t="e">
        <f>VLOOKUP(AA1576,#REF!,2,0)</f>
        <v>#REF!</v>
      </c>
      <c r="AE1576" s="228" t="e">
        <f t="shared" si="346"/>
        <v>#REF!</v>
      </c>
      <c r="AF1576" s="230" t="e">
        <f t="shared" si="351"/>
        <v>#REF!</v>
      </c>
      <c r="AG1576" s="230">
        <v>2</v>
      </c>
      <c r="AH1576" s="230" t="e">
        <f t="shared" si="352"/>
        <v>#REF!</v>
      </c>
      <c r="AI1576" s="230" t="e">
        <f t="shared" si="353"/>
        <v>#REF!</v>
      </c>
      <c r="AJ1576" s="230" t="e">
        <f t="shared" si="354"/>
        <v>#REF!</v>
      </c>
      <c r="AK1576" s="209"/>
      <c r="AL1576" s="209"/>
      <c r="AM1576" s="209"/>
      <c r="AN1576" s="209"/>
      <c r="AO1576" s="209"/>
      <c r="AP1576" s="209"/>
      <c r="AQ1576" s="209"/>
      <c r="AR1576" s="209"/>
      <c r="AS1576" s="209"/>
      <c r="AT1576" s="209"/>
      <c r="AU1576" s="209"/>
      <c r="AV1576" s="209"/>
      <c r="AW1576" s="209"/>
      <c r="AX1576"/>
    </row>
    <row r="1577" spans="1:50" ht="15" hidden="1" x14ac:dyDescent="0.25">
      <c r="A1577" s="209">
        <v>4346</v>
      </c>
      <c r="B1577" s="209" t="s">
        <v>717</v>
      </c>
      <c r="C1577" s="210">
        <v>45685.52847222222</v>
      </c>
      <c r="D1577" s="209" t="s">
        <v>2242</v>
      </c>
      <c r="E1577" s="209" t="s">
        <v>5</v>
      </c>
      <c r="F1577" s="209">
        <v>1</v>
      </c>
      <c r="G1577" s="209" t="s">
        <v>501</v>
      </c>
      <c r="H1577" s="209" t="s">
        <v>620</v>
      </c>
      <c r="I1577" s="209" t="s">
        <v>620</v>
      </c>
      <c r="J1577" s="209" t="s">
        <v>1</v>
      </c>
      <c r="K1577" s="209" t="s">
        <v>2351</v>
      </c>
      <c r="L1577" s="209" t="s">
        <v>2372</v>
      </c>
      <c r="M1577" s="209" t="s">
        <v>2</v>
      </c>
      <c r="N1577" s="209" t="s">
        <v>2</v>
      </c>
      <c r="O1577" s="209"/>
      <c r="P1577" s="209"/>
      <c r="Q1577" s="209" t="s">
        <v>687</v>
      </c>
      <c r="R1577" s="209" t="e">
        <f>VLOOKUP(LEFT(Solicitacao_Prancha[[#This Row],[ORIGEM]],4),#REF!,2,0)</f>
        <v>#REF!</v>
      </c>
      <c r="S1577" s="209" t="e">
        <f>VLOOKUP(LEFT(Solicitacao_Prancha[[#This Row],[DESTINO]],4),#REF!,2,0)</f>
        <v>#REF!</v>
      </c>
      <c r="T1577" s="218" t="str">
        <f t="shared" si="342"/>
        <v>Aderente</v>
      </c>
      <c r="U1577" s="222">
        <f>((CONCATENATE(Solicitacao_Prancha[[#This Row],[DATA MOVIMENTAÇÃO]]," ",Solicitacao_Prancha[[#This Row],[HORA MOVIMENTAÇÃO]])-Solicitacao_Prancha[[#This Row],[DATA SOLICITAÇÃO]])*24)+3</f>
        <v>49.983333333337214</v>
      </c>
      <c r="V1577" s="218" t="s">
        <v>410</v>
      </c>
      <c r="W1577" s="209" t="str">
        <f>LEFT(Solicitacao_Prancha[[#This Row],[ORIGEM]],4)</f>
        <v>0001</v>
      </c>
      <c r="X1577" s="209" t="str">
        <f>LEFT(Solicitacao_Prancha[[#This Row],[DESTINO]],4)</f>
        <v>0001</v>
      </c>
      <c r="Y1577" s="209" t="str">
        <f t="shared" si="343"/>
        <v>BRLP0001</v>
      </c>
      <c r="Z1577" s="209" t="str">
        <f t="shared" si="344"/>
        <v>00010001</v>
      </c>
      <c r="AA1577" s="209" t="str">
        <f t="shared" si="345"/>
        <v>BRLP0001</v>
      </c>
      <c r="AB1577" s="222" t="e">
        <f>VLOOKUP(Y1577,#REF!,2,0)</f>
        <v>#REF!</v>
      </c>
      <c r="AC1577" s="222" t="e">
        <f>VLOOKUP(Z1577,#REF!,2,0)</f>
        <v>#REF!</v>
      </c>
      <c r="AD1577" s="222" t="e">
        <f>VLOOKUP(AA1577,#REF!,2,0)</f>
        <v>#REF!</v>
      </c>
      <c r="AE1577" s="228" t="e">
        <f t="shared" si="346"/>
        <v>#REF!</v>
      </c>
      <c r="AF1577" s="230" t="e">
        <f t="shared" si="351"/>
        <v>#REF!</v>
      </c>
      <c r="AG1577" s="230">
        <v>2</v>
      </c>
      <c r="AH1577" s="230" t="e">
        <f t="shared" si="352"/>
        <v>#REF!</v>
      </c>
      <c r="AI1577" s="230" t="e">
        <f t="shared" si="353"/>
        <v>#REF!</v>
      </c>
      <c r="AJ1577" s="230" t="e">
        <f t="shared" si="354"/>
        <v>#REF!</v>
      </c>
      <c r="AK1577" s="209"/>
      <c r="AL1577" s="209"/>
      <c r="AM1577" s="209"/>
      <c r="AN1577" s="209"/>
      <c r="AO1577" s="209"/>
      <c r="AP1577" s="209"/>
      <c r="AQ1577" s="209"/>
      <c r="AR1577" s="209"/>
      <c r="AS1577" s="209"/>
      <c r="AT1577" s="209"/>
      <c r="AU1577" s="209"/>
      <c r="AV1577" s="209"/>
      <c r="AW1577" s="209"/>
      <c r="AX1577"/>
    </row>
    <row r="1578" spans="1:50" ht="15" hidden="1" x14ac:dyDescent="0.25">
      <c r="A1578" s="209">
        <v>4347</v>
      </c>
      <c r="B1578" s="209" t="s">
        <v>745</v>
      </c>
      <c r="C1578" s="210">
        <v>45685.577777777777</v>
      </c>
      <c r="D1578" s="209" t="s">
        <v>557</v>
      </c>
      <c r="E1578" s="209" t="s">
        <v>537</v>
      </c>
      <c r="F1578" s="209">
        <v>1</v>
      </c>
      <c r="G1578" s="209" t="s">
        <v>823</v>
      </c>
      <c r="H1578" s="209" t="s">
        <v>620</v>
      </c>
      <c r="I1578" s="209" t="s">
        <v>621</v>
      </c>
      <c r="J1578" s="209" t="s">
        <v>531</v>
      </c>
      <c r="K1578" s="209" t="s">
        <v>2268</v>
      </c>
      <c r="L1578" s="209" t="s">
        <v>593</v>
      </c>
      <c r="M1578" s="209" t="s">
        <v>1567</v>
      </c>
      <c r="N1578" s="209" t="s">
        <v>2373</v>
      </c>
      <c r="O1578" s="209" t="s">
        <v>2374</v>
      </c>
      <c r="P1578" s="209" t="s">
        <v>1429</v>
      </c>
      <c r="Q1578" s="209" t="s">
        <v>687</v>
      </c>
      <c r="R1578" s="209" t="e">
        <f>VLOOKUP(LEFT(Solicitacao_Prancha[[#This Row],[ORIGEM]],4),#REF!,2,0)</f>
        <v>#REF!</v>
      </c>
      <c r="S1578" s="209" t="e">
        <f>VLOOKUP(LEFT(Solicitacao_Prancha[[#This Row],[DESTINO]],4),#REF!,2,0)</f>
        <v>#REF!</v>
      </c>
      <c r="T1578" s="218" t="str">
        <f t="shared" si="342"/>
        <v>Não Aderente</v>
      </c>
      <c r="U1578" s="222">
        <f>((CONCATENATE(Solicitacao_Prancha[[#This Row],[DATA MOVIMENTAÇÃO]]," ",Solicitacao_Prancha[[#This Row],[HORA MOVIMENTAÇÃO]])-Solicitacao_Prancha[[#This Row],[DATA SOLICITAÇÃO]])*24)+3</f>
        <v>21.133333333418705</v>
      </c>
      <c r="V1578" s="218" t="s">
        <v>410</v>
      </c>
      <c r="W1578" s="209" t="str">
        <f>LEFT(Solicitacao_Prancha[[#This Row],[ORIGEM]],4)</f>
        <v>0109</v>
      </c>
      <c r="X1578" s="209" t="str">
        <f>LEFT(Solicitacao_Prancha[[#This Row],[DESTINO]],4)</f>
        <v>0052</v>
      </c>
      <c r="Y1578" s="209" t="str">
        <f t="shared" si="343"/>
        <v>BRLP0109</v>
      </c>
      <c r="Z1578" s="209" t="str">
        <f t="shared" si="344"/>
        <v>01090052</v>
      </c>
      <c r="AA1578" s="209" t="str">
        <f t="shared" si="345"/>
        <v>BRLP0052</v>
      </c>
      <c r="AB1578" s="222" t="e">
        <f>VLOOKUP(Y1578,#REF!,2,0)</f>
        <v>#REF!</v>
      </c>
      <c r="AC1578" s="222" t="e">
        <f>VLOOKUP(Z1578,#REF!,2,0)</f>
        <v>#REF!</v>
      </c>
      <c r="AD1578" s="222" t="e">
        <f>VLOOKUP(AA1578,#REF!,2,0)</f>
        <v>#REF!</v>
      </c>
      <c r="AE1578" s="228" t="e">
        <f t="shared" si="346"/>
        <v>#REF!</v>
      </c>
      <c r="AF1578" s="230" t="e">
        <f t="shared" si="351"/>
        <v>#REF!</v>
      </c>
      <c r="AG1578" s="230">
        <v>2</v>
      </c>
      <c r="AH1578" s="230" t="e">
        <f t="shared" si="352"/>
        <v>#REF!</v>
      </c>
      <c r="AI1578" s="230" t="e">
        <f t="shared" si="353"/>
        <v>#REF!</v>
      </c>
      <c r="AJ1578" s="230" t="e">
        <f t="shared" si="354"/>
        <v>#REF!</v>
      </c>
      <c r="AK1578" s="209"/>
      <c r="AL1578" s="209"/>
      <c r="AM1578" s="209"/>
      <c r="AN1578" s="209"/>
      <c r="AO1578" s="209"/>
      <c r="AP1578" s="209"/>
      <c r="AQ1578" s="209"/>
      <c r="AR1578" s="209"/>
      <c r="AS1578" s="209"/>
      <c r="AT1578" s="209"/>
      <c r="AU1578" s="209"/>
      <c r="AV1578" s="209"/>
      <c r="AW1578" s="209"/>
      <c r="AX1578"/>
    </row>
    <row r="1579" spans="1:50" ht="15" hidden="1" x14ac:dyDescent="0.25">
      <c r="A1579" s="209">
        <v>4348</v>
      </c>
      <c r="B1579" s="209" t="s">
        <v>718</v>
      </c>
      <c r="C1579" s="210">
        <v>45685.612500000003</v>
      </c>
      <c r="D1579" s="209" t="s">
        <v>1383</v>
      </c>
      <c r="E1579" s="209" t="s">
        <v>5</v>
      </c>
      <c r="F1579" s="209">
        <v>1</v>
      </c>
      <c r="G1579" s="209" t="s">
        <v>7</v>
      </c>
      <c r="H1579" s="209" t="s">
        <v>620</v>
      </c>
      <c r="I1579" s="209" t="s">
        <v>620</v>
      </c>
      <c r="J1579" s="209" t="s">
        <v>502</v>
      </c>
      <c r="K1579" s="209" t="s">
        <v>2352</v>
      </c>
      <c r="L1579" s="209" t="s">
        <v>604</v>
      </c>
      <c r="M1579" s="209" t="s">
        <v>1161</v>
      </c>
      <c r="N1579" s="209" t="s">
        <v>713</v>
      </c>
      <c r="O1579" s="209"/>
      <c r="P1579" s="209"/>
      <c r="Q1579" s="209" t="s">
        <v>688</v>
      </c>
      <c r="R1579" s="209" t="e">
        <f>VLOOKUP(LEFT(Solicitacao_Prancha[[#This Row],[ORIGEM]],4),#REF!,2,0)</f>
        <v>#REF!</v>
      </c>
      <c r="S1579" s="209" t="e">
        <f>VLOOKUP(LEFT(Solicitacao_Prancha[[#This Row],[DESTINO]],4),#REF!,2,0)</f>
        <v>#REF!</v>
      </c>
      <c r="T1579" s="218" t="str">
        <f t="shared" si="342"/>
        <v>Aderente</v>
      </c>
      <c r="U1579" s="222">
        <f>((CONCATENATE(Solicitacao_Prancha[[#This Row],[DATA MOVIMENTAÇÃO]]," ",Solicitacao_Prancha[[#This Row],[HORA MOVIMENTAÇÃO]])-Solicitacao_Prancha[[#This Row],[DATA SOLICITAÇÃO]])*24)+3</f>
        <v>67.299999999871943</v>
      </c>
      <c r="V1579" s="218" t="s">
        <v>410</v>
      </c>
      <c r="W1579" s="209" t="str">
        <f>LEFT(Solicitacao_Prancha[[#This Row],[ORIGEM]],4)</f>
        <v>0549</v>
      </c>
      <c r="X1579" s="209" t="str">
        <f>LEFT(Solicitacao_Prancha[[#This Row],[DESTINO]],4)</f>
        <v>1119</v>
      </c>
      <c r="Y1579" s="209" t="str">
        <f t="shared" si="343"/>
        <v>BRLP0549</v>
      </c>
      <c r="Z1579" s="209" t="str">
        <f t="shared" si="344"/>
        <v>05491119</v>
      </c>
      <c r="AA1579" s="209" t="str">
        <f t="shared" si="345"/>
        <v>BRLP1119</v>
      </c>
      <c r="AB1579" s="222" t="e">
        <f>VLOOKUP(Y1579,#REF!,2,0)</f>
        <v>#REF!</v>
      </c>
      <c r="AC1579" s="222" t="e">
        <f>VLOOKUP(Z1579,#REF!,2,0)</f>
        <v>#REF!</v>
      </c>
      <c r="AD1579" s="222" t="e">
        <f>VLOOKUP(AA1579,#REF!,2,0)</f>
        <v>#REF!</v>
      </c>
      <c r="AE1579" s="228" t="e">
        <f t="shared" si="346"/>
        <v>#REF!</v>
      </c>
      <c r="AF1579" s="230" t="e">
        <f t="shared" si="351"/>
        <v>#REF!</v>
      </c>
      <c r="AG1579" s="230">
        <v>2</v>
      </c>
      <c r="AH1579" s="230" t="e">
        <f t="shared" si="352"/>
        <v>#REF!</v>
      </c>
      <c r="AI1579" s="230" t="e">
        <f t="shared" si="353"/>
        <v>#REF!</v>
      </c>
      <c r="AJ1579" s="230" t="e">
        <f t="shared" si="354"/>
        <v>#REF!</v>
      </c>
      <c r="AK1579" s="209"/>
      <c r="AL1579" s="209"/>
      <c r="AM1579" s="209"/>
      <c r="AN1579" s="209"/>
      <c r="AO1579" s="209"/>
      <c r="AP1579" s="209"/>
      <c r="AQ1579" s="209"/>
      <c r="AR1579" s="209"/>
      <c r="AS1579" s="209"/>
      <c r="AT1579" s="209"/>
      <c r="AU1579" s="209"/>
      <c r="AV1579" s="209"/>
      <c r="AW1579" s="209"/>
      <c r="AX1579"/>
    </row>
    <row r="1580" spans="1:50" ht="15" hidden="1" x14ac:dyDescent="0.25">
      <c r="A1580" s="209">
        <v>4349</v>
      </c>
      <c r="B1580" s="209" t="s">
        <v>718</v>
      </c>
      <c r="C1580" s="210">
        <v>45685.613194444442</v>
      </c>
      <c r="D1580" s="209" t="s">
        <v>1383</v>
      </c>
      <c r="E1580" s="209" t="s">
        <v>719</v>
      </c>
      <c r="F1580" s="209">
        <v>6</v>
      </c>
      <c r="G1580" s="209" t="s">
        <v>7</v>
      </c>
      <c r="H1580" s="209" t="s">
        <v>637</v>
      </c>
      <c r="I1580" s="209" t="s">
        <v>621</v>
      </c>
      <c r="J1580" s="209" t="s">
        <v>502</v>
      </c>
      <c r="K1580" s="209" t="s">
        <v>2352</v>
      </c>
      <c r="L1580" s="209" t="s">
        <v>612</v>
      </c>
      <c r="M1580" s="209" t="s">
        <v>1161</v>
      </c>
      <c r="N1580" s="209" t="s">
        <v>713</v>
      </c>
      <c r="O1580" s="209"/>
      <c r="P1580" s="209"/>
      <c r="Q1580" s="209" t="s">
        <v>688</v>
      </c>
      <c r="R1580" s="209" t="e">
        <f>VLOOKUP(LEFT(Solicitacao_Prancha[[#This Row],[ORIGEM]],4),#REF!,2,0)</f>
        <v>#REF!</v>
      </c>
      <c r="S1580" s="209" t="e">
        <f>VLOOKUP(LEFT(Solicitacao_Prancha[[#This Row],[DESTINO]],4),#REF!,2,0)</f>
        <v>#REF!</v>
      </c>
      <c r="T1580" s="218" t="str">
        <f t="shared" si="342"/>
        <v>Aderente</v>
      </c>
      <c r="U1580" s="222">
        <f>((CONCATENATE(Solicitacao_Prancha[[#This Row],[DATA MOVIMENTAÇÃO]]," ",Solicitacao_Prancha[[#This Row],[HORA MOVIMENTAÇÃO]])-Solicitacao_Prancha[[#This Row],[DATA SOLICITAÇÃO]])*24)+3</f>
        <v>66.783333333441988</v>
      </c>
      <c r="V1580" s="218" t="s">
        <v>410</v>
      </c>
      <c r="W1580" s="209" t="str">
        <f>LEFT(Solicitacao_Prancha[[#This Row],[ORIGEM]],4)</f>
        <v>0549</v>
      </c>
      <c r="X1580" s="209" t="str">
        <f>LEFT(Solicitacao_Prancha[[#This Row],[DESTINO]],4)</f>
        <v>1119</v>
      </c>
      <c r="Y1580" s="209" t="str">
        <f t="shared" si="343"/>
        <v>BRLP0549</v>
      </c>
      <c r="Z1580" s="209" t="str">
        <f t="shared" si="344"/>
        <v>05491119</v>
      </c>
      <c r="AA1580" s="209" t="str">
        <f t="shared" si="345"/>
        <v>BRLP1119</v>
      </c>
      <c r="AB1580" s="222" t="e">
        <f>VLOOKUP(Y1580,#REF!,2,0)</f>
        <v>#REF!</v>
      </c>
      <c r="AC1580" s="222" t="e">
        <f>VLOOKUP(Z1580,#REF!,2,0)</f>
        <v>#REF!</v>
      </c>
      <c r="AD1580" s="222" t="e">
        <f>VLOOKUP(AA1580,#REF!,2,0)</f>
        <v>#REF!</v>
      </c>
      <c r="AE1580" s="228" t="e">
        <f t="shared" si="346"/>
        <v>#REF!</v>
      </c>
      <c r="AF1580" s="230" t="e">
        <f t="shared" si="351"/>
        <v>#REF!</v>
      </c>
      <c r="AG1580" s="230">
        <v>2</v>
      </c>
      <c r="AH1580" s="230" t="e">
        <f t="shared" si="352"/>
        <v>#REF!</v>
      </c>
      <c r="AI1580" s="230" t="e">
        <f t="shared" si="353"/>
        <v>#REF!</v>
      </c>
      <c r="AJ1580" s="230" t="e">
        <f t="shared" si="354"/>
        <v>#REF!</v>
      </c>
      <c r="AK1580" s="209"/>
      <c r="AL1580" s="209"/>
      <c r="AM1580" s="209"/>
      <c r="AN1580" s="209"/>
      <c r="AO1580" s="209"/>
      <c r="AP1580" s="209"/>
      <c r="AQ1580" s="209"/>
      <c r="AR1580" s="209"/>
      <c r="AS1580" s="209"/>
      <c r="AT1580" s="209"/>
      <c r="AU1580" s="209"/>
      <c r="AV1580" s="209"/>
      <c r="AW1580" s="209"/>
      <c r="AX1580"/>
    </row>
    <row r="1581" spans="1:50" ht="15" hidden="1" x14ac:dyDescent="0.25">
      <c r="A1581" s="209">
        <v>4350</v>
      </c>
      <c r="B1581" s="209" t="s">
        <v>745</v>
      </c>
      <c r="C1581" s="210">
        <v>45685.674305555556</v>
      </c>
      <c r="D1581" s="209" t="s">
        <v>484</v>
      </c>
      <c r="E1581" s="209" t="s">
        <v>497</v>
      </c>
      <c r="F1581" s="209">
        <v>2</v>
      </c>
      <c r="G1581" s="209" t="s">
        <v>486</v>
      </c>
      <c r="H1581" s="209" t="s">
        <v>621</v>
      </c>
      <c r="I1581" s="209" t="s">
        <v>622</v>
      </c>
      <c r="J1581" s="209" t="s">
        <v>1</v>
      </c>
      <c r="K1581" s="209" t="s">
        <v>2351</v>
      </c>
      <c r="L1581" s="209" t="s">
        <v>2264</v>
      </c>
      <c r="M1581" s="209" t="s">
        <v>680</v>
      </c>
      <c r="N1581" s="209" t="s">
        <v>3</v>
      </c>
      <c r="O1581" s="209"/>
      <c r="P1581" s="209"/>
      <c r="Q1581" s="209" t="s">
        <v>688</v>
      </c>
      <c r="R1581" s="209" t="e">
        <f>VLOOKUP(LEFT(Solicitacao_Prancha[[#This Row],[ORIGEM]],4),#REF!,2,0)</f>
        <v>#REF!</v>
      </c>
      <c r="S1581" s="209" t="e">
        <f>VLOOKUP(LEFT(Solicitacao_Prancha[[#This Row],[DESTINO]],4),#REF!,2,0)</f>
        <v>#REF!</v>
      </c>
      <c r="T1581" s="218" t="str">
        <f t="shared" si="342"/>
        <v>Não Aderente</v>
      </c>
      <c r="U1581" s="222">
        <f>((CONCATENATE(Solicitacao_Prancha[[#This Row],[DATA MOVIMENTAÇÃO]]," ",Solicitacao_Prancha[[#This Row],[HORA MOVIMENTAÇÃO]])-Solicitacao_Prancha[[#This Row],[DATA SOLICITAÇÃO]])*24)+3</f>
        <v>41.016666666604578</v>
      </c>
      <c r="V1581" s="218" t="s">
        <v>410</v>
      </c>
      <c r="W1581" s="209" t="str">
        <f>LEFT(Solicitacao_Prancha[[#This Row],[ORIGEM]],4)</f>
        <v>0592</v>
      </c>
      <c r="X1581" s="209" t="str">
        <f>LEFT(Solicitacao_Prancha[[#This Row],[DESTINO]],4)</f>
        <v>0003</v>
      </c>
      <c r="Y1581" s="209" t="str">
        <f t="shared" si="343"/>
        <v>BRLP0592</v>
      </c>
      <c r="Z1581" s="209" t="str">
        <f t="shared" si="344"/>
        <v>05920003</v>
      </c>
      <c r="AA1581" s="209" t="str">
        <f t="shared" si="345"/>
        <v>BRLP0003</v>
      </c>
      <c r="AB1581" s="222" t="e">
        <f>VLOOKUP(Y1581,#REF!,2,0)</f>
        <v>#REF!</v>
      </c>
      <c r="AC1581" s="222" t="e">
        <f>VLOOKUP(Z1581,#REF!,2,0)</f>
        <v>#REF!</v>
      </c>
      <c r="AD1581" s="222" t="e">
        <f>VLOOKUP(AA1581,#REF!,2,0)</f>
        <v>#REF!</v>
      </c>
      <c r="AE1581" s="228" t="e">
        <f t="shared" si="346"/>
        <v>#REF!</v>
      </c>
      <c r="AF1581" s="230" t="e">
        <f t="shared" si="351"/>
        <v>#REF!</v>
      </c>
      <c r="AG1581" s="230">
        <v>2</v>
      </c>
      <c r="AH1581" s="230" t="e">
        <f t="shared" si="352"/>
        <v>#REF!</v>
      </c>
      <c r="AI1581" s="230" t="e">
        <f t="shared" si="353"/>
        <v>#REF!</v>
      </c>
      <c r="AJ1581" s="230" t="e">
        <f t="shared" si="354"/>
        <v>#REF!</v>
      </c>
      <c r="AK1581" s="209"/>
      <c r="AL1581" s="209"/>
      <c r="AM1581" s="209"/>
      <c r="AN1581" s="209"/>
      <c r="AO1581" s="209"/>
      <c r="AP1581" s="209"/>
      <c r="AQ1581" s="209"/>
      <c r="AR1581" s="209"/>
      <c r="AS1581" s="209"/>
      <c r="AT1581" s="209"/>
      <c r="AU1581" s="209"/>
      <c r="AV1581" s="209"/>
      <c r="AW1581" s="209"/>
      <c r="AX1581"/>
    </row>
    <row r="1582" spans="1:50" ht="15" hidden="1" x14ac:dyDescent="0.25">
      <c r="A1582" s="209">
        <v>4351</v>
      </c>
      <c r="B1582" s="209" t="s">
        <v>717</v>
      </c>
      <c r="C1582" s="210">
        <v>45685.680555555555</v>
      </c>
      <c r="D1582" s="209" t="s">
        <v>2233</v>
      </c>
      <c r="E1582" s="209" t="s">
        <v>500</v>
      </c>
      <c r="F1582" s="209">
        <v>2</v>
      </c>
      <c r="G1582" s="209" t="s">
        <v>543</v>
      </c>
      <c r="H1582" s="209" t="s">
        <v>620</v>
      </c>
      <c r="I1582" s="209" t="s">
        <v>621</v>
      </c>
      <c r="J1582" s="209" t="s">
        <v>531</v>
      </c>
      <c r="K1582" s="209" t="s">
        <v>2207</v>
      </c>
      <c r="L1582" s="209" t="s">
        <v>604</v>
      </c>
      <c r="M1582" s="209" t="s">
        <v>678</v>
      </c>
      <c r="N1582" s="209" t="s">
        <v>632</v>
      </c>
      <c r="O1582" s="209"/>
      <c r="P1582" s="209" t="s">
        <v>633</v>
      </c>
      <c r="Q1582" s="209" t="s">
        <v>688</v>
      </c>
      <c r="R1582" s="209" t="e">
        <f>VLOOKUP(LEFT(Solicitacao_Prancha[[#This Row],[ORIGEM]],4),#REF!,2,0)</f>
        <v>#REF!</v>
      </c>
      <c r="S1582" s="209" t="e">
        <f>VLOOKUP(LEFT(Solicitacao_Prancha[[#This Row],[DESTINO]],4),#REF!,2,0)</f>
        <v>#REF!</v>
      </c>
      <c r="T1582" s="218" t="str">
        <f t="shared" si="342"/>
        <v>Não Aderente</v>
      </c>
      <c r="U1582" s="222">
        <f>((CONCATENATE(Solicitacao_Prancha[[#This Row],[DATA MOVIMENTAÇÃO]]," ",Solicitacao_Prancha[[#This Row],[HORA MOVIMENTAÇÃO]])-Solicitacao_Prancha[[#This Row],[DATA SOLICITAÇÃO]])*24)+3</f>
        <v>-174.33333333337214</v>
      </c>
      <c r="V1582" s="218" t="s">
        <v>410</v>
      </c>
      <c r="W1582" s="209" t="str">
        <f>LEFT(Solicitacao_Prancha[[#This Row],[ORIGEM]],4)</f>
        <v>5014</v>
      </c>
      <c r="X1582" s="209" t="str">
        <f>LEFT(Solicitacao_Prancha[[#This Row],[DESTINO]],4)</f>
        <v>5004</v>
      </c>
      <c r="Y1582" s="209" t="str">
        <f t="shared" si="343"/>
        <v>BRLP5014</v>
      </c>
      <c r="Z1582" s="209" t="str">
        <f t="shared" si="344"/>
        <v>50145004</v>
      </c>
      <c r="AA1582" s="209" t="str">
        <f t="shared" si="345"/>
        <v>BRLP5004</v>
      </c>
      <c r="AB1582" s="222" t="e">
        <f>VLOOKUP(Y1582,#REF!,2,0)</f>
        <v>#REF!</v>
      </c>
      <c r="AC1582" s="222" t="e">
        <f>VLOOKUP(Z1582,#REF!,2,0)</f>
        <v>#REF!</v>
      </c>
      <c r="AD1582" s="222" t="e">
        <f>VLOOKUP(AA1582,#REF!,2,0)</f>
        <v>#REF!</v>
      </c>
      <c r="AE1582" s="228" t="e">
        <f t="shared" si="346"/>
        <v>#REF!</v>
      </c>
      <c r="AF1582" s="230" t="e">
        <f t="shared" si="351"/>
        <v>#REF!</v>
      </c>
      <c r="AG1582" s="230">
        <v>2</v>
      </c>
      <c r="AH1582" s="230" t="e">
        <f t="shared" si="352"/>
        <v>#REF!</v>
      </c>
      <c r="AI1582" s="230" t="e">
        <f t="shared" si="353"/>
        <v>#REF!</v>
      </c>
      <c r="AJ1582" s="230" t="e">
        <f t="shared" si="354"/>
        <v>#REF!</v>
      </c>
      <c r="AK1582" s="209"/>
      <c r="AL1582" s="209"/>
      <c r="AM1582" s="209"/>
      <c r="AN1582" s="209"/>
      <c r="AO1582" s="209"/>
      <c r="AP1582" s="209"/>
      <c r="AQ1582" s="209"/>
      <c r="AR1582" s="209"/>
      <c r="AS1582" s="209"/>
      <c r="AT1582" s="209"/>
      <c r="AU1582" s="209"/>
      <c r="AV1582" s="209"/>
      <c r="AW1582" s="209"/>
      <c r="AX1582"/>
    </row>
    <row r="1583" spans="1:50" s="207" customFormat="1" ht="15" hidden="1" x14ac:dyDescent="0.25">
      <c r="A1583" s="209">
        <v>4353</v>
      </c>
      <c r="B1583" s="209" t="s">
        <v>742</v>
      </c>
      <c r="C1583" s="210">
        <v>45685.720833333333</v>
      </c>
      <c r="D1583" s="209" t="s">
        <v>770</v>
      </c>
      <c r="E1583" s="209" t="s">
        <v>489</v>
      </c>
      <c r="F1583" s="209">
        <v>1</v>
      </c>
      <c r="G1583" s="209" t="s">
        <v>771</v>
      </c>
      <c r="H1583" s="209" t="s">
        <v>620</v>
      </c>
      <c r="I1583" s="209" t="s">
        <v>621</v>
      </c>
      <c r="J1583" s="209" t="s">
        <v>1</v>
      </c>
      <c r="K1583" s="209" t="s">
        <v>2352</v>
      </c>
      <c r="L1583" s="209" t="s">
        <v>600</v>
      </c>
      <c r="M1583" s="209" t="s">
        <v>2212</v>
      </c>
      <c r="N1583" s="209" t="s">
        <v>578</v>
      </c>
      <c r="O1583" s="209"/>
      <c r="P1583" s="209"/>
      <c r="Q1583" s="209" t="s">
        <v>688</v>
      </c>
      <c r="R1583" s="209" t="e">
        <f>VLOOKUP(LEFT(Solicitacao_Prancha[[#This Row],[ORIGEM]],4),#REF!,2,0)</f>
        <v>#REF!</v>
      </c>
      <c r="S1583" s="209" t="e">
        <f>VLOOKUP(LEFT(Solicitacao_Prancha[[#This Row],[DESTINO]],4),#REF!,2,0)</f>
        <v>#REF!</v>
      </c>
      <c r="T1583" s="218" t="str">
        <f t="shared" si="342"/>
        <v>Aderente</v>
      </c>
      <c r="U1583" s="222">
        <f>((CONCATENATE(Solicitacao_Prancha[[#This Row],[DATA MOVIMENTAÇÃO]]," ",Solicitacao_Prancha[[#This Row],[HORA MOVIMENTAÇÃO]])-Solicitacao_Prancha[[#This Row],[DATA SOLICITAÇÃO]])*24)+3</f>
        <v>63.700000000011642</v>
      </c>
      <c r="V1583" s="218" t="s">
        <v>410</v>
      </c>
      <c r="W1583" s="209" t="str">
        <f>LEFT(Solicitacao_Prancha[[#This Row],[ORIGEM]],4)</f>
        <v>0264</v>
      </c>
      <c r="X1583" s="209" t="str">
        <f>LEFT(Solicitacao_Prancha[[#This Row],[DESTINO]],4)</f>
        <v>0367</v>
      </c>
      <c r="Y1583" s="209" t="str">
        <f t="shared" si="343"/>
        <v>BRLP0264</v>
      </c>
      <c r="Z1583" s="209" t="str">
        <f t="shared" si="344"/>
        <v>02640367</v>
      </c>
      <c r="AA1583" s="209" t="str">
        <f t="shared" si="345"/>
        <v>BRLP0367</v>
      </c>
      <c r="AB1583" s="222" t="e">
        <f>VLOOKUP(Y1583,#REF!,2,0)</f>
        <v>#REF!</v>
      </c>
      <c r="AC1583" s="222" t="e">
        <f>VLOOKUP(Z1583,#REF!,2,0)</f>
        <v>#REF!</v>
      </c>
      <c r="AD1583" s="222" t="e">
        <f>VLOOKUP(AA1583,#REF!,2,0)</f>
        <v>#REF!</v>
      </c>
      <c r="AE1583" s="228" t="e">
        <f t="shared" si="346"/>
        <v>#REF!</v>
      </c>
      <c r="AF1583" s="230" t="e">
        <f t="shared" si="351"/>
        <v>#REF!</v>
      </c>
      <c r="AG1583" s="230">
        <v>2</v>
      </c>
      <c r="AH1583" s="230" t="e">
        <f t="shared" si="352"/>
        <v>#REF!</v>
      </c>
      <c r="AI1583" s="230" t="e">
        <f t="shared" si="353"/>
        <v>#REF!</v>
      </c>
      <c r="AJ1583" s="230" t="e">
        <f t="shared" si="354"/>
        <v>#REF!</v>
      </c>
      <c r="AK1583" s="209"/>
      <c r="AL1583" s="209"/>
      <c r="AM1583" s="209"/>
      <c r="AN1583" s="209"/>
      <c r="AO1583" s="209"/>
      <c r="AP1583" s="209"/>
      <c r="AQ1583" s="209"/>
      <c r="AR1583" s="209"/>
      <c r="AS1583" s="209"/>
      <c r="AT1583" s="209"/>
      <c r="AU1583" s="209"/>
      <c r="AV1583" s="209"/>
      <c r="AW1583" s="209"/>
      <c r="AX1583"/>
    </row>
    <row r="1584" spans="1:50" ht="15" hidden="1" x14ac:dyDescent="0.25">
      <c r="A1584" s="209">
        <v>4449</v>
      </c>
      <c r="B1584" s="209" t="s">
        <v>742</v>
      </c>
      <c r="C1584" s="210">
        <v>45685.720833333333</v>
      </c>
      <c r="D1584" s="209" t="s">
        <v>770</v>
      </c>
      <c r="E1584" s="209" t="s">
        <v>489</v>
      </c>
      <c r="F1584" s="209">
        <v>1</v>
      </c>
      <c r="G1584" s="209" t="s">
        <v>771</v>
      </c>
      <c r="H1584" s="209" t="s">
        <v>620</v>
      </c>
      <c r="I1584" s="209" t="s">
        <v>621</v>
      </c>
      <c r="J1584" s="209" t="s">
        <v>502</v>
      </c>
      <c r="K1584" s="209" t="s">
        <v>2383</v>
      </c>
      <c r="L1584" s="209" t="s">
        <v>600</v>
      </c>
      <c r="M1584" s="209" t="s">
        <v>2212</v>
      </c>
      <c r="N1584" s="209" t="s">
        <v>2194</v>
      </c>
      <c r="O1584" s="209"/>
      <c r="P1584" s="209"/>
      <c r="Q1584" s="209" t="s">
        <v>688</v>
      </c>
      <c r="R1584" s="209" t="e">
        <f>VLOOKUP(LEFT(Solicitacao_Prancha[[#This Row],[ORIGEM]],4),#REF!,2,0)</f>
        <v>#REF!</v>
      </c>
      <c r="S1584" s="209" t="e">
        <f>VLOOKUP(LEFT(Solicitacao_Prancha[[#This Row],[DESTINO]],4),#REF!,2,0)</f>
        <v>#REF!</v>
      </c>
      <c r="T1584" s="218" t="str">
        <f t="shared" si="342"/>
        <v>Aderente</v>
      </c>
      <c r="U1584" s="222">
        <f>((CONCATENATE(Solicitacao_Prancha[[#This Row],[DATA MOVIMENTAÇÃO]]," ",Solicitacao_Prancha[[#This Row],[HORA MOVIMENTAÇÃO]])-Solicitacao_Prancha[[#This Row],[DATA SOLICITAÇÃO]])*24)+3</f>
        <v>87.700000000011642</v>
      </c>
      <c r="V1584" s="218" t="s">
        <v>410</v>
      </c>
      <c r="W1584" s="209" t="str">
        <f>LEFT(Solicitacao_Prancha[[#This Row],[ORIGEM]],4)</f>
        <v>0264</v>
      </c>
      <c r="X1584" s="209" t="str">
        <f>LEFT(Solicitacao_Prancha[[#This Row],[DESTINO]],4)</f>
        <v>0493</v>
      </c>
      <c r="Y1584" s="209" t="str">
        <f t="shared" si="343"/>
        <v>BRLP0264</v>
      </c>
      <c r="Z1584" s="209" t="str">
        <f t="shared" si="344"/>
        <v>02640493</v>
      </c>
      <c r="AA1584" s="209" t="str">
        <f t="shared" si="345"/>
        <v>BRLP0493</v>
      </c>
      <c r="AB1584" s="222" t="e">
        <f>VLOOKUP(Y1584,#REF!,2,0)</f>
        <v>#REF!</v>
      </c>
      <c r="AC1584" s="222" t="e">
        <f>VLOOKUP(Z1584,#REF!,2,0)</f>
        <v>#REF!</v>
      </c>
      <c r="AD1584" s="222" t="e">
        <f>VLOOKUP(AA1584,#REF!,2,0)</f>
        <v>#REF!</v>
      </c>
      <c r="AE1584" s="228" t="e">
        <f t="shared" si="346"/>
        <v>#REF!</v>
      </c>
      <c r="AF1584" s="230" t="e">
        <f t="shared" si="351"/>
        <v>#REF!</v>
      </c>
      <c r="AG1584" s="230">
        <v>2</v>
      </c>
      <c r="AH1584" s="230" t="e">
        <f t="shared" si="352"/>
        <v>#REF!</v>
      </c>
      <c r="AI1584" s="230" t="e">
        <f t="shared" si="353"/>
        <v>#REF!</v>
      </c>
      <c r="AJ1584" s="230" t="e">
        <f t="shared" si="354"/>
        <v>#REF!</v>
      </c>
      <c r="AK1584" s="209"/>
      <c r="AL1584" s="209"/>
      <c r="AM1584" s="209"/>
      <c r="AN1584" s="209"/>
      <c r="AO1584" s="209"/>
      <c r="AP1584" s="209"/>
      <c r="AQ1584" s="209"/>
      <c r="AR1584" s="209"/>
      <c r="AS1584" s="209"/>
      <c r="AT1584" s="209"/>
      <c r="AU1584" s="209"/>
      <c r="AV1584" s="209"/>
      <c r="AW1584" s="209"/>
      <c r="AX1584"/>
    </row>
    <row r="1585" spans="1:50" ht="15" hidden="1" x14ac:dyDescent="0.25">
      <c r="A1585" s="209">
        <v>4354</v>
      </c>
      <c r="B1585" s="209" t="s">
        <v>742</v>
      </c>
      <c r="C1585" s="210">
        <v>45685.72152777778</v>
      </c>
      <c r="D1585" s="209" t="s">
        <v>770</v>
      </c>
      <c r="E1585" s="209" t="s">
        <v>496</v>
      </c>
      <c r="F1585" s="209">
        <v>2</v>
      </c>
      <c r="G1585" s="209" t="s">
        <v>771</v>
      </c>
      <c r="H1585" s="209" t="s">
        <v>620</v>
      </c>
      <c r="I1585" s="209" t="s">
        <v>624</v>
      </c>
      <c r="J1585" s="209" t="s">
        <v>1</v>
      </c>
      <c r="K1585" s="209" t="s">
        <v>2352</v>
      </c>
      <c r="L1585" s="209" t="s">
        <v>600</v>
      </c>
      <c r="M1585" s="209" t="s">
        <v>2212</v>
      </c>
      <c r="N1585" s="209" t="s">
        <v>578</v>
      </c>
      <c r="O1585" s="209"/>
      <c r="P1585" s="209"/>
      <c r="Q1585" s="209" t="s">
        <v>688</v>
      </c>
      <c r="R1585" s="209" t="e">
        <f>VLOOKUP(LEFT(Solicitacao_Prancha[[#This Row],[ORIGEM]],4),#REF!,2,0)</f>
        <v>#REF!</v>
      </c>
      <c r="S1585" s="209" t="e">
        <f>VLOOKUP(LEFT(Solicitacao_Prancha[[#This Row],[DESTINO]],4),#REF!,2,0)</f>
        <v>#REF!</v>
      </c>
      <c r="T1585" s="218" t="str">
        <f t="shared" si="342"/>
        <v>Aderente</v>
      </c>
      <c r="U1585" s="222">
        <f>((CONCATENATE(Solicitacao_Prancha[[#This Row],[DATA MOVIMENTAÇÃO]]," ",Solicitacao_Prancha[[#This Row],[HORA MOVIMENTAÇÃO]])-Solicitacao_Prancha[[#This Row],[DATA SOLICITAÇÃO]])*24)+3</f>
        <v>63.683333333290648</v>
      </c>
      <c r="V1585" s="218" t="s">
        <v>410</v>
      </c>
      <c r="W1585" s="209" t="str">
        <f>LEFT(Solicitacao_Prancha[[#This Row],[ORIGEM]],4)</f>
        <v>0264</v>
      </c>
      <c r="X1585" s="209" t="str">
        <f>LEFT(Solicitacao_Prancha[[#This Row],[DESTINO]],4)</f>
        <v>0367</v>
      </c>
      <c r="Y1585" s="209" t="str">
        <f t="shared" si="343"/>
        <v>BRLP0264</v>
      </c>
      <c r="Z1585" s="209" t="str">
        <f t="shared" si="344"/>
        <v>02640367</v>
      </c>
      <c r="AA1585" s="209" t="str">
        <f t="shared" si="345"/>
        <v>BRLP0367</v>
      </c>
      <c r="AB1585" s="222" t="e">
        <f>VLOOKUP(Y1585,#REF!,2,0)</f>
        <v>#REF!</v>
      </c>
      <c r="AC1585" s="222" t="e">
        <f>VLOOKUP(Z1585,#REF!,2,0)</f>
        <v>#REF!</v>
      </c>
      <c r="AD1585" s="222" t="e">
        <f>VLOOKUP(AA1585,#REF!,2,0)</f>
        <v>#REF!</v>
      </c>
      <c r="AE1585" s="228" t="e">
        <f t="shared" si="346"/>
        <v>#REF!</v>
      </c>
      <c r="AF1585" s="230" t="e">
        <f t="shared" si="351"/>
        <v>#REF!</v>
      </c>
      <c r="AG1585" s="230">
        <v>2</v>
      </c>
      <c r="AH1585" s="230" t="e">
        <f t="shared" si="352"/>
        <v>#REF!</v>
      </c>
      <c r="AI1585" s="230" t="e">
        <f t="shared" si="353"/>
        <v>#REF!</v>
      </c>
      <c r="AJ1585" s="230" t="e">
        <f t="shared" si="354"/>
        <v>#REF!</v>
      </c>
      <c r="AK1585" s="209"/>
      <c r="AL1585" s="209"/>
      <c r="AM1585" s="209"/>
      <c r="AN1585" s="209"/>
      <c r="AO1585" s="209"/>
      <c r="AP1585" s="209"/>
      <c r="AQ1585" s="209"/>
      <c r="AR1585" s="209"/>
      <c r="AS1585" s="209"/>
      <c r="AT1585" s="209"/>
      <c r="AU1585" s="209"/>
      <c r="AV1585" s="209"/>
      <c r="AW1585" s="209"/>
      <c r="AX1585"/>
    </row>
    <row r="1586" spans="1:50" s="207" customFormat="1" ht="15" hidden="1" x14ac:dyDescent="0.25">
      <c r="A1586" s="209">
        <v>4448</v>
      </c>
      <c r="B1586" s="209" t="s">
        <v>742</v>
      </c>
      <c r="C1586" s="210">
        <v>45685.72152777778</v>
      </c>
      <c r="D1586" s="209" t="s">
        <v>770</v>
      </c>
      <c r="E1586" s="209" t="s">
        <v>496</v>
      </c>
      <c r="F1586" s="209">
        <v>2</v>
      </c>
      <c r="G1586" s="209" t="s">
        <v>771</v>
      </c>
      <c r="H1586" s="209" t="s">
        <v>620</v>
      </c>
      <c r="I1586" s="209" t="s">
        <v>624</v>
      </c>
      <c r="J1586" s="209" t="s">
        <v>502</v>
      </c>
      <c r="K1586" s="209" t="s">
        <v>2383</v>
      </c>
      <c r="L1586" s="209" t="s">
        <v>600</v>
      </c>
      <c r="M1586" s="209" t="s">
        <v>2212</v>
      </c>
      <c r="N1586" s="209" t="s">
        <v>2194</v>
      </c>
      <c r="O1586" s="209" t="s">
        <v>802</v>
      </c>
      <c r="P1586" s="209"/>
      <c r="Q1586" s="209" t="s">
        <v>688</v>
      </c>
      <c r="R1586" s="209" t="e">
        <f>VLOOKUP(LEFT(Solicitacao_Prancha[[#This Row],[ORIGEM]],4),#REF!,2,0)</f>
        <v>#REF!</v>
      </c>
      <c r="S1586" s="209" t="e">
        <f>VLOOKUP(LEFT(Solicitacao_Prancha[[#This Row],[DESTINO]],4),#REF!,2,0)</f>
        <v>#REF!</v>
      </c>
      <c r="T1586" s="218" t="str">
        <f t="shared" si="342"/>
        <v>Aderente</v>
      </c>
      <c r="U1586" s="222">
        <f>((CONCATENATE(Solicitacao_Prancha[[#This Row],[DATA MOVIMENTAÇÃO]]," ",Solicitacao_Prancha[[#This Row],[HORA MOVIMENTAÇÃO]])-Solicitacao_Prancha[[#This Row],[DATA SOLICITAÇÃO]])*24)+3</f>
        <v>87.683333333290648</v>
      </c>
      <c r="V1586" s="218" t="s">
        <v>410</v>
      </c>
      <c r="W1586" s="209" t="str">
        <f>LEFT(Solicitacao_Prancha[[#This Row],[ORIGEM]],4)</f>
        <v>0264</v>
      </c>
      <c r="X1586" s="209" t="str">
        <f>LEFT(Solicitacao_Prancha[[#This Row],[DESTINO]],4)</f>
        <v>0493</v>
      </c>
      <c r="Y1586" s="209" t="str">
        <f t="shared" si="343"/>
        <v>BRLP0264</v>
      </c>
      <c r="Z1586" s="209" t="str">
        <f t="shared" si="344"/>
        <v>02640493</v>
      </c>
      <c r="AA1586" s="209" t="str">
        <f t="shared" si="345"/>
        <v>BRLP0493</v>
      </c>
      <c r="AB1586" s="222" t="e">
        <f>VLOOKUP(Y1586,#REF!,2,0)</f>
        <v>#REF!</v>
      </c>
      <c r="AC1586" s="222" t="e">
        <f>VLOOKUP(Z1586,#REF!,2,0)</f>
        <v>#REF!</v>
      </c>
      <c r="AD1586" s="222" t="e">
        <f>VLOOKUP(AA1586,#REF!,2,0)</f>
        <v>#REF!</v>
      </c>
      <c r="AE1586" s="228" t="e">
        <f t="shared" si="346"/>
        <v>#REF!</v>
      </c>
      <c r="AF1586" s="230" t="e">
        <f t="shared" si="351"/>
        <v>#REF!</v>
      </c>
      <c r="AG1586" s="230">
        <v>2</v>
      </c>
      <c r="AH1586" s="230" t="e">
        <f t="shared" si="352"/>
        <v>#REF!</v>
      </c>
      <c r="AI1586" s="230" t="e">
        <f t="shared" si="353"/>
        <v>#REF!</v>
      </c>
      <c r="AJ1586" s="230" t="e">
        <f t="shared" si="354"/>
        <v>#REF!</v>
      </c>
      <c r="AK1586" s="209"/>
      <c r="AL1586" s="209"/>
      <c r="AM1586" s="209"/>
      <c r="AN1586" s="209"/>
      <c r="AO1586" s="209"/>
      <c r="AP1586" s="209"/>
      <c r="AQ1586" s="209"/>
      <c r="AR1586" s="209"/>
      <c r="AS1586" s="209"/>
      <c r="AT1586" s="209"/>
      <c r="AU1586" s="209"/>
      <c r="AV1586" s="209"/>
      <c r="AW1586" s="209"/>
      <c r="AX1586"/>
    </row>
    <row r="1587" spans="1:50" ht="15" hidden="1" x14ac:dyDescent="0.25">
      <c r="A1587" s="209">
        <v>4355</v>
      </c>
      <c r="B1587" s="209" t="s">
        <v>742</v>
      </c>
      <c r="C1587" s="210">
        <v>45685.78402777778</v>
      </c>
      <c r="D1587" s="209" t="s">
        <v>762</v>
      </c>
      <c r="E1587" s="209" t="s">
        <v>489</v>
      </c>
      <c r="F1587" s="209">
        <v>1</v>
      </c>
      <c r="G1587" s="209" t="s">
        <v>536</v>
      </c>
      <c r="H1587" s="209" t="s">
        <v>621</v>
      </c>
      <c r="I1587" s="209" t="s">
        <v>621</v>
      </c>
      <c r="J1587" s="209" t="s">
        <v>1</v>
      </c>
      <c r="K1587" s="209" t="s">
        <v>2268</v>
      </c>
      <c r="L1587" s="209" t="s">
        <v>606</v>
      </c>
      <c r="M1587" s="209" t="s">
        <v>556</v>
      </c>
      <c r="N1587" s="209" t="s">
        <v>567</v>
      </c>
      <c r="O1587" s="209"/>
      <c r="P1587" s="209"/>
      <c r="Q1587" s="209" t="s">
        <v>688</v>
      </c>
      <c r="R1587" s="209" t="e">
        <f>VLOOKUP(LEFT(Solicitacao_Prancha[[#This Row],[ORIGEM]],4),#REF!,2,0)</f>
        <v>#REF!</v>
      </c>
      <c r="S1587" s="209" t="e">
        <f>VLOOKUP(LEFT(Solicitacao_Prancha[[#This Row],[DESTINO]],4),#REF!,2,0)</f>
        <v>#REF!</v>
      </c>
      <c r="T1587" s="218" t="str">
        <f t="shared" si="342"/>
        <v>Não Aderente</v>
      </c>
      <c r="U1587" s="222">
        <f>((CONCATENATE(Solicitacao_Prancha[[#This Row],[DATA MOVIMENTAÇÃO]]," ",Solicitacao_Prancha[[#This Row],[HORA MOVIMENTAÇÃO]])-Solicitacao_Prancha[[#This Row],[DATA SOLICITAÇÃO]])*24)+3</f>
        <v>20.183333333290648</v>
      </c>
      <c r="V1587" s="218" t="s">
        <v>410</v>
      </c>
      <c r="W1587" s="209" t="str">
        <f>LEFT(Solicitacao_Prancha[[#This Row],[ORIGEM]],4)</f>
        <v>0308</v>
      </c>
      <c r="X1587" s="209" t="str">
        <f>LEFT(Solicitacao_Prancha[[#This Row],[DESTINO]],4)</f>
        <v>0452</v>
      </c>
      <c r="Y1587" s="209" t="str">
        <f t="shared" si="343"/>
        <v>BRLP0308</v>
      </c>
      <c r="Z1587" s="209" t="str">
        <f t="shared" si="344"/>
        <v>03080452</v>
      </c>
      <c r="AA1587" s="209" t="str">
        <f t="shared" si="345"/>
        <v>BRLP0452</v>
      </c>
      <c r="AB1587" s="222" t="e">
        <f>VLOOKUP(Y1587,#REF!,2,0)</f>
        <v>#REF!</v>
      </c>
      <c r="AC1587" s="222" t="e">
        <f>VLOOKUP(Z1587,#REF!,2,0)</f>
        <v>#REF!</v>
      </c>
      <c r="AD1587" s="222" t="e">
        <f>VLOOKUP(AA1587,#REF!,2,0)</f>
        <v>#REF!</v>
      </c>
      <c r="AE1587" s="228" t="e">
        <f t="shared" si="346"/>
        <v>#REF!</v>
      </c>
      <c r="AF1587" s="230" t="e">
        <f t="shared" si="351"/>
        <v>#REF!</v>
      </c>
      <c r="AG1587" s="230">
        <v>2</v>
      </c>
      <c r="AH1587" s="230" t="e">
        <f t="shared" si="352"/>
        <v>#REF!</v>
      </c>
      <c r="AI1587" s="230" t="e">
        <f t="shared" si="353"/>
        <v>#REF!</v>
      </c>
      <c r="AJ1587" s="230" t="e">
        <f t="shared" si="354"/>
        <v>#REF!</v>
      </c>
      <c r="AK1587" s="209"/>
      <c r="AL1587" s="209"/>
      <c r="AM1587" s="209"/>
      <c r="AN1587" s="209"/>
      <c r="AO1587" s="209"/>
      <c r="AP1587" s="209"/>
      <c r="AQ1587" s="209"/>
      <c r="AR1587" s="209"/>
      <c r="AS1587" s="209"/>
      <c r="AT1587" s="209"/>
      <c r="AU1587" s="209"/>
      <c r="AV1587" s="209"/>
      <c r="AW1587" s="209"/>
      <c r="AX1587"/>
    </row>
    <row r="1588" spans="1:50" ht="15" hidden="1" x14ac:dyDescent="0.25">
      <c r="A1588" s="209">
        <v>4356</v>
      </c>
      <c r="B1588" s="209" t="s">
        <v>742</v>
      </c>
      <c r="C1588" s="210">
        <v>45685.797222222223</v>
      </c>
      <c r="D1588" s="209" t="s">
        <v>499</v>
      </c>
      <c r="E1588" s="209" t="s">
        <v>489</v>
      </c>
      <c r="F1588" s="209">
        <v>1</v>
      </c>
      <c r="G1588" s="209" t="s">
        <v>534</v>
      </c>
      <c r="H1588" s="209" t="s">
        <v>620</v>
      </c>
      <c r="I1588" s="209" t="s">
        <v>624</v>
      </c>
      <c r="J1588" s="209" t="s">
        <v>531</v>
      </c>
      <c r="K1588" s="209" t="s">
        <v>2268</v>
      </c>
      <c r="L1588" s="209" t="s">
        <v>595</v>
      </c>
      <c r="M1588" s="209" t="s">
        <v>639</v>
      </c>
      <c r="N1588" s="209" t="s">
        <v>410</v>
      </c>
      <c r="O1588" s="209" t="s">
        <v>2376</v>
      </c>
      <c r="P1588" s="209" t="s">
        <v>651</v>
      </c>
      <c r="Q1588" s="209" t="s">
        <v>688</v>
      </c>
      <c r="R1588" s="209" t="e">
        <f>VLOOKUP(LEFT(Solicitacao_Prancha[[#This Row],[ORIGEM]],4),#REF!,2,0)</f>
        <v>#REF!</v>
      </c>
      <c r="S1588" s="209" t="e">
        <f>VLOOKUP(LEFT(Solicitacao_Prancha[[#This Row],[DESTINO]],4),#REF!,2,0)</f>
        <v>#REF!</v>
      </c>
      <c r="T1588" s="218" t="str">
        <f t="shared" si="342"/>
        <v>Não Aderente</v>
      </c>
      <c r="U1588" s="222">
        <f>((CONCATENATE(Solicitacao_Prancha[[#This Row],[DATA MOVIMENTAÇÃO]]," ",Solicitacao_Prancha[[#This Row],[HORA MOVIMENTAÇÃO]])-Solicitacao_Prancha[[#This Row],[DATA SOLICITAÇÃO]])*24)+3</f>
        <v>17.866666666581295</v>
      </c>
      <c r="V1588" s="218" t="s">
        <v>410</v>
      </c>
      <c r="W1588" s="209" t="str">
        <f>LEFT(Solicitacao_Prancha[[#This Row],[ORIGEM]],4)</f>
        <v>0486</v>
      </c>
      <c r="X1588" s="209" t="str">
        <f>LEFT(Solicitacao_Prancha[[#This Row],[DESTINO]],4)</f>
        <v>BRLP</v>
      </c>
      <c r="Y1588" s="209" t="str">
        <f t="shared" si="343"/>
        <v>BRLP0486</v>
      </c>
      <c r="Z1588" s="209" t="str">
        <f t="shared" si="344"/>
        <v>0486BRLP</v>
      </c>
      <c r="AA1588" s="209" t="str">
        <f t="shared" si="345"/>
        <v>BRLPBRLP</v>
      </c>
      <c r="AB1588" s="222" t="e">
        <f>VLOOKUP(Y1588,#REF!,2,0)</f>
        <v>#REF!</v>
      </c>
      <c r="AC1588" s="222" t="e">
        <f>VLOOKUP(Z1588,#REF!,2,0)</f>
        <v>#REF!</v>
      </c>
      <c r="AD1588" s="222" t="e">
        <f>VLOOKUP(AA1588,#REF!,2,0)</f>
        <v>#REF!</v>
      </c>
      <c r="AE1588" s="228" t="e">
        <f t="shared" si="346"/>
        <v>#REF!</v>
      </c>
      <c r="AF1588" s="230" t="e">
        <f t="shared" si="351"/>
        <v>#REF!</v>
      </c>
      <c r="AG1588" s="230">
        <v>2</v>
      </c>
      <c r="AH1588" s="230" t="e">
        <f t="shared" si="352"/>
        <v>#REF!</v>
      </c>
      <c r="AI1588" s="230" t="e">
        <f t="shared" si="353"/>
        <v>#REF!</v>
      </c>
      <c r="AJ1588" s="230" t="e">
        <f t="shared" si="354"/>
        <v>#REF!</v>
      </c>
      <c r="AK1588" s="209"/>
      <c r="AL1588" s="209"/>
      <c r="AM1588" s="209"/>
      <c r="AN1588" s="209"/>
      <c r="AO1588" s="209"/>
      <c r="AP1588" s="209"/>
      <c r="AQ1588" s="209"/>
      <c r="AR1588" s="209"/>
      <c r="AS1588" s="209"/>
      <c r="AT1588" s="209"/>
      <c r="AU1588" s="209"/>
      <c r="AV1588" s="209"/>
      <c r="AW1588" s="209"/>
      <c r="AX1588"/>
    </row>
    <row r="1589" spans="1:50" ht="15" hidden="1" x14ac:dyDescent="0.25">
      <c r="A1589" s="209">
        <v>4357</v>
      </c>
      <c r="B1589" s="209" t="s">
        <v>742</v>
      </c>
      <c r="C1589" s="210">
        <v>45685.804861111108</v>
      </c>
      <c r="D1589" s="209" t="s">
        <v>1124</v>
      </c>
      <c r="E1589" s="209" t="s">
        <v>491</v>
      </c>
      <c r="F1589" s="209">
        <v>1</v>
      </c>
      <c r="G1589" s="209" t="s">
        <v>533</v>
      </c>
      <c r="H1589" s="209" t="s">
        <v>620</v>
      </c>
      <c r="I1589" s="209" t="s">
        <v>624</v>
      </c>
      <c r="J1589" s="209" t="s">
        <v>531</v>
      </c>
      <c r="K1589" s="209" t="s">
        <v>2268</v>
      </c>
      <c r="L1589" s="209" t="s">
        <v>606</v>
      </c>
      <c r="M1589" s="209" t="s">
        <v>556</v>
      </c>
      <c r="N1589" s="209" t="s">
        <v>1710</v>
      </c>
      <c r="O1589" s="209"/>
      <c r="P1589" s="209" t="s">
        <v>630</v>
      </c>
      <c r="Q1589" s="209" t="s">
        <v>688</v>
      </c>
      <c r="R1589" s="209" t="e">
        <f>VLOOKUP(LEFT(Solicitacao_Prancha[[#This Row],[ORIGEM]],4),#REF!,2,0)</f>
        <v>#REF!</v>
      </c>
      <c r="S1589" s="209" t="e">
        <f>VLOOKUP(LEFT(Solicitacao_Prancha[[#This Row],[DESTINO]],4),#REF!,2,0)</f>
        <v>#REF!</v>
      </c>
      <c r="T1589" s="218" t="str">
        <f t="shared" si="342"/>
        <v>Não Aderente</v>
      </c>
      <c r="U1589" s="222">
        <f>((CONCATENATE(Solicitacao_Prancha[[#This Row],[DATA MOVIMENTAÇÃO]]," ",Solicitacao_Prancha[[#This Row],[HORA MOVIMENTAÇÃO]])-Solicitacao_Prancha[[#This Row],[DATA SOLICITAÇÃO]])*24)+3</f>
        <v>19.683333333407063</v>
      </c>
      <c r="V1589" s="218" t="s">
        <v>410</v>
      </c>
      <c r="W1589" s="209" t="str">
        <f>LEFT(Solicitacao_Prancha[[#This Row],[ORIGEM]],4)</f>
        <v>0308</v>
      </c>
      <c r="X1589" s="209" t="str">
        <f>LEFT(Solicitacao_Prancha[[#This Row],[DESTINO]],4)</f>
        <v>0270</v>
      </c>
      <c r="Y1589" s="209" t="str">
        <f t="shared" si="343"/>
        <v>BRLP0308</v>
      </c>
      <c r="Z1589" s="209" t="str">
        <f t="shared" si="344"/>
        <v>03080270</v>
      </c>
      <c r="AA1589" s="209" t="str">
        <f t="shared" si="345"/>
        <v>BRLP0270</v>
      </c>
      <c r="AB1589" s="222" t="e">
        <f>VLOOKUP(Y1589,#REF!,2,0)</f>
        <v>#REF!</v>
      </c>
      <c r="AC1589" s="222" t="e">
        <f>VLOOKUP(Z1589,#REF!,2,0)</f>
        <v>#REF!</v>
      </c>
      <c r="AD1589" s="222" t="e">
        <f>VLOOKUP(AA1589,#REF!,2,0)</f>
        <v>#REF!</v>
      </c>
      <c r="AE1589" s="228" t="e">
        <f t="shared" si="346"/>
        <v>#REF!</v>
      </c>
      <c r="AF1589" s="230" t="e">
        <f t="shared" si="351"/>
        <v>#REF!</v>
      </c>
      <c r="AG1589" s="230">
        <v>2</v>
      </c>
      <c r="AH1589" s="230" t="e">
        <f t="shared" si="352"/>
        <v>#REF!</v>
      </c>
      <c r="AI1589" s="230" t="e">
        <f t="shared" si="353"/>
        <v>#REF!</v>
      </c>
      <c r="AJ1589" s="230" t="e">
        <f t="shared" si="354"/>
        <v>#REF!</v>
      </c>
      <c r="AK1589" s="209"/>
      <c r="AL1589" s="209"/>
      <c r="AM1589" s="209"/>
      <c r="AN1589" s="209"/>
      <c r="AO1589" s="209"/>
      <c r="AP1589" s="209"/>
      <c r="AQ1589" s="209"/>
      <c r="AR1589" s="209"/>
      <c r="AS1589" s="209"/>
      <c r="AT1589" s="209"/>
      <c r="AU1589" s="209"/>
      <c r="AV1589" s="209"/>
      <c r="AW1589" s="209"/>
      <c r="AX1589"/>
    </row>
    <row r="1590" spans="1:50" ht="15" hidden="1" x14ac:dyDescent="0.25">
      <c r="A1590" s="209">
        <v>4358</v>
      </c>
      <c r="B1590" s="209" t="s">
        <v>743</v>
      </c>
      <c r="C1590" s="210">
        <v>45685.843055555553</v>
      </c>
      <c r="D1590" s="209" t="s">
        <v>1419</v>
      </c>
      <c r="E1590" s="209" t="s">
        <v>507</v>
      </c>
      <c r="F1590" s="209">
        <v>1</v>
      </c>
      <c r="G1590" s="209" t="s">
        <v>501</v>
      </c>
      <c r="H1590" s="209" t="s">
        <v>620</v>
      </c>
      <c r="I1590" s="209" t="s">
        <v>621</v>
      </c>
      <c r="J1590" s="209" t="s">
        <v>1</v>
      </c>
      <c r="K1590" s="209" t="s">
        <v>2268</v>
      </c>
      <c r="L1590" s="209" t="s">
        <v>604</v>
      </c>
      <c r="M1590" s="209" t="s">
        <v>974</v>
      </c>
      <c r="N1590" s="209" t="s">
        <v>639</v>
      </c>
      <c r="O1590" s="209" t="s">
        <v>2377</v>
      </c>
      <c r="P1590" s="209"/>
      <c r="Q1590" s="209" t="s">
        <v>688</v>
      </c>
      <c r="R1590" s="209" t="e">
        <f>VLOOKUP(LEFT(Solicitacao_Prancha[[#This Row],[ORIGEM]],4),#REF!,2,0)</f>
        <v>#REF!</v>
      </c>
      <c r="S1590" s="209" t="e">
        <f>VLOOKUP(LEFT(Solicitacao_Prancha[[#This Row],[DESTINO]],4),#REF!,2,0)</f>
        <v>#REF!</v>
      </c>
      <c r="T1590" s="218" t="str">
        <f t="shared" si="342"/>
        <v>Não Aderente</v>
      </c>
      <c r="U1590" s="222">
        <f>((CONCATENATE(Solicitacao_Prancha[[#This Row],[DATA MOVIMENTAÇÃO]]," ",Solicitacao_Prancha[[#This Row],[HORA MOVIMENTAÇÃO]])-Solicitacao_Prancha[[#This Row],[DATA SOLICITAÇÃO]])*24)+3</f>
        <v>13.766666666662786</v>
      </c>
      <c r="V1590" s="218" t="s">
        <v>410</v>
      </c>
      <c r="W1590" s="209" t="str">
        <f>LEFT(Solicitacao_Prancha[[#This Row],[ORIGEM]],4)</f>
        <v>0517</v>
      </c>
      <c r="X1590" s="209" t="str">
        <f>LEFT(Solicitacao_Prancha[[#This Row],[DESTINO]],4)</f>
        <v>0486</v>
      </c>
      <c r="Y1590" s="209" t="str">
        <f t="shared" si="343"/>
        <v>BRLP0517</v>
      </c>
      <c r="Z1590" s="209" t="str">
        <f t="shared" si="344"/>
        <v>05170486</v>
      </c>
      <c r="AA1590" s="209" t="str">
        <f t="shared" si="345"/>
        <v>BRLP0486</v>
      </c>
      <c r="AB1590" s="222" t="e">
        <f>VLOOKUP(Y1590,#REF!,2,0)</f>
        <v>#REF!</v>
      </c>
      <c r="AC1590" s="222" t="e">
        <f>VLOOKUP(Z1590,#REF!,2,0)</f>
        <v>#REF!</v>
      </c>
      <c r="AD1590" s="222" t="e">
        <f>VLOOKUP(AA1590,#REF!,2,0)</f>
        <v>#REF!</v>
      </c>
      <c r="AE1590" s="228" t="e">
        <f t="shared" si="346"/>
        <v>#REF!</v>
      </c>
      <c r="AF1590" s="230" t="e">
        <f t="shared" si="351"/>
        <v>#REF!</v>
      </c>
      <c r="AG1590" s="230">
        <v>2</v>
      </c>
      <c r="AH1590" s="230" t="e">
        <f t="shared" si="352"/>
        <v>#REF!</v>
      </c>
      <c r="AI1590" s="230" t="e">
        <f t="shared" si="353"/>
        <v>#REF!</v>
      </c>
      <c r="AJ1590" s="230" t="e">
        <f t="shared" si="354"/>
        <v>#REF!</v>
      </c>
      <c r="AK1590" s="209"/>
      <c r="AL1590" s="209"/>
      <c r="AM1590" s="209"/>
      <c r="AN1590" s="209"/>
      <c r="AO1590" s="209"/>
      <c r="AP1590" s="209"/>
      <c r="AQ1590" s="209"/>
      <c r="AR1590" s="209"/>
      <c r="AS1590" s="209"/>
      <c r="AT1590" s="209"/>
      <c r="AU1590" s="209"/>
      <c r="AV1590" s="209"/>
      <c r="AW1590" s="209"/>
      <c r="AX1590"/>
    </row>
    <row r="1591" spans="1:50" ht="15" hidden="1" x14ac:dyDescent="0.25">
      <c r="A1591" s="209">
        <v>4359</v>
      </c>
      <c r="B1591" s="209" t="s">
        <v>742</v>
      </c>
      <c r="C1591" s="210">
        <v>45685.854166666664</v>
      </c>
      <c r="D1591" s="209" t="s">
        <v>762</v>
      </c>
      <c r="E1591" s="209" t="s">
        <v>489</v>
      </c>
      <c r="F1591" s="209">
        <v>1</v>
      </c>
      <c r="G1591" s="209" t="s">
        <v>536</v>
      </c>
      <c r="H1591" s="209" t="s">
        <v>620</v>
      </c>
      <c r="I1591" s="209" t="s">
        <v>621</v>
      </c>
      <c r="J1591" s="209" t="s">
        <v>531</v>
      </c>
      <c r="K1591" s="209" t="s">
        <v>2268</v>
      </c>
      <c r="L1591" s="209" t="s">
        <v>606</v>
      </c>
      <c r="M1591" s="209" t="s">
        <v>556</v>
      </c>
      <c r="N1591" s="209" t="s">
        <v>567</v>
      </c>
      <c r="O1591" s="209"/>
      <c r="P1591" s="209" t="s">
        <v>514</v>
      </c>
      <c r="Q1591" s="209" t="s">
        <v>688</v>
      </c>
      <c r="R1591" s="209" t="e">
        <f>VLOOKUP(LEFT(Solicitacao_Prancha[[#This Row],[ORIGEM]],4),#REF!,2,0)</f>
        <v>#REF!</v>
      </c>
      <c r="S1591" s="209" t="e">
        <f>VLOOKUP(LEFT(Solicitacao_Prancha[[#This Row],[DESTINO]],4),#REF!,2,0)</f>
        <v>#REF!</v>
      </c>
      <c r="T1591" s="218" t="str">
        <f t="shared" si="342"/>
        <v>Não Aderente</v>
      </c>
      <c r="U1591" s="222">
        <f>((CONCATENATE(Solicitacao_Prancha[[#This Row],[DATA MOVIMENTAÇÃO]]," ",Solicitacao_Prancha[[#This Row],[HORA MOVIMENTAÇÃO]])-Solicitacao_Prancha[[#This Row],[DATA SOLICITAÇÃO]])*24)+3</f>
        <v>18.500000000058208</v>
      </c>
      <c r="V1591" s="218" t="s">
        <v>410</v>
      </c>
      <c r="W1591" s="209" t="str">
        <f>LEFT(Solicitacao_Prancha[[#This Row],[ORIGEM]],4)</f>
        <v>0308</v>
      </c>
      <c r="X1591" s="209" t="str">
        <f>LEFT(Solicitacao_Prancha[[#This Row],[DESTINO]],4)</f>
        <v>0452</v>
      </c>
      <c r="Y1591" s="209" t="str">
        <f t="shared" si="343"/>
        <v>BRLP0308</v>
      </c>
      <c r="Z1591" s="209" t="str">
        <f t="shared" si="344"/>
        <v>03080452</v>
      </c>
      <c r="AA1591" s="209" t="str">
        <f t="shared" si="345"/>
        <v>BRLP0452</v>
      </c>
      <c r="AB1591" s="222" t="e">
        <f>VLOOKUP(Y1591,#REF!,2,0)</f>
        <v>#REF!</v>
      </c>
      <c r="AC1591" s="222" t="e">
        <f>VLOOKUP(Z1591,#REF!,2,0)</f>
        <v>#REF!</v>
      </c>
      <c r="AD1591" s="222" t="e">
        <f>VLOOKUP(AA1591,#REF!,2,0)</f>
        <v>#REF!</v>
      </c>
      <c r="AE1591" s="228" t="e">
        <f t="shared" si="346"/>
        <v>#REF!</v>
      </c>
      <c r="AF1591" s="230" t="e">
        <f t="shared" si="351"/>
        <v>#REF!</v>
      </c>
      <c r="AG1591" s="230">
        <v>2</v>
      </c>
      <c r="AH1591" s="230" t="e">
        <f t="shared" si="352"/>
        <v>#REF!</v>
      </c>
      <c r="AI1591" s="230" t="e">
        <f t="shared" si="353"/>
        <v>#REF!</v>
      </c>
      <c r="AJ1591" s="230" t="e">
        <f t="shared" si="354"/>
        <v>#REF!</v>
      </c>
      <c r="AK1591" s="209"/>
      <c r="AL1591" s="209"/>
      <c r="AM1591" s="209"/>
      <c r="AN1591" s="209"/>
      <c r="AO1591" s="209"/>
      <c r="AP1591" s="209"/>
      <c r="AQ1591" s="209"/>
      <c r="AR1591" s="209"/>
      <c r="AS1591" s="209"/>
      <c r="AT1591" s="209"/>
      <c r="AU1591" s="209"/>
      <c r="AV1591" s="209"/>
      <c r="AW1591" s="209"/>
      <c r="AX1591"/>
    </row>
    <row r="1592" spans="1:50" ht="15" hidden="1" x14ac:dyDescent="0.25">
      <c r="A1592" s="209">
        <v>4360</v>
      </c>
      <c r="B1592" s="209" t="s">
        <v>743</v>
      </c>
      <c r="C1592" s="210">
        <v>45685.855555555558</v>
      </c>
      <c r="D1592" s="209" t="s">
        <v>2106</v>
      </c>
      <c r="E1592" s="209" t="s">
        <v>493</v>
      </c>
      <c r="F1592" s="209">
        <v>1</v>
      </c>
      <c r="G1592" s="209" t="s">
        <v>492</v>
      </c>
      <c r="H1592" s="209" t="s">
        <v>620</v>
      </c>
      <c r="I1592" s="209" t="s">
        <v>621</v>
      </c>
      <c r="J1592" s="209" t="s">
        <v>531</v>
      </c>
      <c r="K1592" s="209" t="s">
        <v>2268</v>
      </c>
      <c r="L1592" s="209" t="s">
        <v>593</v>
      </c>
      <c r="M1592" s="209" t="s">
        <v>1902</v>
      </c>
      <c r="N1592" s="209" t="s">
        <v>1887</v>
      </c>
      <c r="O1592" s="209" t="s">
        <v>2378</v>
      </c>
      <c r="P1592" s="209" t="s">
        <v>514</v>
      </c>
      <c r="Q1592" s="209" t="s">
        <v>688</v>
      </c>
      <c r="R1592" s="209" t="e">
        <f>VLOOKUP(LEFT(Solicitacao_Prancha[[#This Row],[ORIGEM]],4),#REF!,2,0)</f>
        <v>#REF!</v>
      </c>
      <c r="S1592" s="209" t="e">
        <f>VLOOKUP(LEFT(Solicitacao_Prancha[[#This Row],[DESTINO]],4),#REF!,2,0)</f>
        <v>#REF!</v>
      </c>
      <c r="T1592" s="218" t="str">
        <f t="shared" ref="T1592:T1644" si="355">IF(U1592&gt;=48,"Aderente","Não Aderente")</f>
        <v>Não Aderente</v>
      </c>
      <c r="U1592" s="222">
        <f>((CONCATENATE(Solicitacao_Prancha[[#This Row],[DATA MOVIMENTAÇÃO]]," ",Solicitacao_Prancha[[#This Row],[HORA MOVIMENTAÇÃO]])-Solicitacao_Prancha[[#This Row],[DATA SOLICITAÇÃO]])*24)+3</f>
        <v>14.466666666674428</v>
      </c>
      <c r="V1592" s="218" t="s">
        <v>410</v>
      </c>
      <c r="W1592" s="209" t="str">
        <f>LEFT(Solicitacao_Prancha[[#This Row],[ORIGEM]],4)</f>
        <v>0558</v>
      </c>
      <c r="X1592" s="209" t="str">
        <f>LEFT(Solicitacao_Prancha[[#This Row],[DESTINO]],4)</f>
        <v>0516</v>
      </c>
      <c r="Y1592" s="209" t="str">
        <f t="shared" ref="Y1592:Y1644" si="356">CONCATENATE(V1592,W1592)</f>
        <v>BRLP0558</v>
      </c>
      <c r="Z1592" s="209" t="str">
        <f t="shared" ref="Z1592:Z1644" si="357">CONCATENATE(W1592,X1592)</f>
        <v>05580516</v>
      </c>
      <c r="AA1592" s="209" t="str">
        <f t="shared" ref="AA1592:AA1644" si="358">CONCATENATE(V1592,X1592)</f>
        <v>BRLP0516</v>
      </c>
      <c r="AB1592" s="222" t="e">
        <f>VLOOKUP(Y1592,#REF!,2,0)</f>
        <v>#REF!</v>
      </c>
      <c r="AC1592" s="222" t="e">
        <f>VLOOKUP(Z1592,#REF!,2,0)</f>
        <v>#REF!</v>
      </c>
      <c r="AD1592" s="222" t="e">
        <f>VLOOKUP(AA1592,#REF!,2,0)</f>
        <v>#REF!</v>
      </c>
      <c r="AE1592" s="228" t="e">
        <f t="shared" ref="AE1592:AE1644" si="359">SUM(AB1592:AD1592)</f>
        <v>#REF!</v>
      </c>
      <c r="AF1592" s="230" t="e">
        <f t="shared" si="351"/>
        <v>#REF!</v>
      </c>
      <c r="AG1592" s="230">
        <v>2</v>
      </c>
      <c r="AH1592" s="230" t="e">
        <f t="shared" si="352"/>
        <v>#REF!</v>
      </c>
      <c r="AI1592" s="230" t="e">
        <f t="shared" si="353"/>
        <v>#REF!</v>
      </c>
      <c r="AJ1592" s="230" t="e">
        <f t="shared" si="354"/>
        <v>#REF!</v>
      </c>
      <c r="AK1592" s="209"/>
      <c r="AL1592" s="209"/>
      <c r="AM1592" s="209"/>
      <c r="AN1592" s="209"/>
      <c r="AO1592" s="209"/>
      <c r="AP1592" s="209"/>
      <c r="AQ1592" s="209"/>
      <c r="AR1592" s="209"/>
      <c r="AS1592" s="209"/>
      <c r="AT1592" s="209"/>
      <c r="AU1592" s="209"/>
      <c r="AV1592" s="209"/>
      <c r="AW1592" s="209"/>
      <c r="AX1592"/>
    </row>
    <row r="1593" spans="1:50" ht="15" hidden="1" x14ac:dyDescent="0.25">
      <c r="A1593" s="209">
        <v>4361</v>
      </c>
      <c r="B1593" s="209" t="s">
        <v>742</v>
      </c>
      <c r="C1593" s="210">
        <v>45685.856944444444</v>
      </c>
      <c r="D1593" s="209" t="s">
        <v>762</v>
      </c>
      <c r="E1593" s="209" t="s">
        <v>489</v>
      </c>
      <c r="F1593" s="209">
        <v>1</v>
      </c>
      <c r="G1593" s="209" t="s">
        <v>536</v>
      </c>
      <c r="H1593" s="209" t="s">
        <v>620</v>
      </c>
      <c r="I1593" s="209" t="s">
        <v>621</v>
      </c>
      <c r="J1593" s="209" t="s">
        <v>502</v>
      </c>
      <c r="K1593" s="209" t="s">
        <v>2268</v>
      </c>
      <c r="L1593" s="209" t="s">
        <v>606</v>
      </c>
      <c r="M1593" s="209" t="s">
        <v>556</v>
      </c>
      <c r="N1593" s="209" t="s">
        <v>567</v>
      </c>
      <c r="O1593" s="209"/>
      <c r="P1593" s="209"/>
      <c r="Q1593" s="209" t="s">
        <v>688</v>
      </c>
      <c r="R1593" s="209" t="e">
        <f>VLOOKUP(LEFT(Solicitacao_Prancha[[#This Row],[ORIGEM]],4),#REF!,2,0)</f>
        <v>#REF!</v>
      </c>
      <c r="S1593" s="209" t="e">
        <f>VLOOKUP(LEFT(Solicitacao_Prancha[[#This Row],[DESTINO]],4),#REF!,2,0)</f>
        <v>#REF!</v>
      </c>
      <c r="T1593" s="218" t="str">
        <f t="shared" si="355"/>
        <v>Não Aderente</v>
      </c>
      <c r="U1593" s="222">
        <f>((CONCATENATE(Solicitacao_Prancha[[#This Row],[DATA MOVIMENTAÇÃO]]," ",Solicitacao_Prancha[[#This Row],[HORA MOVIMENTAÇÃO]])-Solicitacao_Prancha[[#This Row],[DATA SOLICITAÇÃO]])*24)+3</f>
        <v>18.433333333348855</v>
      </c>
      <c r="V1593" s="218" t="s">
        <v>410</v>
      </c>
      <c r="W1593" s="209" t="str">
        <f>LEFT(Solicitacao_Prancha[[#This Row],[ORIGEM]],4)</f>
        <v>0308</v>
      </c>
      <c r="X1593" s="209" t="str">
        <f>LEFT(Solicitacao_Prancha[[#This Row],[DESTINO]],4)</f>
        <v>0452</v>
      </c>
      <c r="Y1593" s="209" t="str">
        <f t="shared" si="356"/>
        <v>BRLP0308</v>
      </c>
      <c r="Z1593" s="209" t="str">
        <f t="shared" si="357"/>
        <v>03080452</v>
      </c>
      <c r="AA1593" s="209" t="str">
        <f t="shared" si="358"/>
        <v>BRLP0452</v>
      </c>
      <c r="AB1593" s="222" t="e">
        <f>VLOOKUP(Y1593,#REF!,2,0)</f>
        <v>#REF!</v>
      </c>
      <c r="AC1593" s="222" t="e">
        <f>VLOOKUP(Z1593,#REF!,2,0)</f>
        <v>#REF!</v>
      </c>
      <c r="AD1593" s="222" t="e">
        <f>VLOOKUP(AA1593,#REF!,2,0)</f>
        <v>#REF!</v>
      </c>
      <c r="AE1593" s="228" t="e">
        <f t="shared" si="359"/>
        <v>#REF!</v>
      </c>
      <c r="AF1593" s="230" t="e">
        <f t="shared" si="351"/>
        <v>#REF!</v>
      </c>
      <c r="AG1593" s="230">
        <v>2</v>
      </c>
      <c r="AH1593" s="230" t="e">
        <f t="shared" si="352"/>
        <v>#REF!</v>
      </c>
      <c r="AI1593" s="230" t="e">
        <f t="shared" si="353"/>
        <v>#REF!</v>
      </c>
      <c r="AJ1593" s="230" t="e">
        <f t="shared" si="354"/>
        <v>#REF!</v>
      </c>
      <c r="AK1593" s="209"/>
      <c r="AL1593" s="209"/>
      <c r="AM1593" s="209"/>
      <c r="AN1593" s="209"/>
      <c r="AO1593" s="209"/>
      <c r="AP1593" s="209"/>
      <c r="AQ1593" s="209"/>
      <c r="AR1593" s="209"/>
      <c r="AS1593" s="209"/>
      <c r="AT1593" s="209"/>
      <c r="AU1593" s="209"/>
      <c r="AV1593" s="209"/>
      <c r="AW1593" s="209"/>
      <c r="AX1593"/>
    </row>
    <row r="1594" spans="1:50" ht="15" hidden="1" x14ac:dyDescent="0.25">
      <c r="A1594" s="209">
        <v>4362</v>
      </c>
      <c r="B1594" s="209" t="s">
        <v>717</v>
      </c>
      <c r="C1594" s="210">
        <v>45685.877083333333</v>
      </c>
      <c r="D1594" s="209" t="s">
        <v>511</v>
      </c>
      <c r="E1594" s="209" t="s">
        <v>500</v>
      </c>
      <c r="F1594" s="209">
        <v>2</v>
      </c>
      <c r="G1594" s="209" t="s">
        <v>8</v>
      </c>
      <c r="H1594" s="209" t="s">
        <v>621</v>
      </c>
      <c r="I1594" s="209" t="s">
        <v>624</v>
      </c>
      <c r="J1594" s="209" t="s">
        <v>531</v>
      </c>
      <c r="K1594" s="209" t="s">
        <v>2268</v>
      </c>
      <c r="L1594" s="209" t="s">
        <v>597</v>
      </c>
      <c r="M1594" s="209" t="s">
        <v>639</v>
      </c>
      <c r="N1594" s="209" t="s">
        <v>716</v>
      </c>
      <c r="O1594" s="209"/>
      <c r="P1594" s="209" t="s">
        <v>633</v>
      </c>
      <c r="Q1594" s="209" t="s">
        <v>688</v>
      </c>
      <c r="R1594" s="209" t="e">
        <f>VLOOKUP(LEFT(Solicitacao_Prancha[[#This Row],[ORIGEM]],4),#REF!,2,0)</f>
        <v>#REF!</v>
      </c>
      <c r="S1594" s="209" t="e">
        <f>VLOOKUP(LEFT(Solicitacao_Prancha[[#This Row],[DESTINO]],4),#REF!,2,0)</f>
        <v>#REF!</v>
      </c>
      <c r="T1594" s="218" t="str">
        <f t="shared" si="355"/>
        <v>Não Aderente</v>
      </c>
      <c r="U1594" s="222">
        <f>((CONCATENATE(Solicitacao_Prancha[[#This Row],[DATA MOVIMENTAÇÃO]]," ",Solicitacao_Prancha[[#This Row],[HORA MOVIMENTAÇÃO]])-Solicitacao_Prancha[[#This Row],[DATA SOLICITAÇÃO]])*24)+3</f>
        <v>14.950000000011642</v>
      </c>
      <c r="V1594" s="218" t="s">
        <v>410</v>
      </c>
      <c r="W1594" s="209" t="str">
        <f>LEFT(Solicitacao_Prancha[[#This Row],[ORIGEM]],4)</f>
        <v>0486</v>
      </c>
      <c r="X1594" s="209" t="str">
        <f>LEFT(Solicitacao_Prancha[[#This Row],[DESTINO]],4)</f>
        <v>0458</v>
      </c>
      <c r="Y1594" s="209" t="str">
        <f t="shared" si="356"/>
        <v>BRLP0486</v>
      </c>
      <c r="Z1594" s="209" t="str">
        <f t="shared" si="357"/>
        <v>04860458</v>
      </c>
      <c r="AA1594" s="209" t="str">
        <f t="shared" si="358"/>
        <v>BRLP0458</v>
      </c>
      <c r="AB1594" s="222" t="e">
        <f>VLOOKUP(Y1594,#REF!,2,0)</f>
        <v>#REF!</v>
      </c>
      <c r="AC1594" s="222" t="e">
        <f>VLOOKUP(Z1594,#REF!,2,0)</f>
        <v>#REF!</v>
      </c>
      <c r="AD1594" s="222" t="e">
        <f>VLOOKUP(AA1594,#REF!,2,0)</f>
        <v>#REF!</v>
      </c>
      <c r="AE1594" s="228" t="e">
        <f t="shared" si="359"/>
        <v>#REF!</v>
      </c>
      <c r="AF1594" s="230" t="e">
        <f t="shared" si="351"/>
        <v>#REF!</v>
      </c>
      <c r="AG1594" s="230">
        <v>2</v>
      </c>
      <c r="AH1594" s="230" t="e">
        <f t="shared" si="352"/>
        <v>#REF!</v>
      </c>
      <c r="AI1594" s="230" t="e">
        <f t="shared" si="353"/>
        <v>#REF!</v>
      </c>
      <c r="AJ1594" s="230" t="e">
        <f t="shared" si="354"/>
        <v>#REF!</v>
      </c>
      <c r="AK1594" s="209"/>
      <c r="AL1594" s="209"/>
      <c r="AM1594" s="209"/>
      <c r="AN1594" s="209"/>
      <c r="AO1594" s="209"/>
      <c r="AP1594" s="209"/>
      <c r="AQ1594" s="209"/>
      <c r="AR1594" s="209"/>
      <c r="AS1594" s="209"/>
      <c r="AT1594" s="209"/>
      <c r="AU1594" s="209"/>
      <c r="AV1594" s="209"/>
      <c r="AW1594" s="209"/>
      <c r="AX1594"/>
    </row>
    <row r="1595" spans="1:50" ht="15" hidden="1" x14ac:dyDescent="0.25">
      <c r="A1595" s="209">
        <v>4363</v>
      </c>
      <c r="B1595" s="209" t="s">
        <v>717</v>
      </c>
      <c r="C1595" s="210">
        <v>45685.878472222219</v>
      </c>
      <c r="D1595" s="209" t="s">
        <v>511</v>
      </c>
      <c r="E1595" s="209" t="s">
        <v>491</v>
      </c>
      <c r="F1595" s="209">
        <v>1</v>
      </c>
      <c r="G1595" s="209" t="s">
        <v>8</v>
      </c>
      <c r="H1595" s="209" t="s">
        <v>620</v>
      </c>
      <c r="I1595" s="209" t="s">
        <v>624</v>
      </c>
      <c r="J1595" s="209" t="s">
        <v>531</v>
      </c>
      <c r="K1595" s="209" t="s">
        <v>2268</v>
      </c>
      <c r="L1595" s="209" t="s">
        <v>2379</v>
      </c>
      <c r="M1595" s="209" t="s">
        <v>639</v>
      </c>
      <c r="N1595" s="209" t="s">
        <v>716</v>
      </c>
      <c r="O1595" s="209"/>
      <c r="P1595" s="209" t="s">
        <v>633</v>
      </c>
      <c r="Q1595" s="209" t="s">
        <v>688</v>
      </c>
      <c r="R1595" s="209" t="e">
        <f>VLOOKUP(LEFT(Solicitacao_Prancha[[#This Row],[ORIGEM]],4),#REF!,2,0)</f>
        <v>#REF!</v>
      </c>
      <c r="S1595" s="209" t="e">
        <f>VLOOKUP(LEFT(Solicitacao_Prancha[[#This Row],[DESTINO]],4),#REF!,2,0)</f>
        <v>#REF!</v>
      </c>
      <c r="T1595" s="218" t="str">
        <f t="shared" si="355"/>
        <v>Não Aderente</v>
      </c>
      <c r="U1595" s="222">
        <f>((CONCATENATE(Solicitacao_Prancha[[#This Row],[DATA MOVIMENTAÇÃO]]," ",Solicitacao_Prancha[[#This Row],[HORA MOVIMENTAÇÃO]])-Solicitacao_Prancha[[#This Row],[DATA SOLICITAÇÃO]])*24)+3</f>
        <v>15</v>
      </c>
      <c r="V1595" s="218" t="s">
        <v>410</v>
      </c>
      <c r="W1595" s="209" t="str">
        <f>LEFT(Solicitacao_Prancha[[#This Row],[ORIGEM]],4)</f>
        <v>0486</v>
      </c>
      <c r="X1595" s="209" t="str">
        <f>LEFT(Solicitacao_Prancha[[#This Row],[DESTINO]],4)</f>
        <v>0458</v>
      </c>
      <c r="Y1595" s="209" t="str">
        <f t="shared" si="356"/>
        <v>BRLP0486</v>
      </c>
      <c r="Z1595" s="209" t="str">
        <f t="shared" si="357"/>
        <v>04860458</v>
      </c>
      <c r="AA1595" s="209" t="str">
        <f t="shared" si="358"/>
        <v>BRLP0458</v>
      </c>
      <c r="AB1595" s="222" t="e">
        <f>VLOOKUP(Y1595,#REF!,2,0)</f>
        <v>#REF!</v>
      </c>
      <c r="AC1595" s="222" t="e">
        <f>VLOOKUP(Z1595,#REF!,2,0)</f>
        <v>#REF!</v>
      </c>
      <c r="AD1595" s="222" t="e">
        <f>VLOOKUP(AA1595,#REF!,2,0)</f>
        <v>#REF!</v>
      </c>
      <c r="AE1595" s="228" t="e">
        <f t="shared" si="359"/>
        <v>#REF!</v>
      </c>
      <c r="AF1595" s="230" t="e">
        <f t="shared" si="351"/>
        <v>#REF!</v>
      </c>
      <c r="AG1595" s="230">
        <v>2</v>
      </c>
      <c r="AH1595" s="230" t="e">
        <f t="shared" si="352"/>
        <v>#REF!</v>
      </c>
      <c r="AI1595" s="230" t="e">
        <f t="shared" si="353"/>
        <v>#REF!</v>
      </c>
      <c r="AJ1595" s="230" t="e">
        <f t="shared" si="354"/>
        <v>#REF!</v>
      </c>
      <c r="AK1595" s="209"/>
      <c r="AL1595" s="209"/>
      <c r="AM1595" s="209"/>
      <c r="AN1595" s="209"/>
      <c r="AO1595" s="209"/>
      <c r="AP1595" s="209"/>
      <c r="AQ1595" s="209"/>
      <c r="AR1595" s="209"/>
      <c r="AS1595" s="209"/>
      <c r="AT1595" s="209"/>
      <c r="AU1595" s="209"/>
      <c r="AV1595" s="209"/>
      <c r="AW1595" s="209"/>
      <c r="AX1595"/>
    </row>
    <row r="1596" spans="1:50" ht="15" hidden="1" x14ac:dyDescent="0.25">
      <c r="A1596" s="209">
        <v>4364</v>
      </c>
      <c r="B1596" s="209" t="s">
        <v>718</v>
      </c>
      <c r="C1596" s="210">
        <v>45685.9</v>
      </c>
      <c r="D1596" s="209" t="s">
        <v>1383</v>
      </c>
      <c r="E1596" s="209" t="s">
        <v>5</v>
      </c>
      <c r="F1596" s="209">
        <v>1</v>
      </c>
      <c r="G1596" s="209" t="s">
        <v>7</v>
      </c>
      <c r="H1596" s="209" t="s">
        <v>620</v>
      </c>
      <c r="I1596" s="209" t="s">
        <v>620</v>
      </c>
      <c r="J1596" s="209" t="s">
        <v>1</v>
      </c>
      <c r="K1596" s="209" t="s">
        <v>2352</v>
      </c>
      <c r="L1596" s="209" t="s">
        <v>593</v>
      </c>
      <c r="M1596" s="209" t="s">
        <v>590</v>
      </c>
      <c r="N1596" s="209" t="s">
        <v>1495</v>
      </c>
      <c r="O1596" s="209"/>
      <c r="P1596" s="209"/>
      <c r="Q1596" s="209" t="s">
        <v>688</v>
      </c>
      <c r="R1596" s="209" t="e">
        <f>VLOOKUP(LEFT(Solicitacao_Prancha[[#This Row],[ORIGEM]],4),#REF!,2,0)</f>
        <v>#REF!</v>
      </c>
      <c r="S1596" s="209" t="e">
        <f>VLOOKUP(LEFT(Solicitacao_Prancha[[#This Row],[DESTINO]],4),#REF!,2,0)</f>
        <v>#REF!</v>
      </c>
      <c r="T1596" s="218" t="str">
        <f t="shared" si="355"/>
        <v>Aderente</v>
      </c>
      <c r="U1596" s="222">
        <f>((CONCATENATE(Solicitacao_Prancha[[#This Row],[DATA MOVIMENTAÇÃO]]," ",Solicitacao_Prancha[[#This Row],[HORA MOVIMENTAÇÃO]])-Solicitacao_Prancha[[#This Row],[DATA SOLICITAÇÃO]])*24)+3</f>
        <v>61.400000000023283</v>
      </c>
      <c r="V1596" s="218" t="s">
        <v>410</v>
      </c>
      <c r="W1596" s="209" t="str">
        <f>LEFT(Solicitacao_Prancha[[#This Row],[ORIGEM]],4)</f>
        <v>0351</v>
      </c>
      <c r="X1596" s="209" t="str">
        <f>LEFT(Solicitacao_Prancha[[#This Row],[DESTINO]],4)</f>
        <v>0366</v>
      </c>
      <c r="Y1596" s="209" t="str">
        <f t="shared" si="356"/>
        <v>BRLP0351</v>
      </c>
      <c r="Z1596" s="209" t="str">
        <f t="shared" si="357"/>
        <v>03510366</v>
      </c>
      <c r="AA1596" s="209" t="str">
        <f t="shared" si="358"/>
        <v>BRLP0366</v>
      </c>
      <c r="AB1596" s="222" t="e">
        <f>VLOOKUP(Y1596,#REF!,2,0)</f>
        <v>#REF!</v>
      </c>
      <c r="AC1596" s="222" t="e">
        <f>VLOOKUP(Z1596,#REF!,2,0)</f>
        <v>#REF!</v>
      </c>
      <c r="AD1596" s="222" t="e">
        <f>VLOOKUP(AA1596,#REF!,2,0)</f>
        <v>#REF!</v>
      </c>
      <c r="AE1596" s="228" t="e">
        <f t="shared" si="359"/>
        <v>#REF!</v>
      </c>
      <c r="AF1596" s="230" t="e">
        <f t="shared" si="351"/>
        <v>#REF!</v>
      </c>
      <c r="AG1596" s="230">
        <v>2</v>
      </c>
      <c r="AH1596" s="230" t="e">
        <f t="shared" si="352"/>
        <v>#REF!</v>
      </c>
      <c r="AI1596" s="230" t="e">
        <f t="shared" si="353"/>
        <v>#REF!</v>
      </c>
      <c r="AJ1596" s="230" t="e">
        <f t="shared" si="354"/>
        <v>#REF!</v>
      </c>
      <c r="AK1596" s="209"/>
      <c r="AL1596" s="209"/>
      <c r="AM1596" s="209"/>
      <c r="AN1596" s="209"/>
      <c r="AO1596" s="209"/>
      <c r="AP1596" s="209"/>
      <c r="AQ1596" s="209"/>
      <c r="AR1596" s="209"/>
      <c r="AS1596" s="209"/>
      <c r="AT1596" s="209"/>
      <c r="AU1596" s="209"/>
      <c r="AV1596" s="209"/>
      <c r="AW1596" s="209"/>
      <c r="AX1596"/>
    </row>
    <row r="1597" spans="1:50" ht="15" hidden="1" x14ac:dyDescent="0.25">
      <c r="A1597" s="209">
        <v>4365</v>
      </c>
      <c r="B1597" s="209" t="s">
        <v>718</v>
      </c>
      <c r="C1597" s="210">
        <v>45685.901388888888</v>
      </c>
      <c r="D1597" s="209" t="s">
        <v>1383</v>
      </c>
      <c r="E1597" s="209" t="s">
        <v>719</v>
      </c>
      <c r="F1597" s="209">
        <v>2</v>
      </c>
      <c r="G1597" s="209" t="s">
        <v>7</v>
      </c>
      <c r="H1597" s="209" t="s">
        <v>621</v>
      </c>
      <c r="I1597" s="209" t="s">
        <v>621</v>
      </c>
      <c r="J1597" s="209" t="s">
        <v>1</v>
      </c>
      <c r="K1597" s="209" t="s">
        <v>2352</v>
      </c>
      <c r="L1597" s="209" t="s">
        <v>604</v>
      </c>
      <c r="M1597" s="209" t="s">
        <v>1161</v>
      </c>
      <c r="N1597" s="209" t="s">
        <v>1495</v>
      </c>
      <c r="O1597" s="209"/>
      <c r="P1597" s="209"/>
      <c r="Q1597" s="209" t="s">
        <v>688</v>
      </c>
      <c r="R1597" s="209" t="e">
        <f>VLOOKUP(LEFT(Solicitacao_Prancha[[#This Row],[ORIGEM]],4),#REF!,2,0)</f>
        <v>#REF!</v>
      </c>
      <c r="S1597" s="209" t="e">
        <f>VLOOKUP(LEFT(Solicitacao_Prancha[[#This Row],[DESTINO]],4),#REF!,2,0)</f>
        <v>#REF!</v>
      </c>
      <c r="T1597" s="218" t="str">
        <f t="shared" si="355"/>
        <v>Aderente</v>
      </c>
      <c r="U1597" s="222">
        <f>((CONCATENATE(Solicitacao_Prancha[[#This Row],[DATA MOVIMENTAÇÃO]]," ",Solicitacao_Prancha[[#This Row],[HORA MOVIMENTAÇÃO]])-Solicitacao_Prancha[[#This Row],[DATA SOLICITAÇÃO]])*24)+3</f>
        <v>60.366666666639503</v>
      </c>
      <c r="V1597" s="218" t="s">
        <v>410</v>
      </c>
      <c r="W1597" s="209" t="str">
        <f>LEFT(Solicitacao_Prancha[[#This Row],[ORIGEM]],4)</f>
        <v>0549</v>
      </c>
      <c r="X1597" s="209" t="str">
        <f>LEFT(Solicitacao_Prancha[[#This Row],[DESTINO]],4)</f>
        <v>0366</v>
      </c>
      <c r="Y1597" s="209" t="str">
        <f t="shared" si="356"/>
        <v>BRLP0549</v>
      </c>
      <c r="Z1597" s="209" t="str">
        <f t="shared" si="357"/>
        <v>05490366</v>
      </c>
      <c r="AA1597" s="209" t="str">
        <f t="shared" si="358"/>
        <v>BRLP0366</v>
      </c>
      <c r="AB1597" s="222" t="e">
        <f>VLOOKUP(Y1597,#REF!,2,0)</f>
        <v>#REF!</v>
      </c>
      <c r="AC1597" s="222" t="e">
        <f>VLOOKUP(Z1597,#REF!,2,0)</f>
        <v>#REF!</v>
      </c>
      <c r="AD1597" s="222" t="e">
        <f>VLOOKUP(AA1597,#REF!,2,0)</f>
        <v>#REF!</v>
      </c>
      <c r="AE1597" s="228" t="e">
        <f t="shared" si="359"/>
        <v>#REF!</v>
      </c>
      <c r="AF1597" s="230" t="e">
        <f t="shared" si="351"/>
        <v>#REF!</v>
      </c>
      <c r="AG1597" s="230">
        <v>2</v>
      </c>
      <c r="AH1597" s="230" t="e">
        <f t="shared" si="352"/>
        <v>#REF!</v>
      </c>
      <c r="AI1597" s="230" t="e">
        <f t="shared" si="353"/>
        <v>#REF!</v>
      </c>
      <c r="AJ1597" s="230" t="e">
        <f t="shared" si="354"/>
        <v>#REF!</v>
      </c>
      <c r="AK1597" s="209"/>
      <c r="AL1597" s="209"/>
      <c r="AM1597" s="209"/>
      <c r="AN1597" s="209"/>
      <c r="AO1597" s="209"/>
      <c r="AP1597" s="209"/>
      <c r="AQ1597" s="209"/>
      <c r="AR1597" s="209"/>
      <c r="AS1597" s="209"/>
      <c r="AT1597" s="209"/>
      <c r="AU1597" s="209"/>
      <c r="AV1597" s="209"/>
      <c r="AW1597" s="209"/>
      <c r="AX1597"/>
    </row>
    <row r="1598" spans="1:50" ht="15" hidden="1" x14ac:dyDescent="0.25">
      <c r="A1598" s="209">
        <v>4366</v>
      </c>
      <c r="B1598" s="209" t="s">
        <v>718</v>
      </c>
      <c r="C1598" s="210">
        <v>45685.90347222222</v>
      </c>
      <c r="D1598" s="209" t="s">
        <v>1383</v>
      </c>
      <c r="E1598" s="209" t="s">
        <v>719</v>
      </c>
      <c r="F1598" s="209">
        <v>4</v>
      </c>
      <c r="G1598" s="209" t="s">
        <v>7</v>
      </c>
      <c r="H1598" s="209" t="s">
        <v>622</v>
      </c>
      <c r="I1598" s="209" t="s">
        <v>621</v>
      </c>
      <c r="J1598" s="209" t="s">
        <v>1</v>
      </c>
      <c r="K1598" s="209" t="s">
        <v>2352</v>
      </c>
      <c r="L1598" s="209" t="s">
        <v>604</v>
      </c>
      <c r="M1598" s="209" t="s">
        <v>1161</v>
      </c>
      <c r="N1598" s="209" t="s">
        <v>1902</v>
      </c>
      <c r="O1598" s="209"/>
      <c r="P1598" s="209"/>
      <c r="Q1598" s="209" t="s">
        <v>688</v>
      </c>
      <c r="R1598" s="209" t="e">
        <f>VLOOKUP(LEFT(Solicitacao_Prancha[[#This Row],[ORIGEM]],4),#REF!,2,0)</f>
        <v>#REF!</v>
      </c>
      <c r="S1598" s="209" t="e">
        <f>VLOOKUP(LEFT(Solicitacao_Prancha[[#This Row],[DESTINO]],4),#REF!,2,0)</f>
        <v>#REF!</v>
      </c>
      <c r="T1598" s="218" t="str">
        <f t="shared" si="355"/>
        <v>Aderente</v>
      </c>
      <c r="U1598" s="222">
        <f>((CONCATENATE(Solicitacao_Prancha[[#This Row],[DATA MOVIMENTAÇÃO]]," ",Solicitacao_Prancha[[#This Row],[HORA MOVIMENTAÇÃO]])-Solicitacao_Prancha[[#This Row],[DATA SOLICITAÇÃO]])*24)+3</f>
        <v>60.316666666651145</v>
      </c>
      <c r="V1598" s="218" t="s">
        <v>410</v>
      </c>
      <c r="W1598" s="209" t="str">
        <f>LEFT(Solicitacao_Prancha[[#This Row],[ORIGEM]],4)</f>
        <v>0549</v>
      </c>
      <c r="X1598" s="209" t="str">
        <f>LEFT(Solicitacao_Prancha[[#This Row],[DESTINO]],4)</f>
        <v>0558</v>
      </c>
      <c r="Y1598" s="209" t="str">
        <f t="shared" si="356"/>
        <v>BRLP0549</v>
      </c>
      <c r="Z1598" s="209" t="str">
        <f t="shared" si="357"/>
        <v>05490558</v>
      </c>
      <c r="AA1598" s="209" t="str">
        <f t="shared" si="358"/>
        <v>BRLP0558</v>
      </c>
      <c r="AB1598" s="222" t="e">
        <f>VLOOKUP(Y1598,#REF!,2,0)</f>
        <v>#REF!</v>
      </c>
      <c r="AC1598" s="222" t="e">
        <f>VLOOKUP(Z1598,#REF!,2,0)</f>
        <v>#REF!</v>
      </c>
      <c r="AD1598" s="222" t="e">
        <f>VLOOKUP(AA1598,#REF!,2,0)</f>
        <v>#REF!</v>
      </c>
      <c r="AE1598" s="228" t="e">
        <f t="shared" si="359"/>
        <v>#REF!</v>
      </c>
      <c r="AF1598" s="230" t="e">
        <f t="shared" si="351"/>
        <v>#REF!</v>
      </c>
      <c r="AG1598" s="230">
        <v>2</v>
      </c>
      <c r="AH1598" s="230" t="e">
        <f t="shared" si="352"/>
        <v>#REF!</v>
      </c>
      <c r="AI1598" s="230" t="e">
        <f t="shared" si="353"/>
        <v>#REF!</v>
      </c>
      <c r="AJ1598" s="230" t="e">
        <f t="shared" si="354"/>
        <v>#REF!</v>
      </c>
      <c r="AK1598" s="209"/>
      <c r="AL1598" s="209"/>
      <c r="AM1598" s="209"/>
      <c r="AN1598" s="209"/>
      <c r="AO1598" s="209"/>
      <c r="AP1598" s="209"/>
      <c r="AQ1598" s="209"/>
      <c r="AR1598" s="209"/>
      <c r="AS1598" s="209"/>
      <c r="AT1598" s="209"/>
      <c r="AU1598" s="209"/>
      <c r="AV1598" s="209"/>
      <c r="AW1598" s="209"/>
      <c r="AX1598"/>
    </row>
    <row r="1599" spans="1:50" ht="15" hidden="1" x14ac:dyDescent="0.25">
      <c r="A1599" s="209">
        <v>4367</v>
      </c>
      <c r="B1599" s="209" t="s">
        <v>742</v>
      </c>
      <c r="C1599" s="210">
        <v>45686.029861111114</v>
      </c>
      <c r="D1599" s="209" t="s">
        <v>585</v>
      </c>
      <c r="E1599" s="209" t="s">
        <v>491</v>
      </c>
      <c r="F1599" s="209">
        <v>1</v>
      </c>
      <c r="G1599" s="209" t="s">
        <v>532</v>
      </c>
      <c r="H1599" s="209" t="s">
        <v>620</v>
      </c>
      <c r="I1599" s="209" t="s">
        <v>624</v>
      </c>
      <c r="J1599" s="209" t="s">
        <v>502</v>
      </c>
      <c r="K1599" s="209" t="s">
        <v>2319</v>
      </c>
      <c r="L1599" s="209" t="s">
        <v>598</v>
      </c>
      <c r="M1599" s="209" t="s">
        <v>1781</v>
      </c>
      <c r="N1599" s="209" t="s">
        <v>2062</v>
      </c>
      <c r="O1599" s="209"/>
      <c r="P1599" s="209"/>
      <c r="Q1599" s="209" t="s">
        <v>687</v>
      </c>
      <c r="R1599" s="209" t="e">
        <f>VLOOKUP(LEFT(Solicitacao_Prancha[[#This Row],[ORIGEM]],4),#REF!,2,0)</f>
        <v>#REF!</v>
      </c>
      <c r="S1599" s="209" t="e">
        <f>VLOOKUP(LEFT(Solicitacao_Prancha[[#This Row],[DESTINO]],4),#REF!,2,0)</f>
        <v>#REF!</v>
      </c>
      <c r="T1599" s="218" t="str">
        <f t="shared" si="355"/>
        <v>Não Aderente</v>
      </c>
      <c r="U1599" s="222">
        <f>((CONCATENATE(Solicitacao_Prancha[[#This Row],[DATA MOVIMENTAÇÃO]]," ",Solicitacao_Prancha[[#This Row],[HORA MOVIMENTAÇÃO]])-Solicitacao_Prancha[[#This Row],[DATA SOLICITAÇÃO]])*24)+3</f>
        <v>-7.7166666666744277</v>
      </c>
      <c r="V1599" s="218" t="s">
        <v>410</v>
      </c>
      <c r="W1599" s="209" t="str">
        <f>LEFT(Solicitacao_Prancha[[#This Row],[ORIGEM]],4)</f>
        <v>0310</v>
      </c>
      <c r="X1599" s="209" t="str">
        <f>LEFT(Solicitacao_Prancha[[#This Row],[DESTINO]],4)</f>
        <v>0319</v>
      </c>
      <c r="Y1599" s="209" t="str">
        <f t="shared" si="356"/>
        <v>BRLP0310</v>
      </c>
      <c r="Z1599" s="209" t="str">
        <f t="shared" si="357"/>
        <v>03100319</v>
      </c>
      <c r="AA1599" s="209" t="str">
        <f t="shared" si="358"/>
        <v>BRLP0319</v>
      </c>
      <c r="AB1599" s="222" t="e">
        <f>VLOOKUP(Y1599,#REF!,2,0)</f>
        <v>#REF!</v>
      </c>
      <c r="AC1599" s="222" t="e">
        <f>VLOOKUP(Z1599,#REF!,2,0)</f>
        <v>#REF!</v>
      </c>
      <c r="AD1599" s="222" t="e">
        <f>VLOOKUP(AA1599,#REF!,2,0)</f>
        <v>#REF!</v>
      </c>
      <c r="AE1599" s="228" t="e">
        <f t="shared" si="359"/>
        <v>#REF!</v>
      </c>
      <c r="AF1599" s="230" t="e">
        <f t="shared" si="351"/>
        <v>#REF!</v>
      </c>
      <c r="AG1599" s="230">
        <v>2</v>
      </c>
      <c r="AH1599" s="230" t="e">
        <f t="shared" si="352"/>
        <v>#REF!</v>
      </c>
      <c r="AI1599" s="230" t="e">
        <f t="shared" si="353"/>
        <v>#REF!</v>
      </c>
      <c r="AJ1599" s="230" t="e">
        <f t="shared" si="354"/>
        <v>#REF!</v>
      </c>
      <c r="AK1599" s="209"/>
      <c r="AL1599" s="209"/>
      <c r="AM1599" s="209"/>
      <c r="AN1599" s="209"/>
      <c r="AO1599" s="209"/>
      <c r="AP1599" s="209"/>
      <c r="AQ1599" s="209"/>
      <c r="AR1599" s="209"/>
      <c r="AS1599" s="209"/>
      <c r="AT1599" s="209"/>
      <c r="AU1599" s="209"/>
      <c r="AV1599" s="209"/>
      <c r="AW1599" s="209"/>
      <c r="AX1599"/>
    </row>
    <row r="1600" spans="1:50" ht="15" hidden="1" x14ac:dyDescent="0.25">
      <c r="A1600" s="209">
        <v>4368</v>
      </c>
      <c r="B1600" s="209" t="s">
        <v>717</v>
      </c>
      <c r="C1600" s="210">
        <v>45686.397916666669</v>
      </c>
      <c r="D1600" s="209" t="s">
        <v>2067</v>
      </c>
      <c r="E1600" s="209" t="s">
        <v>500</v>
      </c>
      <c r="F1600" s="209">
        <v>1</v>
      </c>
      <c r="G1600" s="209" t="s">
        <v>543</v>
      </c>
      <c r="H1600" s="209" t="s">
        <v>620</v>
      </c>
      <c r="I1600" s="209" t="s">
        <v>621</v>
      </c>
      <c r="J1600" s="209" t="s">
        <v>1</v>
      </c>
      <c r="K1600" s="209" t="s">
        <v>2351</v>
      </c>
      <c r="L1600" s="209" t="s">
        <v>593</v>
      </c>
      <c r="M1600" s="209" t="s">
        <v>1768</v>
      </c>
      <c r="N1600" s="209" t="s">
        <v>1768</v>
      </c>
      <c r="O1600" s="209"/>
      <c r="P1600" s="209"/>
      <c r="Q1600" s="209" t="s">
        <v>687</v>
      </c>
      <c r="R1600" s="209" t="e">
        <f>VLOOKUP(LEFT(Solicitacao_Prancha[[#This Row],[ORIGEM]],4),#REF!,2,0)</f>
        <v>#REF!</v>
      </c>
      <c r="S1600" s="209" t="e">
        <f>VLOOKUP(LEFT(Solicitacao_Prancha[[#This Row],[DESTINO]],4),#REF!,2,0)</f>
        <v>#REF!</v>
      </c>
      <c r="T1600" s="218" t="str">
        <f t="shared" si="355"/>
        <v>Não Aderente</v>
      </c>
      <c r="U1600" s="222">
        <f>((CONCATENATE(Solicitacao_Prancha[[#This Row],[DATA MOVIMENTAÇÃO]]," ",Solicitacao_Prancha[[#This Row],[HORA MOVIMENTAÇÃO]])-Solicitacao_Prancha[[#This Row],[DATA SOLICITAÇÃO]])*24)+3</f>
        <v>25.450000000011642</v>
      </c>
      <c r="V1600" s="218" t="s">
        <v>410</v>
      </c>
      <c r="W1600" s="209" t="str">
        <f>LEFT(Solicitacao_Prancha[[#This Row],[ORIGEM]],4)</f>
        <v>5009</v>
      </c>
      <c r="X1600" s="209" t="str">
        <f>LEFT(Solicitacao_Prancha[[#This Row],[DESTINO]],4)</f>
        <v>5009</v>
      </c>
      <c r="Y1600" s="209" t="str">
        <f t="shared" si="356"/>
        <v>BRLP5009</v>
      </c>
      <c r="Z1600" s="209" t="str">
        <f t="shared" si="357"/>
        <v>50095009</v>
      </c>
      <c r="AA1600" s="209" t="str">
        <f t="shared" si="358"/>
        <v>BRLP5009</v>
      </c>
      <c r="AB1600" s="222" t="e">
        <f>VLOOKUP(Y1600,#REF!,2,0)</f>
        <v>#REF!</v>
      </c>
      <c r="AC1600" s="222" t="e">
        <f>VLOOKUP(Z1600,#REF!,2,0)</f>
        <v>#REF!</v>
      </c>
      <c r="AD1600" s="222" t="e">
        <f>VLOOKUP(AA1600,#REF!,2,0)</f>
        <v>#REF!</v>
      </c>
      <c r="AE1600" s="228" t="e">
        <f t="shared" si="359"/>
        <v>#REF!</v>
      </c>
      <c r="AF1600" s="230" t="e">
        <f t="shared" si="351"/>
        <v>#REF!</v>
      </c>
      <c r="AG1600" s="230">
        <v>2</v>
      </c>
      <c r="AH1600" s="230" t="e">
        <f t="shared" si="352"/>
        <v>#REF!</v>
      </c>
      <c r="AI1600" s="230" t="e">
        <f t="shared" si="353"/>
        <v>#REF!</v>
      </c>
      <c r="AJ1600" s="230" t="e">
        <f t="shared" si="354"/>
        <v>#REF!</v>
      </c>
      <c r="AK1600" s="209"/>
      <c r="AL1600" s="209"/>
      <c r="AM1600" s="209"/>
      <c r="AN1600" s="209"/>
      <c r="AO1600" s="209"/>
      <c r="AP1600" s="209"/>
      <c r="AQ1600" s="209"/>
      <c r="AR1600" s="209"/>
      <c r="AS1600" s="209"/>
      <c r="AT1600" s="209"/>
      <c r="AU1600" s="209"/>
      <c r="AV1600" s="209"/>
      <c r="AW1600" s="209"/>
      <c r="AX1600"/>
    </row>
    <row r="1601" spans="1:50" ht="15" hidden="1" x14ac:dyDescent="0.25">
      <c r="A1601" s="209">
        <v>4369</v>
      </c>
      <c r="B1601" s="209" t="s">
        <v>717</v>
      </c>
      <c r="C1601" s="210">
        <v>45686.399305555555</v>
      </c>
      <c r="D1601" s="209" t="s">
        <v>631</v>
      </c>
      <c r="E1601" s="209" t="s">
        <v>500</v>
      </c>
      <c r="F1601" s="209">
        <v>1</v>
      </c>
      <c r="G1601" s="209" t="s">
        <v>543</v>
      </c>
      <c r="H1601" s="209" t="s">
        <v>620</v>
      </c>
      <c r="I1601" s="209" t="s">
        <v>621</v>
      </c>
      <c r="J1601" s="209" t="s">
        <v>1</v>
      </c>
      <c r="K1601" s="209" t="s">
        <v>2352</v>
      </c>
      <c r="L1601" s="209" t="s">
        <v>593</v>
      </c>
      <c r="M1601" s="209" t="s">
        <v>1768</v>
      </c>
      <c r="N1601" s="209" t="s">
        <v>1768</v>
      </c>
      <c r="O1601" s="209"/>
      <c r="P1601" s="209"/>
      <c r="Q1601" s="209" t="s">
        <v>687</v>
      </c>
      <c r="R1601" s="209" t="e">
        <f>VLOOKUP(LEFT(Solicitacao_Prancha[[#This Row],[ORIGEM]],4),#REF!,2,0)</f>
        <v>#REF!</v>
      </c>
      <c r="S1601" s="209" t="e">
        <f>VLOOKUP(LEFT(Solicitacao_Prancha[[#This Row],[DESTINO]],4),#REF!,2,0)</f>
        <v>#REF!</v>
      </c>
      <c r="T1601" s="218" t="str">
        <f t="shared" si="355"/>
        <v>Aderente</v>
      </c>
      <c r="U1601" s="222">
        <f>((CONCATENATE(Solicitacao_Prancha[[#This Row],[DATA MOVIMENTAÇÃO]]," ",Solicitacao_Prancha[[#This Row],[HORA MOVIMENTAÇÃO]])-Solicitacao_Prancha[[#This Row],[DATA SOLICITAÇÃO]])*24)+3</f>
        <v>49.416666666744277</v>
      </c>
      <c r="V1601" s="218" t="s">
        <v>410</v>
      </c>
      <c r="W1601" s="209" t="str">
        <f>LEFT(Solicitacao_Prancha[[#This Row],[ORIGEM]],4)</f>
        <v>5009</v>
      </c>
      <c r="X1601" s="209" t="str">
        <f>LEFT(Solicitacao_Prancha[[#This Row],[DESTINO]],4)</f>
        <v>5009</v>
      </c>
      <c r="Y1601" s="209" t="str">
        <f t="shared" si="356"/>
        <v>BRLP5009</v>
      </c>
      <c r="Z1601" s="209" t="str">
        <f t="shared" si="357"/>
        <v>50095009</v>
      </c>
      <c r="AA1601" s="209" t="str">
        <f t="shared" si="358"/>
        <v>BRLP5009</v>
      </c>
      <c r="AB1601" s="222" t="e">
        <f>VLOOKUP(Y1601,#REF!,2,0)</f>
        <v>#REF!</v>
      </c>
      <c r="AC1601" s="222" t="e">
        <f>VLOOKUP(Z1601,#REF!,2,0)</f>
        <v>#REF!</v>
      </c>
      <c r="AD1601" s="222" t="e">
        <f>VLOOKUP(AA1601,#REF!,2,0)</f>
        <v>#REF!</v>
      </c>
      <c r="AE1601" s="228" t="e">
        <f t="shared" si="359"/>
        <v>#REF!</v>
      </c>
      <c r="AF1601" s="230" t="e">
        <f t="shared" ref="AF1601:AF1632" si="360">(AB1601/65)+(AC1601/42.5)+(AD1601/65)</f>
        <v>#REF!</v>
      </c>
      <c r="AG1601" s="230">
        <v>2</v>
      </c>
      <c r="AH1601" s="230" t="e">
        <f t="shared" si="352"/>
        <v>#REF!</v>
      </c>
      <c r="AI1601" s="230" t="e">
        <f t="shared" si="353"/>
        <v>#REF!</v>
      </c>
      <c r="AJ1601" s="230" t="e">
        <f t="shared" si="354"/>
        <v>#REF!</v>
      </c>
      <c r="AK1601" s="209"/>
      <c r="AL1601" s="209"/>
      <c r="AM1601" s="209"/>
      <c r="AN1601" s="209"/>
      <c r="AO1601" s="209"/>
      <c r="AP1601" s="209"/>
      <c r="AQ1601" s="209"/>
      <c r="AR1601" s="209"/>
      <c r="AS1601" s="209"/>
      <c r="AT1601" s="209"/>
      <c r="AU1601" s="209"/>
      <c r="AV1601" s="209"/>
      <c r="AW1601" s="209"/>
      <c r="AX1601"/>
    </row>
    <row r="1602" spans="1:50" ht="15" hidden="1" x14ac:dyDescent="0.25">
      <c r="A1602" s="209">
        <v>4370</v>
      </c>
      <c r="B1602" s="209" t="s">
        <v>717</v>
      </c>
      <c r="C1602" s="210">
        <v>45686.46597222222</v>
      </c>
      <c r="D1602" s="209" t="s">
        <v>1467</v>
      </c>
      <c r="E1602" s="209" t="s">
        <v>500</v>
      </c>
      <c r="F1602" s="209">
        <v>1</v>
      </c>
      <c r="G1602" s="209" t="s">
        <v>6</v>
      </c>
      <c r="H1602" s="209" t="s">
        <v>620</v>
      </c>
      <c r="I1602" s="209" t="s">
        <v>624</v>
      </c>
      <c r="J1602" s="209" t="s">
        <v>1</v>
      </c>
      <c r="K1602" s="209" t="s">
        <v>2352</v>
      </c>
      <c r="L1602" s="209" t="s">
        <v>607</v>
      </c>
      <c r="M1602" s="209" t="s">
        <v>652</v>
      </c>
      <c r="N1602" s="209" t="s">
        <v>578</v>
      </c>
      <c r="O1602" s="209"/>
      <c r="P1602" s="209"/>
      <c r="Q1602" s="209" t="s">
        <v>688</v>
      </c>
      <c r="R1602" s="209" t="e">
        <f>VLOOKUP(LEFT(Solicitacao_Prancha[[#This Row],[ORIGEM]],4),#REF!,2,0)</f>
        <v>#REF!</v>
      </c>
      <c r="S1602" s="209" t="e">
        <f>VLOOKUP(LEFT(Solicitacao_Prancha[[#This Row],[DESTINO]],4),#REF!,2,0)</f>
        <v>#REF!</v>
      </c>
      <c r="T1602" s="218" t="str">
        <f t="shared" si="355"/>
        <v>Aderente</v>
      </c>
      <c r="U1602" s="222">
        <f>((CONCATENATE(Solicitacao_Prancha[[#This Row],[DATA MOVIMENTAÇÃO]]," ",Solicitacao_Prancha[[#This Row],[HORA MOVIMENTAÇÃO]])-Solicitacao_Prancha[[#This Row],[DATA SOLICITAÇÃO]])*24)+3</f>
        <v>48.316666666651145</v>
      </c>
      <c r="V1602" s="218" t="s">
        <v>410</v>
      </c>
      <c r="W1602" s="209" t="str">
        <f>LEFT(Solicitacao_Prancha[[#This Row],[ORIGEM]],4)</f>
        <v>0390</v>
      </c>
      <c r="X1602" s="209" t="str">
        <f>LEFT(Solicitacao_Prancha[[#This Row],[DESTINO]],4)</f>
        <v>0367</v>
      </c>
      <c r="Y1602" s="209" t="str">
        <f t="shared" si="356"/>
        <v>BRLP0390</v>
      </c>
      <c r="Z1602" s="209" t="str">
        <f t="shared" si="357"/>
        <v>03900367</v>
      </c>
      <c r="AA1602" s="209" t="str">
        <f t="shared" si="358"/>
        <v>BRLP0367</v>
      </c>
      <c r="AB1602" s="222" t="e">
        <f>VLOOKUP(Y1602,#REF!,2,0)</f>
        <v>#REF!</v>
      </c>
      <c r="AC1602" s="222" t="e">
        <f>VLOOKUP(Z1602,#REF!,2,0)</f>
        <v>#REF!</v>
      </c>
      <c r="AD1602" s="222" t="e">
        <f>VLOOKUP(AA1602,#REF!,2,0)</f>
        <v>#REF!</v>
      </c>
      <c r="AE1602" s="228" t="e">
        <f t="shared" si="359"/>
        <v>#REF!</v>
      </c>
      <c r="AF1602" s="230" t="e">
        <f t="shared" si="360"/>
        <v>#REF!</v>
      </c>
      <c r="AG1602" s="230">
        <v>2</v>
      </c>
      <c r="AH1602" s="230" t="e">
        <f t="shared" si="352"/>
        <v>#REF!</v>
      </c>
      <c r="AI1602" s="230" t="e">
        <f t="shared" si="353"/>
        <v>#REF!</v>
      </c>
      <c r="AJ1602" s="230" t="e">
        <f t="shared" si="354"/>
        <v>#REF!</v>
      </c>
      <c r="AK1602" s="209"/>
      <c r="AL1602" s="209"/>
      <c r="AM1602" s="209"/>
      <c r="AN1602" s="209"/>
      <c r="AO1602" s="209"/>
      <c r="AP1602" s="209"/>
      <c r="AQ1602" s="209"/>
      <c r="AR1602" s="209"/>
      <c r="AS1602" s="209"/>
      <c r="AT1602" s="209"/>
      <c r="AU1602" s="209"/>
      <c r="AV1602" s="209"/>
      <c r="AW1602" s="209"/>
      <c r="AX1602"/>
    </row>
    <row r="1603" spans="1:50" ht="15" hidden="1" x14ac:dyDescent="0.25">
      <c r="A1603" s="209">
        <v>4371</v>
      </c>
      <c r="B1603" s="209" t="s">
        <v>742</v>
      </c>
      <c r="C1603" s="210">
        <v>45686.474999999999</v>
      </c>
      <c r="D1603" s="209" t="s">
        <v>670</v>
      </c>
      <c r="E1603" s="209" t="s">
        <v>491</v>
      </c>
      <c r="F1603" s="209">
        <v>1</v>
      </c>
      <c r="G1603" s="209" t="s">
        <v>532</v>
      </c>
      <c r="H1603" s="209" t="s">
        <v>620</v>
      </c>
      <c r="I1603" s="209" t="s">
        <v>621</v>
      </c>
      <c r="J1603" s="209" t="s">
        <v>531</v>
      </c>
      <c r="K1603" s="209" t="s">
        <v>2351</v>
      </c>
      <c r="L1603" s="209" t="s">
        <v>593</v>
      </c>
      <c r="M1603" s="209" t="s">
        <v>1781</v>
      </c>
      <c r="N1603" s="209" t="s">
        <v>2151</v>
      </c>
      <c r="O1603" s="209"/>
      <c r="P1603" s="209" t="s">
        <v>633</v>
      </c>
      <c r="Q1603" s="209" t="s">
        <v>687</v>
      </c>
      <c r="R1603" s="209" t="e">
        <f>VLOOKUP(LEFT(Solicitacao_Prancha[[#This Row],[ORIGEM]],4),#REF!,2,0)</f>
        <v>#REF!</v>
      </c>
      <c r="S1603" s="209" t="e">
        <f>VLOOKUP(LEFT(Solicitacao_Prancha[[#This Row],[DESTINO]],4),#REF!,2,0)</f>
        <v>#REF!</v>
      </c>
      <c r="T1603" s="218" t="str">
        <f t="shared" si="355"/>
        <v>Não Aderente</v>
      </c>
      <c r="U1603" s="222">
        <f>((CONCATENATE(Solicitacao_Prancha[[#This Row],[DATA MOVIMENTAÇÃO]]," ",Solicitacao_Prancha[[#This Row],[HORA MOVIMENTAÇÃO]])-Solicitacao_Prancha[[#This Row],[DATA SOLICITAÇÃO]])*24)+3</f>
        <v>23.600000000093132</v>
      </c>
      <c r="V1603" s="218" t="s">
        <v>410</v>
      </c>
      <c r="W1603" s="209" t="str">
        <f>LEFT(Solicitacao_Prancha[[#This Row],[ORIGEM]],4)</f>
        <v>0310</v>
      </c>
      <c r="X1603" s="209" t="str">
        <f>LEFT(Solicitacao_Prancha[[#This Row],[DESTINO]],4)</f>
        <v>0378</v>
      </c>
      <c r="Y1603" s="209" t="str">
        <f t="shared" si="356"/>
        <v>BRLP0310</v>
      </c>
      <c r="Z1603" s="209" t="str">
        <f t="shared" si="357"/>
        <v>03100378</v>
      </c>
      <c r="AA1603" s="209" t="str">
        <f t="shared" si="358"/>
        <v>BRLP0378</v>
      </c>
      <c r="AB1603" s="222" t="e">
        <f>VLOOKUP(Y1603,#REF!,2,0)</f>
        <v>#REF!</v>
      </c>
      <c r="AC1603" s="222" t="e">
        <f>VLOOKUP(Z1603,#REF!,2,0)</f>
        <v>#REF!</v>
      </c>
      <c r="AD1603" s="222" t="e">
        <f>VLOOKUP(AA1603,#REF!,2,0)</f>
        <v>#REF!</v>
      </c>
      <c r="AE1603" s="228" t="e">
        <f t="shared" si="359"/>
        <v>#REF!</v>
      </c>
      <c r="AF1603" s="230" t="e">
        <f t="shared" si="360"/>
        <v>#REF!</v>
      </c>
      <c r="AG1603" s="230">
        <v>2</v>
      </c>
      <c r="AH1603" s="230" t="e">
        <f t="shared" si="352"/>
        <v>#REF!</v>
      </c>
      <c r="AI1603" s="230" t="e">
        <f t="shared" si="353"/>
        <v>#REF!</v>
      </c>
      <c r="AJ1603" s="230" t="e">
        <f t="shared" si="354"/>
        <v>#REF!</v>
      </c>
      <c r="AK1603" s="209"/>
      <c r="AL1603" s="209"/>
      <c r="AM1603" s="209"/>
      <c r="AN1603" s="209"/>
      <c r="AO1603" s="209"/>
      <c r="AP1603" s="209"/>
      <c r="AQ1603" s="209"/>
      <c r="AR1603" s="209"/>
      <c r="AS1603" s="209"/>
      <c r="AT1603" s="209"/>
      <c r="AU1603" s="209"/>
      <c r="AV1603" s="209"/>
      <c r="AW1603" s="209"/>
      <c r="AX1603"/>
    </row>
    <row r="1604" spans="1:50" ht="15" hidden="1" x14ac:dyDescent="0.25">
      <c r="A1604" s="209">
        <v>4372</v>
      </c>
      <c r="B1604" s="209" t="s">
        <v>717</v>
      </c>
      <c r="C1604" s="210">
        <v>45686.578472222223</v>
      </c>
      <c r="D1604" s="209" t="s">
        <v>515</v>
      </c>
      <c r="E1604" s="209" t="s">
        <v>500</v>
      </c>
      <c r="F1604" s="209">
        <v>3</v>
      </c>
      <c r="G1604" s="209" t="s">
        <v>487</v>
      </c>
      <c r="H1604" s="209" t="s">
        <v>620</v>
      </c>
      <c r="I1604" s="209" t="s">
        <v>624</v>
      </c>
      <c r="J1604" s="209" t="s">
        <v>531</v>
      </c>
      <c r="K1604" s="209" t="s">
        <v>2268</v>
      </c>
      <c r="L1604" s="209" t="s">
        <v>2380</v>
      </c>
      <c r="M1604" s="209" t="s">
        <v>683</v>
      </c>
      <c r="N1604" s="209" t="s">
        <v>974</v>
      </c>
      <c r="O1604" s="209"/>
      <c r="P1604" s="209" t="s">
        <v>633</v>
      </c>
      <c r="Q1604" s="209" t="s">
        <v>688</v>
      </c>
      <c r="R1604" s="209" t="e">
        <f>VLOOKUP(LEFT(Solicitacao_Prancha[[#This Row],[ORIGEM]],4),#REF!,2,0)</f>
        <v>#REF!</v>
      </c>
      <c r="S1604" s="209" t="e">
        <f>VLOOKUP(LEFT(Solicitacao_Prancha[[#This Row],[DESTINO]],4),#REF!,2,0)</f>
        <v>#REF!</v>
      </c>
      <c r="T1604" s="218" t="str">
        <f t="shared" si="355"/>
        <v>Não Aderente</v>
      </c>
      <c r="U1604" s="222">
        <f>((CONCATENATE(Solicitacao_Prancha[[#This Row],[DATA MOVIMENTAÇÃO]]," ",Solicitacao_Prancha[[#This Row],[HORA MOVIMENTAÇÃO]])-Solicitacao_Prancha[[#This Row],[DATA SOLICITAÇÃO]])*24)+3</f>
        <v>6</v>
      </c>
      <c r="V1604" s="218" t="s">
        <v>410</v>
      </c>
      <c r="W1604" s="209" t="str">
        <f>LEFT(Solicitacao_Prancha[[#This Row],[ORIGEM]],4)</f>
        <v>0438</v>
      </c>
      <c r="X1604" s="209" t="str">
        <f>LEFT(Solicitacao_Prancha[[#This Row],[DESTINO]],4)</f>
        <v>0517</v>
      </c>
      <c r="Y1604" s="209" t="str">
        <f t="shared" si="356"/>
        <v>BRLP0438</v>
      </c>
      <c r="Z1604" s="209" t="str">
        <f t="shared" si="357"/>
        <v>04380517</v>
      </c>
      <c r="AA1604" s="209" t="str">
        <f t="shared" si="358"/>
        <v>BRLP0517</v>
      </c>
      <c r="AB1604" s="222" t="e">
        <f>VLOOKUP(Y1604,#REF!,2,0)</f>
        <v>#REF!</v>
      </c>
      <c r="AC1604" s="222" t="e">
        <f>VLOOKUP(Z1604,#REF!,2,0)</f>
        <v>#REF!</v>
      </c>
      <c r="AD1604" s="222" t="e">
        <f>VLOOKUP(AA1604,#REF!,2,0)</f>
        <v>#REF!</v>
      </c>
      <c r="AE1604" s="228" t="e">
        <f t="shared" si="359"/>
        <v>#REF!</v>
      </c>
      <c r="AF1604" s="230" t="e">
        <f t="shared" si="360"/>
        <v>#REF!</v>
      </c>
      <c r="AG1604" s="230">
        <v>2</v>
      </c>
      <c r="AH1604" s="230" t="e">
        <f t="shared" si="352"/>
        <v>#REF!</v>
      </c>
      <c r="AI1604" s="230" t="e">
        <f t="shared" si="353"/>
        <v>#REF!</v>
      </c>
      <c r="AJ1604" s="230" t="e">
        <f t="shared" si="354"/>
        <v>#REF!</v>
      </c>
      <c r="AK1604" s="209"/>
      <c r="AL1604" s="209"/>
      <c r="AM1604" s="209"/>
      <c r="AN1604" s="209"/>
      <c r="AO1604" s="209"/>
      <c r="AP1604" s="209"/>
      <c r="AQ1604" s="209"/>
      <c r="AR1604" s="209"/>
      <c r="AS1604" s="209"/>
      <c r="AT1604" s="209"/>
      <c r="AU1604" s="209"/>
      <c r="AV1604" s="209"/>
      <c r="AW1604" s="209"/>
      <c r="AX1604"/>
    </row>
    <row r="1605" spans="1:50" ht="15" hidden="1" x14ac:dyDescent="0.25">
      <c r="A1605" s="209">
        <v>4402</v>
      </c>
      <c r="B1605" s="209" t="s">
        <v>742</v>
      </c>
      <c r="C1605" s="210">
        <v>45686.606944444444</v>
      </c>
      <c r="D1605" s="209" t="s">
        <v>499</v>
      </c>
      <c r="E1605" s="209" t="s">
        <v>489</v>
      </c>
      <c r="F1605" s="209">
        <v>1</v>
      </c>
      <c r="G1605" s="209" t="s">
        <v>534</v>
      </c>
      <c r="H1605" s="209" t="s">
        <v>620</v>
      </c>
      <c r="I1605" s="209" t="s">
        <v>624</v>
      </c>
      <c r="J1605" s="209" t="s">
        <v>1</v>
      </c>
      <c r="K1605" s="209" t="s">
        <v>2352</v>
      </c>
      <c r="L1605" s="209" t="s">
        <v>600</v>
      </c>
      <c r="M1605" s="209" t="s">
        <v>639</v>
      </c>
      <c r="N1605" s="209" t="s">
        <v>647</v>
      </c>
      <c r="O1605" s="209"/>
      <c r="P1605" s="209"/>
      <c r="Q1605" s="209" t="s">
        <v>688</v>
      </c>
      <c r="R1605" s="209" t="e">
        <f>VLOOKUP(LEFT(Solicitacao_Prancha[[#This Row],[ORIGEM]],4),#REF!,2,0)</f>
        <v>#REF!</v>
      </c>
      <c r="S1605" s="209" t="e">
        <f>VLOOKUP(LEFT(Solicitacao_Prancha[[#This Row],[DESTINO]],4),#REF!,2,0)</f>
        <v>#REF!</v>
      </c>
      <c r="T1605" s="218" t="str">
        <f t="shared" si="355"/>
        <v>Não Aderente</v>
      </c>
      <c r="U1605" s="222">
        <f>((CONCATENATE(Solicitacao_Prancha[[#This Row],[DATA MOVIMENTAÇÃO]]," ",Solicitacao_Prancha[[#This Row],[HORA MOVIMENTAÇÃO]])-Solicitacao_Prancha[[#This Row],[DATA SOLICITAÇÃO]])*24)+3</f>
        <v>42.433333333348855</v>
      </c>
      <c r="V1605" s="218" t="s">
        <v>410</v>
      </c>
      <c r="W1605" s="209" t="str">
        <f>LEFT(Solicitacao_Prancha[[#This Row],[ORIGEM]],4)</f>
        <v>0486</v>
      </c>
      <c r="X1605" s="209" t="str">
        <f>LEFT(Solicitacao_Prancha[[#This Row],[DESTINO]],4)</f>
        <v>0298</v>
      </c>
      <c r="Y1605" s="209" t="str">
        <f t="shared" si="356"/>
        <v>BRLP0486</v>
      </c>
      <c r="Z1605" s="209" t="str">
        <f t="shared" si="357"/>
        <v>04860298</v>
      </c>
      <c r="AA1605" s="209" t="str">
        <f t="shared" si="358"/>
        <v>BRLP0298</v>
      </c>
      <c r="AB1605" s="222" t="e">
        <f>VLOOKUP(Y1605,#REF!,2,0)</f>
        <v>#REF!</v>
      </c>
      <c r="AC1605" s="222" t="e">
        <f>VLOOKUP(Z1605,#REF!,2,0)</f>
        <v>#REF!</v>
      </c>
      <c r="AD1605" s="222" t="e">
        <f>VLOOKUP(AA1605,#REF!,2,0)</f>
        <v>#REF!</v>
      </c>
      <c r="AE1605" s="228" t="e">
        <f t="shared" si="359"/>
        <v>#REF!</v>
      </c>
      <c r="AF1605" s="230" t="e">
        <f t="shared" si="360"/>
        <v>#REF!</v>
      </c>
      <c r="AG1605" s="230">
        <v>2</v>
      </c>
      <c r="AH1605" s="230" t="e">
        <f t="shared" si="352"/>
        <v>#REF!</v>
      </c>
      <c r="AI1605" s="230" t="e">
        <f t="shared" si="353"/>
        <v>#REF!</v>
      </c>
      <c r="AJ1605" s="230" t="e">
        <f t="shared" si="354"/>
        <v>#REF!</v>
      </c>
      <c r="AK1605" s="209"/>
      <c r="AL1605" s="209"/>
      <c r="AM1605" s="209"/>
      <c r="AN1605" s="209"/>
      <c r="AO1605" s="209"/>
      <c r="AP1605" s="209"/>
      <c r="AQ1605" s="209"/>
      <c r="AR1605" s="209"/>
      <c r="AS1605" s="209"/>
      <c r="AT1605" s="209"/>
      <c r="AU1605" s="209"/>
      <c r="AV1605" s="209"/>
      <c r="AW1605" s="209"/>
      <c r="AX1605"/>
    </row>
    <row r="1606" spans="1:50" ht="15" hidden="1" x14ac:dyDescent="0.25">
      <c r="A1606" s="209">
        <v>4373</v>
      </c>
      <c r="B1606" s="209" t="s">
        <v>742</v>
      </c>
      <c r="C1606" s="210">
        <v>45686.606944444444</v>
      </c>
      <c r="D1606" s="209" t="s">
        <v>499</v>
      </c>
      <c r="E1606" s="209" t="s">
        <v>489</v>
      </c>
      <c r="F1606" s="209">
        <v>1</v>
      </c>
      <c r="G1606" s="209" t="s">
        <v>534</v>
      </c>
      <c r="H1606" s="209" t="s">
        <v>620</v>
      </c>
      <c r="I1606" s="209" t="s">
        <v>624</v>
      </c>
      <c r="J1606" s="209" t="s">
        <v>531</v>
      </c>
      <c r="K1606" s="209" t="s">
        <v>2351</v>
      </c>
      <c r="L1606" s="209" t="s">
        <v>600</v>
      </c>
      <c r="M1606" s="209" t="s">
        <v>639</v>
      </c>
      <c r="N1606" s="209" t="s">
        <v>647</v>
      </c>
      <c r="O1606" s="209"/>
      <c r="P1606" s="209" t="s">
        <v>514</v>
      </c>
      <c r="Q1606" s="209" t="s">
        <v>688</v>
      </c>
      <c r="R1606" s="209" t="e">
        <f>VLOOKUP(LEFT(Solicitacao_Prancha[[#This Row],[ORIGEM]],4),#REF!,2,0)</f>
        <v>#REF!</v>
      </c>
      <c r="S1606" s="209" t="e">
        <f>VLOOKUP(LEFT(Solicitacao_Prancha[[#This Row],[DESTINO]],4),#REF!,2,0)</f>
        <v>#REF!</v>
      </c>
      <c r="T1606" s="218" t="str">
        <f t="shared" si="355"/>
        <v>Não Aderente</v>
      </c>
      <c r="U1606" s="222">
        <f>((CONCATENATE(Solicitacao_Prancha[[#This Row],[DATA MOVIMENTAÇÃO]]," ",Solicitacao_Prancha[[#This Row],[HORA MOVIMENTAÇÃO]])-Solicitacao_Prancha[[#This Row],[DATA SOLICITAÇÃO]])*24)+3</f>
        <v>18.433333333348855</v>
      </c>
      <c r="V1606" s="218" t="s">
        <v>410</v>
      </c>
      <c r="W1606" s="209" t="str">
        <f>LEFT(Solicitacao_Prancha[[#This Row],[ORIGEM]],4)</f>
        <v>0486</v>
      </c>
      <c r="X1606" s="209" t="str">
        <f>LEFT(Solicitacao_Prancha[[#This Row],[DESTINO]],4)</f>
        <v>0298</v>
      </c>
      <c r="Y1606" s="209" t="str">
        <f t="shared" si="356"/>
        <v>BRLP0486</v>
      </c>
      <c r="Z1606" s="209" t="str">
        <f t="shared" si="357"/>
        <v>04860298</v>
      </c>
      <c r="AA1606" s="209" t="str">
        <f t="shared" si="358"/>
        <v>BRLP0298</v>
      </c>
      <c r="AB1606" s="222" t="e">
        <f>VLOOKUP(Y1606,#REF!,2,0)</f>
        <v>#REF!</v>
      </c>
      <c r="AC1606" s="222" t="e">
        <f>VLOOKUP(Z1606,#REF!,2,0)</f>
        <v>#REF!</v>
      </c>
      <c r="AD1606" s="222" t="e">
        <f>VLOOKUP(AA1606,#REF!,2,0)</f>
        <v>#REF!</v>
      </c>
      <c r="AE1606" s="228" t="e">
        <f t="shared" si="359"/>
        <v>#REF!</v>
      </c>
      <c r="AF1606" s="230" t="e">
        <f t="shared" si="360"/>
        <v>#REF!</v>
      </c>
      <c r="AG1606" s="230">
        <v>2</v>
      </c>
      <c r="AH1606" s="230" t="e">
        <f t="shared" si="352"/>
        <v>#REF!</v>
      </c>
      <c r="AI1606" s="230" t="e">
        <f t="shared" si="353"/>
        <v>#REF!</v>
      </c>
      <c r="AJ1606" s="230" t="e">
        <f t="shared" si="354"/>
        <v>#REF!</v>
      </c>
      <c r="AK1606" s="209"/>
      <c r="AL1606" s="209"/>
      <c r="AM1606" s="209"/>
      <c r="AN1606" s="209"/>
      <c r="AO1606" s="209"/>
      <c r="AP1606" s="209"/>
      <c r="AQ1606" s="209"/>
      <c r="AR1606" s="209"/>
      <c r="AS1606" s="209"/>
      <c r="AT1606" s="209"/>
      <c r="AU1606" s="209"/>
      <c r="AV1606" s="209"/>
      <c r="AW1606" s="209"/>
      <c r="AX1606"/>
    </row>
    <row r="1607" spans="1:50" ht="15" hidden="1" x14ac:dyDescent="0.25">
      <c r="A1607" s="209">
        <v>4374</v>
      </c>
      <c r="B1607" s="209" t="s">
        <v>742</v>
      </c>
      <c r="C1607" s="210">
        <v>45686.609027777777</v>
      </c>
      <c r="D1607" s="209" t="s">
        <v>499</v>
      </c>
      <c r="E1607" s="209" t="s">
        <v>496</v>
      </c>
      <c r="F1607" s="209">
        <v>1</v>
      </c>
      <c r="G1607" s="209" t="s">
        <v>534</v>
      </c>
      <c r="H1607" s="209" t="s">
        <v>620</v>
      </c>
      <c r="I1607" s="209" t="s">
        <v>624</v>
      </c>
      <c r="J1607" s="209" t="s">
        <v>531</v>
      </c>
      <c r="K1607" s="209" t="s">
        <v>2351</v>
      </c>
      <c r="L1607" s="209" t="s">
        <v>600</v>
      </c>
      <c r="M1607" s="209" t="s">
        <v>639</v>
      </c>
      <c r="N1607" s="209" t="s">
        <v>647</v>
      </c>
      <c r="O1607" s="209"/>
      <c r="P1607" s="209" t="s">
        <v>514</v>
      </c>
      <c r="Q1607" s="209" t="s">
        <v>688</v>
      </c>
      <c r="R1607" s="209" t="e">
        <f>VLOOKUP(LEFT(Solicitacao_Prancha[[#This Row],[ORIGEM]],4),#REF!,2,0)</f>
        <v>#REF!</v>
      </c>
      <c r="S1607" s="209" t="e">
        <f>VLOOKUP(LEFT(Solicitacao_Prancha[[#This Row],[DESTINO]],4),#REF!,2,0)</f>
        <v>#REF!</v>
      </c>
      <c r="T1607" s="218" t="str">
        <f t="shared" si="355"/>
        <v>Não Aderente</v>
      </c>
      <c r="U1607" s="222">
        <f>((CONCATENATE(Solicitacao_Prancha[[#This Row],[DATA MOVIMENTAÇÃO]]," ",Solicitacao_Prancha[[#This Row],[HORA MOVIMENTAÇÃO]])-Solicitacao_Prancha[[#This Row],[DATA SOLICITAÇÃO]])*24)+3</f>
        <v>18.383333333360497</v>
      </c>
      <c r="V1607" s="218" t="s">
        <v>410</v>
      </c>
      <c r="W1607" s="209" t="str">
        <f>LEFT(Solicitacao_Prancha[[#This Row],[ORIGEM]],4)</f>
        <v>0486</v>
      </c>
      <c r="X1607" s="209" t="str">
        <f>LEFT(Solicitacao_Prancha[[#This Row],[DESTINO]],4)</f>
        <v>0298</v>
      </c>
      <c r="Y1607" s="209" t="str">
        <f t="shared" si="356"/>
        <v>BRLP0486</v>
      </c>
      <c r="Z1607" s="209" t="str">
        <f t="shared" si="357"/>
        <v>04860298</v>
      </c>
      <c r="AA1607" s="209" t="str">
        <f t="shared" si="358"/>
        <v>BRLP0298</v>
      </c>
      <c r="AB1607" s="222" t="e">
        <f>VLOOKUP(Y1607,#REF!,2,0)</f>
        <v>#REF!</v>
      </c>
      <c r="AC1607" s="222" t="e">
        <f>VLOOKUP(Z1607,#REF!,2,0)</f>
        <v>#REF!</v>
      </c>
      <c r="AD1607" s="222" t="e">
        <f>VLOOKUP(AA1607,#REF!,2,0)</f>
        <v>#REF!</v>
      </c>
      <c r="AE1607" s="228" t="e">
        <f t="shared" si="359"/>
        <v>#REF!</v>
      </c>
      <c r="AF1607" s="230" t="e">
        <f t="shared" si="360"/>
        <v>#REF!</v>
      </c>
      <c r="AG1607" s="230">
        <v>2</v>
      </c>
      <c r="AH1607" s="230" t="e">
        <f t="shared" si="352"/>
        <v>#REF!</v>
      </c>
      <c r="AI1607" s="230" t="e">
        <f t="shared" si="353"/>
        <v>#REF!</v>
      </c>
      <c r="AJ1607" s="230" t="e">
        <f t="shared" si="354"/>
        <v>#REF!</v>
      </c>
      <c r="AK1607" s="209"/>
      <c r="AL1607" s="209"/>
      <c r="AM1607" s="209"/>
      <c r="AN1607" s="209"/>
      <c r="AO1607" s="209"/>
      <c r="AP1607" s="209"/>
      <c r="AQ1607" s="209"/>
      <c r="AR1607" s="209"/>
      <c r="AS1607" s="209"/>
      <c r="AT1607" s="209"/>
      <c r="AU1607" s="209"/>
      <c r="AV1607" s="209"/>
      <c r="AW1607" s="209"/>
      <c r="AX1607"/>
    </row>
    <row r="1608" spans="1:50" ht="15" hidden="1" x14ac:dyDescent="0.25">
      <c r="A1608" s="209">
        <v>4401</v>
      </c>
      <c r="B1608" s="209" t="s">
        <v>742</v>
      </c>
      <c r="C1608" s="210">
        <v>45686.609027777777</v>
      </c>
      <c r="D1608" s="209" t="s">
        <v>499</v>
      </c>
      <c r="E1608" s="209" t="s">
        <v>496</v>
      </c>
      <c r="F1608" s="209">
        <v>1</v>
      </c>
      <c r="G1608" s="209" t="s">
        <v>534</v>
      </c>
      <c r="H1608" s="209" t="s">
        <v>620</v>
      </c>
      <c r="I1608" s="209" t="s">
        <v>624</v>
      </c>
      <c r="J1608" s="209" t="s">
        <v>1</v>
      </c>
      <c r="K1608" s="209" t="s">
        <v>2352</v>
      </c>
      <c r="L1608" s="209" t="s">
        <v>600</v>
      </c>
      <c r="M1608" s="209" t="s">
        <v>639</v>
      </c>
      <c r="N1608" s="209" t="s">
        <v>647</v>
      </c>
      <c r="O1608" s="209"/>
      <c r="P1608" s="209"/>
      <c r="Q1608" s="209" t="s">
        <v>688</v>
      </c>
      <c r="R1608" s="209" t="e">
        <f>VLOOKUP(LEFT(Solicitacao_Prancha[[#This Row],[ORIGEM]],4),#REF!,2,0)</f>
        <v>#REF!</v>
      </c>
      <c r="S1608" s="209" t="e">
        <f>VLOOKUP(LEFT(Solicitacao_Prancha[[#This Row],[DESTINO]],4),#REF!,2,0)</f>
        <v>#REF!</v>
      </c>
      <c r="T1608" s="218" t="str">
        <f t="shared" si="355"/>
        <v>Não Aderente</v>
      </c>
      <c r="U1608" s="222">
        <f>((CONCATENATE(Solicitacao_Prancha[[#This Row],[DATA MOVIMENTAÇÃO]]," ",Solicitacao_Prancha[[#This Row],[HORA MOVIMENTAÇÃO]])-Solicitacao_Prancha[[#This Row],[DATA SOLICITAÇÃO]])*24)+3</f>
        <v>42.383333333360497</v>
      </c>
      <c r="V1608" s="218" t="s">
        <v>410</v>
      </c>
      <c r="W1608" s="209" t="str">
        <f>LEFT(Solicitacao_Prancha[[#This Row],[ORIGEM]],4)</f>
        <v>0486</v>
      </c>
      <c r="X1608" s="209" t="str">
        <f>LEFT(Solicitacao_Prancha[[#This Row],[DESTINO]],4)</f>
        <v>0298</v>
      </c>
      <c r="Y1608" s="209" t="str">
        <f t="shared" si="356"/>
        <v>BRLP0486</v>
      </c>
      <c r="Z1608" s="209" t="str">
        <f t="shared" si="357"/>
        <v>04860298</v>
      </c>
      <c r="AA1608" s="209" t="str">
        <f t="shared" si="358"/>
        <v>BRLP0298</v>
      </c>
      <c r="AB1608" s="222" t="e">
        <f>VLOOKUP(Y1608,#REF!,2,0)</f>
        <v>#REF!</v>
      </c>
      <c r="AC1608" s="222" t="e">
        <f>VLOOKUP(Z1608,#REF!,2,0)</f>
        <v>#REF!</v>
      </c>
      <c r="AD1608" s="222" t="e">
        <f>VLOOKUP(AA1608,#REF!,2,0)</f>
        <v>#REF!</v>
      </c>
      <c r="AE1608" s="228" t="e">
        <f t="shared" si="359"/>
        <v>#REF!</v>
      </c>
      <c r="AF1608" s="230" t="e">
        <f t="shared" si="360"/>
        <v>#REF!</v>
      </c>
      <c r="AG1608" s="230">
        <v>2</v>
      </c>
      <c r="AH1608" s="230" t="e">
        <f t="shared" si="352"/>
        <v>#REF!</v>
      </c>
      <c r="AI1608" s="230" t="e">
        <f t="shared" si="353"/>
        <v>#REF!</v>
      </c>
      <c r="AJ1608" s="230" t="e">
        <f t="shared" si="354"/>
        <v>#REF!</v>
      </c>
      <c r="AK1608" s="209"/>
      <c r="AL1608" s="209"/>
      <c r="AM1608" s="209"/>
      <c r="AN1608" s="209"/>
      <c r="AO1608" s="209"/>
      <c r="AP1608" s="209"/>
      <c r="AQ1608" s="209"/>
      <c r="AR1608" s="209"/>
      <c r="AS1608" s="209"/>
      <c r="AT1608" s="209"/>
      <c r="AU1608" s="209"/>
      <c r="AV1608" s="209"/>
      <c r="AW1608" s="209"/>
      <c r="AX1608"/>
    </row>
    <row r="1609" spans="1:50" ht="15" hidden="1" x14ac:dyDescent="0.25">
      <c r="A1609" s="209">
        <v>4375</v>
      </c>
      <c r="B1609" s="209" t="s">
        <v>718</v>
      </c>
      <c r="C1609" s="210">
        <v>45686.611111111109</v>
      </c>
      <c r="D1609" s="209" t="s">
        <v>2053</v>
      </c>
      <c r="E1609" s="209" t="s">
        <v>719</v>
      </c>
      <c r="F1609" s="209">
        <v>10</v>
      </c>
      <c r="G1609" s="209" t="s">
        <v>487</v>
      </c>
      <c r="H1609" s="209" t="s">
        <v>621</v>
      </c>
      <c r="I1609" s="209" t="s">
        <v>621</v>
      </c>
      <c r="J1609" s="209" t="s">
        <v>531</v>
      </c>
      <c r="K1609" s="209" t="s">
        <v>2351</v>
      </c>
      <c r="L1609" s="209" t="s">
        <v>593</v>
      </c>
      <c r="M1609" s="209" t="s">
        <v>908</v>
      </c>
      <c r="N1609" s="209" t="s">
        <v>1711</v>
      </c>
      <c r="O1609" s="209"/>
      <c r="P1609" s="209" t="s">
        <v>514</v>
      </c>
      <c r="Q1609" s="209" t="s">
        <v>687</v>
      </c>
      <c r="R1609" s="209" t="e">
        <f>VLOOKUP(LEFT(Solicitacao_Prancha[[#This Row],[ORIGEM]],4),#REF!,2,0)</f>
        <v>#REF!</v>
      </c>
      <c r="S1609" s="209" t="e">
        <f>VLOOKUP(LEFT(Solicitacao_Prancha[[#This Row],[DESTINO]],4),#REF!,2,0)</f>
        <v>#REF!</v>
      </c>
      <c r="T1609" s="218" t="str">
        <f t="shared" si="355"/>
        <v>Não Aderente</v>
      </c>
      <c r="U1609" s="222">
        <f>((CONCATENATE(Solicitacao_Prancha[[#This Row],[DATA MOVIMENTAÇÃO]]," ",Solicitacao_Prancha[[#This Row],[HORA MOVIMENTAÇÃO]])-Solicitacao_Prancha[[#This Row],[DATA SOLICITAÇÃO]])*24)+3</f>
        <v>20.333333333430346</v>
      </c>
      <c r="V1609" s="218" t="s">
        <v>410</v>
      </c>
      <c r="W1609" s="209" t="str">
        <f>LEFT(Solicitacao_Prancha[[#This Row],[ORIGEM]],4)</f>
        <v>2079</v>
      </c>
      <c r="X1609" s="209" t="str">
        <f>LEFT(Solicitacao_Prancha[[#This Row],[DESTINO]],4)</f>
        <v>1022</v>
      </c>
      <c r="Y1609" s="209" t="str">
        <f t="shared" si="356"/>
        <v>BRLP2079</v>
      </c>
      <c r="Z1609" s="209" t="str">
        <f t="shared" si="357"/>
        <v>20791022</v>
      </c>
      <c r="AA1609" s="209" t="str">
        <f t="shared" si="358"/>
        <v>BRLP1022</v>
      </c>
      <c r="AB1609" s="222" t="e">
        <f>VLOOKUP(Y1609,#REF!,2,0)</f>
        <v>#REF!</v>
      </c>
      <c r="AC1609" s="222" t="e">
        <f>VLOOKUP(Z1609,#REF!,2,0)</f>
        <v>#REF!</v>
      </c>
      <c r="AD1609" s="222" t="e">
        <f>VLOOKUP(AA1609,#REF!,2,0)</f>
        <v>#REF!</v>
      </c>
      <c r="AE1609" s="228" t="e">
        <f t="shared" si="359"/>
        <v>#REF!</v>
      </c>
      <c r="AF1609" s="230" t="e">
        <f t="shared" si="360"/>
        <v>#REF!</v>
      </c>
      <c r="AG1609" s="230">
        <v>2</v>
      </c>
      <c r="AH1609" s="230" t="e">
        <f t="shared" si="352"/>
        <v>#REF!</v>
      </c>
      <c r="AI1609" s="230" t="e">
        <f t="shared" si="353"/>
        <v>#REF!</v>
      </c>
      <c r="AJ1609" s="230" t="e">
        <f t="shared" si="354"/>
        <v>#REF!</v>
      </c>
      <c r="AK1609" s="209"/>
      <c r="AL1609" s="209"/>
      <c r="AM1609" s="209"/>
      <c r="AN1609" s="209"/>
      <c r="AO1609" s="209"/>
      <c r="AP1609" s="209"/>
      <c r="AQ1609" s="209"/>
      <c r="AR1609" s="209"/>
      <c r="AS1609" s="209"/>
      <c r="AT1609" s="209"/>
      <c r="AU1609" s="209"/>
      <c r="AV1609" s="209"/>
      <c r="AW1609" s="209"/>
      <c r="AX1609"/>
    </row>
    <row r="1610" spans="1:50" ht="15" hidden="1" x14ac:dyDescent="0.25">
      <c r="A1610" s="209">
        <v>4376</v>
      </c>
      <c r="B1610" s="209" t="s">
        <v>718</v>
      </c>
      <c r="C1610" s="210">
        <v>45686.613194444442</v>
      </c>
      <c r="D1610" s="209" t="s">
        <v>2053</v>
      </c>
      <c r="E1610" s="209" t="s">
        <v>5</v>
      </c>
      <c r="F1610" s="209">
        <v>1</v>
      </c>
      <c r="G1610" s="209" t="s">
        <v>487</v>
      </c>
      <c r="H1610" s="209" t="s">
        <v>620</v>
      </c>
      <c r="I1610" s="209" t="s">
        <v>621</v>
      </c>
      <c r="J1610" s="209" t="s">
        <v>531</v>
      </c>
      <c r="K1610" s="209" t="s">
        <v>2351</v>
      </c>
      <c r="L1610" s="209" t="s">
        <v>593</v>
      </c>
      <c r="M1610" s="209" t="s">
        <v>908</v>
      </c>
      <c r="N1610" s="209" t="s">
        <v>1711</v>
      </c>
      <c r="O1610" s="209" t="s">
        <v>2381</v>
      </c>
      <c r="P1610" s="209" t="s">
        <v>514</v>
      </c>
      <c r="Q1610" s="209" t="s">
        <v>687</v>
      </c>
      <c r="R1610" s="209" t="e">
        <f>VLOOKUP(LEFT(Solicitacao_Prancha[[#This Row],[ORIGEM]],4),#REF!,2,0)</f>
        <v>#REF!</v>
      </c>
      <c r="S1610" s="209" t="e">
        <f>VLOOKUP(LEFT(Solicitacao_Prancha[[#This Row],[DESTINO]],4),#REF!,2,0)</f>
        <v>#REF!</v>
      </c>
      <c r="T1610" s="218" t="str">
        <f t="shared" si="355"/>
        <v>Não Aderente</v>
      </c>
      <c r="U1610" s="222">
        <f>((CONCATENATE(Solicitacao_Prancha[[#This Row],[DATA MOVIMENTAÇÃO]]," ",Solicitacao_Prancha[[#This Row],[HORA MOVIMENTAÇÃO]])-Solicitacao_Prancha[[#This Row],[DATA SOLICITAÇÃO]])*24)+3</f>
        <v>20.283333333441988</v>
      </c>
      <c r="V1610" s="218" t="s">
        <v>410</v>
      </c>
      <c r="W1610" s="209" t="str">
        <f>LEFT(Solicitacao_Prancha[[#This Row],[ORIGEM]],4)</f>
        <v>2079</v>
      </c>
      <c r="X1610" s="209" t="str">
        <f>LEFT(Solicitacao_Prancha[[#This Row],[DESTINO]],4)</f>
        <v>1022</v>
      </c>
      <c r="Y1610" s="209" t="str">
        <f t="shared" si="356"/>
        <v>BRLP2079</v>
      </c>
      <c r="Z1610" s="209" t="str">
        <f t="shared" si="357"/>
        <v>20791022</v>
      </c>
      <c r="AA1610" s="209" t="str">
        <f t="shared" si="358"/>
        <v>BRLP1022</v>
      </c>
      <c r="AB1610" s="222" t="e">
        <f>VLOOKUP(Y1610,#REF!,2,0)</f>
        <v>#REF!</v>
      </c>
      <c r="AC1610" s="222" t="e">
        <f>VLOOKUP(Z1610,#REF!,2,0)</f>
        <v>#REF!</v>
      </c>
      <c r="AD1610" s="222" t="e">
        <f>VLOOKUP(AA1610,#REF!,2,0)</f>
        <v>#REF!</v>
      </c>
      <c r="AE1610" s="228" t="e">
        <f t="shared" si="359"/>
        <v>#REF!</v>
      </c>
      <c r="AF1610" s="230" t="e">
        <f t="shared" si="360"/>
        <v>#REF!</v>
      </c>
      <c r="AG1610" s="230">
        <v>2</v>
      </c>
      <c r="AH1610" s="230" t="e">
        <f t="shared" si="352"/>
        <v>#REF!</v>
      </c>
      <c r="AI1610" s="230" t="e">
        <f t="shared" si="353"/>
        <v>#REF!</v>
      </c>
      <c r="AJ1610" s="230" t="e">
        <f t="shared" si="354"/>
        <v>#REF!</v>
      </c>
      <c r="AK1610" s="209"/>
      <c r="AL1610" s="209"/>
      <c r="AM1610" s="209"/>
      <c r="AN1610" s="209"/>
      <c r="AO1610" s="209"/>
      <c r="AP1610" s="209"/>
      <c r="AQ1610" s="209"/>
      <c r="AR1610" s="209"/>
      <c r="AS1610" s="209"/>
      <c r="AT1610" s="209"/>
      <c r="AU1610" s="209"/>
      <c r="AV1610" s="209"/>
      <c r="AW1610" s="209"/>
      <c r="AX1610"/>
    </row>
    <row r="1611" spans="1:50" ht="15" hidden="1" x14ac:dyDescent="0.25">
      <c r="A1611" s="209">
        <v>4377</v>
      </c>
      <c r="B1611" s="209" t="s">
        <v>743</v>
      </c>
      <c r="C1611" s="210">
        <v>45686.621527777781</v>
      </c>
      <c r="D1611" s="209" t="s">
        <v>2344</v>
      </c>
      <c r="E1611" s="209" t="s">
        <v>491</v>
      </c>
      <c r="F1611" s="209">
        <v>1</v>
      </c>
      <c r="G1611" s="209" t="s">
        <v>8</v>
      </c>
      <c r="H1611" s="209" t="s">
        <v>620</v>
      </c>
      <c r="I1611" s="209" t="s">
        <v>624</v>
      </c>
      <c r="J1611" s="209" t="s">
        <v>1</v>
      </c>
      <c r="K1611" s="209" t="s">
        <v>2351</v>
      </c>
      <c r="L1611" s="209" t="s">
        <v>600</v>
      </c>
      <c r="M1611" s="209" t="s">
        <v>696</v>
      </c>
      <c r="N1611" s="209" t="s">
        <v>696</v>
      </c>
      <c r="O1611" s="209" t="s">
        <v>2382</v>
      </c>
      <c r="P1611" s="209"/>
      <c r="Q1611" s="209" t="s">
        <v>688</v>
      </c>
      <c r="R1611" s="209" t="e">
        <f>VLOOKUP(LEFT(Solicitacao_Prancha[[#This Row],[ORIGEM]],4),#REF!,2,0)</f>
        <v>#REF!</v>
      </c>
      <c r="S1611" s="209" t="e">
        <f>VLOOKUP(LEFT(Solicitacao_Prancha[[#This Row],[DESTINO]],4),#REF!,2,0)</f>
        <v>#REF!</v>
      </c>
      <c r="T1611" s="218" t="str">
        <f t="shared" si="355"/>
        <v>Não Aderente</v>
      </c>
      <c r="U1611" s="222">
        <f>((CONCATENATE(Solicitacao_Prancha[[#This Row],[DATA MOVIMENTAÇÃO]]," ",Solicitacao_Prancha[[#This Row],[HORA MOVIMENTAÇÃO]])-Solicitacao_Prancha[[#This Row],[DATA SOLICITAÇÃO]])*24)+3</f>
        <v>18.083333333255723</v>
      </c>
      <c r="V1611" s="218" t="s">
        <v>410</v>
      </c>
      <c r="W1611" s="209" t="str">
        <f>LEFT(Solicitacao_Prancha[[#This Row],[ORIGEM]],4)</f>
        <v>0347</v>
      </c>
      <c r="X1611" s="209" t="str">
        <f>LEFT(Solicitacao_Prancha[[#This Row],[DESTINO]],4)</f>
        <v>0347</v>
      </c>
      <c r="Y1611" s="209" t="str">
        <f t="shared" si="356"/>
        <v>BRLP0347</v>
      </c>
      <c r="Z1611" s="209" t="str">
        <f t="shared" si="357"/>
        <v>03470347</v>
      </c>
      <c r="AA1611" s="209" t="str">
        <f t="shared" si="358"/>
        <v>BRLP0347</v>
      </c>
      <c r="AB1611" s="222" t="e">
        <f>VLOOKUP(Y1611,#REF!,2,0)</f>
        <v>#REF!</v>
      </c>
      <c r="AC1611" s="222" t="e">
        <f>VLOOKUP(Z1611,#REF!,2,0)</f>
        <v>#REF!</v>
      </c>
      <c r="AD1611" s="222" t="e">
        <f>VLOOKUP(AA1611,#REF!,2,0)</f>
        <v>#REF!</v>
      </c>
      <c r="AE1611" s="228" t="e">
        <f t="shared" si="359"/>
        <v>#REF!</v>
      </c>
      <c r="AF1611" s="230" t="e">
        <f t="shared" si="360"/>
        <v>#REF!</v>
      </c>
      <c r="AG1611" s="230">
        <v>2</v>
      </c>
      <c r="AH1611" s="230" t="e">
        <f t="shared" si="352"/>
        <v>#REF!</v>
      </c>
      <c r="AI1611" s="230" t="e">
        <f t="shared" si="353"/>
        <v>#REF!</v>
      </c>
      <c r="AJ1611" s="230" t="e">
        <f t="shared" si="354"/>
        <v>#REF!</v>
      </c>
      <c r="AK1611" s="209"/>
      <c r="AL1611" s="209"/>
      <c r="AM1611" s="209"/>
      <c r="AN1611" s="209"/>
      <c r="AO1611" s="209"/>
      <c r="AP1611" s="209"/>
      <c r="AQ1611" s="209"/>
      <c r="AR1611" s="209"/>
      <c r="AS1611" s="209"/>
      <c r="AT1611" s="209"/>
      <c r="AU1611" s="209"/>
      <c r="AV1611" s="209"/>
      <c r="AW1611" s="209"/>
      <c r="AX1611"/>
    </row>
    <row r="1612" spans="1:50" ht="15" hidden="1" x14ac:dyDescent="0.25">
      <c r="A1612" s="209">
        <v>4433</v>
      </c>
      <c r="B1612" s="209" t="s">
        <v>743</v>
      </c>
      <c r="C1612" s="210">
        <v>45686.621527777781</v>
      </c>
      <c r="D1612" s="209" t="s">
        <v>2344</v>
      </c>
      <c r="E1612" s="209" t="s">
        <v>489</v>
      </c>
      <c r="F1612" s="209">
        <v>1</v>
      </c>
      <c r="G1612" s="209" t="s">
        <v>8</v>
      </c>
      <c r="H1612" s="209" t="s">
        <v>620</v>
      </c>
      <c r="I1612" s="209" t="s">
        <v>624</v>
      </c>
      <c r="J1612" s="209" t="s">
        <v>1</v>
      </c>
      <c r="K1612" s="209" t="s">
        <v>2386</v>
      </c>
      <c r="L1612" s="209" t="s">
        <v>600</v>
      </c>
      <c r="M1612" s="209" t="s">
        <v>696</v>
      </c>
      <c r="N1612" s="209" t="s">
        <v>696</v>
      </c>
      <c r="O1612" s="209" t="s">
        <v>2382</v>
      </c>
      <c r="P1612" s="209"/>
      <c r="Q1612" s="209" t="s">
        <v>688</v>
      </c>
      <c r="R1612" s="209" t="e">
        <f>VLOOKUP(LEFT(Solicitacao_Prancha[[#This Row],[ORIGEM]],4),#REF!,2,0)</f>
        <v>#REF!</v>
      </c>
      <c r="S1612" s="209" t="e">
        <f>VLOOKUP(LEFT(Solicitacao_Prancha[[#This Row],[DESTINO]],4),#REF!,2,0)</f>
        <v>#REF!</v>
      </c>
      <c r="T1612" s="218" t="str">
        <f t="shared" si="355"/>
        <v>Aderente</v>
      </c>
      <c r="U1612" s="222">
        <f>((CONCATENATE(Solicitacao_Prancha[[#This Row],[DATA MOVIMENTAÇÃO]]," ",Solicitacao_Prancha[[#This Row],[HORA MOVIMENTAÇÃO]])-Solicitacao_Prancha[[#This Row],[DATA SOLICITAÇÃO]])*24)+3</f>
        <v>114.08333333325572</v>
      </c>
      <c r="V1612" s="218" t="s">
        <v>410</v>
      </c>
      <c r="W1612" s="209" t="str">
        <f>LEFT(Solicitacao_Prancha[[#This Row],[ORIGEM]],4)</f>
        <v>0347</v>
      </c>
      <c r="X1612" s="209" t="str">
        <f>LEFT(Solicitacao_Prancha[[#This Row],[DESTINO]],4)</f>
        <v>0347</v>
      </c>
      <c r="Y1612" s="209" t="str">
        <f t="shared" si="356"/>
        <v>BRLP0347</v>
      </c>
      <c r="Z1612" s="209" t="str">
        <f t="shared" si="357"/>
        <v>03470347</v>
      </c>
      <c r="AA1612" s="209" t="str">
        <f t="shared" si="358"/>
        <v>BRLP0347</v>
      </c>
      <c r="AB1612" s="222" t="e">
        <f>VLOOKUP(Y1612,#REF!,2,0)</f>
        <v>#REF!</v>
      </c>
      <c r="AC1612" s="222" t="e">
        <f>VLOOKUP(Z1612,#REF!,2,0)</f>
        <v>#REF!</v>
      </c>
      <c r="AD1612" s="222" t="e">
        <f>VLOOKUP(AA1612,#REF!,2,0)</f>
        <v>#REF!</v>
      </c>
      <c r="AE1612" s="228" t="e">
        <f t="shared" si="359"/>
        <v>#REF!</v>
      </c>
      <c r="AF1612" s="230" t="e">
        <f t="shared" si="360"/>
        <v>#REF!</v>
      </c>
      <c r="AG1612" s="230">
        <v>2</v>
      </c>
      <c r="AH1612" s="230" t="e">
        <f t="shared" ref="AH1612:AH1644" si="361">(AD1612/65)+(AE1612/42.5)+(AF1612/65)</f>
        <v>#REF!</v>
      </c>
      <c r="AI1612" s="230" t="e">
        <f t="shared" ref="AI1612:AI1644" si="362">(AE1612/65)+(AF1612/42.5)+(AG1612/65)</f>
        <v>#REF!</v>
      </c>
      <c r="AJ1612" s="228">
        <v>1</v>
      </c>
      <c r="AK1612" s="209"/>
      <c r="AL1612" s="209"/>
      <c r="AM1612" s="209"/>
      <c r="AN1612" s="209"/>
      <c r="AO1612" s="209"/>
      <c r="AP1612" s="209"/>
      <c r="AQ1612" s="209"/>
      <c r="AR1612" s="209"/>
      <c r="AS1612" s="209"/>
      <c r="AT1612" s="209"/>
      <c r="AU1612" s="209"/>
      <c r="AV1612" s="209"/>
      <c r="AW1612" s="209"/>
      <c r="AX1612"/>
    </row>
    <row r="1613" spans="1:50" ht="15" hidden="1" x14ac:dyDescent="0.25">
      <c r="A1613" s="209">
        <v>4432</v>
      </c>
      <c r="B1613" s="209" t="s">
        <v>743</v>
      </c>
      <c r="C1613" s="210">
        <v>45686.621527777781</v>
      </c>
      <c r="D1613" s="209" t="s">
        <v>2344</v>
      </c>
      <c r="E1613" s="209" t="s">
        <v>491</v>
      </c>
      <c r="F1613" s="209">
        <v>1</v>
      </c>
      <c r="G1613" s="209" t="s">
        <v>8</v>
      </c>
      <c r="H1613" s="209" t="s">
        <v>620</v>
      </c>
      <c r="I1613" s="209" t="s">
        <v>624</v>
      </c>
      <c r="J1613" s="209" t="s">
        <v>1</v>
      </c>
      <c r="K1613" s="209" t="s">
        <v>2352</v>
      </c>
      <c r="L1613" s="209" t="s">
        <v>600</v>
      </c>
      <c r="M1613" s="209" t="s">
        <v>696</v>
      </c>
      <c r="N1613" s="209" t="s">
        <v>696</v>
      </c>
      <c r="O1613" s="209" t="s">
        <v>2382</v>
      </c>
      <c r="P1613" s="209"/>
      <c r="Q1613" s="209" t="s">
        <v>688</v>
      </c>
      <c r="R1613" s="209" t="e">
        <f>VLOOKUP(LEFT(Solicitacao_Prancha[[#This Row],[ORIGEM]],4),#REF!,2,0)</f>
        <v>#REF!</v>
      </c>
      <c r="S1613" s="209" t="e">
        <f>VLOOKUP(LEFT(Solicitacao_Prancha[[#This Row],[DESTINO]],4),#REF!,2,0)</f>
        <v>#REF!</v>
      </c>
      <c r="T1613" s="218" t="str">
        <f t="shared" si="355"/>
        <v>Não Aderente</v>
      </c>
      <c r="U1613" s="222">
        <f>((CONCATENATE(Solicitacao_Prancha[[#This Row],[DATA MOVIMENTAÇÃO]]," ",Solicitacao_Prancha[[#This Row],[HORA MOVIMENTAÇÃO]])-Solicitacao_Prancha[[#This Row],[DATA SOLICITAÇÃO]])*24)+3</f>
        <v>42.083333333255723</v>
      </c>
      <c r="V1613" s="218" t="s">
        <v>410</v>
      </c>
      <c r="W1613" s="209" t="str">
        <f>LEFT(Solicitacao_Prancha[[#This Row],[ORIGEM]],4)</f>
        <v>0347</v>
      </c>
      <c r="X1613" s="209" t="str">
        <f>LEFT(Solicitacao_Prancha[[#This Row],[DESTINO]],4)</f>
        <v>0347</v>
      </c>
      <c r="Y1613" s="209" t="str">
        <f t="shared" si="356"/>
        <v>BRLP0347</v>
      </c>
      <c r="Z1613" s="209" t="str">
        <f t="shared" si="357"/>
        <v>03470347</v>
      </c>
      <c r="AA1613" s="209" t="str">
        <f t="shared" si="358"/>
        <v>BRLP0347</v>
      </c>
      <c r="AB1613" s="222" t="e">
        <f>VLOOKUP(Y1613,#REF!,2,0)</f>
        <v>#REF!</v>
      </c>
      <c r="AC1613" s="222" t="e">
        <f>VLOOKUP(Z1613,#REF!,2,0)</f>
        <v>#REF!</v>
      </c>
      <c r="AD1613" s="222" t="e">
        <f>VLOOKUP(AA1613,#REF!,2,0)</f>
        <v>#REF!</v>
      </c>
      <c r="AE1613" s="228" t="e">
        <f t="shared" si="359"/>
        <v>#REF!</v>
      </c>
      <c r="AF1613" s="230" t="e">
        <f t="shared" si="360"/>
        <v>#REF!</v>
      </c>
      <c r="AG1613" s="230">
        <v>2</v>
      </c>
      <c r="AH1613" s="230" t="e">
        <f t="shared" si="361"/>
        <v>#REF!</v>
      </c>
      <c r="AI1613" s="230" t="e">
        <f t="shared" si="362"/>
        <v>#REF!</v>
      </c>
      <c r="AJ1613" s="209">
        <v>2</v>
      </c>
      <c r="AK1613" s="209"/>
      <c r="AL1613" s="209"/>
      <c r="AM1613" s="209"/>
      <c r="AN1613" s="209"/>
      <c r="AO1613" s="209"/>
      <c r="AP1613" s="209"/>
      <c r="AQ1613" s="209"/>
      <c r="AR1613" s="209"/>
      <c r="AS1613" s="209"/>
      <c r="AT1613" s="209"/>
      <c r="AU1613" s="209"/>
      <c r="AV1613" s="209"/>
      <c r="AW1613" s="209"/>
      <c r="AX1613"/>
    </row>
    <row r="1614" spans="1:50" s="207" customFormat="1" ht="15" hidden="1" x14ac:dyDescent="0.25">
      <c r="A1614" s="209">
        <v>4378</v>
      </c>
      <c r="B1614" s="209" t="s">
        <v>742</v>
      </c>
      <c r="C1614" s="210">
        <v>45686.630555555559</v>
      </c>
      <c r="D1614" s="209" t="s">
        <v>1777</v>
      </c>
      <c r="E1614" s="209" t="s">
        <v>496</v>
      </c>
      <c r="F1614" s="209">
        <v>1</v>
      </c>
      <c r="G1614" s="209" t="s">
        <v>536</v>
      </c>
      <c r="H1614" s="209" t="s">
        <v>620</v>
      </c>
      <c r="I1614" s="209" t="s">
        <v>621</v>
      </c>
      <c r="J1614" s="209" t="s">
        <v>1</v>
      </c>
      <c r="K1614" s="209" t="s">
        <v>2383</v>
      </c>
      <c r="L1614" s="209" t="s">
        <v>597</v>
      </c>
      <c r="M1614" s="209" t="s">
        <v>716</v>
      </c>
      <c r="N1614" s="209" t="s">
        <v>681</v>
      </c>
      <c r="O1614" s="209" t="s">
        <v>2384</v>
      </c>
      <c r="P1614" s="209"/>
      <c r="Q1614" s="209" t="s">
        <v>688</v>
      </c>
      <c r="R1614" s="209" t="e">
        <f>VLOOKUP(LEFT(Solicitacao_Prancha[[#This Row],[ORIGEM]],4),#REF!,2,0)</f>
        <v>#REF!</v>
      </c>
      <c r="S1614" s="209" t="e">
        <f>VLOOKUP(LEFT(Solicitacao_Prancha[[#This Row],[DESTINO]],4),#REF!,2,0)</f>
        <v>#REF!</v>
      </c>
      <c r="T1614" s="218" t="str">
        <f t="shared" si="355"/>
        <v>Aderente</v>
      </c>
      <c r="U1614" s="222">
        <f>((CONCATENATE(Solicitacao_Prancha[[#This Row],[DATA MOVIMENTAÇÃO]]," ",Solicitacao_Prancha[[#This Row],[HORA MOVIMENTAÇÃO]])-Solicitacao_Prancha[[#This Row],[DATA SOLICITAÇÃO]])*24)+3</f>
        <v>68.866666666581295</v>
      </c>
      <c r="V1614" s="218" t="s">
        <v>410</v>
      </c>
      <c r="W1614" s="209" t="str">
        <f>LEFT(Solicitacao_Prancha[[#This Row],[ORIGEM]],4)</f>
        <v>0458</v>
      </c>
      <c r="X1614" s="209" t="str">
        <f>LEFT(Solicitacao_Prancha[[#This Row],[DESTINO]],4)</f>
        <v>0029</v>
      </c>
      <c r="Y1614" s="209" t="str">
        <f t="shared" si="356"/>
        <v>BRLP0458</v>
      </c>
      <c r="Z1614" s="209" t="str">
        <f t="shared" si="357"/>
        <v>04580029</v>
      </c>
      <c r="AA1614" s="209" t="str">
        <f t="shared" si="358"/>
        <v>BRLP0029</v>
      </c>
      <c r="AB1614" s="222" t="e">
        <f>VLOOKUP(Y1614,#REF!,2,0)</f>
        <v>#REF!</v>
      </c>
      <c r="AC1614" s="222" t="e">
        <f>VLOOKUP(Z1614,#REF!,2,0)</f>
        <v>#REF!</v>
      </c>
      <c r="AD1614" s="222" t="e">
        <f>VLOOKUP(AA1614,#REF!,2,0)</f>
        <v>#REF!</v>
      </c>
      <c r="AE1614" s="228" t="e">
        <f t="shared" si="359"/>
        <v>#REF!</v>
      </c>
      <c r="AF1614" s="230" t="e">
        <f t="shared" si="360"/>
        <v>#REF!</v>
      </c>
      <c r="AG1614" s="230">
        <v>2</v>
      </c>
      <c r="AH1614" s="230" t="e">
        <f t="shared" si="361"/>
        <v>#REF!</v>
      </c>
      <c r="AI1614" s="230" t="e">
        <f t="shared" si="362"/>
        <v>#REF!</v>
      </c>
      <c r="AJ1614" s="209">
        <v>6</v>
      </c>
      <c r="AK1614" s="209"/>
      <c r="AL1614" s="209"/>
      <c r="AM1614" s="209"/>
      <c r="AN1614" s="209"/>
      <c r="AO1614" s="209"/>
      <c r="AP1614" s="209"/>
      <c r="AQ1614" s="209"/>
      <c r="AR1614" s="209"/>
      <c r="AS1614" s="209"/>
      <c r="AT1614" s="209"/>
      <c r="AU1614" s="209"/>
      <c r="AV1614" s="209"/>
      <c r="AW1614" s="209"/>
      <c r="AX1614"/>
    </row>
    <row r="1615" spans="1:50" ht="15" hidden="1" x14ac:dyDescent="0.25">
      <c r="A1615" s="209">
        <v>4379</v>
      </c>
      <c r="B1615" s="209" t="s">
        <v>745</v>
      </c>
      <c r="C1615" s="210">
        <v>45686.633333333331</v>
      </c>
      <c r="D1615" s="209" t="s">
        <v>2250</v>
      </c>
      <c r="E1615" s="209" t="s">
        <v>497</v>
      </c>
      <c r="F1615" s="209">
        <v>3</v>
      </c>
      <c r="G1615" s="209" t="s">
        <v>655</v>
      </c>
      <c r="H1615" s="209" t="s">
        <v>624</v>
      </c>
      <c r="I1615" s="209" t="s">
        <v>624</v>
      </c>
      <c r="J1615" s="209" t="s">
        <v>502</v>
      </c>
      <c r="K1615" s="209" t="s">
        <v>2268</v>
      </c>
      <c r="L1615" s="209" t="s">
        <v>594</v>
      </c>
      <c r="M1615" s="209" t="s">
        <v>783</v>
      </c>
      <c r="N1615" s="209" t="s">
        <v>2167</v>
      </c>
      <c r="O1615" s="209"/>
      <c r="P1615" s="209"/>
      <c r="Q1615" s="209" t="s">
        <v>688</v>
      </c>
      <c r="R1615" s="209" t="e">
        <f>VLOOKUP(LEFT(Solicitacao_Prancha[[#This Row],[ORIGEM]],4),#REF!,2,0)</f>
        <v>#REF!</v>
      </c>
      <c r="S1615" s="209" t="e">
        <f>VLOOKUP(LEFT(Solicitacao_Prancha[[#This Row],[DESTINO]],4),#REF!,2,0)</f>
        <v>#REF!</v>
      </c>
      <c r="T1615" s="218" t="str">
        <f t="shared" si="355"/>
        <v>Não Aderente</v>
      </c>
      <c r="U1615" s="222">
        <f>((CONCATENATE(Solicitacao_Prancha[[#This Row],[DATA MOVIMENTAÇÃO]]," ",Solicitacao_Prancha[[#This Row],[HORA MOVIMENTAÇÃO]])-Solicitacao_Prancha[[#This Row],[DATA SOLICITAÇÃO]])*24)+3</f>
        <v>0.79999999998835847</v>
      </c>
      <c r="V1615" s="218" t="s">
        <v>410</v>
      </c>
      <c r="W1615" s="209" t="str">
        <f>LEFT(Solicitacao_Prancha[[#This Row],[ORIGEM]],4)</f>
        <v>1080</v>
      </c>
      <c r="X1615" s="209" t="str">
        <f>LEFT(Solicitacao_Prancha[[#This Row],[DESTINO]],4)</f>
        <v>2420</v>
      </c>
      <c r="Y1615" s="209" t="str">
        <f t="shared" si="356"/>
        <v>BRLP1080</v>
      </c>
      <c r="Z1615" s="209" t="str">
        <f t="shared" si="357"/>
        <v>10802420</v>
      </c>
      <c r="AA1615" s="209" t="str">
        <f t="shared" si="358"/>
        <v>BRLP2420</v>
      </c>
      <c r="AB1615" s="222" t="e">
        <f>VLOOKUP(Y1615,#REF!,2,0)</f>
        <v>#REF!</v>
      </c>
      <c r="AC1615" s="222" t="e">
        <f>VLOOKUP(Z1615,#REF!,2,0)</f>
        <v>#REF!</v>
      </c>
      <c r="AD1615" s="222" t="e">
        <f>VLOOKUP(AA1615,#REF!,2,0)</f>
        <v>#REF!</v>
      </c>
      <c r="AE1615" s="228" t="e">
        <f t="shared" si="359"/>
        <v>#REF!</v>
      </c>
      <c r="AF1615" s="230" t="e">
        <f t="shared" si="360"/>
        <v>#REF!</v>
      </c>
      <c r="AG1615" s="230">
        <v>2</v>
      </c>
      <c r="AH1615" s="230" t="e">
        <f t="shared" si="361"/>
        <v>#REF!</v>
      </c>
      <c r="AI1615" s="230" t="e">
        <f t="shared" si="362"/>
        <v>#REF!</v>
      </c>
      <c r="AJ1615" s="209">
        <v>1</v>
      </c>
      <c r="AK1615" s="209"/>
      <c r="AL1615" s="209"/>
      <c r="AM1615" s="209"/>
      <c r="AN1615" s="209"/>
      <c r="AO1615" s="209"/>
      <c r="AP1615" s="209"/>
      <c r="AQ1615" s="209"/>
      <c r="AR1615" s="209"/>
      <c r="AS1615" s="209"/>
      <c r="AT1615" s="209"/>
      <c r="AU1615" s="209"/>
      <c r="AV1615" s="209"/>
      <c r="AW1615" s="209"/>
      <c r="AX1615"/>
    </row>
    <row r="1616" spans="1:50" ht="15" hidden="1" x14ac:dyDescent="0.25">
      <c r="A1616" s="209">
        <v>4380</v>
      </c>
      <c r="B1616" s="209" t="s">
        <v>745</v>
      </c>
      <c r="C1616" s="210">
        <v>45686.635416666664</v>
      </c>
      <c r="D1616" s="209" t="s">
        <v>2385</v>
      </c>
      <c r="E1616" s="209" t="s">
        <v>497</v>
      </c>
      <c r="F1616" s="209">
        <v>1</v>
      </c>
      <c r="G1616" s="209" t="s">
        <v>655</v>
      </c>
      <c r="H1616" s="209" t="s">
        <v>620</v>
      </c>
      <c r="I1616" s="209" t="s">
        <v>624</v>
      </c>
      <c r="J1616" s="209" t="s">
        <v>1</v>
      </c>
      <c r="K1616" s="209" t="s">
        <v>2351</v>
      </c>
      <c r="L1616" s="209" t="s">
        <v>1764</v>
      </c>
      <c r="M1616" s="209" t="s">
        <v>783</v>
      </c>
      <c r="N1616" s="209" t="s">
        <v>2167</v>
      </c>
      <c r="O1616" s="209"/>
      <c r="P1616" s="209"/>
      <c r="Q1616" s="209" t="s">
        <v>688</v>
      </c>
      <c r="R1616" s="209" t="e">
        <f>VLOOKUP(LEFT(Solicitacao_Prancha[[#This Row],[ORIGEM]],4),#REF!,2,0)</f>
        <v>#REF!</v>
      </c>
      <c r="S1616" s="209" t="e">
        <f>VLOOKUP(LEFT(Solicitacao_Prancha[[#This Row],[DESTINO]],4),#REF!,2,0)</f>
        <v>#REF!</v>
      </c>
      <c r="T1616" s="218" t="str">
        <f t="shared" si="355"/>
        <v>Não Aderente</v>
      </c>
      <c r="U1616" s="222">
        <f>((CONCATENATE(Solicitacao_Prancha[[#This Row],[DATA MOVIMENTAÇÃO]]," ",Solicitacao_Prancha[[#This Row],[HORA MOVIMENTAÇÃO]])-Solicitacao_Prancha[[#This Row],[DATA SOLICITAÇÃO]])*24)+3</f>
        <v>16.750000000116415</v>
      </c>
      <c r="V1616" s="218" t="s">
        <v>410</v>
      </c>
      <c r="W1616" s="209" t="str">
        <f>LEFT(Solicitacao_Prancha[[#This Row],[ORIGEM]],4)</f>
        <v>1080</v>
      </c>
      <c r="X1616" s="209" t="str">
        <f>LEFT(Solicitacao_Prancha[[#This Row],[DESTINO]],4)</f>
        <v>2420</v>
      </c>
      <c r="Y1616" s="209" t="str">
        <f t="shared" si="356"/>
        <v>BRLP1080</v>
      </c>
      <c r="Z1616" s="209" t="str">
        <f t="shared" si="357"/>
        <v>10802420</v>
      </c>
      <c r="AA1616" s="209" t="str">
        <f t="shared" si="358"/>
        <v>BRLP2420</v>
      </c>
      <c r="AB1616" s="222" t="e">
        <f>VLOOKUP(Y1616,#REF!,2,0)</f>
        <v>#REF!</v>
      </c>
      <c r="AC1616" s="222" t="e">
        <f>VLOOKUP(Z1616,#REF!,2,0)</f>
        <v>#REF!</v>
      </c>
      <c r="AD1616" s="222" t="e">
        <f>VLOOKUP(AA1616,#REF!,2,0)</f>
        <v>#REF!</v>
      </c>
      <c r="AE1616" s="228" t="e">
        <f t="shared" si="359"/>
        <v>#REF!</v>
      </c>
      <c r="AF1616" s="230" t="e">
        <f t="shared" si="360"/>
        <v>#REF!</v>
      </c>
      <c r="AG1616" s="230">
        <v>2</v>
      </c>
      <c r="AH1616" s="230" t="e">
        <f t="shared" si="361"/>
        <v>#REF!</v>
      </c>
      <c r="AI1616" s="230" t="e">
        <f t="shared" si="362"/>
        <v>#REF!</v>
      </c>
      <c r="AJ1616" s="230" t="e">
        <f t="shared" ref="AJ1616:AJ1622" si="363">(AF1616/65)+(AG1616/42.5)+(AH1616/65)</f>
        <v>#REF!</v>
      </c>
      <c r="AK1616" s="209"/>
      <c r="AL1616" s="209"/>
      <c r="AM1616" s="209"/>
      <c r="AN1616" s="209"/>
      <c r="AO1616" s="209"/>
      <c r="AP1616" s="209"/>
      <c r="AQ1616" s="209"/>
      <c r="AR1616" s="209"/>
      <c r="AS1616" s="209"/>
      <c r="AT1616" s="209"/>
      <c r="AU1616" s="209"/>
      <c r="AV1616" s="209"/>
      <c r="AW1616" s="209"/>
      <c r="AX1616"/>
    </row>
    <row r="1617" spans="1:50" ht="15" hidden="1" x14ac:dyDescent="0.25">
      <c r="A1617" s="209">
        <v>4382</v>
      </c>
      <c r="B1617" s="209" t="s">
        <v>718</v>
      </c>
      <c r="C1617" s="210">
        <v>45686.655555555553</v>
      </c>
      <c r="D1617" s="209" t="s">
        <v>576</v>
      </c>
      <c r="E1617" s="209" t="s">
        <v>744</v>
      </c>
      <c r="F1617" s="209">
        <v>5</v>
      </c>
      <c r="G1617" s="209" t="s">
        <v>509</v>
      </c>
      <c r="H1617" s="209" t="s">
        <v>620</v>
      </c>
      <c r="I1617" s="209" t="s">
        <v>621</v>
      </c>
      <c r="J1617" s="209" t="s">
        <v>1</v>
      </c>
      <c r="K1617" s="209" t="s">
        <v>2383</v>
      </c>
      <c r="L1617" s="209" t="s">
        <v>613</v>
      </c>
      <c r="M1617" s="209" t="s">
        <v>2307</v>
      </c>
      <c r="N1617" s="209" t="s">
        <v>2307</v>
      </c>
      <c r="O1617" s="209"/>
      <c r="P1617" s="209"/>
      <c r="Q1617" s="209" t="s">
        <v>687</v>
      </c>
      <c r="R1617" s="209" t="e">
        <f>VLOOKUP(LEFT(Solicitacao_Prancha[[#This Row],[ORIGEM]],4),#REF!,2,0)</f>
        <v>#REF!</v>
      </c>
      <c r="S1617" s="209" t="e">
        <f>VLOOKUP(LEFT(Solicitacao_Prancha[[#This Row],[DESTINO]],4),#REF!,2,0)</f>
        <v>#REF!</v>
      </c>
      <c r="T1617" s="218" t="str">
        <f t="shared" si="355"/>
        <v>Aderente</v>
      </c>
      <c r="U1617" s="222">
        <f>((CONCATENATE(Solicitacao_Prancha[[#This Row],[DATA MOVIMENTAÇÃO]]," ",Solicitacao_Prancha[[#This Row],[HORA MOVIMENTAÇÃO]])-Solicitacao_Prancha[[#This Row],[DATA SOLICITAÇÃO]])*24)+3</f>
        <v>60.766666666720994</v>
      </c>
      <c r="V1617" s="218" t="s">
        <v>410</v>
      </c>
      <c r="W1617" s="209" t="str">
        <f>LEFT(Solicitacao_Prancha[[#This Row],[ORIGEM]],4)</f>
        <v>0276</v>
      </c>
      <c r="X1617" s="209" t="str">
        <f>LEFT(Solicitacao_Prancha[[#This Row],[DESTINO]],4)</f>
        <v>0276</v>
      </c>
      <c r="Y1617" s="209" t="str">
        <f t="shared" si="356"/>
        <v>BRLP0276</v>
      </c>
      <c r="Z1617" s="209" t="str">
        <f t="shared" si="357"/>
        <v>02760276</v>
      </c>
      <c r="AA1617" s="209" t="str">
        <f t="shared" si="358"/>
        <v>BRLP0276</v>
      </c>
      <c r="AB1617" s="222" t="e">
        <f>VLOOKUP(Y1617,#REF!,2,0)</f>
        <v>#REF!</v>
      </c>
      <c r="AC1617" s="222" t="e">
        <f>VLOOKUP(Z1617,#REF!,2,0)</f>
        <v>#REF!</v>
      </c>
      <c r="AD1617" s="222" t="e">
        <f>VLOOKUP(AA1617,#REF!,2,0)</f>
        <v>#REF!</v>
      </c>
      <c r="AE1617" s="228" t="e">
        <f t="shared" si="359"/>
        <v>#REF!</v>
      </c>
      <c r="AF1617" s="230" t="e">
        <f t="shared" si="360"/>
        <v>#REF!</v>
      </c>
      <c r="AG1617" s="230">
        <v>2</v>
      </c>
      <c r="AH1617" s="230" t="e">
        <f t="shared" si="361"/>
        <v>#REF!</v>
      </c>
      <c r="AI1617" s="230" t="e">
        <f t="shared" si="362"/>
        <v>#REF!</v>
      </c>
      <c r="AJ1617" s="230" t="e">
        <f t="shared" si="363"/>
        <v>#REF!</v>
      </c>
      <c r="AK1617" s="209"/>
      <c r="AL1617" s="209"/>
      <c r="AM1617" s="209"/>
      <c r="AN1617" s="209"/>
      <c r="AO1617" s="209"/>
      <c r="AP1617" s="209"/>
      <c r="AQ1617" s="209"/>
      <c r="AR1617" s="209"/>
      <c r="AS1617" s="209"/>
      <c r="AT1617" s="209"/>
      <c r="AU1617" s="209"/>
      <c r="AV1617" s="209"/>
      <c r="AW1617" s="209"/>
      <c r="AX1617"/>
    </row>
    <row r="1618" spans="1:50" ht="15" hidden="1" x14ac:dyDescent="0.25">
      <c r="A1618" s="209">
        <v>4387</v>
      </c>
      <c r="B1618" s="209" t="s">
        <v>718</v>
      </c>
      <c r="C1618" s="210">
        <v>45686.65625</v>
      </c>
      <c r="D1618" s="209" t="s">
        <v>575</v>
      </c>
      <c r="E1618" s="209" t="s">
        <v>719</v>
      </c>
      <c r="F1618" s="209">
        <v>3</v>
      </c>
      <c r="G1618" s="209" t="s">
        <v>4</v>
      </c>
      <c r="H1618" s="209" t="s">
        <v>624</v>
      </c>
      <c r="I1618" s="209" t="s">
        <v>621</v>
      </c>
      <c r="J1618" s="209" t="s">
        <v>1</v>
      </c>
      <c r="K1618" s="209" t="s">
        <v>2352</v>
      </c>
      <c r="L1618" s="209" t="s">
        <v>604</v>
      </c>
      <c r="M1618" s="209" t="s">
        <v>1001</v>
      </c>
      <c r="N1618" s="209" t="s">
        <v>1765</v>
      </c>
      <c r="O1618" s="209"/>
      <c r="P1618" s="209"/>
      <c r="Q1618" s="209" t="s">
        <v>688</v>
      </c>
      <c r="R1618" s="209" t="e">
        <f>VLOOKUP(LEFT(Solicitacao_Prancha[[#This Row],[ORIGEM]],4),#REF!,2,0)</f>
        <v>#REF!</v>
      </c>
      <c r="S1618" s="209" t="e">
        <f>VLOOKUP(LEFT(Solicitacao_Prancha[[#This Row],[DESTINO]],4),#REF!,2,0)</f>
        <v>#REF!</v>
      </c>
      <c r="T1618" s="218" t="str">
        <f t="shared" si="355"/>
        <v>Não Aderente</v>
      </c>
      <c r="U1618" s="222">
        <f>((CONCATENATE(Solicitacao_Prancha[[#This Row],[DATA MOVIMENTAÇÃO]]," ",Solicitacao_Prancha[[#This Row],[HORA MOVIMENTAÇÃO]])-Solicitacao_Prancha[[#This Row],[DATA SOLICITAÇÃO]])*24)+3</f>
        <v>42.249999999941792</v>
      </c>
      <c r="V1618" s="218" t="s">
        <v>410</v>
      </c>
      <c r="W1618" s="209" t="str">
        <f>LEFT(Solicitacao_Prancha[[#This Row],[ORIGEM]],4)</f>
        <v>0464</v>
      </c>
      <c r="X1618" s="209" t="str">
        <f>LEFT(Solicitacao_Prancha[[#This Row],[DESTINO]],4)</f>
        <v>0398</v>
      </c>
      <c r="Y1618" s="209" t="str">
        <f t="shared" si="356"/>
        <v>BRLP0464</v>
      </c>
      <c r="Z1618" s="209" t="str">
        <f t="shared" si="357"/>
        <v>04640398</v>
      </c>
      <c r="AA1618" s="209" t="str">
        <f t="shared" si="358"/>
        <v>BRLP0398</v>
      </c>
      <c r="AB1618" s="222" t="e">
        <f>VLOOKUP(Y1618,#REF!,2,0)</f>
        <v>#REF!</v>
      </c>
      <c r="AC1618" s="222" t="e">
        <f>VLOOKUP(Z1618,#REF!,2,0)</f>
        <v>#REF!</v>
      </c>
      <c r="AD1618" s="222" t="e">
        <f>VLOOKUP(AA1618,#REF!,2,0)</f>
        <v>#REF!</v>
      </c>
      <c r="AE1618" s="228" t="e">
        <f t="shared" si="359"/>
        <v>#REF!</v>
      </c>
      <c r="AF1618" s="230" t="e">
        <f t="shared" si="360"/>
        <v>#REF!</v>
      </c>
      <c r="AG1618" s="230">
        <v>2</v>
      </c>
      <c r="AH1618" s="230" t="e">
        <f t="shared" si="361"/>
        <v>#REF!</v>
      </c>
      <c r="AI1618" s="230" t="e">
        <f t="shared" si="362"/>
        <v>#REF!</v>
      </c>
      <c r="AJ1618" s="230" t="e">
        <f t="shared" si="363"/>
        <v>#REF!</v>
      </c>
      <c r="AK1618" s="209"/>
      <c r="AL1618" s="209"/>
      <c r="AM1618" s="209"/>
      <c r="AN1618" s="209"/>
      <c r="AO1618" s="209"/>
      <c r="AP1618" s="209"/>
      <c r="AQ1618" s="209"/>
      <c r="AR1618" s="209"/>
      <c r="AS1618" s="209"/>
      <c r="AT1618" s="209"/>
      <c r="AU1618" s="209"/>
      <c r="AV1618" s="209"/>
      <c r="AW1618" s="209"/>
      <c r="AX1618"/>
    </row>
    <row r="1619" spans="1:50" ht="15" hidden="1" x14ac:dyDescent="0.25">
      <c r="A1619" s="209">
        <v>4388</v>
      </c>
      <c r="B1619" s="209" t="s">
        <v>718</v>
      </c>
      <c r="C1619" s="210">
        <v>45686.658333333333</v>
      </c>
      <c r="D1619" s="209" t="s">
        <v>575</v>
      </c>
      <c r="E1619" s="209" t="s">
        <v>719</v>
      </c>
      <c r="F1619" s="209">
        <v>5</v>
      </c>
      <c r="G1619" s="209" t="s">
        <v>4</v>
      </c>
      <c r="H1619" s="209" t="s">
        <v>626</v>
      </c>
      <c r="I1619" s="209" t="s">
        <v>621</v>
      </c>
      <c r="J1619" s="209" t="s">
        <v>1</v>
      </c>
      <c r="K1619" s="209" t="s">
        <v>2352</v>
      </c>
      <c r="L1619" s="209" t="s">
        <v>604</v>
      </c>
      <c r="M1619" s="209" t="s">
        <v>638</v>
      </c>
      <c r="N1619" s="209" t="s">
        <v>1765</v>
      </c>
      <c r="O1619" s="209"/>
      <c r="P1619" s="209"/>
      <c r="Q1619" s="209" t="s">
        <v>688</v>
      </c>
      <c r="R1619" s="209" t="e">
        <f>VLOOKUP(LEFT(Solicitacao_Prancha[[#This Row],[ORIGEM]],4),#REF!,2,0)</f>
        <v>#REF!</v>
      </c>
      <c r="S1619" s="209" t="e">
        <f>VLOOKUP(LEFT(Solicitacao_Prancha[[#This Row],[DESTINO]],4),#REF!,2,0)</f>
        <v>#REF!</v>
      </c>
      <c r="T1619" s="218" t="str">
        <f t="shared" si="355"/>
        <v>Não Aderente</v>
      </c>
      <c r="U1619" s="222">
        <f>((CONCATENATE(Solicitacao_Prancha[[#This Row],[DATA MOVIMENTAÇÃO]]," ",Solicitacao_Prancha[[#This Row],[HORA MOVIMENTAÇÃO]])-Solicitacao_Prancha[[#This Row],[DATA SOLICITAÇÃO]])*24)+3</f>
        <v>42.199999999953434</v>
      </c>
      <c r="V1619" s="218" t="s">
        <v>410</v>
      </c>
      <c r="W1619" s="209" t="str">
        <f>LEFT(Solicitacao_Prancha[[#This Row],[ORIGEM]],4)</f>
        <v>0011</v>
      </c>
      <c r="X1619" s="209" t="str">
        <f>LEFT(Solicitacao_Prancha[[#This Row],[DESTINO]],4)</f>
        <v>0398</v>
      </c>
      <c r="Y1619" s="209" t="str">
        <f t="shared" si="356"/>
        <v>BRLP0011</v>
      </c>
      <c r="Z1619" s="209" t="str">
        <f t="shared" si="357"/>
        <v>00110398</v>
      </c>
      <c r="AA1619" s="209" t="str">
        <f t="shared" si="358"/>
        <v>BRLP0398</v>
      </c>
      <c r="AB1619" s="222" t="e">
        <f>VLOOKUP(Y1619,#REF!,2,0)</f>
        <v>#REF!</v>
      </c>
      <c r="AC1619" s="222" t="e">
        <f>VLOOKUP(Z1619,#REF!,2,0)</f>
        <v>#REF!</v>
      </c>
      <c r="AD1619" s="222" t="e">
        <f>VLOOKUP(AA1619,#REF!,2,0)</f>
        <v>#REF!</v>
      </c>
      <c r="AE1619" s="228" t="e">
        <f t="shared" si="359"/>
        <v>#REF!</v>
      </c>
      <c r="AF1619" s="230" t="e">
        <f t="shared" si="360"/>
        <v>#REF!</v>
      </c>
      <c r="AG1619" s="230">
        <v>2</v>
      </c>
      <c r="AH1619" s="230" t="e">
        <f t="shared" si="361"/>
        <v>#REF!</v>
      </c>
      <c r="AI1619" s="230" t="e">
        <f t="shared" si="362"/>
        <v>#REF!</v>
      </c>
      <c r="AJ1619" s="230" t="e">
        <f t="shared" si="363"/>
        <v>#REF!</v>
      </c>
      <c r="AK1619" s="209"/>
      <c r="AL1619" s="209"/>
      <c r="AM1619" s="209"/>
      <c r="AN1619" s="209"/>
      <c r="AO1619" s="209"/>
      <c r="AP1619" s="209"/>
      <c r="AQ1619" s="209"/>
      <c r="AR1619" s="209"/>
      <c r="AS1619" s="209"/>
      <c r="AT1619" s="209"/>
      <c r="AU1619" s="209"/>
      <c r="AV1619" s="209"/>
      <c r="AW1619" s="209"/>
      <c r="AX1619"/>
    </row>
    <row r="1620" spans="1:50" ht="15" hidden="1" x14ac:dyDescent="0.25">
      <c r="A1620" s="209">
        <v>4523</v>
      </c>
      <c r="B1620" s="209" t="s">
        <v>718</v>
      </c>
      <c r="C1620" s="210">
        <v>45686.65902777778</v>
      </c>
      <c r="D1620" s="209" t="s">
        <v>576</v>
      </c>
      <c r="E1620" s="209" t="s">
        <v>744</v>
      </c>
      <c r="F1620" s="209">
        <v>1</v>
      </c>
      <c r="G1620" s="209" t="s">
        <v>509</v>
      </c>
      <c r="H1620" s="209" t="s">
        <v>620</v>
      </c>
      <c r="I1620" s="209" t="s">
        <v>621</v>
      </c>
      <c r="J1620" s="209" t="s">
        <v>1</v>
      </c>
      <c r="K1620" s="209" t="s">
        <v>2389</v>
      </c>
      <c r="L1620" s="209" t="s">
        <v>613</v>
      </c>
      <c r="M1620" s="209" t="s">
        <v>2307</v>
      </c>
      <c r="N1620" s="209" t="s">
        <v>2387</v>
      </c>
      <c r="O1620" s="209"/>
      <c r="P1620" s="209"/>
      <c r="Q1620" s="209" t="s">
        <v>688</v>
      </c>
      <c r="R1620" s="209" t="e">
        <f>VLOOKUP(LEFT(Solicitacao_Prancha[[#This Row],[ORIGEM]],4),#REF!,2,0)</f>
        <v>#REF!</v>
      </c>
      <c r="S1620" s="209" t="e">
        <f>VLOOKUP(LEFT(Solicitacao_Prancha[[#This Row],[DESTINO]],4),#REF!,2,0)</f>
        <v>#REF!</v>
      </c>
      <c r="T1620" s="218" t="str">
        <f t="shared" si="355"/>
        <v>Aderente</v>
      </c>
      <c r="U1620" s="222">
        <f>((CONCATENATE(Solicitacao_Prancha[[#This Row],[DATA MOVIMENTAÇÃO]]," ",Solicitacao_Prancha[[#This Row],[HORA MOVIMENTAÇÃO]])-Solicitacao_Prancha[[#This Row],[DATA SOLICITAÇÃO]])*24)+3</f>
        <v>132.68333333329065</v>
      </c>
      <c r="V1620" s="218" t="s">
        <v>410</v>
      </c>
      <c r="W1620" s="209" t="str">
        <f>LEFT(Solicitacao_Prancha[[#This Row],[ORIGEM]],4)</f>
        <v>0276</v>
      </c>
      <c r="X1620" s="209" t="str">
        <f>LEFT(Solicitacao_Prancha[[#This Row],[DESTINO]],4)</f>
        <v>0025</v>
      </c>
      <c r="Y1620" s="209" t="str">
        <f t="shared" si="356"/>
        <v>BRLP0276</v>
      </c>
      <c r="Z1620" s="209" t="str">
        <f t="shared" si="357"/>
        <v>02760025</v>
      </c>
      <c r="AA1620" s="209" t="str">
        <f t="shared" si="358"/>
        <v>BRLP0025</v>
      </c>
      <c r="AB1620" s="222" t="e">
        <f>VLOOKUP(Y1620,#REF!,2,0)</f>
        <v>#REF!</v>
      </c>
      <c r="AC1620" s="222" t="e">
        <f>VLOOKUP(Z1620,#REF!,2,0)</f>
        <v>#REF!</v>
      </c>
      <c r="AD1620" s="222" t="e">
        <f>VLOOKUP(AA1620,#REF!,2,0)</f>
        <v>#REF!</v>
      </c>
      <c r="AE1620" s="228" t="e">
        <f t="shared" si="359"/>
        <v>#REF!</v>
      </c>
      <c r="AF1620" s="230" t="e">
        <f t="shared" si="360"/>
        <v>#REF!</v>
      </c>
      <c r="AG1620" s="230">
        <v>2</v>
      </c>
      <c r="AH1620" s="230" t="e">
        <f t="shared" si="361"/>
        <v>#REF!</v>
      </c>
      <c r="AI1620" s="230" t="e">
        <f t="shared" si="362"/>
        <v>#REF!</v>
      </c>
      <c r="AJ1620" s="230" t="e">
        <f t="shared" si="363"/>
        <v>#REF!</v>
      </c>
      <c r="AK1620" s="209"/>
      <c r="AL1620" s="209"/>
      <c r="AM1620" s="209"/>
      <c r="AN1620" s="209"/>
      <c r="AO1620" s="209"/>
      <c r="AP1620" s="209"/>
      <c r="AQ1620" s="209"/>
      <c r="AR1620" s="209"/>
      <c r="AS1620" s="209"/>
      <c r="AT1620" s="209"/>
      <c r="AU1620" s="209"/>
      <c r="AV1620" s="209"/>
      <c r="AW1620" s="209"/>
      <c r="AX1620"/>
    </row>
    <row r="1621" spans="1:50" ht="15" hidden="1" x14ac:dyDescent="0.25">
      <c r="A1621" s="209">
        <v>4484</v>
      </c>
      <c r="B1621" s="209" t="s">
        <v>718</v>
      </c>
      <c r="C1621" s="210">
        <v>45686.65902777778</v>
      </c>
      <c r="D1621" s="209" t="s">
        <v>576</v>
      </c>
      <c r="E1621" s="209" t="s">
        <v>5</v>
      </c>
      <c r="F1621" s="209">
        <v>1</v>
      </c>
      <c r="G1621" s="209" t="s">
        <v>509</v>
      </c>
      <c r="H1621" s="209" t="s">
        <v>620</v>
      </c>
      <c r="I1621" s="209" t="s">
        <v>621</v>
      </c>
      <c r="J1621" s="209" t="s">
        <v>1</v>
      </c>
      <c r="K1621" s="209" t="s">
        <v>2389</v>
      </c>
      <c r="L1621" s="209" t="s">
        <v>607</v>
      </c>
      <c r="M1621" s="209" t="s">
        <v>2307</v>
      </c>
      <c r="N1621" s="209" t="s">
        <v>2387</v>
      </c>
      <c r="O1621" s="209"/>
      <c r="P1621" s="209"/>
      <c r="Q1621" s="209" t="s">
        <v>688</v>
      </c>
      <c r="R1621" s="209" t="e">
        <f>VLOOKUP(LEFT(Solicitacao_Prancha[[#This Row],[ORIGEM]],4),#REF!,2,0)</f>
        <v>#REF!</v>
      </c>
      <c r="S1621" s="209" t="e">
        <f>VLOOKUP(LEFT(Solicitacao_Prancha[[#This Row],[DESTINO]],4),#REF!,2,0)</f>
        <v>#REF!</v>
      </c>
      <c r="T1621" s="218" t="str">
        <f t="shared" si="355"/>
        <v>Aderente</v>
      </c>
      <c r="U1621" s="222">
        <f>((CONCATENATE(Solicitacao_Prancha[[#This Row],[DATA MOVIMENTAÇÃO]]," ",Solicitacao_Prancha[[#This Row],[HORA MOVIMENTAÇÃO]])-Solicitacao_Prancha[[#This Row],[DATA SOLICITAÇÃO]])*24)+3</f>
        <v>139.68333333323244</v>
      </c>
      <c r="V1621" s="218" t="s">
        <v>410</v>
      </c>
      <c r="W1621" s="209" t="str">
        <f>LEFT(Solicitacao_Prancha[[#This Row],[ORIGEM]],4)</f>
        <v>0276</v>
      </c>
      <c r="X1621" s="209" t="str">
        <f>LEFT(Solicitacao_Prancha[[#This Row],[DESTINO]],4)</f>
        <v>0025</v>
      </c>
      <c r="Y1621" s="209" t="str">
        <f t="shared" si="356"/>
        <v>BRLP0276</v>
      </c>
      <c r="Z1621" s="209" t="str">
        <f t="shared" si="357"/>
        <v>02760025</v>
      </c>
      <c r="AA1621" s="209" t="str">
        <f t="shared" si="358"/>
        <v>BRLP0025</v>
      </c>
      <c r="AB1621" s="222" t="e">
        <f>VLOOKUP(Y1621,#REF!,2,0)</f>
        <v>#REF!</v>
      </c>
      <c r="AC1621" s="222" t="e">
        <f>VLOOKUP(Z1621,#REF!,2,0)</f>
        <v>#REF!</v>
      </c>
      <c r="AD1621" s="222" t="e">
        <f>VLOOKUP(AA1621,#REF!,2,0)</f>
        <v>#REF!</v>
      </c>
      <c r="AE1621" s="228" t="e">
        <f t="shared" si="359"/>
        <v>#REF!</v>
      </c>
      <c r="AF1621" s="230" t="e">
        <f t="shared" si="360"/>
        <v>#REF!</v>
      </c>
      <c r="AG1621" s="230">
        <v>2</v>
      </c>
      <c r="AH1621" s="230" t="e">
        <f t="shared" si="361"/>
        <v>#REF!</v>
      </c>
      <c r="AI1621" s="230" t="e">
        <f t="shared" si="362"/>
        <v>#REF!</v>
      </c>
      <c r="AJ1621" s="230" t="e">
        <f t="shared" si="363"/>
        <v>#REF!</v>
      </c>
      <c r="AK1621" s="209"/>
      <c r="AL1621" s="209"/>
      <c r="AM1621" s="209"/>
      <c r="AN1621" s="209"/>
      <c r="AO1621" s="209"/>
      <c r="AP1621" s="209"/>
      <c r="AQ1621" s="209"/>
      <c r="AR1621" s="209"/>
      <c r="AS1621" s="209"/>
      <c r="AT1621" s="209"/>
      <c r="AU1621" s="209"/>
      <c r="AV1621" s="209"/>
      <c r="AW1621" s="209"/>
      <c r="AX1621"/>
    </row>
    <row r="1622" spans="1:50" ht="15" hidden="1" x14ac:dyDescent="0.25">
      <c r="A1622" s="209">
        <v>4486</v>
      </c>
      <c r="B1622" s="209" t="s">
        <v>718</v>
      </c>
      <c r="C1622" s="210">
        <v>45686.65902777778</v>
      </c>
      <c r="D1622" s="209" t="s">
        <v>576</v>
      </c>
      <c r="E1622" s="209" t="s">
        <v>744</v>
      </c>
      <c r="F1622" s="209">
        <v>3</v>
      </c>
      <c r="G1622" s="209" t="s">
        <v>509</v>
      </c>
      <c r="H1622" s="209" t="s">
        <v>624</v>
      </c>
      <c r="I1622" s="209" t="s">
        <v>621</v>
      </c>
      <c r="J1622" s="209" t="s">
        <v>1</v>
      </c>
      <c r="K1622" s="209" t="s">
        <v>2424</v>
      </c>
      <c r="L1622" s="209" t="s">
        <v>613</v>
      </c>
      <c r="M1622" s="209" t="s">
        <v>2307</v>
      </c>
      <c r="N1622" s="209" t="s">
        <v>2387</v>
      </c>
      <c r="O1622" s="209"/>
      <c r="P1622" s="209"/>
      <c r="Q1622" s="209" t="s">
        <v>688</v>
      </c>
      <c r="R1622" s="209" t="e">
        <f>VLOOKUP(LEFT(Solicitacao_Prancha[[#This Row],[ORIGEM]],4),#REF!,2,0)</f>
        <v>#REF!</v>
      </c>
      <c r="S1622" s="209" t="e">
        <f>VLOOKUP(LEFT(Solicitacao_Prancha[[#This Row],[DESTINO]],4),#REF!,2,0)</f>
        <v>#REF!</v>
      </c>
      <c r="T1622" s="218" t="str">
        <f t="shared" si="355"/>
        <v>Aderente</v>
      </c>
      <c r="U1622" s="222">
        <f>((CONCATENATE(Solicitacao_Prancha[[#This Row],[DATA MOVIMENTAÇÃO]]," ",Solicitacao_Prancha[[#This Row],[HORA MOVIMENTAÇÃO]])-Solicitacao_Prancha[[#This Row],[DATA SOLICITAÇÃO]])*24)+3</f>
        <v>156.68333333329065</v>
      </c>
      <c r="V1622" s="218" t="s">
        <v>410</v>
      </c>
      <c r="W1622" s="209" t="str">
        <f>LEFT(Solicitacao_Prancha[[#This Row],[ORIGEM]],4)</f>
        <v>0276</v>
      </c>
      <c r="X1622" s="209" t="str">
        <f>LEFT(Solicitacao_Prancha[[#This Row],[DESTINO]],4)</f>
        <v>0025</v>
      </c>
      <c r="Y1622" s="209" t="str">
        <f t="shared" si="356"/>
        <v>BRLP0276</v>
      </c>
      <c r="Z1622" s="209" t="str">
        <f t="shared" si="357"/>
        <v>02760025</v>
      </c>
      <c r="AA1622" s="209" t="str">
        <f t="shared" si="358"/>
        <v>BRLP0025</v>
      </c>
      <c r="AB1622" s="222" t="e">
        <f>VLOOKUP(Y1622,#REF!,2,0)</f>
        <v>#REF!</v>
      </c>
      <c r="AC1622" s="222" t="e">
        <f>VLOOKUP(Z1622,#REF!,2,0)</f>
        <v>#REF!</v>
      </c>
      <c r="AD1622" s="222" t="e">
        <f>VLOOKUP(AA1622,#REF!,2,0)</f>
        <v>#REF!</v>
      </c>
      <c r="AE1622" s="228" t="e">
        <f t="shared" si="359"/>
        <v>#REF!</v>
      </c>
      <c r="AF1622" s="230" t="e">
        <f t="shared" si="360"/>
        <v>#REF!</v>
      </c>
      <c r="AG1622" s="230">
        <v>2</v>
      </c>
      <c r="AH1622" s="230" t="e">
        <f t="shared" si="361"/>
        <v>#REF!</v>
      </c>
      <c r="AI1622" s="230" t="e">
        <f t="shared" si="362"/>
        <v>#REF!</v>
      </c>
      <c r="AJ1622" s="230" t="e">
        <f t="shared" si="363"/>
        <v>#REF!</v>
      </c>
      <c r="AK1622" s="209"/>
      <c r="AL1622" s="209"/>
      <c r="AM1622" s="209"/>
      <c r="AN1622" s="209"/>
      <c r="AO1622" s="209"/>
      <c r="AP1622" s="209"/>
      <c r="AQ1622" s="209"/>
      <c r="AR1622" s="209"/>
      <c r="AS1622" s="209"/>
      <c r="AT1622" s="209"/>
      <c r="AU1622" s="209"/>
      <c r="AV1622" s="209"/>
      <c r="AW1622" s="209"/>
      <c r="AX1622"/>
    </row>
    <row r="1623" spans="1:50" ht="15" hidden="1" x14ac:dyDescent="0.25">
      <c r="A1623" s="209">
        <v>4485</v>
      </c>
      <c r="B1623" s="209" t="s">
        <v>718</v>
      </c>
      <c r="C1623" s="210">
        <v>45686.65902777778</v>
      </c>
      <c r="D1623" s="209" t="s">
        <v>576</v>
      </c>
      <c r="E1623" s="209" t="s">
        <v>744</v>
      </c>
      <c r="F1623" s="209">
        <v>2</v>
      </c>
      <c r="G1623" s="209" t="s">
        <v>509</v>
      </c>
      <c r="H1623" s="209" t="s">
        <v>621</v>
      </c>
      <c r="I1623" s="209" t="s">
        <v>621</v>
      </c>
      <c r="J1623" s="209" t="s">
        <v>1</v>
      </c>
      <c r="K1623" s="209" t="s">
        <v>2386</v>
      </c>
      <c r="L1623" s="209" t="s">
        <v>613</v>
      </c>
      <c r="M1623" s="209" t="s">
        <v>2307</v>
      </c>
      <c r="N1623" s="209" t="s">
        <v>2387</v>
      </c>
      <c r="O1623" s="209"/>
      <c r="P1623" s="209"/>
      <c r="Q1623" s="209" t="s">
        <v>688</v>
      </c>
      <c r="R1623" s="209" t="e">
        <f>VLOOKUP(LEFT(Solicitacao_Prancha[[#This Row],[ORIGEM]],4),#REF!,2,0)</f>
        <v>#REF!</v>
      </c>
      <c r="S1623" s="209" t="e">
        <f>VLOOKUP(LEFT(Solicitacao_Prancha[[#This Row],[DESTINO]],4),#REF!,2,0)</f>
        <v>#REF!</v>
      </c>
      <c r="T1623" s="218" t="str">
        <f t="shared" si="355"/>
        <v>Aderente</v>
      </c>
      <c r="U1623" s="222">
        <f>((CONCATENATE(Solicitacao_Prancha[[#This Row],[DATA MOVIMENTAÇÃO]]," ",Solicitacao_Prancha[[#This Row],[HORA MOVIMENTAÇÃO]])-Solicitacao_Prancha[[#This Row],[DATA SOLICITAÇÃO]])*24)+3</f>
        <v>108.68333333329065</v>
      </c>
      <c r="V1623" s="218" t="s">
        <v>410</v>
      </c>
      <c r="W1623" s="209" t="str">
        <f>LEFT(Solicitacao_Prancha[[#This Row],[ORIGEM]],4)</f>
        <v>0276</v>
      </c>
      <c r="X1623" s="209" t="str">
        <f>LEFT(Solicitacao_Prancha[[#This Row],[DESTINO]],4)</f>
        <v>0025</v>
      </c>
      <c r="Y1623" s="209" t="str">
        <f t="shared" si="356"/>
        <v>BRLP0276</v>
      </c>
      <c r="Z1623" s="209" t="str">
        <f t="shared" si="357"/>
        <v>02760025</v>
      </c>
      <c r="AA1623" s="209" t="str">
        <f t="shared" si="358"/>
        <v>BRLP0025</v>
      </c>
      <c r="AB1623" s="222" t="e">
        <f>VLOOKUP(Y1623,#REF!,2,0)</f>
        <v>#REF!</v>
      </c>
      <c r="AC1623" s="222" t="e">
        <f>VLOOKUP(Z1623,#REF!,2,0)</f>
        <v>#REF!</v>
      </c>
      <c r="AD1623" s="222" t="e">
        <f>VLOOKUP(AA1623,#REF!,2,0)</f>
        <v>#REF!</v>
      </c>
      <c r="AE1623" s="228" t="e">
        <f t="shared" si="359"/>
        <v>#REF!</v>
      </c>
      <c r="AF1623" s="230" t="e">
        <f t="shared" si="360"/>
        <v>#REF!</v>
      </c>
      <c r="AG1623" s="230">
        <v>2</v>
      </c>
      <c r="AH1623" s="230" t="e">
        <f t="shared" si="361"/>
        <v>#REF!</v>
      </c>
      <c r="AI1623" s="230" t="e">
        <f t="shared" si="362"/>
        <v>#REF!</v>
      </c>
      <c r="AJ1623" s="228">
        <v>2</v>
      </c>
      <c r="AK1623" s="209"/>
      <c r="AL1623" s="209"/>
      <c r="AM1623" s="209"/>
      <c r="AN1623" s="209"/>
      <c r="AO1623" s="209"/>
      <c r="AP1623" s="209"/>
      <c r="AQ1623" s="209"/>
      <c r="AR1623" s="209"/>
      <c r="AS1623" s="209"/>
      <c r="AT1623" s="209"/>
      <c r="AU1623" s="209"/>
      <c r="AV1623" s="209"/>
      <c r="AW1623" s="209"/>
      <c r="AX1623"/>
    </row>
    <row r="1624" spans="1:50" ht="15" hidden="1" x14ac:dyDescent="0.25">
      <c r="A1624" s="209">
        <v>4483</v>
      </c>
      <c r="B1624" s="209" t="s">
        <v>718</v>
      </c>
      <c r="C1624" s="210">
        <v>45686.65902777778</v>
      </c>
      <c r="D1624" s="209" t="s">
        <v>576</v>
      </c>
      <c r="E1624" s="209" t="s">
        <v>744</v>
      </c>
      <c r="F1624" s="209">
        <v>5</v>
      </c>
      <c r="G1624" s="209" t="s">
        <v>509</v>
      </c>
      <c r="H1624" s="209" t="s">
        <v>626</v>
      </c>
      <c r="I1624" s="209" t="s">
        <v>621</v>
      </c>
      <c r="J1624" s="209" t="s">
        <v>502</v>
      </c>
      <c r="K1624" s="209" t="s">
        <v>2388</v>
      </c>
      <c r="L1624" s="209" t="s">
        <v>613</v>
      </c>
      <c r="M1624" s="209" t="s">
        <v>2307</v>
      </c>
      <c r="N1624" s="209" t="s">
        <v>2387</v>
      </c>
      <c r="O1624" s="209"/>
      <c r="P1624" s="209"/>
      <c r="Q1624" s="209" t="s">
        <v>688</v>
      </c>
      <c r="R1624" s="209" t="e">
        <f>VLOOKUP(LEFT(Solicitacao_Prancha[[#This Row],[ORIGEM]],4),#REF!,2,0)</f>
        <v>#REF!</v>
      </c>
      <c r="S1624" s="209" t="e">
        <f>VLOOKUP(LEFT(Solicitacao_Prancha[[#This Row],[DESTINO]],4),#REF!,2,0)</f>
        <v>#REF!</v>
      </c>
      <c r="T1624" s="218" t="str">
        <f t="shared" si="355"/>
        <v>Aderente</v>
      </c>
      <c r="U1624" s="222">
        <f>((CONCATENATE(Solicitacao_Prancha[[#This Row],[DATA MOVIMENTAÇÃO]]," ",Solicitacao_Prancha[[#This Row],[HORA MOVIMENTAÇÃO]])-Solicitacao_Prancha[[#This Row],[DATA SOLICITAÇÃO]])*24)+3</f>
        <v>84.683333333290648</v>
      </c>
      <c r="V1624" s="218" t="s">
        <v>410</v>
      </c>
      <c r="W1624" s="209" t="str">
        <f>LEFT(Solicitacao_Prancha[[#This Row],[ORIGEM]],4)</f>
        <v>0276</v>
      </c>
      <c r="X1624" s="209" t="str">
        <f>LEFT(Solicitacao_Prancha[[#This Row],[DESTINO]],4)</f>
        <v>0025</v>
      </c>
      <c r="Y1624" s="209" t="str">
        <f t="shared" si="356"/>
        <v>BRLP0276</v>
      </c>
      <c r="Z1624" s="209" t="str">
        <f t="shared" si="357"/>
        <v>02760025</v>
      </c>
      <c r="AA1624" s="209" t="str">
        <f t="shared" si="358"/>
        <v>BRLP0025</v>
      </c>
      <c r="AB1624" s="222" t="e">
        <f>VLOOKUP(Y1624,#REF!,2,0)</f>
        <v>#REF!</v>
      </c>
      <c r="AC1624" s="222" t="e">
        <f>VLOOKUP(Z1624,#REF!,2,0)</f>
        <v>#REF!</v>
      </c>
      <c r="AD1624" s="222" t="e">
        <f>VLOOKUP(AA1624,#REF!,2,0)</f>
        <v>#REF!</v>
      </c>
      <c r="AE1624" s="228" t="e">
        <f t="shared" si="359"/>
        <v>#REF!</v>
      </c>
      <c r="AF1624" s="230" t="e">
        <f t="shared" si="360"/>
        <v>#REF!</v>
      </c>
      <c r="AG1624" s="230">
        <v>2</v>
      </c>
      <c r="AH1624" s="230" t="e">
        <f t="shared" si="361"/>
        <v>#REF!</v>
      </c>
      <c r="AI1624" s="230" t="e">
        <f t="shared" si="362"/>
        <v>#REF!</v>
      </c>
      <c r="AJ1624" s="228">
        <v>6</v>
      </c>
      <c r="AK1624" s="209"/>
      <c r="AL1624" s="209"/>
      <c r="AM1624" s="209"/>
      <c r="AN1624" s="209"/>
      <c r="AO1624" s="209"/>
      <c r="AP1624" s="209"/>
      <c r="AQ1624" s="209"/>
      <c r="AR1624" s="209"/>
      <c r="AS1624" s="209"/>
      <c r="AT1624" s="209"/>
      <c r="AU1624" s="209"/>
      <c r="AV1624" s="209"/>
      <c r="AW1624" s="209"/>
      <c r="AX1624"/>
    </row>
    <row r="1625" spans="1:50" ht="15" hidden="1" x14ac:dyDescent="0.25">
      <c r="A1625" s="209">
        <v>4386</v>
      </c>
      <c r="B1625" s="209" t="s">
        <v>718</v>
      </c>
      <c r="C1625" s="210">
        <v>45686.65902777778</v>
      </c>
      <c r="D1625" s="209" t="s">
        <v>576</v>
      </c>
      <c r="E1625" s="209" t="s">
        <v>5</v>
      </c>
      <c r="F1625" s="209">
        <v>1</v>
      </c>
      <c r="G1625" s="209" t="s">
        <v>509</v>
      </c>
      <c r="H1625" s="209" t="s">
        <v>620</v>
      </c>
      <c r="I1625" s="209" t="s">
        <v>621</v>
      </c>
      <c r="J1625" s="209" t="s">
        <v>1</v>
      </c>
      <c r="K1625" s="209" t="s">
        <v>2386</v>
      </c>
      <c r="L1625" s="209" t="s">
        <v>607</v>
      </c>
      <c r="M1625" s="209" t="s">
        <v>2307</v>
      </c>
      <c r="N1625" s="209" t="s">
        <v>2387</v>
      </c>
      <c r="O1625" s="209"/>
      <c r="P1625" s="209"/>
      <c r="Q1625" s="209" t="s">
        <v>688</v>
      </c>
      <c r="R1625" s="209" t="e">
        <f>VLOOKUP(LEFT(Solicitacao_Prancha[[#This Row],[ORIGEM]],4),#REF!,2,0)</f>
        <v>#REF!</v>
      </c>
      <c r="S1625" s="209" t="e">
        <f>VLOOKUP(LEFT(Solicitacao_Prancha[[#This Row],[DESTINO]],4),#REF!,2,0)</f>
        <v>#REF!</v>
      </c>
      <c r="T1625" s="218" t="str">
        <f t="shared" si="355"/>
        <v>Aderente</v>
      </c>
      <c r="U1625" s="222">
        <f>((CONCATENATE(Solicitacao_Prancha[[#This Row],[DATA MOVIMENTAÇÃO]]," ",Solicitacao_Prancha[[#This Row],[HORA MOVIMENTAÇÃO]])-Solicitacao_Prancha[[#This Row],[DATA SOLICITAÇÃO]])*24)+3</f>
        <v>115.68333333323244</v>
      </c>
      <c r="V1625" s="218" t="s">
        <v>410</v>
      </c>
      <c r="W1625" s="209" t="str">
        <f>LEFT(Solicitacao_Prancha[[#This Row],[ORIGEM]],4)</f>
        <v>0276</v>
      </c>
      <c r="X1625" s="209" t="str">
        <f>LEFT(Solicitacao_Prancha[[#This Row],[DESTINO]],4)</f>
        <v>0025</v>
      </c>
      <c r="Y1625" s="209" t="str">
        <f t="shared" si="356"/>
        <v>BRLP0276</v>
      </c>
      <c r="Z1625" s="209" t="str">
        <f t="shared" si="357"/>
        <v>02760025</v>
      </c>
      <c r="AA1625" s="209" t="str">
        <f t="shared" si="358"/>
        <v>BRLP0025</v>
      </c>
      <c r="AB1625" s="222" t="e">
        <f>VLOOKUP(Y1625,#REF!,2,0)</f>
        <v>#REF!</v>
      </c>
      <c r="AC1625" s="222" t="e">
        <f>VLOOKUP(Z1625,#REF!,2,0)</f>
        <v>#REF!</v>
      </c>
      <c r="AD1625" s="222" t="e">
        <f>VLOOKUP(AA1625,#REF!,2,0)</f>
        <v>#REF!</v>
      </c>
      <c r="AE1625" s="228" t="e">
        <f t="shared" si="359"/>
        <v>#REF!</v>
      </c>
      <c r="AF1625" s="230" t="e">
        <f t="shared" si="360"/>
        <v>#REF!</v>
      </c>
      <c r="AG1625" s="230">
        <v>2</v>
      </c>
      <c r="AH1625" s="230" t="e">
        <f t="shared" si="361"/>
        <v>#REF!</v>
      </c>
      <c r="AI1625" s="230" t="e">
        <f t="shared" si="362"/>
        <v>#REF!</v>
      </c>
      <c r="AJ1625" s="228">
        <v>1</v>
      </c>
      <c r="AK1625" s="209"/>
      <c r="AL1625" s="209"/>
      <c r="AM1625" s="209"/>
      <c r="AN1625" s="209"/>
      <c r="AO1625" s="209"/>
      <c r="AP1625" s="209"/>
      <c r="AQ1625" s="209"/>
      <c r="AR1625" s="209"/>
      <c r="AS1625" s="209"/>
      <c r="AT1625" s="209"/>
      <c r="AU1625" s="209"/>
      <c r="AV1625" s="209"/>
      <c r="AW1625" s="209"/>
      <c r="AX1625"/>
    </row>
    <row r="1626" spans="1:50" ht="15" hidden="1" x14ac:dyDescent="0.25">
      <c r="A1626" s="209">
        <v>4384</v>
      </c>
      <c r="B1626" s="209" t="s">
        <v>718</v>
      </c>
      <c r="C1626" s="210">
        <v>45686.65902777778</v>
      </c>
      <c r="D1626" s="209" t="s">
        <v>576</v>
      </c>
      <c r="E1626" s="209" t="s">
        <v>744</v>
      </c>
      <c r="F1626" s="209">
        <v>6</v>
      </c>
      <c r="G1626" s="209" t="s">
        <v>509</v>
      </c>
      <c r="H1626" s="209" t="s">
        <v>637</v>
      </c>
      <c r="I1626" s="209" t="s">
        <v>621</v>
      </c>
      <c r="J1626" s="209" t="s">
        <v>1</v>
      </c>
      <c r="K1626" s="209" t="s">
        <v>2386</v>
      </c>
      <c r="L1626" s="209" t="s">
        <v>613</v>
      </c>
      <c r="M1626" s="209" t="s">
        <v>2307</v>
      </c>
      <c r="N1626" s="209" t="s">
        <v>2387</v>
      </c>
      <c r="O1626" s="209"/>
      <c r="P1626" s="209"/>
      <c r="Q1626" s="209" t="s">
        <v>688</v>
      </c>
      <c r="R1626" s="209" t="e">
        <f>VLOOKUP(LEFT(Solicitacao_Prancha[[#This Row],[ORIGEM]],4),#REF!,2,0)</f>
        <v>#REF!</v>
      </c>
      <c r="S1626" s="209" t="e">
        <f>VLOOKUP(LEFT(Solicitacao_Prancha[[#This Row],[DESTINO]],4),#REF!,2,0)</f>
        <v>#REF!</v>
      </c>
      <c r="T1626" s="218" t="str">
        <f t="shared" si="355"/>
        <v>Aderente</v>
      </c>
      <c r="U1626" s="222">
        <f>((CONCATENATE(Solicitacao_Prancha[[#This Row],[DATA MOVIMENTAÇÃO]]," ",Solicitacao_Prancha[[#This Row],[HORA MOVIMENTAÇÃO]])-Solicitacao_Prancha[[#This Row],[DATA SOLICITAÇÃO]])*24)+3</f>
        <v>108.68333333329065</v>
      </c>
      <c r="V1626" s="218" t="s">
        <v>410</v>
      </c>
      <c r="W1626" s="209" t="str">
        <f>LEFT(Solicitacao_Prancha[[#This Row],[ORIGEM]],4)</f>
        <v>0276</v>
      </c>
      <c r="X1626" s="209" t="str">
        <f>LEFT(Solicitacao_Prancha[[#This Row],[DESTINO]],4)</f>
        <v>0025</v>
      </c>
      <c r="Y1626" s="209" t="str">
        <f t="shared" si="356"/>
        <v>BRLP0276</v>
      </c>
      <c r="Z1626" s="209" t="str">
        <f t="shared" si="357"/>
        <v>02760025</v>
      </c>
      <c r="AA1626" s="209" t="str">
        <f t="shared" si="358"/>
        <v>BRLP0025</v>
      </c>
      <c r="AB1626" s="222" t="e">
        <f>VLOOKUP(Y1626,#REF!,2,0)</f>
        <v>#REF!</v>
      </c>
      <c r="AC1626" s="222" t="e">
        <f>VLOOKUP(Z1626,#REF!,2,0)</f>
        <v>#REF!</v>
      </c>
      <c r="AD1626" s="222" t="e">
        <f>VLOOKUP(AA1626,#REF!,2,0)</f>
        <v>#REF!</v>
      </c>
      <c r="AE1626" s="228" t="e">
        <f t="shared" si="359"/>
        <v>#REF!</v>
      </c>
      <c r="AF1626" s="230" t="e">
        <f t="shared" si="360"/>
        <v>#REF!</v>
      </c>
      <c r="AG1626" s="230">
        <v>2</v>
      </c>
      <c r="AH1626" s="230" t="e">
        <f t="shared" si="361"/>
        <v>#REF!</v>
      </c>
      <c r="AI1626" s="230" t="e">
        <f t="shared" si="362"/>
        <v>#REF!</v>
      </c>
      <c r="AJ1626" s="230" t="e">
        <f>(AF1626/65)+(AG1626/42.5)+(AH1626/65)</f>
        <v>#REF!</v>
      </c>
      <c r="AK1626" s="209"/>
      <c r="AL1626" s="209"/>
      <c r="AM1626" s="209"/>
      <c r="AN1626" s="209"/>
      <c r="AO1626" s="209"/>
      <c r="AP1626" s="209"/>
      <c r="AQ1626" s="209"/>
      <c r="AR1626" s="209"/>
      <c r="AS1626" s="209"/>
      <c r="AT1626" s="209"/>
      <c r="AU1626" s="209"/>
      <c r="AV1626" s="209"/>
      <c r="AW1626" s="209"/>
      <c r="AX1626"/>
    </row>
    <row r="1627" spans="1:50" ht="15" hidden="1" x14ac:dyDescent="0.25">
      <c r="A1627" s="209">
        <v>4385</v>
      </c>
      <c r="B1627" s="209" t="s">
        <v>718</v>
      </c>
      <c r="C1627" s="210">
        <v>45686.65902777778</v>
      </c>
      <c r="D1627" s="209" t="s">
        <v>576</v>
      </c>
      <c r="E1627" s="209" t="s">
        <v>744</v>
      </c>
      <c r="F1627" s="209">
        <v>3</v>
      </c>
      <c r="G1627" s="209" t="s">
        <v>509</v>
      </c>
      <c r="H1627" s="209" t="s">
        <v>624</v>
      </c>
      <c r="I1627" s="209" t="s">
        <v>621</v>
      </c>
      <c r="J1627" s="209" t="s">
        <v>1</v>
      </c>
      <c r="K1627" s="209" t="s">
        <v>2389</v>
      </c>
      <c r="L1627" s="209" t="s">
        <v>613</v>
      </c>
      <c r="M1627" s="209" t="s">
        <v>2307</v>
      </c>
      <c r="N1627" s="209" t="s">
        <v>2387</v>
      </c>
      <c r="O1627" s="209"/>
      <c r="P1627" s="209"/>
      <c r="Q1627" s="209" t="s">
        <v>688</v>
      </c>
      <c r="R1627" s="209" t="e">
        <f>VLOOKUP(LEFT(Solicitacao_Prancha[[#This Row],[ORIGEM]],4),#REF!,2,0)</f>
        <v>#REF!</v>
      </c>
      <c r="S1627" s="209" t="e">
        <f>VLOOKUP(LEFT(Solicitacao_Prancha[[#This Row],[DESTINO]],4),#REF!,2,0)</f>
        <v>#REF!</v>
      </c>
      <c r="T1627" s="218" t="str">
        <f t="shared" si="355"/>
        <v>Aderente</v>
      </c>
      <c r="U1627" s="222">
        <f>((CONCATENATE(Solicitacao_Prancha[[#This Row],[DATA MOVIMENTAÇÃO]]," ",Solicitacao_Prancha[[#This Row],[HORA MOVIMENTAÇÃO]])-Solicitacao_Prancha[[#This Row],[DATA SOLICITAÇÃO]])*24)+3</f>
        <v>132.68333333329065</v>
      </c>
      <c r="V1627" s="218" t="s">
        <v>410</v>
      </c>
      <c r="W1627" s="209" t="str">
        <f>LEFT(Solicitacao_Prancha[[#This Row],[ORIGEM]],4)</f>
        <v>0276</v>
      </c>
      <c r="X1627" s="209" t="str">
        <f>LEFT(Solicitacao_Prancha[[#This Row],[DESTINO]],4)</f>
        <v>0025</v>
      </c>
      <c r="Y1627" s="209" t="str">
        <f t="shared" si="356"/>
        <v>BRLP0276</v>
      </c>
      <c r="Z1627" s="209" t="str">
        <f t="shared" si="357"/>
        <v>02760025</v>
      </c>
      <c r="AA1627" s="209" t="str">
        <f t="shared" si="358"/>
        <v>BRLP0025</v>
      </c>
      <c r="AB1627" s="222" t="e">
        <f>VLOOKUP(Y1627,#REF!,2,0)</f>
        <v>#REF!</v>
      </c>
      <c r="AC1627" s="222" t="e">
        <f>VLOOKUP(Z1627,#REF!,2,0)</f>
        <v>#REF!</v>
      </c>
      <c r="AD1627" s="222" t="e">
        <f>VLOOKUP(AA1627,#REF!,2,0)</f>
        <v>#REF!</v>
      </c>
      <c r="AE1627" s="228" t="e">
        <f t="shared" si="359"/>
        <v>#REF!</v>
      </c>
      <c r="AF1627" s="230" t="e">
        <f t="shared" si="360"/>
        <v>#REF!</v>
      </c>
      <c r="AG1627" s="230">
        <v>2</v>
      </c>
      <c r="AH1627" s="230" t="e">
        <f t="shared" si="361"/>
        <v>#REF!</v>
      </c>
      <c r="AI1627" s="230" t="e">
        <f t="shared" si="362"/>
        <v>#REF!</v>
      </c>
      <c r="AJ1627" s="230" t="e">
        <f>(AF1627/65)+(AG1627/42.5)+(AH1627/65)</f>
        <v>#REF!</v>
      </c>
      <c r="AK1627" s="209"/>
      <c r="AL1627" s="209"/>
      <c r="AM1627" s="209"/>
      <c r="AN1627" s="209"/>
      <c r="AO1627" s="209"/>
      <c r="AP1627" s="209"/>
      <c r="AQ1627" s="209"/>
      <c r="AR1627" s="209"/>
      <c r="AS1627" s="209"/>
      <c r="AT1627" s="209"/>
      <c r="AU1627" s="209"/>
      <c r="AV1627" s="209"/>
      <c r="AW1627" s="209"/>
      <c r="AX1627"/>
    </row>
    <row r="1628" spans="1:50" ht="15" hidden="1" x14ac:dyDescent="0.25">
      <c r="A1628" s="209">
        <v>4383</v>
      </c>
      <c r="B1628" s="209" t="s">
        <v>718</v>
      </c>
      <c r="C1628" s="210">
        <v>45686.65902777778</v>
      </c>
      <c r="D1628" s="209" t="s">
        <v>576</v>
      </c>
      <c r="E1628" s="209" t="s">
        <v>744</v>
      </c>
      <c r="F1628" s="209">
        <v>5</v>
      </c>
      <c r="G1628" s="209" t="s">
        <v>509</v>
      </c>
      <c r="H1628" s="209" t="s">
        <v>626</v>
      </c>
      <c r="I1628" s="209" t="s">
        <v>621</v>
      </c>
      <c r="J1628" s="209" t="s">
        <v>1</v>
      </c>
      <c r="K1628" s="209" t="s">
        <v>2388</v>
      </c>
      <c r="L1628" s="209" t="s">
        <v>613</v>
      </c>
      <c r="M1628" s="209" t="s">
        <v>2307</v>
      </c>
      <c r="N1628" s="209" t="s">
        <v>2387</v>
      </c>
      <c r="O1628" s="209"/>
      <c r="P1628" s="209"/>
      <c r="Q1628" s="209" t="s">
        <v>688</v>
      </c>
      <c r="R1628" s="209" t="e">
        <f>VLOOKUP(LEFT(Solicitacao_Prancha[[#This Row],[ORIGEM]],4),#REF!,2,0)</f>
        <v>#REF!</v>
      </c>
      <c r="S1628" s="209" t="e">
        <f>VLOOKUP(LEFT(Solicitacao_Prancha[[#This Row],[DESTINO]],4),#REF!,2,0)</f>
        <v>#REF!</v>
      </c>
      <c r="T1628" s="218" t="str">
        <f t="shared" si="355"/>
        <v>Aderente</v>
      </c>
      <c r="U1628" s="222">
        <f>((CONCATENATE(Solicitacao_Prancha[[#This Row],[DATA MOVIMENTAÇÃO]]," ",Solicitacao_Prancha[[#This Row],[HORA MOVIMENTAÇÃO]])-Solicitacao_Prancha[[#This Row],[DATA SOLICITAÇÃO]])*24)+3</f>
        <v>84.683333333290648</v>
      </c>
      <c r="V1628" s="218" t="s">
        <v>410</v>
      </c>
      <c r="W1628" s="209" t="str">
        <f>LEFT(Solicitacao_Prancha[[#This Row],[ORIGEM]],4)</f>
        <v>0276</v>
      </c>
      <c r="X1628" s="209" t="str">
        <f>LEFT(Solicitacao_Prancha[[#This Row],[DESTINO]],4)</f>
        <v>0025</v>
      </c>
      <c r="Y1628" s="209" t="str">
        <f t="shared" si="356"/>
        <v>BRLP0276</v>
      </c>
      <c r="Z1628" s="209" t="str">
        <f t="shared" si="357"/>
        <v>02760025</v>
      </c>
      <c r="AA1628" s="209" t="str">
        <f t="shared" si="358"/>
        <v>BRLP0025</v>
      </c>
      <c r="AB1628" s="222" t="e">
        <f>VLOOKUP(Y1628,#REF!,2,0)</f>
        <v>#REF!</v>
      </c>
      <c r="AC1628" s="222" t="e">
        <f>VLOOKUP(Z1628,#REF!,2,0)</f>
        <v>#REF!</v>
      </c>
      <c r="AD1628" s="222" t="e">
        <f>VLOOKUP(AA1628,#REF!,2,0)</f>
        <v>#REF!</v>
      </c>
      <c r="AE1628" s="228" t="e">
        <f t="shared" si="359"/>
        <v>#REF!</v>
      </c>
      <c r="AF1628" s="230" t="e">
        <f t="shared" si="360"/>
        <v>#REF!</v>
      </c>
      <c r="AG1628" s="230">
        <v>2</v>
      </c>
      <c r="AH1628" s="230" t="e">
        <f t="shared" si="361"/>
        <v>#REF!</v>
      </c>
      <c r="AI1628" s="230" t="e">
        <f t="shared" si="362"/>
        <v>#REF!</v>
      </c>
      <c r="AJ1628" s="230" t="e">
        <f>(AF1628/65)+(AG1628/42.5)+(AH1628/65)</f>
        <v>#REF!</v>
      </c>
      <c r="AK1628" s="209"/>
      <c r="AL1628" s="209"/>
      <c r="AM1628" s="209"/>
      <c r="AN1628" s="209"/>
      <c r="AO1628" s="209"/>
      <c r="AP1628" s="209"/>
      <c r="AQ1628" s="209"/>
      <c r="AR1628" s="209"/>
      <c r="AS1628" s="209"/>
      <c r="AT1628" s="209"/>
      <c r="AU1628" s="209"/>
      <c r="AV1628" s="209"/>
      <c r="AW1628" s="209"/>
      <c r="AX1628"/>
    </row>
    <row r="1629" spans="1:50" ht="15" hidden="1" x14ac:dyDescent="0.25">
      <c r="A1629" s="209">
        <v>4389</v>
      </c>
      <c r="B1629" s="209" t="s">
        <v>718</v>
      </c>
      <c r="C1629" s="210">
        <v>45686.680555555555</v>
      </c>
      <c r="D1629" s="209" t="s">
        <v>1383</v>
      </c>
      <c r="E1629" s="209" t="s">
        <v>719</v>
      </c>
      <c r="F1629" s="209">
        <v>2</v>
      </c>
      <c r="G1629" s="209" t="s">
        <v>7</v>
      </c>
      <c r="H1629" s="209" t="s">
        <v>621</v>
      </c>
      <c r="I1629" s="209" t="s">
        <v>621</v>
      </c>
      <c r="J1629" s="209" t="s">
        <v>1</v>
      </c>
      <c r="K1629" s="209" t="s">
        <v>2352</v>
      </c>
      <c r="L1629" s="209" t="s">
        <v>612</v>
      </c>
      <c r="M1629" s="209" t="s">
        <v>590</v>
      </c>
      <c r="N1629" s="209" t="s">
        <v>1495</v>
      </c>
      <c r="O1629" s="209"/>
      <c r="P1629" s="209"/>
      <c r="Q1629" s="209" t="s">
        <v>688</v>
      </c>
      <c r="R1629" s="209" t="e">
        <f>VLOOKUP(LEFT(Solicitacao_Prancha[[#This Row],[ORIGEM]],4),#REF!,2,0)</f>
        <v>#REF!</v>
      </c>
      <c r="S1629" s="209" t="e">
        <f>VLOOKUP(LEFT(Solicitacao_Prancha[[#This Row],[DESTINO]],4),#REF!,2,0)</f>
        <v>#REF!</v>
      </c>
      <c r="T1629" s="218" t="str">
        <f t="shared" si="355"/>
        <v>Não Aderente</v>
      </c>
      <c r="U1629" s="222">
        <f>((CONCATENATE(Solicitacao_Prancha[[#This Row],[DATA MOVIMENTAÇÃO]]," ",Solicitacao_Prancha[[#This Row],[HORA MOVIMENTAÇÃO]])-Solicitacao_Prancha[[#This Row],[DATA SOLICITAÇÃO]])*24)+3</f>
        <v>41.166666666744277</v>
      </c>
      <c r="V1629" s="218" t="s">
        <v>410</v>
      </c>
      <c r="W1629" s="209" t="str">
        <f>LEFT(Solicitacao_Prancha[[#This Row],[ORIGEM]],4)</f>
        <v>0351</v>
      </c>
      <c r="X1629" s="209" t="str">
        <f>LEFT(Solicitacao_Prancha[[#This Row],[DESTINO]],4)</f>
        <v>0366</v>
      </c>
      <c r="Y1629" s="209" t="str">
        <f t="shared" si="356"/>
        <v>BRLP0351</v>
      </c>
      <c r="Z1629" s="209" t="str">
        <f t="shared" si="357"/>
        <v>03510366</v>
      </c>
      <c r="AA1629" s="209" t="str">
        <f t="shared" si="358"/>
        <v>BRLP0366</v>
      </c>
      <c r="AB1629" s="222" t="e">
        <f>VLOOKUP(Y1629,#REF!,2,0)</f>
        <v>#REF!</v>
      </c>
      <c r="AC1629" s="222" t="e">
        <f>VLOOKUP(Z1629,#REF!,2,0)</f>
        <v>#REF!</v>
      </c>
      <c r="AD1629" s="222" t="e">
        <f>VLOOKUP(AA1629,#REF!,2,0)</f>
        <v>#REF!</v>
      </c>
      <c r="AE1629" s="228" t="e">
        <f t="shared" si="359"/>
        <v>#REF!</v>
      </c>
      <c r="AF1629" s="230" t="e">
        <f t="shared" si="360"/>
        <v>#REF!</v>
      </c>
      <c r="AG1629" s="230">
        <v>2</v>
      </c>
      <c r="AH1629" s="230" t="e">
        <f t="shared" si="361"/>
        <v>#REF!</v>
      </c>
      <c r="AI1629" s="230" t="e">
        <f t="shared" si="362"/>
        <v>#REF!</v>
      </c>
      <c r="AJ1629" s="230" t="e">
        <f>(AF1629/65)+(AG1629/42.5)+(AH1629/65)</f>
        <v>#REF!</v>
      </c>
      <c r="AK1629" s="209"/>
      <c r="AL1629" s="209"/>
      <c r="AM1629" s="209"/>
      <c r="AN1629" s="209"/>
      <c r="AO1629" s="209"/>
      <c r="AP1629" s="209"/>
      <c r="AQ1629" s="209"/>
      <c r="AR1629" s="209"/>
      <c r="AS1629" s="209"/>
      <c r="AT1629" s="209"/>
      <c r="AU1629" s="209"/>
      <c r="AV1629" s="209"/>
      <c r="AW1629" s="209"/>
      <c r="AX1629"/>
    </row>
    <row r="1630" spans="1:50" ht="15" hidden="1" x14ac:dyDescent="0.25">
      <c r="A1630" s="209">
        <v>4390</v>
      </c>
      <c r="B1630" s="209" t="s">
        <v>743</v>
      </c>
      <c r="C1630" s="210">
        <v>45686.711111111108</v>
      </c>
      <c r="D1630" s="209" t="s">
        <v>767</v>
      </c>
      <c r="E1630" s="209" t="s">
        <v>489</v>
      </c>
      <c r="F1630" s="209">
        <v>1</v>
      </c>
      <c r="G1630" s="209" t="s">
        <v>487</v>
      </c>
      <c r="H1630" s="209" t="s">
        <v>624</v>
      </c>
      <c r="I1630" s="209" t="s">
        <v>624</v>
      </c>
      <c r="J1630" s="209" t="s">
        <v>1</v>
      </c>
      <c r="K1630" s="209" t="s">
        <v>2352</v>
      </c>
      <c r="L1630" s="209" t="s">
        <v>593</v>
      </c>
      <c r="M1630" s="209" t="s">
        <v>642</v>
      </c>
      <c r="N1630" s="209" t="s">
        <v>1696</v>
      </c>
      <c r="O1630" s="209"/>
      <c r="P1630" s="209"/>
      <c r="Q1630" s="209" t="s">
        <v>688</v>
      </c>
      <c r="R1630" s="209" t="e">
        <f>VLOOKUP(LEFT(Solicitacao_Prancha[[#This Row],[ORIGEM]],4),#REF!,2,0)</f>
        <v>#REF!</v>
      </c>
      <c r="S1630" s="209" t="e">
        <f>VLOOKUP(LEFT(Solicitacao_Prancha[[#This Row],[DESTINO]],4),#REF!,2,0)</f>
        <v>#REF!</v>
      </c>
      <c r="T1630" s="218" t="str">
        <f t="shared" si="355"/>
        <v>Não Aderente</v>
      </c>
      <c r="U1630" s="222">
        <f>((CONCATENATE(Solicitacao_Prancha[[#This Row],[DATA MOVIMENTAÇÃO]]," ",Solicitacao_Prancha[[#This Row],[HORA MOVIMENTAÇÃO]])-Solicitacao_Prancha[[#This Row],[DATA SOLICITAÇÃO]])*24)+3</f>
        <v>41.933333333465271</v>
      </c>
      <c r="V1630" s="218" t="s">
        <v>410</v>
      </c>
      <c r="W1630" s="209" t="str">
        <f>LEFT(Solicitacao_Prancha[[#This Row],[ORIGEM]],4)</f>
        <v>0352</v>
      </c>
      <c r="X1630" s="209" t="str">
        <f>LEFT(Solicitacao_Prancha[[#This Row],[DESTINO]],4)</f>
        <v>0353</v>
      </c>
      <c r="Y1630" s="209" t="str">
        <f t="shared" si="356"/>
        <v>BRLP0352</v>
      </c>
      <c r="Z1630" s="209" t="str">
        <f t="shared" si="357"/>
        <v>03520353</v>
      </c>
      <c r="AA1630" s="209" t="str">
        <f t="shared" si="358"/>
        <v>BRLP0353</v>
      </c>
      <c r="AB1630" s="222" t="e">
        <f>VLOOKUP(Y1630,#REF!,2,0)</f>
        <v>#REF!</v>
      </c>
      <c r="AC1630" s="222" t="e">
        <f>VLOOKUP(Z1630,#REF!,2,0)</f>
        <v>#REF!</v>
      </c>
      <c r="AD1630" s="222" t="e">
        <f>VLOOKUP(AA1630,#REF!,2,0)</f>
        <v>#REF!</v>
      </c>
      <c r="AE1630" s="228" t="e">
        <f t="shared" si="359"/>
        <v>#REF!</v>
      </c>
      <c r="AF1630" s="230" t="e">
        <f t="shared" si="360"/>
        <v>#REF!</v>
      </c>
      <c r="AG1630" s="230">
        <v>2</v>
      </c>
      <c r="AH1630" s="230" t="e">
        <f t="shared" si="361"/>
        <v>#REF!</v>
      </c>
      <c r="AI1630" s="230" t="e">
        <f t="shared" si="362"/>
        <v>#REF!</v>
      </c>
      <c r="AJ1630" s="209">
        <v>1</v>
      </c>
      <c r="AK1630" s="209"/>
      <c r="AL1630" s="209"/>
      <c r="AM1630" s="209"/>
      <c r="AN1630" s="209"/>
      <c r="AO1630" s="209"/>
      <c r="AP1630" s="209"/>
      <c r="AQ1630" s="209"/>
      <c r="AR1630" s="209"/>
      <c r="AS1630" s="209"/>
      <c r="AT1630" s="209"/>
      <c r="AU1630" s="209"/>
      <c r="AV1630" s="209"/>
      <c r="AW1630" s="209"/>
      <c r="AX1630"/>
    </row>
    <row r="1631" spans="1:50" ht="15" hidden="1" x14ac:dyDescent="0.25">
      <c r="A1631" s="209">
        <v>4391</v>
      </c>
      <c r="B1631" s="209" t="s">
        <v>743</v>
      </c>
      <c r="C1631" s="210">
        <v>45686.720833333333</v>
      </c>
      <c r="D1631" s="209" t="s">
        <v>2341</v>
      </c>
      <c r="E1631" s="209" t="s">
        <v>489</v>
      </c>
      <c r="F1631" s="209">
        <v>1</v>
      </c>
      <c r="G1631" s="209" t="s">
        <v>487</v>
      </c>
      <c r="H1631" s="209" t="s">
        <v>620</v>
      </c>
      <c r="I1631" s="209" t="s">
        <v>624</v>
      </c>
      <c r="J1631" s="209" t="s">
        <v>1</v>
      </c>
      <c r="K1631" s="209" t="s">
        <v>2386</v>
      </c>
      <c r="L1631" s="209" t="s">
        <v>593</v>
      </c>
      <c r="M1631" s="209" t="s">
        <v>1696</v>
      </c>
      <c r="N1631" s="209" t="s">
        <v>1428</v>
      </c>
      <c r="O1631" s="209"/>
      <c r="P1631" s="209"/>
      <c r="Q1631" s="209" t="s">
        <v>688</v>
      </c>
      <c r="R1631" s="209" t="e">
        <f>VLOOKUP(LEFT(Solicitacao_Prancha[[#This Row],[ORIGEM]],4),#REF!,2,0)</f>
        <v>#REF!</v>
      </c>
      <c r="S1631" s="209" t="e">
        <f>VLOOKUP(LEFT(Solicitacao_Prancha[[#This Row],[DESTINO]],4),#REF!,2,0)</f>
        <v>#REF!</v>
      </c>
      <c r="T1631" s="218" t="str">
        <f t="shared" si="355"/>
        <v>Aderente</v>
      </c>
      <c r="U1631" s="222">
        <f>((CONCATENATE(Solicitacao_Prancha[[#This Row],[DATA MOVIMENTAÇÃO]]," ",Solicitacao_Prancha[[#This Row],[HORA MOVIMENTAÇÃO]])-Solicitacao_Prancha[[#This Row],[DATA SOLICITAÇÃO]])*24)+3</f>
        <v>113.70000000006985</v>
      </c>
      <c r="V1631" s="218" t="s">
        <v>410</v>
      </c>
      <c r="W1631" s="209" t="str">
        <f>LEFT(Solicitacao_Prancha[[#This Row],[ORIGEM]],4)</f>
        <v>0353</v>
      </c>
      <c r="X1631" s="209" t="str">
        <f>LEFT(Solicitacao_Prancha[[#This Row],[DESTINO]],4)</f>
        <v>0019</v>
      </c>
      <c r="Y1631" s="209" t="str">
        <f t="shared" si="356"/>
        <v>BRLP0353</v>
      </c>
      <c r="Z1631" s="209" t="str">
        <f t="shared" si="357"/>
        <v>03530019</v>
      </c>
      <c r="AA1631" s="209" t="str">
        <f t="shared" si="358"/>
        <v>BRLP0019</v>
      </c>
      <c r="AB1631" s="222" t="e">
        <f>VLOOKUP(Y1631,#REF!,2,0)</f>
        <v>#REF!</v>
      </c>
      <c r="AC1631" s="222" t="e">
        <f>VLOOKUP(Z1631,#REF!,2,0)</f>
        <v>#REF!</v>
      </c>
      <c r="AD1631" s="222" t="e">
        <f>VLOOKUP(AA1631,#REF!,2,0)</f>
        <v>#REF!</v>
      </c>
      <c r="AE1631" s="228" t="e">
        <f t="shared" si="359"/>
        <v>#REF!</v>
      </c>
      <c r="AF1631" s="230" t="e">
        <f t="shared" si="360"/>
        <v>#REF!</v>
      </c>
      <c r="AG1631" s="230">
        <v>2</v>
      </c>
      <c r="AH1631" s="230" t="e">
        <f t="shared" si="361"/>
        <v>#REF!</v>
      </c>
      <c r="AI1631" s="230" t="e">
        <f t="shared" si="362"/>
        <v>#REF!</v>
      </c>
      <c r="AJ1631" s="209">
        <v>1</v>
      </c>
      <c r="AK1631" s="209"/>
      <c r="AL1631" s="209"/>
      <c r="AM1631" s="209"/>
      <c r="AN1631" s="209"/>
      <c r="AO1631" s="209"/>
      <c r="AP1631" s="209"/>
      <c r="AQ1631" s="209"/>
      <c r="AR1631" s="209"/>
      <c r="AS1631" s="209"/>
      <c r="AT1631" s="209"/>
      <c r="AU1631" s="209"/>
      <c r="AV1631" s="209"/>
      <c r="AW1631" s="209"/>
      <c r="AX1631"/>
    </row>
    <row r="1632" spans="1:50" ht="15" hidden="1" x14ac:dyDescent="0.25">
      <c r="A1632" s="209">
        <v>4392</v>
      </c>
      <c r="B1632" s="209" t="s">
        <v>718</v>
      </c>
      <c r="C1632" s="210">
        <v>45686.768750000003</v>
      </c>
      <c r="D1632" s="209" t="s">
        <v>2236</v>
      </c>
      <c r="E1632" s="209" t="s">
        <v>744</v>
      </c>
      <c r="F1632" s="209">
        <v>6</v>
      </c>
      <c r="G1632" s="209" t="s">
        <v>8</v>
      </c>
      <c r="H1632" s="209" t="s">
        <v>637</v>
      </c>
      <c r="I1632" s="209" t="s">
        <v>624</v>
      </c>
      <c r="J1632" s="209" t="s">
        <v>1</v>
      </c>
      <c r="K1632" s="209" t="s">
        <v>2352</v>
      </c>
      <c r="L1632" s="209" t="s">
        <v>601</v>
      </c>
      <c r="M1632" s="209" t="s">
        <v>2240</v>
      </c>
      <c r="N1632" s="209" t="s">
        <v>2390</v>
      </c>
      <c r="O1632" s="209" t="s">
        <v>2391</v>
      </c>
      <c r="P1632" s="209"/>
      <c r="Q1632" s="209" t="s">
        <v>688</v>
      </c>
      <c r="R1632" s="209" t="e">
        <f>VLOOKUP(LEFT(Solicitacao_Prancha[[#This Row],[ORIGEM]],4),#REF!,2,0)</f>
        <v>#REF!</v>
      </c>
      <c r="S1632" s="209" t="e">
        <f>VLOOKUP(LEFT(Solicitacao_Prancha[[#This Row],[DESTINO]],4),#REF!,2,0)</f>
        <v>#REF!</v>
      </c>
      <c r="T1632" s="218" t="str">
        <f t="shared" si="355"/>
        <v>Não Aderente</v>
      </c>
      <c r="U1632" s="222">
        <f>((CONCATENATE(Solicitacao_Prancha[[#This Row],[DATA MOVIMENTAÇÃO]]," ",Solicitacao_Prancha[[#This Row],[HORA MOVIMENTAÇÃO]])-Solicitacao_Prancha[[#This Row],[DATA SOLICITAÇÃO]])*24)+3</f>
        <v>34.549999999988358</v>
      </c>
      <c r="V1632" s="218" t="s">
        <v>410</v>
      </c>
      <c r="W1632" s="209" t="str">
        <f>LEFT(Solicitacao_Prancha[[#This Row],[ORIGEM]],4)</f>
        <v>0475</v>
      </c>
      <c r="X1632" s="209" t="str">
        <f>LEFT(Solicitacao_Prancha[[#This Row],[DESTINO]],4)</f>
        <v>0469</v>
      </c>
      <c r="Y1632" s="209" t="str">
        <f t="shared" si="356"/>
        <v>BRLP0475</v>
      </c>
      <c r="Z1632" s="209" t="str">
        <f t="shared" si="357"/>
        <v>04750469</v>
      </c>
      <c r="AA1632" s="209" t="str">
        <f t="shared" si="358"/>
        <v>BRLP0469</v>
      </c>
      <c r="AB1632" s="222" t="e">
        <f>VLOOKUP(Y1632,#REF!,2,0)</f>
        <v>#REF!</v>
      </c>
      <c r="AC1632" s="222" t="e">
        <f>VLOOKUP(Z1632,#REF!,2,0)</f>
        <v>#REF!</v>
      </c>
      <c r="AD1632" s="222" t="e">
        <f>VLOOKUP(AA1632,#REF!,2,0)</f>
        <v>#REF!</v>
      </c>
      <c r="AE1632" s="228" t="e">
        <f t="shared" si="359"/>
        <v>#REF!</v>
      </c>
      <c r="AF1632" s="230" t="e">
        <f t="shared" si="360"/>
        <v>#REF!</v>
      </c>
      <c r="AG1632" s="230">
        <v>2</v>
      </c>
      <c r="AH1632" s="230" t="e">
        <f t="shared" si="361"/>
        <v>#REF!</v>
      </c>
      <c r="AI1632" s="230" t="e">
        <f t="shared" si="362"/>
        <v>#REF!</v>
      </c>
      <c r="AJ1632" s="209">
        <v>1</v>
      </c>
      <c r="AK1632" s="209"/>
      <c r="AL1632" s="209"/>
      <c r="AM1632" s="209"/>
      <c r="AN1632" s="209"/>
      <c r="AO1632" s="209"/>
      <c r="AP1632" s="209"/>
      <c r="AQ1632" s="209"/>
      <c r="AR1632" s="209"/>
      <c r="AS1632" s="209"/>
      <c r="AT1632" s="209"/>
      <c r="AU1632" s="209"/>
      <c r="AV1632" s="209"/>
      <c r="AW1632" s="209"/>
      <c r="AX1632"/>
    </row>
    <row r="1633" spans="1:50" ht="15" hidden="1" x14ac:dyDescent="0.25">
      <c r="A1633" s="209">
        <v>4393</v>
      </c>
      <c r="B1633" s="209" t="s">
        <v>718</v>
      </c>
      <c r="C1633" s="210">
        <v>45686.771527777775</v>
      </c>
      <c r="D1633" s="209" t="s">
        <v>2236</v>
      </c>
      <c r="E1633" s="209" t="s">
        <v>744</v>
      </c>
      <c r="F1633" s="209">
        <v>7</v>
      </c>
      <c r="G1633" s="209" t="s">
        <v>8</v>
      </c>
      <c r="H1633" s="209" t="s">
        <v>622</v>
      </c>
      <c r="I1633" s="209" t="s">
        <v>624</v>
      </c>
      <c r="J1633" s="209" t="s">
        <v>1</v>
      </c>
      <c r="K1633" s="209" t="s">
        <v>2352</v>
      </c>
      <c r="L1633" s="209" t="s">
        <v>611</v>
      </c>
      <c r="M1633" s="209" t="s">
        <v>2240</v>
      </c>
      <c r="N1633" s="209" t="s">
        <v>2390</v>
      </c>
      <c r="O1633" s="209" t="s">
        <v>2392</v>
      </c>
      <c r="P1633" s="209"/>
      <c r="Q1633" s="209" t="s">
        <v>688</v>
      </c>
      <c r="R1633" s="209" t="e">
        <f>VLOOKUP(LEFT(Solicitacao_Prancha[[#This Row],[ORIGEM]],4),#REF!,2,0)</f>
        <v>#REF!</v>
      </c>
      <c r="S1633" s="209" t="e">
        <f>VLOOKUP(LEFT(Solicitacao_Prancha[[#This Row],[DESTINO]],4),#REF!,2,0)</f>
        <v>#REF!</v>
      </c>
      <c r="T1633" s="218" t="str">
        <f t="shared" si="355"/>
        <v>Não Aderente</v>
      </c>
      <c r="U1633" s="222">
        <f>((CONCATENATE(Solicitacao_Prancha[[#This Row],[DATA MOVIMENTAÇÃO]]," ",Solicitacao_Prancha[[#This Row],[HORA MOVIMENTAÇÃO]])-Solicitacao_Prancha[[#This Row],[DATA SOLICITAÇÃO]])*24)+3</f>
        <v>39.816666666709352</v>
      </c>
      <c r="V1633" s="218" t="s">
        <v>410</v>
      </c>
      <c r="W1633" s="209" t="str">
        <f>LEFT(Solicitacao_Prancha[[#This Row],[ORIGEM]],4)</f>
        <v>0475</v>
      </c>
      <c r="X1633" s="209" t="str">
        <f>LEFT(Solicitacao_Prancha[[#This Row],[DESTINO]],4)</f>
        <v>0469</v>
      </c>
      <c r="Y1633" s="209" t="str">
        <f t="shared" si="356"/>
        <v>BRLP0475</v>
      </c>
      <c r="Z1633" s="209" t="str">
        <f t="shared" si="357"/>
        <v>04750469</v>
      </c>
      <c r="AA1633" s="209" t="str">
        <f t="shared" si="358"/>
        <v>BRLP0469</v>
      </c>
      <c r="AB1633" s="222" t="e">
        <f>VLOOKUP(Y1633,#REF!,2,0)</f>
        <v>#REF!</v>
      </c>
      <c r="AC1633" s="222" t="e">
        <f>VLOOKUP(Z1633,#REF!,2,0)</f>
        <v>#REF!</v>
      </c>
      <c r="AD1633" s="222" t="e">
        <f>VLOOKUP(AA1633,#REF!,2,0)</f>
        <v>#REF!</v>
      </c>
      <c r="AE1633" s="228" t="e">
        <f t="shared" si="359"/>
        <v>#REF!</v>
      </c>
      <c r="AF1633" s="230" t="e">
        <f t="shared" ref="AF1633:AF1644" si="364">(AB1633/65)+(AC1633/42.5)+(AD1633/65)</f>
        <v>#REF!</v>
      </c>
      <c r="AG1633" s="230">
        <v>2</v>
      </c>
      <c r="AH1633" s="230" t="e">
        <f t="shared" si="361"/>
        <v>#REF!</v>
      </c>
      <c r="AI1633" s="230" t="e">
        <f t="shared" si="362"/>
        <v>#REF!</v>
      </c>
      <c r="AJ1633" s="209">
        <v>1</v>
      </c>
      <c r="AK1633" s="209"/>
      <c r="AL1633" s="209"/>
      <c r="AM1633" s="209"/>
      <c r="AN1633" s="209"/>
      <c r="AO1633" s="209"/>
      <c r="AP1633" s="209"/>
      <c r="AQ1633" s="209"/>
      <c r="AR1633" s="209"/>
      <c r="AS1633" s="209"/>
      <c r="AT1633" s="209"/>
      <c r="AU1633" s="209"/>
      <c r="AV1633" s="209"/>
      <c r="AW1633" s="209"/>
      <c r="AX1633"/>
    </row>
    <row r="1634" spans="1:50" ht="15" hidden="1" x14ac:dyDescent="0.25">
      <c r="A1634" s="209">
        <v>4400</v>
      </c>
      <c r="B1634" s="209" t="s">
        <v>743</v>
      </c>
      <c r="C1634" s="210">
        <v>45686.790972222225</v>
      </c>
      <c r="D1634" s="209" t="s">
        <v>840</v>
      </c>
      <c r="E1634" s="209" t="s">
        <v>493</v>
      </c>
      <c r="F1634" s="209">
        <v>1</v>
      </c>
      <c r="G1634" s="209" t="s">
        <v>501</v>
      </c>
      <c r="H1634" s="209" t="s">
        <v>621</v>
      </c>
      <c r="I1634" s="209" t="s">
        <v>621</v>
      </c>
      <c r="J1634" s="209" t="s">
        <v>531</v>
      </c>
      <c r="K1634" s="209" t="s">
        <v>2352</v>
      </c>
      <c r="L1634" s="209" t="s">
        <v>606</v>
      </c>
      <c r="M1634" s="209" t="s">
        <v>713</v>
      </c>
      <c r="N1634" s="209" t="s">
        <v>1477</v>
      </c>
      <c r="O1634" s="209"/>
      <c r="P1634" s="209" t="s">
        <v>630</v>
      </c>
      <c r="Q1634" s="209" t="s">
        <v>688</v>
      </c>
      <c r="R1634" s="209" t="e">
        <f>VLOOKUP(LEFT(Solicitacao_Prancha[[#This Row],[ORIGEM]],4),#REF!,2,0)</f>
        <v>#REF!</v>
      </c>
      <c r="S1634" s="209" t="e">
        <f>VLOOKUP(LEFT(Solicitacao_Prancha[[#This Row],[DESTINO]],4),#REF!,2,0)</f>
        <v>#REF!</v>
      </c>
      <c r="T1634" s="218" t="str">
        <f t="shared" si="355"/>
        <v>Não Aderente</v>
      </c>
      <c r="U1634" s="222">
        <f>((CONCATENATE(Solicitacao_Prancha[[#This Row],[DATA MOVIMENTAÇÃO]]," ",Solicitacao_Prancha[[#This Row],[HORA MOVIMENTAÇÃO]])-Solicitacao_Prancha[[#This Row],[DATA SOLICITAÇÃO]])*24)+3</f>
        <v>44.016666666604578</v>
      </c>
      <c r="V1634" s="218" t="s">
        <v>410</v>
      </c>
      <c r="W1634" s="209" t="str">
        <f>LEFT(Solicitacao_Prancha[[#This Row],[ORIGEM]],4)</f>
        <v>1119</v>
      </c>
      <c r="X1634" s="209" t="str">
        <f>LEFT(Solicitacao_Prancha[[#This Row],[DESTINO]],4)</f>
        <v>0520</v>
      </c>
      <c r="Y1634" s="209" t="str">
        <f t="shared" si="356"/>
        <v>BRLP1119</v>
      </c>
      <c r="Z1634" s="209" t="str">
        <f t="shared" si="357"/>
        <v>11190520</v>
      </c>
      <c r="AA1634" s="209" t="str">
        <f t="shared" si="358"/>
        <v>BRLP0520</v>
      </c>
      <c r="AB1634" s="222" t="e">
        <f>VLOOKUP(Y1634,#REF!,2,0)</f>
        <v>#REF!</v>
      </c>
      <c r="AC1634" s="222" t="e">
        <f>VLOOKUP(Z1634,#REF!,2,0)</f>
        <v>#REF!</v>
      </c>
      <c r="AD1634" s="222" t="e">
        <f>VLOOKUP(AA1634,#REF!,2,0)</f>
        <v>#REF!</v>
      </c>
      <c r="AE1634" s="228" t="e">
        <f t="shared" si="359"/>
        <v>#REF!</v>
      </c>
      <c r="AF1634" s="230" t="e">
        <f t="shared" si="364"/>
        <v>#REF!</v>
      </c>
      <c r="AG1634" s="230">
        <v>2</v>
      </c>
      <c r="AH1634" s="230" t="e">
        <f t="shared" si="361"/>
        <v>#REF!</v>
      </c>
      <c r="AI1634" s="230" t="e">
        <f t="shared" si="362"/>
        <v>#REF!</v>
      </c>
      <c r="AJ1634" s="209">
        <v>1</v>
      </c>
      <c r="AK1634" s="209"/>
      <c r="AL1634" s="209"/>
      <c r="AM1634" s="209"/>
      <c r="AN1634" s="209"/>
      <c r="AO1634" s="209"/>
      <c r="AP1634" s="209"/>
      <c r="AQ1634" s="209"/>
      <c r="AR1634" s="209"/>
      <c r="AS1634" s="209"/>
      <c r="AT1634" s="209"/>
      <c r="AU1634" s="209"/>
      <c r="AV1634" s="209"/>
      <c r="AW1634" s="209"/>
      <c r="AX1634"/>
    </row>
    <row r="1635" spans="1:50" ht="15" hidden="1" x14ac:dyDescent="0.25">
      <c r="A1635" s="209">
        <v>4394</v>
      </c>
      <c r="B1635" s="209" t="s">
        <v>743</v>
      </c>
      <c r="C1635" s="210">
        <v>45686.790972222225</v>
      </c>
      <c r="D1635" s="209" t="s">
        <v>840</v>
      </c>
      <c r="E1635" s="209" t="s">
        <v>493</v>
      </c>
      <c r="F1635" s="209">
        <v>1</v>
      </c>
      <c r="G1635" s="209" t="s">
        <v>501</v>
      </c>
      <c r="H1635" s="209" t="s">
        <v>621</v>
      </c>
      <c r="I1635" s="209" t="s">
        <v>621</v>
      </c>
      <c r="J1635" s="209" t="s">
        <v>531</v>
      </c>
      <c r="K1635" s="209" t="s">
        <v>2351</v>
      </c>
      <c r="L1635" s="209" t="s">
        <v>600</v>
      </c>
      <c r="M1635" s="209" t="s">
        <v>974</v>
      </c>
      <c r="N1635" s="209" t="s">
        <v>713</v>
      </c>
      <c r="O1635" s="209"/>
      <c r="P1635" s="209" t="s">
        <v>630</v>
      </c>
      <c r="Q1635" s="209" t="s">
        <v>688</v>
      </c>
      <c r="R1635" s="209" t="e">
        <f>VLOOKUP(LEFT(Solicitacao_Prancha[[#This Row],[ORIGEM]],4),#REF!,2,0)</f>
        <v>#REF!</v>
      </c>
      <c r="S1635" s="209" t="e">
        <f>VLOOKUP(LEFT(Solicitacao_Prancha[[#This Row],[DESTINO]],4),#REF!,2,0)</f>
        <v>#REF!</v>
      </c>
      <c r="T1635" s="218" t="str">
        <f t="shared" si="355"/>
        <v>Não Aderente</v>
      </c>
      <c r="U1635" s="222">
        <f>((CONCATENATE(Solicitacao_Prancha[[#This Row],[DATA MOVIMENTAÇÃO]]," ",Solicitacao_Prancha[[#This Row],[HORA MOVIMENTAÇÃO]])-Solicitacao_Prancha[[#This Row],[DATA SOLICITAÇÃO]])*24)+3</f>
        <v>14.016666666604578</v>
      </c>
      <c r="V1635" s="218" t="s">
        <v>410</v>
      </c>
      <c r="W1635" s="209" t="str">
        <f>LEFT(Solicitacao_Prancha[[#This Row],[ORIGEM]],4)</f>
        <v>0517</v>
      </c>
      <c r="X1635" s="209" t="str">
        <f>LEFT(Solicitacao_Prancha[[#This Row],[DESTINO]],4)</f>
        <v>1119</v>
      </c>
      <c r="Y1635" s="209" t="str">
        <f t="shared" si="356"/>
        <v>BRLP0517</v>
      </c>
      <c r="Z1635" s="209" t="str">
        <f t="shared" si="357"/>
        <v>05171119</v>
      </c>
      <c r="AA1635" s="209" t="str">
        <f t="shared" si="358"/>
        <v>BRLP1119</v>
      </c>
      <c r="AB1635" s="222" t="e">
        <f>VLOOKUP(Y1635,#REF!,2,0)</f>
        <v>#REF!</v>
      </c>
      <c r="AC1635" s="222" t="e">
        <f>VLOOKUP(Z1635,#REF!,2,0)</f>
        <v>#REF!</v>
      </c>
      <c r="AD1635" s="222" t="e">
        <f>VLOOKUP(AA1635,#REF!,2,0)</f>
        <v>#REF!</v>
      </c>
      <c r="AE1635" s="228" t="e">
        <f t="shared" si="359"/>
        <v>#REF!</v>
      </c>
      <c r="AF1635" s="230" t="e">
        <f t="shared" si="364"/>
        <v>#REF!</v>
      </c>
      <c r="AG1635" s="230">
        <v>2</v>
      </c>
      <c r="AH1635" s="230" t="e">
        <f t="shared" si="361"/>
        <v>#REF!</v>
      </c>
      <c r="AI1635" s="230" t="e">
        <f t="shared" si="362"/>
        <v>#REF!</v>
      </c>
      <c r="AJ1635" s="209">
        <v>1</v>
      </c>
      <c r="AK1635" s="209"/>
      <c r="AL1635" s="209"/>
      <c r="AM1635" s="209"/>
      <c r="AN1635" s="209"/>
      <c r="AO1635" s="209"/>
      <c r="AP1635" s="209"/>
      <c r="AQ1635" s="209"/>
      <c r="AR1635" s="209"/>
      <c r="AS1635" s="209"/>
      <c r="AT1635" s="209"/>
      <c r="AU1635" s="209"/>
      <c r="AV1635" s="209"/>
      <c r="AW1635" s="209"/>
      <c r="AX1635"/>
    </row>
    <row r="1636" spans="1:50" ht="15" hidden="1" x14ac:dyDescent="0.25">
      <c r="A1636" s="209">
        <v>4395</v>
      </c>
      <c r="B1636" s="209" t="s">
        <v>745</v>
      </c>
      <c r="C1636" s="210">
        <v>45686.790972222225</v>
      </c>
      <c r="D1636" s="209" t="s">
        <v>484</v>
      </c>
      <c r="E1636" s="209" t="s">
        <v>497</v>
      </c>
      <c r="F1636" s="209">
        <v>2</v>
      </c>
      <c r="G1636" s="209" t="s">
        <v>486</v>
      </c>
      <c r="H1636" s="209" t="s">
        <v>621</v>
      </c>
      <c r="I1636" s="209" t="s">
        <v>622</v>
      </c>
      <c r="J1636" s="209" t="s">
        <v>502</v>
      </c>
      <c r="K1636" s="209" t="s">
        <v>2351</v>
      </c>
      <c r="L1636" s="209" t="s">
        <v>600</v>
      </c>
      <c r="M1636" s="209" t="s">
        <v>680</v>
      </c>
      <c r="N1636" s="209" t="s">
        <v>3</v>
      </c>
      <c r="O1636" s="209"/>
      <c r="P1636" s="209"/>
      <c r="Q1636" s="209" t="s">
        <v>688</v>
      </c>
      <c r="R1636" s="209" t="e">
        <f>VLOOKUP(LEFT(Solicitacao_Prancha[[#This Row],[ORIGEM]],4),#REF!,2,0)</f>
        <v>#REF!</v>
      </c>
      <c r="S1636" s="209" t="e">
        <f>VLOOKUP(LEFT(Solicitacao_Prancha[[#This Row],[DESTINO]],4),#REF!,2,0)</f>
        <v>#REF!</v>
      </c>
      <c r="T1636" s="218" t="str">
        <f t="shared" si="355"/>
        <v>Não Aderente</v>
      </c>
      <c r="U1636" s="222">
        <f>((CONCATENATE(Solicitacao_Prancha[[#This Row],[DATA MOVIMENTAÇÃO]]," ",Solicitacao_Prancha[[#This Row],[HORA MOVIMENTAÇÃO]])-Solicitacao_Prancha[[#This Row],[DATA SOLICITAÇÃO]])*24)+3</f>
        <v>14.016666666604578</v>
      </c>
      <c r="V1636" s="218" t="s">
        <v>410</v>
      </c>
      <c r="W1636" s="209" t="str">
        <f>LEFT(Solicitacao_Prancha[[#This Row],[ORIGEM]],4)</f>
        <v>0592</v>
      </c>
      <c r="X1636" s="209" t="str">
        <f>LEFT(Solicitacao_Prancha[[#This Row],[DESTINO]],4)</f>
        <v>0003</v>
      </c>
      <c r="Y1636" s="209" t="str">
        <f t="shared" si="356"/>
        <v>BRLP0592</v>
      </c>
      <c r="Z1636" s="209" t="str">
        <f t="shared" si="357"/>
        <v>05920003</v>
      </c>
      <c r="AA1636" s="209" t="str">
        <f t="shared" si="358"/>
        <v>BRLP0003</v>
      </c>
      <c r="AB1636" s="222" t="e">
        <f>VLOOKUP(Y1636,#REF!,2,0)</f>
        <v>#REF!</v>
      </c>
      <c r="AC1636" s="222" t="e">
        <f>VLOOKUP(Z1636,#REF!,2,0)</f>
        <v>#REF!</v>
      </c>
      <c r="AD1636" s="222" t="e">
        <f>VLOOKUP(AA1636,#REF!,2,0)</f>
        <v>#REF!</v>
      </c>
      <c r="AE1636" s="228" t="e">
        <f t="shared" si="359"/>
        <v>#REF!</v>
      </c>
      <c r="AF1636" s="230" t="e">
        <f t="shared" si="364"/>
        <v>#REF!</v>
      </c>
      <c r="AG1636" s="230">
        <v>2</v>
      </c>
      <c r="AH1636" s="230" t="e">
        <f t="shared" si="361"/>
        <v>#REF!</v>
      </c>
      <c r="AI1636" s="230" t="e">
        <f t="shared" si="362"/>
        <v>#REF!</v>
      </c>
      <c r="AJ1636" s="209">
        <v>1</v>
      </c>
      <c r="AK1636" s="209"/>
      <c r="AL1636" s="209"/>
      <c r="AM1636" s="209"/>
      <c r="AN1636" s="209"/>
      <c r="AO1636" s="209"/>
      <c r="AP1636" s="209"/>
      <c r="AQ1636" s="209"/>
      <c r="AR1636" s="209"/>
      <c r="AS1636" s="209"/>
      <c r="AT1636" s="209"/>
      <c r="AU1636" s="209"/>
      <c r="AV1636" s="209"/>
      <c r="AW1636" s="209"/>
      <c r="AX1636"/>
    </row>
    <row r="1637" spans="1:50" ht="15" hidden="1" x14ac:dyDescent="0.25">
      <c r="A1637" s="209">
        <v>4396</v>
      </c>
      <c r="B1637" s="209" t="s">
        <v>745</v>
      </c>
      <c r="C1637" s="210">
        <v>45686.793749999997</v>
      </c>
      <c r="D1637" s="209" t="s">
        <v>484</v>
      </c>
      <c r="E1637" s="209" t="s">
        <v>497</v>
      </c>
      <c r="F1637" s="209">
        <v>2</v>
      </c>
      <c r="G1637" s="209" t="s">
        <v>486</v>
      </c>
      <c r="H1637" s="209" t="s">
        <v>621</v>
      </c>
      <c r="I1637" s="209" t="s">
        <v>622</v>
      </c>
      <c r="J1637" s="209" t="s">
        <v>531</v>
      </c>
      <c r="K1637" s="209" t="s">
        <v>2351</v>
      </c>
      <c r="L1637" s="209" t="s">
        <v>2286</v>
      </c>
      <c r="M1637" s="209" t="s">
        <v>680</v>
      </c>
      <c r="N1637" s="209" t="s">
        <v>843</v>
      </c>
      <c r="O1637" s="209"/>
      <c r="P1637" s="209" t="s">
        <v>514</v>
      </c>
      <c r="Q1637" s="209" t="s">
        <v>688</v>
      </c>
      <c r="R1637" s="209" t="e">
        <f>VLOOKUP(LEFT(Solicitacao_Prancha[[#This Row],[ORIGEM]],4),#REF!,2,0)</f>
        <v>#REF!</v>
      </c>
      <c r="S1637" s="209" t="e">
        <f>VLOOKUP(LEFT(Solicitacao_Prancha[[#This Row],[DESTINO]],4),#REF!,2,0)</f>
        <v>#REF!</v>
      </c>
      <c r="T1637" s="218" t="str">
        <f t="shared" si="355"/>
        <v>Não Aderente</v>
      </c>
      <c r="U1637" s="222">
        <f>((CONCATENATE(Solicitacao_Prancha[[#This Row],[DATA MOVIMENTAÇÃO]]," ",Solicitacao_Prancha[[#This Row],[HORA MOVIMENTAÇÃO]])-Solicitacao_Prancha[[#This Row],[DATA SOLICITAÇÃO]])*24)+3</f>
        <v>14.016666666779201</v>
      </c>
      <c r="V1637" s="218" t="s">
        <v>410</v>
      </c>
      <c r="W1637" s="209" t="str">
        <f>LEFT(Solicitacao_Prancha[[#This Row],[ORIGEM]],4)</f>
        <v>0592</v>
      </c>
      <c r="X1637" s="209" t="str">
        <f>LEFT(Solicitacao_Prancha[[#This Row],[DESTINO]],4)</f>
        <v>2109</v>
      </c>
      <c r="Y1637" s="209" t="str">
        <f t="shared" si="356"/>
        <v>BRLP0592</v>
      </c>
      <c r="Z1637" s="209" t="str">
        <f t="shared" si="357"/>
        <v>05922109</v>
      </c>
      <c r="AA1637" s="209" t="str">
        <f t="shared" si="358"/>
        <v>BRLP2109</v>
      </c>
      <c r="AB1637" s="222" t="e">
        <f>VLOOKUP(Y1637,#REF!,2,0)</f>
        <v>#REF!</v>
      </c>
      <c r="AC1637" s="222" t="e">
        <f>VLOOKUP(Z1637,#REF!,2,0)</f>
        <v>#REF!</v>
      </c>
      <c r="AD1637" s="222" t="e">
        <f>VLOOKUP(AA1637,#REF!,2,0)</f>
        <v>#REF!</v>
      </c>
      <c r="AE1637" s="228" t="e">
        <f t="shared" si="359"/>
        <v>#REF!</v>
      </c>
      <c r="AF1637" s="230" t="e">
        <f t="shared" si="364"/>
        <v>#REF!</v>
      </c>
      <c r="AG1637" s="230">
        <v>2</v>
      </c>
      <c r="AH1637" s="230" t="e">
        <f t="shared" si="361"/>
        <v>#REF!</v>
      </c>
      <c r="AI1637" s="230" t="e">
        <f t="shared" si="362"/>
        <v>#REF!</v>
      </c>
      <c r="AJ1637" s="209">
        <v>1</v>
      </c>
      <c r="AK1637" s="209"/>
      <c r="AL1637" s="209"/>
      <c r="AM1637" s="209"/>
      <c r="AN1637" s="209"/>
      <c r="AO1637" s="209"/>
      <c r="AP1637" s="209"/>
      <c r="AQ1637" s="209"/>
      <c r="AR1637" s="209"/>
      <c r="AS1637" s="209"/>
      <c r="AT1637" s="209"/>
      <c r="AU1637" s="209"/>
      <c r="AV1637" s="209"/>
      <c r="AW1637" s="209"/>
      <c r="AX1637"/>
    </row>
    <row r="1638" spans="1:50" ht="15" hidden="1" x14ac:dyDescent="0.25">
      <c r="A1638" s="209">
        <v>4397</v>
      </c>
      <c r="B1638" s="209" t="s">
        <v>718</v>
      </c>
      <c r="C1638" s="210">
        <v>45686.802777777775</v>
      </c>
      <c r="D1638" s="209" t="s">
        <v>575</v>
      </c>
      <c r="E1638" s="209" t="s">
        <v>5</v>
      </c>
      <c r="F1638" s="209">
        <v>1</v>
      </c>
      <c r="G1638" s="209" t="s">
        <v>4</v>
      </c>
      <c r="H1638" s="209" t="s">
        <v>620</v>
      </c>
      <c r="I1638" s="209" t="s">
        <v>621</v>
      </c>
      <c r="J1638" s="209" t="s">
        <v>1</v>
      </c>
      <c r="K1638" s="209" t="s">
        <v>2352</v>
      </c>
      <c r="L1638" s="209" t="s">
        <v>604</v>
      </c>
      <c r="M1638" s="209" t="s">
        <v>1001</v>
      </c>
      <c r="N1638" s="209" t="s">
        <v>1765</v>
      </c>
      <c r="O1638" s="209"/>
      <c r="P1638" s="209"/>
      <c r="Q1638" s="209" t="s">
        <v>688</v>
      </c>
      <c r="R1638" s="209" t="e">
        <f>VLOOKUP(LEFT(Solicitacao_Prancha[[#This Row],[ORIGEM]],4),#REF!,2,0)</f>
        <v>#REF!</v>
      </c>
      <c r="S1638" s="209" t="e">
        <f>VLOOKUP(LEFT(Solicitacao_Prancha[[#This Row],[DESTINO]],4),#REF!,2,0)</f>
        <v>#REF!</v>
      </c>
      <c r="T1638" s="218" t="str">
        <f t="shared" si="355"/>
        <v>Não Aderente</v>
      </c>
      <c r="U1638" s="222">
        <f>((CONCATENATE(Solicitacao_Prancha[[#This Row],[DATA MOVIMENTAÇÃO]]," ",Solicitacao_Prancha[[#This Row],[HORA MOVIMENTAÇÃO]])-Solicitacao_Prancha[[#This Row],[DATA SOLICITAÇÃO]])*24)+3</f>
        <v>38.733333333337214</v>
      </c>
      <c r="V1638" s="218" t="s">
        <v>410</v>
      </c>
      <c r="W1638" s="209" t="str">
        <f>LEFT(Solicitacao_Prancha[[#This Row],[ORIGEM]],4)</f>
        <v>0464</v>
      </c>
      <c r="X1638" s="209" t="str">
        <f>LEFT(Solicitacao_Prancha[[#This Row],[DESTINO]],4)</f>
        <v>0398</v>
      </c>
      <c r="Y1638" s="209" t="str">
        <f t="shared" si="356"/>
        <v>BRLP0464</v>
      </c>
      <c r="Z1638" s="209" t="str">
        <f t="shared" si="357"/>
        <v>04640398</v>
      </c>
      <c r="AA1638" s="209" t="str">
        <f t="shared" si="358"/>
        <v>BRLP0398</v>
      </c>
      <c r="AB1638" s="222" t="e">
        <f>VLOOKUP(Y1638,#REF!,2,0)</f>
        <v>#REF!</v>
      </c>
      <c r="AC1638" s="222" t="e">
        <f>VLOOKUP(Z1638,#REF!,2,0)</f>
        <v>#REF!</v>
      </c>
      <c r="AD1638" s="222" t="e">
        <f>VLOOKUP(AA1638,#REF!,2,0)</f>
        <v>#REF!</v>
      </c>
      <c r="AE1638" s="228" t="e">
        <f t="shared" si="359"/>
        <v>#REF!</v>
      </c>
      <c r="AF1638" s="230" t="e">
        <f t="shared" si="364"/>
        <v>#REF!</v>
      </c>
      <c r="AG1638" s="230">
        <v>2</v>
      </c>
      <c r="AH1638" s="230" t="e">
        <f t="shared" si="361"/>
        <v>#REF!</v>
      </c>
      <c r="AI1638" s="230" t="e">
        <f t="shared" si="362"/>
        <v>#REF!</v>
      </c>
      <c r="AJ1638" s="209">
        <v>1</v>
      </c>
      <c r="AK1638" s="209"/>
      <c r="AL1638" s="209"/>
      <c r="AM1638" s="209"/>
      <c r="AN1638" s="209"/>
      <c r="AO1638" s="209"/>
      <c r="AP1638" s="209"/>
      <c r="AQ1638" s="209"/>
      <c r="AR1638" s="209"/>
      <c r="AS1638" s="209"/>
      <c r="AT1638" s="209"/>
      <c r="AU1638" s="209"/>
      <c r="AV1638" s="209"/>
      <c r="AW1638" s="209"/>
      <c r="AX1638"/>
    </row>
    <row r="1639" spans="1:50" ht="15" hidden="1" x14ac:dyDescent="0.25">
      <c r="A1639" s="209">
        <v>4399</v>
      </c>
      <c r="B1639" s="209" t="s">
        <v>745</v>
      </c>
      <c r="C1639" s="210">
        <v>45686.804861111108</v>
      </c>
      <c r="D1639" s="209" t="s">
        <v>2396</v>
      </c>
      <c r="E1639" s="209" t="s">
        <v>497</v>
      </c>
      <c r="F1639" s="209">
        <v>5</v>
      </c>
      <c r="G1639" s="209" t="s">
        <v>518</v>
      </c>
      <c r="H1639" s="209" t="s">
        <v>622</v>
      </c>
      <c r="I1639" s="209" t="s">
        <v>622</v>
      </c>
      <c r="J1639" s="209" t="s">
        <v>531</v>
      </c>
      <c r="K1639" s="209" t="s">
        <v>2351</v>
      </c>
      <c r="L1639" s="209" t="s">
        <v>830</v>
      </c>
      <c r="M1639" s="209" t="s">
        <v>1421</v>
      </c>
      <c r="N1639" s="209" t="s">
        <v>647</v>
      </c>
      <c r="O1639" s="209" t="s">
        <v>2397</v>
      </c>
      <c r="P1639" s="209" t="s">
        <v>651</v>
      </c>
      <c r="Q1639" s="209" t="s">
        <v>688</v>
      </c>
      <c r="R1639" s="209" t="e">
        <f>VLOOKUP(LEFT(Solicitacao_Prancha[[#This Row],[ORIGEM]],4),#REF!,2,0)</f>
        <v>#REF!</v>
      </c>
      <c r="S1639" s="209" t="e">
        <f>VLOOKUP(LEFT(Solicitacao_Prancha[[#This Row],[DESTINO]],4),#REF!,2,0)</f>
        <v>#REF!</v>
      </c>
      <c r="T1639" s="218" t="str">
        <f t="shared" si="355"/>
        <v>Não Aderente</v>
      </c>
      <c r="U1639" s="222">
        <f>((CONCATENATE(Solicitacao_Prancha[[#This Row],[DATA MOVIMENTAÇÃO]]," ",Solicitacao_Prancha[[#This Row],[HORA MOVIMENTAÇÃO]])-Solicitacao_Prancha[[#This Row],[DATA SOLICITAÇÃO]])*24)+3</f>
        <v>19.183333333348855</v>
      </c>
      <c r="V1639" s="218" t="s">
        <v>410</v>
      </c>
      <c r="W1639" s="209" t="str">
        <f>LEFT(Solicitacao_Prancha[[#This Row],[ORIGEM]],4)</f>
        <v>0656</v>
      </c>
      <c r="X1639" s="209" t="str">
        <f>LEFT(Solicitacao_Prancha[[#This Row],[DESTINO]],4)</f>
        <v>0298</v>
      </c>
      <c r="Y1639" s="209" t="str">
        <f t="shared" si="356"/>
        <v>BRLP0656</v>
      </c>
      <c r="Z1639" s="209" t="str">
        <f t="shared" si="357"/>
        <v>06560298</v>
      </c>
      <c r="AA1639" s="209" t="str">
        <f t="shared" si="358"/>
        <v>BRLP0298</v>
      </c>
      <c r="AB1639" s="222" t="e">
        <f>VLOOKUP(Y1639,#REF!,2,0)</f>
        <v>#REF!</v>
      </c>
      <c r="AC1639" s="222" t="e">
        <f>VLOOKUP(Z1639,#REF!,2,0)</f>
        <v>#REF!</v>
      </c>
      <c r="AD1639" s="222" t="e">
        <f>VLOOKUP(AA1639,#REF!,2,0)</f>
        <v>#REF!</v>
      </c>
      <c r="AE1639" s="228" t="e">
        <f t="shared" si="359"/>
        <v>#REF!</v>
      </c>
      <c r="AF1639" s="230" t="e">
        <f t="shared" si="364"/>
        <v>#REF!</v>
      </c>
      <c r="AG1639" s="230">
        <v>2</v>
      </c>
      <c r="AH1639" s="230" t="e">
        <f t="shared" si="361"/>
        <v>#REF!</v>
      </c>
      <c r="AI1639" s="230" t="e">
        <f t="shared" si="362"/>
        <v>#REF!</v>
      </c>
      <c r="AJ1639" s="230" t="e">
        <f t="shared" ref="AJ1639:AJ1644" si="365">(AF1639/65)+(AG1639/42.5)+(AH1639/65)</f>
        <v>#REF!</v>
      </c>
      <c r="AK1639" s="209"/>
      <c r="AL1639" s="209"/>
      <c r="AM1639" s="209"/>
      <c r="AN1639" s="209"/>
      <c r="AO1639" s="209"/>
      <c r="AP1639" s="209"/>
      <c r="AQ1639" s="209"/>
      <c r="AR1639" s="209"/>
      <c r="AS1639" s="209"/>
      <c r="AT1639" s="209"/>
      <c r="AU1639" s="209"/>
      <c r="AV1639" s="209"/>
      <c r="AW1639" s="209"/>
      <c r="AX1639"/>
    </row>
    <row r="1640" spans="1:50" ht="15" hidden="1" x14ac:dyDescent="0.25">
      <c r="A1640" s="209">
        <v>4403</v>
      </c>
      <c r="B1640" s="209" t="s">
        <v>717</v>
      </c>
      <c r="C1640" s="210">
        <v>45686.992361111108</v>
      </c>
      <c r="D1640" s="209" t="s">
        <v>569</v>
      </c>
      <c r="E1640" s="209" t="s">
        <v>500</v>
      </c>
      <c r="F1640" s="209">
        <v>1</v>
      </c>
      <c r="G1640" s="209" t="s">
        <v>6</v>
      </c>
      <c r="H1640" s="209" t="s">
        <v>620</v>
      </c>
      <c r="I1640" s="209" t="s">
        <v>624</v>
      </c>
      <c r="J1640" s="209" t="s">
        <v>531</v>
      </c>
      <c r="K1640" s="209" t="s">
        <v>2268</v>
      </c>
      <c r="L1640" s="209" t="s">
        <v>2398</v>
      </c>
      <c r="M1640" s="209" t="s">
        <v>696</v>
      </c>
      <c r="N1640" s="209" t="s">
        <v>578</v>
      </c>
      <c r="O1640" s="209"/>
      <c r="P1640" s="209" t="s">
        <v>1429</v>
      </c>
      <c r="Q1640" s="209" t="s">
        <v>688</v>
      </c>
      <c r="R1640" s="209" t="e">
        <f>VLOOKUP(LEFT(Solicitacao_Prancha[[#This Row],[ORIGEM]],4),#REF!,2,0)</f>
        <v>#REF!</v>
      </c>
      <c r="S1640" s="209" t="e">
        <f>VLOOKUP(LEFT(Solicitacao_Prancha[[#This Row],[DESTINO]],4),#REF!,2,0)</f>
        <v>#REF!</v>
      </c>
      <c r="T1640" s="218" t="str">
        <f t="shared" si="355"/>
        <v>Não Aderente</v>
      </c>
      <c r="U1640" s="222">
        <f>((CONCATENATE(Solicitacao_Prancha[[#This Row],[DATA MOVIMENTAÇÃO]]," ",Solicitacao_Prancha[[#This Row],[HORA MOVIMENTAÇÃO]])-Solicitacao_Prancha[[#This Row],[DATA SOLICITAÇÃO]])*24)+3</f>
        <v>3.1000000001513399</v>
      </c>
      <c r="V1640" s="218" t="s">
        <v>410</v>
      </c>
      <c r="W1640" s="209" t="str">
        <f>LEFT(Solicitacao_Prancha[[#This Row],[ORIGEM]],4)</f>
        <v>0347</v>
      </c>
      <c r="X1640" s="209" t="str">
        <f>LEFT(Solicitacao_Prancha[[#This Row],[DESTINO]],4)</f>
        <v>0367</v>
      </c>
      <c r="Y1640" s="209" t="str">
        <f t="shared" si="356"/>
        <v>BRLP0347</v>
      </c>
      <c r="Z1640" s="209" t="str">
        <f t="shared" si="357"/>
        <v>03470367</v>
      </c>
      <c r="AA1640" s="209" t="str">
        <f t="shared" si="358"/>
        <v>BRLP0367</v>
      </c>
      <c r="AB1640" s="222" t="e">
        <f>VLOOKUP(Y1640,#REF!,2,0)</f>
        <v>#REF!</v>
      </c>
      <c r="AC1640" s="222" t="e">
        <f>VLOOKUP(Z1640,#REF!,2,0)</f>
        <v>#REF!</v>
      </c>
      <c r="AD1640" s="222" t="e">
        <f>VLOOKUP(AA1640,#REF!,2,0)</f>
        <v>#REF!</v>
      </c>
      <c r="AE1640" s="228" t="e">
        <f t="shared" si="359"/>
        <v>#REF!</v>
      </c>
      <c r="AF1640" s="230" t="e">
        <f t="shared" si="364"/>
        <v>#REF!</v>
      </c>
      <c r="AG1640" s="230">
        <v>2</v>
      </c>
      <c r="AH1640" s="230" t="e">
        <f t="shared" si="361"/>
        <v>#REF!</v>
      </c>
      <c r="AI1640" s="230" t="e">
        <f t="shared" si="362"/>
        <v>#REF!</v>
      </c>
      <c r="AJ1640" s="230" t="e">
        <f t="shared" si="365"/>
        <v>#REF!</v>
      </c>
      <c r="AK1640" s="209"/>
      <c r="AL1640" s="209"/>
      <c r="AM1640" s="209"/>
      <c r="AN1640" s="209"/>
      <c r="AO1640" s="209"/>
      <c r="AP1640" s="209"/>
      <c r="AQ1640" s="209"/>
      <c r="AR1640" s="209"/>
      <c r="AS1640" s="209"/>
      <c r="AT1640" s="209"/>
      <c r="AU1640" s="209"/>
      <c r="AV1640" s="209"/>
      <c r="AW1640" s="209"/>
      <c r="AX1640"/>
    </row>
    <row r="1641" spans="1:50" ht="15" hidden="1" x14ac:dyDescent="0.25">
      <c r="A1641" s="209">
        <v>4404</v>
      </c>
      <c r="B1641" s="209" t="s">
        <v>743</v>
      </c>
      <c r="C1641" s="210">
        <v>45687.072916666664</v>
      </c>
      <c r="D1641" s="209" t="s">
        <v>1564</v>
      </c>
      <c r="E1641" s="209" t="s">
        <v>481</v>
      </c>
      <c r="F1641" s="209">
        <v>1</v>
      </c>
      <c r="G1641" s="209" t="s">
        <v>501</v>
      </c>
      <c r="H1641" s="209" t="s">
        <v>620</v>
      </c>
      <c r="I1641" s="209" t="s">
        <v>621</v>
      </c>
      <c r="J1641" s="209" t="s">
        <v>531</v>
      </c>
      <c r="K1641" s="209" t="s">
        <v>2351</v>
      </c>
      <c r="L1641" s="209" t="s">
        <v>604</v>
      </c>
      <c r="M1641" s="209" t="s">
        <v>1571</v>
      </c>
      <c r="N1641" s="209" t="s">
        <v>1477</v>
      </c>
      <c r="O1641" s="209"/>
      <c r="P1641" s="209" t="s">
        <v>630</v>
      </c>
      <c r="Q1641" s="209" t="s">
        <v>688</v>
      </c>
      <c r="R1641" s="209" t="e">
        <f>VLOOKUP(LEFT(Solicitacao_Prancha[[#This Row],[ORIGEM]],4),#REF!,2,0)</f>
        <v>#REF!</v>
      </c>
      <c r="S1641" s="209" t="e">
        <f>VLOOKUP(LEFT(Solicitacao_Prancha[[#This Row],[DESTINO]],4),#REF!,2,0)</f>
        <v>#REF!</v>
      </c>
      <c r="T1641" s="218" t="str">
        <f t="shared" si="355"/>
        <v>Não Aderente</v>
      </c>
      <c r="U1641" s="222">
        <f>((CONCATENATE(Solicitacao_Prancha[[#This Row],[DATA MOVIMENTAÇÃO]]," ",Solicitacao_Prancha[[#This Row],[HORA MOVIMENTAÇÃO]])-Solicitacao_Prancha[[#This Row],[DATA SOLICITAÇÃO]])*24)+3</f>
        <v>8.25</v>
      </c>
      <c r="V1641" s="218" t="s">
        <v>410</v>
      </c>
      <c r="W1641" s="209" t="str">
        <f>LEFT(Solicitacao_Prancha[[#This Row],[ORIGEM]],4)</f>
        <v>0358</v>
      </c>
      <c r="X1641" s="209" t="str">
        <f>LEFT(Solicitacao_Prancha[[#This Row],[DESTINO]],4)</f>
        <v>0520</v>
      </c>
      <c r="Y1641" s="209" t="str">
        <f t="shared" si="356"/>
        <v>BRLP0358</v>
      </c>
      <c r="Z1641" s="209" t="str">
        <f t="shared" si="357"/>
        <v>03580520</v>
      </c>
      <c r="AA1641" s="209" t="str">
        <f t="shared" si="358"/>
        <v>BRLP0520</v>
      </c>
      <c r="AB1641" s="222" t="e">
        <f>VLOOKUP(Y1641,#REF!,2,0)</f>
        <v>#REF!</v>
      </c>
      <c r="AC1641" s="222" t="e">
        <f>VLOOKUP(Z1641,#REF!,2,0)</f>
        <v>#REF!</v>
      </c>
      <c r="AD1641" s="222" t="e">
        <f>VLOOKUP(AA1641,#REF!,2,0)</f>
        <v>#REF!</v>
      </c>
      <c r="AE1641" s="228" t="e">
        <f t="shared" si="359"/>
        <v>#REF!</v>
      </c>
      <c r="AF1641" s="230" t="e">
        <f t="shared" si="364"/>
        <v>#REF!</v>
      </c>
      <c r="AG1641" s="230">
        <v>2</v>
      </c>
      <c r="AH1641" s="230" t="e">
        <f t="shared" si="361"/>
        <v>#REF!</v>
      </c>
      <c r="AI1641" s="230" t="e">
        <f t="shared" si="362"/>
        <v>#REF!</v>
      </c>
      <c r="AJ1641" s="230" t="e">
        <f t="shared" si="365"/>
        <v>#REF!</v>
      </c>
      <c r="AK1641" s="209"/>
      <c r="AL1641" s="209"/>
      <c r="AM1641" s="209"/>
      <c r="AN1641" s="209"/>
      <c r="AO1641" s="209"/>
      <c r="AP1641" s="209"/>
      <c r="AQ1641" s="209"/>
      <c r="AR1641" s="209"/>
      <c r="AS1641" s="209"/>
      <c r="AT1641" s="209"/>
      <c r="AU1641" s="209"/>
      <c r="AV1641" s="209"/>
      <c r="AW1641" s="209"/>
      <c r="AX1641"/>
    </row>
    <row r="1642" spans="1:50" ht="15" hidden="1" x14ac:dyDescent="0.25">
      <c r="A1642" s="209">
        <v>4405</v>
      </c>
      <c r="B1642" s="209" t="s">
        <v>718</v>
      </c>
      <c r="C1642" s="210">
        <v>45687.094444444447</v>
      </c>
      <c r="D1642" s="209" t="s">
        <v>794</v>
      </c>
      <c r="E1642" s="209" t="s">
        <v>744</v>
      </c>
      <c r="F1642" s="209">
        <v>4</v>
      </c>
      <c r="G1642" s="209" t="s">
        <v>492</v>
      </c>
      <c r="H1642" s="209" t="s">
        <v>622</v>
      </c>
      <c r="I1642" s="209" t="s">
        <v>621</v>
      </c>
      <c r="J1642" s="209" t="s">
        <v>1</v>
      </c>
      <c r="K1642" s="209" t="s">
        <v>2352</v>
      </c>
      <c r="L1642" s="209" t="s">
        <v>596</v>
      </c>
      <c r="M1642" s="209" t="s">
        <v>1854</v>
      </c>
      <c r="N1642" s="209" t="s">
        <v>1571</v>
      </c>
      <c r="O1642" s="209"/>
      <c r="P1642" s="209"/>
      <c r="Q1642" s="209" t="s">
        <v>688</v>
      </c>
      <c r="R1642" s="209" t="e">
        <f>VLOOKUP(LEFT(Solicitacao_Prancha[[#This Row],[ORIGEM]],4),#REF!,2,0)</f>
        <v>#REF!</v>
      </c>
      <c r="S1642" s="209" t="e">
        <f>VLOOKUP(LEFT(Solicitacao_Prancha[[#This Row],[DESTINO]],4),#REF!,2,0)</f>
        <v>#REF!</v>
      </c>
      <c r="T1642" s="218" t="str">
        <f t="shared" si="355"/>
        <v>Não Aderente</v>
      </c>
      <c r="U1642" s="222">
        <f>((CONCATENATE(Solicitacao_Prancha[[#This Row],[DATA MOVIMENTAÇÃO]]," ",Solicitacao_Prancha[[#This Row],[HORA MOVIMENTAÇÃO]])-Solicitacao_Prancha[[#This Row],[DATA SOLICITAÇÃO]])*24)+3</f>
        <v>27.233333333220799</v>
      </c>
      <c r="V1642" s="218" t="s">
        <v>410</v>
      </c>
      <c r="W1642" s="209" t="str">
        <f>LEFT(Solicitacao_Prancha[[#This Row],[ORIGEM]],4)</f>
        <v>0122</v>
      </c>
      <c r="X1642" s="209" t="str">
        <f>LEFT(Solicitacao_Prancha[[#This Row],[DESTINO]],4)</f>
        <v>0358</v>
      </c>
      <c r="Y1642" s="209" t="str">
        <f t="shared" si="356"/>
        <v>BRLP0122</v>
      </c>
      <c r="Z1642" s="209" t="str">
        <f t="shared" si="357"/>
        <v>01220358</v>
      </c>
      <c r="AA1642" s="209" t="str">
        <f t="shared" si="358"/>
        <v>BRLP0358</v>
      </c>
      <c r="AB1642" s="222" t="e">
        <f>VLOOKUP(Y1642,#REF!,2,0)</f>
        <v>#REF!</v>
      </c>
      <c r="AC1642" s="222" t="e">
        <f>VLOOKUP(Z1642,#REF!,2,0)</f>
        <v>#REF!</v>
      </c>
      <c r="AD1642" s="222" t="e">
        <f>VLOOKUP(AA1642,#REF!,2,0)</f>
        <v>#REF!</v>
      </c>
      <c r="AE1642" s="228" t="e">
        <f t="shared" si="359"/>
        <v>#REF!</v>
      </c>
      <c r="AF1642" s="230" t="e">
        <f t="shared" si="364"/>
        <v>#REF!</v>
      </c>
      <c r="AG1642" s="230">
        <v>2</v>
      </c>
      <c r="AH1642" s="230" t="e">
        <f t="shared" si="361"/>
        <v>#REF!</v>
      </c>
      <c r="AI1642" s="230" t="e">
        <f t="shared" si="362"/>
        <v>#REF!</v>
      </c>
      <c r="AJ1642" s="230" t="e">
        <f t="shared" si="365"/>
        <v>#REF!</v>
      </c>
      <c r="AK1642" s="209"/>
      <c r="AL1642" s="209"/>
      <c r="AM1642" s="209"/>
      <c r="AN1642" s="209"/>
      <c r="AO1642" s="209"/>
      <c r="AP1642" s="209"/>
      <c r="AQ1642" s="209"/>
      <c r="AR1642" s="209"/>
      <c r="AS1642" s="209"/>
      <c r="AT1642" s="209"/>
      <c r="AU1642" s="209"/>
      <c r="AV1642" s="209"/>
      <c r="AW1642" s="209"/>
      <c r="AX1642"/>
    </row>
    <row r="1643" spans="1:50" ht="15" hidden="1" x14ac:dyDescent="0.25">
      <c r="A1643" s="209">
        <v>4406</v>
      </c>
      <c r="B1643" s="209" t="s">
        <v>718</v>
      </c>
      <c r="C1643" s="210">
        <v>45687.106944444444</v>
      </c>
      <c r="D1643" s="209" t="s">
        <v>2053</v>
      </c>
      <c r="E1643" s="209" t="s">
        <v>719</v>
      </c>
      <c r="F1643" s="209">
        <v>3</v>
      </c>
      <c r="G1643" s="209" t="s">
        <v>487</v>
      </c>
      <c r="H1643" s="209" t="s">
        <v>620</v>
      </c>
      <c r="I1643" s="209" t="s">
        <v>621</v>
      </c>
      <c r="J1643" s="209" t="s">
        <v>1</v>
      </c>
      <c r="K1643" s="209" t="s">
        <v>2352</v>
      </c>
      <c r="L1643" s="209" t="s">
        <v>593</v>
      </c>
      <c r="M1643" s="209" t="s">
        <v>908</v>
      </c>
      <c r="N1643" s="209" t="s">
        <v>1711</v>
      </c>
      <c r="O1643" s="209"/>
      <c r="P1643" s="209"/>
      <c r="Q1643" s="209" t="s">
        <v>687</v>
      </c>
      <c r="R1643" s="209" t="e">
        <f>VLOOKUP(LEFT(Solicitacao_Prancha[[#This Row],[ORIGEM]],4),#REF!,2,0)</f>
        <v>#REF!</v>
      </c>
      <c r="S1643" s="209" t="e">
        <f>VLOOKUP(LEFT(Solicitacao_Prancha[[#This Row],[DESTINO]],4),#REF!,2,0)</f>
        <v>#REF!</v>
      </c>
      <c r="T1643" s="218" t="str">
        <f t="shared" si="355"/>
        <v>Não Aderente</v>
      </c>
      <c r="U1643" s="222">
        <f>((CONCATENATE(Solicitacao_Prancha[[#This Row],[DATA MOVIMENTAÇÃO]]," ",Solicitacao_Prancha[[#This Row],[HORA MOVIMENTAÇÃO]])-Solicitacao_Prancha[[#This Row],[DATA SOLICITAÇÃO]])*24)+3</f>
        <v>32.433333333407063</v>
      </c>
      <c r="V1643" s="218" t="s">
        <v>410</v>
      </c>
      <c r="W1643" s="209" t="str">
        <f>LEFT(Solicitacao_Prancha[[#This Row],[ORIGEM]],4)</f>
        <v>2079</v>
      </c>
      <c r="X1643" s="209" t="str">
        <f>LEFT(Solicitacao_Prancha[[#This Row],[DESTINO]],4)</f>
        <v>1022</v>
      </c>
      <c r="Y1643" s="209" t="str">
        <f t="shared" si="356"/>
        <v>BRLP2079</v>
      </c>
      <c r="Z1643" s="209" t="str">
        <f t="shared" si="357"/>
        <v>20791022</v>
      </c>
      <c r="AA1643" s="209" t="str">
        <f t="shared" si="358"/>
        <v>BRLP1022</v>
      </c>
      <c r="AB1643" s="222" t="e">
        <f>VLOOKUP(Y1643,#REF!,2,0)</f>
        <v>#REF!</v>
      </c>
      <c r="AC1643" s="222" t="e">
        <f>VLOOKUP(Z1643,#REF!,2,0)</f>
        <v>#REF!</v>
      </c>
      <c r="AD1643" s="222" t="e">
        <f>VLOOKUP(AA1643,#REF!,2,0)</f>
        <v>#REF!</v>
      </c>
      <c r="AE1643" s="228" t="e">
        <f t="shared" si="359"/>
        <v>#REF!</v>
      </c>
      <c r="AF1643" s="230" t="e">
        <f t="shared" si="364"/>
        <v>#REF!</v>
      </c>
      <c r="AG1643" s="230">
        <v>2</v>
      </c>
      <c r="AH1643" s="230" t="e">
        <f t="shared" si="361"/>
        <v>#REF!</v>
      </c>
      <c r="AI1643" s="230" t="e">
        <f t="shared" si="362"/>
        <v>#REF!</v>
      </c>
      <c r="AJ1643" s="230" t="e">
        <f t="shared" si="365"/>
        <v>#REF!</v>
      </c>
      <c r="AK1643" s="209"/>
      <c r="AL1643" s="209"/>
      <c r="AM1643" s="209"/>
      <c r="AN1643" s="209"/>
      <c r="AO1643" s="209"/>
      <c r="AP1643" s="209"/>
      <c r="AQ1643" s="209"/>
      <c r="AR1643" s="209"/>
      <c r="AS1643" s="209"/>
      <c r="AT1643" s="209"/>
      <c r="AU1643" s="209"/>
      <c r="AV1643" s="209"/>
      <c r="AW1643" s="209"/>
      <c r="AX1643"/>
    </row>
    <row r="1644" spans="1:50" s="205" customFormat="1" ht="15" hidden="1" x14ac:dyDescent="0.25">
      <c r="A1644" s="209">
        <v>4407</v>
      </c>
      <c r="B1644" s="209" t="s">
        <v>745</v>
      </c>
      <c r="C1644" s="210">
        <v>45687.393055555556</v>
      </c>
      <c r="D1644" s="209" t="s">
        <v>587</v>
      </c>
      <c r="E1644" s="209" t="s">
        <v>485</v>
      </c>
      <c r="F1644" s="209">
        <v>1</v>
      </c>
      <c r="G1644" s="209" t="s">
        <v>1364</v>
      </c>
      <c r="H1644" s="209" t="s">
        <v>620</v>
      </c>
      <c r="I1644" s="209" t="s">
        <v>621</v>
      </c>
      <c r="J1644" s="209" t="s">
        <v>1</v>
      </c>
      <c r="K1644" s="209" t="s">
        <v>2352</v>
      </c>
      <c r="L1644" s="209" t="s">
        <v>597</v>
      </c>
      <c r="M1644" s="209" t="s">
        <v>561</v>
      </c>
      <c r="N1644" s="209" t="s">
        <v>519</v>
      </c>
      <c r="O1644" s="209" t="s">
        <v>2399</v>
      </c>
      <c r="P1644" s="209"/>
      <c r="Q1644" s="209" t="s">
        <v>688</v>
      </c>
      <c r="R1644" s="209" t="e">
        <f>VLOOKUP(LEFT(Solicitacao_Prancha[[#This Row],[ORIGEM]],4),#REF!,2,0)</f>
        <v>#REF!</v>
      </c>
      <c r="S1644" s="209" t="e">
        <f>VLOOKUP(LEFT(Solicitacao_Prancha[[#This Row],[DESTINO]],4),#REF!,2,0)</f>
        <v>#REF!</v>
      </c>
      <c r="T1644" s="218" t="str">
        <f t="shared" si="355"/>
        <v>Não Aderente</v>
      </c>
      <c r="U1644" s="222">
        <f>((CONCATENATE(Solicitacao_Prancha[[#This Row],[DATA MOVIMENTAÇÃO]]," ",Solicitacao_Prancha[[#This Row],[HORA MOVIMENTAÇÃO]])-Solicitacao_Prancha[[#This Row],[DATA SOLICITAÇÃO]])*24)+3</f>
        <v>26.566666666651145</v>
      </c>
      <c r="V1644" s="218" t="s">
        <v>410</v>
      </c>
      <c r="W1644" s="209" t="str">
        <f>LEFT(Solicitacao_Prancha[[#This Row],[ORIGEM]],4)</f>
        <v>0265</v>
      </c>
      <c r="X1644" s="209" t="str">
        <f>LEFT(Solicitacao_Prancha[[#This Row],[DESTINO]],4)</f>
        <v>2081</v>
      </c>
      <c r="Y1644" s="209" t="str">
        <f t="shared" si="356"/>
        <v>BRLP0265</v>
      </c>
      <c r="Z1644" s="209" t="str">
        <f t="shared" si="357"/>
        <v>02652081</v>
      </c>
      <c r="AA1644" s="209" t="str">
        <f t="shared" si="358"/>
        <v>BRLP2081</v>
      </c>
      <c r="AB1644" s="222" t="e">
        <f>VLOOKUP(Y1644,#REF!,2,0)</f>
        <v>#REF!</v>
      </c>
      <c r="AC1644" s="222" t="e">
        <f>VLOOKUP(Z1644,#REF!,2,0)</f>
        <v>#REF!</v>
      </c>
      <c r="AD1644" s="222" t="e">
        <f>VLOOKUP(AA1644,#REF!,2,0)</f>
        <v>#REF!</v>
      </c>
      <c r="AE1644" s="228" t="e">
        <f t="shared" si="359"/>
        <v>#REF!</v>
      </c>
      <c r="AF1644" s="230" t="e">
        <f t="shared" si="364"/>
        <v>#REF!</v>
      </c>
      <c r="AG1644" s="230">
        <v>2</v>
      </c>
      <c r="AH1644" s="230" t="e">
        <f t="shared" si="361"/>
        <v>#REF!</v>
      </c>
      <c r="AI1644" s="230" t="e">
        <f t="shared" si="362"/>
        <v>#REF!</v>
      </c>
      <c r="AJ1644" s="230" t="e">
        <f t="shared" si="365"/>
        <v>#REF!</v>
      </c>
      <c r="AK1644" s="209"/>
      <c r="AL1644" s="209"/>
      <c r="AM1644" s="209"/>
      <c r="AN1644" s="209"/>
      <c r="AO1644" s="209"/>
      <c r="AP1644" s="209"/>
      <c r="AQ1644" s="209"/>
      <c r="AR1644" s="209"/>
      <c r="AS1644" s="209"/>
      <c r="AT1644" s="209"/>
      <c r="AU1644" s="209"/>
      <c r="AV1644" s="209"/>
      <c r="AW1644" s="209"/>
      <c r="AX1644"/>
    </row>
    <row r="1645" spans="1:50" ht="15" hidden="1" x14ac:dyDescent="0.25">
      <c r="A1645" s="209">
        <v>4408</v>
      </c>
      <c r="B1645" s="209" t="s">
        <v>745</v>
      </c>
      <c r="C1645" s="210">
        <v>45687.393055555556</v>
      </c>
      <c r="D1645" s="211" t="s">
        <v>587</v>
      </c>
      <c r="E1645" s="209" t="s">
        <v>485</v>
      </c>
      <c r="F1645" s="212">
        <v>1</v>
      </c>
      <c r="G1645" s="209" t="s">
        <v>787</v>
      </c>
      <c r="H1645" s="209" t="s">
        <v>620</v>
      </c>
      <c r="I1645" s="209" t="s">
        <v>621</v>
      </c>
      <c r="J1645" s="209" t="s">
        <v>1</v>
      </c>
      <c r="K1645" s="209" t="s">
        <v>2383</v>
      </c>
      <c r="L1645" s="209" t="s">
        <v>597</v>
      </c>
      <c r="M1645" s="211" t="s">
        <v>561</v>
      </c>
      <c r="N1645" s="211" t="s">
        <v>519</v>
      </c>
      <c r="O1645" s="218" t="s">
        <v>2399</v>
      </c>
      <c r="P1645" s="209"/>
      <c r="Q1645" s="209" t="s">
        <v>688</v>
      </c>
      <c r="R1645" s="209" t="e">
        <f>VLOOKUP(LEFT(Solicitacao_Prancha[[#This Row],[ORIGEM]],4),#REF!,2,0)</f>
        <v>#REF!</v>
      </c>
      <c r="S1645" s="209" t="e">
        <f>VLOOKUP(LEFT(Solicitacao_Prancha[[#This Row],[DESTINO]],4),#REF!,2,0)</f>
        <v>#REF!</v>
      </c>
      <c r="T1645" s="218" t="str">
        <f t="shared" ref="T1645:T1646" si="366">IF(U1645&gt;=48,"Aderente","Não Aderente")</f>
        <v>Aderente</v>
      </c>
      <c r="U1645" s="222">
        <f>((CONCATENATE(Solicitacao_Prancha[[#This Row],[DATA MOVIMENTAÇÃO]]," ",Solicitacao_Prancha[[#This Row],[HORA MOVIMENTAÇÃO]])-Solicitacao_Prancha[[#This Row],[DATA SOLICITAÇÃO]])*24)+3</f>
        <v>50.566666666651145</v>
      </c>
      <c r="V1645" s="218" t="s">
        <v>410</v>
      </c>
      <c r="W1645" s="209" t="str">
        <f>LEFT(Solicitacao_Prancha[[#This Row],[ORIGEM]],4)</f>
        <v>0265</v>
      </c>
      <c r="X1645" s="209" t="str">
        <f>LEFT(Solicitacao_Prancha[[#This Row],[DESTINO]],4)</f>
        <v>2081</v>
      </c>
      <c r="Y1645" s="209" t="str">
        <f t="shared" ref="Y1645:Y1646" si="367">CONCATENATE(V1645,W1645)</f>
        <v>BRLP0265</v>
      </c>
      <c r="Z1645" s="209" t="str">
        <f t="shared" ref="Z1645:Z1646" si="368">CONCATENATE(W1645,X1645)</f>
        <v>02652081</v>
      </c>
      <c r="AA1645" s="209" t="str">
        <f t="shared" ref="AA1645:AA1646" si="369">CONCATENATE(V1645,X1645)</f>
        <v>BRLP2081</v>
      </c>
      <c r="AB1645" s="222" t="e">
        <f>VLOOKUP(Y1645,#REF!,2,0)</f>
        <v>#REF!</v>
      </c>
      <c r="AC1645" s="222" t="e">
        <f>VLOOKUP(Z1645,#REF!,2,0)</f>
        <v>#REF!</v>
      </c>
      <c r="AD1645" s="222" t="e">
        <f>VLOOKUP(AA1645,#REF!,2,0)</f>
        <v>#REF!</v>
      </c>
      <c r="AE1645" s="228" t="e">
        <f t="shared" ref="AE1645:AE1646" si="370">SUM(AB1645:AD1645)</f>
        <v>#REF!</v>
      </c>
      <c r="AF1645" s="230" t="e">
        <f t="shared" ref="AF1645:AF1646" si="371">(AB1645/65)+(AC1645/42.5)+(AD1645/65)</f>
        <v>#REF!</v>
      </c>
      <c r="AG1645" s="230">
        <v>2</v>
      </c>
      <c r="AH1645" s="230" t="e">
        <f t="shared" ref="AH1645:AH1646" si="372">(AD1645/65)+(AE1645/42.5)+(AF1645/65)</f>
        <v>#REF!</v>
      </c>
      <c r="AI1645" s="230" t="e">
        <f t="shared" ref="AI1645:AI1646" si="373">(AE1645/65)+(AF1645/42.5)+(AG1645/65)</f>
        <v>#REF!</v>
      </c>
      <c r="AJ1645" s="230" t="e">
        <f t="shared" ref="AJ1645:AJ1646" si="374">(AF1645/65)+(AG1645/42.5)+(AH1645/65)</f>
        <v>#REF!</v>
      </c>
      <c r="AK1645" s="209"/>
      <c r="AL1645" s="209"/>
      <c r="AM1645" s="209"/>
      <c r="AN1645" s="209"/>
      <c r="AO1645" s="209"/>
      <c r="AP1645" s="209"/>
      <c r="AQ1645" s="209"/>
      <c r="AR1645" s="209"/>
      <c r="AS1645" s="209"/>
      <c r="AT1645" s="209"/>
      <c r="AU1645" s="209"/>
      <c r="AV1645" s="209"/>
      <c r="AW1645" s="209"/>
      <c r="AX1645"/>
    </row>
    <row r="1646" spans="1:50" ht="15" hidden="1" x14ac:dyDescent="0.25">
      <c r="A1646" s="209">
        <v>4409</v>
      </c>
      <c r="B1646" s="209" t="s">
        <v>745</v>
      </c>
      <c r="C1646" s="210">
        <v>45687.421527777777</v>
      </c>
      <c r="D1646" s="209" t="s">
        <v>2396</v>
      </c>
      <c r="E1646" s="209" t="s">
        <v>497</v>
      </c>
      <c r="F1646" s="209">
        <v>5</v>
      </c>
      <c r="G1646" s="209" t="s">
        <v>518</v>
      </c>
      <c r="H1646" s="209" t="s">
        <v>622</v>
      </c>
      <c r="I1646" s="209" t="s">
        <v>622</v>
      </c>
      <c r="J1646" s="209" t="s">
        <v>531</v>
      </c>
      <c r="K1646" s="209" t="s">
        <v>2351</v>
      </c>
      <c r="L1646" s="209" t="s">
        <v>1680</v>
      </c>
      <c r="M1646" s="209" t="s">
        <v>1421</v>
      </c>
      <c r="N1646" s="209" t="s">
        <v>2276</v>
      </c>
      <c r="O1646" s="209" t="s">
        <v>2400</v>
      </c>
      <c r="P1646" s="209" t="s">
        <v>514</v>
      </c>
      <c r="Q1646" s="209" t="s">
        <v>688</v>
      </c>
      <c r="R1646" s="209" t="e">
        <f>VLOOKUP(LEFT(Solicitacao_Prancha[[#This Row],[ORIGEM]],4),#REF!,2,0)</f>
        <v>#REF!</v>
      </c>
      <c r="S1646" s="209" t="e">
        <f>VLOOKUP(LEFT(Solicitacao_Prancha[[#This Row],[DESTINO]],4),#REF!,2,0)</f>
        <v>#REF!</v>
      </c>
      <c r="T1646" s="218" t="str">
        <f t="shared" si="366"/>
        <v>Não Aderente</v>
      </c>
      <c r="U1646" s="222">
        <f>((CONCATENATE(Solicitacao_Prancha[[#This Row],[DATA MOVIMENTAÇÃO]]," ",Solicitacao_Prancha[[#This Row],[HORA MOVIMENTAÇÃO]])-Solicitacao_Prancha[[#This Row],[DATA SOLICITAÇÃO]])*24)+3</f>
        <v>4.21666666661622</v>
      </c>
      <c r="V1646" s="218" t="s">
        <v>410</v>
      </c>
      <c r="W1646" s="209" t="str">
        <f>LEFT(Solicitacao_Prancha[[#This Row],[ORIGEM]],4)</f>
        <v>0656</v>
      </c>
      <c r="X1646" s="209" t="str">
        <f>LEFT(Solicitacao_Prancha[[#This Row],[DESTINO]],4)</f>
        <v>0474</v>
      </c>
      <c r="Y1646" s="209" t="str">
        <f t="shared" si="367"/>
        <v>BRLP0656</v>
      </c>
      <c r="Z1646" s="209" t="str">
        <f t="shared" si="368"/>
        <v>06560474</v>
      </c>
      <c r="AA1646" s="209" t="str">
        <f t="shared" si="369"/>
        <v>BRLP0474</v>
      </c>
      <c r="AB1646" s="222" t="e">
        <f>VLOOKUP(Y1646,#REF!,2,0)</f>
        <v>#REF!</v>
      </c>
      <c r="AC1646" s="222" t="e">
        <f>VLOOKUP(Z1646,#REF!,2,0)</f>
        <v>#REF!</v>
      </c>
      <c r="AD1646" s="222" t="e">
        <f>VLOOKUP(AA1646,#REF!,2,0)</f>
        <v>#REF!</v>
      </c>
      <c r="AE1646" s="228" t="e">
        <f t="shared" si="370"/>
        <v>#REF!</v>
      </c>
      <c r="AF1646" s="230" t="e">
        <f t="shared" si="371"/>
        <v>#REF!</v>
      </c>
      <c r="AG1646" s="230">
        <v>2</v>
      </c>
      <c r="AH1646" s="230" t="e">
        <f t="shared" si="372"/>
        <v>#REF!</v>
      </c>
      <c r="AI1646" s="230" t="e">
        <f t="shared" si="373"/>
        <v>#REF!</v>
      </c>
      <c r="AJ1646" s="230" t="e">
        <f t="shared" si="374"/>
        <v>#REF!</v>
      </c>
      <c r="AK1646" s="209"/>
      <c r="AL1646" s="209"/>
      <c r="AM1646" s="209"/>
      <c r="AN1646" s="209"/>
      <c r="AO1646" s="209"/>
      <c r="AP1646" s="209"/>
      <c r="AQ1646" s="209"/>
      <c r="AR1646" s="209"/>
      <c r="AS1646" s="209"/>
      <c r="AT1646" s="209"/>
      <c r="AU1646" s="209"/>
      <c r="AV1646" s="209"/>
      <c r="AW1646" s="209"/>
      <c r="AX1646"/>
    </row>
    <row r="1647" spans="1:50" ht="15" hidden="1" x14ac:dyDescent="0.25">
      <c r="A1647" s="209">
        <v>4411</v>
      </c>
      <c r="B1647" s="209" t="s">
        <v>718</v>
      </c>
      <c r="C1647" s="210">
        <v>45687.480555555558</v>
      </c>
      <c r="D1647" s="209" t="s">
        <v>577</v>
      </c>
      <c r="E1647" s="209" t="s">
        <v>744</v>
      </c>
      <c r="F1647" s="209">
        <v>1</v>
      </c>
      <c r="G1647" s="209" t="s">
        <v>501</v>
      </c>
      <c r="H1647" s="209" t="s">
        <v>620</v>
      </c>
      <c r="I1647" s="209" t="s">
        <v>621</v>
      </c>
      <c r="J1647" s="209" t="s">
        <v>1</v>
      </c>
      <c r="K1647" s="209" t="s">
        <v>2351</v>
      </c>
      <c r="L1647" s="209" t="s">
        <v>606</v>
      </c>
      <c r="M1647" s="209" t="s">
        <v>410</v>
      </c>
      <c r="N1647" s="209" t="s">
        <v>410</v>
      </c>
      <c r="O1647" s="209" t="s">
        <v>2401</v>
      </c>
      <c r="P1647" s="209"/>
      <c r="Q1647" s="209" t="s">
        <v>687</v>
      </c>
      <c r="R1647" s="209" t="e">
        <f>VLOOKUP(LEFT(Solicitacao_Prancha[[#This Row],[ORIGEM]],4),#REF!,2,0)</f>
        <v>#REF!</v>
      </c>
      <c r="S1647" s="209" t="e">
        <f>VLOOKUP(LEFT(Solicitacao_Prancha[[#This Row],[DESTINO]],4),#REF!,2,0)</f>
        <v>#REF!</v>
      </c>
      <c r="T1647" s="218" t="str">
        <f t="shared" ref="T1647:T1657" si="375">IF(U1647&gt;=48,"Aderente","Não Aderente")</f>
        <v>Não Aderente</v>
      </c>
      <c r="U1647" s="222">
        <f>((CONCATENATE(Solicitacao_Prancha[[#This Row],[DATA MOVIMENTAÇÃO]]," ",Solicitacao_Prancha[[#This Row],[HORA MOVIMENTAÇÃO]])-Solicitacao_Prancha[[#This Row],[DATA SOLICITAÇÃO]])*24)+3</f>
        <v>3.46666666661622</v>
      </c>
      <c r="V1647" s="218" t="s">
        <v>410</v>
      </c>
      <c r="W1647" s="209" t="str">
        <f>LEFT(Solicitacao_Prancha[[#This Row],[ORIGEM]],4)</f>
        <v>BRLP</v>
      </c>
      <c r="X1647" s="209" t="str">
        <f>LEFT(Solicitacao_Prancha[[#This Row],[DESTINO]],4)</f>
        <v>BRLP</v>
      </c>
      <c r="Y1647" s="209" t="str">
        <f t="shared" ref="Y1647:Y1657" si="376">CONCATENATE(V1647,W1647)</f>
        <v>BRLPBRLP</v>
      </c>
      <c r="Z1647" s="209" t="str">
        <f t="shared" ref="Z1647:Z1657" si="377">CONCATENATE(W1647,X1647)</f>
        <v>BRLPBRLP</v>
      </c>
      <c r="AA1647" s="209" t="str">
        <f t="shared" ref="AA1647:AA1657" si="378">CONCATENATE(V1647,X1647)</f>
        <v>BRLPBRLP</v>
      </c>
      <c r="AB1647" s="222" t="e">
        <f>VLOOKUP(Y1647,#REF!,2,0)</f>
        <v>#REF!</v>
      </c>
      <c r="AC1647" s="222" t="e">
        <f>VLOOKUP(Z1647,#REF!,2,0)</f>
        <v>#REF!</v>
      </c>
      <c r="AD1647" s="222" t="e">
        <f>VLOOKUP(AA1647,#REF!,2,0)</f>
        <v>#REF!</v>
      </c>
      <c r="AE1647" s="228" t="e">
        <f t="shared" ref="AE1647:AE1657" si="379">SUM(AB1647:AD1647)</f>
        <v>#REF!</v>
      </c>
      <c r="AF1647" s="230" t="e">
        <f t="shared" ref="AF1647:AF1657" si="380">(AB1647/65)+(AC1647/42.5)+(AD1647/65)</f>
        <v>#REF!</v>
      </c>
      <c r="AG1647" s="230">
        <v>2</v>
      </c>
      <c r="AH1647" s="230" t="e">
        <f t="shared" ref="AH1647:AH1657" si="381">(AD1647/65)+(AE1647/42.5)+(AF1647/65)</f>
        <v>#REF!</v>
      </c>
      <c r="AI1647" s="230" t="e">
        <f t="shared" ref="AI1647:AI1657" si="382">(AE1647/65)+(AF1647/42.5)+(AG1647/65)</f>
        <v>#REF!</v>
      </c>
      <c r="AJ1647" s="230" t="e">
        <f t="shared" ref="AJ1647:AJ1657" si="383">(AF1647/65)+(AG1647/42.5)+(AH1647/65)</f>
        <v>#REF!</v>
      </c>
      <c r="AK1647" s="209"/>
      <c r="AL1647" s="209"/>
      <c r="AM1647" s="209"/>
      <c r="AN1647" s="209"/>
      <c r="AO1647" s="209"/>
      <c r="AP1647" s="209"/>
      <c r="AQ1647" s="209"/>
      <c r="AR1647" s="209"/>
      <c r="AS1647" s="209"/>
      <c r="AT1647" s="209"/>
      <c r="AU1647" s="209"/>
      <c r="AV1647" s="209"/>
      <c r="AW1647" s="209"/>
      <c r="AX1647"/>
    </row>
    <row r="1648" spans="1:50" ht="15" hidden="1" x14ac:dyDescent="0.25">
      <c r="A1648" s="209">
        <v>4412</v>
      </c>
      <c r="B1648" s="209" t="s">
        <v>745</v>
      </c>
      <c r="C1648" s="210">
        <v>45687.490972222222</v>
      </c>
      <c r="D1648" s="209" t="s">
        <v>484</v>
      </c>
      <c r="E1648" s="209" t="s">
        <v>497</v>
      </c>
      <c r="F1648" s="209">
        <v>1</v>
      </c>
      <c r="G1648" s="209" t="s">
        <v>486</v>
      </c>
      <c r="H1648" s="209" t="s">
        <v>620</v>
      </c>
      <c r="I1648" s="209" t="s">
        <v>622</v>
      </c>
      <c r="J1648" s="209" t="s">
        <v>531</v>
      </c>
      <c r="K1648" s="209" t="s">
        <v>2352</v>
      </c>
      <c r="L1648" s="209" t="s">
        <v>2402</v>
      </c>
      <c r="M1648" s="209" t="s">
        <v>2355</v>
      </c>
      <c r="N1648" s="209" t="s">
        <v>660</v>
      </c>
      <c r="O1648" s="209"/>
      <c r="P1648" s="209" t="s">
        <v>514</v>
      </c>
      <c r="Q1648" s="209" t="s">
        <v>688</v>
      </c>
      <c r="R1648" s="209" t="e">
        <f>VLOOKUP(LEFT(Solicitacao_Prancha[[#This Row],[ORIGEM]],4),#REF!,2,0)</f>
        <v>#REF!</v>
      </c>
      <c r="S1648" s="209" t="e">
        <f>VLOOKUP(LEFT(Solicitacao_Prancha[[#This Row],[DESTINO]],4),#REF!,2,0)</f>
        <v>#REF!</v>
      </c>
      <c r="T1648" s="218" t="str">
        <f t="shared" si="375"/>
        <v>Não Aderente</v>
      </c>
      <c r="U1648" s="222">
        <f>((CONCATENATE(Solicitacao_Prancha[[#This Row],[DATA MOVIMENTAÇÃO]]," ",Solicitacao_Prancha[[#This Row],[HORA MOVIMENTAÇÃO]])-Solicitacao_Prancha[[#This Row],[DATA SOLICITAÇÃO]])*24)+3</f>
        <v>23.53333333338378</v>
      </c>
      <c r="V1648" s="218" t="s">
        <v>410</v>
      </c>
      <c r="W1648" s="209" t="str">
        <f>LEFT(Solicitacao_Prancha[[#This Row],[ORIGEM]],4)</f>
        <v>0204</v>
      </c>
      <c r="X1648" s="209" t="str">
        <f>LEFT(Solicitacao_Prancha[[#This Row],[DESTINO]],4)</f>
        <v>0078</v>
      </c>
      <c r="Y1648" s="209" t="str">
        <f t="shared" si="376"/>
        <v>BRLP0204</v>
      </c>
      <c r="Z1648" s="209" t="str">
        <f t="shared" si="377"/>
        <v>02040078</v>
      </c>
      <c r="AA1648" s="209" t="str">
        <f t="shared" si="378"/>
        <v>BRLP0078</v>
      </c>
      <c r="AB1648" s="222" t="e">
        <f>VLOOKUP(Y1648,#REF!,2,0)</f>
        <v>#REF!</v>
      </c>
      <c r="AC1648" s="222" t="e">
        <f>VLOOKUP(Z1648,#REF!,2,0)</f>
        <v>#REF!</v>
      </c>
      <c r="AD1648" s="222" t="e">
        <f>VLOOKUP(AA1648,#REF!,2,0)</f>
        <v>#REF!</v>
      </c>
      <c r="AE1648" s="228" t="e">
        <f t="shared" si="379"/>
        <v>#REF!</v>
      </c>
      <c r="AF1648" s="230" t="e">
        <f t="shared" si="380"/>
        <v>#REF!</v>
      </c>
      <c r="AG1648" s="230">
        <v>2</v>
      </c>
      <c r="AH1648" s="230" t="e">
        <f t="shared" si="381"/>
        <v>#REF!</v>
      </c>
      <c r="AI1648" s="230" t="e">
        <f t="shared" si="382"/>
        <v>#REF!</v>
      </c>
      <c r="AJ1648" s="230" t="e">
        <f t="shared" si="383"/>
        <v>#REF!</v>
      </c>
      <c r="AK1648" s="209"/>
      <c r="AL1648" s="209"/>
      <c r="AM1648" s="209"/>
      <c r="AN1648" s="209"/>
      <c r="AO1648" s="209"/>
      <c r="AP1648" s="209"/>
      <c r="AQ1648" s="209"/>
      <c r="AR1648" s="209"/>
      <c r="AS1648" s="209"/>
      <c r="AT1648" s="209"/>
      <c r="AU1648" s="209"/>
      <c r="AV1648" s="209"/>
      <c r="AW1648" s="209"/>
      <c r="AX1648"/>
    </row>
    <row r="1649" spans="1:50" ht="15" hidden="1" x14ac:dyDescent="0.25">
      <c r="A1649" s="209">
        <v>4413</v>
      </c>
      <c r="B1649" s="209" t="s">
        <v>745</v>
      </c>
      <c r="C1649" s="210">
        <v>45687.493750000001</v>
      </c>
      <c r="D1649" s="209" t="s">
        <v>484</v>
      </c>
      <c r="E1649" s="209" t="s">
        <v>497</v>
      </c>
      <c r="F1649" s="209">
        <v>4</v>
      </c>
      <c r="G1649" s="209" t="s">
        <v>498</v>
      </c>
      <c r="H1649" s="209" t="s">
        <v>622</v>
      </c>
      <c r="I1649" s="209" t="s">
        <v>622</v>
      </c>
      <c r="J1649" s="209" t="s">
        <v>1</v>
      </c>
      <c r="K1649" s="209" t="s">
        <v>2383</v>
      </c>
      <c r="L1649" s="209" t="s">
        <v>593</v>
      </c>
      <c r="M1649" s="209" t="s">
        <v>490</v>
      </c>
      <c r="N1649" s="209" t="s">
        <v>552</v>
      </c>
      <c r="O1649" s="209"/>
      <c r="P1649" s="209"/>
      <c r="Q1649" s="209" t="s">
        <v>688</v>
      </c>
      <c r="R1649" s="209" t="e">
        <f>VLOOKUP(LEFT(Solicitacao_Prancha[[#This Row],[ORIGEM]],4),#REF!,2,0)</f>
        <v>#REF!</v>
      </c>
      <c r="S1649" s="209" t="e">
        <f>VLOOKUP(LEFT(Solicitacao_Prancha[[#This Row],[DESTINO]],4),#REF!,2,0)</f>
        <v>#REF!</v>
      </c>
      <c r="T1649" s="218" t="str">
        <f t="shared" si="375"/>
        <v>Não Aderente</v>
      </c>
      <c r="U1649" s="222">
        <f>((CONCATENATE(Solicitacao_Prancha[[#This Row],[DATA MOVIMENTAÇÃO]]," ",Solicitacao_Prancha[[#This Row],[HORA MOVIMENTAÇÃO]])-Solicitacao_Prancha[[#This Row],[DATA SOLICITAÇÃO]])*24)+3</f>
        <v>47.150000000023283</v>
      </c>
      <c r="V1649" s="218" t="s">
        <v>410</v>
      </c>
      <c r="W1649" s="209" t="str">
        <f>LEFT(Solicitacao_Prancha[[#This Row],[ORIGEM]],4)</f>
        <v>0425</v>
      </c>
      <c r="X1649" s="209" t="str">
        <f>LEFT(Solicitacao_Prancha[[#This Row],[DESTINO]],4)</f>
        <v>0245</v>
      </c>
      <c r="Y1649" s="209" t="str">
        <f t="shared" si="376"/>
        <v>BRLP0425</v>
      </c>
      <c r="Z1649" s="209" t="str">
        <f t="shared" si="377"/>
        <v>04250245</v>
      </c>
      <c r="AA1649" s="209" t="str">
        <f t="shared" si="378"/>
        <v>BRLP0245</v>
      </c>
      <c r="AB1649" s="222" t="e">
        <f>VLOOKUP(Y1649,#REF!,2,0)</f>
        <v>#REF!</v>
      </c>
      <c r="AC1649" s="222" t="e">
        <f>VLOOKUP(Z1649,#REF!,2,0)</f>
        <v>#REF!</v>
      </c>
      <c r="AD1649" s="222" t="e">
        <f>VLOOKUP(AA1649,#REF!,2,0)</f>
        <v>#REF!</v>
      </c>
      <c r="AE1649" s="228" t="e">
        <f t="shared" si="379"/>
        <v>#REF!</v>
      </c>
      <c r="AF1649" s="230" t="e">
        <f t="shared" si="380"/>
        <v>#REF!</v>
      </c>
      <c r="AG1649" s="230">
        <v>2</v>
      </c>
      <c r="AH1649" s="230" t="e">
        <f t="shared" si="381"/>
        <v>#REF!</v>
      </c>
      <c r="AI1649" s="230" t="e">
        <f t="shared" si="382"/>
        <v>#REF!</v>
      </c>
      <c r="AJ1649" s="230" t="e">
        <f t="shared" si="383"/>
        <v>#REF!</v>
      </c>
      <c r="AK1649" s="209"/>
      <c r="AL1649" s="209"/>
      <c r="AM1649" s="209"/>
      <c r="AN1649" s="209"/>
      <c r="AO1649" s="209"/>
      <c r="AP1649" s="209"/>
      <c r="AQ1649" s="209"/>
      <c r="AR1649" s="209"/>
      <c r="AS1649" s="209"/>
      <c r="AT1649" s="209"/>
      <c r="AU1649" s="209"/>
      <c r="AV1649" s="209"/>
      <c r="AW1649" s="209"/>
      <c r="AX1649"/>
    </row>
    <row r="1650" spans="1:50" ht="15" hidden="1" x14ac:dyDescent="0.25">
      <c r="A1650" s="209">
        <v>4414</v>
      </c>
      <c r="B1650" s="209" t="s">
        <v>745</v>
      </c>
      <c r="C1650" s="210">
        <v>45687.530555555553</v>
      </c>
      <c r="D1650" s="209" t="s">
        <v>484</v>
      </c>
      <c r="E1650" s="209" t="s">
        <v>497</v>
      </c>
      <c r="F1650" s="209">
        <v>3</v>
      </c>
      <c r="G1650" s="209" t="s">
        <v>486</v>
      </c>
      <c r="H1650" s="209" t="s">
        <v>620</v>
      </c>
      <c r="I1650" s="209" t="s">
        <v>622</v>
      </c>
      <c r="J1650" s="209" t="s">
        <v>1</v>
      </c>
      <c r="K1650" s="209" t="s">
        <v>2383</v>
      </c>
      <c r="L1650" s="209" t="s">
        <v>600</v>
      </c>
      <c r="M1650" s="209" t="s">
        <v>660</v>
      </c>
      <c r="N1650" s="209" t="s">
        <v>3</v>
      </c>
      <c r="O1650" s="209"/>
      <c r="P1650" s="209"/>
      <c r="Q1650" s="209" t="s">
        <v>688</v>
      </c>
      <c r="R1650" s="209" t="e">
        <f>VLOOKUP(LEFT(Solicitacao_Prancha[[#This Row],[ORIGEM]],4),#REF!,2,0)</f>
        <v>#REF!</v>
      </c>
      <c r="S1650" s="209" t="e">
        <f>VLOOKUP(LEFT(Solicitacao_Prancha[[#This Row],[DESTINO]],4),#REF!,2,0)</f>
        <v>#REF!</v>
      </c>
      <c r="T1650" s="218" t="str">
        <f t="shared" si="375"/>
        <v>Não Aderente</v>
      </c>
      <c r="U1650" s="222">
        <f>((CONCATENATE(Solicitacao_Prancha[[#This Row],[DATA MOVIMENTAÇÃO]]," ",Solicitacao_Prancha[[#This Row],[HORA MOVIMENTAÇÃO]])-Solicitacao_Prancha[[#This Row],[DATA SOLICITAÇÃO]])*24)+3</f>
        <v>44.266666666720994</v>
      </c>
      <c r="V1650" s="218" t="s">
        <v>410</v>
      </c>
      <c r="W1650" s="209" t="str">
        <f>LEFT(Solicitacao_Prancha[[#This Row],[ORIGEM]],4)</f>
        <v>0078</v>
      </c>
      <c r="X1650" s="209" t="str">
        <f>LEFT(Solicitacao_Prancha[[#This Row],[DESTINO]],4)</f>
        <v>0003</v>
      </c>
      <c r="Y1650" s="209" t="str">
        <f t="shared" si="376"/>
        <v>BRLP0078</v>
      </c>
      <c r="Z1650" s="209" t="str">
        <f t="shared" si="377"/>
        <v>00780003</v>
      </c>
      <c r="AA1650" s="209" t="str">
        <f t="shared" si="378"/>
        <v>BRLP0003</v>
      </c>
      <c r="AB1650" s="222" t="e">
        <f>VLOOKUP(Y1650,#REF!,2,0)</f>
        <v>#REF!</v>
      </c>
      <c r="AC1650" s="222" t="e">
        <f>VLOOKUP(Z1650,#REF!,2,0)</f>
        <v>#REF!</v>
      </c>
      <c r="AD1650" s="222" t="e">
        <f>VLOOKUP(AA1650,#REF!,2,0)</f>
        <v>#REF!</v>
      </c>
      <c r="AE1650" s="228" t="e">
        <f t="shared" si="379"/>
        <v>#REF!</v>
      </c>
      <c r="AF1650" s="230" t="e">
        <f t="shared" si="380"/>
        <v>#REF!</v>
      </c>
      <c r="AG1650" s="230">
        <v>2</v>
      </c>
      <c r="AH1650" s="230" t="e">
        <f t="shared" si="381"/>
        <v>#REF!</v>
      </c>
      <c r="AI1650" s="230" t="e">
        <f t="shared" si="382"/>
        <v>#REF!</v>
      </c>
      <c r="AJ1650" s="230" t="e">
        <f t="shared" si="383"/>
        <v>#REF!</v>
      </c>
      <c r="AK1650" s="209"/>
      <c r="AL1650" s="209"/>
      <c r="AM1650" s="209"/>
      <c r="AN1650" s="209"/>
      <c r="AO1650" s="209"/>
      <c r="AP1650" s="209"/>
      <c r="AQ1650" s="209"/>
      <c r="AR1650" s="209"/>
      <c r="AS1650" s="209"/>
      <c r="AT1650" s="209"/>
      <c r="AU1650" s="209"/>
      <c r="AV1650" s="209"/>
      <c r="AW1650" s="209"/>
      <c r="AX1650"/>
    </row>
    <row r="1651" spans="1:50" ht="15" hidden="1" x14ac:dyDescent="0.25">
      <c r="A1651" s="209">
        <v>4415</v>
      </c>
      <c r="B1651" s="209" t="s">
        <v>717</v>
      </c>
      <c r="C1651" s="210">
        <v>45687.542361111111</v>
      </c>
      <c r="D1651" s="209" t="s">
        <v>511</v>
      </c>
      <c r="E1651" s="209" t="s">
        <v>500</v>
      </c>
      <c r="F1651" s="209">
        <v>2</v>
      </c>
      <c r="G1651" s="209" t="s">
        <v>8</v>
      </c>
      <c r="H1651" s="209" t="s">
        <v>621</v>
      </c>
      <c r="I1651" s="209" t="s">
        <v>624</v>
      </c>
      <c r="J1651" s="209" t="s">
        <v>1</v>
      </c>
      <c r="K1651" s="209" t="s">
        <v>2352</v>
      </c>
      <c r="L1651" s="209" t="s">
        <v>2403</v>
      </c>
      <c r="M1651" s="209" t="s">
        <v>716</v>
      </c>
      <c r="N1651" s="209" t="s">
        <v>781</v>
      </c>
      <c r="O1651" s="209"/>
      <c r="P1651" s="209"/>
      <c r="Q1651" s="209" t="s">
        <v>688</v>
      </c>
      <c r="R1651" s="209" t="e">
        <f>VLOOKUP(LEFT(Solicitacao_Prancha[[#This Row],[ORIGEM]],4),#REF!,2,0)</f>
        <v>#REF!</v>
      </c>
      <c r="S1651" s="209" t="e">
        <f>VLOOKUP(LEFT(Solicitacao_Prancha[[#This Row],[DESTINO]],4),#REF!,2,0)</f>
        <v>#REF!</v>
      </c>
      <c r="T1651" s="218" t="str">
        <f t="shared" si="375"/>
        <v>Não Aderente</v>
      </c>
      <c r="U1651" s="222">
        <f>((CONCATENATE(Solicitacao_Prancha[[#This Row],[DATA MOVIMENTAÇÃO]]," ",Solicitacao_Prancha[[#This Row],[HORA MOVIMENTAÇÃO]])-Solicitacao_Prancha[[#This Row],[DATA SOLICITAÇÃO]])*24)+3</f>
        <v>31.016666666662786</v>
      </c>
      <c r="V1651" s="218" t="s">
        <v>410</v>
      </c>
      <c r="W1651" s="209" t="str">
        <f>LEFT(Solicitacao_Prancha[[#This Row],[ORIGEM]],4)</f>
        <v>0458</v>
      </c>
      <c r="X1651" s="209" t="str">
        <f>LEFT(Solicitacao_Prancha[[#This Row],[DESTINO]],4)</f>
        <v>0263</v>
      </c>
      <c r="Y1651" s="209" t="str">
        <f t="shared" si="376"/>
        <v>BRLP0458</v>
      </c>
      <c r="Z1651" s="209" t="str">
        <f t="shared" si="377"/>
        <v>04580263</v>
      </c>
      <c r="AA1651" s="209" t="str">
        <f t="shared" si="378"/>
        <v>BRLP0263</v>
      </c>
      <c r="AB1651" s="222" t="e">
        <f>VLOOKUP(Y1651,#REF!,2,0)</f>
        <v>#REF!</v>
      </c>
      <c r="AC1651" s="222" t="e">
        <f>VLOOKUP(Z1651,#REF!,2,0)</f>
        <v>#REF!</v>
      </c>
      <c r="AD1651" s="222" t="e">
        <f>VLOOKUP(AA1651,#REF!,2,0)</f>
        <v>#REF!</v>
      </c>
      <c r="AE1651" s="228" t="e">
        <f t="shared" si="379"/>
        <v>#REF!</v>
      </c>
      <c r="AF1651" s="230" t="e">
        <f t="shared" si="380"/>
        <v>#REF!</v>
      </c>
      <c r="AG1651" s="230">
        <v>2</v>
      </c>
      <c r="AH1651" s="230" t="e">
        <f t="shared" si="381"/>
        <v>#REF!</v>
      </c>
      <c r="AI1651" s="230" t="e">
        <f t="shared" si="382"/>
        <v>#REF!</v>
      </c>
      <c r="AJ1651" s="230" t="e">
        <f t="shared" si="383"/>
        <v>#REF!</v>
      </c>
      <c r="AK1651" s="209"/>
      <c r="AL1651" s="209"/>
      <c r="AM1651" s="209"/>
      <c r="AN1651" s="209"/>
      <c r="AO1651" s="209"/>
      <c r="AP1651" s="209"/>
      <c r="AQ1651" s="209"/>
      <c r="AR1651" s="209"/>
      <c r="AS1651" s="209"/>
      <c r="AT1651" s="209"/>
      <c r="AU1651" s="209"/>
      <c r="AV1651" s="209"/>
      <c r="AW1651" s="209"/>
      <c r="AX1651"/>
    </row>
    <row r="1652" spans="1:50" ht="15" hidden="1" x14ac:dyDescent="0.25">
      <c r="A1652" s="209">
        <v>4416</v>
      </c>
      <c r="B1652" s="209" t="s">
        <v>717</v>
      </c>
      <c r="C1652" s="210">
        <v>45687.543055555558</v>
      </c>
      <c r="D1652" s="209" t="s">
        <v>511</v>
      </c>
      <c r="E1652" s="209" t="s">
        <v>500</v>
      </c>
      <c r="F1652" s="209">
        <v>2</v>
      </c>
      <c r="G1652" s="209" t="s">
        <v>8</v>
      </c>
      <c r="H1652" s="209" t="s">
        <v>621</v>
      </c>
      <c r="I1652" s="209" t="s">
        <v>624</v>
      </c>
      <c r="J1652" s="209" t="s">
        <v>1</v>
      </c>
      <c r="K1652" s="209" t="s">
        <v>2383</v>
      </c>
      <c r="L1652" s="209" t="s">
        <v>2187</v>
      </c>
      <c r="M1652" s="209" t="s">
        <v>716</v>
      </c>
      <c r="N1652" s="209" t="s">
        <v>781</v>
      </c>
      <c r="O1652" s="209"/>
      <c r="P1652" s="209"/>
      <c r="Q1652" s="209" t="s">
        <v>688</v>
      </c>
      <c r="R1652" s="209" t="e">
        <f>VLOOKUP(LEFT(Solicitacao_Prancha[[#This Row],[ORIGEM]],4),#REF!,2,0)</f>
        <v>#REF!</v>
      </c>
      <c r="S1652" s="209" t="e">
        <f>VLOOKUP(LEFT(Solicitacao_Prancha[[#This Row],[DESTINO]],4),#REF!,2,0)</f>
        <v>#REF!</v>
      </c>
      <c r="T1652" s="218" t="str">
        <f t="shared" si="375"/>
        <v>Aderente</v>
      </c>
      <c r="U1652" s="222">
        <f>((CONCATENATE(Solicitacao_Prancha[[#This Row],[DATA MOVIMENTAÇÃO]]," ",Solicitacao_Prancha[[#This Row],[HORA MOVIMENTAÇÃO]])-Solicitacao_Prancha[[#This Row],[DATA SOLICITAÇÃO]])*24)+3</f>
        <v>48.016666666546371</v>
      </c>
      <c r="V1652" s="218" t="s">
        <v>410</v>
      </c>
      <c r="W1652" s="209" t="str">
        <f>LEFT(Solicitacao_Prancha[[#This Row],[ORIGEM]],4)</f>
        <v>0458</v>
      </c>
      <c r="X1652" s="209" t="str">
        <f>LEFT(Solicitacao_Prancha[[#This Row],[DESTINO]],4)</f>
        <v>0263</v>
      </c>
      <c r="Y1652" s="209" t="str">
        <f t="shared" si="376"/>
        <v>BRLP0458</v>
      </c>
      <c r="Z1652" s="209" t="str">
        <f t="shared" si="377"/>
        <v>04580263</v>
      </c>
      <c r="AA1652" s="209" t="str">
        <f t="shared" si="378"/>
        <v>BRLP0263</v>
      </c>
      <c r="AB1652" s="222" t="e">
        <f>VLOOKUP(Y1652,#REF!,2,0)</f>
        <v>#REF!</v>
      </c>
      <c r="AC1652" s="222" t="e">
        <f>VLOOKUP(Z1652,#REF!,2,0)</f>
        <v>#REF!</v>
      </c>
      <c r="AD1652" s="222" t="e">
        <f>VLOOKUP(AA1652,#REF!,2,0)</f>
        <v>#REF!</v>
      </c>
      <c r="AE1652" s="228" t="e">
        <f t="shared" si="379"/>
        <v>#REF!</v>
      </c>
      <c r="AF1652" s="230" t="e">
        <f t="shared" si="380"/>
        <v>#REF!</v>
      </c>
      <c r="AG1652" s="230">
        <v>2</v>
      </c>
      <c r="AH1652" s="230" t="e">
        <f t="shared" si="381"/>
        <v>#REF!</v>
      </c>
      <c r="AI1652" s="230" t="e">
        <f t="shared" si="382"/>
        <v>#REF!</v>
      </c>
      <c r="AJ1652" s="230" t="e">
        <f t="shared" si="383"/>
        <v>#REF!</v>
      </c>
      <c r="AK1652" s="209"/>
      <c r="AL1652" s="209"/>
      <c r="AM1652" s="209"/>
      <c r="AN1652" s="209"/>
      <c r="AO1652" s="209"/>
      <c r="AP1652" s="209"/>
      <c r="AQ1652" s="209"/>
      <c r="AR1652" s="209"/>
      <c r="AS1652" s="209"/>
      <c r="AT1652" s="209"/>
      <c r="AU1652" s="209"/>
      <c r="AV1652" s="209"/>
      <c r="AW1652" s="209"/>
      <c r="AX1652"/>
    </row>
    <row r="1653" spans="1:50" ht="15" hidden="1" x14ac:dyDescent="0.25">
      <c r="A1653" s="209">
        <v>4417</v>
      </c>
      <c r="B1653" s="209" t="s">
        <v>717</v>
      </c>
      <c r="C1653" s="210">
        <v>45687.588194444441</v>
      </c>
      <c r="D1653" s="209" t="s">
        <v>1350</v>
      </c>
      <c r="E1653" s="209" t="s">
        <v>500</v>
      </c>
      <c r="F1653" s="209">
        <v>4</v>
      </c>
      <c r="G1653" s="209" t="s">
        <v>506</v>
      </c>
      <c r="H1653" s="209" t="s">
        <v>620</v>
      </c>
      <c r="I1653" s="209" t="s">
        <v>624</v>
      </c>
      <c r="J1653" s="209" t="s">
        <v>1</v>
      </c>
      <c r="K1653" s="209" t="s">
        <v>2352</v>
      </c>
      <c r="L1653" s="209" t="s">
        <v>604</v>
      </c>
      <c r="M1653" s="209" t="s">
        <v>1423</v>
      </c>
      <c r="N1653" s="209" t="s">
        <v>671</v>
      </c>
      <c r="O1653" s="209"/>
      <c r="P1653" s="209"/>
      <c r="Q1653" s="209" t="s">
        <v>687</v>
      </c>
      <c r="R1653" s="209" t="e">
        <f>VLOOKUP(LEFT(Solicitacao_Prancha[[#This Row],[ORIGEM]],4),#REF!,2,0)</f>
        <v>#REF!</v>
      </c>
      <c r="S1653" s="209" t="e">
        <f>VLOOKUP(LEFT(Solicitacao_Prancha[[#This Row],[DESTINO]],4),#REF!,2,0)</f>
        <v>#REF!</v>
      </c>
      <c r="T1653" s="218" t="str">
        <f t="shared" si="375"/>
        <v>Não Aderente</v>
      </c>
      <c r="U1653" s="222">
        <f>((CONCATENATE(Solicitacao_Prancha[[#This Row],[DATA MOVIMENTAÇÃO]]," ",Solicitacao_Prancha[[#This Row],[HORA MOVIMENTAÇÃO]])-Solicitacao_Prancha[[#This Row],[DATA SOLICITAÇÃO]])*24)+3</f>
        <v>19.883333333360497</v>
      </c>
      <c r="V1653" s="218" t="s">
        <v>410</v>
      </c>
      <c r="W1653" s="209" t="str">
        <f>LEFT(Solicitacao_Prancha[[#This Row],[ORIGEM]],4)</f>
        <v>0396</v>
      </c>
      <c r="X1653" s="209" t="str">
        <f>LEFT(Solicitacao_Prancha[[#This Row],[DESTINO]],4)</f>
        <v>0392</v>
      </c>
      <c r="Y1653" s="209" t="str">
        <f t="shared" si="376"/>
        <v>BRLP0396</v>
      </c>
      <c r="Z1653" s="209" t="str">
        <f t="shared" si="377"/>
        <v>03960392</v>
      </c>
      <c r="AA1653" s="209" t="str">
        <f t="shared" si="378"/>
        <v>BRLP0392</v>
      </c>
      <c r="AB1653" s="222" t="e">
        <f>VLOOKUP(Y1653,#REF!,2,0)</f>
        <v>#REF!</v>
      </c>
      <c r="AC1653" s="222" t="e">
        <f>VLOOKUP(Z1653,#REF!,2,0)</f>
        <v>#REF!</v>
      </c>
      <c r="AD1653" s="222" t="e">
        <f>VLOOKUP(AA1653,#REF!,2,0)</f>
        <v>#REF!</v>
      </c>
      <c r="AE1653" s="228" t="e">
        <f t="shared" si="379"/>
        <v>#REF!</v>
      </c>
      <c r="AF1653" s="230" t="e">
        <f t="shared" si="380"/>
        <v>#REF!</v>
      </c>
      <c r="AG1653" s="230">
        <v>2</v>
      </c>
      <c r="AH1653" s="230" t="e">
        <f t="shared" si="381"/>
        <v>#REF!</v>
      </c>
      <c r="AI1653" s="230" t="e">
        <f t="shared" si="382"/>
        <v>#REF!</v>
      </c>
      <c r="AJ1653" s="230" t="e">
        <f t="shared" si="383"/>
        <v>#REF!</v>
      </c>
      <c r="AK1653" s="209"/>
      <c r="AL1653" s="209"/>
      <c r="AM1653" s="209"/>
      <c r="AN1653" s="209"/>
      <c r="AO1653" s="209"/>
      <c r="AP1653" s="209"/>
      <c r="AQ1653" s="209"/>
      <c r="AR1653" s="209"/>
      <c r="AS1653" s="209"/>
      <c r="AT1653" s="209"/>
      <c r="AU1653" s="209"/>
      <c r="AV1653" s="209"/>
      <c r="AW1653" s="209"/>
      <c r="AX1653"/>
    </row>
    <row r="1654" spans="1:50" ht="15" hidden="1" x14ac:dyDescent="0.25">
      <c r="A1654" s="209">
        <v>4418</v>
      </c>
      <c r="B1654" s="209" t="s">
        <v>717</v>
      </c>
      <c r="C1654" s="210">
        <v>45687.682638888888</v>
      </c>
      <c r="D1654" s="209" t="s">
        <v>1467</v>
      </c>
      <c r="E1654" s="209" t="s">
        <v>500</v>
      </c>
      <c r="F1654" s="209">
        <v>1</v>
      </c>
      <c r="G1654" s="209" t="s">
        <v>6</v>
      </c>
      <c r="H1654" s="209" t="s">
        <v>620</v>
      </c>
      <c r="I1654" s="209" t="s">
        <v>624</v>
      </c>
      <c r="J1654" s="209" t="s">
        <v>531</v>
      </c>
      <c r="K1654" s="209" t="s">
        <v>2352</v>
      </c>
      <c r="L1654" s="209" t="s">
        <v>595</v>
      </c>
      <c r="M1654" s="209" t="s">
        <v>578</v>
      </c>
      <c r="N1654" s="209" t="s">
        <v>696</v>
      </c>
      <c r="O1654" s="209"/>
      <c r="P1654" s="209" t="s">
        <v>1429</v>
      </c>
      <c r="Q1654" s="209" t="s">
        <v>688</v>
      </c>
      <c r="R1654" s="209" t="e">
        <f>VLOOKUP(LEFT(Solicitacao_Prancha[[#This Row],[ORIGEM]],4),#REF!,2,0)</f>
        <v>#REF!</v>
      </c>
      <c r="S1654" s="209" t="e">
        <f>VLOOKUP(LEFT(Solicitacao_Prancha[[#This Row],[DESTINO]],4),#REF!,2,0)</f>
        <v>#REF!</v>
      </c>
      <c r="T1654" s="218" t="str">
        <f t="shared" si="375"/>
        <v>Não Aderente</v>
      </c>
      <c r="U1654" s="222">
        <f>((CONCATENATE(Solicitacao_Prancha[[#This Row],[DATA MOVIMENTAÇÃO]]," ",Solicitacao_Prancha[[#This Row],[HORA MOVIMENTAÇÃO]])-Solicitacao_Prancha[[#This Row],[DATA SOLICITAÇÃO]])*24)+3</f>
        <v>20.616666666639503</v>
      </c>
      <c r="V1654" s="218" t="s">
        <v>410</v>
      </c>
      <c r="W1654" s="209" t="str">
        <f>LEFT(Solicitacao_Prancha[[#This Row],[ORIGEM]],4)</f>
        <v>0367</v>
      </c>
      <c r="X1654" s="209" t="str">
        <f>LEFT(Solicitacao_Prancha[[#This Row],[DESTINO]],4)</f>
        <v>0347</v>
      </c>
      <c r="Y1654" s="209" t="str">
        <f t="shared" si="376"/>
        <v>BRLP0367</v>
      </c>
      <c r="Z1654" s="209" t="str">
        <f t="shared" si="377"/>
        <v>03670347</v>
      </c>
      <c r="AA1654" s="209" t="str">
        <f t="shared" si="378"/>
        <v>BRLP0347</v>
      </c>
      <c r="AB1654" s="222" t="e">
        <f>VLOOKUP(Y1654,#REF!,2,0)</f>
        <v>#REF!</v>
      </c>
      <c r="AC1654" s="222" t="e">
        <f>VLOOKUP(Z1654,#REF!,2,0)</f>
        <v>#REF!</v>
      </c>
      <c r="AD1654" s="222" t="e">
        <f>VLOOKUP(AA1654,#REF!,2,0)</f>
        <v>#REF!</v>
      </c>
      <c r="AE1654" s="228" t="e">
        <f t="shared" si="379"/>
        <v>#REF!</v>
      </c>
      <c r="AF1654" s="230" t="e">
        <f t="shared" si="380"/>
        <v>#REF!</v>
      </c>
      <c r="AG1654" s="230">
        <v>2</v>
      </c>
      <c r="AH1654" s="230" t="e">
        <f t="shared" si="381"/>
        <v>#REF!</v>
      </c>
      <c r="AI1654" s="230" t="e">
        <f t="shared" si="382"/>
        <v>#REF!</v>
      </c>
      <c r="AJ1654" s="230" t="e">
        <f t="shared" si="383"/>
        <v>#REF!</v>
      </c>
      <c r="AK1654" s="209"/>
      <c r="AL1654" s="209"/>
      <c r="AM1654" s="209"/>
      <c r="AN1654" s="209"/>
      <c r="AO1654" s="209"/>
      <c r="AP1654" s="209"/>
      <c r="AQ1654" s="209"/>
      <c r="AR1654" s="209"/>
      <c r="AS1654" s="209"/>
      <c r="AT1654" s="209"/>
      <c r="AU1654" s="209"/>
      <c r="AV1654" s="209"/>
      <c r="AW1654" s="209"/>
      <c r="AX1654"/>
    </row>
    <row r="1655" spans="1:50" ht="15" hidden="1" x14ac:dyDescent="0.25">
      <c r="A1655" s="209">
        <v>4419</v>
      </c>
      <c r="B1655" s="209" t="s">
        <v>718</v>
      </c>
      <c r="C1655" s="210">
        <v>45687.718055555553</v>
      </c>
      <c r="D1655" s="209" t="s">
        <v>794</v>
      </c>
      <c r="E1655" s="209" t="s">
        <v>744</v>
      </c>
      <c r="F1655" s="209">
        <v>10</v>
      </c>
      <c r="G1655" s="209" t="s">
        <v>492</v>
      </c>
      <c r="H1655" s="209" t="s">
        <v>626</v>
      </c>
      <c r="I1655" s="209" t="s">
        <v>621</v>
      </c>
      <c r="J1655" s="209" t="s">
        <v>1</v>
      </c>
      <c r="K1655" s="209" t="s">
        <v>2383</v>
      </c>
      <c r="L1655" s="209" t="s">
        <v>2404</v>
      </c>
      <c r="M1655" s="209" t="s">
        <v>1854</v>
      </c>
      <c r="N1655" s="209" t="s">
        <v>1571</v>
      </c>
      <c r="O1655" s="209"/>
      <c r="P1655" s="209"/>
      <c r="Q1655" s="209" t="s">
        <v>688</v>
      </c>
      <c r="R1655" s="209" t="e">
        <f>VLOOKUP(LEFT(Solicitacao_Prancha[[#This Row],[ORIGEM]],4),#REF!,2,0)</f>
        <v>#REF!</v>
      </c>
      <c r="S1655" s="209" t="e">
        <f>VLOOKUP(LEFT(Solicitacao_Prancha[[#This Row],[DESTINO]],4),#REF!,2,0)</f>
        <v>#REF!</v>
      </c>
      <c r="T1655" s="218" t="str">
        <f t="shared" si="375"/>
        <v>Não Aderente</v>
      </c>
      <c r="U1655" s="222">
        <f>((CONCATENATE(Solicitacao_Prancha[[#This Row],[DATA MOVIMENTAÇÃO]]," ",Solicitacao_Prancha[[#This Row],[HORA MOVIMENTAÇÃO]])-Solicitacao_Prancha[[#This Row],[DATA SOLICITAÇÃO]])*24)+3</f>
        <v>36.016666666720994</v>
      </c>
      <c r="V1655" s="218" t="s">
        <v>410</v>
      </c>
      <c r="W1655" s="209" t="str">
        <f>LEFT(Solicitacao_Prancha[[#This Row],[ORIGEM]],4)</f>
        <v>0122</v>
      </c>
      <c r="X1655" s="209" t="str">
        <f>LEFT(Solicitacao_Prancha[[#This Row],[DESTINO]],4)</f>
        <v>0358</v>
      </c>
      <c r="Y1655" s="209" t="str">
        <f t="shared" si="376"/>
        <v>BRLP0122</v>
      </c>
      <c r="Z1655" s="209" t="str">
        <f t="shared" si="377"/>
        <v>01220358</v>
      </c>
      <c r="AA1655" s="209" t="str">
        <f t="shared" si="378"/>
        <v>BRLP0358</v>
      </c>
      <c r="AB1655" s="222" t="e">
        <f>VLOOKUP(Y1655,#REF!,2,0)</f>
        <v>#REF!</v>
      </c>
      <c r="AC1655" s="222" t="e">
        <f>VLOOKUP(Z1655,#REF!,2,0)</f>
        <v>#REF!</v>
      </c>
      <c r="AD1655" s="222" t="e">
        <f>VLOOKUP(AA1655,#REF!,2,0)</f>
        <v>#REF!</v>
      </c>
      <c r="AE1655" s="228" t="e">
        <f t="shared" si="379"/>
        <v>#REF!</v>
      </c>
      <c r="AF1655" s="230" t="e">
        <f t="shared" si="380"/>
        <v>#REF!</v>
      </c>
      <c r="AG1655" s="230">
        <v>2</v>
      </c>
      <c r="AH1655" s="230" t="e">
        <f t="shared" si="381"/>
        <v>#REF!</v>
      </c>
      <c r="AI1655" s="230" t="e">
        <f t="shared" si="382"/>
        <v>#REF!</v>
      </c>
      <c r="AJ1655" s="230" t="e">
        <f t="shared" si="383"/>
        <v>#REF!</v>
      </c>
      <c r="AK1655" s="209"/>
      <c r="AL1655" s="209"/>
      <c r="AM1655" s="209"/>
      <c r="AN1655" s="209"/>
      <c r="AO1655" s="209"/>
      <c r="AP1655" s="209"/>
      <c r="AQ1655" s="209"/>
      <c r="AR1655" s="209"/>
      <c r="AS1655" s="209"/>
      <c r="AT1655" s="209"/>
      <c r="AU1655" s="209"/>
      <c r="AV1655" s="209"/>
      <c r="AW1655" s="209"/>
      <c r="AX1655"/>
    </row>
    <row r="1656" spans="1:50" ht="15" hidden="1" x14ac:dyDescent="0.25">
      <c r="A1656" s="209">
        <v>4420</v>
      </c>
      <c r="B1656" s="209" t="s">
        <v>718</v>
      </c>
      <c r="C1656" s="210">
        <v>45687.719444444447</v>
      </c>
      <c r="D1656" s="209" t="s">
        <v>794</v>
      </c>
      <c r="E1656" s="209" t="s">
        <v>5</v>
      </c>
      <c r="F1656" s="209">
        <v>1</v>
      </c>
      <c r="G1656" s="209" t="s">
        <v>492</v>
      </c>
      <c r="H1656" s="209" t="s">
        <v>620</v>
      </c>
      <c r="I1656" s="209" t="s">
        <v>620</v>
      </c>
      <c r="J1656" s="209" t="s">
        <v>1</v>
      </c>
      <c r="K1656" s="209" t="s">
        <v>2383</v>
      </c>
      <c r="L1656" s="209" t="s">
        <v>2405</v>
      </c>
      <c r="M1656" s="209" t="s">
        <v>1854</v>
      </c>
      <c r="N1656" s="209" t="s">
        <v>1571</v>
      </c>
      <c r="O1656" s="209"/>
      <c r="P1656" s="209"/>
      <c r="Q1656" s="209" t="s">
        <v>688</v>
      </c>
      <c r="R1656" s="209" t="e">
        <f>VLOOKUP(LEFT(Solicitacao_Prancha[[#This Row],[ORIGEM]],4),#REF!,2,0)</f>
        <v>#REF!</v>
      </c>
      <c r="S1656" s="209" t="e">
        <f>VLOOKUP(LEFT(Solicitacao_Prancha[[#This Row],[DESTINO]],4),#REF!,2,0)</f>
        <v>#REF!</v>
      </c>
      <c r="T1656" s="218" t="str">
        <f t="shared" si="375"/>
        <v>Não Aderente</v>
      </c>
      <c r="U1656" s="222">
        <f>((CONCATENATE(Solicitacao_Prancha[[#This Row],[DATA MOVIMENTAÇÃO]]," ",Solicitacao_Prancha[[#This Row],[HORA MOVIMENTAÇÃO]])-Solicitacao_Prancha[[#This Row],[DATA SOLICITAÇÃO]])*24)+3</f>
        <v>41.016666666604578</v>
      </c>
      <c r="V1656" s="218" t="s">
        <v>410</v>
      </c>
      <c r="W1656" s="209" t="str">
        <f>LEFT(Solicitacao_Prancha[[#This Row],[ORIGEM]],4)</f>
        <v>0122</v>
      </c>
      <c r="X1656" s="209" t="str">
        <f>LEFT(Solicitacao_Prancha[[#This Row],[DESTINO]],4)</f>
        <v>0358</v>
      </c>
      <c r="Y1656" s="209" t="str">
        <f t="shared" si="376"/>
        <v>BRLP0122</v>
      </c>
      <c r="Z1656" s="209" t="str">
        <f t="shared" si="377"/>
        <v>01220358</v>
      </c>
      <c r="AA1656" s="209" t="str">
        <f t="shared" si="378"/>
        <v>BRLP0358</v>
      </c>
      <c r="AB1656" s="222" t="e">
        <f>VLOOKUP(Y1656,#REF!,2,0)</f>
        <v>#REF!</v>
      </c>
      <c r="AC1656" s="222" t="e">
        <f>VLOOKUP(Z1656,#REF!,2,0)</f>
        <v>#REF!</v>
      </c>
      <c r="AD1656" s="222" t="e">
        <f>VLOOKUP(AA1656,#REF!,2,0)</f>
        <v>#REF!</v>
      </c>
      <c r="AE1656" s="228" t="e">
        <f t="shared" si="379"/>
        <v>#REF!</v>
      </c>
      <c r="AF1656" s="230" t="e">
        <f t="shared" si="380"/>
        <v>#REF!</v>
      </c>
      <c r="AG1656" s="230">
        <v>2</v>
      </c>
      <c r="AH1656" s="230" t="e">
        <f t="shared" si="381"/>
        <v>#REF!</v>
      </c>
      <c r="AI1656" s="230" t="e">
        <f t="shared" si="382"/>
        <v>#REF!</v>
      </c>
      <c r="AJ1656" s="230" t="e">
        <f t="shared" si="383"/>
        <v>#REF!</v>
      </c>
      <c r="AK1656" s="209"/>
      <c r="AL1656" s="209"/>
      <c r="AM1656" s="209"/>
      <c r="AN1656" s="209"/>
      <c r="AO1656" s="209"/>
      <c r="AP1656" s="209"/>
      <c r="AQ1656" s="209"/>
      <c r="AR1656" s="209"/>
      <c r="AS1656" s="209"/>
      <c r="AT1656" s="209"/>
      <c r="AU1656" s="209"/>
      <c r="AV1656" s="209"/>
      <c r="AW1656" s="209"/>
      <c r="AX1656"/>
    </row>
    <row r="1657" spans="1:50" ht="15" hidden="1" x14ac:dyDescent="0.25">
      <c r="A1657" s="209">
        <v>4442</v>
      </c>
      <c r="B1657" s="209" t="s">
        <v>718</v>
      </c>
      <c r="C1657" s="210">
        <v>45687.757638888892</v>
      </c>
      <c r="D1657" s="209" t="s">
        <v>1679</v>
      </c>
      <c r="E1657" s="209" t="s">
        <v>744</v>
      </c>
      <c r="F1657" s="209">
        <v>4</v>
      </c>
      <c r="G1657" s="209" t="s">
        <v>6</v>
      </c>
      <c r="H1657" s="209" t="s">
        <v>621</v>
      </c>
      <c r="I1657" s="209" t="s">
        <v>624</v>
      </c>
      <c r="J1657" s="209" t="s">
        <v>1</v>
      </c>
      <c r="K1657" s="209" t="s">
        <v>2383</v>
      </c>
      <c r="L1657" s="209" t="s">
        <v>604</v>
      </c>
      <c r="M1657" s="209" t="s">
        <v>1614</v>
      </c>
      <c r="N1657" s="209" t="s">
        <v>2362</v>
      </c>
      <c r="O1657" s="209"/>
      <c r="P1657" s="209"/>
      <c r="Q1657" s="209" t="s">
        <v>688</v>
      </c>
      <c r="R1657" s="209" t="e">
        <f>VLOOKUP(LEFT(Solicitacao_Prancha[[#This Row],[ORIGEM]],4),#REF!,2,0)</f>
        <v>#REF!</v>
      </c>
      <c r="S1657" s="209" t="e">
        <f>VLOOKUP(LEFT(Solicitacao_Prancha[[#This Row],[DESTINO]],4),#REF!,2,0)</f>
        <v>#REF!</v>
      </c>
      <c r="T1657" s="218" t="str">
        <f t="shared" si="375"/>
        <v>Não Aderente</v>
      </c>
      <c r="U1657" s="222">
        <f>((CONCATENATE(Solicitacao_Prancha[[#This Row],[DATA MOVIMENTAÇÃO]]," ",Solicitacao_Prancha[[#This Row],[HORA MOVIMENTAÇÃO]])-Solicitacao_Prancha[[#This Row],[DATA SOLICITAÇÃO]])*24)+3</f>
        <v>39.816666666534729</v>
      </c>
      <c r="V1657" s="218" t="s">
        <v>410</v>
      </c>
      <c r="W1657" s="209" t="str">
        <f>LEFT(Solicitacao_Prancha[[#This Row],[ORIGEM]],4)</f>
        <v>0630</v>
      </c>
      <c r="X1657" s="209" t="str">
        <f>LEFT(Solicitacao_Prancha[[#This Row],[DESTINO]],4)</f>
        <v>0401</v>
      </c>
      <c r="Y1657" s="209" t="str">
        <f t="shared" si="376"/>
        <v>BRLP0630</v>
      </c>
      <c r="Z1657" s="209" t="str">
        <f t="shared" si="377"/>
        <v>06300401</v>
      </c>
      <c r="AA1657" s="209" t="str">
        <f t="shared" si="378"/>
        <v>BRLP0401</v>
      </c>
      <c r="AB1657" s="222" t="e">
        <f>VLOOKUP(Y1657,#REF!,2,0)</f>
        <v>#REF!</v>
      </c>
      <c r="AC1657" s="222" t="e">
        <f>VLOOKUP(Z1657,#REF!,2,0)</f>
        <v>#REF!</v>
      </c>
      <c r="AD1657" s="222" t="e">
        <f>VLOOKUP(AA1657,#REF!,2,0)</f>
        <v>#REF!</v>
      </c>
      <c r="AE1657" s="228" t="e">
        <f t="shared" si="379"/>
        <v>#REF!</v>
      </c>
      <c r="AF1657" s="230" t="e">
        <f t="shared" si="380"/>
        <v>#REF!</v>
      </c>
      <c r="AG1657" s="230">
        <v>2</v>
      </c>
      <c r="AH1657" s="230" t="e">
        <f t="shared" si="381"/>
        <v>#REF!</v>
      </c>
      <c r="AI1657" s="230" t="e">
        <f t="shared" si="382"/>
        <v>#REF!</v>
      </c>
      <c r="AJ1657" s="230" t="e">
        <f t="shared" si="383"/>
        <v>#REF!</v>
      </c>
      <c r="AK1657" s="209"/>
      <c r="AL1657" s="209"/>
      <c r="AM1657" s="209"/>
      <c r="AN1657" s="209"/>
      <c r="AO1657" s="209"/>
      <c r="AP1657" s="209"/>
      <c r="AQ1657" s="209"/>
      <c r="AR1657" s="209"/>
      <c r="AS1657" s="209"/>
      <c r="AT1657" s="209"/>
      <c r="AU1657" s="209"/>
      <c r="AV1657" s="209"/>
      <c r="AW1657" s="209"/>
      <c r="AX1657"/>
    </row>
    <row r="1658" spans="1:50" ht="15" hidden="1" x14ac:dyDescent="0.25">
      <c r="A1658" s="209">
        <v>4421</v>
      </c>
      <c r="B1658" s="209" t="s">
        <v>745</v>
      </c>
      <c r="C1658" s="210">
        <v>45687.759027777778</v>
      </c>
      <c r="D1658" s="209" t="s">
        <v>484</v>
      </c>
      <c r="E1658" s="209" t="s">
        <v>497</v>
      </c>
      <c r="F1658" s="209">
        <v>1</v>
      </c>
      <c r="G1658" s="209" t="s">
        <v>486</v>
      </c>
      <c r="H1658" s="209" t="s">
        <v>620</v>
      </c>
      <c r="I1658" s="209" t="s">
        <v>622</v>
      </c>
      <c r="J1658" s="209" t="s">
        <v>502</v>
      </c>
      <c r="K1658" s="209" t="s">
        <v>2268</v>
      </c>
      <c r="L1658" s="209" t="s">
        <v>2284</v>
      </c>
      <c r="M1658" s="209" t="s">
        <v>2355</v>
      </c>
      <c r="N1658" s="209" t="s">
        <v>660</v>
      </c>
      <c r="O1658" s="209"/>
      <c r="P1658" s="209"/>
      <c r="Q1658" s="209" t="s">
        <v>688</v>
      </c>
      <c r="R1658" s="209" t="e">
        <f>VLOOKUP(LEFT(Solicitacao_Prancha[[#This Row],[ORIGEM]],4),#REF!,2,0)</f>
        <v>#REF!</v>
      </c>
      <c r="S1658" s="209" t="e">
        <f>VLOOKUP(LEFT(Solicitacao_Prancha[[#This Row],[DESTINO]],4),#REF!,2,0)</f>
        <v>#REF!</v>
      </c>
      <c r="T1658" s="218" t="str">
        <f t="shared" ref="T1658:T1669" si="384">IF(U1658&gt;=48,"Aderente","Não Aderente")</f>
        <v>Não Aderente</v>
      </c>
      <c r="U1658" s="222">
        <f>((CONCATENATE(Solicitacao_Prancha[[#This Row],[DATA MOVIMENTAÇÃO]]," ",Solicitacao_Prancha[[#This Row],[HORA MOVIMENTAÇÃO]])-Solicitacao_Prancha[[#This Row],[DATA SOLICITAÇÃO]])*24)+3</f>
        <v>-33.199999999953434</v>
      </c>
      <c r="V1658" s="218" t="s">
        <v>410</v>
      </c>
      <c r="W1658" s="209" t="str">
        <f>LEFT(Solicitacao_Prancha[[#This Row],[ORIGEM]],4)</f>
        <v>0204</v>
      </c>
      <c r="X1658" s="209" t="str">
        <f>LEFT(Solicitacao_Prancha[[#This Row],[DESTINO]],4)</f>
        <v>0078</v>
      </c>
      <c r="Y1658" s="209" t="str">
        <f t="shared" ref="Y1658:Y1669" si="385">CONCATENATE(V1658,W1658)</f>
        <v>BRLP0204</v>
      </c>
      <c r="Z1658" s="209" t="str">
        <f t="shared" ref="Z1658:Z1669" si="386">CONCATENATE(W1658,X1658)</f>
        <v>02040078</v>
      </c>
      <c r="AA1658" s="209" t="str">
        <f t="shared" ref="AA1658:AA1669" si="387">CONCATENATE(V1658,X1658)</f>
        <v>BRLP0078</v>
      </c>
      <c r="AB1658" s="222" t="e">
        <f>VLOOKUP(Y1658,#REF!,2,0)</f>
        <v>#REF!</v>
      </c>
      <c r="AC1658" s="222" t="e">
        <f>VLOOKUP(Z1658,#REF!,2,0)</f>
        <v>#REF!</v>
      </c>
      <c r="AD1658" s="222" t="e">
        <f>VLOOKUP(AA1658,#REF!,2,0)</f>
        <v>#REF!</v>
      </c>
      <c r="AE1658" s="228" t="e">
        <f t="shared" ref="AE1658:AE1669" si="388">SUM(AB1658:AD1658)</f>
        <v>#REF!</v>
      </c>
      <c r="AF1658" s="230" t="e">
        <f t="shared" ref="AF1658:AF1669" si="389">(AB1658/65)+(AC1658/42.5)+(AD1658/65)</f>
        <v>#REF!</v>
      </c>
      <c r="AG1658" s="230">
        <v>2</v>
      </c>
      <c r="AH1658" s="230" t="e">
        <f t="shared" ref="AH1658:AH1669" si="390">(AD1658/65)+(AE1658/42.5)+(AF1658/65)</f>
        <v>#REF!</v>
      </c>
      <c r="AI1658" s="230" t="e">
        <f t="shared" ref="AI1658:AI1669" si="391">(AE1658/65)+(AF1658/42.5)+(AG1658/65)</f>
        <v>#REF!</v>
      </c>
      <c r="AJ1658" s="230" t="e">
        <f t="shared" ref="AJ1658:AJ1669" si="392">(AF1658/65)+(AG1658/42.5)+(AH1658/65)</f>
        <v>#REF!</v>
      </c>
      <c r="AK1658" s="209"/>
      <c r="AL1658" s="209"/>
      <c r="AM1658" s="209"/>
      <c r="AN1658" s="209"/>
      <c r="AO1658" s="209"/>
      <c r="AP1658" s="209"/>
      <c r="AQ1658" s="209"/>
      <c r="AR1658" s="209"/>
      <c r="AS1658" s="209"/>
      <c r="AT1658" s="209"/>
      <c r="AU1658" s="209"/>
      <c r="AV1658" s="209"/>
      <c r="AW1658" s="209"/>
      <c r="AX1658"/>
    </row>
    <row r="1659" spans="1:50" ht="15" hidden="1" x14ac:dyDescent="0.25">
      <c r="A1659" s="209">
        <v>4422</v>
      </c>
      <c r="B1659" s="209" t="s">
        <v>718</v>
      </c>
      <c r="C1659" s="210">
        <v>45687.762499999997</v>
      </c>
      <c r="D1659" s="209" t="s">
        <v>1383</v>
      </c>
      <c r="E1659" s="209" t="s">
        <v>719</v>
      </c>
      <c r="F1659" s="209">
        <v>4</v>
      </c>
      <c r="G1659" s="209" t="s">
        <v>7</v>
      </c>
      <c r="H1659" s="209" t="s">
        <v>622</v>
      </c>
      <c r="I1659" s="209" t="s">
        <v>621</v>
      </c>
      <c r="J1659" s="209" t="s">
        <v>1</v>
      </c>
      <c r="K1659" s="209" t="s">
        <v>2383</v>
      </c>
      <c r="L1659" s="209" t="s">
        <v>604</v>
      </c>
      <c r="M1659" s="209" t="s">
        <v>1161</v>
      </c>
      <c r="N1659" s="209" t="s">
        <v>1495</v>
      </c>
      <c r="O1659" s="209"/>
      <c r="P1659" s="209"/>
      <c r="Q1659" s="209" t="s">
        <v>688</v>
      </c>
      <c r="R1659" s="209" t="e">
        <f>VLOOKUP(LEFT(Solicitacao_Prancha[[#This Row],[ORIGEM]],4),#REF!,2,0)</f>
        <v>#REF!</v>
      </c>
      <c r="S1659" s="209" t="e">
        <f>VLOOKUP(LEFT(Solicitacao_Prancha[[#This Row],[DESTINO]],4),#REF!,2,0)</f>
        <v>#REF!</v>
      </c>
      <c r="T1659" s="218" t="str">
        <f t="shared" si="384"/>
        <v>Não Aderente</v>
      </c>
      <c r="U1659" s="222">
        <f>((CONCATENATE(Solicitacao_Prancha[[#This Row],[DATA MOVIMENTAÇÃO]]," ",Solicitacao_Prancha[[#This Row],[HORA MOVIMENTAÇÃO]])-Solicitacao_Prancha[[#This Row],[DATA SOLICITAÇÃO]])*24)+3</f>
        <v>39.700000000011642</v>
      </c>
      <c r="V1659" s="218" t="s">
        <v>410</v>
      </c>
      <c r="W1659" s="209" t="str">
        <f>LEFT(Solicitacao_Prancha[[#This Row],[ORIGEM]],4)</f>
        <v>0549</v>
      </c>
      <c r="X1659" s="209" t="str">
        <f>LEFT(Solicitacao_Prancha[[#This Row],[DESTINO]],4)</f>
        <v>0366</v>
      </c>
      <c r="Y1659" s="209" t="str">
        <f t="shared" si="385"/>
        <v>BRLP0549</v>
      </c>
      <c r="Z1659" s="209" t="str">
        <f t="shared" si="386"/>
        <v>05490366</v>
      </c>
      <c r="AA1659" s="209" t="str">
        <f t="shared" si="387"/>
        <v>BRLP0366</v>
      </c>
      <c r="AB1659" s="222" t="e">
        <f>VLOOKUP(Y1659,#REF!,2,0)</f>
        <v>#REF!</v>
      </c>
      <c r="AC1659" s="222" t="e">
        <f>VLOOKUP(Z1659,#REF!,2,0)</f>
        <v>#REF!</v>
      </c>
      <c r="AD1659" s="222" t="e">
        <f>VLOOKUP(AA1659,#REF!,2,0)</f>
        <v>#REF!</v>
      </c>
      <c r="AE1659" s="228" t="e">
        <f t="shared" si="388"/>
        <v>#REF!</v>
      </c>
      <c r="AF1659" s="230" t="e">
        <f t="shared" si="389"/>
        <v>#REF!</v>
      </c>
      <c r="AG1659" s="230">
        <v>2</v>
      </c>
      <c r="AH1659" s="230" t="e">
        <f t="shared" si="390"/>
        <v>#REF!</v>
      </c>
      <c r="AI1659" s="230" t="e">
        <f t="shared" si="391"/>
        <v>#REF!</v>
      </c>
      <c r="AJ1659" s="230" t="e">
        <f t="shared" si="392"/>
        <v>#REF!</v>
      </c>
      <c r="AK1659" s="209"/>
      <c r="AL1659" s="209"/>
      <c r="AM1659" s="209"/>
      <c r="AN1659" s="209"/>
      <c r="AO1659" s="209"/>
      <c r="AP1659" s="209"/>
      <c r="AQ1659" s="209"/>
      <c r="AR1659" s="209"/>
      <c r="AS1659" s="209"/>
      <c r="AT1659" s="209"/>
      <c r="AU1659" s="209"/>
      <c r="AV1659" s="209"/>
      <c r="AW1659" s="209"/>
      <c r="AX1659"/>
    </row>
    <row r="1660" spans="1:50" ht="15" hidden="1" x14ac:dyDescent="0.25">
      <c r="A1660" s="209">
        <v>4423</v>
      </c>
      <c r="B1660" s="209" t="s">
        <v>717</v>
      </c>
      <c r="C1660" s="210">
        <v>45687.824305555558</v>
      </c>
      <c r="D1660" s="209" t="s">
        <v>1615</v>
      </c>
      <c r="E1660" s="209" t="s">
        <v>500</v>
      </c>
      <c r="F1660" s="209">
        <v>3</v>
      </c>
      <c r="G1660" s="209" t="s">
        <v>501</v>
      </c>
      <c r="H1660" s="209" t="s">
        <v>620</v>
      </c>
      <c r="I1660" s="209" t="s">
        <v>621</v>
      </c>
      <c r="J1660" s="209" t="s">
        <v>531</v>
      </c>
      <c r="K1660" s="209" t="s">
        <v>2351</v>
      </c>
      <c r="L1660" s="209" t="s">
        <v>975</v>
      </c>
      <c r="M1660" s="209" t="s">
        <v>696</v>
      </c>
      <c r="N1660" s="209" t="s">
        <v>696</v>
      </c>
      <c r="O1660" s="209"/>
      <c r="P1660" s="209" t="s">
        <v>633</v>
      </c>
      <c r="Q1660" s="209" t="s">
        <v>687</v>
      </c>
      <c r="R1660" s="209" t="e">
        <f>VLOOKUP(LEFT(Solicitacao_Prancha[[#This Row],[ORIGEM]],4),#REF!,2,0)</f>
        <v>#REF!</v>
      </c>
      <c r="S1660" s="209" t="e">
        <f>VLOOKUP(LEFT(Solicitacao_Prancha[[#This Row],[DESTINO]],4),#REF!,2,0)</f>
        <v>#REF!</v>
      </c>
      <c r="T1660" s="218" t="str">
        <f t="shared" si="384"/>
        <v>Não Aderente</v>
      </c>
      <c r="U1660" s="222">
        <f>((CONCATENATE(Solicitacao_Prancha[[#This Row],[DATA MOVIMENTAÇÃO]]," ",Solicitacao_Prancha[[#This Row],[HORA MOVIMENTAÇÃO]])-Solicitacao_Prancha[[#This Row],[DATA SOLICITAÇÃO]])*24)+3</f>
        <v>5.2166666665580124</v>
      </c>
      <c r="V1660" s="218" t="s">
        <v>410</v>
      </c>
      <c r="W1660" s="209" t="str">
        <f>LEFT(Solicitacao_Prancha[[#This Row],[ORIGEM]],4)</f>
        <v>0347</v>
      </c>
      <c r="X1660" s="209" t="str">
        <f>LEFT(Solicitacao_Prancha[[#This Row],[DESTINO]],4)</f>
        <v>0347</v>
      </c>
      <c r="Y1660" s="209" t="str">
        <f t="shared" si="385"/>
        <v>BRLP0347</v>
      </c>
      <c r="Z1660" s="209" t="str">
        <f t="shared" si="386"/>
        <v>03470347</v>
      </c>
      <c r="AA1660" s="209" t="str">
        <f t="shared" si="387"/>
        <v>BRLP0347</v>
      </c>
      <c r="AB1660" s="222" t="e">
        <f>VLOOKUP(Y1660,#REF!,2,0)</f>
        <v>#REF!</v>
      </c>
      <c r="AC1660" s="222" t="e">
        <f>VLOOKUP(Z1660,#REF!,2,0)</f>
        <v>#REF!</v>
      </c>
      <c r="AD1660" s="222" t="e">
        <f>VLOOKUP(AA1660,#REF!,2,0)</f>
        <v>#REF!</v>
      </c>
      <c r="AE1660" s="228" t="e">
        <f t="shared" si="388"/>
        <v>#REF!</v>
      </c>
      <c r="AF1660" s="230" t="e">
        <f t="shared" si="389"/>
        <v>#REF!</v>
      </c>
      <c r="AG1660" s="230">
        <v>2</v>
      </c>
      <c r="AH1660" s="230" t="e">
        <f t="shared" si="390"/>
        <v>#REF!</v>
      </c>
      <c r="AI1660" s="230" t="e">
        <f t="shared" si="391"/>
        <v>#REF!</v>
      </c>
      <c r="AJ1660" s="230" t="e">
        <f t="shared" si="392"/>
        <v>#REF!</v>
      </c>
      <c r="AK1660" s="209"/>
      <c r="AL1660" s="209"/>
      <c r="AM1660" s="209"/>
      <c r="AN1660" s="209"/>
      <c r="AO1660" s="209"/>
      <c r="AP1660" s="209"/>
      <c r="AQ1660" s="209"/>
      <c r="AR1660" s="209"/>
      <c r="AS1660" s="209"/>
      <c r="AT1660" s="209"/>
      <c r="AU1660" s="209"/>
      <c r="AV1660" s="209"/>
      <c r="AW1660" s="209"/>
      <c r="AX1660"/>
    </row>
    <row r="1661" spans="1:50" ht="15" hidden="1" x14ac:dyDescent="0.25">
      <c r="A1661" s="209">
        <v>4424</v>
      </c>
      <c r="B1661" s="209" t="s">
        <v>742</v>
      </c>
      <c r="C1661" s="210">
        <v>45687.824999999997</v>
      </c>
      <c r="D1661" s="209" t="s">
        <v>1574</v>
      </c>
      <c r="E1661" s="209" t="s">
        <v>489</v>
      </c>
      <c r="F1661" s="209">
        <v>1</v>
      </c>
      <c r="G1661" s="209" t="s">
        <v>536</v>
      </c>
      <c r="H1661" s="209" t="s">
        <v>620</v>
      </c>
      <c r="I1661" s="209" t="s">
        <v>621</v>
      </c>
      <c r="J1661" s="209" t="s">
        <v>1</v>
      </c>
      <c r="K1661" s="209" t="s">
        <v>2383</v>
      </c>
      <c r="L1661" s="209" t="s">
        <v>593</v>
      </c>
      <c r="M1661" s="209" t="s">
        <v>644</v>
      </c>
      <c r="N1661" s="209" t="s">
        <v>681</v>
      </c>
      <c r="O1661" s="209"/>
      <c r="P1661" s="209"/>
      <c r="Q1661" s="209" t="s">
        <v>688</v>
      </c>
      <c r="R1661" s="209" t="e">
        <f>VLOOKUP(LEFT(Solicitacao_Prancha[[#This Row],[ORIGEM]],4),#REF!,2,0)</f>
        <v>#REF!</v>
      </c>
      <c r="S1661" s="209" t="e">
        <f>VLOOKUP(LEFT(Solicitacao_Prancha[[#This Row],[DESTINO]],4),#REF!,2,0)</f>
        <v>#REF!</v>
      </c>
      <c r="T1661" s="218" t="str">
        <f t="shared" si="384"/>
        <v>Não Aderente</v>
      </c>
      <c r="U1661" s="222">
        <f>((CONCATENATE(Solicitacao_Prancha[[#This Row],[DATA MOVIMENTAÇÃO]]," ",Solicitacao_Prancha[[#This Row],[HORA MOVIMENTAÇÃO]])-Solicitacao_Prancha[[#This Row],[DATA SOLICITAÇÃO]])*24)+3</f>
        <v>39.200000000128057</v>
      </c>
      <c r="V1661" s="218" t="s">
        <v>410</v>
      </c>
      <c r="W1661" s="209" t="str">
        <f>LEFT(Solicitacao_Prancha[[#This Row],[ORIGEM]],4)</f>
        <v>0073</v>
      </c>
      <c r="X1661" s="209" t="str">
        <f>LEFT(Solicitacao_Prancha[[#This Row],[DESTINO]],4)</f>
        <v>0029</v>
      </c>
      <c r="Y1661" s="209" t="str">
        <f t="shared" si="385"/>
        <v>BRLP0073</v>
      </c>
      <c r="Z1661" s="209" t="str">
        <f t="shared" si="386"/>
        <v>00730029</v>
      </c>
      <c r="AA1661" s="209" t="str">
        <f t="shared" si="387"/>
        <v>BRLP0029</v>
      </c>
      <c r="AB1661" s="222" t="e">
        <f>VLOOKUP(Y1661,#REF!,2,0)</f>
        <v>#REF!</v>
      </c>
      <c r="AC1661" s="222" t="e">
        <f>VLOOKUP(Z1661,#REF!,2,0)</f>
        <v>#REF!</v>
      </c>
      <c r="AD1661" s="222" t="e">
        <f>VLOOKUP(AA1661,#REF!,2,0)</f>
        <v>#REF!</v>
      </c>
      <c r="AE1661" s="228" t="e">
        <f t="shared" si="388"/>
        <v>#REF!</v>
      </c>
      <c r="AF1661" s="230" t="e">
        <f t="shared" si="389"/>
        <v>#REF!</v>
      </c>
      <c r="AG1661" s="230">
        <v>2</v>
      </c>
      <c r="AH1661" s="230" t="e">
        <f t="shared" si="390"/>
        <v>#REF!</v>
      </c>
      <c r="AI1661" s="230" t="e">
        <f t="shared" si="391"/>
        <v>#REF!</v>
      </c>
      <c r="AJ1661" s="230" t="e">
        <f t="shared" si="392"/>
        <v>#REF!</v>
      </c>
      <c r="AK1661" s="209"/>
      <c r="AL1661" s="209"/>
      <c r="AM1661" s="209"/>
      <c r="AN1661" s="209"/>
      <c r="AO1661" s="209"/>
      <c r="AP1661" s="209"/>
      <c r="AQ1661" s="209"/>
      <c r="AR1661" s="209"/>
      <c r="AS1661" s="209"/>
      <c r="AT1661" s="209"/>
      <c r="AU1661" s="209"/>
      <c r="AV1661" s="209"/>
      <c r="AW1661" s="209"/>
      <c r="AX1661"/>
    </row>
    <row r="1662" spans="1:50" ht="15" hidden="1" x14ac:dyDescent="0.25">
      <c r="A1662" s="209">
        <v>4425</v>
      </c>
      <c r="B1662" s="209" t="s">
        <v>742</v>
      </c>
      <c r="C1662" s="210">
        <v>45687.82708333333</v>
      </c>
      <c r="D1662" s="209" t="s">
        <v>1574</v>
      </c>
      <c r="E1662" s="209" t="s">
        <v>489</v>
      </c>
      <c r="F1662" s="209">
        <v>1</v>
      </c>
      <c r="G1662" s="209" t="s">
        <v>536</v>
      </c>
      <c r="H1662" s="209" t="s">
        <v>620</v>
      </c>
      <c r="I1662" s="209" t="s">
        <v>621</v>
      </c>
      <c r="J1662" s="209" t="s">
        <v>1</v>
      </c>
      <c r="K1662" s="209" t="s">
        <v>2388</v>
      </c>
      <c r="L1662" s="209" t="s">
        <v>593</v>
      </c>
      <c r="M1662" s="209" t="s">
        <v>567</v>
      </c>
      <c r="N1662" s="209" t="s">
        <v>681</v>
      </c>
      <c r="O1662" s="209"/>
      <c r="P1662" s="209"/>
      <c r="Q1662" s="209" t="s">
        <v>688</v>
      </c>
      <c r="R1662" s="209" t="e">
        <f>VLOOKUP(LEFT(Solicitacao_Prancha[[#This Row],[ORIGEM]],4),#REF!,2,0)</f>
        <v>#REF!</v>
      </c>
      <c r="S1662" s="209" t="e">
        <f>VLOOKUP(LEFT(Solicitacao_Prancha[[#This Row],[DESTINO]],4),#REF!,2,0)</f>
        <v>#REF!</v>
      </c>
      <c r="T1662" s="218" t="str">
        <f t="shared" si="384"/>
        <v>Aderente</v>
      </c>
      <c r="U1662" s="222">
        <f>((CONCATENATE(Solicitacao_Prancha[[#This Row],[DATA MOVIMENTAÇÃO]]," ",Solicitacao_Prancha[[#This Row],[HORA MOVIMENTAÇÃO]])-Solicitacao_Prancha[[#This Row],[DATA SOLICITAÇÃO]])*24)+3</f>
        <v>63.150000000139698</v>
      </c>
      <c r="V1662" s="218" t="s">
        <v>410</v>
      </c>
      <c r="W1662" s="209" t="str">
        <f>LEFT(Solicitacao_Prancha[[#This Row],[ORIGEM]],4)</f>
        <v>0452</v>
      </c>
      <c r="X1662" s="209" t="str">
        <f>LEFT(Solicitacao_Prancha[[#This Row],[DESTINO]],4)</f>
        <v>0029</v>
      </c>
      <c r="Y1662" s="209" t="str">
        <f t="shared" si="385"/>
        <v>BRLP0452</v>
      </c>
      <c r="Z1662" s="209" t="str">
        <f t="shared" si="386"/>
        <v>04520029</v>
      </c>
      <c r="AA1662" s="209" t="str">
        <f t="shared" si="387"/>
        <v>BRLP0029</v>
      </c>
      <c r="AB1662" s="222" t="e">
        <f>VLOOKUP(Y1662,#REF!,2,0)</f>
        <v>#REF!</v>
      </c>
      <c r="AC1662" s="222" t="e">
        <f>VLOOKUP(Z1662,#REF!,2,0)</f>
        <v>#REF!</v>
      </c>
      <c r="AD1662" s="222" t="e">
        <f>VLOOKUP(AA1662,#REF!,2,0)</f>
        <v>#REF!</v>
      </c>
      <c r="AE1662" s="228" t="e">
        <f t="shared" si="388"/>
        <v>#REF!</v>
      </c>
      <c r="AF1662" s="230" t="e">
        <f t="shared" si="389"/>
        <v>#REF!</v>
      </c>
      <c r="AG1662" s="230">
        <v>2</v>
      </c>
      <c r="AH1662" s="230" t="e">
        <f t="shared" si="390"/>
        <v>#REF!</v>
      </c>
      <c r="AI1662" s="230" t="e">
        <f t="shared" si="391"/>
        <v>#REF!</v>
      </c>
      <c r="AJ1662" s="230" t="e">
        <f t="shared" si="392"/>
        <v>#REF!</v>
      </c>
      <c r="AK1662" s="209"/>
      <c r="AL1662" s="209"/>
      <c r="AM1662" s="209"/>
      <c r="AN1662" s="209"/>
      <c r="AO1662" s="209"/>
      <c r="AP1662" s="209"/>
      <c r="AQ1662" s="209"/>
      <c r="AR1662" s="209"/>
      <c r="AS1662" s="209"/>
      <c r="AT1662" s="209"/>
      <c r="AU1662" s="209"/>
      <c r="AV1662" s="209"/>
      <c r="AW1662" s="209"/>
      <c r="AX1662"/>
    </row>
    <row r="1663" spans="1:50" ht="15" hidden="1" x14ac:dyDescent="0.25">
      <c r="A1663" s="209">
        <v>4426</v>
      </c>
      <c r="B1663" s="209" t="s">
        <v>717</v>
      </c>
      <c r="C1663" s="210">
        <v>45687.868055555555</v>
      </c>
      <c r="D1663" s="209" t="s">
        <v>1350</v>
      </c>
      <c r="E1663" s="209" t="s">
        <v>500</v>
      </c>
      <c r="F1663" s="209">
        <v>2</v>
      </c>
      <c r="G1663" s="209" t="s">
        <v>506</v>
      </c>
      <c r="H1663" s="209" t="s">
        <v>620</v>
      </c>
      <c r="I1663" s="209" t="s">
        <v>624</v>
      </c>
      <c r="J1663" s="209" t="s">
        <v>1</v>
      </c>
      <c r="K1663" s="209" t="s">
        <v>2383</v>
      </c>
      <c r="L1663" s="209" t="s">
        <v>604</v>
      </c>
      <c r="M1663" s="209" t="s">
        <v>619</v>
      </c>
      <c r="N1663" s="209" t="s">
        <v>671</v>
      </c>
      <c r="O1663" s="209"/>
      <c r="P1663" s="209"/>
      <c r="Q1663" s="209" t="s">
        <v>687</v>
      </c>
      <c r="R1663" s="209" t="e">
        <f>VLOOKUP(LEFT(Solicitacao_Prancha[[#This Row],[ORIGEM]],4),#REF!,2,0)</f>
        <v>#REF!</v>
      </c>
      <c r="S1663" s="209" t="e">
        <f>VLOOKUP(LEFT(Solicitacao_Prancha[[#This Row],[DESTINO]],4),#REF!,2,0)</f>
        <v>#REF!</v>
      </c>
      <c r="T1663" s="218" t="str">
        <f t="shared" si="384"/>
        <v>Não Aderente</v>
      </c>
      <c r="U1663" s="222">
        <f>((CONCATENATE(Solicitacao_Prancha[[#This Row],[DATA MOVIMENTAÇÃO]]," ",Solicitacao_Prancha[[#This Row],[HORA MOVIMENTAÇÃO]])-Solicitacao_Prancha[[#This Row],[DATA SOLICITAÇÃO]])*24)+3</f>
        <v>37.166666666627862</v>
      </c>
      <c r="V1663" s="218" t="s">
        <v>410</v>
      </c>
      <c r="W1663" s="209" t="str">
        <f>LEFT(Solicitacao_Prancha[[#This Row],[ORIGEM]],4)</f>
        <v>0394</v>
      </c>
      <c r="X1663" s="209" t="str">
        <f>LEFT(Solicitacao_Prancha[[#This Row],[DESTINO]],4)</f>
        <v>0392</v>
      </c>
      <c r="Y1663" s="209" t="str">
        <f t="shared" si="385"/>
        <v>BRLP0394</v>
      </c>
      <c r="Z1663" s="209" t="str">
        <f t="shared" si="386"/>
        <v>03940392</v>
      </c>
      <c r="AA1663" s="209" t="str">
        <f t="shared" si="387"/>
        <v>BRLP0392</v>
      </c>
      <c r="AB1663" s="222" t="e">
        <f>VLOOKUP(Y1663,#REF!,2,0)</f>
        <v>#REF!</v>
      </c>
      <c r="AC1663" s="222" t="e">
        <f>VLOOKUP(Z1663,#REF!,2,0)</f>
        <v>#REF!</v>
      </c>
      <c r="AD1663" s="222" t="e">
        <f>VLOOKUP(AA1663,#REF!,2,0)</f>
        <v>#REF!</v>
      </c>
      <c r="AE1663" s="228" t="e">
        <f t="shared" si="388"/>
        <v>#REF!</v>
      </c>
      <c r="AF1663" s="230" t="e">
        <f t="shared" si="389"/>
        <v>#REF!</v>
      </c>
      <c r="AG1663" s="230">
        <v>2</v>
      </c>
      <c r="AH1663" s="230" t="e">
        <f t="shared" si="390"/>
        <v>#REF!</v>
      </c>
      <c r="AI1663" s="230" t="e">
        <f t="shared" si="391"/>
        <v>#REF!</v>
      </c>
      <c r="AJ1663" s="230" t="e">
        <f t="shared" si="392"/>
        <v>#REF!</v>
      </c>
      <c r="AK1663" s="209"/>
      <c r="AL1663" s="209"/>
      <c r="AM1663" s="209"/>
      <c r="AN1663" s="209"/>
      <c r="AO1663" s="209"/>
      <c r="AP1663" s="209"/>
      <c r="AQ1663" s="209"/>
      <c r="AR1663" s="209"/>
      <c r="AS1663" s="209"/>
      <c r="AT1663" s="209"/>
      <c r="AU1663" s="209"/>
      <c r="AV1663" s="209"/>
      <c r="AW1663" s="209"/>
      <c r="AX1663"/>
    </row>
    <row r="1664" spans="1:50" ht="15" hidden="1" x14ac:dyDescent="0.25">
      <c r="A1664" s="209">
        <v>4427</v>
      </c>
      <c r="B1664" s="209" t="s">
        <v>717</v>
      </c>
      <c r="C1664" s="210">
        <v>45687.960416666669</v>
      </c>
      <c r="D1664" s="209" t="s">
        <v>510</v>
      </c>
      <c r="E1664" s="209" t="s">
        <v>500</v>
      </c>
      <c r="F1664" s="209">
        <v>3</v>
      </c>
      <c r="G1664" s="209" t="s">
        <v>4</v>
      </c>
      <c r="H1664" s="209" t="s">
        <v>620</v>
      </c>
      <c r="I1664" s="209" t="s">
        <v>624</v>
      </c>
      <c r="J1664" s="209" t="s">
        <v>531</v>
      </c>
      <c r="K1664" s="209" t="s">
        <v>2352</v>
      </c>
      <c r="L1664" s="209" t="s">
        <v>606</v>
      </c>
      <c r="M1664" s="209" t="s">
        <v>635</v>
      </c>
      <c r="N1664" s="209" t="s">
        <v>638</v>
      </c>
      <c r="O1664" s="209"/>
      <c r="P1664" s="209" t="s">
        <v>633</v>
      </c>
      <c r="Q1664" s="209" t="s">
        <v>688</v>
      </c>
      <c r="R1664" s="209" t="e">
        <f>VLOOKUP(LEFT(Solicitacao_Prancha[[#This Row],[ORIGEM]],4),#REF!,2,0)</f>
        <v>#REF!</v>
      </c>
      <c r="S1664" s="209" t="e">
        <f>VLOOKUP(LEFT(Solicitacao_Prancha[[#This Row],[DESTINO]],4),#REF!,2,0)</f>
        <v>#REF!</v>
      </c>
      <c r="T1664" s="218" t="str">
        <f t="shared" si="384"/>
        <v>Não Aderente</v>
      </c>
      <c r="U1664" s="222">
        <f>((CONCATENATE(Solicitacao_Prancha[[#This Row],[DATA MOVIMENTAÇÃO]]," ",Solicitacao_Prancha[[#This Row],[HORA MOVIMENTAÇÃO]])-Solicitacao_Prancha[[#This Row],[DATA SOLICITAÇÃO]])*24)+3</f>
        <v>15.949999999953434</v>
      </c>
      <c r="V1664" s="218" t="s">
        <v>410</v>
      </c>
      <c r="W1664" s="209" t="str">
        <f>LEFT(Solicitacao_Prancha[[#This Row],[ORIGEM]],4)</f>
        <v>0030</v>
      </c>
      <c r="X1664" s="209" t="str">
        <f>LEFT(Solicitacao_Prancha[[#This Row],[DESTINO]],4)</f>
        <v>0011</v>
      </c>
      <c r="Y1664" s="209" t="str">
        <f t="shared" si="385"/>
        <v>BRLP0030</v>
      </c>
      <c r="Z1664" s="209" t="str">
        <f t="shared" si="386"/>
        <v>00300011</v>
      </c>
      <c r="AA1664" s="209" t="str">
        <f t="shared" si="387"/>
        <v>BRLP0011</v>
      </c>
      <c r="AB1664" s="222" t="e">
        <f>VLOOKUP(Y1664,#REF!,2,0)</f>
        <v>#REF!</v>
      </c>
      <c r="AC1664" s="222" t="e">
        <f>VLOOKUP(Z1664,#REF!,2,0)</f>
        <v>#REF!</v>
      </c>
      <c r="AD1664" s="222" t="e">
        <f>VLOOKUP(AA1664,#REF!,2,0)</f>
        <v>#REF!</v>
      </c>
      <c r="AE1664" s="228" t="e">
        <f t="shared" si="388"/>
        <v>#REF!</v>
      </c>
      <c r="AF1664" s="230" t="e">
        <f t="shared" si="389"/>
        <v>#REF!</v>
      </c>
      <c r="AG1664" s="230">
        <v>2</v>
      </c>
      <c r="AH1664" s="230" t="e">
        <f t="shared" si="390"/>
        <v>#REF!</v>
      </c>
      <c r="AI1664" s="230" t="e">
        <f t="shared" si="391"/>
        <v>#REF!</v>
      </c>
      <c r="AJ1664" s="230" t="e">
        <f t="shared" si="392"/>
        <v>#REF!</v>
      </c>
      <c r="AK1664" s="209"/>
      <c r="AL1664" s="209"/>
      <c r="AM1664" s="209"/>
      <c r="AN1664" s="209"/>
      <c r="AO1664" s="209"/>
      <c r="AP1664" s="209"/>
      <c r="AQ1664" s="209"/>
      <c r="AR1664" s="209"/>
      <c r="AS1664" s="209"/>
      <c r="AT1664" s="209"/>
      <c r="AU1664" s="209"/>
      <c r="AV1664" s="209"/>
      <c r="AW1664" s="209"/>
      <c r="AX1664"/>
    </row>
    <row r="1665" spans="1:50" ht="15" hidden="1" x14ac:dyDescent="0.25">
      <c r="A1665" s="209">
        <v>4428</v>
      </c>
      <c r="B1665" s="209" t="s">
        <v>717</v>
      </c>
      <c r="C1665" s="210">
        <v>45687.961805555555</v>
      </c>
      <c r="D1665" s="209" t="s">
        <v>510</v>
      </c>
      <c r="E1665" s="209" t="s">
        <v>491</v>
      </c>
      <c r="F1665" s="209">
        <v>2</v>
      </c>
      <c r="G1665" s="209" t="s">
        <v>4</v>
      </c>
      <c r="H1665" s="209" t="s">
        <v>620</v>
      </c>
      <c r="I1665" s="209" t="s">
        <v>621</v>
      </c>
      <c r="J1665" s="209" t="s">
        <v>531</v>
      </c>
      <c r="K1665" s="209" t="s">
        <v>2352</v>
      </c>
      <c r="L1665" s="209" t="s">
        <v>606</v>
      </c>
      <c r="M1665" s="209" t="s">
        <v>635</v>
      </c>
      <c r="N1665" s="209" t="s">
        <v>638</v>
      </c>
      <c r="O1665" s="209"/>
      <c r="P1665" s="209" t="s">
        <v>633</v>
      </c>
      <c r="Q1665" s="209" t="s">
        <v>688</v>
      </c>
      <c r="R1665" s="209" t="e">
        <f>VLOOKUP(LEFT(Solicitacao_Prancha[[#This Row],[ORIGEM]],4),#REF!,2,0)</f>
        <v>#REF!</v>
      </c>
      <c r="S1665" s="209" t="e">
        <f>VLOOKUP(LEFT(Solicitacao_Prancha[[#This Row],[DESTINO]],4),#REF!,2,0)</f>
        <v>#REF!</v>
      </c>
      <c r="T1665" s="218" t="str">
        <f t="shared" si="384"/>
        <v>Não Aderente</v>
      </c>
      <c r="U1665" s="222">
        <f>((CONCATENATE(Solicitacao_Prancha[[#This Row],[DATA MOVIMENTAÇÃO]]," ",Solicitacao_Prancha[[#This Row],[HORA MOVIMENTAÇÃO]])-Solicitacao_Prancha[[#This Row],[DATA SOLICITAÇÃO]])*24)+3</f>
        <v>15.916666666686069</v>
      </c>
      <c r="V1665" s="218" t="s">
        <v>410</v>
      </c>
      <c r="W1665" s="209" t="str">
        <f>LEFT(Solicitacao_Prancha[[#This Row],[ORIGEM]],4)</f>
        <v>0030</v>
      </c>
      <c r="X1665" s="209" t="str">
        <f>LEFT(Solicitacao_Prancha[[#This Row],[DESTINO]],4)</f>
        <v>0011</v>
      </c>
      <c r="Y1665" s="209" t="str">
        <f t="shared" si="385"/>
        <v>BRLP0030</v>
      </c>
      <c r="Z1665" s="209" t="str">
        <f t="shared" si="386"/>
        <v>00300011</v>
      </c>
      <c r="AA1665" s="209" t="str">
        <f t="shared" si="387"/>
        <v>BRLP0011</v>
      </c>
      <c r="AB1665" s="222" t="e">
        <f>VLOOKUP(Y1665,#REF!,2,0)</f>
        <v>#REF!</v>
      </c>
      <c r="AC1665" s="222" t="e">
        <f>VLOOKUP(Z1665,#REF!,2,0)</f>
        <v>#REF!</v>
      </c>
      <c r="AD1665" s="222" t="e">
        <f>VLOOKUP(AA1665,#REF!,2,0)</f>
        <v>#REF!</v>
      </c>
      <c r="AE1665" s="228" t="e">
        <f t="shared" si="388"/>
        <v>#REF!</v>
      </c>
      <c r="AF1665" s="230" t="e">
        <f t="shared" si="389"/>
        <v>#REF!</v>
      </c>
      <c r="AG1665" s="230">
        <v>2</v>
      </c>
      <c r="AH1665" s="230" t="e">
        <f t="shared" si="390"/>
        <v>#REF!</v>
      </c>
      <c r="AI1665" s="230" t="e">
        <f t="shared" si="391"/>
        <v>#REF!</v>
      </c>
      <c r="AJ1665" s="230" t="e">
        <f t="shared" si="392"/>
        <v>#REF!</v>
      </c>
      <c r="AK1665" s="209"/>
      <c r="AL1665" s="209"/>
      <c r="AM1665" s="209"/>
      <c r="AN1665" s="209"/>
      <c r="AO1665" s="209"/>
      <c r="AP1665" s="209"/>
      <c r="AQ1665" s="209"/>
      <c r="AR1665" s="209"/>
      <c r="AS1665" s="209"/>
      <c r="AT1665" s="209"/>
      <c r="AU1665" s="209"/>
      <c r="AV1665" s="209"/>
      <c r="AW1665" s="209"/>
      <c r="AX1665"/>
    </row>
    <row r="1666" spans="1:50" ht="15" hidden="1" x14ac:dyDescent="0.25">
      <c r="A1666" s="209">
        <v>4429</v>
      </c>
      <c r="B1666" s="209" t="s">
        <v>718</v>
      </c>
      <c r="C1666" s="210">
        <v>45688.411111111112</v>
      </c>
      <c r="D1666" s="209" t="s">
        <v>2142</v>
      </c>
      <c r="E1666" s="209" t="s">
        <v>719</v>
      </c>
      <c r="F1666" s="209">
        <v>1</v>
      </c>
      <c r="G1666" s="209" t="s">
        <v>4</v>
      </c>
      <c r="H1666" s="209" t="s">
        <v>620</v>
      </c>
      <c r="I1666" s="209" t="s">
        <v>621</v>
      </c>
      <c r="J1666" s="209" t="s">
        <v>1</v>
      </c>
      <c r="K1666" s="209" t="s">
        <v>2383</v>
      </c>
      <c r="L1666" s="209" t="s">
        <v>597</v>
      </c>
      <c r="M1666" s="209" t="s">
        <v>638</v>
      </c>
      <c r="N1666" s="209" t="s">
        <v>1765</v>
      </c>
      <c r="O1666" s="209"/>
      <c r="P1666" s="209"/>
      <c r="Q1666" s="209" t="s">
        <v>688</v>
      </c>
      <c r="R1666" s="209" t="e">
        <f>VLOOKUP(LEFT(Solicitacao_Prancha[[#This Row],[ORIGEM]],4),#REF!,2,0)</f>
        <v>#REF!</v>
      </c>
      <c r="S1666" s="209" t="e">
        <f>VLOOKUP(LEFT(Solicitacao_Prancha[[#This Row],[DESTINO]],4),#REF!,2,0)</f>
        <v>#REF!</v>
      </c>
      <c r="T1666" s="218" t="str">
        <f t="shared" si="384"/>
        <v>Não Aderente</v>
      </c>
      <c r="U1666" s="222">
        <f>((CONCATENATE(Solicitacao_Prancha[[#This Row],[DATA MOVIMENTAÇÃO]]," ",Solicitacao_Prancha[[#This Row],[HORA MOVIMENTAÇÃO]])-Solicitacao_Prancha[[#This Row],[DATA SOLICITAÇÃO]])*24)+3</f>
        <v>26.133333333302289</v>
      </c>
      <c r="V1666" s="218" t="s">
        <v>410</v>
      </c>
      <c r="W1666" s="209" t="str">
        <f>LEFT(Solicitacao_Prancha[[#This Row],[ORIGEM]],4)</f>
        <v>0011</v>
      </c>
      <c r="X1666" s="209" t="str">
        <f>LEFT(Solicitacao_Prancha[[#This Row],[DESTINO]],4)</f>
        <v>0398</v>
      </c>
      <c r="Y1666" s="209" t="str">
        <f t="shared" si="385"/>
        <v>BRLP0011</v>
      </c>
      <c r="Z1666" s="209" t="str">
        <f t="shared" si="386"/>
        <v>00110398</v>
      </c>
      <c r="AA1666" s="209" t="str">
        <f t="shared" si="387"/>
        <v>BRLP0398</v>
      </c>
      <c r="AB1666" s="222" t="e">
        <f>VLOOKUP(Y1666,#REF!,2,0)</f>
        <v>#REF!</v>
      </c>
      <c r="AC1666" s="222" t="e">
        <f>VLOOKUP(Z1666,#REF!,2,0)</f>
        <v>#REF!</v>
      </c>
      <c r="AD1666" s="222" t="e">
        <f>VLOOKUP(AA1666,#REF!,2,0)</f>
        <v>#REF!</v>
      </c>
      <c r="AE1666" s="228" t="e">
        <f t="shared" si="388"/>
        <v>#REF!</v>
      </c>
      <c r="AF1666" s="230" t="e">
        <f t="shared" si="389"/>
        <v>#REF!</v>
      </c>
      <c r="AG1666" s="230">
        <v>2</v>
      </c>
      <c r="AH1666" s="230" t="e">
        <f t="shared" si="390"/>
        <v>#REF!</v>
      </c>
      <c r="AI1666" s="230" t="e">
        <f t="shared" si="391"/>
        <v>#REF!</v>
      </c>
      <c r="AJ1666" s="230" t="e">
        <f t="shared" si="392"/>
        <v>#REF!</v>
      </c>
      <c r="AK1666" s="209"/>
      <c r="AL1666" s="209"/>
      <c r="AM1666" s="209"/>
      <c r="AN1666" s="209"/>
      <c r="AO1666" s="209"/>
      <c r="AP1666" s="209"/>
      <c r="AQ1666" s="209"/>
      <c r="AR1666" s="209"/>
      <c r="AS1666" s="209"/>
      <c r="AT1666" s="209"/>
      <c r="AU1666" s="209"/>
      <c r="AV1666" s="209"/>
      <c r="AW1666" s="209"/>
      <c r="AX1666"/>
    </row>
    <row r="1667" spans="1:50" ht="15" hidden="1" x14ac:dyDescent="0.25">
      <c r="A1667" s="209">
        <v>4430</v>
      </c>
      <c r="B1667" s="209" t="s">
        <v>743</v>
      </c>
      <c r="C1667" s="210">
        <v>45688.455555555556</v>
      </c>
      <c r="D1667" s="209" t="s">
        <v>488</v>
      </c>
      <c r="E1667" s="209" t="s">
        <v>491</v>
      </c>
      <c r="F1667" s="209">
        <v>1</v>
      </c>
      <c r="G1667" s="209" t="s">
        <v>4</v>
      </c>
      <c r="H1667" s="209" t="s">
        <v>620</v>
      </c>
      <c r="I1667" s="209" t="s">
        <v>621</v>
      </c>
      <c r="J1667" s="209" t="s">
        <v>531</v>
      </c>
      <c r="K1667" s="209" t="s">
        <v>2352</v>
      </c>
      <c r="L1667" s="209" t="s">
        <v>606</v>
      </c>
      <c r="M1667" s="209" t="s">
        <v>1001</v>
      </c>
      <c r="N1667" s="209" t="s">
        <v>2361</v>
      </c>
      <c r="O1667" s="209"/>
      <c r="P1667" s="209" t="s">
        <v>848</v>
      </c>
      <c r="Q1667" s="209" t="s">
        <v>688</v>
      </c>
      <c r="R1667" s="209" t="e">
        <f>VLOOKUP(LEFT(Solicitacao_Prancha[[#This Row],[ORIGEM]],4),#REF!,2,0)</f>
        <v>#REF!</v>
      </c>
      <c r="S1667" s="209" t="e">
        <f>VLOOKUP(LEFT(Solicitacao_Prancha[[#This Row],[DESTINO]],4),#REF!,2,0)</f>
        <v>#REF!</v>
      </c>
      <c r="T1667" s="218" t="str">
        <f t="shared" si="384"/>
        <v>Não Aderente</v>
      </c>
      <c r="U1667" s="222">
        <f>((CONCATENATE(Solicitacao_Prancha[[#This Row],[DATA MOVIMENTAÇÃO]]," ",Solicitacao_Prancha[[#This Row],[HORA MOVIMENTAÇÃO]])-Solicitacao_Prancha[[#This Row],[DATA SOLICITAÇÃO]])*24)+3</f>
        <v>4.0666666666511446</v>
      </c>
      <c r="V1667" s="218" t="s">
        <v>410</v>
      </c>
      <c r="W1667" s="209" t="str">
        <f>LEFT(Solicitacao_Prancha[[#This Row],[ORIGEM]],4)</f>
        <v>0464</v>
      </c>
      <c r="X1667" s="209" t="str">
        <f>LEFT(Solicitacao_Prancha[[#This Row],[DESTINO]],4)</f>
        <v>0359</v>
      </c>
      <c r="Y1667" s="209" t="str">
        <f t="shared" si="385"/>
        <v>BRLP0464</v>
      </c>
      <c r="Z1667" s="209" t="str">
        <f t="shared" si="386"/>
        <v>04640359</v>
      </c>
      <c r="AA1667" s="209" t="str">
        <f t="shared" si="387"/>
        <v>BRLP0359</v>
      </c>
      <c r="AB1667" s="222" t="e">
        <f>VLOOKUP(Y1667,#REF!,2,0)</f>
        <v>#REF!</v>
      </c>
      <c r="AC1667" s="222" t="e">
        <f>VLOOKUP(Z1667,#REF!,2,0)</f>
        <v>#REF!</v>
      </c>
      <c r="AD1667" s="222" t="e">
        <f>VLOOKUP(AA1667,#REF!,2,0)</f>
        <v>#REF!</v>
      </c>
      <c r="AE1667" s="228" t="e">
        <f t="shared" si="388"/>
        <v>#REF!</v>
      </c>
      <c r="AF1667" s="230" t="e">
        <f t="shared" si="389"/>
        <v>#REF!</v>
      </c>
      <c r="AG1667" s="230">
        <v>2</v>
      </c>
      <c r="AH1667" s="230" t="e">
        <f t="shared" si="390"/>
        <v>#REF!</v>
      </c>
      <c r="AI1667" s="230" t="e">
        <f t="shared" si="391"/>
        <v>#REF!</v>
      </c>
      <c r="AJ1667" s="230" t="e">
        <f t="shared" si="392"/>
        <v>#REF!</v>
      </c>
      <c r="AK1667" s="209"/>
      <c r="AL1667" s="209"/>
      <c r="AM1667" s="209"/>
      <c r="AN1667" s="209"/>
      <c r="AO1667" s="209"/>
      <c r="AP1667" s="209"/>
      <c r="AQ1667" s="209"/>
      <c r="AR1667" s="209"/>
      <c r="AS1667" s="209"/>
      <c r="AT1667" s="209"/>
      <c r="AU1667" s="209"/>
      <c r="AV1667" s="209"/>
      <c r="AW1667" s="209"/>
      <c r="AX1667"/>
    </row>
    <row r="1668" spans="1:50" ht="15" hidden="1" x14ac:dyDescent="0.25">
      <c r="A1668" s="209">
        <v>4431</v>
      </c>
      <c r="B1668" s="209" t="s">
        <v>745</v>
      </c>
      <c r="C1668" s="210">
        <v>45688.479166666664</v>
      </c>
      <c r="D1668" s="209" t="s">
        <v>1773</v>
      </c>
      <c r="E1668" s="209" t="s">
        <v>553</v>
      </c>
      <c r="F1668" s="209">
        <v>3</v>
      </c>
      <c r="G1668" s="209" t="s">
        <v>554</v>
      </c>
      <c r="H1668" s="209" t="s">
        <v>624</v>
      </c>
      <c r="I1668" s="209" t="s">
        <v>622</v>
      </c>
      <c r="J1668" s="209" t="s">
        <v>1</v>
      </c>
      <c r="K1668" s="209" t="s">
        <v>2383</v>
      </c>
      <c r="L1668" s="209" t="s">
        <v>612</v>
      </c>
      <c r="M1668" s="209" t="s">
        <v>765</v>
      </c>
      <c r="N1668" s="209" t="s">
        <v>560</v>
      </c>
      <c r="O1668" s="209"/>
      <c r="P1668" s="209"/>
      <c r="Q1668" s="209" t="s">
        <v>687</v>
      </c>
      <c r="R1668" s="209" t="e">
        <f>VLOOKUP(LEFT(Solicitacao_Prancha[[#This Row],[ORIGEM]],4),#REF!,2,0)</f>
        <v>#REF!</v>
      </c>
      <c r="S1668" s="209" t="e">
        <f>VLOOKUP(LEFT(Solicitacao_Prancha[[#This Row],[DESTINO]],4),#REF!,2,0)</f>
        <v>#REF!</v>
      </c>
      <c r="T1668" s="218" t="str">
        <f t="shared" si="384"/>
        <v>Não Aderente</v>
      </c>
      <c r="U1668" s="222">
        <f>((CONCATENATE(Solicitacao_Prancha[[#This Row],[DATA MOVIMENTAÇÃO]]," ",Solicitacao_Prancha[[#This Row],[HORA MOVIMENTAÇÃO]])-Solicitacao_Prancha[[#This Row],[DATA SOLICITAÇÃO]])*24)+3</f>
        <v>22.000000000116415</v>
      </c>
      <c r="V1668" s="218" t="s">
        <v>410</v>
      </c>
      <c r="W1668" s="209" t="str">
        <f>LEFT(Solicitacao_Prancha[[#This Row],[ORIGEM]],4)</f>
        <v>0476</v>
      </c>
      <c r="X1668" s="209" t="str">
        <f>LEFT(Solicitacao_Prancha[[#This Row],[DESTINO]],4)</f>
        <v>0480</v>
      </c>
      <c r="Y1668" s="209" t="str">
        <f t="shared" si="385"/>
        <v>BRLP0476</v>
      </c>
      <c r="Z1668" s="209" t="str">
        <f t="shared" si="386"/>
        <v>04760480</v>
      </c>
      <c r="AA1668" s="209" t="str">
        <f t="shared" si="387"/>
        <v>BRLP0480</v>
      </c>
      <c r="AB1668" s="222" t="e">
        <f>VLOOKUP(Y1668,#REF!,2,0)</f>
        <v>#REF!</v>
      </c>
      <c r="AC1668" s="222" t="e">
        <f>VLOOKUP(Z1668,#REF!,2,0)</f>
        <v>#REF!</v>
      </c>
      <c r="AD1668" s="222" t="e">
        <f>VLOOKUP(AA1668,#REF!,2,0)</f>
        <v>#REF!</v>
      </c>
      <c r="AE1668" s="228" t="e">
        <f t="shared" si="388"/>
        <v>#REF!</v>
      </c>
      <c r="AF1668" s="230" t="e">
        <f t="shared" si="389"/>
        <v>#REF!</v>
      </c>
      <c r="AG1668" s="230">
        <v>2</v>
      </c>
      <c r="AH1668" s="230" t="e">
        <f t="shared" si="390"/>
        <v>#REF!</v>
      </c>
      <c r="AI1668" s="230" t="e">
        <f t="shared" si="391"/>
        <v>#REF!</v>
      </c>
      <c r="AJ1668" s="230" t="e">
        <f t="shared" si="392"/>
        <v>#REF!</v>
      </c>
      <c r="AK1668" s="209"/>
      <c r="AL1668" s="209"/>
      <c r="AM1668" s="209"/>
      <c r="AN1668" s="209"/>
      <c r="AO1668" s="209"/>
      <c r="AP1668" s="209"/>
      <c r="AQ1668" s="209"/>
      <c r="AR1668" s="209"/>
      <c r="AS1668" s="209"/>
      <c r="AT1668" s="209"/>
      <c r="AU1668" s="209"/>
      <c r="AV1668" s="209"/>
      <c r="AW1668" s="209"/>
      <c r="AX1668"/>
    </row>
    <row r="1669" spans="1:50" ht="15" hidden="1" x14ac:dyDescent="0.25">
      <c r="A1669" s="209">
        <v>4434</v>
      </c>
      <c r="B1669" s="209" t="s">
        <v>717</v>
      </c>
      <c r="C1669" s="210">
        <v>45688.573611111111</v>
      </c>
      <c r="D1669" s="209" t="s">
        <v>510</v>
      </c>
      <c r="E1669" s="209" t="s">
        <v>493</v>
      </c>
      <c r="F1669" s="209">
        <v>1</v>
      </c>
      <c r="G1669" s="209" t="s">
        <v>4</v>
      </c>
      <c r="H1669" s="209" t="s">
        <v>620</v>
      </c>
      <c r="I1669" s="209" t="s">
        <v>624</v>
      </c>
      <c r="J1669" s="209" t="s">
        <v>531</v>
      </c>
      <c r="K1669" s="209" t="s">
        <v>2352</v>
      </c>
      <c r="L1669" s="209" t="s">
        <v>606</v>
      </c>
      <c r="M1669" s="209" t="s">
        <v>635</v>
      </c>
      <c r="N1669" s="209" t="s">
        <v>638</v>
      </c>
      <c r="O1669" s="209"/>
      <c r="P1669" s="209" t="s">
        <v>633</v>
      </c>
      <c r="Q1669" s="209" t="s">
        <v>688</v>
      </c>
      <c r="R1669" s="209" t="e">
        <f>VLOOKUP(LEFT(Solicitacao_Prancha[[#This Row],[ORIGEM]],4),#REF!,2,0)</f>
        <v>#REF!</v>
      </c>
      <c r="S1669" s="209" t="e">
        <f>VLOOKUP(LEFT(Solicitacao_Prancha[[#This Row],[DESTINO]],4),#REF!,2,0)</f>
        <v>#REF!</v>
      </c>
      <c r="T1669" s="218" t="str">
        <f t="shared" si="384"/>
        <v>Não Aderente</v>
      </c>
      <c r="U1669" s="222">
        <f>((CONCATENATE(Solicitacao_Prancha[[#This Row],[DATA MOVIMENTAÇÃO]]," ",Solicitacao_Prancha[[#This Row],[HORA MOVIMENTAÇÃO]])-Solicitacao_Prancha[[#This Row],[DATA SOLICITAÇÃO]])*24)+3</f>
        <v>1.2333333333372138</v>
      </c>
      <c r="V1669" s="218" t="s">
        <v>410</v>
      </c>
      <c r="W1669" s="209" t="str">
        <f>LEFT(Solicitacao_Prancha[[#This Row],[ORIGEM]],4)</f>
        <v>0030</v>
      </c>
      <c r="X1669" s="209" t="str">
        <f>LEFT(Solicitacao_Prancha[[#This Row],[DESTINO]],4)</f>
        <v>0011</v>
      </c>
      <c r="Y1669" s="209" t="str">
        <f t="shared" si="385"/>
        <v>BRLP0030</v>
      </c>
      <c r="Z1669" s="209" t="str">
        <f t="shared" si="386"/>
        <v>00300011</v>
      </c>
      <c r="AA1669" s="209" t="str">
        <f t="shared" si="387"/>
        <v>BRLP0011</v>
      </c>
      <c r="AB1669" s="222" t="e">
        <f>VLOOKUP(Y1669,#REF!,2,0)</f>
        <v>#REF!</v>
      </c>
      <c r="AC1669" s="222" t="e">
        <f>VLOOKUP(Z1669,#REF!,2,0)</f>
        <v>#REF!</v>
      </c>
      <c r="AD1669" s="222" t="e">
        <f>VLOOKUP(AA1669,#REF!,2,0)</f>
        <v>#REF!</v>
      </c>
      <c r="AE1669" s="228" t="e">
        <f t="shared" si="388"/>
        <v>#REF!</v>
      </c>
      <c r="AF1669" s="230" t="e">
        <f t="shared" si="389"/>
        <v>#REF!</v>
      </c>
      <c r="AG1669" s="230">
        <v>2</v>
      </c>
      <c r="AH1669" s="230" t="e">
        <f t="shared" si="390"/>
        <v>#REF!</v>
      </c>
      <c r="AI1669" s="230" t="e">
        <f t="shared" si="391"/>
        <v>#REF!</v>
      </c>
      <c r="AJ1669" s="230" t="e">
        <f t="shared" si="392"/>
        <v>#REF!</v>
      </c>
      <c r="AK1669" s="209"/>
      <c r="AL1669" s="209"/>
      <c r="AM1669" s="209"/>
      <c r="AN1669" s="209"/>
      <c r="AO1669" s="209"/>
      <c r="AP1669" s="209"/>
      <c r="AQ1669" s="209"/>
      <c r="AR1669" s="209"/>
      <c r="AS1669" s="209"/>
      <c r="AT1669" s="209"/>
      <c r="AU1669" s="209"/>
      <c r="AV1669" s="209"/>
      <c r="AW1669" s="209"/>
      <c r="AX1669"/>
    </row>
    <row r="1670" spans="1:50" ht="15" hidden="1" x14ac:dyDescent="0.25">
      <c r="A1670" s="209">
        <v>4460</v>
      </c>
      <c r="B1670" s="209" t="s">
        <v>718</v>
      </c>
      <c r="C1670" s="210">
        <v>45688.574999999997</v>
      </c>
      <c r="D1670" s="209" t="s">
        <v>2142</v>
      </c>
      <c r="E1670" s="209" t="s">
        <v>719</v>
      </c>
      <c r="F1670" s="209">
        <v>3</v>
      </c>
      <c r="G1670" s="209" t="s">
        <v>4</v>
      </c>
      <c r="H1670" s="209" t="s">
        <v>624</v>
      </c>
      <c r="I1670" s="209" t="s">
        <v>621</v>
      </c>
      <c r="J1670" s="209" t="s">
        <v>502</v>
      </c>
      <c r="K1670" s="209" t="s">
        <v>2388</v>
      </c>
      <c r="L1670" s="209" t="s">
        <v>595</v>
      </c>
      <c r="M1670" s="209" t="s">
        <v>1748</v>
      </c>
      <c r="N1670" s="209" t="s">
        <v>2057</v>
      </c>
      <c r="O1670" s="209"/>
      <c r="P1670" s="209"/>
      <c r="Q1670" s="209" t="s">
        <v>688</v>
      </c>
      <c r="R1670" s="209" t="e">
        <f>VLOOKUP(LEFT(Solicitacao_Prancha[[#This Row],[ORIGEM]],4),#REF!,2,0)</f>
        <v>#REF!</v>
      </c>
      <c r="S1670" s="209" t="e">
        <f>VLOOKUP(LEFT(Solicitacao_Prancha[[#This Row],[DESTINO]],4),#REF!,2,0)</f>
        <v>#REF!</v>
      </c>
      <c r="T1670" s="218" t="str">
        <f t="shared" ref="T1670" si="393">IF(U1670&gt;=48,"Aderente","Não Aderente")</f>
        <v>Não Aderente</v>
      </c>
      <c r="U1670" s="222">
        <f>((CONCATENATE(Solicitacao_Prancha[[#This Row],[DATA MOVIMENTAÇÃO]]," ",Solicitacao_Prancha[[#This Row],[HORA MOVIMENTAÇÃO]])-Solicitacao_Prancha[[#This Row],[DATA SOLICITAÇÃO]])*24)+3</f>
        <v>47.200000000011642</v>
      </c>
      <c r="V1670" s="218" t="s">
        <v>410</v>
      </c>
      <c r="W1670" s="209" t="str">
        <f>LEFT(Solicitacao_Prancha[[#This Row],[ORIGEM]],4)</f>
        <v>0455</v>
      </c>
      <c r="X1670" s="209" t="str">
        <f>LEFT(Solicitacao_Prancha[[#This Row],[DESTINO]],4)</f>
        <v>0354</v>
      </c>
      <c r="Y1670" s="209" t="str">
        <f t="shared" ref="Y1670" si="394">CONCATENATE(V1670,W1670)</f>
        <v>BRLP0455</v>
      </c>
      <c r="Z1670" s="209" t="str">
        <f t="shared" ref="Z1670" si="395">CONCATENATE(W1670,X1670)</f>
        <v>04550354</v>
      </c>
      <c r="AA1670" s="209" t="str">
        <f t="shared" ref="AA1670" si="396">CONCATENATE(V1670,X1670)</f>
        <v>BRLP0354</v>
      </c>
      <c r="AB1670" s="222" t="e">
        <f>VLOOKUP(Y1670,#REF!,2,0)</f>
        <v>#REF!</v>
      </c>
      <c r="AC1670" s="222" t="e">
        <f>VLOOKUP(Z1670,#REF!,2,0)</f>
        <v>#REF!</v>
      </c>
      <c r="AD1670" s="222" t="e">
        <f>VLOOKUP(AA1670,#REF!,2,0)</f>
        <v>#REF!</v>
      </c>
      <c r="AE1670" s="228" t="e">
        <f t="shared" ref="AE1670" si="397">SUM(AB1670:AD1670)</f>
        <v>#REF!</v>
      </c>
      <c r="AF1670" s="230" t="e">
        <f t="shared" ref="AF1670" si="398">(AB1670/65)+(AC1670/42.5)+(AD1670/65)</f>
        <v>#REF!</v>
      </c>
      <c r="AG1670" s="230">
        <v>3</v>
      </c>
      <c r="AH1670" s="230" t="e">
        <f t="shared" ref="AH1670" si="399">(AD1670/65)+(AE1670/42.5)+(AF1670/65)</f>
        <v>#REF!</v>
      </c>
      <c r="AI1670" s="230" t="e">
        <f t="shared" ref="AI1670" si="400">(AE1670/65)+(AF1670/42.5)+(AG1670/65)</f>
        <v>#REF!</v>
      </c>
      <c r="AJ1670" s="230" t="e">
        <f t="shared" ref="AJ1670" si="401">(AF1670/65)+(AG1670/42.5)+(AH1670/65)</f>
        <v>#REF!</v>
      </c>
      <c r="AK1670" s="209"/>
      <c r="AL1670" s="209"/>
      <c r="AM1670" s="209"/>
      <c r="AN1670" s="209"/>
      <c r="AO1670" s="209"/>
      <c r="AP1670" s="209"/>
      <c r="AQ1670" s="209"/>
      <c r="AR1670" s="209"/>
      <c r="AS1670" s="209"/>
      <c r="AT1670" s="209"/>
      <c r="AU1670" s="209"/>
      <c r="AV1670" s="209"/>
      <c r="AW1670" s="209"/>
      <c r="AX1670"/>
    </row>
    <row r="1671" spans="1:50" ht="15" hidden="1" x14ac:dyDescent="0.25">
      <c r="A1671" s="209">
        <v>4435</v>
      </c>
      <c r="B1671" s="209" t="s">
        <v>718</v>
      </c>
      <c r="C1671" s="210">
        <v>45688.574999999997</v>
      </c>
      <c r="D1671" s="209" t="s">
        <v>2142</v>
      </c>
      <c r="E1671" s="209" t="s">
        <v>719</v>
      </c>
      <c r="F1671" s="209">
        <v>5</v>
      </c>
      <c r="G1671" s="209" t="s">
        <v>4</v>
      </c>
      <c r="H1671" s="209" t="s">
        <v>626</v>
      </c>
      <c r="I1671" s="209" t="s">
        <v>621</v>
      </c>
      <c r="J1671" s="209" t="s">
        <v>1</v>
      </c>
      <c r="K1671" s="209" t="s">
        <v>2388</v>
      </c>
      <c r="L1671" s="209" t="s">
        <v>595</v>
      </c>
      <c r="M1671" s="209" t="s">
        <v>1748</v>
      </c>
      <c r="N1671" s="209" t="s">
        <v>2057</v>
      </c>
      <c r="O1671" s="209"/>
      <c r="P1671" s="209"/>
      <c r="Q1671" s="209" t="s">
        <v>688</v>
      </c>
      <c r="R1671" s="209" t="e">
        <f>VLOOKUP(LEFT(Solicitacao_Prancha[[#This Row],[ORIGEM]],4),#REF!,2,0)</f>
        <v>#REF!</v>
      </c>
      <c r="S1671" s="209" t="e">
        <f>VLOOKUP(LEFT(Solicitacao_Prancha[[#This Row],[DESTINO]],4),#REF!,2,0)</f>
        <v>#REF!</v>
      </c>
      <c r="T1671" s="218"/>
      <c r="U1671" s="222"/>
      <c r="V1671" s="218"/>
      <c r="W1671" s="209"/>
      <c r="X1671" s="209"/>
      <c r="Y1671" s="209"/>
      <c r="Z1671" s="209"/>
      <c r="AA1671" s="209"/>
      <c r="AB1671" s="222"/>
      <c r="AC1671" s="222"/>
      <c r="AD1671" s="222"/>
      <c r="AE1671" s="228"/>
      <c r="AF1671" s="230"/>
      <c r="AG1671" s="230"/>
      <c r="AH1671" s="230"/>
      <c r="AI1671" s="230"/>
      <c r="AJ1671" s="230"/>
      <c r="AK1671" s="209"/>
      <c r="AL1671" s="209"/>
      <c r="AM1671" s="209"/>
      <c r="AN1671" s="209"/>
      <c r="AO1671" s="209"/>
      <c r="AP1671" s="209"/>
      <c r="AQ1671" s="209"/>
      <c r="AR1671" s="209"/>
      <c r="AS1671" s="209"/>
      <c r="AT1671" s="209"/>
      <c r="AU1671" s="209"/>
      <c r="AV1671" s="209"/>
      <c r="AW1671" s="209"/>
      <c r="AX1671"/>
    </row>
    <row r="1672" spans="1:50" ht="15" hidden="1" x14ac:dyDescent="0.25">
      <c r="A1672" s="209">
        <v>4465</v>
      </c>
      <c r="B1672" s="209" t="s">
        <v>718</v>
      </c>
      <c r="C1672" s="210">
        <v>45688.574999999997</v>
      </c>
      <c r="D1672" s="209" t="s">
        <v>2142</v>
      </c>
      <c r="E1672" s="209" t="s">
        <v>719</v>
      </c>
      <c r="F1672" s="209">
        <v>2</v>
      </c>
      <c r="G1672" s="209" t="s">
        <v>4</v>
      </c>
      <c r="H1672" s="209" t="s">
        <v>621</v>
      </c>
      <c r="I1672" s="209" t="s">
        <v>621</v>
      </c>
      <c r="J1672" s="209" t="s">
        <v>1</v>
      </c>
      <c r="K1672" s="209" t="s">
        <v>2388</v>
      </c>
      <c r="L1672" s="209" t="s">
        <v>593</v>
      </c>
      <c r="M1672" s="209" t="s">
        <v>1748</v>
      </c>
      <c r="N1672" s="209" t="s">
        <v>1765</v>
      </c>
      <c r="O1672" s="209"/>
      <c r="P1672" s="209"/>
      <c r="Q1672" s="209" t="s">
        <v>688</v>
      </c>
      <c r="R1672" s="209" t="e">
        <f>VLOOKUP(LEFT(Solicitacao_Prancha[[#This Row],[ORIGEM]],4),#REF!,2,0)</f>
        <v>#REF!</v>
      </c>
      <c r="S1672" s="209" t="e">
        <f>VLOOKUP(LEFT(Solicitacao_Prancha[[#This Row],[DESTINO]],4),#REF!,2,0)</f>
        <v>#REF!</v>
      </c>
      <c r="T1672" s="209"/>
      <c r="U1672" s="209"/>
      <c r="V1672" s="209"/>
      <c r="W1672" s="209"/>
      <c r="X1672" s="209"/>
      <c r="Y1672" s="209"/>
      <c r="Z1672" s="209"/>
      <c r="AA1672" s="209"/>
      <c r="AB1672" s="209"/>
      <c r="AC1672" s="209"/>
      <c r="AD1672" s="209"/>
      <c r="AE1672" s="209"/>
      <c r="AF1672" s="209"/>
      <c r="AG1672" s="209"/>
      <c r="AH1672" s="209"/>
      <c r="AI1672" s="209"/>
      <c r="AJ1672" s="209"/>
      <c r="AK1672" s="209"/>
      <c r="AL1672" s="209"/>
      <c r="AM1672" s="209"/>
      <c r="AN1672" s="209"/>
      <c r="AO1672" s="209"/>
      <c r="AP1672" s="209"/>
      <c r="AQ1672" s="209"/>
      <c r="AR1672" s="209"/>
      <c r="AS1672" s="209"/>
      <c r="AT1672" s="209"/>
      <c r="AU1672" s="209"/>
      <c r="AV1672" s="209"/>
      <c r="AW1672" s="209"/>
      <c r="AX1672"/>
    </row>
    <row r="1673" spans="1:50" ht="15" hidden="1" x14ac:dyDescent="0.25">
      <c r="A1673" s="209">
        <v>4463</v>
      </c>
      <c r="B1673" s="209" t="s">
        <v>718</v>
      </c>
      <c r="C1673" s="210">
        <v>45688.574999999997</v>
      </c>
      <c r="D1673" s="209" t="s">
        <v>2142</v>
      </c>
      <c r="E1673" s="209" t="s">
        <v>719</v>
      </c>
      <c r="F1673" s="209">
        <v>2</v>
      </c>
      <c r="G1673" s="209" t="s">
        <v>4</v>
      </c>
      <c r="H1673" s="209" t="s">
        <v>621</v>
      </c>
      <c r="I1673" s="209" t="s">
        <v>621</v>
      </c>
      <c r="J1673" s="209" t="s">
        <v>502</v>
      </c>
      <c r="K1673" s="209" t="s">
        <v>2388</v>
      </c>
      <c r="L1673" s="209" t="s">
        <v>595</v>
      </c>
      <c r="M1673" s="209" t="s">
        <v>1748</v>
      </c>
      <c r="N1673" s="209" t="s">
        <v>2057</v>
      </c>
      <c r="O1673" s="209"/>
      <c r="P1673" s="209"/>
      <c r="Q1673" s="209" t="s">
        <v>688</v>
      </c>
      <c r="R1673" s="209" t="e">
        <f>VLOOKUP(LEFT(Solicitacao_Prancha[[#This Row],[ORIGEM]],4),#REF!,2,0)</f>
        <v>#REF!</v>
      </c>
      <c r="S1673" s="209" t="e">
        <f>VLOOKUP(LEFT(Solicitacao_Prancha[[#This Row],[DESTINO]],4),#REF!,2,0)</f>
        <v>#REF!</v>
      </c>
      <c r="T1673" s="218" t="str">
        <f t="shared" ref="T1673:T1677" si="402">IF(U1673&gt;=48,"Aderente","Não Aderente")</f>
        <v>Não Aderente</v>
      </c>
      <c r="U1673" s="222">
        <f>((CONCATENATE(Solicitacao_Prancha[[#This Row],[DATA MOVIMENTAÇÃO]]," ",Solicitacao_Prancha[[#This Row],[HORA MOVIMENTAÇÃO]])-Solicitacao_Prancha[[#This Row],[DATA SOLICITAÇÃO]])*24)+3</f>
        <v>47.200000000011642</v>
      </c>
      <c r="V1673" s="218" t="s">
        <v>410</v>
      </c>
      <c r="W1673" s="209" t="str">
        <f>LEFT(Solicitacao_Prancha[[#This Row],[ORIGEM]],4)</f>
        <v>0455</v>
      </c>
      <c r="X1673" s="209" t="str">
        <f>LEFT(Solicitacao_Prancha[[#This Row],[DESTINO]],4)</f>
        <v>0354</v>
      </c>
      <c r="Y1673" s="209" t="str">
        <f t="shared" ref="Y1673:Y1677" si="403">CONCATENATE(V1673,W1673)</f>
        <v>BRLP0455</v>
      </c>
      <c r="Z1673" s="209" t="str">
        <f t="shared" ref="Z1673:Z1677" si="404">CONCATENATE(W1673,X1673)</f>
        <v>04550354</v>
      </c>
      <c r="AA1673" s="209" t="str">
        <f t="shared" ref="AA1673:AA1677" si="405">CONCATENATE(V1673,X1673)</f>
        <v>BRLP0354</v>
      </c>
      <c r="AB1673" s="222" t="e">
        <f>VLOOKUP(Y1673,#REF!,2,0)</f>
        <v>#REF!</v>
      </c>
      <c r="AC1673" s="222" t="e">
        <f>VLOOKUP(Z1673,#REF!,2,0)</f>
        <v>#REF!</v>
      </c>
      <c r="AD1673" s="222" t="e">
        <f>VLOOKUP(AA1673,#REF!,2,0)</f>
        <v>#REF!</v>
      </c>
      <c r="AE1673" s="228" t="e">
        <f t="shared" ref="AE1673:AE1677" si="406">SUM(AB1673:AD1673)</f>
        <v>#REF!</v>
      </c>
      <c r="AF1673" s="230" t="e">
        <f t="shared" ref="AF1673:AF1677" si="407">(AB1673/65)+(AC1673/42.5)+(AD1673/65)</f>
        <v>#REF!</v>
      </c>
      <c r="AG1673" s="230">
        <v>2</v>
      </c>
      <c r="AH1673" s="230" t="e">
        <f t="shared" ref="AH1673:AH1677" si="408">(AD1673/65)+(AE1673/42.5)+(AF1673/65)</f>
        <v>#REF!</v>
      </c>
      <c r="AI1673" s="230" t="e">
        <f t="shared" ref="AI1673:AI1677" si="409">(AE1673/65)+(AF1673/42.5)+(AG1673/65)</f>
        <v>#REF!</v>
      </c>
      <c r="AJ1673" s="228" t="e">
        <f t="shared" ref="AJ1673" si="410">(AF1673/65)+(AG1673/42.5)+(AH1673/65)</f>
        <v>#REF!</v>
      </c>
      <c r="AK1673" s="209"/>
      <c r="AL1673" s="209"/>
      <c r="AM1673" s="209"/>
      <c r="AN1673" s="209"/>
      <c r="AO1673" s="209"/>
      <c r="AP1673" s="209"/>
      <c r="AQ1673" s="209"/>
      <c r="AR1673" s="209"/>
      <c r="AS1673" s="209"/>
      <c r="AT1673" s="209"/>
      <c r="AU1673" s="209"/>
      <c r="AV1673" s="209"/>
      <c r="AW1673" s="209"/>
      <c r="AX1673"/>
    </row>
    <row r="1674" spans="1:50" ht="15" hidden="1" x14ac:dyDescent="0.25">
      <c r="A1674" s="209">
        <v>4436</v>
      </c>
      <c r="B1674" s="209" t="s">
        <v>743</v>
      </c>
      <c r="C1674" s="210">
        <v>45688.625</v>
      </c>
      <c r="D1674" s="209" t="s">
        <v>2106</v>
      </c>
      <c r="E1674" s="209" t="s">
        <v>491</v>
      </c>
      <c r="F1674" s="209">
        <v>1</v>
      </c>
      <c r="G1674" s="209" t="s">
        <v>492</v>
      </c>
      <c r="H1674" s="209" t="s">
        <v>620</v>
      </c>
      <c r="I1674" s="209" t="s">
        <v>621</v>
      </c>
      <c r="J1674" s="209" t="s">
        <v>1</v>
      </c>
      <c r="K1674" s="209" t="s">
        <v>2386</v>
      </c>
      <c r="L1674" s="209" t="s">
        <v>593</v>
      </c>
      <c r="M1674" s="209" t="s">
        <v>1887</v>
      </c>
      <c r="N1674" s="209" t="s">
        <v>1708</v>
      </c>
      <c r="O1674" s="209"/>
      <c r="P1674" s="209"/>
      <c r="Q1674" s="209" t="s">
        <v>688</v>
      </c>
      <c r="R1674" s="209" t="e">
        <f>VLOOKUP(LEFT(Solicitacao_Prancha[[#This Row],[ORIGEM]],4),#REF!,2,0)</f>
        <v>#REF!</v>
      </c>
      <c r="S1674" s="209" t="e">
        <f>VLOOKUP(LEFT(Solicitacao_Prancha[[#This Row],[DESTINO]],4),#REF!,2,0)</f>
        <v>#REF!</v>
      </c>
      <c r="T1674" s="218" t="str">
        <f t="shared" si="402"/>
        <v>Aderente</v>
      </c>
      <c r="U1674" s="222">
        <f>((CONCATENATE(Solicitacao_Prancha[[#This Row],[DATA MOVIMENTAÇÃO]]," ",Solicitacao_Prancha[[#This Row],[HORA MOVIMENTAÇÃO]])-Solicitacao_Prancha[[#This Row],[DATA SOLICITAÇÃO]])*24)+3</f>
        <v>68.000000000058208</v>
      </c>
      <c r="V1674" s="218" t="s">
        <v>410</v>
      </c>
      <c r="W1674" s="209" t="str">
        <f>LEFT(Solicitacao_Prancha[[#This Row],[ORIGEM]],4)</f>
        <v>0516</v>
      </c>
      <c r="X1674" s="209" t="str">
        <f>LEFT(Solicitacao_Prancha[[#This Row],[DESTINO]],4)</f>
        <v>0537</v>
      </c>
      <c r="Y1674" s="209" t="str">
        <f t="shared" si="403"/>
        <v>BRLP0516</v>
      </c>
      <c r="Z1674" s="209" t="str">
        <f t="shared" si="404"/>
        <v>05160537</v>
      </c>
      <c r="AA1674" s="209" t="str">
        <f t="shared" si="405"/>
        <v>BRLP0537</v>
      </c>
      <c r="AB1674" s="222" t="e">
        <f>VLOOKUP(Y1674,#REF!,2,0)</f>
        <v>#REF!</v>
      </c>
      <c r="AC1674" s="222" t="e">
        <f>VLOOKUP(Z1674,#REF!,2,0)</f>
        <v>#REF!</v>
      </c>
      <c r="AD1674" s="222" t="e">
        <f>VLOOKUP(AA1674,#REF!,2,0)</f>
        <v>#REF!</v>
      </c>
      <c r="AE1674" s="228" t="e">
        <f t="shared" si="406"/>
        <v>#REF!</v>
      </c>
      <c r="AF1674" s="230" t="e">
        <f t="shared" si="407"/>
        <v>#REF!</v>
      </c>
      <c r="AG1674" s="230">
        <v>2</v>
      </c>
      <c r="AH1674" s="230" t="e">
        <f t="shared" si="408"/>
        <v>#REF!</v>
      </c>
      <c r="AI1674" s="230" t="e">
        <f t="shared" si="409"/>
        <v>#REF!</v>
      </c>
      <c r="AJ1674" s="209">
        <v>1</v>
      </c>
      <c r="AK1674" s="209"/>
      <c r="AL1674" s="209"/>
      <c r="AM1674" s="209"/>
      <c r="AN1674" s="209"/>
      <c r="AO1674" s="209"/>
      <c r="AP1674" s="209"/>
      <c r="AQ1674" s="209"/>
      <c r="AR1674" s="209"/>
      <c r="AS1674" s="209"/>
      <c r="AT1674" s="209"/>
      <c r="AU1674" s="209"/>
      <c r="AV1674" s="209"/>
      <c r="AW1674" s="209"/>
      <c r="AX1674"/>
    </row>
    <row r="1675" spans="1:50" ht="15" hidden="1" x14ac:dyDescent="0.25">
      <c r="A1675" s="209">
        <v>4437</v>
      </c>
      <c r="B1675" s="209" t="s">
        <v>743</v>
      </c>
      <c r="C1675" s="210">
        <v>45688.631249999999</v>
      </c>
      <c r="D1675" s="209" t="s">
        <v>2106</v>
      </c>
      <c r="E1675" s="209" t="s">
        <v>503</v>
      </c>
      <c r="F1675" s="209">
        <v>1</v>
      </c>
      <c r="G1675" s="209" t="s">
        <v>492</v>
      </c>
      <c r="H1675" s="209" t="s">
        <v>620</v>
      </c>
      <c r="I1675" s="209" t="s">
        <v>621</v>
      </c>
      <c r="J1675" s="209" t="s">
        <v>1</v>
      </c>
      <c r="K1675" s="209" t="s">
        <v>2386</v>
      </c>
      <c r="L1675" s="209" t="s">
        <v>593</v>
      </c>
      <c r="M1675" s="209" t="s">
        <v>1887</v>
      </c>
      <c r="N1675" s="209" t="s">
        <v>1708</v>
      </c>
      <c r="O1675" s="209"/>
      <c r="P1675" s="209"/>
      <c r="Q1675" s="209" t="s">
        <v>688</v>
      </c>
      <c r="R1675" s="209" t="e">
        <f>VLOOKUP(LEFT(Solicitacao_Prancha[[#This Row],[ORIGEM]],4),#REF!,2,0)</f>
        <v>#REF!</v>
      </c>
      <c r="S1675" s="209" t="e">
        <f>VLOOKUP(LEFT(Solicitacao_Prancha[[#This Row],[DESTINO]],4),#REF!,2,0)</f>
        <v>#REF!</v>
      </c>
      <c r="T1675" s="218" t="str">
        <f t="shared" si="402"/>
        <v>Aderente</v>
      </c>
      <c r="U1675" s="222">
        <f>((CONCATENATE(Solicitacao_Prancha[[#This Row],[DATA MOVIMENTAÇÃO]]," ",Solicitacao_Prancha[[#This Row],[HORA MOVIMENTAÇÃO]])-Solicitacao_Prancha[[#This Row],[DATA SOLICITAÇÃO]])*24)+3</f>
        <v>67.850000000093132</v>
      </c>
      <c r="V1675" s="218" t="s">
        <v>410</v>
      </c>
      <c r="W1675" s="209" t="str">
        <f>LEFT(Solicitacao_Prancha[[#This Row],[ORIGEM]],4)</f>
        <v>0516</v>
      </c>
      <c r="X1675" s="209" t="str">
        <f>LEFT(Solicitacao_Prancha[[#This Row],[DESTINO]],4)</f>
        <v>0537</v>
      </c>
      <c r="Y1675" s="209" t="str">
        <f t="shared" si="403"/>
        <v>BRLP0516</v>
      </c>
      <c r="Z1675" s="209" t="str">
        <f t="shared" si="404"/>
        <v>05160537</v>
      </c>
      <c r="AA1675" s="209" t="str">
        <f t="shared" si="405"/>
        <v>BRLP0537</v>
      </c>
      <c r="AB1675" s="222" t="e">
        <f>VLOOKUP(Y1675,#REF!,2,0)</f>
        <v>#REF!</v>
      </c>
      <c r="AC1675" s="222" t="e">
        <f>VLOOKUP(Z1675,#REF!,2,0)</f>
        <v>#REF!</v>
      </c>
      <c r="AD1675" s="222" t="e">
        <f>VLOOKUP(AA1675,#REF!,2,0)</f>
        <v>#REF!</v>
      </c>
      <c r="AE1675" s="228" t="e">
        <f t="shared" si="406"/>
        <v>#REF!</v>
      </c>
      <c r="AF1675" s="230" t="e">
        <f t="shared" si="407"/>
        <v>#REF!</v>
      </c>
      <c r="AG1675" s="230">
        <v>2</v>
      </c>
      <c r="AH1675" s="230" t="e">
        <f t="shared" si="408"/>
        <v>#REF!</v>
      </c>
      <c r="AI1675" s="230" t="e">
        <f t="shared" si="409"/>
        <v>#REF!</v>
      </c>
      <c r="AJ1675" s="209">
        <v>1</v>
      </c>
      <c r="AK1675" s="209"/>
      <c r="AL1675" s="209"/>
      <c r="AM1675" s="209"/>
      <c r="AN1675" s="209"/>
      <c r="AO1675" s="209"/>
      <c r="AP1675" s="209"/>
      <c r="AQ1675" s="209"/>
      <c r="AR1675" s="209"/>
      <c r="AS1675" s="209"/>
      <c r="AT1675" s="209"/>
      <c r="AU1675" s="209"/>
      <c r="AV1675" s="209"/>
      <c r="AW1675" s="209"/>
      <c r="AX1675"/>
    </row>
    <row r="1676" spans="1:50" ht="15" hidden="1" x14ac:dyDescent="0.25">
      <c r="A1676" s="209">
        <v>4438</v>
      </c>
      <c r="B1676" s="209" t="s">
        <v>743</v>
      </c>
      <c r="C1676" s="210">
        <v>45688.634722222225</v>
      </c>
      <c r="D1676" s="209" t="s">
        <v>2106</v>
      </c>
      <c r="E1676" s="209" t="s">
        <v>493</v>
      </c>
      <c r="F1676" s="209">
        <v>1</v>
      </c>
      <c r="G1676" s="209" t="s">
        <v>492</v>
      </c>
      <c r="H1676" s="209" t="s">
        <v>620</v>
      </c>
      <c r="I1676" s="209" t="s">
        <v>621</v>
      </c>
      <c r="J1676" s="209" t="s">
        <v>1</v>
      </c>
      <c r="K1676" s="209" t="s">
        <v>2386</v>
      </c>
      <c r="L1676" s="209" t="s">
        <v>593</v>
      </c>
      <c r="M1676" s="209" t="s">
        <v>1887</v>
      </c>
      <c r="N1676" s="209" t="s">
        <v>1708</v>
      </c>
      <c r="O1676" s="209"/>
      <c r="P1676" s="209"/>
      <c r="Q1676" s="209" t="s">
        <v>688</v>
      </c>
      <c r="R1676" s="209" t="e">
        <f>VLOOKUP(LEFT(Solicitacao_Prancha[[#This Row],[ORIGEM]],4),#REF!,2,0)</f>
        <v>#REF!</v>
      </c>
      <c r="S1676" s="209" t="e">
        <f>VLOOKUP(LEFT(Solicitacao_Prancha[[#This Row],[DESTINO]],4),#REF!,2,0)</f>
        <v>#REF!</v>
      </c>
      <c r="T1676" s="218" t="str">
        <f t="shared" si="402"/>
        <v>Aderente</v>
      </c>
      <c r="U1676" s="222">
        <f>((CONCATENATE(Solicitacao_Prancha[[#This Row],[DATA MOVIMENTAÇÃO]]," ",Solicitacao_Prancha[[#This Row],[HORA MOVIMENTAÇÃO]])-Solicitacao_Prancha[[#This Row],[DATA SOLICITAÇÃO]])*24)+3</f>
        <v>67.766666666662786</v>
      </c>
      <c r="V1676" s="218" t="s">
        <v>410</v>
      </c>
      <c r="W1676" s="209" t="str">
        <f>LEFT(Solicitacao_Prancha[[#This Row],[ORIGEM]],4)</f>
        <v>0516</v>
      </c>
      <c r="X1676" s="209" t="str">
        <f>LEFT(Solicitacao_Prancha[[#This Row],[DESTINO]],4)</f>
        <v>0537</v>
      </c>
      <c r="Y1676" s="209" t="str">
        <f t="shared" si="403"/>
        <v>BRLP0516</v>
      </c>
      <c r="Z1676" s="209" t="str">
        <f t="shared" si="404"/>
        <v>05160537</v>
      </c>
      <c r="AA1676" s="209" t="str">
        <f t="shared" si="405"/>
        <v>BRLP0537</v>
      </c>
      <c r="AB1676" s="222" t="e">
        <f>VLOOKUP(Y1676,#REF!,2,0)</f>
        <v>#REF!</v>
      </c>
      <c r="AC1676" s="222" t="e">
        <f>VLOOKUP(Z1676,#REF!,2,0)</f>
        <v>#REF!</v>
      </c>
      <c r="AD1676" s="222" t="e">
        <f>VLOOKUP(AA1676,#REF!,2,0)</f>
        <v>#REF!</v>
      </c>
      <c r="AE1676" s="228" t="e">
        <f t="shared" si="406"/>
        <v>#REF!</v>
      </c>
      <c r="AF1676" s="230" t="e">
        <f t="shared" si="407"/>
        <v>#REF!</v>
      </c>
      <c r="AG1676" s="230">
        <v>2</v>
      </c>
      <c r="AH1676" s="230" t="e">
        <f t="shared" si="408"/>
        <v>#REF!</v>
      </c>
      <c r="AI1676" s="230" t="e">
        <f t="shared" si="409"/>
        <v>#REF!</v>
      </c>
      <c r="AJ1676" s="209">
        <v>1</v>
      </c>
      <c r="AK1676" s="209"/>
      <c r="AL1676" s="209"/>
      <c r="AM1676" s="209"/>
      <c r="AN1676" s="209"/>
      <c r="AO1676" s="209"/>
      <c r="AP1676" s="209"/>
      <c r="AQ1676" s="209"/>
      <c r="AR1676" s="209"/>
      <c r="AS1676" s="209"/>
      <c r="AT1676" s="209"/>
      <c r="AU1676" s="209"/>
      <c r="AV1676" s="209"/>
      <c r="AW1676" s="209"/>
      <c r="AX1676"/>
    </row>
    <row r="1677" spans="1:50" ht="15" hidden="1" x14ac:dyDescent="0.25">
      <c r="A1677" s="209">
        <v>4439</v>
      </c>
      <c r="B1677" s="209" t="s">
        <v>743</v>
      </c>
      <c r="C1677" s="210">
        <v>45688.636805555558</v>
      </c>
      <c r="D1677" s="209" t="s">
        <v>2106</v>
      </c>
      <c r="E1677" s="209" t="s">
        <v>489</v>
      </c>
      <c r="F1677" s="209">
        <v>1</v>
      </c>
      <c r="G1677" s="209" t="s">
        <v>492</v>
      </c>
      <c r="H1677" s="209" t="s">
        <v>620</v>
      </c>
      <c r="I1677" s="209" t="s">
        <v>621</v>
      </c>
      <c r="J1677" s="209" t="s">
        <v>1</v>
      </c>
      <c r="K1677" s="209" t="s">
        <v>2386</v>
      </c>
      <c r="L1677" s="209" t="s">
        <v>593</v>
      </c>
      <c r="M1677" s="209" t="s">
        <v>1887</v>
      </c>
      <c r="N1677" s="209" t="s">
        <v>1708</v>
      </c>
      <c r="O1677" s="209"/>
      <c r="P1677" s="209"/>
      <c r="Q1677" s="209" t="s">
        <v>688</v>
      </c>
      <c r="R1677" s="209" t="e">
        <f>VLOOKUP(LEFT(Solicitacao_Prancha[[#This Row],[ORIGEM]],4),#REF!,2,0)</f>
        <v>#REF!</v>
      </c>
      <c r="S1677" s="209" t="e">
        <f>VLOOKUP(LEFT(Solicitacao_Prancha[[#This Row],[DESTINO]],4),#REF!,2,0)</f>
        <v>#REF!</v>
      </c>
      <c r="T1677" s="218" t="str">
        <f t="shared" si="402"/>
        <v>Aderente</v>
      </c>
      <c r="U1677" s="222">
        <f>((CONCATENATE(Solicitacao_Prancha[[#This Row],[DATA MOVIMENTAÇÃO]]," ",Solicitacao_Prancha[[#This Row],[HORA MOVIMENTAÇÃO]])-Solicitacao_Prancha[[#This Row],[DATA SOLICITAÇÃO]])*24)+3</f>
        <v>67.716666666674428</v>
      </c>
      <c r="V1677" s="218" t="s">
        <v>410</v>
      </c>
      <c r="W1677" s="209" t="str">
        <f>LEFT(Solicitacao_Prancha[[#This Row],[ORIGEM]],4)</f>
        <v>0516</v>
      </c>
      <c r="X1677" s="209" t="str">
        <f>LEFT(Solicitacao_Prancha[[#This Row],[DESTINO]],4)</f>
        <v>0537</v>
      </c>
      <c r="Y1677" s="209" t="str">
        <f t="shared" si="403"/>
        <v>BRLP0516</v>
      </c>
      <c r="Z1677" s="209" t="str">
        <f t="shared" si="404"/>
        <v>05160537</v>
      </c>
      <c r="AA1677" s="209" t="str">
        <f t="shared" si="405"/>
        <v>BRLP0537</v>
      </c>
      <c r="AB1677" s="222" t="e">
        <f>VLOOKUP(Y1677,#REF!,2,0)</f>
        <v>#REF!</v>
      </c>
      <c r="AC1677" s="222" t="e">
        <f>VLOOKUP(Z1677,#REF!,2,0)</f>
        <v>#REF!</v>
      </c>
      <c r="AD1677" s="222" t="e">
        <f>VLOOKUP(AA1677,#REF!,2,0)</f>
        <v>#REF!</v>
      </c>
      <c r="AE1677" s="228" t="e">
        <f t="shared" si="406"/>
        <v>#REF!</v>
      </c>
      <c r="AF1677" s="230" t="e">
        <f t="shared" si="407"/>
        <v>#REF!</v>
      </c>
      <c r="AG1677" s="230">
        <v>2</v>
      </c>
      <c r="AH1677" s="230" t="e">
        <f t="shared" si="408"/>
        <v>#REF!</v>
      </c>
      <c r="AI1677" s="230" t="e">
        <f t="shared" si="409"/>
        <v>#REF!</v>
      </c>
      <c r="AJ1677" s="209">
        <v>1</v>
      </c>
      <c r="AK1677" s="209"/>
      <c r="AL1677" s="209"/>
      <c r="AM1677" s="209"/>
      <c r="AN1677" s="209"/>
      <c r="AO1677" s="209"/>
      <c r="AP1677" s="209"/>
      <c r="AQ1677" s="209"/>
      <c r="AR1677" s="209"/>
      <c r="AS1677" s="209"/>
      <c r="AT1677" s="209"/>
      <c r="AU1677" s="209"/>
      <c r="AV1677" s="209"/>
      <c r="AW1677" s="209"/>
      <c r="AX1677"/>
    </row>
    <row r="1678" spans="1:50" ht="15" hidden="1" x14ac:dyDescent="0.25">
      <c r="A1678" s="209">
        <v>4440</v>
      </c>
      <c r="B1678" s="209" t="s">
        <v>717</v>
      </c>
      <c r="C1678" s="210">
        <v>45688.697916666664</v>
      </c>
      <c r="D1678" s="209" t="s">
        <v>1350</v>
      </c>
      <c r="E1678" s="209" t="s">
        <v>500</v>
      </c>
      <c r="F1678" s="209">
        <v>1</v>
      </c>
      <c r="G1678" s="209" t="s">
        <v>506</v>
      </c>
      <c r="H1678" s="209" t="s">
        <v>620</v>
      </c>
      <c r="I1678" s="209" t="s">
        <v>624</v>
      </c>
      <c r="J1678" s="209" t="s">
        <v>1</v>
      </c>
      <c r="K1678" s="209" t="s">
        <v>2352</v>
      </c>
      <c r="L1678" s="209" t="s">
        <v>2406</v>
      </c>
      <c r="M1678" s="209" t="s">
        <v>1599</v>
      </c>
      <c r="N1678" s="209" t="s">
        <v>1423</v>
      </c>
      <c r="O1678" s="209"/>
      <c r="P1678" s="209"/>
      <c r="Q1678" s="209" t="s">
        <v>687</v>
      </c>
      <c r="R1678" s="209" t="e">
        <f>VLOOKUP(LEFT(Solicitacao_Prancha[[#This Row],[ORIGEM]],4),#REF!,2,0)</f>
        <v>#REF!</v>
      </c>
      <c r="S1678" s="209" t="e">
        <f>VLOOKUP(LEFT(Solicitacao_Prancha[[#This Row],[DESTINO]],4),#REF!,2,0)</f>
        <v>#REF!</v>
      </c>
      <c r="T1678" s="218" t="str">
        <f t="shared" ref="T1678" si="411">IF(U1678&gt;=48,"Aderente","Não Aderente")</f>
        <v>Não Aderente</v>
      </c>
      <c r="U1678" s="222">
        <f>((CONCATENATE(Solicitacao_Prancha[[#This Row],[DATA MOVIMENTAÇÃO]]," ",Solicitacao_Prancha[[#This Row],[HORA MOVIMENTAÇÃO]])-Solicitacao_Prancha[[#This Row],[DATA SOLICITAÇÃO]])*24)+3</f>
        <v>1.6666666720993817E-2</v>
      </c>
      <c r="V1678" s="218" t="s">
        <v>410</v>
      </c>
      <c r="W1678" s="209" t="str">
        <f>LEFT(Solicitacao_Prancha[[#This Row],[ORIGEM]],4)</f>
        <v>0393</v>
      </c>
      <c r="X1678" s="209" t="str">
        <f>LEFT(Solicitacao_Prancha[[#This Row],[DESTINO]],4)</f>
        <v>0396</v>
      </c>
      <c r="Y1678" s="209" t="str">
        <f t="shared" ref="Y1678" si="412">CONCATENATE(V1678,W1678)</f>
        <v>BRLP0393</v>
      </c>
      <c r="Z1678" s="209" t="str">
        <f t="shared" ref="Z1678" si="413">CONCATENATE(W1678,X1678)</f>
        <v>03930396</v>
      </c>
      <c r="AA1678" s="209" t="str">
        <f t="shared" ref="AA1678" si="414">CONCATENATE(V1678,X1678)</f>
        <v>BRLP0396</v>
      </c>
      <c r="AB1678" s="222" t="e">
        <f>VLOOKUP(Y1678,#REF!,2,0)</f>
        <v>#REF!</v>
      </c>
      <c r="AC1678" s="222" t="e">
        <f>VLOOKUP(Z1678,#REF!,2,0)</f>
        <v>#REF!</v>
      </c>
      <c r="AD1678" s="222" t="e">
        <f>VLOOKUP(AA1678,#REF!,2,0)</f>
        <v>#REF!</v>
      </c>
      <c r="AE1678" s="228" t="e">
        <f t="shared" ref="AE1678" si="415">SUM(AB1678:AD1678)</f>
        <v>#REF!</v>
      </c>
      <c r="AF1678" s="230" t="e">
        <f t="shared" ref="AF1678" si="416">(AB1678/65)+(AC1678/42.5)+(AD1678/65)</f>
        <v>#REF!</v>
      </c>
      <c r="AG1678" s="230">
        <v>2</v>
      </c>
      <c r="AH1678" s="230" t="e">
        <f t="shared" ref="AH1678" si="417">(AD1678/65)+(AE1678/42.5)+(AF1678/65)</f>
        <v>#REF!</v>
      </c>
      <c r="AI1678" s="230" t="e">
        <f t="shared" ref="AI1678" si="418">(AE1678/65)+(AF1678/42.5)+(AG1678/65)</f>
        <v>#REF!</v>
      </c>
      <c r="AJ1678" s="230" t="e">
        <f t="shared" ref="AJ1678" si="419">(AF1678/65)+(AG1678/42.5)+(AH1678/65)</f>
        <v>#REF!</v>
      </c>
      <c r="AK1678" s="209"/>
      <c r="AL1678" s="209"/>
      <c r="AM1678" s="209"/>
      <c r="AN1678" s="209"/>
      <c r="AO1678" s="209"/>
      <c r="AP1678" s="209"/>
      <c r="AQ1678" s="209"/>
      <c r="AR1678" s="209"/>
      <c r="AS1678" s="209"/>
      <c r="AT1678" s="209"/>
      <c r="AU1678" s="209"/>
      <c r="AV1678" s="209"/>
      <c r="AW1678" s="209"/>
      <c r="AX1678"/>
    </row>
    <row r="1679" spans="1:50" ht="15" hidden="1" x14ac:dyDescent="0.25">
      <c r="A1679" s="209">
        <v>4441</v>
      </c>
      <c r="B1679" s="209" t="s">
        <v>718</v>
      </c>
      <c r="C1679" s="210">
        <v>45688.720138888886</v>
      </c>
      <c r="D1679" s="209" t="s">
        <v>579</v>
      </c>
      <c r="E1679" s="209" t="s">
        <v>719</v>
      </c>
      <c r="F1679" s="209">
        <v>8</v>
      </c>
      <c r="G1679" s="209" t="s">
        <v>487</v>
      </c>
      <c r="H1679" s="209" t="s">
        <v>622</v>
      </c>
      <c r="I1679" s="209" t="s">
        <v>621</v>
      </c>
      <c r="J1679" s="209" t="s">
        <v>1</v>
      </c>
      <c r="K1679" s="209" t="s">
        <v>2306</v>
      </c>
      <c r="L1679" s="209" t="s">
        <v>593</v>
      </c>
      <c r="M1679" s="209" t="s">
        <v>1711</v>
      </c>
      <c r="N1679" s="209" t="s">
        <v>1580</v>
      </c>
      <c r="O1679" s="209"/>
      <c r="P1679" s="209"/>
      <c r="Q1679" s="209" t="s">
        <v>687</v>
      </c>
      <c r="R1679" s="209" t="e">
        <f>VLOOKUP(LEFT(Solicitacao_Prancha[[#This Row],[ORIGEM]],4),#REF!,2,0)</f>
        <v>#REF!</v>
      </c>
      <c r="S1679" s="209" t="e">
        <f>VLOOKUP(LEFT(Solicitacao_Prancha[[#This Row],[DESTINO]],4),#REF!,2,0)</f>
        <v>#REF!</v>
      </c>
      <c r="T1679" s="218" t="str">
        <f t="shared" ref="T1679:T1682" si="420">IF(U1679&gt;=48,"Aderente","Não Aderente")</f>
        <v>Não Aderente</v>
      </c>
      <c r="U1679" s="222">
        <f>((CONCATENATE(Solicitacao_Prancha[[#This Row],[DATA MOVIMENTAÇÃO]]," ",Solicitacao_Prancha[[#This Row],[HORA MOVIMENTAÇÃO]])-Solicitacao_Prancha[[#This Row],[DATA SOLICITAÇÃO]])*24)+3</f>
        <v>-126.28333333320916</v>
      </c>
      <c r="V1679" s="218" t="s">
        <v>410</v>
      </c>
      <c r="W1679" s="209" t="str">
        <f>LEFT(Solicitacao_Prancha[[#This Row],[ORIGEM]],4)</f>
        <v>1022</v>
      </c>
      <c r="X1679" s="209" t="str">
        <f>LEFT(Solicitacao_Prancha[[#This Row],[DESTINO]],4)</f>
        <v>0014</v>
      </c>
      <c r="Y1679" s="209" t="str">
        <f t="shared" ref="Y1679:Y1682" si="421">CONCATENATE(V1679,W1679)</f>
        <v>BRLP1022</v>
      </c>
      <c r="Z1679" s="209" t="str">
        <f t="shared" ref="Z1679:Z1682" si="422">CONCATENATE(W1679,X1679)</f>
        <v>10220014</v>
      </c>
      <c r="AA1679" s="209" t="str">
        <f t="shared" ref="AA1679:AA1682" si="423">CONCATENATE(V1679,X1679)</f>
        <v>BRLP0014</v>
      </c>
      <c r="AB1679" s="222" t="e">
        <f>VLOOKUP(Y1679,#REF!,2,0)</f>
        <v>#REF!</v>
      </c>
      <c r="AC1679" s="222" t="e">
        <f>VLOOKUP(Z1679,#REF!,2,0)</f>
        <v>#REF!</v>
      </c>
      <c r="AD1679" s="222" t="e">
        <f>VLOOKUP(AA1679,#REF!,2,0)</f>
        <v>#REF!</v>
      </c>
      <c r="AE1679" s="228" t="e">
        <f t="shared" ref="AE1679:AE1682" si="424">SUM(AB1679:AD1679)</f>
        <v>#REF!</v>
      </c>
      <c r="AF1679" s="230" t="e">
        <f t="shared" ref="AF1679:AF1682" si="425">(AB1679/65)+(AC1679/42.5)+(AD1679/65)</f>
        <v>#REF!</v>
      </c>
      <c r="AG1679" s="230">
        <v>2</v>
      </c>
      <c r="AH1679" s="230" t="e">
        <f t="shared" ref="AH1679:AH1682" si="426">(AD1679/65)+(AE1679/42.5)+(AF1679/65)</f>
        <v>#REF!</v>
      </c>
      <c r="AI1679" s="230" t="e">
        <f t="shared" ref="AI1679:AI1682" si="427">(AE1679/65)+(AF1679/42.5)+(AG1679/65)</f>
        <v>#REF!</v>
      </c>
      <c r="AJ1679" s="230" t="e">
        <f t="shared" ref="AJ1679:AJ1682" si="428">(AF1679/65)+(AG1679/42.5)+(AH1679/65)</f>
        <v>#REF!</v>
      </c>
      <c r="AK1679" s="209"/>
      <c r="AL1679" s="209"/>
      <c r="AM1679" s="209"/>
      <c r="AN1679" s="209"/>
      <c r="AO1679" s="209"/>
      <c r="AP1679" s="209"/>
      <c r="AQ1679" s="209"/>
      <c r="AR1679" s="209"/>
      <c r="AS1679" s="209"/>
      <c r="AT1679" s="209"/>
      <c r="AU1679" s="209"/>
      <c r="AV1679" s="209"/>
      <c r="AW1679" s="209"/>
      <c r="AX1679"/>
    </row>
    <row r="1680" spans="1:50" ht="15" hidden="1" x14ac:dyDescent="0.25">
      <c r="A1680" s="209">
        <v>4443</v>
      </c>
      <c r="B1680" s="209" t="s">
        <v>718</v>
      </c>
      <c r="C1680" s="210">
        <v>45688.76458333333</v>
      </c>
      <c r="D1680" s="209" t="s">
        <v>1679</v>
      </c>
      <c r="E1680" s="209" t="s">
        <v>744</v>
      </c>
      <c r="F1680" s="209">
        <v>4</v>
      </c>
      <c r="G1680" s="209" t="s">
        <v>6</v>
      </c>
      <c r="H1680" s="209" t="s">
        <v>622</v>
      </c>
      <c r="I1680" s="209" t="s">
        <v>624</v>
      </c>
      <c r="J1680" s="209" t="s">
        <v>531</v>
      </c>
      <c r="K1680" s="209" t="s">
        <v>1724</v>
      </c>
      <c r="L1680" s="209" t="s">
        <v>599</v>
      </c>
      <c r="M1680" s="209" t="s">
        <v>1614</v>
      </c>
      <c r="N1680" s="209" t="s">
        <v>2407</v>
      </c>
      <c r="O1680" s="209" t="s">
        <v>2408</v>
      </c>
      <c r="P1680" s="209" t="s">
        <v>848</v>
      </c>
      <c r="Q1680" s="209" t="s">
        <v>688</v>
      </c>
      <c r="R1680" s="209" t="e">
        <f>VLOOKUP(LEFT(Solicitacao_Prancha[[#This Row],[ORIGEM]],4),#REF!,2,0)</f>
        <v>#REF!</v>
      </c>
      <c r="S1680" s="209" t="e">
        <f>VLOOKUP(LEFT(Solicitacao_Prancha[[#This Row],[DESTINO]],4),#REF!,2,0)</f>
        <v>#REF!</v>
      </c>
      <c r="T1680" s="218" t="str">
        <f t="shared" si="420"/>
        <v>Não Aderente</v>
      </c>
      <c r="U1680" s="222">
        <f>((CONCATENATE(Solicitacao_Prancha[[#This Row],[DATA MOVIMENTAÇÃO]]," ",Solicitacao_Prancha[[#This Row],[HORA MOVIMENTAÇÃO]])-Solicitacao_Prancha[[#This Row],[DATA SOLICITAÇÃO]])*24)+3</f>
        <v>-724.3499999998603</v>
      </c>
      <c r="V1680" s="218" t="s">
        <v>410</v>
      </c>
      <c r="W1680" s="209" t="str">
        <f>LEFT(Solicitacao_Prancha[[#This Row],[ORIGEM]],4)</f>
        <v>0630</v>
      </c>
      <c r="X1680" s="209" t="str">
        <f>LEFT(Solicitacao_Prancha[[#This Row],[DESTINO]],4)</f>
        <v>0531</v>
      </c>
      <c r="Y1680" s="209" t="str">
        <f t="shared" si="421"/>
        <v>BRLP0630</v>
      </c>
      <c r="Z1680" s="209" t="str">
        <f t="shared" si="422"/>
        <v>06300531</v>
      </c>
      <c r="AA1680" s="209" t="str">
        <f t="shared" si="423"/>
        <v>BRLP0531</v>
      </c>
      <c r="AB1680" s="222" t="e">
        <f>VLOOKUP(Y1680,#REF!,2,0)</f>
        <v>#REF!</v>
      </c>
      <c r="AC1680" s="222" t="e">
        <f>VLOOKUP(Z1680,#REF!,2,0)</f>
        <v>#REF!</v>
      </c>
      <c r="AD1680" s="222" t="e">
        <f>VLOOKUP(AA1680,#REF!,2,0)</f>
        <v>#REF!</v>
      </c>
      <c r="AE1680" s="228" t="e">
        <f t="shared" si="424"/>
        <v>#REF!</v>
      </c>
      <c r="AF1680" s="230" t="e">
        <f t="shared" si="425"/>
        <v>#REF!</v>
      </c>
      <c r="AG1680" s="230">
        <v>2</v>
      </c>
      <c r="AH1680" s="230" t="e">
        <f t="shared" si="426"/>
        <v>#REF!</v>
      </c>
      <c r="AI1680" s="230" t="e">
        <f t="shared" si="427"/>
        <v>#REF!</v>
      </c>
      <c r="AJ1680" s="228" t="e">
        <f t="shared" si="428"/>
        <v>#REF!</v>
      </c>
      <c r="AK1680" s="209"/>
      <c r="AL1680" s="209"/>
      <c r="AM1680" s="209"/>
      <c r="AN1680" s="209"/>
      <c r="AO1680" s="209"/>
      <c r="AP1680" s="209"/>
      <c r="AQ1680" s="209"/>
      <c r="AR1680" s="209"/>
      <c r="AS1680" s="209"/>
      <c r="AT1680" s="209"/>
      <c r="AU1680" s="209"/>
      <c r="AV1680" s="209"/>
      <c r="AW1680" s="209"/>
      <c r="AX1680"/>
    </row>
    <row r="1681" spans="1:50" ht="15" hidden="1" x14ac:dyDescent="0.25">
      <c r="A1681" s="209">
        <v>4444</v>
      </c>
      <c r="B1681" s="209" t="s">
        <v>742</v>
      </c>
      <c r="C1681" s="210">
        <v>45688.777083333334</v>
      </c>
      <c r="D1681" s="209" t="s">
        <v>770</v>
      </c>
      <c r="E1681" s="209" t="s">
        <v>496</v>
      </c>
      <c r="F1681" s="209">
        <v>1</v>
      </c>
      <c r="G1681" s="209" t="s">
        <v>771</v>
      </c>
      <c r="H1681" s="209" t="s">
        <v>620</v>
      </c>
      <c r="I1681" s="209" t="s">
        <v>621</v>
      </c>
      <c r="J1681" s="209" t="s">
        <v>1</v>
      </c>
      <c r="K1681" s="209" t="s">
        <v>2386</v>
      </c>
      <c r="L1681" s="209" t="s">
        <v>600</v>
      </c>
      <c r="M1681" s="209" t="s">
        <v>2194</v>
      </c>
      <c r="N1681" s="209" t="s">
        <v>2194</v>
      </c>
      <c r="O1681" s="209" t="s">
        <v>2409</v>
      </c>
      <c r="P1681" s="209"/>
      <c r="Q1681" s="209" t="s">
        <v>688</v>
      </c>
      <c r="R1681" s="209" t="e">
        <f>VLOOKUP(LEFT(Solicitacao_Prancha[[#This Row],[ORIGEM]],4),#REF!,2,0)</f>
        <v>#REF!</v>
      </c>
      <c r="S1681" s="209" t="e">
        <f>VLOOKUP(LEFT(Solicitacao_Prancha[[#This Row],[DESTINO]],4),#REF!,2,0)</f>
        <v>#REF!</v>
      </c>
      <c r="T1681" s="218" t="str">
        <f>IF(U1681&gt;=48,"Aderente","Não Aderente")</f>
        <v>Aderente</v>
      </c>
      <c r="U1681" s="222">
        <f>((CONCATENATE(Solicitacao_Prancha[[#This Row],[DATA MOVIMENTAÇÃO]]," ",Solicitacao_Prancha[[#This Row],[HORA MOVIMENTAÇÃO]])-Solicitacao_Prancha[[#This Row],[DATA SOLICITAÇÃO]])*24)+3</f>
        <v>62.349999999976717</v>
      </c>
      <c r="V1681" s="218" t="s">
        <v>410</v>
      </c>
      <c r="W1681" s="209" t="str">
        <f>LEFT(Solicitacao_Prancha[[#This Row],[ORIGEM]],4)</f>
        <v>0493</v>
      </c>
      <c r="X1681" s="209" t="str">
        <f>LEFT(Solicitacao_Prancha[[#This Row],[DESTINO]],4)</f>
        <v>0493</v>
      </c>
      <c r="Y1681" s="209" t="str">
        <f>CONCATENATE(V1681,W1681)</f>
        <v>BRLP0493</v>
      </c>
      <c r="Z1681" s="209" t="str">
        <f>CONCATENATE(W1681,X1681)</f>
        <v>04930493</v>
      </c>
      <c r="AA1681" s="209" t="str">
        <f>CONCATENATE(V1681,X1681)</f>
        <v>BRLP0493</v>
      </c>
      <c r="AB1681" s="222" t="e">
        <f>VLOOKUP(Y1681,#REF!,2,0)</f>
        <v>#REF!</v>
      </c>
      <c r="AC1681" s="222" t="e">
        <f>VLOOKUP(Z1681,#REF!,2,0)</f>
        <v>#REF!</v>
      </c>
      <c r="AD1681" s="222" t="e">
        <f>VLOOKUP(AA1681,#REF!,2,0)</f>
        <v>#REF!</v>
      </c>
      <c r="AE1681" s="228" t="e">
        <f>SUM(AB1681:AD1681)</f>
        <v>#REF!</v>
      </c>
      <c r="AF1681" s="230" t="e">
        <f>(AB1681/65)+(AC1681/42.5)+(AD1681/65)</f>
        <v>#REF!</v>
      </c>
      <c r="AG1681" s="230">
        <v>2</v>
      </c>
      <c r="AH1681" s="230" t="e">
        <f>(AD1681/65)+(AE1681/42.5)+(AF1681/65)</f>
        <v>#REF!</v>
      </c>
      <c r="AI1681" s="230" t="e">
        <f>(AE1681/65)+(AF1681/42.5)+(AG1681/65)</f>
        <v>#REF!</v>
      </c>
      <c r="AJ1681" s="209">
        <v>1</v>
      </c>
      <c r="AK1681" s="209"/>
      <c r="AL1681" s="209"/>
      <c r="AM1681" s="209"/>
      <c r="AN1681" s="209"/>
      <c r="AO1681" s="209"/>
      <c r="AP1681" s="209"/>
      <c r="AQ1681" s="209"/>
      <c r="AR1681" s="209"/>
      <c r="AS1681" s="209"/>
      <c r="AT1681" s="209"/>
      <c r="AU1681" s="209"/>
      <c r="AV1681" s="209"/>
      <c r="AW1681" s="209"/>
      <c r="AX1681"/>
    </row>
    <row r="1682" spans="1:50" ht="15" hidden="1" x14ac:dyDescent="0.25">
      <c r="A1682" s="209">
        <v>4445</v>
      </c>
      <c r="B1682" s="209" t="s">
        <v>718</v>
      </c>
      <c r="C1682" s="210">
        <v>45688.788888888892</v>
      </c>
      <c r="D1682" s="209" t="s">
        <v>1679</v>
      </c>
      <c r="E1682" s="209" t="s">
        <v>744</v>
      </c>
      <c r="F1682" s="209">
        <v>8</v>
      </c>
      <c r="G1682" s="209" t="s">
        <v>6</v>
      </c>
      <c r="H1682" s="209" t="s">
        <v>622</v>
      </c>
      <c r="I1682" s="209" t="s">
        <v>624</v>
      </c>
      <c r="J1682" s="209" t="s">
        <v>1</v>
      </c>
      <c r="K1682" s="209" t="s">
        <v>2388</v>
      </c>
      <c r="L1682" s="209" t="s">
        <v>604</v>
      </c>
      <c r="M1682" s="209" t="s">
        <v>1614</v>
      </c>
      <c r="N1682" s="209" t="s">
        <v>2407</v>
      </c>
      <c r="O1682" s="209"/>
      <c r="P1682" s="209"/>
      <c r="Q1682" s="209" t="s">
        <v>688</v>
      </c>
      <c r="R1682" s="209" t="e">
        <f>VLOOKUP(LEFT(Solicitacao_Prancha[[#This Row],[ORIGEM]],4),#REF!,2,0)</f>
        <v>#REF!</v>
      </c>
      <c r="S1682" s="209" t="e">
        <f>VLOOKUP(LEFT(Solicitacao_Prancha[[#This Row],[DESTINO]],4),#REF!,2,0)</f>
        <v>#REF!</v>
      </c>
      <c r="T1682" s="218" t="str">
        <f t="shared" si="420"/>
        <v>Não Aderente</v>
      </c>
      <c r="U1682" s="222">
        <f>((CONCATENATE(Solicitacao_Prancha[[#This Row],[DATA MOVIMENTAÇÃO]]," ",Solicitacao_Prancha[[#This Row],[HORA MOVIMENTAÇÃO]])-Solicitacao_Prancha[[#This Row],[DATA SOLICITAÇÃO]])*24)+3</f>
        <v>39.066666666534729</v>
      </c>
      <c r="V1682" s="218" t="s">
        <v>410</v>
      </c>
      <c r="W1682" s="209" t="str">
        <f>LEFT(Solicitacao_Prancha[[#This Row],[ORIGEM]],4)</f>
        <v>0630</v>
      </c>
      <c r="X1682" s="209" t="str">
        <f>LEFT(Solicitacao_Prancha[[#This Row],[DESTINO]],4)</f>
        <v>0531</v>
      </c>
      <c r="Y1682" s="209" t="str">
        <f t="shared" si="421"/>
        <v>BRLP0630</v>
      </c>
      <c r="Z1682" s="209" t="str">
        <f t="shared" si="422"/>
        <v>06300531</v>
      </c>
      <c r="AA1682" s="209" t="str">
        <f t="shared" si="423"/>
        <v>BRLP0531</v>
      </c>
      <c r="AB1682" s="222" t="e">
        <f>VLOOKUP(Y1682,#REF!,2,0)</f>
        <v>#REF!</v>
      </c>
      <c r="AC1682" s="222" t="e">
        <f>VLOOKUP(Z1682,#REF!,2,0)</f>
        <v>#REF!</v>
      </c>
      <c r="AD1682" s="222" t="e">
        <f>VLOOKUP(AA1682,#REF!,2,0)</f>
        <v>#REF!</v>
      </c>
      <c r="AE1682" s="228" t="e">
        <f t="shared" si="424"/>
        <v>#REF!</v>
      </c>
      <c r="AF1682" s="230" t="e">
        <f t="shared" si="425"/>
        <v>#REF!</v>
      </c>
      <c r="AG1682" s="230">
        <v>2</v>
      </c>
      <c r="AH1682" s="230" t="e">
        <f t="shared" si="426"/>
        <v>#REF!</v>
      </c>
      <c r="AI1682" s="230" t="e">
        <f t="shared" si="427"/>
        <v>#REF!</v>
      </c>
      <c r="AJ1682" s="230" t="e">
        <f t="shared" si="428"/>
        <v>#REF!</v>
      </c>
      <c r="AK1682" s="209"/>
      <c r="AL1682" s="209"/>
      <c r="AM1682" s="209"/>
      <c r="AN1682" s="209"/>
      <c r="AO1682" s="209"/>
      <c r="AP1682" s="209"/>
      <c r="AQ1682" s="209"/>
      <c r="AR1682" s="209"/>
      <c r="AS1682" s="209"/>
      <c r="AT1682" s="209"/>
      <c r="AU1682" s="209"/>
      <c r="AV1682" s="209"/>
      <c r="AW1682" s="209"/>
      <c r="AX1682"/>
    </row>
    <row r="1683" spans="1:50" ht="15" hidden="1" x14ac:dyDescent="0.25">
      <c r="A1683" s="209">
        <v>4446</v>
      </c>
      <c r="B1683" s="209" t="s">
        <v>718</v>
      </c>
      <c r="C1683" s="210">
        <v>45688.806250000001</v>
      </c>
      <c r="D1683" s="209" t="s">
        <v>822</v>
      </c>
      <c r="E1683" s="209" t="s">
        <v>719</v>
      </c>
      <c r="F1683" s="209">
        <v>2</v>
      </c>
      <c r="G1683" s="209" t="s">
        <v>7</v>
      </c>
      <c r="H1683" s="209" t="s">
        <v>624</v>
      </c>
      <c r="I1683" s="209" t="s">
        <v>621</v>
      </c>
      <c r="J1683" s="209" t="s">
        <v>1</v>
      </c>
      <c r="K1683" s="209" t="s">
        <v>2383</v>
      </c>
      <c r="L1683" s="209" t="s">
        <v>604</v>
      </c>
      <c r="M1683" s="209" t="s">
        <v>825</v>
      </c>
      <c r="N1683" s="209" t="s">
        <v>1902</v>
      </c>
      <c r="O1683" s="209"/>
      <c r="P1683" s="209"/>
      <c r="Q1683" s="209" t="s">
        <v>688</v>
      </c>
      <c r="R1683" s="209" t="e">
        <f>VLOOKUP(LEFT(Solicitacao_Prancha[[#This Row],[ORIGEM]],4),#REF!,2,0)</f>
        <v>#REF!</v>
      </c>
      <c r="S1683" s="209" t="e">
        <f>VLOOKUP(LEFT(Solicitacao_Prancha[[#This Row],[DESTINO]],4),#REF!,2,0)</f>
        <v>#REF!</v>
      </c>
      <c r="T1683" s="209"/>
      <c r="U1683" s="209"/>
      <c r="V1683" s="209"/>
      <c r="W1683" s="209"/>
      <c r="X1683" s="209"/>
      <c r="Y1683" s="209"/>
      <c r="Z1683" s="209"/>
      <c r="AA1683" s="209"/>
      <c r="AB1683" s="209"/>
      <c r="AC1683" s="209"/>
      <c r="AD1683" s="209"/>
      <c r="AE1683" s="209"/>
      <c r="AF1683" s="209"/>
      <c r="AG1683" s="209"/>
      <c r="AH1683" s="209"/>
      <c r="AI1683" s="209"/>
      <c r="AJ1683" s="209"/>
      <c r="AK1683" s="209"/>
      <c r="AL1683" s="209"/>
      <c r="AM1683" s="209"/>
      <c r="AN1683" s="209"/>
      <c r="AO1683" s="209"/>
      <c r="AP1683" s="209"/>
      <c r="AQ1683" s="209"/>
      <c r="AR1683" s="209"/>
      <c r="AS1683" s="209"/>
      <c r="AT1683" s="209"/>
      <c r="AU1683" s="209"/>
      <c r="AV1683" s="209"/>
      <c r="AW1683" s="209"/>
      <c r="AX1683"/>
    </row>
    <row r="1684" spans="1:50" ht="15" hidden="1" x14ac:dyDescent="0.25">
      <c r="A1684" s="209">
        <v>4447</v>
      </c>
      <c r="B1684" s="209" t="s">
        <v>742</v>
      </c>
      <c r="C1684" s="210">
        <v>45688.824999999997</v>
      </c>
      <c r="D1684" s="209" t="s">
        <v>1574</v>
      </c>
      <c r="E1684" s="209" t="s">
        <v>496</v>
      </c>
      <c r="F1684" s="209">
        <v>1</v>
      </c>
      <c r="G1684" s="209" t="s">
        <v>536</v>
      </c>
      <c r="H1684" s="209" t="s">
        <v>620</v>
      </c>
      <c r="I1684" s="209" t="s">
        <v>621</v>
      </c>
      <c r="J1684" s="209" t="s">
        <v>1</v>
      </c>
      <c r="K1684" s="209" t="s">
        <v>2388</v>
      </c>
      <c r="L1684" s="209" t="s">
        <v>593</v>
      </c>
      <c r="M1684" s="209" t="s">
        <v>567</v>
      </c>
      <c r="N1684" s="209" t="s">
        <v>681</v>
      </c>
      <c r="O1684" s="209"/>
      <c r="P1684" s="209"/>
      <c r="Q1684" s="209" t="s">
        <v>688</v>
      </c>
      <c r="R1684" s="209" t="e">
        <f>VLOOKUP(LEFT(Solicitacao_Prancha[[#This Row],[ORIGEM]],4),#REF!,2,0)</f>
        <v>#REF!</v>
      </c>
      <c r="S1684" s="209" t="e">
        <f>VLOOKUP(LEFT(Solicitacao_Prancha[[#This Row],[DESTINO]],4),#REF!,2,0)</f>
        <v>#REF!</v>
      </c>
      <c r="T1684" s="209"/>
      <c r="U1684" s="209"/>
      <c r="V1684" s="209"/>
      <c r="W1684" s="209"/>
      <c r="X1684" s="209"/>
      <c r="Y1684" s="209"/>
      <c r="Z1684" s="209"/>
      <c r="AA1684" s="209"/>
      <c r="AB1684" s="209"/>
      <c r="AC1684" s="209"/>
      <c r="AD1684" s="209"/>
      <c r="AE1684" s="209"/>
      <c r="AF1684" s="209"/>
      <c r="AG1684" s="209"/>
      <c r="AH1684" s="209"/>
      <c r="AI1684" s="209"/>
      <c r="AJ1684" s="209"/>
      <c r="AK1684" s="209"/>
      <c r="AL1684" s="209"/>
      <c r="AM1684" s="209"/>
      <c r="AN1684" s="209"/>
      <c r="AO1684" s="209"/>
      <c r="AP1684" s="209"/>
      <c r="AQ1684" s="209"/>
      <c r="AR1684" s="209"/>
      <c r="AS1684" s="209"/>
      <c r="AT1684" s="209"/>
      <c r="AU1684" s="209"/>
      <c r="AV1684" s="209"/>
      <c r="AW1684" s="209"/>
      <c r="AX1684"/>
    </row>
    <row r="1685" spans="1:50" ht="15" hidden="1" x14ac:dyDescent="0.25">
      <c r="A1685" s="209">
        <v>4450</v>
      </c>
      <c r="B1685" s="209" t="s">
        <v>742</v>
      </c>
      <c r="C1685" s="210">
        <v>45688.916666666664</v>
      </c>
      <c r="D1685" s="209" t="s">
        <v>2410</v>
      </c>
      <c r="E1685" s="209" t="s">
        <v>493</v>
      </c>
      <c r="F1685" s="209">
        <v>1</v>
      </c>
      <c r="G1685" s="209" t="s">
        <v>545</v>
      </c>
      <c r="H1685" s="209" t="s">
        <v>620</v>
      </c>
      <c r="I1685" s="209" t="s">
        <v>621</v>
      </c>
      <c r="J1685" s="209" t="s">
        <v>1</v>
      </c>
      <c r="K1685" s="209" t="s">
        <v>2388</v>
      </c>
      <c r="L1685" s="209" t="s">
        <v>600</v>
      </c>
      <c r="M1685" s="209" t="s">
        <v>504</v>
      </c>
      <c r="N1685" s="209" t="s">
        <v>2411</v>
      </c>
      <c r="O1685" s="209"/>
      <c r="P1685" s="209"/>
      <c r="Q1685" s="209" t="s">
        <v>688</v>
      </c>
      <c r="R1685" s="209" t="e">
        <f>VLOOKUP(LEFT(Solicitacao_Prancha[[#This Row],[ORIGEM]],4),#REF!,2,0)</f>
        <v>#REF!</v>
      </c>
      <c r="S1685" s="209" t="e">
        <f>VLOOKUP(LEFT(Solicitacao_Prancha[[#This Row],[DESTINO]],4),#REF!,2,0)</f>
        <v>#REF!</v>
      </c>
      <c r="T1685" s="218" t="str">
        <f t="shared" ref="T1685:T1689" si="429">IF(U1685&gt;=48,"Aderente","Não Aderente")</f>
        <v>Não Aderente</v>
      </c>
      <c r="U1685" s="222">
        <f>((CONCATENATE(Solicitacao_Prancha[[#This Row],[DATA MOVIMENTAÇÃO]]," ",Solicitacao_Prancha[[#This Row],[HORA MOVIMENTAÇÃO]])-Solicitacao_Prancha[[#This Row],[DATA SOLICITAÇÃO]])*24)+3</f>
        <v>35.000000000058208</v>
      </c>
      <c r="V1685" s="218" t="s">
        <v>410</v>
      </c>
      <c r="W1685" s="209" t="str">
        <f>LEFT(Solicitacao_Prancha[[#This Row],[ORIGEM]],4)</f>
        <v>0478</v>
      </c>
      <c r="X1685" s="209" t="str">
        <f>LEFT(Solicitacao_Prancha[[#This Row],[DESTINO]],4)</f>
        <v>0303</v>
      </c>
      <c r="Y1685" s="209" t="str">
        <f t="shared" ref="Y1685:Y1689" si="430">CONCATENATE(V1685,W1685)</f>
        <v>BRLP0478</v>
      </c>
      <c r="Z1685" s="209" t="str">
        <f t="shared" ref="Z1685:Z1689" si="431">CONCATENATE(W1685,X1685)</f>
        <v>04780303</v>
      </c>
      <c r="AA1685" s="209" t="str">
        <f t="shared" ref="AA1685:AA1689" si="432">CONCATENATE(V1685,X1685)</f>
        <v>BRLP0303</v>
      </c>
      <c r="AB1685" s="222" t="e">
        <f>VLOOKUP(Y1685,#REF!,2,0)</f>
        <v>#REF!</v>
      </c>
      <c r="AC1685" s="222" t="e">
        <f>VLOOKUP(Z1685,#REF!,2,0)</f>
        <v>#REF!</v>
      </c>
      <c r="AD1685" s="222" t="e">
        <f>VLOOKUP(AA1685,#REF!,2,0)</f>
        <v>#REF!</v>
      </c>
      <c r="AE1685" s="228" t="e">
        <f t="shared" ref="AE1685:AE1689" si="433">SUM(AB1685:AD1685)</f>
        <v>#REF!</v>
      </c>
      <c r="AF1685" s="230" t="e">
        <f t="shared" ref="AF1685:AF1689" si="434">(AB1685/65)+(AC1685/42.5)+(AD1685/65)</f>
        <v>#REF!</v>
      </c>
      <c r="AG1685" s="230">
        <v>2</v>
      </c>
      <c r="AH1685" s="230" t="e">
        <f t="shared" ref="AH1685:AH1689" si="435">(AD1685/65)+(AE1685/42.5)+(AF1685/65)</f>
        <v>#REF!</v>
      </c>
      <c r="AI1685" s="230" t="e">
        <f t="shared" ref="AI1685:AI1689" si="436">(AE1685/65)+(AF1685/42.5)+(AG1685/65)</f>
        <v>#REF!</v>
      </c>
      <c r="AJ1685" s="230" t="e">
        <f t="shared" ref="AJ1685:AJ1686" si="437">(AF1685/65)+(AG1685/42.5)+(AH1685/65)</f>
        <v>#REF!</v>
      </c>
      <c r="AK1685" s="209"/>
      <c r="AL1685" s="209"/>
      <c r="AM1685" s="209"/>
      <c r="AN1685" s="209"/>
      <c r="AO1685" s="209"/>
      <c r="AP1685" s="209"/>
      <c r="AQ1685" s="209"/>
      <c r="AR1685" s="209"/>
      <c r="AS1685" s="209"/>
      <c r="AT1685" s="209"/>
      <c r="AU1685" s="209"/>
      <c r="AV1685" s="209"/>
      <c r="AW1685" s="209"/>
      <c r="AX1685"/>
    </row>
    <row r="1686" spans="1:50" ht="15" hidden="1" x14ac:dyDescent="0.25">
      <c r="A1686" s="209">
        <v>4451</v>
      </c>
      <c r="B1686" s="209" t="s">
        <v>742</v>
      </c>
      <c r="C1686" s="210">
        <v>45688.918055555558</v>
      </c>
      <c r="D1686" s="209" t="s">
        <v>2410</v>
      </c>
      <c r="E1686" s="209" t="s">
        <v>491</v>
      </c>
      <c r="F1686" s="209">
        <v>1</v>
      </c>
      <c r="G1686" s="209" t="s">
        <v>545</v>
      </c>
      <c r="H1686" s="209" t="s">
        <v>620</v>
      </c>
      <c r="I1686" s="209" t="s">
        <v>621</v>
      </c>
      <c r="J1686" s="209" t="s">
        <v>1</v>
      </c>
      <c r="K1686" s="209" t="s">
        <v>2388</v>
      </c>
      <c r="L1686" s="209" t="s">
        <v>600</v>
      </c>
      <c r="M1686" s="209" t="s">
        <v>504</v>
      </c>
      <c r="N1686" s="209" t="s">
        <v>2411</v>
      </c>
      <c r="O1686" s="209"/>
      <c r="P1686" s="209"/>
      <c r="Q1686" s="209" t="s">
        <v>688</v>
      </c>
      <c r="R1686" s="209" t="e">
        <f>VLOOKUP(LEFT(Solicitacao_Prancha[[#This Row],[ORIGEM]],4),#REF!,2,0)</f>
        <v>#REF!</v>
      </c>
      <c r="S1686" s="209" t="e">
        <f>VLOOKUP(LEFT(Solicitacao_Prancha[[#This Row],[DESTINO]],4),#REF!,2,0)</f>
        <v>#REF!</v>
      </c>
      <c r="T1686" s="218" t="str">
        <f t="shared" si="429"/>
        <v>Não Aderente</v>
      </c>
      <c r="U1686" s="222">
        <f>((CONCATENATE(Solicitacao_Prancha[[#This Row],[DATA MOVIMENTAÇÃO]]," ",Solicitacao_Prancha[[#This Row],[HORA MOVIMENTAÇÃO]])-Solicitacao_Prancha[[#This Row],[DATA SOLICITAÇÃO]])*24)+3</f>
        <v>34.96666666661622</v>
      </c>
      <c r="V1686" s="218" t="s">
        <v>410</v>
      </c>
      <c r="W1686" s="209" t="str">
        <f>LEFT(Solicitacao_Prancha[[#This Row],[ORIGEM]],4)</f>
        <v>0478</v>
      </c>
      <c r="X1686" s="209" t="str">
        <f>LEFT(Solicitacao_Prancha[[#This Row],[DESTINO]],4)</f>
        <v>0303</v>
      </c>
      <c r="Y1686" s="209" t="str">
        <f t="shared" si="430"/>
        <v>BRLP0478</v>
      </c>
      <c r="Z1686" s="209" t="str">
        <f t="shared" si="431"/>
        <v>04780303</v>
      </c>
      <c r="AA1686" s="209" t="str">
        <f t="shared" si="432"/>
        <v>BRLP0303</v>
      </c>
      <c r="AB1686" s="222" t="e">
        <f>VLOOKUP(Y1686,#REF!,2,0)</f>
        <v>#REF!</v>
      </c>
      <c r="AC1686" s="222" t="e">
        <f>VLOOKUP(Z1686,#REF!,2,0)</f>
        <v>#REF!</v>
      </c>
      <c r="AD1686" s="222" t="e">
        <f>VLOOKUP(AA1686,#REF!,2,0)</f>
        <v>#REF!</v>
      </c>
      <c r="AE1686" s="228" t="e">
        <f t="shared" si="433"/>
        <v>#REF!</v>
      </c>
      <c r="AF1686" s="230" t="e">
        <f t="shared" si="434"/>
        <v>#REF!</v>
      </c>
      <c r="AG1686" s="230">
        <v>2</v>
      </c>
      <c r="AH1686" s="230" t="e">
        <f t="shared" si="435"/>
        <v>#REF!</v>
      </c>
      <c r="AI1686" s="230" t="e">
        <f t="shared" si="436"/>
        <v>#REF!</v>
      </c>
      <c r="AJ1686" s="228" t="e">
        <f t="shared" si="437"/>
        <v>#REF!</v>
      </c>
      <c r="AK1686" s="209"/>
      <c r="AL1686" s="209"/>
      <c r="AM1686" s="209"/>
      <c r="AN1686" s="209"/>
      <c r="AO1686" s="209"/>
      <c r="AP1686" s="209"/>
      <c r="AQ1686" s="209"/>
      <c r="AR1686" s="209"/>
      <c r="AS1686" s="209"/>
      <c r="AT1686" s="209"/>
      <c r="AU1686" s="209"/>
      <c r="AV1686" s="209"/>
      <c r="AW1686" s="209"/>
      <c r="AX1686"/>
    </row>
    <row r="1687" spans="1:50" ht="15" hidden="1" x14ac:dyDescent="0.25">
      <c r="A1687" s="209">
        <v>4452</v>
      </c>
      <c r="B1687" s="209" t="s">
        <v>743</v>
      </c>
      <c r="C1687" s="210">
        <v>45689.009722222225</v>
      </c>
      <c r="D1687" s="209" t="s">
        <v>767</v>
      </c>
      <c r="E1687" s="209" t="s">
        <v>481</v>
      </c>
      <c r="F1687" s="209">
        <v>1</v>
      </c>
      <c r="G1687" s="209" t="s">
        <v>487</v>
      </c>
      <c r="H1687" s="209" t="s">
        <v>620</v>
      </c>
      <c r="I1687" s="209" t="s">
        <v>624</v>
      </c>
      <c r="J1687" s="209" t="s">
        <v>1</v>
      </c>
      <c r="K1687" s="209" t="s">
        <v>2386</v>
      </c>
      <c r="L1687" s="209" t="s">
        <v>593</v>
      </c>
      <c r="M1687" s="209" t="s">
        <v>1428</v>
      </c>
      <c r="N1687" s="209" t="s">
        <v>535</v>
      </c>
      <c r="O1687" s="209"/>
      <c r="P1687" s="209"/>
      <c r="Q1687" s="209" t="s">
        <v>688</v>
      </c>
      <c r="R1687" s="209" t="e">
        <f>VLOOKUP(LEFT(Solicitacao_Prancha[[#This Row],[ORIGEM]],4),#REF!,2,0)</f>
        <v>#REF!</v>
      </c>
      <c r="S1687" s="209" t="e">
        <f>VLOOKUP(LEFT(Solicitacao_Prancha[[#This Row],[DESTINO]],4),#REF!,2,0)</f>
        <v>#REF!</v>
      </c>
      <c r="T1687" s="218" t="str">
        <f t="shared" si="429"/>
        <v>Aderente</v>
      </c>
      <c r="U1687" s="222">
        <f>((CONCATENATE(Solicitacao_Prancha[[#This Row],[DATA MOVIMENTAÇÃO]]," ",Solicitacao_Prancha[[#This Row],[HORA MOVIMENTAÇÃO]])-Solicitacao_Prancha[[#This Row],[DATA SOLICITAÇÃO]])*24)+3</f>
        <v>58.766666666662786</v>
      </c>
      <c r="V1687" s="218" t="s">
        <v>410</v>
      </c>
      <c r="W1687" s="209" t="str">
        <f>LEFT(Solicitacao_Prancha[[#This Row],[ORIGEM]],4)</f>
        <v>0019</v>
      </c>
      <c r="X1687" s="209" t="str">
        <f>LEFT(Solicitacao_Prancha[[#This Row],[DESTINO]],4)</f>
        <v>0348</v>
      </c>
      <c r="Y1687" s="209" t="str">
        <f t="shared" si="430"/>
        <v>BRLP0019</v>
      </c>
      <c r="Z1687" s="209" t="str">
        <f t="shared" si="431"/>
        <v>00190348</v>
      </c>
      <c r="AA1687" s="209" t="str">
        <f t="shared" si="432"/>
        <v>BRLP0348</v>
      </c>
      <c r="AB1687" s="222" t="e">
        <f>VLOOKUP(Y1687,#REF!,2,0)</f>
        <v>#REF!</v>
      </c>
      <c r="AC1687" s="222" t="e">
        <f>VLOOKUP(Z1687,#REF!,2,0)</f>
        <v>#REF!</v>
      </c>
      <c r="AD1687" s="222" t="e">
        <f>VLOOKUP(AA1687,#REF!,2,0)</f>
        <v>#REF!</v>
      </c>
      <c r="AE1687" s="228" t="e">
        <f t="shared" si="433"/>
        <v>#REF!</v>
      </c>
      <c r="AF1687" s="230" t="e">
        <f t="shared" si="434"/>
        <v>#REF!</v>
      </c>
      <c r="AG1687" s="230">
        <v>2</v>
      </c>
      <c r="AH1687" s="230" t="e">
        <f t="shared" si="435"/>
        <v>#REF!</v>
      </c>
      <c r="AI1687" s="230" t="e">
        <f t="shared" si="436"/>
        <v>#REF!</v>
      </c>
      <c r="AJ1687" s="209">
        <v>1</v>
      </c>
      <c r="AK1687" s="209"/>
      <c r="AL1687" s="209"/>
      <c r="AM1687" s="209"/>
      <c r="AN1687" s="209"/>
      <c r="AO1687" s="209"/>
      <c r="AP1687" s="209"/>
      <c r="AQ1687" s="209"/>
      <c r="AR1687" s="209"/>
      <c r="AS1687" s="209"/>
      <c r="AT1687" s="209"/>
      <c r="AU1687" s="209"/>
      <c r="AV1687" s="209"/>
      <c r="AW1687" s="209"/>
      <c r="AX1687"/>
    </row>
    <row r="1688" spans="1:50" ht="15" hidden="1" x14ac:dyDescent="0.25">
      <c r="A1688" s="209">
        <v>4453</v>
      </c>
      <c r="B1688" s="209" t="s">
        <v>743</v>
      </c>
      <c r="C1688" s="210">
        <v>45689.013888888891</v>
      </c>
      <c r="D1688" s="209" t="s">
        <v>767</v>
      </c>
      <c r="E1688" s="209" t="s">
        <v>489</v>
      </c>
      <c r="F1688" s="209">
        <v>1</v>
      </c>
      <c r="G1688" s="209" t="s">
        <v>487</v>
      </c>
      <c r="H1688" s="209" t="s">
        <v>620</v>
      </c>
      <c r="I1688" s="209" t="s">
        <v>620</v>
      </c>
      <c r="J1688" s="209" t="s">
        <v>1</v>
      </c>
      <c r="K1688" s="209" t="s">
        <v>2386</v>
      </c>
      <c r="L1688" s="209" t="s">
        <v>593</v>
      </c>
      <c r="M1688" s="209" t="s">
        <v>1428</v>
      </c>
      <c r="N1688" s="209" t="s">
        <v>535</v>
      </c>
      <c r="O1688" s="209" t="s">
        <v>2412</v>
      </c>
      <c r="P1688" s="209"/>
      <c r="Q1688" s="209" t="s">
        <v>688</v>
      </c>
      <c r="R1688" s="209" t="e">
        <f>VLOOKUP(LEFT(Solicitacao_Prancha[[#This Row],[ORIGEM]],4),#REF!,2,0)</f>
        <v>#REF!</v>
      </c>
      <c r="S1688" s="209" t="e">
        <f>VLOOKUP(LEFT(Solicitacao_Prancha[[#This Row],[DESTINO]],4),#REF!,2,0)</f>
        <v>#REF!</v>
      </c>
      <c r="T1688" s="218" t="str">
        <f t="shared" si="429"/>
        <v>Aderente</v>
      </c>
      <c r="U1688" s="222">
        <f>((CONCATENATE(Solicitacao_Prancha[[#This Row],[DATA MOVIMENTAÇÃO]]," ",Solicitacao_Prancha[[#This Row],[HORA MOVIMENTAÇÃO]])-Solicitacao_Prancha[[#This Row],[DATA SOLICITAÇÃO]])*24)+3</f>
        <v>58.666666666686069</v>
      </c>
      <c r="V1688" s="218" t="s">
        <v>410</v>
      </c>
      <c r="W1688" s="209" t="str">
        <f>LEFT(Solicitacao_Prancha[[#This Row],[ORIGEM]],4)</f>
        <v>0019</v>
      </c>
      <c r="X1688" s="209" t="str">
        <f>LEFT(Solicitacao_Prancha[[#This Row],[DESTINO]],4)</f>
        <v>0348</v>
      </c>
      <c r="Y1688" s="209" t="str">
        <f t="shared" si="430"/>
        <v>BRLP0019</v>
      </c>
      <c r="Z1688" s="209" t="str">
        <f t="shared" si="431"/>
        <v>00190348</v>
      </c>
      <c r="AA1688" s="209" t="str">
        <f t="shared" si="432"/>
        <v>BRLP0348</v>
      </c>
      <c r="AB1688" s="222" t="e">
        <f>VLOOKUP(Y1688,#REF!,2,0)</f>
        <v>#REF!</v>
      </c>
      <c r="AC1688" s="222" t="e">
        <f>VLOOKUP(Z1688,#REF!,2,0)</f>
        <v>#REF!</v>
      </c>
      <c r="AD1688" s="222" t="e">
        <f>VLOOKUP(AA1688,#REF!,2,0)</f>
        <v>#REF!</v>
      </c>
      <c r="AE1688" s="228" t="e">
        <f t="shared" si="433"/>
        <v>#REF!</v>
      </c>
      <c r="AF1688" s="230" t="e">
        <f t="shared" si="434"/>
        <v>#REF!</v>
      </c>
      <c r="AG1688" s="230">
        <v>2</v>
      </c>
      <c r="AH1688" s="230" t="e">
        <f t="shared" si="435"/>
        <v>#REF!</v>
      </c>
      <c r="AI1688" s="230" t="e">
        <f t="shared" si="436"/>
        <v>#REF!</v>
      </c>
      <c r="AJ1688" s="209">
        <v>1</v>
      </c>
      <c r="AK1688" s="209"/>
      <c r="AL1688" s="209"/>
      <c r="AM1688" s="209"/>
      <c r="AN1688" s="209"/>
      <c r="AO1688" s="209"/>
      <c r="AP1688" s="209"/>
      <c r="AQ1688" s="209"/>
      <c r="AR1688" s="209"/>
      <c r="AS1688" s="209"/>
      <c r="AT1688" s="209"/>
      <c r="AU1688" s="209"/>
      <c r="AV1688" s="209"/>
      <c r="AW1688" s="209"/>
      <c r="AX1688"/>
    </row>
    <row r="1689" spans="1:50" ht="15" hidden="1" x14ac:dyDescent="0.25">
      <c r="A1689" s="209">
        <v>4454</v>
      </c>
      <c r="B1689" s="209" t="s">
        <v>743</v>
      </c>
      <c r="C1689" s="210">
        <v>45689.015277777777</v>
      </c>
      <c r="D1689" s="209" t="s">
        <v>767</v>
      </c>
      <c r="E1689" s="209" t="s">
        <v>489</v>
      </c>
      <c r="F1689" s="209">
        <v>1</v>
      </c>
      <c r="G1689" s="209" t="s">
        <v>487</v>
      </c>
      <c r="H1689" s="209" t="s">
        <v>620</v>
      </c>
      <c r="I1689" s="209" t="s">
        <v>624</v>
      </c>
      <c r="J1689" s="209" t="s">
        <v>1</v>
      </c>
      <c r="K1689" s="209" t="s">
        <v>2386</v>
      </c>
      <c r="L1689" s="209" t="s">
        <v>593</v>
      </c>
      <c r="M1689" s="209" t="s">
        <v>1428</v>
      </c>
      <c r="N1689" s="209" t="s">
        <v>535</v>
      </c>
      <c r="O1689" s="209" t="s">
        <v>2412</v>
      </c>
      <c r="P1689" s="209"/>
      <c r="Q1689" s="209" t="s">
        <v>687</v>
      </c>
      <c r="R1689" s="209" t="e">
        <f>VLOOKUP(LEFT(Solicitacao_Prancha[[#This Row],[ORIGEM]],4),#REF!,2,0)</f>
        <v>#REF!</v>
      </c>
      <c r="S1689" s="209" t="e">
        <f>VLOOKUP(LEFT(Solicitacao_Prancha[[#This Row],[DESTINO]],4),#REF!,2,0)</f>
        <v>#REF!</v>
      </c>
      <c r="T1689" s="218" t="str">
        <f t="shared" si="429"/>
        <v>Aderente</v>
      </c>
      <c r="U1689" s="222">
        <f>((CONCATENATE(Solicitacao_Prancha[[#This Row],[DATA MOVIMENTAÇÃO]]," ",Solicitacao_Prancha[[#This Row],[HORA MOVIMENTAÇÃO]])-Solicitacao_Prancha[[#This Row],[DATA SOLICITAÇÃO]])*24)+3</f>
        <v>58.633333333418705</v>
      </c>
      <c r="V1689" s="218" t="s">
        <v>410</v>
      </c>
      <c r="W1689" s="209" t="str">
        <f>LEFT(Solicitacao_Prancha[[#This Row],[ORIGEM]],4)</f>
        <v>0019</v>
      </c>
      <c r="X1689" s="209" t="str">
        <f>LEFT(Solicitacao_Prancha[[#This Row],[DESTINO]],4)</f>
        <v>0348</v>
      </c>
      <c r="Y1689" s="209" t="str">
        <f t="shared" si="430"/>
        <v>BRLP0019</v>
      </c>
      <c r="Z1689" s="209" t="str">
        <f t="shared" si="431"/>
        <v>00190348</v>
      </c>
      <c r="AA1689" s="209" t="str">
        <f t="shared" si="432"/>
        <v>BRLP0348</v>
      </c>
      <c r="AB1689" s="222" t="e">
        <f>VLOOKUP(Y1689,#REF!,2,0)</f>
        <v>#REF!</v>
      </c>
      <c r="AC1689" s="222" t="e">
        <f>VLOOKUP(Z1689,#REF!,2,0)</f>
        <v>#REF!</v>
      </c>
      <c r="AD1689" s="222" t="e">
        <f>VLOOKUP(AA1689,#REF!,2,0)</f>
        <v>#REF!</v>
      </c>
      <c r="AE1689" s="228" t="e">
        <f t="shared" si="433"/>
        <v>#REF!</v>
      </c>
      <c r="AF1689" s="230" t="e">
        <f t="shared" si="434"/>
        <v>#REF!</v>
      </c>
      <c r="AG1689" s="230">
        <v>2</v>
      </c>
      <c r="AH1689" s="230" t="e">
        <f t="shared" si="435"/>
        <v>#REF!</v>
      </c>
      <c r="AI1689" s="230" t="e">
        <f t="shared" si="436"/>
        <v>#REF!</v>
      </c>
      <c r="AJ1689" s="209">
        <v>1</v>
      </c>
      <c r="AK1689" s="209"/>
      <c r="AL1689" s="209"/>
      <c r="AM1689" s="209"/>
      <c r="AN1689" s="209"/>
      <c r="AO1689" s="209"/>
      <c r="AP1689" s="209"/>
      <c r="AQ1689" s="209"/>
      <c r="AR1689" s="209"/>
      <c r="AS1689" s="209"/>
      <c r="AT1689" s="209"/>
      <c r="AU1689" s="209"/>
      <c r="AV1689" s="209"/>
      <c r="AW1689" s="209"/>
      <c r="AX1689"/>
    </row>
    <row r="1690" spans="1:50" ht="15" hidden="1" x14ac:dyDescent="0.25">
      <c r="A1690" s="209">
        <v>4455</v>
      </c>
      <c r="B1690" s="209" t="s">
        <v>743</v>
      </c>
      <c r="C1690" s="210">
        <v>45689.044444444444</v>
      </c>
      <c r="D1690" s="209" t="s">
        <v>1419</v>
      </c>
      <c r="E1690" s="209" t="s">
        <v>493</v>
      </c>
      <c r="F1690" s="209">
        <v>1</v>
      </c>
      <c r="G1690" s="209" t="s">
        <v>501</v>
      </c>
      <c r="H1690" s="209" t="s">
        <v>620</v>
      </c>
      <c r="I1690" s="209" t="s">
        <v>621</v>
      </c>
      <c r="J1690" s="209" t="s">
        <v>1</v>
      </c>
      <c r="K1690" s="209" t="s">
        <v>2383</v>
      </c>
      <c r="L1690" s="209" t="s">
        <v>594</v>
      </c>
      <c r="M1690" s="209" t="s">
        <v>2387</v>
      </c>
      <c r="N1690" s="209" t="s">
        <v>1477</v>
      </c>
      <c r="O1690" s="209"/>
      <c r="P1690" s="209"/>
      <c r="Q1690" s="209" t="s">
        <v>688</v>
      </c>
      <c r="R1690" s="209" t="e">
        <f>VLOOKUP(LEFT(Solicitacao_Prancha[[#This Row],[ORIGEM]],4),#REF!,2,0)</f>
        <v>#REF!</v>
      </c>
      <c r="S1690" s="209" t="e">
        <f>VLOOKUP(LEFT(Solicitacao_Prancha[[#This Row],[DESTINO]],4),#REF!,2,0)</f>
        <v>#REF!</v>
      </c>
      <c r="T1690" s="218" t="str">
        <f t="shared" ref="T1690:T1692" si="438">IF(U1690&gt;=48,"Aderente","Não Aderente")</f>
        <v>Não Aderente</v>
      </c>
      <c r="U1690" s="222">
        <f>((CONCATENATE(Solicitacao_Prancha[[#This Row],[DATA MOVIMENTAÇÃO]]," ",Solicitacao_Prancha[[#This Row],[HORA MOVIMENTAÇÃO]])-Solicitacao_Prancha[[#This Row],[DATA SOLICITAÇÃO]])*24)+3</f>
        <v>14.933333333290648</v>
      </c>
      <c r="V1690" s="218" t="s">
        <v>410</v>
      </c>
      <c r="W1690" s="209" t="str">
        <f>LEFT(Solicitacao_Prancha[[#This Row],[ORIGEM]],4)</f>
        <v>0025</v>
      </c>
      <c r="X1690" s="209" t="str">
        <f>LEFT(Solicitacao_Prancha[[#This Row],[DESTINO]],4)</f>
        <v>0520</v>
      </c>
      <c r="Y1690" s="209" t="str">
        <f t="shared" ref="Y1690:Y1692" si="439">CONCATENATE(V1690,W1690)</f>
        <v>BRLP0025</v>
      </c>
      <c r="Z1690" s="209" t="str">
        <f t="shared" ref="Z1690:Z1692" si="440">CONCATENATE(W1690,X1690)</f>
        <v>00250520</v>
      </c>
      <c r="AA1690" s="209" t="str">
        <f t="shared" ref="AA1690:AA1692" si="441">CONCATENATE(V1690,X1690)</f>
        <v>BRLP0520</v>
      </c>
      <c r="AB1690" s="222" t="e">
        <f>VLOOKUP(Y1690,#REF!,2,0)</f>
        <v>#REF!</v>
      </c>
      <c r="AC1690" s="222" t="e">
        <f>VLOOKUP(Z1690,#REF!,2,0)</f>
        <v>#REF!</v>
      </c>
      <c r="AD1690" s="222" t="e">
        <f>VLOOKUP(AA1690,#REF!,2,0)</f>
        <v>#REF!</v>
      </c>
      <c r="AE1690" s="228" t="e">
        <f t="shared" ref="AE1690:AE1692" si="442">SUM(AB1690:AD1690)</f>
        <v>#REF!</v>
      </c>
      <c r="AF1690" s="230" t="e">
        <f t="shared" ref="AF1690:AF1692" si="443">(AB1690/65)+(AC1690/42.5)+(AD1690/65)</f>
        <v>#REF!</v>
      </c>
      <c r="AG1690" s="230">
        <v>2</v>
      </c>
      <c r="AH1690" s="230" t="e">
        <f t="shared" ref="AH1690:AH1692" si="444">(AD1690/65)+(AE1690/42.5)+(AF1690/65)</f>
        <v>#REF!</v>
      </c>
      <c r="AI1690" s="230" t="e">
        <f t="shared" ref="AI1690:AI1692" si="445">(AE1690/65)+(AF1690/42.5)+(AG1690/65)</f>
        <v>#REF!</v>
      </c>
      <c r="AJ1690" s="228" t="e">
        <f t="shared" ref="AJ1690" si="446">(AF1690/65)+(AG1690/42.5)+(AH1690/65)</f>
        <v>#REF!</v>
      </c>
      <c r="AK1690" s="209"/>
      <c r="AL1690" s="209"/>
      <c r="AM1690" s="209"/>
      <c r="AN1690" s="209"/>
      <c r="AO1690" s="209"/>
      <c r="AP1690" s="209"/>
      <c r="AQ1690" s="209"/>
      <c r="AR1690" s="209"/>
      <c r="AS1690" s="209"/>
      <c r="AT1690" s="209"/>
      <c r="AU1690" s="209"/>
      <c r="AV1690" s="209"/>
      <c r="AW1690" s="209"/>
      <c r="AX1690"/>
    </row>
    <row r="1691" spans="1:50" ht="15" hidden="1" x14ac:dyDescent="0.25">
      <c r="A1691" s="209">
        <v>4456</v>
      </c>
      <c r="B1691" s="209" t="s">
        <v>745</v>
      </c>
      <c r="C1691" s="210">
        <v>45689.071527777778</v>
      </c>
      <c r="D1691" s="209" t="s">
        <v>844</v>
      </c>
      <c r="E1691" s="209" t="s">
        <v>485</v>
      </c>
      <c r="F1691" s="209">
        <v>1</v>
      </c>
      <c r="G1691" s="209" t="s">
        <v>845</v>
      </c>
      <c r="H1691" s="209" t="s">
        <v>620</v>
      </c>
      <c r="I1691" s="209" t="s">
        <v>624</v>
      </c>
      <c r="J1691" s="209" t="s">
        <v>1</v>
      </c>
      <c r="K1691" s="209" t="s">
        <v>2386</v>
      </c>
      <c r="L1691" s="209" t="s">
        <v>593</v>
      </c>
      <c r="M1691" s="209" t="s">
        <v>546</v>
      </c>
      <c r="N1691" s="209" t="s">
        <v>490</v>
      </c>
      <c r="O1691" s="209"/>
      <c r="P1691" s="209"/>
      <c r="Q1691" s="209" t="s">
        <v>687</v>
      </c>
      <c r="R1691" s="209" t="e">
        <f>VLOOKUP(LEFT(Solicitacao_Prancha[[#This Row],[ORIGEM]],4),#REF!,2,0)</f>
        <v>#REF!</v>
      </c>
      <c r="S1691" s="209" t="e">
        <f>VLOOKUP(LEFT(Solicitacao_Prancha[[#This Row],[DESTINO]],4),#REF!,2,0)</f>
        <v>#REF!</v>
      </c>
      <c r="T1691" s="218" t="str">
        <f t="shared" si="438"/>
        <v>Aderente</v>
      </c>
      <c r="U1691" s="222">
        <f>((CONCATENATE(Solicitacao_Prancha[[#This Row],[DATA MOVIMENTAÇÃO]]," ",Solicitacao_Prancha[[#This Row],[HORA MOVIMENTAÇÃO]])-Solicitacao_Prancha[[#This Row],[DATA SOLICITAÇÃO]])*24)+3</f>
        <v>57.28333333338378</v>
      </c>
      <c r="V1691" s="218" t="s">
        <v>410</v>
      </c>
      <c r="W1691" s="209" t="str">
        <f>LEFT(Solicitacao_Prancha[[#This Row],[ORIGEM]],4)</f>
        <v>0325</v>
      </c>
      <c r="X1691" s="209" t="str">
        <f>LEFT(Solicitacao_Prancha[[#This Row],[DESTINO]],4)</f>
        <v>0425</v>
      </c>
      <c r="Y1691" s="209" t="str">
        <f t="shared" si="439"/>
        <v>BRLP0325</v>
      </c>
      <c r="Z1691" s="209" t="str">
        <f t="shared" si="440"/>
        <v>03250425</v>
      </c>
      <c r="AA1691" s="209" t="str">
        <f t="shared" si="441"/>
        <v>BRLP0425</v>
      </c>
      <c r="AB1691" s="222" t="e">
        <f>VLOOKUP(Y1691,#REF!,2,0)</f>
        <v>#REF!</v>
      </c>
      <c r="AC1691" s="222" t="e">
        <f>VLOOKUP(Z1691,#REF!,2,0)</f>
        <v>#REF!</v>
      </c>
      <c r="AD1691" s="222" t="e">
        <f>VLOOKUP(AA1691,#REF!,2,0)</f>
        <v>#REF!</v>
      </c>
      <c r="AE1691" s="228" t="e">
        <f t="shared" si="442"/>
        <v>#REF!</v>
      </c>
      <c r="AF1691" s="230" t="e">
        <f t="shared" si="443"/>
        <v>#REF!</v>
      </c>
      <c r="AG1691" s="230">
        <v>2</v>
      </c>
      <c r="AH1691" s="230" t="e">
        <f t="shared" si="444"/>
        <v>#REF!</v>
      </c>
      <c r="AI1691" s="230" t="e">
        <f t="shared" si="445"/>
        <v>#REF!</v>
      </c>
      <c r="AJ1691" s="209">
        <v>1</v>
      </c>
      <c r="AK1691" s="209"/>
      <c r="AL1691" s="209"/>
      <c r="AM1691" s="209"/>
      <c r="AN1691" s="209"/>
      <c r="AO1691" s="209"/>
      <c r="AP1691" s="209"/>
      <c r="AQ1691" s="209"/>
      <c r="AR1691" s="209"/>
      <c r="AS1691" s="209"/>
      <c r="AT1691" s="209"/>
      <c r="AU1691" s="209"/>
      <c r="AV1691" s="209"/>
      <c r="AW1691" s="209"/>
      <c r="AX1691"/>
    </row>
    <row r="1692" spans="1:50" ht="15" hidden="1" x14ac:dyDescent="0.25">
      <c r="A1692" s="209">
        <v>4457</v>
      </c>
      <c r="B1692" s="209" t="s">
        <v>745</v>
      </c>
      <c r="C1692" s="210">
        <v>45689.450694444444</v>
      </c>
      <c r="D1692" s="209" t="s">
        <v>484</v>
      </c>
      <c r="E1692" s="209" t="s">
        <v>497</v>
      </c>
      <c r="F1692" s="209">
        <v>3</v>
      </c>
      <c r="G1692" s="209" t="s">
        <v>486</v>
      </c>
      <c r="H1692" s="209" t="s">
        <v>624</v>
      </c>
      <c r="I1692" s="209" t="s">
        <v>622</v>
      </c>
      <c r="J1692" s="209" t="s">
        <v>1</v>
      </c>
      <c r="K1692" s="209" t="s">
        <v>2386</v>
      </c>
      <c r="L1692" s="209" t="s">
        <v>2413</v>
      </c>
      <c r="M1692" s="209" t="s">
        <v>660</v>
      </c>
      <c r="N1692" s="209" t="s">
        <v>3</v>
      </c>
      <c r="O1692" s="209"/>
      <c r="P1692" s="209"/>
      <c r="Q1692" s="209" t="s">
        <v>688</v>
      </c>
      <c r="R1692" s="209" t="e">
        <f>VLOOKUP(LEFT(Solicitacao_Prancha[[#This Row],[ORIGEM]],4),#REF!,2,0)</f>
        <v>#REF!</v>
      </c>
      <c r="S1692" s="209" t="e">
        <f>VLOOKUP(LEFT(Solicitacao_Prancha[[#This Row],[DESTINO]],4),#REF!,2,0)</f>
        <v>#REF!</v>
      </c>
      <c r="T1692" s="218" t="str">
        <f t="shared" si="438"/>
        <v>Não Aderente</v>
      </c>
      <c r="U1692" s="222">
        <f>((CONCATENATE(Solicitacao_Prancha[[#This Row],[DATA MOVIMENTAÇÃO]]," ",Solicitacao_Prancha[[#This Row],[HORA MOVIMENTAÇÃO]])-Solicitacao_Prancha[[#This Row],[DATA SOLICITAÇÃO]])*24)+3</f>
        <v>45.999999999941792</v>
      </c>
      <c r="V1692" s="218" t="s">
        <v>410</v>
      </c>
      <c r="W1692" s="209" t="str">
        <f>LEFT(Solicitacao_Prancha[[#This Row],[ORIGEM]],4)</f>
        <v>0078</v>
      </c>
      <c r="X1692" s="209" t="str">
        <f>LEFT(Solicitacao_Prancha[[#This Row],[DESTINO]],4)</f>
        <v>0003</v>
      </c>
      <c r="Y1692" s="209" t="str">
        <f t="shared" si="439"/>
        <v>BRLP0078</v>
      </c>
      <c r="Z1692" s="209" t="str">
        <f t="shared" si="440"/>
        <v>00780003</v>
      </c>
      <c r="AA1692" s="209" t="str">
        <f t="shared" si="441"/>
        <v>BRLP0003</v>
      </c>
      <c r="AB1692" s="222" t="e">
        <f>VLOOKUP(Y1692,#REF!,2,0)</f>
        <v>#REF!</v>
      </c>
      <c r="AC1692" s="222" t="e">
        <f>VLOOKUP(Z1692,#REF!,2,0)</f>
        <v>#REF!</v>
      </c>
      <c r="AD1692" s="222" t="e">
        <f>VLOOKUP(AA1692,#REF!,2,0)</f>
        <v>#REF!</v>
      </c>
      <c r="AE1692" s="228" t="e">
        <f t="shared" si="442"/>
        <v>#REF!</v>
      </c>
      <c r="AF1692" s="230" t="e">
        <f t="shared" si="443"/>
        <v>#REF!</v>
      </c>
      <c r="AG1692" s="230">
        <v>2</v>
      </c>
      <c r="AH1692" s="230" t="e">
        <f t="shared" si="444"/>
        <v>#REF!</v>
      </c>
      <c r="AI1692" s="230" t="e">
        <f t="shared" si="445"/>
        <v>#REF!</v>
      </c>
      <c r="AJ1692" s="209">
        <v>1</v>
      </c>
      <c r="AK1692" s="209"/>
      <c r="AL1692" s="209"/>
      <c r="AM1692" s="209"/>
      <c r="AN1692" s="209"/>
      <c r="AO1692" s="209"/>
      <c r="AP1692" s="209"/>
      <c r="AQ1692" s="209"/>
      <c r="AR1692" s="209"/>
      <c r="AS1692" s="209"/>
      <c r="AT1692" s="209"/>
      <c r="AU1692" s="209"/>
      <c r="AV1692" s="209"/>
      <c r="AW1692" s="209"/>
      <c r="AX1692"/>
    </row>
    <row r="1693" spans="1:50" ht="15" hidden="1" x14ac:dyDescent="0.25">
      <c r="A1693" s="209">
        <v>4458</v>
      </c>
      <c r="B1693" s="209" t="s">
        <v>718</v>
      </c>
      <c r="C1693" s="210">
        <v>45689.489583333336</v>
      </c>
      <c r="D1693" s="209" t="s">
        <v>579</v>
      </c>
      <c r="E1693" s="209" t="s">
        <v>5</v>
      </c>
      <c r="F1693" s="209">
        <v>1</v>
      </c>
      <c r="G1693" s="209" t="s">
        <v>487</v>
      </c>
      <c r="H1693" s="209" t="s">
        <v>620</v>
      </c>
      <c r="I1693" s="209" t="s">
        <v>621</v>
      </c>
      <c r="J1693" s="209" t="s">
        <v>1</v>
      </c>
      <c r="K1693" s="209" t="s">
        <v>2388</v>
      </c>
      <c r="L1693" s="209" t="s">
        <v>593</v>
      </c>
      <c r="M1693" s="209" t="s">
        <v>908</v>
      </c>
      <c r="N1693" s="209" t="s">
        <v>1854</v>
      </c>
      <c r="O1693" s="209"/>
      <c r="P1693" s="209"/>
      <c r="Q1693" s="209" t="s">
        <v>688</v>
      </c>
      <c r="R1693" s="209" t="e">
        <f>VLOOKUP(LEFT(Solicitacao_Prancha[[#This Row],[ORIGEM]],4),#REF!,2,0)</f>
        <v>#REF!</v>
      </c>
      <c r="S1693" s="209" t="e">
        <f>VLOOKUP(LEFT(Solicitacao_Prancha[[#This Row],[DESTINO]],4),#REF!,2,0)</f>
        <v>#REF!</v>
      </c>
      <c r="T1693" s="218" t="str">
        <f t="shared" ref="T1693:T1697" si="447">IF(U1693&gt;=48,"Aderente","Não Aderente")</f>
        <v>Não Aderente</v>
      </c>
      <c r="U1693" s="222">
        <f>((CONCATENATE(Solicitacao_Prancha[[#This Row],[DATA MOVIMENTAÇÃO]]," ",Solicitacao_Prancha[[#This Row],[HORA MOVIMENTAÇÃO]])-Solicitacao_Prancha[[#This Row],[DATA SOLICITAÇÃO]])*24)+3</f>
        <v>23.25</v>
      </c>
      <c r="V1693" s="218" t="s">
        <v>410</v>
      </c>
      <c r="W1693" s="209" t="str">
        <f>LEFT(Solicitacao_Prancha[[#This Row],[ORIGEM]],4)</f>
        <v>2079</v>
      </c>
      <c r="X1693" s="209" t="str">
        <f>LEFT(Solicitacao_Prancha[[#This Row],[DESTINO]],4)</f>
        <v>0122</v>
      </c>
      <c r="Y1693" s="209" t="str">
        <f t="shared" ref="Y1693:Y1697" si="448">CONCATENATE(V1693,W1693)</f>
        <v>BRLP2079</v>
      </c>
      <c r="Z1693" s="209" t="str">
        <f t="shared" ref="Z1693:Z1697" si="449">CONCATENATE(W1693,X1693)</f>
        <v>20790122</v>
      </c>
      <c r="AA1693" s="209" t="str">
        <f t="shared" ref="AA1693:AA1697" si="450">CONCATENATE(V1693,X1693)</f>
        <v>BRLP0122</v>
      </c>
      <c r="AB1693" s="222" t="e">
        <f>VLOOKUP(Y1693,#REF!,2,0)</f>
        <v>#REF!</v>
      </c>
      <c r="AC1693" s="222" t="e">
        <f>VLOOKUP(Z1693,#REF!,2,0)</f>
        <v>#REF!</v>
      </c>
      <c r="AD1693" s="222" t="e">
        <f>VLOOKUP(AA1693,#REF!,2,0)</f>
        <v>#REF!</v>
      </c>
      <c r="AE1693" s="228" t="e">
        <f t="shared" ref="AE1693:AE1697" si="451">SUM(AB1693:AD1693)</f>
        <v>#REF!</v>
      </c>
      <c r="AF1693" s="230" t="e">
        <f t="shared" ref="AF1693:AF1697" si="452">(AB1693/65)+(AC1693/42.5)+(AD1693/65)</f>
        <v>#REF!</v>
      </c>
      <c r="AG1693" s="230">
        <v>2</v>
      </c>
      <c r="AH1693" s="230" t="e">
        <f t="shared" ref="AH1693:AH1697" si="453">(AD1693/65)+(AE1693/42.5)+(AF1693/65)</f>
        <v>#REF!</v>
      </c>
      <c r="AI1693" s="230" t="e">
        <f t="shared" ref="AI1693:AI1697" si="454">(AE1693/65)+(AF1693/42.5)+(AG1693/65)</f>
        <v>#REF!</v>
      </c>
      <c r="AJ1693" s="230" t="e">
        <f t="shared" ref="AJ1693:AJ1694" si="455">(AF1693/65)+(AG1693/42.5)+(AH1693/65)</f>
        <v>#REF!</v>
      </c>
      <c r="AK1693" s="209"/>
      <c r="AL1693" s="209"/>
      <c r="AM1693" s="209"/>
      <c r="AN1693" s="209"/>
      <c r="AO1693" s="209"/>
      <c r="AP1693" s="209"/>
      <c r="AQ1693" s="209"/>
      <c r="AR1693" s="209"/>
      <c r="AS1693" s="209"/>
      <c r="AT1693" s="209"/>
      <c r="AU1693" s="209"/>
      <c r="AV1693" s="209"/>
      <c r="AW1693" s="209"/>
      <c r="AX1693"/>
    </row>
    <row r="1694" spans="1:50" ht="15" hidden="1" x14ac:dyDescent="0.25">
      <c r="A1694" s="209">
        <v>4459</v>
      </c>
      <c r="B1694" s="209" t="s">
        <v>718</v>
      </c>
      <c r="C1694" s="210">
        <v>45689.491666666669</v>
      </c>
      <c r="D1694" s="209" t="s">
        <v>579</v>
      </c>
      <c r="E1694" s="209" t="s">
        <v>719</v>
      </c>
      <c r="F1694" s="209">
        <v>8</v>
      </c>
      <c r="G1694" s="209" t="s">
        <v>487</v>
      </c>
      <c r="H1694" s="209" t="s">
        <v>622</v>
      </c>
      <c r="I1694" s="209" t="s">
        <v>621</v>
      </c>
      <c r="J1694" s="209" t="s">
        <v>1</v>
      </c>
      <c r="K1694" s="209" t="s">
        <v>2388</v>
      </c>
      <c r="L1694" s="209" t="s">
        <v>593</v>
      </c>
      <c r="M1694" s="209" t="s">
        <v>908</v>
      </c>
      <c r="N1694" s="209" t="s">
        <v>1854</v>
      </c>
      <c r="O1694" s="209"/>
      <c r="P1694" s="209"/>
      <c r="Q1694" s="209" t="s">
        <v>688</v>
      </c>
      <c r="R1694" s="209" t="e">
        <f>VLOOKUP(LEFT(Solicitacao_Prancha[[#This Row],[ORIGEM]],4),#REF!,2,0)</f>
        <v>#REF!</v>
      </c>
      <c r="S1694" s="209" t="e">
        <f>VLOOKUP(LEFT(Solicitacao_Prancha[[#This Row],[DESTINO]],4),#REF!,2,0)</f>
        <v>#REF!</v>
      </c>
      <c r="T1694" s="218" t="str">
        <f t="shared" si="447"/>
        <v>Não Aderente</v>
      </c>
      <c r="U1694" s="222">
        <f>((CONCATENATE(Solicitacao_Prancha[[#This Row],[DATA MOVIMENTAÇÃO]]," ",Solicitacao_Prancha[[#This Row],[HORA MOVIMENTAÇÃO]])-Solicitacao_Prancha[[#This Row],[DATA SOLICITAÇÃO]])*24)+3</f>
        <v>23.200000000011642</v>
      </c>
      <c r="V1694" s="218" t="s">
        <v>410</v>
      </c>
      <c r="W1694" s="209" t="str">
        <f>LEFT(Solicitacao_Prancha[[#This Row],[ORIGEM]],4)</f>
        <v>2079</v>
      </c>
      <c r="X1694" s="209" t="str">
        <f>LEFT(Solicitacao_Prancha[[#This Row],[DESTINO]],4)</f>
        <v>0122</v>
      </c>
      <c r="Y1694" s="209" t="str">
        <f t="shared" si="448"/>
        <v>BRLP2079</v>
      </c>
      <c r="Z1694" s="209" t="str">
        <f t="shared" si="449"/>
        <v>20790122</v>
      </c>
      <c r="AA1694" s="209" t="str">
        <f t="shared" si="450"/>
        <v>BRLP0122</v>
      </c>
      <c r="AB1694" s="222" t="e">
        <f>VLOOKUP(Y1694,#REF!,2,0)</f>
        <v>#REF!</v>
      </c>
      <c r="AC1694" s="222" t="e">
        <f>VLOOKUP(Z1694,#REF!,2,0)</f>
        <v>#REF!</v>
      </c>
      <c r="AD1694" s="222" t="e">
        <f>VLOOKUP(AA1694,#REF!,2,0)</f>
        <v>#REF!</v>
      </c>
      <c r="AE1694" s="228" t="e">
        <f t="shared" si="451"/>
        <v>#REF!</v>
      </c>
      <c r="AF1694" s="230" t="e">
        <f t="shared" si="452"/>
        <v>#REF!</v>
      </c>
      <c r="AG1694" s="230">
        <v>2</v>
      </c>
      <c r="AH1694" s="230" t="e">
        <f t="shared" si="453"/>
        <v>#REF!</v>
      </c>
      <c r="AI1694" s="230" t="e">
        <f t="shared" si="454"/>
        <v>#REF!</v>
      </c>
      <c r="AJ1694" s="228" t="e">
        <f t="shared" si="455"/>
        <v>#REF!</v>
      </c>
      <c r="AK1694" s="209"/>
      <c r="AL1694" s="209"/>
      <c r="AM1694" s="209"/>
      <c r="AN1694" s="209"/>
      <c r="AO1694" s="209"/>
      <c r="AP1694" s="209"/>
      <c r="AQ1694" s="209"/>
      <c r="AR1694" s="209"/>
      <c r="AS1694" s="209"/>
      <c r="AT1694" s="209"/>
      <c r="AU1694" s="209"/>
      <c r="AV1694" s="209"/>
      <c r="AW1694" s="209"/>
      <c r="AX1694"/>
    </row>
    <row r="1695" spans="1:50" ht="15" hidden="1" x14ac:dyDescent="0.25">
      <c r="A1695" s="209">
        <v>4461</v>
      </c>
      <c r="B1695" s="209" t="s">
        <v>718</v>
      </c>
      <c r="C1695" s="210">
        <v>45689.512499999997</v>
      </c>
      <c r="D1695" s="209" t="s">
        <v>2142</v>
      </c>
      <c r="E1695" s="209" t="s">
        <v>719</v>
      </c>
      <c r="F1695" s="209">
        <v>3</v>
      </c>
      <c r="G1695" s="209" t="s">
        <v>4</v>
      </c>
      <c r="H1695" s="209" t="s">
        <v>624</v>
      </c>
      <c r="I1695" s="209" t="s">
        <v>621</v>
      </c>
      <c r="J1695" s="209" t="s">
        <v>1</v>
      </c>
      <c r="K1695" s="209" t="s">
        <v>2386</v>
      </c>
      <c r="L1695" s="209" t="s">
        <v>593</v>
      </c>
      <c r="M1695" s="209" t="s">
        <v>1748</v>
      </c>
      <c r="N1695" s="209" t="s">
        <v>2057</v>
      </c>
      <c r="O1695" s="209"/>
      <c r="P1695" s="209"/>
      <c r="Q1695" s="209" t="s">
        <v>688</v>
      </c>
      <c r="R1695" s="209" t="e">
        <f>VLOOKUP(LEFT(Solicitacao_Prancha[[#This Row],[ORIGEM]],4),#REF!,2,0)</f>
        <v>#REF!</v>
      </c>
      <c r="S1695" s="209" t="e">
        <f>VLOOKUP(LEFT(Solicitacao_Prancha[[#This Row],[DESTINO]],4),#REF!,2,0)</f>
        <v>#REF!</v>
      </c>
      <c r="T1695" s="218" t="str">
        <f t="shared" si="447"/>
        <v>Não Aderente</v>
      </c>
      <c r="U1695" s="222">
        <f>((CONCATENATE(Solicitacao_Prancha[[#This Row],[DATA MOVIMENTAÇÃO]]," ",Solicitacao_Prancha[[#This Row],[HORA MOVIMENTAÇÃO]])-Solicitacao_Prancha[[#This Row],[DATA SOLICITAÇÃO]])*24)+3</f>
        <v>46.700000000128057</v>
      </c>
      <c r="V1695" s="218" t="s">
        <v>410</v>
      </c>
      <c r="W1695" s="209" t="str">
        <f>LEFT(Solicitacao_Prancha[[#This Row],[ORIGEM]],4)</f>
        <v>0455</v>
      </c>
      <c r="X1695" s="209" t="str">
        <f>LEFT(Solicitacao_Prancha[[#This Row],[DESTINO]],4)</f>
        <v>0354</v>
      </c>
      <c r="Y1695" s="209" t="str">
        <f t="shared" si="448"/>
        <v>BRLP0455</v>
      </c>
      <c r="Z1695" s="209" t="str">
        <f t="shared" si="449"/>
        <v>04550354</v>
      </c>
      <c r="AA1695" s="209" t="str">
        <f t="shared" si="450"/>
        <v>BRLP0354</v>
      </c>
      <c r="AB1695" s="222" t="e">
        <f>VLOOKUP(Y1695,#REF!,2,0)</f>
        <v>#REF!</v>
      </c>
      <c r="AC1695" s="222" t="e">
        <f>VLOOKUP(Z1695,#REF!,2,0)</f>
        <v>#REF!</v>
      </c>
      <c r="AD1695" s="222" t="e">
        <f>VLOOKUP(AA1695,#REF!,2,0)</f>
        <v>#REF!</v>
      </c>
      <c r="AE1695" s="228" t="e">
        <f t="shared" si="451"/>
        <v>#REF!</v>
      </c>
      <c r="AF1695" s="230" t="e">
        <f t="shared" si="452"/>
        <v>#REF!</v>
      </c>
      <c r="AG1695" s="230">
        <v>2</v>
      </c>
      <c r="AH1695" s="230" t="e">
        <f t="shared" si="453"/>
        <v>#REF!</v>
      </c>
      <c r="AI1695" s="230" t="e">
        <f t="shared" si="454"/>
        <v>#REF!</v>
      </c>
      <c r="AJ1695" s="209">
        <v>1</v>
      </c>
      <c r="AK1695" s="209"/>
      <c r="AL1695" s="209"/>
      <c r="AM1695" s="209"/>
      <c r="AN1695" s="209"/>
      <c r="AO1695" s="209"/>
      <c r="AP1695" s="209"/>
      <c r="AQ1695" s="209"/>
      <c r="AR1695" s="209"/>
      <c r="AS1695" s="209"/>
      <c r="AT1695" s="209"/>
      <c r="AU1695" s="209"/>
      <c r="AV1695" s="209"/>
      <c r="AW1695" s="209"/>
      <c r="AX1695"/>
    </row>
    <row r="1696" spans="1:50" ht="15" hidden="1" x14ac:dyDescent="0.25">
      <c r="A1696" s="209">
        <v>4462</v>
      </c>
      <c r="B1696" s="209" t="s">
        <v>718</v>
      </c>
      <c r="C1696" s="210">
        <v>45689.523611111108</v>
      </c>
      <c r="D1696" s="209" t="s">
        <v>574</v>
      </c>
      <c r="E1696" s="209" t="s">
        <v>744</v>
      </c>
      <c r="F1696" s="209">
        <v>7</v>
      </c>
      <c r="G1696" s="209" t="s">
        <v>516</v>
      </c>
      <c r="H1696" s="209" t="s">
        <v>620</v>
      </c>
      <c r="I1696" s="209" t="s">
        <v>621</v>
      </c>
      <c r="J1696" s="209" t="s">
        <v>1</v>
      </c>
      <c r="K1696" s="209" t="s">
        <v>2386</v>
      </c>
      <c r="L1696" s="209" t="s">
        <v>2414</v>
      </c>
      <c r="M1696" s="209" t="s">
        <v>2305</v>
      </c>
      <c r="N1696" s="209" t="s">
        <v>2267</v>
      </c>
      <c r="O1696" s="209"/>
      <c r="P1696" s="209"/>
      <c r="Q1696" s="209" t="s">
        <v>687</v>
      </c>
      <c r="R1696" s="209" t="e">
        <f>VLOOKUP(LEFT(Solicitacao_Prancha[[#This Row],[ORIGEM]],4),#REF!,2,0)</f>
        <v>#REF!</v>
      </c>
      <c r="S1696" s="209" t="e">
        <f>VLOOKUP(LEFT(Solicitacao_Prancha[[#This Row],[DESTINO]],4),#REF!,2,0)</f>
        <v>#REF!</v>
      </c>
      <c r="T1696" s="218" t="str">
        <f t="shared" si="447"/>
        <v>Aderente</v>
      </c>
      <c r="U1696" s="222">
        <f>((CONCATENATE(Solicitacao_Prancha[[#This Row],[DATA MOVIMENTAÇÃO]]," ",Solicitacao_Prancha[[#This Row],[HORA MOVIMENTAÇÃO]])-Solicitacao_Prancha[[#This Row],[DATA SOLICITAÇÃO]])*24)+3</f>
        <v>48</v>
      </c>
      <c r="V1696" s="218" t="s">
        <v>410</v>
      </c>
      <c r="W1696" s="209" t="str">
        <f>LEFT(Solicitacao_Prancha[[#This Row],[ORIGEM]],4)</f>
        <v>0360</v>
      </c>
      <c r="X1696" s="209" t="str">
        <f>LEFT(Solicitacao_Prancha[[#This Row],[DESTINO]],4)</f>
        <v>0361</v>
      </c>
      <c r="Y1696" s="209" t="str">
        <f t="shared" si="448"/>
        <v>BRLP0360</v>
      </c>
      <c r="Z1696" s="209" t="str">
        <f t="shared" si="449"/>
        <v>03600361</v>
      </c>
      <c r="AA1696" s="209" t="str">
        <f t="shared" si="450"/>
        <v>BRLP0361</v>
      </c>
      <c r="AB1696" s="222" t="e">
        <f>VLOOKUP(Y1696,#REF!,2,0)</f>
        <v>#REF!</v>
      </c>
      <c r="AC1696" s="222" t="e">
        <f>VLOOKUP(Z1696,#REF!,2,0)</f>
        <v>#REF!</v>
      </c>
      <c r="AD1696" s="222" t="e">
        <f>VLOOKUP(AA1696,#REF!,2,0)</f>
        <v>#REF!</v>
      </c>
      <c r="AE1696" s="228" t="e">
        <f t="shared" si="451"/>
        <v>#REF!</v>
      </c>
      <c r="AF1696" s="230" t="e">
        <f t="shared" si="452"/>
        <v>#REF!</v>
      </c>
      <c r="AG1696" s="230">
        <v>2</v>
      </c>
      <c r="AH1696" s="230" t="e">
        <f t="shared" si="453"/>
        <v>#REF!</v>
      </c>
      <c r="AI1696" s="230" t="e">
        <f t="shared" si="454"/>
        <v>#REF!</v>
      </c>
      <c r="AJ1696" s="209">
        <v>1</v>
      </c>
      <c r="AK1696" s="209"/>
      <c r="AL1696" s="209"/>
      <c r="AM1696" s="209"/>
      <c r="AN1696" s="209"/>
      <c r="AO1696" s="209"/>
      <c r="AP1696" s="209"/>
      <c r="AQ1696" s="209"/>
      <c r="AR1696" s="209"/>
      <c r="AS1696" s="209"/>
      <c r="AT1696" s="209"/>
      <c r="AU1696" s="209"/>
      <c r="AV1696" s="209"/>
      <c r="AW1696" s="209"/>
      <c r="AX1696"/>
    </row>
    <row r="1697" spans="1:50" ht="15" hidden="1" x14ac:dyDescent="0.25">
      <c r="A1697" s="209">
        <v>4464</v>
      </c>
      <c r="B1697" s="209" t="s">
        <v>745</v>
      </c>
      <c r="C1697" s="210">
        <v>45689.532638888886</v>
      </c>
      <c r="D1697" s="209" t="s">
        <v>844</v>
      </c>
      <c r="E1697" s="209" t="s">
        <v>485</v>
      </c>
      <c r="F1697" s="209">
        <v>1</v>
      </c>
      <c r="G1697" s="209" t="s">
        <v>845</v>
      </c>
      <c r="H1697" s="209" t="s">
        <v>620</v>
      </c>
      <c r="I1697" s="209" t="s">
        <v>624</v>
      </c>
      <c r="J1697" s="209" t="s">
        <v>1</v>
      </c>
      <c r="K1697" s="209" t="s">
        <v>2386</v>
      </c>
      <c r="L1697" s="209" t="s">
        <v>595</v>
      </c>
      <c r="M1697" s="209" t="s">
        <v>546</v>
      </c>
      <c r="N1697" s="209" t="s">
        <v>410</v>
      </c>
      <c r="O1697" s="209"/>
      <c r="P1697" s="209"/>
      <c r="Q1697" s="209" t="s">
        <v>687</v>
      </c>
      <c r="R1697" s="209" t="e">
        <f>VLOOKUP(LEFT(Solicitacao_Prancha[[#This Row],[ORIGEM]],4),#REF!,2,0)</f>
        <v>#REF!</v>
      </c>
      <c r="S1697" s="209" t="e">
        <f>VLOOKUP(LEFT(Solicitacao_Prancha[[#This Row],[DESTINO]],4),#REF!,2,0)</f>
        <v>#REF!</v>
      </c>
      <c r="T1697" s="218" t="str">
        <f t="shared" si="447"/>
        <v>Aderente</v>
      </c>
      <c r="U1697" s="222">
        <f>((CONCATENATE(Solicitacao_Prancha[[#This Row],[DATA MOVIMENTAÇÃO]]," ",Solicitacao_Prancha[[#This Row],[HORA MOVIMENTAÇÃO]])-Solicitacao_Prancha[[#This Row],[DATA SOLICITAÇÃO]])*24)+3</f>
        <v>48.216666666674428</v>
      </c>
      <c r="V1697" s="218" t="s">
        <v>410</v>
      </c>
      <c r="W1697" s="209" t="str">
        <f>LEFT(Solicitacao_Prancha[[#This Row],[ORIGEM]],4)</f>
        <v>0325</v>
      </c>
      <c r="X1697" s="209" t="str">
        <f>LEFT(Solicitacao_Prancha[[#This Row],[DESTINO]],4)</f>
        <v>BRLP</v>
      </c>
      <c r="Y1697" s="209" t="str">
        <f t="shared" si="448"/>
        <v>BRLP0325</v>
      </c>
      <c r="Z1697" s="209" t="str">
        <f t="shared" si="449"/>
        <v>0325BRLP</v>
      </c>
      <c r="AA1697" s="209" t="str">
        <f t="shared" si="450"/>
        <v>BRLPBRLP</v>
      </c>
      <c r="AB1697" s="222" t="e">
        <f>VLOOKUP(Y1697,#REF!,2,0)</f>
        <v>#REF!</v>
      </c>
      <c r="AC1697" s="222" t="e">
        <f>VLOOKUP(Z1697,#REF!,2,0)</f>
        <v>#REF!</v>
      </c>
      <c r="AD1697" s="222" t="e">
        <f>VLOOKUP(AA1697,#REF!,2,0)</f>
        <v>#REF!</v>
      </c>
      <c r="AE1697" s="228" t="e">
        <f t="shared" si="451"/>
        <v>#REF!</v>
      </c>
      <c r="AF1697" s="230" t="e">
        <f t="shared" si="452"/>
        <v>#REF!</v>
      </c>
      <c r="AG1697" s="230">
        <v>2</v>
      </c>
      <c r="AH1697" s="230" t="e">
        <f t="shared" si="453"/>
        <v>#REF!</v>
      </c>
      <c r="AI1697" s="230" t="e">
        <f t="shared" si="454"/>
        <v>#REF!</v>
      </c>
      <c r="AJ1697" s="209">
        <v>1</v>
      </c>
      <c r="AK1697" s="209"/>
      <c r="AL1697" s="209"/>
      <c r="AM1697" s="209"/>
      <c r="AN1697" s="209"/>
      <c r="AO1697" s="209"/>
      <c r="AP1697" s="209"/>
      <c r="AQ1697" s="209"/>
      <c r="AR1697" s="209"/>
      <c r="AS1697" s="209"/>
      <c r="AT1697" s="209"/>
      <c r="AU1697" s="209"/>
      <c r="AV1697" s="209"/>
      <c r="AW1697" s="209"/>
      <c r="AX1697"/>
    </row>
    <row r="1698" spans="1:50" ht="15" hidden="1" x14ac:dyDescent="0.25">
      <c r="A1698" s="209">
        <v>4466</v>
      </c>
      <c r="B1698" s="209" t="s">
        <v>742</v>
      </c>
      <c r="C1698" s="210">
        <v>45689.536111111112</v>
      </c>
      <c r="D1698" s="209" t="s">
        <v>529</v>
      </c>
      <c r="E1698" s="209" t="s">
        <v>493</v>
      </c>
      <c r="F1698" s="209">
        <v>1</v>
      </c>
      <c r="G1698" s="209" t="s">
        <v>545</v>
      </c>
      <c r="H1698" s="209" t="s">
        <v>620</v>
      </c>
      <c r="I1698" s="209" t="s">
        <v>621</v>
      </c>
      <c r="J1698" s="209" t="s">
        <v>531</v>
      </c>
      <c r="K1698" s="209" t="s">
        <v>2388</v>
      </c>
      <c r="L1698" s="209" t="s">
        <v>600</v>
      </c>
      <c r="M1698" s="209" t="s">
        <v>504</v>
      </c>
      <c r="N1698" s="209" t="s">
        <v>541</v>
      </c>
      <c r="O1698" s="209"/>
      <c r="P1698" s="209" t="s">
        <v>514</v>
      </c>
      <c r="Q1698" s="209" t="s">
        <v>688</v>
      </c>
      <c r="R1698" s="209" t="e">
        <f>VLOOKUP(LEFT(Solicitacao_Prancha[[#This Row],[ORIGEM]],4),#REF!,2,0)</f>
        <v>#REF!</v>
      </c>
      <c r="S1698" s="209" t="e">
        <f>VLOOKUP(LEFT(Solicitacao_Prancha[[#This Row],[DESTINO]],4),#REF!,2,0)</f>
        <v>#REF!</v>
      </c>
      <c r="T1698" s="218" t="str">
        <f t="shared" ref="T1698:T1710" si="456">IF(U1698&gt;=48,"Aderente","Não Aderente")</f>
        <v>Não Aderente</v>
      </c>
      <c r="U1698" s="222">
        <f>((CONCATENATE(Solicitacao_Prancha[[#This Row],[DATA MOVIMENTAÇÃO]]," ",Solicitacao_Prancha[[#This Row],[HORA MOVIMENTAÇÃO]])-Solicitacao_Prancha[[#This Row],[DATA SOLICITAÇÃO]])*24)+3</f>
        <v>20.133333333302289</v>
      </c>
      <c r="V1698" s="218" t="s">
        <v>410</v>
      </c>
      <c r="W1698" s="209" t="str">
        <f>LEFT(Solicitacao_Prancha[[#This Row],[ORIGEM]],4)</f>
        <v>0478</v>
      </c>
      <c r="X1698" s="209" t="str">
        <f>LEFT(Solicitacao_Prancha[[#This Row],[DESTINO]],4)</f>
        <v>0487</v>
      </c>
      <c r="Y1698" s="209" t="str">
        <f t="shared" ref="Y1698:Y1710" si="457">CONCATENATE(V1698,W1698)</f>
        <v>BRLP0478</v>
      </c>
      <c r="Z1698" s="209" t="str">
        <f t="shared" ref="Z1698:Z1710" si="458">CONCATENATE(W1698,X1698)</f>
        <v>04780487</v>
      </c>
      <c r="AA1698" s="209" t="str">
        <f t="shared" ref="AA1698:AA1710" si="459">CONCATENATE(V1698,X1698)</f>
        <v>BRLP0487</v>
      </c>
      <c r="AB1698" s="222" t="e">
        <f>VLOOKUP(Y1698,#REF!,2,0)</f>
        <v>#REF!</v>
      </c>
      <c r="AC1698" s="222" t="e">
        <f>VLOOKUP(Z1698,#REF!,2,0)</f>
        <v>#REF!</v>
      </c>
      <c r="AD1698" s="222" t="e">
        <f>VLOOKUP(AA1698,#REF!,2,0)</f>
        <v>#REF!</v>
      </c>
      <c r="AE1698" s="228" t="e">
        <f t="shared" ref="AE1698:AE1710" si="460">SUM(AB1698:AD1698)</f>
        <v>#REF!</v>
      </c>
      <c r="AF1698" s="230" t="e">
        <f t="shared" ref="AF1698:AF1710" si="461">(AB1698/65)+(AC1698/42.5)+(AD1698/65)</f>
        <v>#REF!</v>
      </c>
      <c r="AG1698" s="230">
        <v>2</v>
      </c>
      <c r="AH1698" s="230" t="e">
        <f t="shared" ref="AH1698:AH1710" si="462">(AD1698/65)+(AE1698/42.5)+(AF1698/65)</f>
        <v>#REF!</v>
      </c>
      <c r="AI1698" s="230" t="e">
        <f t="shared" ref="AI1698:AI1710" si="463">(AE1698/65)+(AF1698/42.5)+(AG1698/65)</f>
        <v>#REF!</v>
      </c>
      <c r="AJ1698" s="230" t="e">
        <f t="shared" ref="AJ1698:AJ1703" si="464">(AF1698/65)+(AG1698/42.5)+(AH1698/65)</f>
        <v>#REF!</v>
      </c>
      <c r="AK1698" s="209"/>
      <c r="AL1698" s="209"/>
      <c r="AM1698" s="209"/>
      <c r="AN1698" s="209"/>
      <c r="AO1698" s="209"/>
      <c r="AP1698" s="209"/>
      <c r="AQ1698" s="209"/>
      <c r="AR1698" s="209"/>
      <c r="AS1698" s="209"/>
      <c r="AT1698" s="209"/>
      <c r="AU1698" s="209"/>
      <c r="AV1698" s="209"/>
      <c r="AW1698" s="209"/>
      <c r="AX1698"/>
    </row>
    <row r="1699" spans="1:50" ht="15" hidden="1" x14ac:dyDescent="0.25">
      <c r="A1699" s="209">
        <v>4467</v>
      </c>
      <c r="B1699" s="209" t="s">
        <v>742</v>
      </c>
      <c r="C1699" s="210">
        <v>45689.538194444445</v>
      </c>
      <c r="D1699" s="209" t="s">
        <v>529</v>
      </c>
      <c r="E1699" s="209" t="s">
        <v>491</v>
      </c>
      <c r="F1699" s="209">
        <v>1</v>
      </c>
      <c r="G1699" s="209" t="s">
        <v>545</v>
      </c>
      <c r="H1699" s="209" t="s">
        <v>620</v>
      </c>
      <c r="I1699" s="209" t="s">
        <v>621</v>
      </c>
      <c r="J1699" s="209" t="s">
        <v>531</v>
      </c>
      <c r="K1699" s="209" t="s">
        <v>2388</v>
      </c>
      <c r="L1699" s="209" t="s">
        <v>600</v>
      </c>
      <c r="M1699" s="209" t="s">
        <v>504</v>
      </c>
      <c r="N1699" s="209" t="s">
        <v>541</v>
      </c>
      <c r="O1699" s="209"/>
      <c r="P1699" s="209" t="s">
        <v>514</v>
      </c>
      <c r="Q1699" s="209" t="s">
        <v>688</v>
      </c>
      <c r="R1699" s="209" t="e">
        <f>VLOOKUP(LEFT(Solicitacao_Prancha[[#This Row],[ORIGEM]],4),#REF!,2,0)</f>
        <v>#REF!</v>
      </c>
      <c r="S1699" s="209" t="e">
        <f>VLOOKUP(LEFT(Solicitacao_Prancha[[#This Row],[DESTINO]],4),#REF!,2,0)</f>
        <v>#REF!</v>
      </c>
      <c r="T1699" s="218" t="str">
        <f t="shared" si="456"/>
        <v>Não Aderente</v>
      </c>
      <c r="U1699" s="222">
        <f>((CONCATENATE(Solicitacao_Prancha[[#This Row],[DATA MOVIMENTAÇÃO]]," ",Solicitacao_Prancha[[#This Row],[HORA MOVIMENTAÇÃO]])-Solicitacao_Prancha[[#This Row],[DATA SOLICITAÇÃO]])*24)+3</f>
        <v>20.083333333313931</v>
      </c>
      <c r="V1699" s="218" t="s">
        <v>410</v>
      </c>
      <c r="W1699" s="209" t="str">
        <f>LEFT(Solicitacao_Prancha[[#This Row],[ORIGEM]],4)</f>
        <v>0478</v>
      </c>
      <c r="X1699" s="209" t="str">
        <f>LEFT(Solicitacao_Prancha[[#This Row],[DESTINO]],4)</f>
        <v>0487</v>
      </c>
      <c r="Y1699" s="209" t="str">
        <f t="shared" si="457"/>
        <v>BRLP0478</v>
      </c>
      <c r="Z1699" s="209" t="str">
        <f t="shared" si="458"/>
        <v>04780487</v>
      </c>
      <c r="AA1699" s="209" t="str">
        <f t="shared" si="459"/>
        <v>BRLP0487</v>
      </c>
      <c r="AB1699" s="222" t="e">
        <f>VLOOKUP(Y1699,#REF!,2,0)</f>
        <v>#REF!</v>
      </c>
      <c r="AC1699" s="222" t="e">
        <f>VLOOKUP(Z1699,#REF!,2,0)</f>
        <v>#REF!</v>
      </c>
      <c r="AD1699" s="222" t="e">
        <f>VLOOKUP(AA1699,#REF!,2,0)</f>
        <v>#REF!</v>
      </c>
      <c r="AE1699" s="228" t="e">
        <f t="shared" si="460"/>
        <v>#REF!</v>
      </c>
      <c r="AF1699" s="230" t="e">
        <f t="shared" si="461"/>
        <v>#REF!</v>
      </c>
      <c r="AG1699" s="230">
        <v>2</v>
      </c>
      <c r="AH1699" s="230" t="e">
        <f t="shared" si="462"/>
        <v>#REF!</v>
      </c>
      <c r="AI1699" s="230" t="e">
        <f t="shared" si="463"/>
        <v>#REF!</v>
      </c>
      <c r="AJ1699" s="230" t="e">
        <f t="shared" si="464"/>
        <v>#REF!</v>
      </c>
      <c r="AK1699" s="209"/>
      <c r="AL1699" s="209"/>
      <c r="AM1699" s="209"/>
      <c r="AN1699" s="209"/>
      <c r="AO1699" s="209"/>
      <c r="AP1699" s="209"/>
      <c r="AQ1699" s="209"/>
      <c r="AR1699" s="209"/>
      <c r="AS1699" s="209"/>
      <c r="AT1699" s="209"/>
      <c r="AU1699" s="209"/>
      <c r="AV1699" s="209"/>
      <c r="AW1699" s="209"/>
      <c r="AX1699"/>
    </row>
    <row r="1700" spans="1:50" ht="15" hidden="1" x14ac:dyDescent="0.25">
      <c r="A1700" s="209">
        <v>4468</v>
      </c>
      <c r="B1700" s="209" t="s">
        <v>745</v>
      </c>
      <c r="C1700" s="210">
        <v>45689.558333333334</v>
      </c>
      <c r="D1700" s="209" t="s">
        <v>484</v>
      </c>
      <c r="E1700" s="209" t="s">
        <v>497</v>
      </c>
      <c r="F1700" s="209">
        <v>4</v>
      </c>
      <c r="G1700" s="209" t="s">
        <v>498</v>
      </c>
      <c r="H1700" s="209" t="s">
        <v>622</v>
      </c>
      <c r="I1700" s="209" t="s">
        <v>622</v>
      </c>
      <c r="J1700" s="209" t="s">
        <v>531</v>
      </c>
      <c r="K1700" s="209" t="s">
        <v>2383</v>
      </c>
      <c r="L1700" s="209" t="s">
        <v>2415</v>
      </c>
      <c r="M1700" s="209" t="s">
        <v>490</v>
      </c>
      <c r="N1700" s="209" t="s">
        <v>1599</v>
      </c>
      <c r="O1700" s="209"/>
      <c r="P1700" s="209" t="s">
        <v>514</v>
      </c>
      <c r="Q1700" s="209" t="s">
        <v>688</v>
      </c>
      <c r="R1700" s="209" t="e">
        <f>VLOOKUP(LEFT(Solicitacao_Prancha[[#This Row],[ORIGEM]],4),#REF!,2,0)</f>
        <v>#REF!</v>
      </c>
      <c r="S1700" s="209" t="e">
        <f>VLOOKUP(LEFT(Solicitacao_Prancha[[#This Row],[DESTINO]],4),#REF!,2,0)</f>
        <v>#REF!</v>
      </c>
      <c r="T1700" s="218" t="str">
        <f t="shared" si="456"/>
        <v>Não Aderente</v>
      </c>
      <c r="U1700" s="222">
        <f>((CONCATENATE(Solicitacao_Prancha[[#This Row],[DATA MOVIMENTAÇÃO]]," ",Solicitacao_Prancha[[#This Row],[HORA MOVIMENTAÇÃO]])-Solicitacao_Prancha[[#This Row],[DATA SOLICITAÇÃO]])*24)+3</f>
        <v>-3.9999999999417923</v>
      </c>
      <c r="V1700" s="218" t="s">
        <v>410</v>
      </c>
      <c r="W1700" s="209" t="str">
        <f>LEFT(Solicitacao_Prancha[[#This Row],[ORIGEM]],4)</f>
        <v>0425</v>
      </c>
      <c r="X1700" s="209" t="str">
        <f>LEFT(Solicitacao_Prancha[[#This Row],[DESTINO]],4)</f>
        <v>0393</v>
      </c>
      <c r="Y1700" s="209" t="str">
        <f t="shared" si="457"/>
        <v>BRLP0425</v>
      </c>
      <c r="Z1700" s="209" t="str">
        <f t="shared" si="458"/>
        <v>04250393</v>
      </c>
      <c r="AA1700" s="209" t="str">
        <f t="shared" si="459"/>
        <v>BRLP0393</v>
      </c>
      <c r="AB1700" s="222" t="e">
        <f>VLOOKUP(Y1700,#REF!,2,0)</f>
        <v>#REF!</v>
      </c>
      <c r="AC1700" s="222" t="e">
        <f>VLOOKUP(Z1700,#REF!,2,0)</f>
        <v>#REF!</v>
      </c>
      <c r="AD1700" s="222" t="e">
        <f>VLOOKUP(AA1700,#REF!,2,0)</f>
        <v>#REF!</v>
      </c>
      <c r="AE1700" s="228" t="e">
        <f t="shared" si="460"/>
        <v>#REF!</v>
      </c>
      <c r="AF1700" s="230" t="e">
        <f t="shared" si="461"/>
        <v>#REF!</v>
      </c>
      <c r="AG1700" s="230">
        <v>2</v>
      </c>
      <c r="AH1700" s="230" t="e">
        <f t="shared" si="462"/>
        <v>#REF!</v>
      </c>
      <c r="AI1700" s="230" t="e">
        <f t="shared" si="463"/>
        <v>#REF!</v>
      </c>
      <c r="AJ1700" s="230" t="e">
        <f t="shared" si="464"/>
        <v>#REF!</v>
      </c>
      <c r="AK1700" s="209"/>
      <c r="AL1700" s="209"/>
      <c r="AM1700" s="209"/>
      <c r="AN1700" s="209"/>
      <c r="AO1700" s="209"/>
      <c r="AP1700" s="209"/>
      <c r="AQ1700" s="209"/>
      <c r="AR1700" s="209"/>
      <c r="AS1700" s="209"/>
      <c r="AT1700" s="209"/>
      <c r="AU1700" s="209"/>
      <c r="AV1700" s="209"/>
      <c r="AW1700" s="209"/>
      <c r="AX1700"/>
    </row>
    <row r="1701" spans="1:50" ht="15" hidden="1" x14ac:dyDescent="0.25">
      <c r="A1701" s="209">
        <v>4469</v>
      </c>
      <c r="B1701" s="209" t="s">
        <v>718</v>
      </c>
      <c r="C1701" s="210">
        <v>45689.560416666667</v>
      </c>
      <c r="D1701" s="209" t="s">
        <v>2416</v>
      </c>
      <c r="E1701" s="209" t="s">
        <v>744</v>
      </c>
      <c r="F1701" s="209">
        <v>4</v>
      </c>
      <c r="G1701" s="209" t="s">
        <v>492</v>
      </c>
      <c r="H1701" s="209" t="s">
        <v>622</v>
      </c>
      <c r="I1701" s="209" t="s">
        <v>621</v>
      </c>
      <c r="J1701" s="209" t="s">
        <v>1</v>
      </c>
      <c r="K1701" s="209" t="s">
        <v>2383</v>
      </c>
      <c r="L1701" s="209" t="s">
        <v>2417</v>
      </c>
      <c r="M1701" s="209" t="s">
        <v>1854</v>
      </c>
      <c r="N1701" s="209" t="s">
        <v>1571</v>
      </c>
      <c r="O1701" s="209"/>
      <c r="P1701" s="209"/>
      <c r="Q1701" s="209" t="s">
        <v>688</v>
      </c>
      <c r="R1701" s="209" t="e">
        <f>VLOOKUP(LEFT(Solicitacao_Prancha[[#This Row],[ORIGEM]],4),#REF!,2,0)</f>
        <v>#REF!</v>
      </c>
      <c r="S1701" s="209" t="e">
        <f>VLOOKUP(LEFT(Solicitacao_Prancha[[#This Row],[DESTINO]],4),#REF!,2,0)</f>
        <v>#REF!</v>
      </c>
      <c r="T1701" s="218" t="str">
        <f t="shared" si="456"/>
        <v>Não Aderente</v>
      </c>
      <c r="U1701" s="222">
        <f>((CONCATENATE(Solicitacao_Prancha[[#This Row],[DATA MOVIMENTAÇÃO]]," ",Solicitacao_Prancha[[#This Row],[HORA MOVIMENTAÇÃO]])-Solicitacao_Prancha[[#This Row],[DATA SOLICITAÇÃO]])*24)+3</f>
        <v>11.016666666604578</v>
      </c>
      <c r="V1701" s="218" t="s">
        <v>410</v>
      </c>
      <c r="W1701" s="209" t="str">
        <f>LEFT(Solicitacao_Prancha[[#This Row],[ORIGEM]],4)</f>
        <v>0122</v>
      </c>
      <c r="X1701" s="209" t="str">
        <f>LEFT(Solicitacao_Prancha[[#This Row],[DESTINO]],4)</f>
        <v>0358</v>
      </c>
      <c r="Y1701" s="209" t="str">
        <f t="shared" si="457"/>
        <v>BRLP0122</v>
      </c>
      <c r="Z1701" s="209" t="str">
        <f t="shared" si="458"/>
        <v>01220358</v>
      </c>
      <c r="AA1701" s="209" t="str">
        <f t="shared" si="459"/>
        <v>BRLP0358</v>
      </c>
      <c r="AB1701" s="222" t="e">
        <f>VLOOKUP(Y1701,#REF!,2,0)</f>
        <v>#REF!</v>
      </c>
      <c r="AC1701" s="222" t="e">
        <f>VLOOKUP(Z1701,#REF!,2,0)</f>
        <v>#REF!</v>
      </c>
      <c r="AD1701" s="222" t="e">
        <f>VLOOKUP(AA1701,#REF!,2,0)</f>
        <v>#REF!</v>
      </c>
      <c r="AE1701" s="228" t="e">
        <f t="shared" si="460"/>
        <v>#REF!</v>
      </c>
      <c r="AF1701" s="230" t="e">
        <f t="shared" si="461"/>
        <v>#REF!</v>
      </c>
      <c r="AG1701" s="230">
        <v>2</v>
      </c>
      <c r="AH1701" s="230" t="e">
        <f t="shared" si="462"/>
        <v>#REF!</v>
      </c>
      <c r="AI1701" s="230" t="e">
        <f t="shared" si="463"/>
        <v>#REF!</v>
      </c>
      <c r="AJ1701" s="230" t="e">
        <f t="shared" si="464"/>
        <v>#REF!</v>
      </c>
      <c r="AK1701" s="209"/>
      <c r="AL1701" s="209"/>
      <c r="AM1701" s="209"/>
      <c r="AN1701" s="209"/>
      <c r="AO1701" s="209"/>
      <c r="AP1701" s="209"/>
      <c r="AQ1701" s="209"/>
      <c r="AR1701" s="209"/>
      <c r="AS1701" s="209"/>
      <c r="AT1701" s="209"/>
      <c r="AU1701" s="209"/>
      <c r="AV1701" s="209"/>
      <c r="AW1701" s="209"/>
      <c r="AX1701"/>
    </row>
    <row r="1702" spans="1:50" ht="15" hidden="1" x14ac:dyDescent="0.25">
      <c r="A1702" s="209">
        <v>4470</v>
      </c>
      <c r="B1702" s="209" t="s">
        <v>717</v>
      </c>
      <c r="C1702" s="210">
        <v>45689.575694444444</v>
      </c>
      <c r="D1702" s="209" t="s">
        <v>511</v>
      </c>
      <c r="E1702" s="209" t="s">
        <v>500</v>
      </c>
      <c r="F1702" s="209">
        <v>2</v>
      </c>
      <c r="G1702" s="209" t="s">
        <v>8</v>
      </c>
      <c r="H1702" s="209" t="s">
        <v>621</v>
      </c>
      <c r="I1702" s="209" t="s">
        <v>624</v>
      </c>
      <c r="J1702" s="209" t="s">
        <v>531</v>
      </c>
      <c r="K1702" s="209" t="s">
        <v>2383</v>
      </c>
      <c r="L1702" s="209" t="s">
        <v>2418</v>
      </c>
      <c r="M1702" s="209" t="s">
        <v>716</v>
      </c>
      <c r="N1702" s="209" t="s">
        <v>1001</v>
      </c>
      <c r="O1702" s="209" t="s">
        <v>2419</v>
      </c>
      <c r="P1702" s="209" t="s">
        <v>633</v>
      </c>
      <c r="Q1702" s="209" t="s">
        <v>688</v>
      </c>
      <c r="R1702" s="209" t="e">
        <f>VLOOKUP(LEFT(Solicitacao_Prancha[[#This Row],[ORIGEM]],4),#REF!,2,0)</f>
        <v>#REF!</v>
      </c>
      <c r="S1702" s="209" t="e">
        <f>VLOOKUP(LEFT(Solicitacao_Prancha[[#This Row],[DESTINO]],4),#REF!,2,0)</f>
        <v>#REF!</v>
      </c>
      <c r="T1702" s="218" t="str">
        <f t="shared" si="456"/>
        <v>Não Aderente</v>
      </c>
      <c r="U1702" s="222">
        <f>((CONCATENATE(Solicitacao_Prancha[[#This Row],[DATA MOVIMENTAÇÃO]]," ",Solicitacao_Prancha[[#This Row],[HORA MOVIMENTAÇÃO]])-Solicitacao_Prancha[[#This Row],[DATA SOLICITAÇÃO]])*24)+3</f>
        <v>6.9999999999417923</v>
      </c>
      <c r="V1702" s="218" t="s">
        <v>410</v>
      </c>
      <c r="W1702" s="209" t="str">
        <f>LEFT(Solicitacao_Prancha[[#This Row],[ORIGEM]],4)</f>
        <v>0458</v>
      </c>
      <c r="X1702" s="209" t="str">
        <f>LEFT(Solicitacao_Prancha[[#This Row],[DESTINO]],4)</f>
        <v>0464</v>
      </c>
      <c r="Y1702" s="209" t="str">
        <f t="shared" si="457"/>
        <v>BRLP0458</v>
      </c>
      <c r="Z1702" s="209" t="str">
        <f t="shared" si="458"/>
        <v>04580464</v>
      </c>
      <c r="AA1702" s="209" t="str">
        <f t="shared" si="459"/>
        <v>BRLP0464</v>
      </c>
      <c r="AB1702" s="222" t="e">
        <f>VLOOKUP(Y1702,#REF!,2,0)</f>
        <v>#REF!</v>
      </c>
      <c r="AC1702" s="222" t="e">
        <f>VLOOKUP(Z1702,#REF!,2,0)</f>
        <v>#REF!</v>
      </c>
      <c r="AD1702" s="222" t="e">
        <f>VLOOKUP(AA1702,#REF!,2,0)</f>
        <v>#REF!</v>
      </c>
      <c r="AE1702" s="228" t="e">
        <f t="shared" si="460"/>
        <v>#REF!</v>
      </c>
      <c r="AF1702" s="230" t="e">
        <f t="shared" si="461"/>
        <v>#REF!</v>
      </c>
      <c r="AG1702" s="230">
        <v>2</v>
      </c>
      <c r="AH1702" s="230" t="e">
        <f t="shared" si="462"/>
        <v>#REF!</v>
      </c>
      <c r="AI1702" s="230" t="e">
        <f t="shared" si="463"/>
        <v>#REF!</v>
      </c>
      <c r="AJ1702" s="230" t="e">
        <f t="shared" si="464"/>
        <v>#REF!</v>
      </c>
      <c r="AK1702" s="209"/>
      <c r="AL1702" s="209"/>
      <c r="AM1702" s="209"/>
      <c r="AN1702" s="209"/>
      <c r="AO1702" s="209"/>
      <c r="AP1702" s="209"/>
      <c r="AQ1702" s="209"/>
      <c r="AR1702" s="209"/>
      <c r="AS1702" s="209"/>
      <c r="AT1702" s="209"/>
      <c r="AU1702" s="209"/>
      <c r="AV1702" s="209"/>
      <c r="AW1702" s="209"/>
      <c r="AX1702"/>
    </row>
    <row r="1703" spans="1:50" ht="15" hidden="1" x14ac:dyDescent="0.25">
      <c r="A1703" s="209">
        <v>4471</v>
      </c>
      <c r="B1703" s="209" t="s">
        <v>717</v>
      </c>
      <c r="C1703" s="210">
        <v>45689.581250000003</v>
      </c>
      <c r="D1703" s="209" t="s">
        <v>511</v>
      </c>
      <c r="E1703" s="209" t="s">
        <v>500</v>
      </c>
      <c r="F1703" s="209">
        <v>1</v>
      </c>
      <c r="G1703" s="209" t="s">
        <v>8</v>
      </c>
      <c r="H1703" s="209" t="s">
        <v>620</v>
      </c>
      <c r="I1703" s="209" t="s">
        <v>624</v>
      </c>
      <c r="J1703" s="209" t="s">
        <v>531</v>
      </c>
      <c r="K1703" s="209" t="s">
        <v>2383</v>
      </c>
      <c r="L1703" s="209" t="s">
        <v>2420</v>
      </c>
      <c r="M1703" s="209" t="s">
        <v>716</v>
      </c>
      <c r="N1703" s="209" t="s">
        <v>1001</v>
      </c>
      <c r="O1703" s="209"/>
      <c r="P1703" s="209" t="s">
        <v>633</v>
      </c>
      <c r="Q1703" s="209" t="s">
        <v>688</v>
      </c>
      <c r="R1703" s="209" t="e">
        <f>VLOOKUP(LEFT(Solicitacao_Prancha[[#This Row],[ORIGEM]],4),#REF!,2,0)</f>
        <v>#REF!</v>
      </c>
      <c r="S1703" s="209" t="e">
        <f>VLOOKUP(LEFT(Solicitacao_Prancha[[#This Row],[DESTINO]],4),#REF!,2,0)</f>
        <v>#REF!</v>
      </c>
      <c r="T1703" s="218" t="str">
        <f t="shared" si="456"/>
        <v>Não Aderente</v>
      </c>
      <c r="U1703" s="222">
        <f>((CONCATENATE(Solicitacao_Prancha[[#This Row],[DATA MOVIMENTAÇÃO]]," ",Solicitacao_Prancha[[#This Row],[HORA MOVIMENTAÇÃO]])-Solicitacao_Prancha[[#This Row],[DATA SOLICITAÇÃO]])*24)+3</f>
        <v>7.0166666666627862</v>
      </c>
      <c r="V1703" s="218" t="s">
        <v>410</v>
      </c>
      <c r="W1703" s="209" t="str">
        <f>LEFT(Solicitacao_Prancha[[#This Row],[ORIGEM]],4)</f>
        <v>0458</v>
      </c>
      <c r="X1703" s="209" t="str">
        <f>LEFT(Solicitacao_Prancha[[#This Row],[DESTINO]],4)</f>
        <v>0464</v>
      </c>
      <c r="Y1703" s="209" t="str">
        <f t="shared" si="457"/>
        <v>BRLP0458</v>
      </c>
      <c r="Z1703" s="209" t="str">
        <f t="shared" si="458"/>
        <v>04580464</v>
      </c>
      <c r="AA1703" s="209" t="str">
        <f t="shared" si="459"/>
        <v>BRLP0464</v>
      </c>
      <c r="AB1703" s="222" t="e">
        <f>VLOOKUP(Y1703,#REF!,2,0)</f>
        <v>#REF!</v>
      </c>
      <c r="AC1703" s="222" t="e">
        <f>VLOOKUP(Z1703,#REF!,2,0)</f>
        <v>#REF!</v>
      </c>
      <c r="AD1703" s="222" t="e">
        <f>VLOOKUP(AA1703,#REF!,2,0)</f>
        <v>#REF!</v>
      </c>
      <c r="AE1703" s="228" t="e">
        <f t="shared" si="460"/>
        <v>#REF!</v>
      </c>
      <c r="AF1703" s="230" t="e">
        <f t="shared" si="461"/>
        <v>#REF!</v>
      </c>
      <c r="AG1703" s="230">
        <v>2</v>
      </c>
      <c r="AH1703" s="230" t="e">
        <f t="shared" si="462"/>
        <v>#REF!</v>
      </c>
      <c r="AI1703" s="230" t="e">
        <f t="shared" si="463"/>
        <v>#REF!</v>
      </c>
      <c r="AJ1703" s="228" t="e">
        <f t="shared" si="464"/>
        <v>#REF!</v>
      </c>
      <c r="AK1703" s="209"/>
      <c r="AL1703" s="209"/>
      <c r="AM1703" s="209"/>
      <c r="AN1703" s="209"/>
      <c r="AO1703" s="209"/>
      <c r="AP1703" s="209"/>
      <c r="AQ1703" s="209"/>
      <c r="AR1703" s="209"/>
      <c r="AS1703" s="209"/>
      <c r="AT1703" s="209"/>
      <c r="AU1703" s="209"/>
      <c r="AV1703" s="209"/>
      <c r="AW1703" s="209"/>
      <c r="AX1703"/>
    </row>
    <row r="1704" spans="1:50" ht="15" hidden="1" x14ac:dyDescent="0.25">
      <c r="A1704" s="209">
        <v>4472</v>
      </c>
      <c r="B1704" s="209" t="s">
        <v>745</v>
      </c>
      <c r="C1704" s="210">
        <v>45689.60833333333</v>
      </c>
      <c r="D1704" s="209" t="s">
        <v>1796</v>
      </c>
      <c r="E1704" s="209" t="s">
        <v>485</v>
      </c>
      <c r="F1704" s="209">
        <v>3</v>
      </c>
      <c r="G1704" s="209" t="s">
        <v>1797</v>
      </c>
      <c r="H1704" s="209" t="s">
        <v>624</v>
      </c>
      <c r="I1704" s="209" t="s">
        <v>622</v>
      </c>
      <c r="J1704" s="209" t="s">
        <v>1</v>
      </c>
      <c r="K1704" s="209" t="s">
        <v>2386</v>
      </c>
      <c r="L1704" s="209" t="s">
        <v>598</v>
      </c>
      <c r="M1704" s="209" t="s">
        <v>565</v>
      </c>
      <c r="N1704" s="209" t="s">
        <v>2212</v>
      </c>
      <c r="O1704" s="209"/>
      <c r="P1704" s="209"/>
      <c r="Q1704" s="209" t="s">
        <v>687</v>
      </c>
      <c r="R1704" s="209" t="e">
        <f>VLOOKUP(LEFT(Solicitacao_Prancha[[#This Row],[ORIGEM]],4),#REF!,2,0)</f>
        <v>#REF!</v>
      </c>
      <c r="S1704" s="209" t="e">
        <f>VLOOKUP(LEFT(Solicitacao_Prancha[[#This Row],[DESTINO]],4),#REF!,2,0)</f>
        <v>#REF!</v>
      </c>
      <c r="T1704" s="218" t="str">
        <f t="shared" si="456"/>
        <v>Aderente</v>
      </c>
      <c r="U1704" s="222">
        <f>((CONCATENATE(Solicitacao_Prancha[[#This Row],[DATA MOVIMENTAÇÃO]]," ",Solicitacao_Prancha[[#This Row],[HORA MOVIMENTAÇÃO]])-Solicitacao_Prancha[[#This Row],[DATA SOLICITAÇÃO]])*24)+3</f>
        <v>50.400000000139698</v>
      </c>
      <c r="V1704" s="218" t="s">
        <v>410</v>
      </c>
      <c r="W1704" s="209" t="str">
        <f>LEFT(Solicitacao_Prancha[[#This Row],[ORIGEM]],4)</f>
        <v>0374</v>
      </c>
      <c r="X1704" s="209" t="str">
        <f>LEFT(Solicitacao_Prancha[[#This Row],[DESTINO]],4)</f>
        <v>0264</v>
      </c>
      <c r="Y1704" s="209" t="str">
        <f t="shared" si="457"/>
        <v>BRLP0374</v>
      </c>
      <c r="Z1704" s="209" t="str">
        <f t="shared" si="458"/>
        <v>03740264</v>
      </c>
      <c r="AA1704" s="209" t="str">
        <f t="shared" si="459"/>
        <v>BRLP0264</v>
      </c>
      <c r="AB1704" s="222" t="e">
        <f>VLOOKUP(Y1704,#REF!,2,0)</f>
        <v>#REF!</v>
      </c>
      <c r="AC1704" s="222" t="e">
        <f>VLOOKUP(Z1704,#REF!,2,0)</f>
        <v>#REF!</v>
      </c>
      <c r="AD1704" s="222" t="e">
        <f>VLOOKUP(AA1704,#REF!,2,0)</f>
        <v>#REF!</v>
      </c>
      <c r="AE1704" s="228" t="e">
        <f t="shared" si="460"/>
        <v>#REF!</v>
      </c>
      <c r="AF1704" s="230" t="e">
        <f t="shared" si="461"/>
        <v>#REF!</v>
      </c>
      <c r="AG1704" s="230">
        <v>2</v>
      </c>
      <c r="AH1704" s="230" t="e">
        <f t="shared" si="462"/>
        <v>#REF!</v>
      </c>
      <c r="AI1704" s="230" t="e">
        <f t="shared" si="463"/>
        <v>#REF!</v>
      </c>
      <c r="AJ1704" s="209">
        <v>1</v>
      </c>
      <c r="AK1704" s="209"/>
      <c r="AL1704" s="209"/>
      <c r="AM1704" s="209"/>
      <c r="AN1704" s="209"/>
      <c r="AO1704" s="209"/>
      <c r="AP1704" s="209"/>
      <c r="AQ1704" s="209"/>
      <c r="AR1704" s="209"/>
      <c r="AS1704" s="209"/>
      <c r="AT1704" s="209"/>
      <c r="AU1704" s="209"/>
      <c r="AV1704" s="209"/>
      <c r="AW1704" s="209"/>
      <c r="AX1704"/>
    </row>
    <row r="1705" spans="1:50" ht="15" hidden="1" x14ac:dyDescent="0.25">
      <c r="A1705" s="209">
        <v>4474</v>
      </c>
      <c r="B1705" s="209" t="s">
        <v>718</v>
      </c>
      <c r="C1705" s="210">
        <v>45689.609722222223</v>
      </c>
      <c r="D1705" s="209" t="s">
        <v>2421</v>
      </c>
      <c r="E1705" s="209" t="s">
        <v>719</v>
      </c>
      <c r="F1705" s="209">
        <v>1</v>
      </c>
      <c r="G1705" s="209" t="s">
        <v>7</v>
      </c>
      <c r="H1705" s="209" t="s">
        <v>620</v>
      </c>
      <c r="I1705" s="209" t="s">
        <v>621</v>
      </c>
      <c r="J1705" s="209" t="s">
        <v>1</v>
      </c>
      <c r="K1705" s="209" t="s">
        <v>2386</v>
      </c>
      <c r="L1705" s="209" t="s">
        <v>604</v>
      </c>
      <c r="M1705" s="209" t="s">
        <v>1161</v>
      </c>
      <c r="N1705" s="209" t="s">
        <v>1902</v>
      </c>
      <c r="O1705" s="209"/>
      <c r="P1705" s="209"/>
      <c r="Q1705" s="209" t="s">
        <v>688</v>
      </c>
      <c r="R1705" s="209" t="e">
        <f>VLOOKUP(LEFT(Solicitacao_Prancha[[#This Row],[ORIGEM]],4),#REF!,2,0)</f>
        <v>#REF!</v>
      </c>
      <c r="S1705" s="209" t="e">
        <f>VLOOKUP(LEFT(Solicitacao_Prancha[[#This Row],[DESTINO]],4),#REF!,2,0)</f>
        <v>#REF!</v>
      </c>
      <c r="T1705" s="218" t="str">
        <f t="shared" si="456"/>
        <v>Não Aderente</v>
      </c>
      <c r="U1705" s="222">
        <f>((CONCATENATE(Solicitacao_Prancha[[#This Row],[DATA MOVIMENTAÇÃO]]," ",Solicitacao_Prancha[[#This Row],[HORA MOVIMENTAÇÃO]])-Solicitacao_Prancha[[#This Row],[DATA SOLICITAÇÃO]])*24)+3</f>
        <v>43.366666666581295</v>
      </c>
      <c r="V1705" s="218" t="s">
        <v>410</v>
      </c>
      <c r="W1705" s="209" t="str">
        <f>LEFT(Solicitacao_Prancha[[#This Row],[ORIGEM]],4)</f>
        <v>0549</v>
      </c>
      <c r="X1705" s="209" t="str">
        <f>LEFT(Solicitacao_Prancha[[#This Row],[DESTINO]],4)</f>
        <v>0558</v>
      </c>
      <c r="Y1705" s="209" t="str">
        <f t="shared" si="457"/>
        <v>BRLP0549</v>
      </c>
      <c r="Z1705" s="209" t="str">
        <f t="shared" si="458"/>
        <v>05490558</v>
      </c>
      <c r="AA1705" s="209" t="str">
        <f t="shared" si="459"/>
        <v>BRLP0558</v>
      </c>
      <c r="AB1705" s="222" t="e">
        <f>VLOOKUP(Y1705,#REF!,2,0)</f>
        <v>#REF!</v>
      </c>
      <c r="AC1705" s="222" t="e">
        <f>VLOOKUP(Z1705,#REF!,2,0)</f>
        <v>#REF!</v>
      </c>
      <c r="AD1705" s="222" t="e">
        <f>VLOOKUP(AA1705,#REF!,2,0)</f>
        <v>#REF!</v>
      </c>
      <c r="AE1705" s="228" t="e">
        <f t="shared" si="460"/>
        <v>#REF!</v>
      </c>
      <c r="AF1705" s="230" t="e">
        <f t="shared" si="461"/>
        <v>#REF!</v>
      </c>
      <c r="AG1705" s="230">
        <v>2</v>
      </c>
      <c r="AH1705" s="230" t="e">
        <f t="shared" si="462"/>
        <v>#REF!</v>
      </c>
      <c r="AI1705" s="230" t="e">
        <f t="shared" si="463"/>
        <v>#REF!</v>
      </c>
      <c r="AJ1705" s="209">
        <v>1</v>
      </c>
      <c r="AK1705" s="209"/>
      <c r="AL1705" s="209"/>
      <c r="AM1705" s="209"/>
      <c r="AN1705" s="209"/>
      <c r="AO1705" s="209"/>
      <c r="AP1705" s="209"/>
      <c r="AQ1705" s="209"/>
      <c r="AR1705" s="209"/>
      <c r="AS1705" s="209"/>
      <c r="AT1705" s="209"/>
      <c r="AU1705" s="209"/>
      <c r="AV1705" s="209"/>
      <c r="AW1705" s="209"/>
      <c r="AX1705"/>
    </row>
    <row r="1706" spans="1:50" ht="15" hidden="1" x14ac:dyDescent="0.25">
      <c r="A1706" s="209">
        <v>4473</v>
      </c>
      <c r="B1706" s="209" t="s">
        <v>745</v>
      </c>
      <c r="C1706" s="210">
        <v>45689.631944444445</v>
      </c>
      <c r="D1706" s="209" t="s">
        <v>2396</v>
      </c>
      <c r="E1706" s="209" t="s">
        <v>497</v>
      </c>
      <c r="F1706" s="209">
        <v>5</v>
      </c>
      <c r="G1706" s="209" t="s">
        <v>518</v>
      </c>
      <c r="H1706" s="209" t="s">
        <v>622</v>
      </c>
      <c r="I1706" s="209" t="s">
        <v>622</v>
      </c>
      <c r="J1706" s="209" t="s">
        <v>1</v>
      </c>
      <c r="K1706" s="209" t="s">
        <v>2386</v>
      </c>
      <c r="L1706" s="209" t="s">
        <v>606</v>
      </c>
      <c r="M1706" s="209" t="s">
        <v>2276</v>
      </c>
      <c r="N1706" s="209" t="s">
        <v>647</v>
      </c>
      <c r="O1706" s="209" t="s">
        <v>2422</v>
      </c>
      <c r="P1706" s="209"/>
      <c r="Q1706" s="209" t="s">
        <v>688</v>
      </c>
      <c r="R1706" s="209" t="e">
        <f>VLOOKUP(LEFT(Solicitacao_Prancha[[#This Row],[ORIGEM]],4),#REF!,2,0)</f>
        <v>#REF!</v>
      </c>
      <c r="S1706" s="209" t="e">
        <f>VLOOKUP(LEFT(Solicitacao_Prancha[[#This Row],[DESTINO]],4),#REF!,2,0)</f>
        <v>#REF!</v>
      </c>
      <c r="T1706" s="218" t="str">
        <f t="shared" si="456"/>
        <v>Não Aderente</v>
      </c>
      <c r="U1706" s="222">
        <f>((CONCATENATE(Solicitacao_Prancha[[#This Row],[DATA MOVIMENTAÇÃO]]," ",Solicitacao_Prancha[[#This Row],[HORA MOVIMENTAÇÃO]])-Solicitacao_Prancha[[#This Row],[DATA SOLICITAÇÃO]])*24)+3</f>
        <v>47.833333333313931</v>
      </c>
      <c r="V1706" s="218" t="s">
        <v>410</v>
      </c>
      <c r="W1706" s="209" t="str">
        <f>LEFT(Solicitacao_Prancha[[#This Row],[ORIGEM]],4)</f>
        <v>0474</v>
      </c>
      <c r="X1706" s="209" t="str">
        <f>LEFT(Solicitacao_Prancha[[#This Row],[DESTINO]],4)</f>
        <v>0298</v>
      </c>
      <c r="Y1706" s="209" t="str">
        <f t="shared" si="457"/>
        <v>BRLP0474</v>
      </c>
      <c r="Z1706" s="209" t="str">
        <f t="shared" si="458"/>
        <v>04740298</v>
      </c>
      <c r="AA1706" s="209" t="str">
        <f t="shared" si="459"/>
        <v>BRLP0298</v>
      </c>
      <c r="AB1706" s="222" t="e">
        <f>VLOOKUP(Y1706,#REF!,2,0)</f>
        <v>#REF!</v>
      </c>
      <c r="AC1706" s="222" t="e">
        <f>VLOOKUP(Z1706,#REF!,2,0)</f>
        <v>#REF!</v>
      </c>
      <c r="AD1706" s="222" t="e">
        <f>VLOOKUP(AA1706,#REF!,2,0)</f>
        <v>#REF!</v>
      </c>
      <c r="AE1706" s="228" t="e">
        <f t="shared" si="460"/>
        <v>#REF!</v>
      </c>
      <c r="AF1706" s="230" t="e">
        <f t="shared" si="461"/>
        <v>#REF!</v>
      </c>
      <c r="AG1706" s="230">
        <v>2</v>
      </c>
      <c r="AH1706" s="230" t="e">
        <f t="shared" si="462"/>
        <v>#REF!</v>
      </c>
      <c r="AI1706" s="230" t="e">
        <f t="shared" si="463"/>
        <v>#REF!</v>
      </c>
      <c r="AJ1706" s="209">
        <v>1</v>
      </c>
      <c r="AK1706" s="209"/>
      <c r="AL1706" s="209"/>
      <c r="AM1706" s="209"/>
      <c r="AN1706" s="209"/>
      <c r="AO1706" s="209"/>
      <c r="AP1706" s="209"/>
      <c r="AQ1706" s="209"/>
      <c r="AR1706" s="209"/>
      <c r="AS1706" s="209"/>
      <c r="AT1706" s="209"/>
      <c r="AU1706" s="209"/>
      <c r="AV1706" s="209"/>
      <c r="AW1706" s="209"/>
      <c r="AX1706"/>
    </row>
    <row r="1707" spans="1:50" ht="15" hidden="1" x14ac:dyDescent="0.25">
      <c r="A1707" s="209">
        <v>4475</v>
      </c>
      <c r="B1707" s="209" t="s">
        <v>718</v>
      </c>
      <c r="C1707" s="210">
        <v>45689.665277777778</v>
      </c>
      <c r="D1707" s="209" t="s">
        <v>2423</v>
      </c>
      <c r="E1707" s="209" t="s">
        <v>719</v>
      </c>
      <c r="F1707" s="209">
        <v>3</v>
      </c>
      <c r="G1707" s="209" t="s">
        <v>7</v>
      </c>
      <c r="H1707" s="209" t="s">
        <v>624</v>
      </c>
      <c r="I1707" s="209" t="s">
        <v>621</v>
      </c>
      <c r="J1707" s="209" t="s">
        <v>1</v>
      </c>
      <c r="K1707" s="209" t="s">
        <v>2386</v>
      </c>
      <c r="L1707" s="209" t="s">
        <v>604</v>
      </c>
      <c r="M1707" s="209" t="s">
        <v>1495</v>
      </c>
      <c r="N1707" s="209" t="s">
        <v>1902</v>
      </c>
      <c r="O1707" s="209"/>
      <c r="P1707" s="209"/>
      <c r="Q1707" s="209" t="s">
        <v>688</v>
      </c>
      <c r="R1707" s="209" t="e">
        <f>VLOOKUP(LEFT(Solicitacao_Prancha[[#This Row],[ORIGEM]],4),#REF!,2,0)</f>
        <v>#REF!</v>
      </c>
      <c r="S1707" s="209" t="e">
        <f>VLOOKUP(LEFT(Solicitacao_Prancha[[#This Row],[DESTINO]],4),#REF!,2,0)</f>
        <v>#REF!</v>
      </c>
      <c r="T1707" s="218" t="str">
        <f t="shared" si="456"/>
        <v>Não Aderente</v>
      </c>
      <c r="U1707" s="222">
        <f>((CONCATENATE(Solicitacao_Prancha[[#This Row],[DATA MOVIMENTAÇÃO]]," ",Solicitacao_Prancha[[#This Row],[HORA MOVIMENTAÇÃO]])-Solicitacao_Prancha[[#This Row],[DATA SOLICITAÇÃO]])*24)+3</f>
        <v>42.033333333267365</v>
      </c>
      <c r="V1707" s="218" t="s">
        <v>410</v>
      </c>
      <c r="W1707" s="209" t="str">
        <f>LEFT(Solicitacao_Prancha[[#This Row],[ORIGEM]],4)</f>
        <v>0366</v>
      </c>
      <c r="X1707" s="209" t="str">
        <f>LEFT(Solicitacao_Prancha[[#This Row],[DESTINO]],4)</f>
        <v>0558</v>
      </c>
      <c r="Y1707" s="209" t="str">
        <f t="shared" si="457"/>
        <v>BRLP0366</v>
      </c>
      <c r="Z1707" s="209" t="str">
        <f t="shared" si="458"/>
        <v>03660558</v>
      </c>
      <c r="AA1707" s="209" t="str">
        <f t="shared" si="459"/>
        <v>BRLP0558</v>
      </c>
      <c r="AB1707" s="222" t="e">
        <f>VLOOKUP(Y1707,#REF!,2,0)</f>
        <v>#REF!</v>
      </c>
      <c r="AC1707" s="222" t="e">
        <f>VLOOKUP(Z1707,#REF!,2,0)</f>
        <v>#REF!</v>
      </c>
      <c r="AD1707" s="222" t="e">
        <f>VLOOKUP(AA1707,#REF!,2,0)</f>
        <v>#REF!</v>
      </c>
      <c r="AE1707" s="228" t="e">
        <f t="shared" si="460"/>
        <v>#REF!</v>
      </c>
      <c r="AF1707" s="230" t="e">
        <f t="shared" si="461"/>
        <v>#REF!</v>
      </c>
      <c r="AG1707" s="230">
        <v>2</v>
      </c>
      <c r="AH1707" s="230" t="e">
        <f t="shared" si="462"/>
        <v>#REF!</v>
      </c>
      <c r="AI1707" s="230" t="e">
        <f t="shared" si="463"/>
        <v>#REF!</v>
      </c>
      <c r="AJ1707" s="209">
        <v>1</v>
      </c>
      <c r="AK1707" s="209"/>
      <c r="AL1707" s="209"/>
      <c r="AM1707" s="209"/>
      <c r="AN1707" s="209"/>
      <c r="AO1707" s="209"/>
      <c r="AP1707" s="209"/>
      <c r="AQ1707" s="209"/>
      <c r="AR1707" s="209"/>
      <c r="AS1707" s="209"/>
      <c r="AT1707" s="209"/>
      <c r="AU1707" s="209"/>
      <c r="AV1707" s="209"/>
      <c r="AW1707" s="209"/>
      <c r="AX1707"/>
    </row>
    <row r="1708" spans="1:50" ht="15" hidden="1" x14ac:dyDescent="0.25">
      <c r="A1708" s="209">
        <v>4476</v>
      </c>
      <c r="B1708" s="209" t="s">
        <v>718</v>
      </c>
      <c r="C1708" s="210">
        <v>45689.668749999997</v>
      </c>
      <c r="D1708" s="209" t="s">
        <v>2421</v>
      </c>
      <c r="E1708" s="209" t="s">
        <v>719</v>
      </c>
      <c r="F1708" s="209">
        <v>6</v>
      </c>
      <c r="G1708" s="209" t="s">
        <v>7</v>
      </c>
      <c r="H1708" s="209" t="s">
        <v>637</v>
      </c>
      <c r="I1708" s="209" t="s">
        <v>621</v>
      </c>
      <c r="J1708" s="209" t="s">
        <v>1</v>
      </c>
      <c r="K1708" s="209" t="s">
        <v>2386</v>
      </c>
      <c r="L1708" s="209" t="s">
        <v>604</v>
      </c>
      <c r="M1708" s="209" t="s">
        <v>1495</v>
      </c>
      <c r="N1708" s="209" t="s">
        <v>1887</v>
      </c>
      <c r="O1708" s="209"/>
      <c r="P1708" s="209"/>
      <c r="Q1708" s="209" t="s">
        <v>688</v>
      </c>
      <c r="R1708" s="209" t="e">
        <f>VLOOKUP(LEFT(Solicitacao_Prancha[[#This Row],[ORIGEM]],4),#REF!,2,0)</f>
        <v>#REF!</v>
      </c>
      <c r="S1708" s="209" t="e">
        <f>VLOOKUP(LEFT(Solicitacao_Prancha[[#This Row],[DESTINO]],4),#REF!,2,0)</f>
        <v>#REF!</v>
      </c>
      <c r="T1708" s="218" t="str">
        <f t="shared" si="456"/>
        <v>Não Aderente</v>
      </c>
      <c r="U1708" s="222">
        <f>((CONCATENATE(Solicitacao_Prancha[[#This Row],[DATA MOVIMENTAÇÃO]]," ",Solicitacao_Prancha[[#This Row],[HORA MOVIMENTAÇÃO]])-Solicitacao_Prancha[[#This Row],[DATA SOLICITAÇÃO]])*24)+3</f>
        <v>41.950000000011642</v>
      </c>
      <c r="V1708" s="218" t="s">
        <v>410</v>
      </c>
      <c r="W1708" s="209" t="str">
        <f>LEFT(Solicitacao_Prancha[[#This Row],[ORIGEM]],4)</f>
        <v>0366</v>
      </c>
      <c r="X1708" s="209" t="str">
        <f>LEFT(Solicitacao_Prancha[[#This Row],[DESTINO]],4)</f>
        <v>0516</v>
      </c>
      <c r="Y1708" s="209" t="str">
        <f t="shared" si="457"/>
        <v>BRLP0366</v>
      </c>
      <c r="Z1708" s="209" t="str">
        <f t="shared" si="458"/>
        <v>03660516</v>
      </c>
      <c r="AA1708" s="209" t="str">
        <f t="shared" si="459"/>
        <v>BRLP0516</v>
      </c>
      <c r="AB1708" s="222" t="e">
        <f>VLOOKUP(Y1708,#REF!,2,0)</f>
        <v>#REF!</v>
      </c>
      <c r="AC1708" s="222" t="e">
        <f>VLOOKUP(Z1708,#REF!,2,0)</f>
        <v>#REF!</v>
      </c>
      <c r="AD1708" s="222" t="e">
        <f>VLOOKUP(AA1708,#REF!,2,0)</f>
        <v>#REF!</v>
      </c>
      <c r="AE1708" s="228" t="e">
        <f t="shared" si="460"/>
        <v>#REF!</v>
      </c>
      <c r="AF1708" s="230" t="e">
        <f t="shared" si="461"/>
        <v>#REF!</v>
      </c>
      <c r="AG1708" s="230">
        <v>2</v>
      </c>
      <c r="AH1708" s="230" t="e">
        <f t="shared" si="462"/>
        <v>#REF!</v>
      </c>
      <c r="AI1708" s="230" t="e">
        <f t="shared" si="463"/>
        <v>#REF!</v>
      </c>
      <c r="AJ1708" s="209">
        <v>1</v>
      </c>
      <c r="AK1708" s="209"/>
      <c r="AL1708" s="209"/>
      <c r="AM1708" s="209"/>
      <c r="AN1708" s="209"/>
      <c r="AO1708" s="209"/>
      <c r="AP1708" s="209"/>
      <c r="AQ1708" s="209"/>
      <c r="AR1708" s="209"/>
      <c r="AS1708" s="209"/>
      <c r="AT1708" s="209"/>
      <c r="AU1708" s="209"/>
      <c r="AV1708" s="209"/>
      <c r="AW1708" s="209"/>
      <c r="AX1708"/>
    </row>
    <row r="1709" spans="1:50" ht="15" hidden="1" x14ac:dyDescent="0.25">
      <c r="A1709" s="209">
        <v>4477</v>
      </c>
      <c r="B1709" s="209" t="s">
        <v>718</v>
      </c>
      <c r="C1709" s="210">
        <v>45689.701388888891</v>
      </c>
      <c r="D1709" s="209" t="s">
        <v>1679</v>
      </c>
      <c r="E1709" s="209" t="s">
        <v>744</v>
      </c>
      <c r="F1709" s="209">
        <v>8</v>
      </c>
      <c r="G1709" s="209" t="s">
        <v>6</v>
      </c>
      <c r="H1709" s="209" t="s">
        <v>622</v>
      </c>
      <c r="I1709" s="209" t="s">
        <v>624</v>
      </c>
      <c r="J1709" s="209" t="s">
        <v>1</v>
      </c>
      <c r="K1709" s="209" t="s">
        <v>2386</v>
      </c>
      <c r="L1709" s="209" t="s">
        <v>604</v>
      </c>
      <c r="M1709" s="209" t="s">
        <v>1614</v>
      </c>
      <c r="N1709" s="209" t="s">
        <v>2362</v>
      </c>
      <c r="O1709" s="209"/>
      <c r="P1709" s="209"/>
      <c r="Q1709" s="209" t="s">
        <v>688</v>
      </c>
      <c r="R1709" s="209" t="e">
        <f>VLOOKUP(LEFT(Solicitacao_Prancha[[#This Row],[ORIGEM]],4),#REF!,2,0)</f>
        <v>#REF!</v>
      </c>
      <c r="S1709" s="209" t="e">
        <f>VLOOKUP(LEFT(Solicitacao_Prancha[[#This Row],[DESTINO]],4),#REF!,2,0)</f>
        <v>#REF!</v>
      </c>
      <c r="T1709" s="218" t="str">
        <f t="shared" si="456"/>
        <v>Não Aderente</v>
      </c>
      <c r="U1709" s="222">
        <f>((CONCATENATE(Solicitacao_Prancha[[#This Row],[DATA MOVIMENTAÇÃO]]," ",Solicitacao_Prancha[[#This Row],[HORA MOVIMENTAÇÃO]])-Solicitacao_Prancha[[#This Row],[DATA SOLICITAÇÃO]])*24)+3</f>
        <v>41.166666666569654</v>
      </c>
      <c r="V1709" s="218" t="s">
        <v>410</v>
      </c>
      <c r="W1709" s="209" t="str">
        <f>LEFT(Solicitacao_Prancha[[#This Row],[ORIGEM]],4)</f>
        <v>0630</v>
      </c>
      <c r="X1709" s="209" t="str">
        <f>LEFT(Solicitacao_Prancha[[#This Row],[DESTINO]],4)</f>
        <v>0401</v>
      </c>
      <c r="Y1709" s="209" t="str">
        <f t="shared" si="457"/>
        <v>BRLP0630</v>
      </c>
      <c r="Z1709" s="209" t="str">
        <f t="shared" si="458"/>
        <v>06300401</v>
      </c>
      <c r="AA1709" s="209" t="str">
        <f t="shared" si="459"/>
        <v>BRLP0401</v>
      </c>
      <c r="AB1709" s="222" t="e">
        <f>VLOOKUP(Y1709,#REF!,2,0)</f>
        <v>#REF!</v>
      </c>
      <c r="AC1709" s="222" t="e">
        <f>VLOOKUP(Z1709,#REF!,2,0)</f>
        <v>#REF!</v>
      </c>
      <c r="AD1709" s="222" t="e">
        <f>VLOOKUP(AA1709,#REF!,2,0)</f>
        <v>#REF!</v>
      </c>
      <c r="AE1709" s="228" t="e">
        <f t="shared" si="460"/>
        <v>#REF!</v>
      </c>
      <c r="AF1709" s="230" t="e">
        <f t="shared" si="461"/>
        <v>#REF!</v>
      </c>
      <c r="AG1709" s="230">
        <v>2</v>
      </c>
      <c r="AH1709" s="230" t="e">
        <f t="shared" si="462"/>
        <v>#REF!</v>
      </c>
      <c r="AI1709" s="230" t="e">
        <f t="shared" si="463"/>
        <v>#REF!</v>
      </c>
      <c r="AJ1709" s="209">
        <v>1</v>
      </c>
      <c r="AK1709" s="209"/>
      <c r="AL1709" s="209"/>
      <c r="AM1709" s="209"/>
      <c r="AN1709" s="209"/>
      <c r="AO1709" s="209"/>
      <c r="AP1709" s="209"/>
      <c r="AQ1709" s="209"/>
      <c r="AR1709" s="209"/>
      <c r="AS1709" s="209"/>
      <c r="AT1709" s="209"/>
      <c r="AU1709" s="209"/>
      <c r="AV1709" s="209"/>
      <c r="AW1709" s="209"/>
      <c r="AX1709"/>
    </row>
    <row r="1710" spans="1:50" ht="15" hidden="1" x14ac:dyDescent="0.25">
      <c r="A1710" s="209">
        <v>4478</v>
      </c>
      <c r="B1710" s="209" t="s">
        <v>718</v>
      </c>
      <c r="C1710" s="210">
        <v>45689.702777777777</v>
      </c>
      <c r="D1710" s="209" t="s">
        <v>1679</v>
      </c>
      <c r="E1710" s="209" t="s">
        <v>5</v>
      </c>
      <c r="F1710" s="209">
        <v>1</v>
      </c>
      <c r="G1710" s="209" t="s">
        <v>6</v>
      </c>
      <c r="H1710" s="209" t="s">
        <v>620</v>
      </c>
      <c r="I1710" s="209" t="s">
        <v>624</v>
      </c>
      <c r="J1710" s="209" t="s">
        <v>1</v>
      </c>
      <c r="K1710" s="209" t="s">
        <v>2386</v>
      </c>
      <c r="L1710" s="209" t="s">
        <v>593</v>
      </c>
      <c r="M1710" s="209" t="s">
        <v>1614</v>
      </c>
      <c r="N1710" s="209" t="s">
        <v>2362</v>
      </c>
      <c r="O1710" s="209"/>
      <c r="P1710" s="209"/>
      <c r="Q1710" s="209" t="s">
        <v>688</v>
      </c>
      <c r="R1710" s="209" t="e">
        <f>VLOOKUP(LEFT(Solicitacao_Prancha[[#This Row],[ORIGEM]],4),#REF!,2,0)</f>
        <v>#REF!</v>
      </c>
      <c r="S1710" s="209" t="e">
        <f>VLOOKUP(LEFT(Solicitacao_Prancha[[#This Row],[DESTINO]],4),#REF!,2,0)</f>
        <v>#REF!</v>
      </c>
      <c r="T1710" s="218" t="str">
        <f t="shared" si="456"/>
        <v>Não Aderente</v>
      </c>
      <c r="U1710" s="222">
        <f>((CONCATENATE(Solicitacao_Prancha[[#This Row],[DATA MOVIMENTAÇÃO]]," ",Solicitacao_Prancha[[#This Row],[HORA MOVIMENTAÇÃO]])-Solicitacao_Prancha[[#This Row],[DATA SOLICITAÇÃO]])*24)+3</f>
        <v>42.133333333418705</v>
      </c>
      <c r="V1710" s="218" t="s">
        <v>410</v>
      </c>
      <c r="W1710" s="209" t="str">
        <f>LEFT(Solicitacao_Prancha[[#This Row],[ORIGEM]],4)</f>
        <v>0630</v>
      </c>
      <c r="X1710" s="209" t="str">
        <f>LEFT(Solicitacao_Prancha[[#This Row],[DESTINO]],4)</f>
        <v>0401</v>
      </c>
      <c r="Y1710" s="209" t="str">
        <f t="shared" si="457"/>
        <v>BRLP0630</v>
      </c>
      <c r="Z1710" s="209" t="str">
        <f t="shared" si="458"/>
        <v>06300401</v>
      </c>
      <c r="AA1710" s="209" t="str">
        <f t="shared" si="459"/>
        <v>BRLP0401</v>
      </c>
      <c r="AB1710" s="222" t="e">
        <f>VLOOKUP(Y1710,#REF!,2,0)</f>
        <v>#REF!</v>
      </c>
      <c r="AC1710" s="222" t="e">
        <f>VLOOKUP(Z1710,#REF!,2,0)</f>
        <v>#REF!</v>
      </c>
      <c r="AD1710" s="222" t="e">
        <f>VLOOKUP(AA1710,#REF!,2,0)</f>
        <v>#REF!</v>
      </c>
      <c r="AE1710" s="228" t="e">
        <f t="shared" si="460"/>
        <v>#REF!</v>
      </c>
      <c r="AF1710" s="230" t="e">
        <f t="shared" si="461"/>
        <v>#REF!</v>
      </c>
      <c r="AG1710" s="230">
        <v>2</v>
      </c>
      <c r="AH1710" s="230" t="e">
        <f t="shared" si="462"/>
        <v>#REF!</v>
      </c>
      <c r="AI1710" s="230" t="e">
        <f t="shared" si="463"/>
        <v>#REF!</v>
      </c>
      <c r="AJ1710" s="209">
        <v>1</v>
      </c>
      <c r="AK1710" s="209"/>
      <c r="AL1710" s="209"/>
      <c r="AM1710" s="209"/>
      <c r="AN1710" s="209"/>
      <c r="AO1710" s="209"/>
      <c r="AP1710" s="209"/>
      <c r="AQ1710" s="209"/>
      <c r="AR1710" s="209"/>
      <c r="AS1710" s="209"/>
      <c r="AT1710" s="209"/>
      <c r="AU1710" s="209"/>
      <c r="AV1710" s="209"/>
      <c r="AW1710" s="209"/>
      <c r="AX1710"/>
    </row>
    <row r="1711" spans="1:50" ht="15" hidden="1" x14ac:dyDescent="0.25">
      <c r="A1711" s="209">
        <v>4488</v>
      </c>
      <c r="B1711" s="209" t="s">
        <v>743</v>
      </c>
      <c r="C1711" s="210">
        <v>45689.751388888886</v>
      </c>
      <c r="D1711" s="209" t="s">
        <v>488</v>
      </c>
      <c r="E1711" s="209" t="s">
        <v>491</v>
      </c>
      <c r="F1711" s="209">
        <v>1</v>
      </c>
      <c r="G1711" s="209" t="s">
        <v>4</v>
      </c>
      <c r="H1711" s="209" t="s">
        <v>620</v>
      </c>
      <c r="I1711" s="209" t="s">
        <v>621</v>
      </c>
      <c r="J1711" s="209" t="s">
        <v>531</v>
      </c>
      <c r="K1711" s="209" t="s">
        <v>2388</v>
      </c>
      <c r="L1711" s="209" t="s">
        <v>600</v>
      </c>
      <c r="M1711" s="209" t="s">
        <v>1001</v>
      </c>
      <c r="N1711" s="209" t="s">
        <v>2425</v>
      </c>
      <c r="O1711" s="209"/>
      <c r="P1711" s="209" t="s">
        <v>848</v>
      </c>
      <c r="Q1711" s="209" t="s">
        <v>688</v>
      </c>
      <c r="R1711" s="209" t="e">
        <f>VLOOKUP(LEFT(Solicitacao_Prancha[[#This Row],[ORIGEM]],4),#REF!,2,0)</f>
        <v>#REF!</v>
      </c>
      <c r="S1711" s="209" t="e">
        <f>VLOOKUP(LEFT(Solicitacao_Prancha[[#This Row],[DESTINO]],4),#REF!,2,0)</f>
        <v>#REF!</v>
      </c>
      <c r="T1711" s="218" t="str">
        <f t="shared" ref="T1711:T1714" si="465">IF(U1711&gt;=48,"Aderente","Não Aderente")</f>
        <v>Não Aderente</v>
      </c>
      <c r="U1711" s="222">
        <f>((CONCATENATE(Solicitacao_Prancha[[#This Row],[DATA MOVIMENTAÇÃO]]," ",Solicitacao_Prancha[[#This Row],[HORA MOVIMENTAÇÃO]])-Solicitacao_Prancha[[#This Row],[DATA SOLICITAÇÃO]])*24)+3</f>
        <v>14.966666666732635</v>
      </c>
      <c r="V1711" s="218" t="s">
        <v>410</v>
      </c>
      <c r="W1711" s="209" t="str">
        <f>LEFT(Solicitacao_Prancha[[#This Row],[ORIGEM]],4)</f>
        <v>0464</v>
      </c>
      <c r="X1711" s="209" t="str">
        <f>LEFT(Solicitacao_Prancha[[#This Row],[DESTINO]],4)</f>
        <v>0237</v>
      </c>
      <c r="Y1711" s="209" t="str">
        <f t="shared" ref="Y1711:Y1714" si="466">CONCATENATE(V1711,W1711)</f>
        <v>BRLP0464</v>
      </c>
      <c r="Z1711" s="209" t="str">
        <f t="shared" ref="Z1711:Z1714" si="467">CONCATENATE(W1711,X1711)</f>
        <v>04640237</v>
      </c>
      <c r="AA1711" s="209" t="str">
        <f t="shared" ref="AA1711:AA1714" si="468">CONCATENATE(V1711,X1711)</f>
        <v>BRLP0237</v>
      </c>
      <c r="AB1711" s="222" t="e">
        <f>VLOOKUP(Y1711,#REF!,2,0)</f>
        <v>#REF!</v>
      </c>
      <c r="AC1711" s="222" t="e">
        <f>VLOOKUP(Z1711,#REF!,2,0)</f>
        <v>#REF!</v>
      </c>
      <c r="AD1711" s="222" t="e">
        <f>VLOOKUP(AA1711,#REF!,2,0)</f>
        <v>#REF!</v>
      </c>
      <c r="AE1711" s="228" t="e">
        <f t="shared" ref="AE1711:AE1714" si="469">SUM(AB1711:AD1711)</f>
        <v>#REF!</v>
      </c>
      <c r="AF1711" s="230" t="e">
        <f t="shared" ref="AF1711:AF1714" si="470">(AB1711/65)+(AC1711/42.5)+(AD1711/65)</f>
        <v>#REF!</v>
      </c>
      <c r="AG1711" s="230">
        <v>2</v>
      </c>
      <c r="AH1711" s="230" t="e">
        <f t="shared" ref="AH1711:AH1714" si="471">(AD1711/65)+(AE1711/42.5)+(AF1711/65)</f>
        <v>#REF!</v>
      </c>
      <c r="AI1711" s="230" t="e">
        <f t="shared" ref="AI1711:AI1714" si="472">(AE1711/65)+(AF1711/42.5)+(AG1711/65)</f>
        <v>#REF!</v>
      </c>
      <c r="AJ1711" s="230" t="e">
        <f t="shared" ref="AJ1711:AJ1714" si="473">(AF1711/65)+(AG1711/42.5)+(AH1711/65)</f>
        <v>#REF!</v>
      </c>
      <c r="AK1711" s="209"/>
      <c r="AL1711" s="209"/>
      <c r="AM1711" s="209"/>
      <c r="AN1711" s="209"/>
      <c r="AO1711" s="209"/>
      <c r="AP1711" s="209"/>
      <c r="AQ1711" s="209"/>
      <c r="AR1711" s="209"/>
      <c r="AS1711" s="209"/>
      <c r="AT1711" s="209"/>
      <c r="AU1711" s="209"/>
      <c r="AV1711" s="209"/>
      <c r="AW1711" s="209"/>
      <c r="AX1711"/>
    </row>
    <row r="1712" spans="1:50" ht="15" hidden="1" x14ac:dyDescent="0.25">
      <c r="A1712" s="209">
        <v>4479</v>
      </c>
      <c r="B1712" s="209" t="s">
        <v>743</v>
      </c>
      <c r="C1712" s="210">
        <v>45689.751388888886</v>
      </c>
      <c r="D1712" s="209" t="s">
        <v>488</v>
      </c>
      <c r="E1712" s="209" t="s">
        <v>491</v>
      </c>
      <c r="F1712" s="209">
        <v>1</v>
      </c>
      <c r="G1712" s="209" t="s">
        <v>4</v>
      </c>
      <c r="H1712" s="209" t="s">
        <v>620</v>
      </c>
      <c r="I1712" s="209" t="s">
        <v>621</v>
      </c>
      <c r="J1712" s="209" t="s">
        <v>531</v>
      </c>
      <c r="K1712" s="209" t="s">
        <v>2388</v>
      </c>
      <c r="L1712" s="209" t="s">
        <v>600</v>
      </c>
      <c r="M1712" s="209" t="s">
        <v>1001</v>
      </c>
      <c r="N1712" s="209" t="s">
        <v>2354</v>
      </c>
      <c r="O1712" s="209"/>
      <c r="P1712" s="209" t="s">
        <v>848</v>
      </c>
      <c r="Q1712" s="209" t="s">
        <v>688</v>
      </c>
      <c r="R1712" s="209" t="e">
        <f>VLOOKUP(LEFT(Solicitacao_Prancha[[#This Row],[ORIGEM]],4),#REF!,2,0)</f>
        <v>#REF!</v>
      </c>
      <c r="S1712" s="209" t="e">
        <f>VLOOKUP(LEFT(Solicitacao_Prancha[[#This Row],[DESTINO]],4),#REF!,2,0)</f>
        <v>#REF!</v>
      </c>
      <c r="T1712" s="218" t="str">
        <f t="shared" si="465"/>
        <v>Não Aderente</v>
      </c>
      <c r="U1712" s="222">
        <f>((CONCATENATE(Solicitacao_Prancha[[#This Row],[DATA MOVIMENTAÇÃO]]," ",Solicitacao_Prancha[[#This Row],[HORA MOVIMENTAÇÃO]])-Solicitacao_Prancha[[#This Row],[DATA SOLICITAÇÃO]])*24)+3</f>
        <v>14.966666666732635</v>
      </c>
      <c r="V1712" s="218" t="s">
        <v>410</v>
      </c>
      <c r="W1712" s="209" t="str">
        <f>LEFT(Solicitacao_Prancha[[#This Row],[ORIGEM]],4)</f>
        <v>0464</v>
      </c>
      <c r="X1712" s="209" t="str">
        <f>LEFT(Solicitacao_Prancha[[#This Row],[DESTINO]],4)</f>
        <v>0274</v>
      </c>
      <c r="Y1712" s="209" t="str">
        <f t="shared" si="466"/>
        <v>BRLP0464</v>
      </c>
      <c r="Z1712" s="209" t="str">
        <f t="shared" si="467"/>
        <v>04640274</v>
      </c>
      <c r="AA1712" s="209" t="str">
        <f t="shared" si="468"/>
        <v>BRLP0274</v>
      </c>
      <c r="AB1712" s="222" t="e">
        <f>VLOOKUP(Y1712,#REF!,2,0)</f>
        <v>#REF!</v>
      </c>
      <c r="AC1712" s="222" t="e">
        <f>VLOOKUP(Z1712,#REF!,2,0)</f>
        <v>#REF!</v>
      </c>
      <c r="AD1712" s="222" t="e">
        <f>VLOOKUP(AA1712,#REF!,2,0)</f>
        <v>#REF!</v>
      </c>
      <c r="AE1712" s="228" t="e">
        <f t="shared" si="469"/>
        <v>#REF!</v>
      </c>
      <c r="AF1712" s="230" t="e">
        <f t="shared" si="470"/>
        <v>#REF!</v>
      </c>
      <c r="AG1712" s="230">
        <v>2</v>
      </c>
      <c r="AH1712" s="230" t="e">
        <f t="shared" si="471"/>
        <v>#REF!</v>
      </c>
      <c r="AI1712" s="230" t="e">
        <f t="shared" si="472"/>
        <v>#REF!</v>
      </c>
      <c r="AJ1712" s="230" t="e">
        <f t="shared" si="473"/>
        <v>#REF!</v>
      </c>
      <c r="AK1712" s="209"/>
      <c r="AL1712" s="209"/>
      <c r="AM1712" s="209"/>
      <c r="AN1712" s="209"/>
      <c r="AO1712" s="209"/>
      <c r="AP1712" s="209"/>
      <c r="AQ1712" s="209"/>
      <c r="AR1712" s="209"/>
      <c r="AS1712" s="209"/>
      <c r="AT1712" s="209"/>
      <c r="AU1712" s="209"/>
      <c r="AV1712" s="209"/>
      <c r="AW1712" s="209"/>
      <c r="AX1712"/>
    </row>
    <row r="1713" spans="1:50" ht="15" hidden="1" x14ac:dyDescent="0.25">
      <c r="A1713" s="209">
        <v>4487</v>
      </c>
      <c r="B1713" s="209" t="s">
        <v>743</v>
      </c>
      <c r="C1713" s="210">
        <v>45689.819444444445</v>
      </c>
      <c r="D1713" s="209" t="s">
        <v>488</v>
      </c>
      <c r="E1713" s="209" t="s">
        <v>493</v>
      </c>
      <c r="F1713" s="209">
        <v>1</v>
      </c>
      <c r="G1713" s="209" t="s">
        <v>4</v>
      </c>
      <c r="H1713" s="209" t="s">
        <v>620</v>
      </c>
      <c r="I1713" s="209" t="s">
        <v>621</v>
      </c>
      <c r="J1713" s="209" t="s">
        <v>531</v>
      </c>
      <c r="K1713" s="209" t="s">
        <v>2388</v>
      </c>
      <c r="L1713" s="209" t="s">
        <v>600</v>
      </c>
      <c r="M1713" s="209" t="s">
        <v>1001</v>
      </c>
      <c r="N1713" s="209" t="s">
        <v>2425</v>
      </c>
      <c r="O1713" s="209"/>
      <c r="P1713" s="209" t="s">
        <v>848</v>
      </c>
      <c r="Q1713" s="209" t="s">
        <v>688</v>
      </c>
      <c r="R1713" s="209" t="e">
        <f>VLOOKUP(LEFT(Solicitacao_Prancha[[#This Row],[ORIGEM]],4),#REF!,2,0)</f>
        <v>#REF!</v>
      </c>
      <c r="S1713" s="209" t="e">
        <f>VLOOKUP(LEFT(Solicitacao_Prancha[[#This Row],[DESTINO]],4),#REF!,2,0)</f>
        <v>#REF!</v>
      </c>
      <c r="T1713" s="218" t="str">
        <f t="shared" si="465"/>
        <v>Não Aderente</v>
      </c>
      <c r="U1713" s="222">
        <f>((CONCATENATE(Solicitacao_Prancha[[#This Row],[DATA MOVIMENTAÇÃO]]," ",Solicitacao_Prancha[[#This Row],[HORA MOVIMENTAÇÃO]])-Solicitacao_Prancha[[#This Row],[DATA SOLICITAÇÃO]])*24)+3</f>
        <v>13.333333333313931</v>
      </c>
      <c r="V1713" s="218" t="s">
        <v>410</v>
      </c>
      <c r="W1713" s="209" t="str">
        <f>LEFT(Solicitacao_Prancha[[#This Row],[ORIGEM]],4)</f>
        <v>0464</v>
      </c>
      <c r="X1713" s="209" t="str">
        <f>LEFT(Solicitacao_Prancha[[#This Row],[DESTINO]],4)</f>
        <v>0237</v>
      </c>
      <c r="Y1713" s="209" t="str">
        <f t="shared" si="466"/>
        <v>BRLP0464</v>
      </c>
      <c r="Z1713" s="209" t="str">
        <f t="shared" si="467"/>
        <v>04640237</v>
      </c>
      <c r="AA1713" s="209" t="str">
        <f t="shared" si="468"/>
        <v>BRLP0237</v>
      </c>
      <c r="AB1713" s="222" t="e">
        <f>VLOOKUP(Y1713,#REF!,2,0)</f>
        <v>#REF!</v>
      </c>
      <c r="AC1713" s="222" t="e">
        <f>VLOOKUP(Z1713,#REF!,2,0)</f>
        <v>#REF!</v>
      </c>
      <c r="AD1713" s="222" t="e">
        <f>VLOOKUP(AA1713,#REF!,2,0)</f>
        <v>#REF!</v>
      </c>
      <c r="AE1713" s="228" t="e">
        <f t="shared" si="469"/>
        <v>#REF!</v>
      </c>
      <c r="AF1713" s="230" t="e">
        <f t="shared" si="470"/>
        <v>#REF!</v>
      </c>
      <c r="AG1713" s="230">
        <v>2</v>
      </c>
      <c r="AH1713" s="230" t="e">
        <f t="shared" si="471"/>
        <v>#REF!</v>
      </c>
      <c r="AI1713" s="230" t="e">
        <f t="shared" si="472"/>
        <v>#REF!</v>
      </c>
      <c r="AJ1713" s="230" t="e">
        <f t="shared" si="473"/>
        <v>#REF!</v>
      </c>
      <c r="AK1713" s="209"/>
      <c r="AL1713" s="209"/>
      <c r="AM1713" s="209"/>
      <c r="AN1713" s="209"/>
      <c r="AO1713" s="209"/>
      <c r="AP1713" s="209"/>
      <c r="AQ1713" s="209"/>
      <c r="AR1713" s="209"/>
      <c r="AS1713" s="209"/>
      <c r="AT1713" s="209"/>
      <c r="AU1713" s="209"/>
      <c r="AV1713" s="209"/>
      <c r="AW1713" s="209"/>
      <c r="AX1713"/>
    </row>
    <row r="1714" spans="1:50" ht="15" hidden="1" x14ac:dyDescent="0.25">
      <c r="A1714" s="209">
        <v>4480</v>
      </c>
      <c r="B1714" s="209" t="s">
        <v>743</v>
      </c>
      <c r="C1714" s="210">
        <v>45689.819444444445</v>
      </c>
      <c r="D1714" s="209" t="s">
        <v>488</v>
      </c>
      <c r="E1714" s="209" t="s">
        <v>493</v>
      </c>
      <c r="F1714" s="209">
        <v>1</v>
      </c>
      <c r="G1714" s="209" t="s">
        <v>4</v>
      </c>
      <c r="H1714" s="209" t="s">
        <v>620</v>
      </c>
      <c r="I1714" s="209" t="s">
        <v>621</v>
      </c>
      <c r="J1714" s="209" t="s">
        <v>531</v>
      </c>
      <c r="K1714" s="209" t="s">
        <v>2388</v>
      </c>
      <c r="L1714" s="209" t="s">
        <v>600</v>
      </c>
      <c r="M1714" s="209" t="s">
        <v>1001</v>
      </c>
      <c r="N1714" s="209" t="s">
        <v>2354</v>
      </c>
      <c r="O1714" s="209"/>
      <c r="P1714" s="209" t="s">
        <v>848</v>
      </c>
      <c r="Q1714" s="209" t="s">
        <v>688</v>
      </c>
      <c r="R1714" s="209" t="e">
        <f>VLOOKUP(LEFT(Solicitacao_Prancha[[#This Row],[ORIGEM]],4),#REF!,2,0)</f>
        <v>#REF!</v>
      </c>
      <c r="S1714" s="209" t="e">
        <f>VLOOKUP(LEFT(Solicitacao_Prancha[[#This Row],[DESTINO]],4),#REF!,2,0)</f>
        <v>#REF!</v>
      </c>
      <c r="T1714" s="218" t="str">
        <f t="shared" si="465"/>
        <v>Não Aderente</v>
      </c>
      <c r="U1714" s="222">
        <f>((CONCATENATE(Solicitacao_Prancha[[#This Row],[DATA MOVIMENTAÇÃO]]," ",Solicitacao_Prancha[[#This Row],[HORA MOVIMENTAÇÃO]])-Solicitacao_Prancha[[#This Row],[DATA SOLICITAÇÃO]])*24)+3</f>
        <v>13.333333333313931</v>
      </c>
      <c r="V1714" s="218" t="s">
        <v>410</v>
      </c>
      <c r="W1714" s="209" t="str">
        <f>LEFT(Solicitacao_Prancha[[#This Row],[ORIGEM]],4)</f>
        <v>0464</v>
      </c>
      <c r="X1714" s="209" t="str">
        <f>LEFT(Solicitacao_Prancha[[#This Row],[DESTINO]],4)</f>
        <v>0274</v>
      </c>
      <c r="Y1714" s="209" t="str">
        <f t="shared" si="466"/>
        <v>BRLP0464</v>
      </c>
      <c r="Z1714" s="209" t="str">
        <f t="shared" si="467"/>
        <v>04640274</v>
      </c>
      <c r="AA1714" s="209" t="str">
        <f t="shared" si="468"/>
        <v>BRLP0274</v>
      </c>
      <c r="AB1714" s="222" t="e">
        <f>VLOOKUP(Y1714,#REF!,2,0)</f>
        <v>#REF!</v>
      </c>
      <c r="AC1714" s="222" t="e">
        <f>VLOOKUP(Z1714,#REF!,2,0)</f>
        <v>#REF!</v>
      </c>
      <c r="AD1714" s="222" t="e">
        <f>VLOOKUP(AA1714,#REF!,2,0)</f>
        <v>#REF!</v>
      </c>
      <c r="AE1714" s="228" t="e">
        <f t="shared" si="469"/>
        <v>#REF!</v>
      </c>
      <c r="AF1714" s="230" t="e">
        <f t="shared" si="470"/>
        <v>#REF!</v>
      </c>
      <c r="AG1714" s="230">
        <v>2</v>
      </c>
      <c r="AH1714" s="230" t="e">
        <f t="shared" si="471"/>
        <v>#REF!</v>
      </c>
      <c r="AI1714" s="230" t="e">
        <f t="shared" si="472"/>
        <v>#REF!</v>
      </c>
      <c r="AJ1714" s="228" t="e">
        <f t="shared" si="473"/>
        <v>#REF!</v>
      </c>
      <c r="AK1714" s="209"/>
      <c r="AL1714" s="209"/>
      <c r="AM1714" s="209"/>
      <c r="AN1714" s="209"/>
      <c r="AO1714" s="209"/>
      <c r="AP1714" s="209"/>
      <c r="AQ1714" s="209"/>
      <c r="AR1714" s="209"/>
      <c r="AS1714" s="209"/>
      <c r="AT1714" s="209"/>
      <c r="AU1714" s="209"/>
      <c r="AV1714" s="209"/>
      <c r="AW1714" s="209"/>
      <c r="AX1714"/>
    </row>
    <row r="1715" spans="1:50" ht="15" hidden="1" x14ac:dyDescent="0.25">
      <c r="A1715" s="209">
        <v>4481</v>
      </c>
      <c r="B1715" s="209" t="s">
        <v>743</v>
      </c>
      <c r="C1715" s="210">
        <v>45689.873611111114</v>
      </c>
      <c r="D1715" s="209" t="s">
        <v>2106</v>
      </c>
      <c r="E1715" s="209" t="s">
        <v>481</v>
      </c>
      <c r="F1715" s="209">
        <v>1</v>
      </c>
      <c r="G1715" s="209" t="s">
        <v>492</v>
      </c>
      <c r="H1715" s="209" t="s">
        <v>620</v>
      </c>
      <c r="I1715" s="209" t="s">
        <v>621</v>
      </c>
      <c r="J1715" s="209" t="s">
        <v>1</v>
      </c>
      <c r="K1715" s="209" t="s">
        <v>2386</v>
      </c>
      <c r="L1715" s="209" t="s">
        <v>593</v>
      </c>
      <c r="M1715" s="209" t="s">
        <v>2362</v>
      </c>
      <c r="N1715" s="209" t="s">
        <v>1708</v>
      </c>
      <c r="O1715" s="209"/>
      <c r="P1715" s="209"/>
      <c r="Q1715" s="209" t="s">
        <v>688</v>
      </c>
      <c r="R1715" s="209" t="e">
        <f>VLOOKUP(LEFT(Solicitacao_Prancha[[#This Row],[ORIGEM]],4),#REF!,2,0)</f>
        <v>#REF!</v>
      </c>
      <c r="S1715" s="209" t="e">
        <f>VLOOKUP(LEFT(Solicitacao_Prancha[[#This Row],[DESTINO]],4),#REF!,2,0)</f>
        <v>#REF!</v>
      </c>
      <c r="T1715" s="218" t="str">
        <f>IF(U1715&gt;=48,"Aderente","Não Aderente")</f>
        <v>Não Aderente</v>
      </c>
      <c r="U1715" s="222">
        <f>((CONCATENATE(Solicitacao_Prancha[[#This Row],[DATA MOVIMENTAÇÃO]]," ",Solicitacao_Prancha[[#This Row],[HORA MOVIMENTAÇÃO]])-Solicitacao_Prancha[[#This Row],[DATA SOLICITAÇÃO]])*24)+3</f>
        <v>38.033333333325572</v>
      </c>
      <c r="V1715" s="218" t="s">
        <v>410</v>
      </c>
      <c r="W1715" s="209" t="str">
        <f>LEFT(Solicitacao_Prancha[[#This Row],[ORIGEM]],4)</f>
        <v>0401</v>
      </c>
      <c r="X1715" s="209" t="str">
        <f>LEFT(Solicitacao_Prancha[[#This Row],[DESTINO]],4)</f>
        <v>0537</v>
      </c>
      <c r="Y1715" s="209" t="str">
        <f>CONCATENATE(V1715,W1715)</f>
        <v>BRLP0401</v>
      </c>
      <c r="Z1715" s="209" t="str">
        <f>CONCATENATE(W1715,X1715)</f>
        <v>04010537</v>
      </c>
      <c r="AA1715" s="209" t="str">
        <f>CONCATENATE(V1715,X1715)</f>
        <v>BRLP0537</v>
      </c>
      <c r="AB1715" s="222" t="e">
        <f>VLOOKUP(Y1715,#REF!,2,0)</f>
        <v>#REF!</v>
      </c>
      <c r="AC1715" s="222" t="e">
        <f>VLOOKUP(Z1715,#REF!,2,0)</f>
        <v>#REF!</v>
      </c>
      <c r="AD1715" s="222" t="e">
        <f>VLOOKUP(AA1715,#REF!,2,0)</f>
        <v>#REF!</v>
      </c>
      <c r="AE1715" s="228" t="e">
        <f>SUM(AB1715:AD1715)</f>
        <v>#REF!</v>
      </c>
      <c r="AF1715" s="230" t="e">
        <f>(AB1715/65)+(AC1715/42.5)+(AD1715/65)</f>
        <v>#REF!</v>
      </c>
      <c r="AG1715" s="230">
        <v>2</v>
      </c>
      <c r="AH1715" s="230" t="e">
        <f>(AD1715/65)+(AE1715/42.5)+(AF1715/65)</f>
        <v>#REF!</v>
      </c>
      <c r="AI1715" s="230" t="e">
        <f>(AE1715/65)+(AF1715/42.5)+(AG1715/65)</f>
        <v>#REF!</v>
      </c>
      <c r="AJ1715" s="209">
        <v>1</v>
      </c>
      <c r="AK1715" s="209"/>
      <c r="AL1715" s="209"/>
      <c r="AM1715" s="209"/>
      <c r="AN1715" s="209"/>
      <c r="AO1715" s="209"/>
      <c r="AP1715" s="209"/>
      <c r="AQ1715" s="209"/>
      <c r="AR1715" s="209"/>
      <c r="AS1715" s="209"/>
      <c r="AT1715" s="209"/>
      <c r="AU1715" s="209"/>
      <c r="AV1715" s="209"/>
      <c r="AW1715" s="209"/>
      <c r="AX1715"/>
    </row>
    <row r="1716" spans="1:50" ht="15" hidden="1" x14ac:dyDescent="0.25">
      <c r="A1716" s="209">
        <v>4482</v>
      </c>
      <c r="B1716" s="209" t="s">
        <v>718</v>
      </c>
      <c r="C1716" s="210">
        <v>45689.928472222222</v>
      </c>
      <c r="D1716" s="209" t="s">
        <v>2236</v>
      </c>
      <c r="E1716" s="209" t="s">
        <v>5</v>
      </c>
      <c r="F1716" s="209">
        <v>1</v>
      </c>
      <c r="G1716" s="209" t="s">
        <v>8</v>
      </c>
      <c r="H1716" s="209" t="s">
        <v>620</v>
      </c>
      <c r="I1716" s="209" t="s">
        <v>621</v>
      </c>
      <c r="J1716" s="209" t="s">
        <v>1</v>
      </c>
      <c r="K1716" s="209" t="s">
        <v>2383</v>
      </c>
      <c r="L1716" s="209" t="s">
        <v>599</v>
      </c>
      <c r="M1716" s="209" t="s">
        <v>2240</v>
      </c>
      <c r="N1716" s="209" t="s">
        <v>2390</v>
      </c>
      <c r="O1716" s="209" t="s">
        <v>2426</v>
      </c>
      <c r="P1716" s="209"/>
      <c r="Q1716" s="209" t="s">
        <v>688</v>
      </c>
      <c r="R1716" s="209" t="e">
        <f>VLOOKUP(LEFT(Solicitacao_Prancha[[#This Row],[ORIGEM]],4),#REF!,2,0)</f>
        <v>#REF!</v>
      </c>
      <c r="S1716" s="209" t="e">
        <f>VLOOKUP(LEFT(Solicitacao_Prancha[[#This Row],[DESTINO]],4),#REF!,2,0)</f>
        <v>#REF!</v>
      </c>
      <c r="T1716" s="218"/>
      <c r="U1716" s="222"/>
      <c r="V1716" s="218"/>
      <c r="W1716" s="209"/>
      <c r="X1716" s="209"/>
      <c r="Y1716" s="209"/>
      <c r="Z1716" s="209"/>
      <c r="AA1716" s="209"/>
      <c r="AB1716" s="222"/>
      <c r="AC1716" s="222"/>
      <c r="AD1716" s="222"/>
      <c r="AE1716" s="228"/>
      <c r="AF1716" s="230"/>
      <c r="AG1716" s="230"/>
      <c r="AH1716" s="230"/>
      <c r="AI1716" s="230"/>
      <c r="AJ1716" s="230"/>
      <c r="AK1716" s="209"/>
      <c r="AL1716" s="209"/>
      <c r="AM1716" s="209"/>
      <c r="AN1716" s="209"/>
      <c r="AO1716" s="209"/>
      <c r="AP1716" s="209"/>
      <c r="AQ1716" s="209"/>
      <c r="AR1716" s="209"/>
      <c r="AS1716" s="209"/>
      <c r="AT1716" s="209"/>
      <c r="AU1716" s="209"/>
      <c r="AV1716" s="209"/>
      <c r="AW1716" s="209"/>
      <c r="AX1716"/>
    </row>
    <row r="1717" spans="1:50" ht="15" hidden="1" x14ac:dyDescent="0.25">
      <c r="A1717" s="209">
        <v>4489</v>
      </c>
      <c r="B1717" s="209" t="s">
        <v>718</v>
      </c>
      <c r="C1717" s="210">
        <v>45690.021527777775</v>
      </c>
      <c r="D1717" s="209" t="s">
        <v>579</v>
      </c>
      <c r="E1717" s="209" t="s">
        <v>719</v>
      </c>
      <c r="F1717" s="209">
        <v>2</v>
      </c>
      <c r="G1717" s="209" t="s">
        <v>487</v>
      </c>
      <c r="H1717" s="209" t="s">
        <v>621</v>
      </c>
      <c r="I1717" s="209" t="s">
        <v>621</v>
      </c>
      <c r="J1717" s="209" t="s">
        <v>1</v>
      </c>
      <c r="K1717" s="209" t="s">
        <v>2388</v>
      </c>
      <c r="L1717" s="209" t="s">
        <v>597</v>
      </c>
      <c r="M1717" s="209" t="s">
        <v>908</v>
      </c>
      <c r="N1717" s="209" t="s">
        <v>1854</v>
      </c>
      <c r="O1717" s="209"/>
      <c r="P1717" s="209"/>
      <c r="Q1717" s="209" t="s">
        <v>688</v>
      </c>
      <c r="R1717" s="209" t="e">
        <f>VLOOKUP(LEFT(Solicitacao_Prancha[[#This Row],[ORIGEM]],4),#REF!,2,0)</f>
        <v>#REF!</v>
      </c>
      <c r="S1717" s="209" t="e">
        <f>VLOOKUP(LEFT(Solicitacao_Prancha[[#This Row],[DESTINO]],4),#REF!,2,0)</f>
        <v>#REF!</v>
      </c>
      <c r="T1717" s="218" t="str">
        <f t="shared" ref="T1717" si="474">IF(U1717&gt;=48,"Aderente","Não Aderente")</f>
        <v>Não Aderente</v>
      </c>
      <c r="U1717" s="222">
        <f>((CONCATENATE(Solicitacao_Prancha[[#This Row],[DATA MOVIMENTAÇÃO]]," ",Solicitacao_Prancha[[#This Row],[HORA MOVIMENTAÇÃO]])-Solicitacao_Prancha[[#This Row],[DATA SOLICITAÇÃO]])*24)+3</f>
        <v>11.483333333395422</v>
      </c>
      <c r="V1717" s="218" t="s">
        <v>410</v>
      </c>
      <c r="W1717" s="209" t="str">
        <f>LEFT(Solicitacao_Prancha[[#This Row],[ORIGEM]],4)</f>
        <v>2079</v>
      </c>
      <c r="X1717" s="209" t="str">
        <f>LEFT(Solicitacao_Prancha[[#This Row],[DESTINO]],4)</f>
        <v>0122</v>
      </c>
      <c r="Y1717" s="209" t="str">
        <f t="shared" ref="Y1717" si="475">CONCATENATE(V1717,W1717)</f>
        <v>BRLP2079</v>
      </c>
      <c r="Z1717" s="209" t="str">
        <f t="shared" ref="Z1717" si="476">CONCATENATE(W1717,X1717)</f>
        <v>20790122</v>
      </c>
      <c r="AA1717" s="209" t="str">
        <f t="shared" ref="AA1717" si="477">CONCATENATE(V1717,X1717)</f>
        <v>BRLP0122</v>
      </c>
      <c r="AB1717" s="222" t="e">
        <f>VLOOKUP(Y1717,#REF!,2,0)</f>
        <v>#REF!</v>
      </c>
      <c r="AC1717" s="222" t="e">
        <f>VLOOKUP(Z1717,#REF!,2,0)</f>
        <v>#REF!</v>
      </c>
      <c r="AD1717" s="222" t="e">
        <f>VLOOKUP(AA1717,#REF!,2,0)</f>
        <v>#REF!</v>
      </c>
      <c r="AE1717" s="228" t="e">
        <f t="shared" ref="AE1717" si="478">SUM(AB1717:AD1717)</f>
        <v>#REF!</v>
      </c>
      <c r="AF1717" s="230" t="e">
        <f t="shared" ref="AF1717" si="479">(AB1717/65)+(AC1717/42.5)+(AD1717/65)</f>
        <v>#REF!</v>
      </c>
      <c r="AG1717" s="230">
        <v>2</v>
      </c>
      <c r="AH1717" s="230" t="e">
        <f t="shared" ref="AH1717" si="480">(AD1717/65)+(AE1717/42.5)+(AF1717/65)</f>
        <v>#REF!</v>
      </c>
      <c r="AI1717" s="230" t="e">
        <f t="shared" ref="AI1717" si="481">(AE1717/65)+(AF1717/42.5)+(AG1717/65)</f>
        <v>#REF!</v>
      </c>
      <c r="AJ1717" s="230" t="e">
        <f t="shared" ref="AJ1717" si="482">(AF1717/65)+(AG1717/42.5)+(AH1717/65)</f>
        <v>#REF!</v>
      </c>
      <c r="AK1717" s="209"/>
      <c r="AL1717" s="209"/>
      <c r="AM1717" s="209"/>
      <c r="AN1717" s="209"/>
      <c r="AO1717" s="209"/>
      <c r="AP1717" s="209"/>
      <c r="AQ1717" s="209"/>
      <c r="AR1717" s="209"/>
      <c r="AS1717" s="209"/>
      <c r="AT1717" s="209"/>
      <c r="AU1717" s="209"/>
      <c r="AV1717" s="209"/>
      <c r="AW1717" s="209"/>
      <c r="AX1717"/>
    </row>
    <row r="1718" spans="1:50" ht="15" hidden="1" x14ac:dyDescent="0.25">
      <c r="A1718" s="209">
        <v>4530</v>
      </c>
      <c r="B1718" s="209" t="s">
        <v>718</v>
      </c>
      <c r="C1718" s="210">
        <v>45690.531944444447</v>
      </c>
      <c r="D1718" s="209" t="s">
        <v>575</v>
      </c>
      <c r="E1718" s="209" t="s">
        <v>719</v>
      </c>
      <c r="F1718" s="209">
        <v>8</v>
      </c>
      <c r="G1718" s="209" t="s">
        <v>4</v>
      </c>
      <c r="H1718" s="209" t="s">
        <v>626</v>
      </c>
      <c r="I1718" s="209" t="s">
        <v>621</v>
      </c>
      <c r="J1718" s="209" t="s">
        <v>502</v>
      </c>
      <c r="K1718" s="209" t="s">
        <v>2389</v>
      </c>
      <c r="L1718" s="209" t="s">
        <v>604</v>
      </c>
      <c r="M1718" s="209" t="s">
        <v>1765</v>
      </c>
      <c r="N1718" s="209" t="s">
        <v>2057</v>
      </c>
      <c r="O1718" s="209" t="s">
        <v>1900</v>
      </c>
      <c r="P1718" s="209"/>
      <c r="Q1718" s="209" t="s">
        <v>688</v>
      </c>
      <c r="R1718" s="209" t="e">
        <f>VLOOKUP(LEFT(Solicitacao_Prancha[[#This Row],[ORIGEM]],4),#REF!,2,0)</f>
        <v>#REF!</v>
      </c>
      <c r="S1718" s="209" t="e">
        <f>VLOOKUP(LEFT(Solicitacao_Prancha[[#This Row],[DESTINO]],4),#REF!,2,0)</f>
        <v>#REF!</v>
      </c>
      <c r="T1718" s="218" t="str">
        <f t="shared" ref="T1718:T1720" si="483">IF(U1718&gt;=48,"Aderente","Não Aderente")</f>
        <v>Não Aderente</v>
      </c>
      <c r="U1718" s="222">
        <f>((CONCATENATE(Solicitacao_Prancha[[#This Row],[DATA MOVIMENTAÇÃO]]," ",Solicitacao_Prancha[[#This Row],[HORA MOVIMENTAÇÃO]])-Solicitacao_Prancha[[#This Row],[DATA SOLICITAÇÃO]])*24)+3</f>
        <v>45.233333333220799</v>
      </c>
      <c r="V1718" s="218" t="s">
        <v>410</v>
      </c>
      <c r="W1718" s="209" t="str">
        <f>LEFT(Solicitacao_Prancha[[#This Row],[ORIGEM]],4)</f>
        <v>0398</v>
      </c>
      <c r="X1718" s="209" t="str">
        <f>LEFT(Solicitacao_Prancha[[#This Row],[DESTINO]],4)</f>
        <v>0354</v>
      </c>
      <c r="Y1718" s="209" t="str">
        <f t="shared" ref="Y1718:Y1720" si="484">CONCATENATE(V1718,W1718)</f>
        <v>BRLP0398</v>
      </c>
      <c r="Z1718" s="209" t="str">
        <f t="shared" ref="Z1718:Z1720" si="485">CONCATENATE(W1718,X1718)</f>
        <v>03980354</v>
      </c>
      <c r="AA1718" s="209" t="str">
        <f t="shared" ref="AA1718:AA1720" si="486">CONCATENATE(V1718,X1718)</f>
        <v>BRLP0354</v>
      </c>
      <c r="AB1718" s="222" t="e">
        <f>VLOOKUP(Y1718,#REF!,2,0)</f>
        <v>#REF!</v>
      </c>
      <c r="AC1718" s="222" t="e">
        <f>VLOOKUP(Z1718,#REF!,2,0)</f>
        <v>#REF!</v>
      </c>
      <c r="AD1718" s="222" t="e">
        <f>VLOOKUP(AA1718,#REF!,2,0)</f>
        <v>#REF!</v>
      </c>
      <c r="AE1718" s="228" t="e">
        <f t="shared" ref="AE1718:AE1720" si="487">SUM(AB1718:AD1718)</f>
        <v>#REF!</v>
      </c>
      <c r="AF1718" s="230" t="e">
        <f t="shared" ref="AF1718:AF1720" si="488">(AB1718/65)+(AC1718/42.5)+(AD1718/65)</f>
        <v>#REF!</v>
      </c>
      <c r="AG1718" s="230">
        <v>2</v>
      </c>
      <c r="AH1718" s="230" t="e">
        <f t="shared" ref="AH1718:AH1720" si="489">(AD1718/65)+(AE1718/42.5)+(AF1718/65)</f>
        <v>#REF!</v>
      </c>
      <c r="AI1718" s="230" t="e">
        <f t="shared" ref="AI1718:AI1720" si="490">(AE1718/65)+(AF1718/42.5)+(AG1718/65)</f>
        <v>#REF!</v>
      </c>
      <c r="AJ1718" s="228" t="e">
        <f t="shared" ref="AJ1718:AJ1720" si="491">(AF1718/65)+(AG1718/42.5)+(AH1718/65)</f>
        <v>#REF!</v>
      </c>
      <c r="AK1718" s="209"/>
      <c r="AL1718" s="209"/>
      <c r="AM1718" s="209"/>
      <c r="AN1718" s="209"/>
      <c r="AO1718" s="209"/>
      <c r="AP1718" s="209"/>
      <c r="AQ1718" s="209"/>
      <c r="AR1718" s="209"/>
      <c r="AS1718" s="209"/>
      <c r="AT1718" s="209"/>
      <c r="AU1718" s="209"/>
      <c r="AV1718" s="209"/>
      <c r="AW1718" s="209"/>
      <c r="AX1718"/>
    </row>
    <row r="1719" spans="1:50" ht="15" hidden="1" x14ac:dyDescent="0.25">
      <c r="A1719" s="209">
        <v>4490</v>
      </c>
      <c r="B1719" s="209" t="s">
        <v>718</v>
      </c>
      <c r="C1719" s="210">
        <v>45690.531944444447</v>
      </c>
      <c r="D1719" s="209" t="s">
        <v>575</v>
      </c>
      <c r="E1719" s="209" t="s">
        <v>719</v>
      </c>
      <c r="F1719" s="209">
        <v>8</v>
      </c>
      <c r="G1719" s="209" t="s">
        <v>4</v>
      </c>
      <c r="H1719" s="209" t="s">
        <v>626</v>
      </c>
      <c r="I1719" s="209" t="s">
        <v>621</v>
      </c>
      <c r="J1719" s="209" t="s">
        <v>1</v>
      </c>
      <c r="K1719" s="209" t="s">
        <v>2389</v>
      </c>
      <c r="L1719" s="209" t="s">
        <v>604</v>
      </c>
      <c r="M1719" s="209" t="s">
        <v>1765</v>
      </c>
      <c r="N1719" s="209" t="s">
        <v>2057</v>
      </c>
      <c r="O1719" s="209"/>
      <c r="P1719" s="209"/>
      <c r="Q1719" s="209" t="s">
        <v>688</v>
      </c>
      <c r="R1719" s="209" t="e">
        <f>VLOOKUP(LEFT(Solicitacao_Prancha[[#This Row],[ORIGEM]],4),#REF!,2,0)</f>
        <v>#REF!</v>
      </c>
      <c r="S1719" s="209" t="e">
        <f>VLOOKUP(LEFT(Solicitacao_Prancha[[#This Row],[DESTINO]],4),#REF!,2,0)</f>
        <v>#REF!</v>
      </c>
      <c r="T1719" s="218" t="str">
        <f>IF(U1719&gt;=48,"Aderente","Não Aderente")</f>
        <v>Não Aderente</v>
      </c>
      <c r="U1719" s="222">
        <f>((CONCATENATE(Solicitacao_Prancha[[#This Row],[DATA MOVIMENTAÇÃO]]," ",Solicitacao_Prancha[[#This Row],[HORA MOVIMENTAÇÃO]])-Solicitacao_Prancha[[#This Row],[DATA SOLICITAÇÃO]])*24)+3</f>
        <v>45.233333333220799</v>
      </c>
      <c r="V1719" s="218" t="s">
        <v>410</v>
      </c>
      <c r="W1719" s="209" t="str">
        <f>LEFT(Solicitacao_Prancha[[#This Row],[ORIGEM]],4)</f>
        <v>0398</v>
      </c>
      <c r="X1719" s="209" t="str">
        <f>LEFT(Solicitacao_Prancha[[#This Row],[DESTINO]],4)</f>
        <v>0354</v>
      </c>
      <c r="Y1719" s="209" t="str">
        <f>CONCATENATE(V1719,W1719)</f>
        <v>BRLP0398</v>
      </c>
      <c r="Z1719" s="209" t="str">
        <f>CONCATENATE(W1719,X1719)</f>
        <v>03980354</v>
      </c>
      <c r="AA1719" s="209" t="str">
        <f>CONCATENATE(V1719,X1719)</f>
        <v>BRLP0354</v>
      </c>
      <c r="AB1719" s="222" t="e">
        <f>VLOOKUP(Y1719,#REF!,2,0)</f>
        <v>#REF!</v>
      </c>
      <c r="AC1719" s="222" t="e">
        <f>VLOOKUP(Z1719,#REF!,2,0)</f>
        <v>#REF!</v>
      </c>
      <c r="AD1719" s="222" t="e">
        <f>VLOOKUP(AA1719,#REF!,2,0)</f>
        <v>#REF!</v>
      </c>
      <c r="AE1719" s="228" t="e">
        <f>SUM(AB1719:AD1719)</f>
        <v>#REF!</v>
      </c>
      <c r="AF1719" s="230" t="e">
        <f>(AB1719/65)+(AC1719/42.5)+(AD1719/65)</f>
        <v>#REF!</v>
      </c>
      <c r="AG1719" s="230">
        <v>2</v>
      </c>
      <c r="AH1719" s="230" t="e">
        <f>(AD1719/65)+(AE1719/42.5)+(AF1719/65)</f>
        <v>#REF!</v>
      </c>
      <c r="AI1719" s="230" t="e">
        <f>(AE1719/65)+(AF1719/42.5)+(AG1719/65)</f>
        <v>#REF!</v>
      </c>
      <c r="AJ1719" s="209">
        <v>1</v>
      </c>
      <c r="AK1719" s="209"/>
      <c r="AL1719" s="209"/>
      <c r="AM1719" s="209"/>
      <c r="AN1719" s="209"/>
      <c r="AO1719" s="209"/>
      <c r="AP1719" s="209"/>
      <c r="AQ1719" s="209"/>
      <c r="AR1719" s="209"/>
      <c r="AS1719" s="209"/>
      <c r="AT1719" s="209"/>
      <c r="AU1719" s="209"/>
      <c r="AV1719" s="209"/>
      <c r="AW1719" s="209"/>
      <c r="AX1719"/>
    </row>
    <row r="1720" spans="1:50" ht="15" hidden="1" x14ac:dyDescent="0.25">
      <c r="A1720" s="209">
        <v>4491</v>
      </c>
      <c r="B1720" s="209" t="s">
        <v>718</v>
      </c>
      <c r="C1720" s="210">
        <v>45690.533333333333</v>
      </c>
      <c r="D1720" s="209" t="s">
        <v>575</v>
      </c>
      <c r="E1720" s="209" t="s">
        <v>719</v>
      </c>
      <c r="F1720" s="209">
        <v>4</v>
      </c>
      <c r="G1720" s="209" t="s">
        <v>4</v>
      </c>
      <c r="H1720" s="209" t="s">
        <v>621</v>
      </c>
      <c r="I1720" s="209" t="s">
        <v>621</v>
      </c>
      <c r="J1720" s="209" t="s">
        <v>1</v>
      </c>
      <c r="K1720" s="209" t="s">
        <v>2386</v>
      </c>
      <c r="L1720" s="209" t="s">
        <v>604</v>
      </c>
      <c r="M1720" s="209" t="s">
        <v>1001</v>
      </c>
      <c r="N1720" s="209" t="s">
        <v>1765</v>
      </c>
      <c r="O1720" s="209"/>
      <c r="P1720" s="209"/>
      <c r="Q1720" s="209" t="s">
        <v>688</v>
      </c>
      <c r="R1720" s="209" t="e">
        <f>VLOOKUP(LEFT(Solicitacao_Prancha[[#This Row],[ORIGEM]],4),#REF!,2,0)</f>
        <v>#REF!</v>
      </c>
      <c r="S1720" s="209" t="e">
        <f>VLOOKUP(LEFT(Solicitacao_Prancha[[#This Row],[DESTINO]],4),#REF!,2,0)</f>
        <v>#REF!</v>
      </c>
      <c r="T1720" s="218" t="str">
        <f t="shared" si="483"/>
        <v>Não Aderente</v>
      </c>
      <c r="U1720" s="222">
        <f>((CONCATENATE(Solicitacao_Prancha[[#This Row],[DATA MOVIMENTAÇÃO]]," ",Solicitacao_Prancha[[#This Row],[HORA MOVIMENTAÇÃO]])-Solicitacao_Prancha[[#This Row],[DATA SOLICITAÇÃO]])*24)+3</f>
        <v>21.199999999953434</v>
      </c>
      <c r="V1720" s="218" t="s">
        <v>410</v>
      </c>
      <c r="W1720" s="209" t="str">
        <f>LEFT(Solicitacao_Prancha[[#This Row],[ORIGEM]],4)</f>
        <v>0464</v>
      </c>
      <c r="X1720" s="209" t="str">
        <f>LEFT(Solicitacao_Prancha[[#This Row],[DESTINO]],4)</f>
        <v>0398</v>
      </c>
      <c r="Y1720" s="209" t="str">
        <f t="shared" si="484"/>
        <v>BRLP0464</v>
      </c>
      <c r="Z1720" s="209" t="str">
        <f t="shared" si="485"/>
        <v>04640398</v>
      </c>
      <c r="AA1720" s="209" t="str">
        <f t="shared" si="486"/>
        <v>BRLP0398</v>
      </c>
      <c r="AB1720" s="222" t="e">
        <f>VLOOKUP(Y1720,#REF!,2,0)</f>
        <v>#REF!</v>
      </c>
      <c r="AC1720" s="222" t="e">
        <f>VLOOKUP(Z1720,#REF!,2,0)</f>
        <v>#REF!</v>
      </c>
      <c r="AD1720" s="222" t="e">
        <f>VLOOKUP(AA1720,#REF!,2,0)</f>
        <v>#REF!</v>
      </c>
      <c r="AE1720" s="228" t="e">
        <f t="shared" si="487"/>
        <v>#REF!</v>
      </c>
      <c r="AF1720" s="230" t="e">
        <f t="shared" si="488"/>
        <v>#REF!</v>
      </c>
      <c r="AG1720" s="230">
        <v>2</v>
      </c>
      <c r="AH1720" s="230" t="e">
        <f t="shared" si="489"/>
        <v>#REF!</v>
      </c>
      <c r="AI1720" s="230" t="e">
        <f t="shared" si="490"/>
        <v>#REF!</v>
      </c>
      <c r="AJ1720" s="230" t="e">
        <f t="shared" si="491"/>
        <v>#REF!</v>
      </c>
      <c r="AK1720" s="209"/>
      <c r="AL1720" s="209"/>
      <c r="AM1720" s="209"/>
      <c r="AN1720" s="209"/>
      <c r="AO1720" s="209"/>
      <c r="AP1720" s="209"/>
      <c r="AQ1720" s="209"/>
      <c r="AR1720" s="209"/>
      <c r="AS1720" s="209"/>
      <c r="AT1720" s="209"/>
      <c r="AU1720" s="209"/>
      <c r="AV1720" s="209"/>
      <c r="AW1720" s="209"/>
      <c r="AX1720"/>
    </row>
    <row r="1721" spans="1:50" ht="15" hidden="1" x14ac:dyDescent="0.25">
      <c r="A1721" s="209">
        <v>4492</v>
      </c>
      <c r="B1721" s="209" t="s">
        <v>718</v>
      </c>
      <c r="C1721" s="210">
        <v>45690.537499999999</v>
      </c>
      <c r="D1721" s="209" t="s">
        <v>575</v>
      </c>
      <c r="E1721" s="209" t="s">
        <v>5</v>
      </c>
      <c r="F1721" s="209">
        <v>1</v>
      </c>
      <c r="G1721" s="209" t="s">
        <v>4</v>
      </c>
      <c r="H1721" s="209" t="s">
        <v>620</v>
      </c>
      <c r="I1721" s="209" t="s">
        <v>621</v>
      </c>
      <c r="J1721" s="209" t="s">
        <v>1</v>
      </c>
      <c r="K1721" s="209" t="s">
        <v>2389</v>
      </c>
      <c r="L1721" s="209" t="s">
        <v>593</v>
      </c>
      <c r="M1721" s="209" t="s">
        <v>1765</v>
      </c>
      <c r="N1721" s="209" t="s">
        <v>2057</v>
      </c>
      <c r="O1721" s="209"/>
      <c r="P1721" s="209"/>
      <c r="Q1721" s="209" t="s">
        <v>688</v>
      </c>
      <c r="R1721" s="209" t="e">
        <f>VLOOKUP(LEFT(Solicitacao_Prancha[[#This Row],[ORIGEM]],4),#REF!,2,0)</f>
        <v>#REF!</v>
      </c>
      <c r="S1721" s="209" t="e">
        <f>VLOOKUP(LEFT(Solicitacao_Prancha[[#This Row],[DESTINO]],4),#REF!,2,0)</f>
        <v>#REF!</v>
      </c>
      <c r="T1721" s="218" t="str">
        <f t="shared" ref="T1721" si="492">IF(U1721&gt;=48,"Aderente","Não Aderente")</f>
        <v>Não Aderente</v>
      </c>
      <c r="U1721" s="222">
        <f>((CONCATENATE(Solicitacao_Prancha[[#This Row],[DATA MOVIMENTAÇÃO]]," ",Solicitacao_Prancha[[#This Row],[HORA MOVIMENTAÇÃO]])-Solicitacao_Prancha[[#This Row],[DATA SOLICITAÇÃO]])*24)+3</f>
        <v>46.100000000093132</v>
      </c>
      <c r="V1721" s="218" t="s">
        <v>410</v>
      </c>
      <c r="W1721" s="209" t="str">
        <f>LEFT(Solicitacao_Prancha[[#This Row],[ORIGEM]],4)</f>
        <v>0398</v>
      </c>
      <c r="X1721" s="209" t="str">
        <f>LEFT(Solicitacao_Prancha[[#This Row],[DESTINO]],4)</f>
        <v>0354</v>
      </c>
      <c r="Y1721" s="209" t="str">
        <f t="shared" ref="Y1721" si="493">CONCATENATE(V1721,W1721)</f>
        <v>BRLP0398</v>
      </c>
      <c r="Z1721" s="209" t="str">
        <f t="shared" ref="Z1721" si="494">CONCATENATE(W1721,X1721)</f>
        <v>03980354</v>
      </c>
      <c r="AA1721" s="209" t="str">
        <f t="shared" ref="AA1721" si="495">CONCATENATE(V1721,X1721)</f>
        <v>BRLP0354</v>
      </c>
      <c r="AB1721" s="222" t="e">
        <f>VLOOKUP(Y1721,#REF!,2,0)</f>
        <v>#REF!</v>
      </c>
      <c r="AC1721" s="222" t="e">
        <f>VLOOKUP(Z1721,#REF!,2,0)</f>
        <v>#REF!</v>
      </c>
      <c r="AD1721" s="222" t="e">
        <f>VLOOKUP(AA1721,#REF!,2,0)</f>
        <v>#REF!</v>
      </c>
      <c r="AE1721" s="228" t="e">
        <f t="shared" ref="AE1721" si="496">SUM(AB1721:AD1721)</f>
        <v>#REF!</v>
      </c>
      <c r="AF1721" s="230" t="e">
        <f t="shared" ref="AF1721" si="497">(AB1721/65)+(AC1721/42.5)+(AD1721/65)</f>
        <v>#REF!</v>
      </c>
      <c r="AG1721" s="230">
        <v>2</v>
      </c>
      <c r="AH1721" s="230" t="e">
        <f t="shared" ref="AH1721" si="498">(AD1721/65)+(AE1721/42.5)+(AF1721/65)</f>
        <v>#REF!</v>
      </c>
      <c r="AI1721" s="230" t="e">
        <f t="shared" ref="AI1721" si="499">(AE1721/65)+(AF1721/42.5)+(AG1721/65)</f>
        <v>#REF!</v>
      </c>
      <c r="AJ1721" s="228" t="e">
        <f t="shared" ref="AJ1721" si="500">(AF1721/65)+(AG1721/42.5)+(AH1721/65)</f>
        <v>#REF!</v>
      </c>
      <c r="AK1721" s="209"/>
      <c r="AL1721" s="209"/>
      <c r="AM1721" s="209"/>
      <c r="AN1721" s="209"/>
      <c r="AO1721" s="209"/>
      <c r="AP1721" s="209"/>
      <c r="AQ1721" s="209"/>
      <c r="AR1721" s="209"/>
      <c r="AS1721" s="209"/>
      <c r="AT1721" s="209"/>
      <c r="AU1721" s="209"/>
      <c r="AV1721" s="209"/>
      <c r="AW1721" s="209"/>
      <c r="AX1721"/>
    </row>
    <row r="1722" spans="1:50" ht="15" hidden="1" x14ac:dyDescent="0.25">
      <c r="A1722" s="209">
        <v>4493</v>
      </c>
      <c r="B1722" s="209" t="s">
        <v>718</v>
      </c>
      <c r="C1722" s="210">
        <v>45690.669444444444</v>
      </c>
      <c r="D1722" s="209" t="s">
        <v>574</v>
      </c>
      <c r="E1722" s="209" t="s">
        <v>744</v>
      </c>
      <c r="F1722" s="209">
        <v>7</v>
      </c>
      <c r="G1722" s="209" t="s">
        <v>516</v>
      </c>
      <c r="H1722" s="209" t="s">
        <v>620</v>
      </c>
      <c r="I1722" s="209" t="s">
        <v>621</v>
      </c>
      <c r="J1722" s="209" t="s">
        <v>1</v>
      </c>
      <c r="K1722" s="209" t="s">
        <v>2389</v>
      </c>
      <c r="L1722" s="209" t="s">
        <v>2218</v>
      </c>
      <c r="M1722" s="209" t="s">
        <v>2305</v>
      </c>
      <c r="N1722" s="209" t="s">
        <v>2267</v>
      </c>
      <c r="O1722" s="209"/>
      <c r="P1722" s="209"/>
      <c r="Q1722" s="209" t="s">
        <v>687</v>
      </c>
      <c r="R1722" s="209" t="e">
        <f>VLOOKUP(LEFT(Solicitacao_Prancha[[#This Row],[ORIGEM]],4),#REF!,2,0)</f>
        <v>#REF!</v>
      </c>
      <c r="S1722" s="209" t="e">
        <f>VLOOKUP(LEFT(Solicitacao_Prancha[[#This Row],[DESTINO]],4),#REF!,2,0)</f>
        <v>#REF!</v>
      </c>
      <c r="T1722" s="218" t="str">
        <f>IF(U1722&gt;=48,"Aderente","Não Aderente")</f>
        <v>Aderente</v>
      </c>
      <c r="U1722" s="222">
        <f>((CONCATENATE(Solicitacao_Prancha[[#This Row],[DATA MOVIMENTAÇÃO]]," ",Solicitacao_Prancha[[#This Row],[HORA MOVIMENTAÇÃO]])-Solicitacao_Prancha[[#This Row],[DATA SOLICITAÇÃO]])*24)+3</f>
        <v>48</v>
      </c>
      <c r="V1722" s="218" t="s">
        <v>410</v>
      </c>
      <c r="W1722" s="209" t="str">
        <f>LEFT(Solicitacao_Prancha[[#This Row],[ORIGEM]],4)</f>
        <v>0360</v>
      </c>
      <c r="X1722" s="209" t="str">
        <f>LEFT(Solicitacao_Prancha[[#This Row],[DESTINO]],4)</f>
        <v>0361</v>
      </c>
      <c r="Y1722" s="209" t="str">
        <f>CONCATENATE(V1722,W1722)</f>
        <v>BRLP0360</v>
      </c>
      <c r="Z1722" s="209" t="str">
        <f>CONCATENATE(W1722,X1722)</f>
        <v>03600361</v>
      </c>
      <c r="AA1722" s="209" t="str">
        <f>CONCATENATE(V1722,X1722)</f>
        <v>BRLP0361</v>
      </c>
      <c r="AB1722" s="222" t="e">
        <f>VLOOKUP(Y1722,#REF!,2,0)</f>
        <v>#REF!</v>
      </c>
      <c r="AC1722" s="222" t="e">
        <f>VLOOKUP(Z1722,#REF!,2,0)</f>
        <v>#REF!</v>
      </c>
      <c r="AD1722" s="222" t="e">
        <f>VLOOKUP(AA1722,#REF!,2,0)</f>
        <v>#REF!</v>
      </c>
      <c r="AE1722" s="228" t="e">
        <f>SUM(AB1722:AD1722)</f>
        <v>#REF!</v>
      </c>
      <c r="AF1722" s="230" t="e">
        <f>(AB1722/65)+(AC1722/42.5)+(AD1722/65)</f>
        <v>#REF!</v>
      </c>
      <c r="AG1722" s="230">
        <v>2</v>
      </c>
      <c r="AH1722" s="230" t="e">
        <f>(AD1722/65)+(AE1722/42.5)+(AF1722/65)</f>
        <v>#REF!</v>
      </c>
      <c r="AI1722" s="230" t="e">
        <f>(AE1722/65)+(AF1722/42.5)+(AG1722/65)</f>
        <v>#REF!</v>
      </c>
      <c r="AJ1722" s="209">
        <v>1</v>
      </c>
      <c r="AK1722" s="209"/>
      <c r="AL1722" s="209"/>
      <c r="AM1722" s="209"/>
      <c r="AN1722" s="209"/>
      <c r="AO1722" s="209"/>
      <c r="AP1722" s="209"/>
      <c r="AQ1722" s="209"/>
      <c r="AR1722" s="209"/>
      <c r="AS1722" s="209"/>
      <c r="AT1722" s="209"/>
      <c r="AU1722" s="209"/>
      <c r="AV1722" s="209"/>
      <c r="AW1722" s="209"/>
      <c r="AX1722"/>
    </row>
    <row r="1723" spans="1:50" ht="15" hidden="1" x14ac:dyDescent="0.25">
      <c r="A1723" s="209">
        <v>4494</v>
      </c>
      <c r="B1723" s="209" t="s">
        <v>743</v>
      </c>
      <c r="C1723" s="210">
        <v>45690.719444444447</v>
      </c>
      <c r="D1723" s="209" t="s">
        <v>1419</v>
      </c>
      <c r="E1723" s="209" t="s">
        <v>481</v>
      </c>
      <c r="F1723" s="209">
        <v>1</v>
      </c>
      <c r="G1723" s="209" t="s">
        <v>501</v>
      </c>
      <c r="H1723" s="209" t="s">
        <v>620</v>
      </c>
      <c r="I1723" s="209" t="s">
        <v>621</v>
      </c>
      <c r="J1723" s="209" t="s">
        <v>1</v>
      </c>
      <c r="K1723" s="209" t="s">
        <v>2386</v>
      </c>
      <c r="L1723" s="209" t="s">
        <v>604</v>
      </c>
      <c r="M1723" s="209" t="s">
        <v>974</v>
      </c>
      <c r="N1723" s="209" t="s">
        <v>2354</v>
      </c>
      <c r="O1723" s="209" t="s">
        <v>2427</v>
      </c>
      <c r="P1723" s="209"/>
      <c r="Q1723" s="209" t="s">
        <v>688</v>
      </c>
      <c r="R1723" s="209" t="e">
        <f>VLOOKUP(LEFT(Solicitacao_Prancha[[#This Row],[ORIGEM]],4),#REF!,2,0)</f>
        <v>#REF!</v>
      </c>
      <c r="S1723" s="209" t="e">
        <f>VLOOKUP(LEFT(Solicitacao_Prancha[[#This Row],[DESTINO]],4),#REF!,2,0)</f>
        <v>#REF!</v>
      </c>
      <c r="T1723" s="218" t="str">
        <f t="shared" ref="T1723:T1726" si="501">IF(U1723&gt;=48,"Aderente","Não Aderente")</f>
        <v>Não Aderente</v>
      </c>
      <c r="U1723" s="222">
        <f>((CONCATENATE(Solicitacao_Prancha[[#This Row],[DATA MOVIMENTAÇÃO]]," ",Solicitacao_Prancha[[#This Row],[HORA MOVIMENTAÇÃO]])-Solicitacao_Prancha[[#This Row],[DATA SOLICITAÇÃO]])*24)+3</f>
        <v>16.733333333220799</v>
      </c>
      <c r="V1723" s="218" t="s">
        <v>410</v>
      </c>
      <c r="W1723" s="209" t="str">
        <f>LEFT(Solicitacao_Prancha[[#This Row],[ORIGEM]],4)</f>
        <v>0517</v>
      </c>
      <c r="X1723" s="209" t="str">
        <f>LEFT(Solicitacao_Prancha[[#This Row],[DESTINO]],4)</f>
        <v>0274</v>
      </c>
      <c r="Y1723" s="209" t="str">
        <f t="shared" ref="Y1723:Y1726" si="502">CONCATENATE(V1723,W1723)</f>
        <v>BRLP0517</v>
      </c>
      <c r="Z1723" s="209" t="str">
        <f t="shared" ref="Z1723:Z1726" si="503">CONCATENATE(W1723,X1723)</f>
        <v>05170274</v>
      </c>
      <c r="AA1723" s="209" t="str">
        <f t="shared" ref="AA1723:AA1726" si="504">CONCATENATE(V1723,X1723)</f>
        <v>BRLP0274</v>
      </c>
      <c r="AB1723" s="222" t="e">
        <f>VLOOKUP(Y1723,#REF!,2,0)</f>
        <v>#REF!</v>
      </c>
      <c r="AC1723" s="222" t="e">
        <f>VLOOKUP(Z1723,#REF!,2,0)</f>
        <v>#REF!</v>
      </c>
      <c r="AD1723" s="222" t="e">
        <f>VLOOKUP(AA1723,#REF!,2,0)</f>
        <v>#REF!</v>
      </c>
      <c r="AE1723" s="228" t="e">
        <f t="shared" ref="AE1723:AE1726" si="505">SUM(AB1723:AD1723)</f>
        <v>#REF!</v>
      </c>
      <c r="AF1723" s="230" t="e">
        <f t="shared" ref="AF1723:AF1726" si="506">(AB1723/65)+(AC1723/42.5)+(AD1723/65)</f>
        <v>#REF!</v>
      </c>
      <c r="AG1723" s="230">
        <v>2</v>
      </c>
      <c r="AH1723" s="230" t="e">
        <f t="shared" ref="AH1723:AH1726" si="507">(AD1723/65)+(AE1723/42.5)+(AF1723/65)</f>
        <v>#REF!</v>
      </c>
      <c r="AI1723" s="230" t="e">
        <f t="shared" ref="AI1723:AI1726" si="508">(AE1723/65)+(AF1723/42.5)+(AG1723/65)</f>
        <v>#REF!</v>
      </c>
      <c r="AJ1723" s="230" t="e">
        <f t="shared" ref="AJ1723:AJ1726" si="509">(AF1723/65)+(AG1723/42.5)+(AH1723/65)</f>
        <v>#REF!</v>
      </c>
      <c r="AK1723" s="209"/>
      <c r="AL1723" s="209"/>
      <c r="AM1723" s="209"/>
      <c r="AN1723" s="209"/>
      <c r="AO1723" s="209"/>
      <c r="AP1723" s="209"/>
      <c r="AQ1723" s="209"/>
      <c r="AR1723" s="209"/>
      <c r="AS1723" s="209"/>
      <c r="AT1723" s="209"/>
      <c r="AU1723" s="209"/>
      <c r="AV1723" s="209"/>
      <c r="AW1723" s="209"/>
      <c r="AX1723"/>
    </row>
    <row r="1724" spans="1:50" ht="15" hidden="1" x14ac:dyDescent="0.25">
      <c r="A1724" s="209">
        <v>4495</v>
      </c>
      <c r="B1724" s="209" t="s">
        <v>718</v>
      </c>
      <c r="C1724" s="210">
        <v>45690.80972222222</v>
      </c>
      <c r="D1724" s="209" t="s">
        <v>822</v>
      </c>
      <c r="E1724" s="209" t="s">
        <v>5</v>
      </c>
      <c r="F1724" s="209">
        <v>1</v>
      </c>
      <c r="G1724" s="209" t="s">
        <v>7</v>
      </c>
      <c r="H1724" s="209" t="s">
        <v>620</v>
      </c>
      <c r="I1724" s="209" t="s">
        <v>621</v>
      </c>
      <c r="J1724" s="209" t="s">
        <v>1</v>
      </c>
      <c r="K1724" s="209" t="s">
        <v>2389</v>
      </c>
      <c r="L1724" s="209" t="s">
        <v>604</v>
      </c>
      <c r="M1724" s="209" t="s">
        <v>1495</v>
      </c>
      <c r="N1724" s="209" t="s">
        <v>1887</v>
      </c>
      <c r="O1724" s="209"/>
      <c r="P1724" s="209"/>
      <c r="Q1724" s="209" t="s">
        <v>688</v>
      </c>
      <c r="R1724" s="209" t="e">
        <f>VLOOKUP(LEFT(Solicitacao_Prancha[[#This Row],[ORIGEM]],4),#REF!,2,0)</f>
        <v>#REF!</v>
      </c>
      <c r="S1724" s="209" t="e">
        <f>VLOOKUP(LEFT(Solicitacao_Prancha[[#This Row],[DESTINO]],4),#REF!,2,0)</f>
        <v>#REF!</v>
      </c>
      <c r="T1724" s="218" t="str">
        <f t="shared" si="501"/>
        <v>Não Aderente</v>
      </c>
      <c r="U1724" s="222">
        <f>((CONCATENATE(Solicitacao_Prancha[[#This Row],[DATA MOVIMENTAÇÃO]]," ",Solicitacao_Prancha[[#This Row],[HORA MOVIMENTAÇÃO]])-Solicitacao_Prancha[[#This Row],[DATA SOLICITAÇÃO]])*24)+3</f>
        <v>38.566666666651145</v>
      </c>
      <c r="V1724" s="218" t="s">
        <v>410</v>
      </c>
      <c r="W1724" s="209" t="str">
        <f>LEFT(Solicitacao_Prancha[[#This Row],[ORIGEM]],4)</f>
        <v>0366</v>
      </c>
      <c r="X1724" s="209" t="str">
        <f>LEFT(Solicitacao_Prancha[[#This Row],[DESTINO]],4)</f>
        <v>0516</v>
      </c>
      <c r="Y1724" s="209" t="str">
        <f t="shared" si="502"/>
        <v>BRLP0366</v>
      </c>
      <c r="Z1724" s="209" t="str">
        <f t="shared" si="503"/>
        <v>03660516</v>
      </c>
      <c r="AA1724" s="209" t="str">
        <f t="shared" si="504"/>
        <v>BRLP0516</v>
      </c>
      <c r="AB1724" s="222" t="e">
        <f>VLOOKUP(Y1724,#REF!,2,0)</f>
        <v>#REF!</v>
      </c>
      <c r="AC1724" s="222" t="e">
        <f>VLOOKUP(Z1724,#REF!,2,0)</f>
        <v>#REF!</v>
      </c>
      <c r="AD1724" s="222" t="e">
        <f>VLOOKUP(AA1724,#REF!,2,0)</f>
        <v>#REF!</v>
      </c>
      <c r="AE1724" s="228" t="e">
        <f t="shared" si="505"/>
        <v>#REF!</v>
      </c>
      <c r="AF1724" s="230" t="e">
        <f t="shared" si="506"/>
        <v>#REF!</v>
      </c>
      <c r="AG1724" s="230">
        <v>2</v>
      </c>
      <c r="AH1724" s="230" t="e">
        <f t="shared" si="507"/>
        <v>#REF!</v>
      </c>
      <c r="AI1724" s="230" t="e">
        <f t="shared" si="508"/>
        <v>#REF!</v>
      </c>
      <c r="AJ1724" s="230" t="e">
        <f t="shared" si="509"/>
        <v>#REF!</v>
      </c>
      <c r="AK1724" s="209"/>
      <c r="AL1724" s="209"/>
      <c r="AM1724" s="209"/>
      <c r="AN1724" s="209"/>
      <c r="AO1724" s="209"/>
      <c r="AP1724" s="209"/>
      <c r="AQ1724" s="209"/>
      <c r="AR1724" s="209"/>
      <c r="AS1724" s="209"/>
      <c r="AT1724" s="209"/>
      <c r="AU1724" s="209"/>
      <c r="AV1724" s="209"/>
      <c r="AW1724" s="209"/>
      <c r="AX1724"/>
    </row>
    <row r="1725" spans="1:50" ht="15" hidden="1" x14ac:dyDescent="0.25">
      <c r="A1725" s="209">
        <v>4505</v>
      </c>
      <c r="B1725" s="209" t="s">
        <v>743</v>
      </c>
      <c r="C1725" s="210">
        <v>45690.815972222219</v>
      </c>
      <c r="D1725" s="209" t="s">
        <v>527</v>
      </c>
      <c r="E1725" s="209" t="s">
        <v>489</v>
      </c>
      <c r="F1725" s="209">
        <v>1</v>
      </c>
      <c r="G1725" s="209" t="s">
        <v>4</v>
      </c>
      <c r="H1725" s="209" t="s">
        <v>620</v>
      </c>
      <c r="I1725" s="209" t="s">
        <v>621</v>
      </c>
      <c r="J1725" s="209" t="s">
        <v>1</v>
      </c>
      <c r="K1725" s="209" t="s">
        <v>2389</v>
      </c>
      <c r="L1725" s="209" t="s">
        <v>600</v>
      </c>
      <c r="M1725" s="209" t="s">
        <v>578</v>
      </c>
      <c r="N1725" s="209" t="s">
        <v>640</v>
      </c>
      <c r="O1725" s="209"/>
      <c r="P1725" s="209"/>
      <c r="Q1725" s="209" t="s">
        <v>688</v>
      </c>
      <c r="R1725" s="209" t="e">
        <f>VLOOKUP(LEFT(Solicitacao_Prancha[[#This Row],[ORIGEM]],4),#REF!,2,0)</f>
        <v>#REF!</v>
      </c>
      <c r="S1725" s="209" t="e">
        <f>VLOOKUP(LEFT(Solicitacao_Prancha[[#This Row],[DESTINO]],4),#REF!,2,0)</f>
        <v>#REF!</v>
      </c>
      <c r="T1725" s="218" t="str">
        <f t="shared" si="501"/>
        <v>Não Aderente</v>
      </c>
      <c r="U1725" s="222">
        <f>((CONCATENATE(Solicitacao_Prancha[[#This Row],[DATA MOVIMENTAÇÃO]]," ",Solicitacao_Prancha[[#This Row],[HORA MOVIMENTAÇÃO]])-Solicitacao_Prancha[[#This Row],[DATA SOLICITAÇÃO]])*24)+3</f>
        <v>37.416666666744277</v>
      </c>
      <c r="V1725" s="218" t="s">
        <v>410</v>
      </c>
      <c r="W1725" s="209" t="str">
        <f>LEFT(Solicitacao_Prancha[[#This Row],[ORIGEM]],4)</f>
        <v>0367</v>
      </c>
      <c r="X1725" s="209" t="str">
        <f>LEFT(Solicitacao_Prancha[[#This Row],[DESTINO]],4)</f>
        <v>0422</v>
      </c>
      <c r="Y1725" s="209" t="str">
        <f t="shared" si="502"/>
        <v>BRLP0367</v>
      </c>
      <c r="Z1725" s="209" t="str">
        <f t="shared" si="503"/>
        <v>03670422</v>
      </c>
      <c r="AA1725" s="209" t="str">
        <f t="shared" si="504"/>
        <v>BRLP0422</v>
      </c>
      <c r="AB1725" s="222" t="e">
        <f>VLOOKUP(Y1725,#REF!,2,0)</f>
        <v>#REF!</v>
      </c>
      <c r="AC1725" s="222" t="e">
        <f>VLOOKUP(Z1725,#REF!,2,0)</f>
        <v>#REF!</v>
      </c>
      <c r="AD1725" s="222" t="e">
        <f>VLOOKUP(AA1725,#REF!,2,0)</f>
        <v>#REF!</v>
      </c>
      <c r="AE1725" s="228" t="e">
        <f t="shared" si="505"/>
        <v>#REF!</v>
      </c>
      <c r="AF1725" s="230" t="e">
        <f t="shared" si="506"/>
        <v>#REF!</v>
      </c>
      <c r="AG1725" s="230">
        <v>2</v>
      </c>
      <c r="AH1725" s="230" t="e">
        <f t="shared" si="507"/>
        <v>#REF!</v>
      </c>
      <c r="AI1725" s="230" t="e">
        <f t="shared" si="508"/>
        <v>#REF!</v>
      </c>
      <c r="AJ1725" s="230" t="e">
        <f t="shared" si="509"/>
        <v>#REF!</v>
      </c>
      <c r="AK1725" s="209"/>
      <c r="AL1725" s="209"/>
      <c r="AM1725" s="209"/>
      <c r="AN1725" s="209"/>
      <c r="AO1725" s="209"/>
      <c r="AP1725" s="209"/>
      <c r="AQ1725" s="209"/>
      <c r="AR1725" s="209"/>
      <c r="AS1725" s="209"/>
      <c r="AT1725" s="209"/>
      <c r="AU1725" s="209"/>
      <c r="AV1725" s="209"/>
      <c r="AW1725" s="209"/>
      <c r="AX1725"/>
    </row>
    <row r="1726" spans="1:50" ht="15" hidden="1" x14ac:dyDescent="0.25">
      <c r="A1726" s="209">
        <v>4497</v>
      </c>
      <c r="B1726" s="209" t="s">
        <v>743</v>
      </c>
      <c r="C1726" s="210">
        <v>45690.815972222219</v>
      </c>
      <c r="D1726" s="209" t="s">
        <v>527</v>
      </c>
      <c r="E1726" s="209" t="s">
        <v>493</v>
      </c>
      <c r="F1726" s="209">
        <v>1</v>
      </c>
      <c r="G1726" s="209" t="s">
        <v>4</v>
      </c>
      <c r="H1726" s="209" t="s">
        <v>620</v>
      </c>
      <c r="I1726" s="209" t="s">
        <v>621</v>
      </c>
      <c r="J1726" s="209" t="s">
        <v>1</v>
      </c>
      <c r="K1726" s="209" t="s">
        <v>2389</v>
      </c>
      <c r="L1726" s="209" t="s">
        <v>600</v>
      </c>
      <c r="M1726" s="209" t="s">
        <v>908</v>
      </c>
      <c r="N1726" s="209" t="s">
        <v>2428</v>
      </c>
      <c r="O1726" s="209"/>
      <c r="P1726" s="209"/>
      <c r="Q1726" s="209" t="s">
        <v>688</v>
      </c>
      <c r="R1726" s="209" t="e">
        <f>VLOOKUP(LEFT(Solicitacao_Prancha[[#This Row],[ORIGEM]],4),#REF!,2,0)</f>
        <v>#REF!</v>
      </c>
      <c r="S1726" s="209" t="e">
        <f>VLOOKUP(LEFT(Solicitacao_Prancha[[#This Row],[DESTINO]],4),#REF!,2,0)</f>
        <v>#REF!</v>
      </c>
      <c r="T1726" s="218" t="str">
        <f t="shared" si="501"/>
        <v>Não Aderente</v>
      </c>
      <c r="U1726" s="222">
        <f>((CONCATENATE(Solicitacao_Prancha[[#This Row],[DATA MOVIMENTAÇÃO]]," ",Solicitacao_Prancha[[#This Row],[HORA MOVIMENTAÇÃO]])-Solicitacao_Prancha[[#This Row],[DATA SOLICITAÇÃO]])*24)+3</f>
        <v>37.416666666744277</v>
      </c>
      <c r="V1726" s="218" t="s">
        <v>410</v>
      </c>
      <c r="W1726" s="209" t="str">
        <f>LEFT(Solicitacao_Prancha[[#This Row],[ORIGEM]],4)</f>
        <v>2079</v>
      </c>
      <c r="X1726" s="209" t="str">
        <f>LEFT(Solicitacao_Prancha[[#This Row],[DESTINO]],4)</f>
        <v>0522</v>
      </c>
      <c r="Y1726" s="209" t="str">
        <f t="shared" si="502"/>
        <v>BRLP2079</v>
      </c>
      <c r="Z1726" s="209" t="str">
        <f t="shared" si="503"/>
        <v>20790522</v>
      </c>
      <c r="AA1726" s="209" t="str">
        <f t="shared" si="504"/>
        <v>BRLP0522</v>
      </c>
      <c r="AB1726" s="222" t="e">
        <f>VLOOKUP(Y1726,#REF!,2,0)</f>
        <v>#REF!</v>
      </c>
      <c r="AC1726" s="222" t="e">
        <f>VLOOKUP(Z1726,#REF!,2,0)</f>
        <v>#REF!</v>
      </c>
      <c r="AD1726" s="222" t="e">
        <f>VLOOKUP(AA1726,#REF!,2,0)</f>
        <v>#REF!</v>
      </c>
      <c r="AE1726" s="228" t="e">
        <f t="shared" si="505"/>
        <v>#REF!</v>
      </c>
      <c r="AF1726" s="230" t="e">
        <f t="shared" si="506"/>
        <v>#REF!</v>
      </c>
      <c r="AG1726" s="230">
        <v>2</v>
      </c>
      <c r="AH1726" s="230" t="e">
        <f t="shared" si="507"/>
        <v>#REF!</v>
      </c>
      <c r="AI1726" s="230" t="e">
        <f t="shared" si="508"/>
        <v>#REF!</v>
      </c>
      <c r="AJ1726" s="228" t="e">
        <f t="shared" si="509"/>
        <v>#REF!</v>
      </c>
      <c r="AK1726" s="209"/>
      <c r="AL1726" s="209"/>
      <c r="AM1726" s="209"/>
      <c r="AN1726" s="209"/>
      <c r="AO1726" s="209"/>
      <c r="AP1726" s="209"/>
      <c r="AQ1726" s="209"/>
      <c r="AR1726" s="209"/>
      <c r="AS1726" s="209"/>
      <c r="AT1726" s="209"/>
      <c r="AU1726" s="209"/>
      <c r="AV1726" s="209"/>
      <c r="AW1726" s="209"/>
      <c r="AX1726"/>
    </row>
    <row r="1727" spans="1:50" ht="15" hidden="1" x14ac:dyDescent="0.25">
      <c r="A1727" s="209">
        <v>4533</v>
      </c>
      <c r="B1727" s="209" t="s">
        <v>743</v>
      </c>
      <c r="C1727" s="210">
        <v>45690.815972222219</v>
      </c>
      <c r="D1727" s="209" t="s">
        <v>527</v>
      </c>
      <c r="E1727" s="209" t="s">
        <v>491</v>
      </c>
      <c r="F1727" s="209">
        <v>1</v>
      </c>
      <c r="G1727" s="209" t="s">
        <v>4</v>
      </c>
      <c r="H1727" s="209" t="s">
        <v>620</v>
      </c>
      <c r="I1727" s="209" t="s">
        <v>621</v>
      </c>
      <c r="J1727" s="209" t="s">
        <v>502</v>
      </c>
      <c r="K1727" s="209" t="s">
        <v>2389</v>
      </c>
      <c r="L1727" s="209" t="s">
        <v>600</v>
      </c>
      <c r="M1727" s="209" t="s">
        <v>908</v>
      </c>
      <c r="N1727" s="209" t="s">
        <v>2428</v>
      </c>
      <c r="O1727" s="209"/>
      <c r="P1727" s="209"/>
      <c r="Q1727" s="209" t="s">
        <v>688</v>
      </c>
      <c r="R1727" s="209" t="e">
        <f>VLOOKUP(LEFT(Solicitacao_Prancha[[#This Row],[ORIGEM]],4),#REF!,2,0)</f>
        <v>#REF!</v>
      </c>
      <c r="S1727" s="209" t="e">
        <f>VLOOKUP(LEFT(Solicitacao_Prancha[[#This Row],[DESTINO]],4),#REF!,2,0)</f>
        <v>#REF!</v>
      </c>
      <c r="T1727" s="218" t="str">
        <f>IF(U1727&gt;=48,"Aderente","Não Aderente")</f>
        <v>Não Aderente</v>
      </c>
      <c r="U1727" s="222">
        <f>((CONCATENATE(Solicitacao_Prancha[[#This Row],[DATA MOVIMENTAÇÃO]]," ",Solicitacao_Prancha[[#This Row],[HORA MOVIMENTAÇÃO]])-Solicitacao_Prancha[[#This Row],[DATA SOLICITAÇÃO]])*24)+3</f>
        <v>37.416666666744277</v>
      </c>
      <c r="V1727" s="218" t="s">
        <v>410</v>
      </c>
      <c r="W1727" s="209" t="str">
        <f>LEFT(Solicitacao_Prancha[[#This Row],[ORIGEM]],4)</f>
        <v>2079</v>
      </c>
      <c r="X1727" s="209" t="str">
        <f>LEFT(Solicitacao_Prancha[[#This Row],[DESTINO]],4)</f>
        <v>0522</v>
      </c>
      <c r="Y1727" s="209" t="str">
        <f>CONCATENATE(V1727,W1727)</f>
        <v>BRLP2079</v>
      </c>
      <c r="Z1727" s="209" t="str">
        <f>CONCATENATE(W1727,X1727)</f>
        <v>20790522</v>
      </c>
      <c r="AA1727" s="209" t="str">
        <f>CONCATENATE(V1727,X1727)</f>
        <v>BRLP0522</v>
      </c>
      <c r="AB1727" s="222" t="e">
        <f>VLOOKUP(Y1727,#REF!,2,0)</f>
        <v>#REF!</v>
      </c>
      <c r="AC1727" s="222" t="e">
        <f>VLOOKUP(Z1727,#REF!,2,0)</f>
        <v>#REF!</v>
      </c>
      <c r="AD1727" s="222" t="e">
        <f>VLOOKUP(AA1727,#REF!,2,0)</f>
        <v>#REF!</v>
      </c>
      <c r="AE1727" s="228" t="e">
        <f>SUM(AB1727:AD1727)</f>
        <v>#REF!</v>
      </c>
      <c r="AF1727" s="230" t="e">
        <f>(AB1727/65)+(AC1727/42.5)+(AD1727/65)</f>
        <v>#REF!</v>
      </c>
      <c r="AG1727" s="230">
        <v>2</v>
      </c>
      <c r="AH1727" s="230" t="e">
        <f>(AD1727/65)+(AE1727/42.5)+(AF1727/65)</f>
        <v>#REF!</v>
      </c>
      <c r="AI1727" s="230" t="e">
        <f>(AE1727/65)+(AF1727/42.5)+(AG1727/65)</f>
        <v>#REF!</v>
      </c>
      <c r="AJ1727" s="209">
        <v>1</v>
      </c>
      <c r="AK1727" s="209"/>
      <c r="AL1727" s="209"/>
      <c r="AM1727" s="209"/>
      <c r="AN1727" s="209"/>
      <c r="AO1727" s="209"/>
      <c r="AP1727" s="209"/>
      <c r="AQ1727" s="209"/>
      <c r="AR1727" s="209"/>
      <c r="AS1727" s="209"/>
      <c r="AT1727" s="209"/>
      <c r="AU1727" s="209"/>
      <c r="AV1727" s="209"/>
      <c r="AW1727" s="209"/>
      <c r="AX1727"/>
    </row>
    <row r="1728" spans="1:50" ht="15" hidden="1" x14ac:dyDescent="0.25">
      <c r="A1728" s="209">
        <v>4496</v>
      </c>
      <c r="B1728" s="209" t="s">
        <v>743</v>
      </c>
      <c r="C1728" s="210">
        <v>45690.815972222219</v>
      </c>
      <c r="D1728" s="209" t="s">
        <v>527</v>
      </c>
      <c r="E1728" s="209" t="s">
        <v>491</v>
      </c>
      <c r="F1728" s="209">
        <v>1</v>
      </c>
      <c r="G1728" s="209" t="s">
        <v>4</v>
      </c>
      <c r="H1728" s="209" t="s">
        <v>620</v>
      </c>
      <c r="I1728" s="209" t="s">
        <v>621</v>
      </c>
      <c r="J1728" s="209" t="s">
        <v>1</v>
      </c>
      <c r="K1728" s="209" t="s">
        <v>2389</v>
      </c>
      <c r="L1728" s="209" t="s">
        <v>600</v>
      </c>
      <c r="M1728" s="209" t="s">
        <v>908</v>
      </c>
      <c r="N1728" s="209" t="s">
        <v>2428</v>
      </c>
      <c r="O1728" s="209"/>
      <c r="P1728" s="209"/>
      <c r="Q1728" s="209" t="s">
        <v>688</v>
      </c>
      <c r="R1728" s="209" t="e">
        <f>VLOOKUP(LEFT(Solicitacao_Prancha[[#This Row],[ORIGEM]],4),#REF!,2,0)</f>
        <v>#REF!</v>
      </c>
      <c r="S1728" s="209" t="e">
        <f>VLOOKUP(LEFT(Solicitacao_Prancha[[#This Row],[DESTINO]],4),#REF!,2,0)</f>
        <v>#REF!</v>
      </c>
      <c r="T1728" s="218" t="str">
        <f>IF(U1728&gt;=48,"Aderente","Não Aderente")</f>
        <v>Não Aderente</v>
      </c>
      <c r="U1728" s="222">
        <f>((CONCATENATE(Solicitacao_Prancha[[#This Row],[DATA MOVIMENTAÇÃO]]," ",Solicitacao_Prancha[[#This Row],[HORA MOVIMENTAÇÃO]])-Solicitacao_Prancha[[#This Row],[DATA SOLICITAÇÃO]])*24)+3</f>
        <v>37.416666666744277</v>
      </c>
      <c r="V1728" s="218" t="s">
        <v>410</v>
      </c>
      <c r="W1728" s="209" t="str">
        <f>LEFT(Solicitacao_Prancha[[#This Row],[ORIGEM]],4)</f>
        <v>2079</v>
      </c>
      <c r="X1728" s="209" t="str">
        <f>LEFT(Solicitacao_Prancha[[#This Row],[DESTINO]],4)</f>
        <v>0522</v>
      </c>
      <c r="Y1728" s="209" t="str">
        <f>CONCATENATE(V1728,W1728)</f>
        <v>BRLP2079</v>
      </c>
      <c r="Z1728" s="209" t="str">
        <f>CONCATENATE(W1728,X1728)</f>
        <v>20790522</v>
      </c>
      <c r="AA1728" s="209" t="str">
        <f>CONCATENATE(V1728,X1728)</f>
        <v>BRLP0522</v>
      </c>
      <c r="AB1728" s="222" t="e">
        <f>VLOOKUP(Y1728,#REF!,2,0)</f>
        <v>#REF!</v>
      </c>
      <c r="AC1728" s="222" t="e">
        <f>VLOOKUP(Z1728,#REF!,2,0)</f>
        <v>#REF!</v>
      </c>
      <c r="AD1728" s="222" t="e">
        <f>VLOOKUP(AA1728,#REF!,2,0)</f>
        <v>#REF!</v>
      </c>
      <c r="AE1728" s="228" t="e">
        <f>SUM(AB1728:AD1728)</f>
        <v>#REF!</v>
      </c>
      <c r="AF1728" s="230" t="e">
        <f>(AB1728/65)+(AC1728/42.5)+(AD1728/65)</f>
        <v>#REF!</v>
      </c>
      <c r="AG1728" s="230">
        <v>2</v>
      </c>
      <c r="AH1728" s="230" t="e">
        <f>(AD1728/65)+(AE1728/42.5)+(AF1728/65)</f>
        <v>#REF!</v>
      </c>
      <c r="AI1728" s="230" t="e">
        <f>(AE1728/65)+(AF1728/42.5)+(AG1728/65)</f>
        <v>#REF!</v>
      </c>
      <c r="AJ1728" s="209">
        <v>1</v>
      </c>
      <c r="AK1728" s="209"/>
      <c r="AL1728" s="209"/>
      <c r="AM1728" s="209"/>
      <c r="AN1728" s="209"/>
      <c r="AO1728" s="209"/>
      <c r="AP1728" s="209"/>
      <c r="AQ1728" s="209"/>
      <c r="AR1728" s="209"/>
      <c r="AS1728" s="209"/>
      <c r="AT1728" s="209"/>
      <c r="AU1728" s="209"/>
      <c r="AV1728" s="209"/>
      <c r="AW1728" s="209"/>
      <c r="AX1728"/>
    </row>
    <row r="1729" spans="1:50" ht="15" hidden="1" x14ac:dyDescent="0.25">
      <c r="A1729" s="209">
        <v>4498</v>
      </c>
      <c r="B1729" s="209" t="s">
        <v>718</v>
      </c>
      <c r="C1729" s="210">
        <v>45690.902083333334</v>
      </c>
      <c r="D1729" s="209" t="s">
        <v>822</v>
      </c>
      <c r="E1729" s="209" t="s">
        <v>719</v>
      </c>
      <c r="F1729" s="209">
        <v>3</v>
      </c>
      <c r="G1729" s="209" t="s">
        <v>7</v>
      </c>
      <c r="H1729" s="209" t="s">
        <v>621</v>
      </c>
      <c r="I1729" s="209" t="s">
        <v>621</v>
      </c>
      <c r="J1729" s="209" t="s">
        <v>1</v>
      </c>
      <c r="K1729" s="209" t="s">
        <v>2386</v>
      </c>
      <c r="L1729" s="209" t="s">
        <v>604</v>
      </c>
      <c r="M1729" s="209" t="s">
        <v>1495</v>
      </c>
      <c r="N1729" s="209" t="s">
        <v>1902</v>
      </c>
      <c r="O1729" s="209"/>
      <c r="P1729" s="209"/>
      <c r="Q1729" s="209" t="s">
        <v>688</v>
      </c>
      <c r="R1729" s="209" t="e">
        <f>VLOOKUP(LEFT(Solicitacao_Prancha[[#This Row],[ORIGEM]],4),#REF!,2,0)</f>
        <v>#REF!</v>
      </c>
      <c r="S1729" s="209" t="e">
        <f>VLOOKUP(LEFT(Solicitacao_Prancha[[#This Row],[DESTINO]],4),#REF!,2,0)</f>
        <v>#REF!</v>
      </c>
      <c r="T1729" s="218" t="str">
        <f t="shared" ref="T1729" si="510">IF(U1729&gt;=48,"Aderente","Não Aderente")</f>
        <v>Não Aderente</v>
      </c>
      <c r="U1729" s="222">
        <f>((CONCATENATE(Solicitacao_Prancha[[#This Row],[DATA MOVIMENTAÇÃO]]," ",Solicitacao_Prancha[[#This Row],[HORA MOVIMENTAÇÃO]])-Solicitacao_Prancha[[#This Row],[DATA SOLICITAÇÃO]])*24)+3</f>
        <v>12.349999999918509</v>
      </c>
      <c r="V1729" s="218" t="s">
        <v>410</v>
      </c>
      <c r="W1729" s="209" t="str">
        <f>LEFT(Solicitacao_Prancha[[#This Row],[ORIGEM]],4)</f>
        <v>0366</v>
      </c>
      <c r="X1729" s="209" t="str">
        <f>LEFT(Solicitacao_Prancha[[#This Row],[DESTINO]],4)</f>
        <v>0558</v>
      </c>
      <c r="Y1729" s="209" t="str">
        <f t="shared" ref="Y1729" si="511">CONCATENATE(V1729,W1729)</f>
        <v>BRLP0366</v>
      </c>
      <c r="Z1729" s="209" t="str">
        <f t="shared" ref="Z1729" si="512">CONCATENATE(W1729,X1729)</f>
        <v>03660558</v>
      </c>
      <c r="AA1729" s="209" t="str">
        <f t="shared" ref="AA1729" si="513">CONCATENATE(V1729,X1729)</f>
        <v>BRLP0558</v>
      </c>
      <c r="AB1729" s="222" t="e">
        <f>VLOOKUP(Y1729,#REF!,2,0)</f>
        <v>#REF!</v>
      </c>
      <c r="AC1729" s="222" t="e">
        <f>VLOOKUP(Z1729,#REF!,2,0)</f>
        <v>#REF!</v>
      </c>
      <c r="AD1729" s="222" t="e">
        <f>VLOOKUP(AA1729,#REF!,2,0)</f>
        <v>#REF!</v>
      </c>
      <c r="AE1729" s="228" t="e">
        <f t="shared" ref="AE1729" si="514">SUM(AB1729:AD1729)</f>
        <v>#REF!</v>
      </c>
      <c r="AF1729" s="230" t="e">
        <f t="shared" ref="AF1729" si="515">(AB1729/65)+(AC1729/42.5)+(AD1729/65)</f>
        <v>#REF!</v>
      </c>
      <c r="AG1729" s="230">
        <v>2</v>
      </c>
      <c r="AH1729" s="230" t="e">
        <f t="shared" ref="AH1729" si="516">(AD1729/65)+(AE1729/42.5)+(AF1729/65)</f>
        <v>#REF!</v>
      </c>
      <c r="AI1729" s="230" t="e">
        <f t="shared" ref="AI1729" si="517">(AE1729/65)+(AF1729/42.5)+(AG1729/65)</f>
        <v>#REF!</v>
      </c>
      <c r="AJ1729" s="230" t="e">
        <f t="shared" ref="AJ1729" si="518">(AF1729/65)+(AG1729/42.5)+(AH1729/65)</f>
        <v>#REF!</v>
      </c>
      <c r="AK1729" s="209"/>
      <c r="AL1729" s="209"/>
      <c r="AM1729" s="209"/>
      <c r="AN1729" s="209"/>
      <c r="AO1729" s="209"/>
      <c r="AP1729" s="209"/>
      <c r="AQ1729" s="209"/>
      <c r="AR1729" s="209"/>
      <c r="AS1729" s="209"/>
      <c r="AT1729" s="209"/>
      <c r="AU1729" s="209"/>
      <c r="AV1729" s="209"/>
      <c r="AW1729" s="209"/>
      <c r="AX1729"/>
    </row>
    <row r="1730" spans="1:50" ht="15" hidden="1" x14ac:dyDescent="0.25">
      <c r="A1730" s="209">
        <v>4499</v>
      </c>
      <c r="B1730" s="209" t="s">
        <v>718</v>
      </c>
      <c r="C1730" s="210">
        <v>45690.936111111114</v>
      </c>
      <c r="D1730" s="209" t="s">
        <v>2421</v>
      </c>
      <c r="E1730" s="209" t="s">
        <v>719</v>
      </c>
      <c r="F1730" s="209">
        <v>5</v>
      </c>
      <c r="G1730" s="209" t="s">
        <v>7</v>
      </c>
      <c r="H1730" s="209" t="s">
        <v>626</v>
      </c>
      <c r="I1730" s="209" t="s">
        <v>621</v>
      </c>
      <c r="J1730" s="209" t="s">
        <v>1</v>
      </c>
      <c r="K1730" s="209" t="s">
        <v>2424</v>
      </c>
      <c r="L1730" s="209" t="s">
        <v>604</v>
      </c>
      <c r="M1730" s="209" t="s">
        <v>1902</v>
      </c>
      <c r="N1730" s="209" t="s">
        <v>1887</v>
      </c>
      <c r="O1730" s="209"/>
      <c r="P1730" s="209"/>
      <c r="Q1730" s="209" t="s">
        <v>688</v>
      </c>
      <c r="R1730" s="209" t="e">
        <f>VLOOKUP(LEFT(Solicitacao_Prancha[[#This Row],[ORIGEM]],4),#REF!,2,0)</f>
        <v>#REF!</v>
      </c>
      <c r="S1730" s="209" t="e">
        <f>VLOOKUP(LEFT(Solicitacao_Prancha[[#This Row],[DESTINO]],4),#REF!,2,0)</f>
        <v>#REF!</v>
      </c>
      <c r="T1730" s="209"/>
      <c r="U1730" s="209"/>
      <c r="V1730" s="209"/>
      <c r="W1730" s="209"/>
      <c r="X1730" s="209"/>
      <c r="Y1730" s="209"/>
      <c r="Z1730" s="209"/>
      <c r="AA1730" s="209"/>
      <c r="AB1730" s="209"/>
      <c r="AC1730" s="209"/>
      <c r="AD1730" s="209"/>
      <c r="AE1730" s="209"/>
      <c r="AF1730" s="209"/>
      <c r="AG1730" s="209"/>
      <c r="AH1730" s="209"/>
      <c r="AI1730" s="209"/>
      <c r="AJ1730" s="209"/>
      <c r="AK1730" s="209"/>
      <c r="AL1730" s="209"/>
      <c r="AM1730" s="209"/>
      <c r="AN1730" s="209"/>
      <c r="AO1730" s="209"/>
      <c r="AP1730" s="209"/>
      <c r="AQ1730" s="209"/>
      <c r="AR1730" s="209"/>
      <c r="AS1730" s="209"/>
      <c r="AT1730" s="209"/>
      <c r="AU1730" s="209"/>
      <c r="AV1730" s="209"/>
      <c r="AW1730" s="209"/>
      <c r="AX1730"/>
    </row>
    <row r="1731" spans="1:50" ht="15" hidden="1" x14ac:dyDescent="0.25">
      <c r="A1731" s="209">
        <v>4500</v>
      </c>
      <c r="B1731" s="209" t="s">
        <v>718</v>
      </c>
      <c r="C1731" s="210">
        <v>45690.941666666666</v>
      </c>
      <c r="D1731" s="209" t="s">
        <v>2429</v>
      </c>
      <c r="E1731" s="209" t="s">
        <v>719</v>
      </c>
      <c r="F1731" s="209">
        <v>2</v>
      </c>
      <c r="G1731" s="209" t="s">
        <v>7</v>
      </c>
      <c r="H1731" s="209" t="s">
        <v>621</v>
      </c>
      <c r="I1731" s="209" t="s">
        <v>621</v>
      </c>
      <c r="J1731" s="209" t="s">
        <v>1</v>
      </c>
      <c r="K1731" s="209" t="s">
        <v>2430</v>
      </c>
      <c r="L1731" s="209" t="s">
        <v>604</v>
      </c>
      <c r="M1731" s="209" t="s">
        <v>1902</v>
      </c>
      <c r="N1731" s="209" t="s">
        <v>1887</v>
      </c>
      <c r="O1731" s="209"/>
      <c r="P1731" s="209"/>
      <c r="Q1731" s="209" t="s">
        <v>688</v>
      </c>
      <c r="R1731" s="209" t="e">
        <f>VLOOKUP(LEFT(Solicitacao_Prancha[[#This Row],[ORIGEM]],4),#REF!,2,0)</f>
        <v>#REF!</v>
      </c>
      <c r="S1731" s="209" t="e">
        <f>VLOOKUP(LEFT(Solicitacao_Prancha[[#This Row],[DESTINO]],4),#REF!,2,0)</f>
        <v>#REF!</v>
      </c>
      <c r="T1731" s="209"/>
      <c r="U1731" s="209"/>
      <c r="V1731" s="209"/>
      <c r="W1731" s="209"/>
      <c r="X1731" s="209"/>
      <c r="Y1731" s="209"/>
      <c r="Z1731" s="209"/>
      <c r="AA1731" s="209"/>
      <c r="AB1731" s="209"/>
      <c r="AC1731" s="209"/>
      <c r="AD1731" s="209"/>
      <c r="AE1731" s="209"/>
      <c r="AF1731" s="209"/>
      <c r="AG1731" s="209"/>
      <c r="AH1731" s="209"/>
      <c r="AI1731" s="209"/>
      <c r="AJ1731" s="209"/>
      <c r="AK1731" s="209"/>
      <c r="AL1731" s="209"/>
      <c r="AM1731" s="209"/>
      <c r="AN1731" s="209"/>
      <c r="AO1731" s="209"/>
      <c r="AP1731" s="209"/>
      <c r="AQ1731" s="209"/>
      <c r="AR1731" s="209"/>
      <c r="AS1731" s="209"/>
      <c r="AT1731" s="209"/>
      <c r="AU1731" s="209"/>
      <c r="AV1731" s="209"/>
      <c r="AW1731" s="209"/>
      <c r="AX1731"/>
    </row>
    <row r="1732" spans="1:50" ht="15" hidden="1" x14ac:dyDescent="0.25">
      <c r="A1732" s="209">
        <v>4501</v>
      </c>
      <c r="B1732" s="209" t="s">
        <v>718</v>
      </c>
      <c r="C1732" s="210">
        <v>45690.958333333336</v>
      </c>
      <c r="D1732" s="209" t="s">
        <v>2429</v>
      </c>
      <c r="E1732" s="209" t="s">
        <v>719</v>
      </c>
      <c r="F1732" s="209">
        <v>4</v>
      </c>
      <c r="G1732" s="209" t="s">
        <v>7</v>
      </c>
      <c r="H1732" s="209" t="s">
        <v>622</v>
      </c>
      <c r="I1732" s="209" t="s">
        <v>621</v>
      </c>
      <c r="J1732" s="209" t="s">
        <v>1</v>
      </c>
      <c r="K1732" s="209" t="s">
        <v>2389</v>
      </c>
      <c r="L1732" s="209" t="s">
        <v>604</v>
      </c>
      <c r="M1732" s="209" t="s">
        <v>1495</v>
      </c>
      <c r="N1732" s="209" t="s">
        <v>1887</v>
      </c>
      <c r="O1732" s="209"/>
      <c r="P1732" s="209"/>
      <c r="Q1732" s="209" t="s">
        <v>688</v>
      </c>
      <c r="R1732" s="209" t="e">
        <f>VLOOKUP(LEFT(Solicitacao_Prancha[[#This Row],[ORIGEM]],4),#REF!,2,0)</f>
        <v>#REF!</v>
      </c>
      <c r="S1732" s="209" t="e">
        <f>VLOOKUP(LEFT(Solicitacao_Prancha[[#This Row],[DESTINO]],4),#REF!,2,0)</f>
        <v>#REF!</v>
      </c>
      <c r="T1732" s="218" t="str">
        <f>IF(U1732&gt;=48,"Aderente","Não Aderente")</f>
        <v>Não Aderente</v>
      </c>
      <c r="U1732" s="222">
        <f>((CONCATENATE(Solicitacao_Prancha[[#This Row],[DATA MOVIMENTAÇÃO]]," ",Solicitacao_Prancha[[#This Row],[HORA MOVIMENTAÇÃO]])-Solicitacao_Prancha[[#This Row],[DATA SOLICITAÇÃO]])*24)+3</f>
        <v>34.999999999883585</v>
      </c>
      <c r="V1732" s="218" t="s">
        <v>410</v>
      </c>
      <c r="W1732" s="209" t="str">
        <f>LEFT(Solicitacao_Prancha[[#This Row],[ORIGEM]],4)</f>
        <v>0366</v>
      </c>
      <c r="X1732" s="209" t="str">
        <f>LEFT(Solicitacao_Prancha[[#This Row],[DESTINO]],4)</f>
        <v>0516</v>
      </c>
      <c r="Y1732" s="209" t="str">
        <f>CONCATENATE(V1732,W1732)</f>
        <v>BRLP0366</v>
      </c>
      <c r="Z1732" s="209" t="str">
        <f>CONCATENATE(W1732,X1732)</f>
        <v>03660516</v>
      </c>
      <c r="AA1732" s="209" t="str">
        <f>CONCATENATE(V1732,X1732)</f>
        <v>BRLP0516</v>
      </c>
      <c r="AB1732" s="222" t="e">
        <f>VLOOKUP(Y1732,#REF!,2,0)</f>
        <v>#REF!</v>
      </c>
      <c r="AC1732" s="222" t="e">
        <f>VLOOKUP(Z1732,#REF!,2,0)</f>
        <v>#REF!</v>
      </c>
      <c r="AD1732" s="222" t="e">
        <f>VLOOKUP(AA1732,#REF!,2,0)</f>
        <v>#REF!</v>
      </c>
      <c r="AE1732" s="228" t="e">
        <f>SUM(AB1732:AD1732)</f>
        <v>#REF!</v>
      </c>
      <c r="AF1732" s="230" t="e">
        <f>(AB1732/65)+(AC1732/42.5)+(AD1732/65)</f>
        <v>#REF!</v>
      </c>
      <c r="AG1732" s="230">
        <v>2</v>
      </c>
      <c r="AH1732" s="230" t="e">
        <f>(AD1732/65)+(AE1732/42.5)+(AF1732/65)</f>
        <v>#REF!</v>
      </c>
      <c r="AI1732" s="230" t="e">
        <f>(AE1732/65)+(AF1732/42.5)+(AG1732/65)</f>
        <v>#REF!</v>
      </c>
      <c r="AJ1732" s="209">
        <v>1</v>
      </c>
      <c r="AK1732" s="209"/>
      <c r="AL1732" s="209"/>
      <c r="AM1732" s="209"/>
      <c r="AN1732" s="209"/>
      <c r="AO1732" s="209"/>
      <c r="AP1732" s="209"/>
      <c r="AQ1732" s="209"/>
      <c r="AR1732" s="209"/>
      <c r="AS1732" s="209"/>
      <c r="AT1732" s="209"/>
      <c r="AU1732" s="209"/>
      <c r="AV1732" s="209"/>
      <c r="AW1732" s="209"/>
      <c r="AX1732"/>
    </row>
    <row r="1733" spans="1:50" ht="15" hidden="1" x14ac:dyDescent="0.25">
      <c r="A1733" s="209">
        <v>4502</v>
      </c>
      <c r="B1733" s="209" t="s">
        <v>717</v>
      </c>
      <c r="C1733" s="210">
        <v>45690.972222222219</v>
      </c>
      <c r="D1733" s="209" t="s">
        <v>1350</v>
      </c>
      <c r="E1733" s="209" t="s">
        <v>500</v>
      </c>
      <c r="F1733" s="209">
        <v>1</v>
      </c>
      <c r="G1733" s="209" t="s">
        <v>506</v>
      </c>
      <c r="H1733" s="209" t="s">
        <v>620</v>
      </c>
      <c r="I1733" s="209" t="s">
        <v>624</v>
      </c>
      <c r="J1733" s="209" t="s">
        <v>1</v>
      </c>
      <c r="K1733" s="209" t="s">
        <v>2388</v>
      </c>
      <c r="L1733" s="209" t="s">
        <v>2431</v>
      </c>
      <c r="M1733" s="209" t="s">
        <v>1599</v>
      </c>
      <c r="N1733" s="209" t="s">
        <v>578</v>
      </c>
      <c r="O1733" s="209"/>
      <c r="P1733" s="209"/>
      <c r="Q1733" s="209" t="s">
        <v>688</v>
      </c>
      <c r="R1733" s="209" t="e">
        <f>VLOOKUP(LEFT(Solicitacao_Prancha[[#This Row],[ORIGEM]],4),#REF!,2,0)</f>
        <v>#REF!</v>
      </c>
      <c r="S1733" s="209" t="e">
        <f>VLOOKUP(LEFT(Solicitacao_Prancha[[#This Row],[DESTINO]],4),#REF!,2,0)</f>
        <v>#REF!</v>
      </c>
      <c r="T1733" s="218" t="str">
        <f t="shared" ref="T1733:T1734" si="519">IF(U1733&gt;=48,"Aderente","Não Aderente")</f>
        <v>Não Aderente</v>
      </c>
      <c r="U1733" s="222">
        <f>((CONCATENATE(Solicitacao_Prancha[[#This Row],[DATA MOVIMENTAÇÃO]]," ",Solicitacao_Prancha[[#This Row],[HORA MOVIMENTAÇÃO]])-Solicitacao_Prancha[[#This Row],[DATA SOLICITAÇÃO]])*24)+3</f>
        <v>1.6666666720993817E-2</v>
      </c>
      <c r="V1733" s="218" t="s">
        <v>410</v>
      </c>
      <c r="W1733" s="209" t="str">
        <f>LEFT(Solicitacao_Prancha[[#This Row],[ORIGEM]],4)</f>
        <v>0393</v>
      </c>
      <c r="X1733" s="209" t="str">
        <f>LEFT(Solicitacao_Prancha[[#This Row],[DESTINO]],4)</f>
        <v>0367</v>
      </c>
      <c r="Y1733" s="209" t="str">
        <f t="shared" ref="Y1733:Y1734" si="520">CONCATENATE(V1733,W1733)</f>
        <v>BRLP0393</v>
      </c>
      <c r="Z1733" s="209" t="str">
        <f t="shared" ref="Z1733:Z1734" si="521">CONCATENATE(W1733,X1733)</f>
        <v>03930367</v>
      </c>
      <c r="AA1733" s="209" t="str">
        <f t="shared" ref="AA1733:AA1734" si="522">CONCATENATE(V1733,X1733)</f>
        <v>BRLP0367</v>
      </c>
      <c r="AB1733" s="222" t="e">
        <f>VLOOKUP(Y1733,#REF!,2,0)</f>
        <v>#REF!</v>
      </c>
      <c r="AC1733" s="222" t="e">
        <f>VLOOKUP(Z1733,#REF!,2,0)</f>
        <v>#REF!</v>
      </c>
      <c r="AD1733" s="222" t="e">
        <f>VLOOKUP(AA1733,#REF!,2,0)</f>
        <v>#REF!</v>
      </c>
      <c r="AE1733" s="228" t="e">
        <f t="shared" ref="AE1733:AE1734" si="523">SUM(AB1733:AD1733)</f>
        <v>#REF!</v>
      </c>
      <c r="AF1733" s="230" t="e">
        <f t="shared" ref="AF1733:AF1734" si="524">(AB1733/65)+(AC1733/42.5)+(AD1733/65)</f>
        <v>#REF!</v>
      </c>
      <c r="AG1733" s="230">
        <v>2</v>
      </c>
      <c r="AH1733" s="230" t="e">
        <f t="shared" ref="AH1733:AH1734" si="525">(AD1733/65)+(AE1733/42.5)+(AF1733/65)</f>
        <v>#REF!</v>
      </c>
      <c r="AI1733" s="230" t="e">
        <f t="shared" ref="AI1733:AI1734" si="526">(AE1733/65)+(AF1733/42.5)+(AG1733/65)</f>
        <v>#REF!</v>
      </c>
      <c r="AJ1733" s="230" t="e">
        <f t="shared" ref="AJ1733:AJ1734" si="527">(AF1733/65)+(AG1733/42.5)+(AH1733/65)</f>
        <v>#REF!</v>
      </c>
      <c r="AK1733" s="209"/>
      <c r="AL1733" s="209"/>
      <c r="AM1733" s="209"/>
      <c r="AN1733" s="209"/>
      <c r="AO1733" s="209"/>
      <c r="AP1733" s="209"/>
      <c r="AQ1733" s="209"/>
      <c r="AR1733" s="209"/>
      <c r="AS1733" s="209"/>
      <c r="AT1733" s="209"/>
      <c r="AU1733" s="209"/>
      <c r="AV1733" s="209"/>
      <c r="AW1733" s="209"/>
      <c r="AX1733"/>
    </row>
    <row r="1734" spans="1:50" ht="15" hidden="1" x14ac:dyDescent="0.25">
      <c r="A1734" s="209">
        <v>4503</v>
      </c>
      <c r="B1734" s="209" t="s">
        <v>717</v>
      </c>
      <c r="C1734" s="210">
        <v>45690.973611111112</v>
      </c>
      <c r="D1734" s="209" t="s">
        <v>1350</v>
      </c>
      <c r="E1734" s="209" t="s">
        <v>493</v>
      </c>
      <c r="F1734" s="209">
        <v>1</v>
      </c>
      <c r="G1734" s="209" t="s">
        <v>506</v>
      </c>
      <c r="H1734" s="209" t="s">
        <v>620</v>
      </c>
      <c r="I1734" s="209" t="s">
        <v>624</v>
      </c>
      <c r="J1734" s="209" t="s">
        <v>1</v>
      </c>
      <c r="K1734" s="209" t="s">
        <v>2388</v>
      </c>
      <c r="L1734" s="209" t="s">
        <v>2432</v>
      </c>
      <c r="M1734" s="209" t="s">
        <v>1599</v>
      </c>
      <c r="N1734" s="209" t="s">
        <v>578</v>
      </c>
      <c r="O1734" s="209"/>
      <c r="P1734" s="209"/>
      <c r="Q1734" s="209" t="s">
        <v>688</v>
      </c>
      <c r="R1734" s="209" t="e">
        <f>VLOOKUP(LEFT(Solicitacao_Prancha[[#This Row],[ORIGEM]],4),#REF!,2,0)</f>
        <v>#REF!</v>
      </c>
      <c r="S1734" s="209" t="e">
        <f>VLOOKUP(LEFT(Solicitacao_Prancha[[#This Row],[DESTINO]],4),#REF!,2,0)</f>
        <v>#REF!</v>
      </c>
      <c r="T1734" s="218" t="str">
        <f t="shared" si="519"/>
        <v>Não Aderente</v>
      </c>
      <c r="U1734" s="222">
        <f>((CONCATENATE(Solicitacao_Prancha[[#This Row],[DATA MOVIMENTAÇÃO]]," ",Solicitacao_Prancha[[#This Row],[HORA MOVIMENTAÇÃO]])-Solicitacao_Prancha[[#This Row],[DATA SOLICITAÇÃO]])*24)+3</f>
        <v>0</v>
      </c>
      <c r="V1734" s="218" t="s">
        <v>410</v>
      </c>
      <c r="W1734" s="209" t="str">
        <f>LEFT(Solicitacao_Prancha[[#This Row],[ORIGEM]],4)</f>
        <v>0393</v>
      </c>
      <c r="X1734" s="209" t="str">
        <f>LEFT(Solicitacao_Prancha[[#This Row],[DESTINO]],4)</f>
        <v>0367</v>
      </c>
      <c r="Y1734" s="209" t="str">
        <f t="shared" si="520"/>
        <v>BRLP0393</v>
      </c>
      <c r="Z1734" s="209" t="str">
        <f t="shared" si="521"/>
        <v>03930367</v>
      </c>
      <c r="AA1734" s="209" t="str">
        <f t="shared" si="522"/>
        <v>BRLP0367</v>
      </c>
      <c r="AB1734" s="222" t="e">
        <f>VLOOKUP(Y1734,#REF!,2,0)</f>
        <v>#REF!</v>
      </c>
      <c r="AC1734" s="222" t="e">
        <f>VLOOKUP(Z1734,#REF!,2,0)</f>
        <v>#REF!</v>
      </c>
      <c r="AD1734" s="222" t="e">
        <f>VLOOKUP(AA1734,#REF!,2,0)</f>
        <v>#REF!</v>
      </c>
      <c r="AE1734" s="228" t="e">
        <f t="shared" si="523"/>
        <v>#REF!</v>
      </c>
      <c r="AF1734" s="230" t="e">
        <f t="shared" si="524"/>
        <v>#REF!</v>
      </c>
      <c r="AG1734" s="230">
        <v>2</v>
      </c>
      <c r="AH1734" s="230" t="e">
        <f t="shared" si="525"/>
        <v>#REF!</v>
      </c>
      <c r="AI1734" s="230" t="e">
        <f t="shared" si="526"/>
        <v>#REF!</v>
      </c>
      <c r="AJ1734" s="230" t="e">
        <f t="shared" si="527"/>
        <v>#REF!</v>
      </c>
      <c r="AK1734" s="209"/>
      <c r="AL1734" s="209"/>
      <c r="AM1734" s="209"/>
      <c r="AN1734" s="209"/>
      <c r="AO1734" s="209"/>
      <c r="AP1734" s="209"/>
      <c r="AQ1734" s="209"/>
      <c r="AR1734" s="209"/>
      <c r="AS1734" s="209"/>
      <c r="AT1734" s="209"/>
      <c r="AU1734" s="209"/>
      <c r="AV1734" s="209"/>
      <c r="AW1734" s="209"/>
      <c r="AX1734"/>
    </row>
    <row r="1735" spans="1:50" ht="15" hidden="1" x14ac:dyDescent="0.25">
      <c r="A1735" s="209">
        <v>4504</v>
      </c>
      <c r="B1735" s="209" t="s">
        <v>717</v>
      </c>
      <c r="C1735" s="210">
        <v>45690.974305555559</v>
      </c>
      <c r="D1735" s="209" t="s">
        <v>1350</v>
      </c>
      <c r="E1735" s="209" t="s">
        <v>500</v>
      </c>
      <c r="F1735" s="209">
        <v>3</v>
      </c>
      <c r="G1735" s="209" t="s">
        <v>506</v>
      </c>
      <c r="H1735" s="209" t="s">
        <v>624</v>
      </c>
      <c r="I1735" s="209" t="s">
        <v>624</v>
      </c>
      <c r="J1735" s="209" t="s">
        <v>1</v>
      </c>
      <c r="K1735" s="209" t="s">
        <v>2388</v>
      </c>
      <c r="L1735" s="209" t="s">
        <v>2433</v>
      </c>
      <c r="M1735" s="209" t="s">
        <v>1423</v>
      </c>
      <c r="N1735" s="209" t="s">
        <v>578</v>
      </c>
      <c r="O1735" s="209"/>
      <c r="P1735" s="209"/>
      <c r="Q1735" s="209" t="s">
        <v>688</v>
      </c>
      <c r="R1735" s="209" t="e">
        <f>VLOOKUP(LEFT(Solicitacao_Prancha[[#This Row],[ORIGEM]],4),#REF!,2,0)</f>
        <v>#REF!</v>
      </c>
      <c r="S1735" s="209" t="e">
        <f>VLOOKUP(LEFT(Solicitacao_Prancha[[#This Row],[DESTINO]],4),#REF!,2,0)</f>
        <v>#REF!</v>
      </c>
      <c r="T1735" s="209"/>
      <c r="U1735" s="209"/>
      <c r="V1735" s="209"/>
      <c r="W1735" s="209"/>
      <c r="X1735" s="209"/>
      <c r="Y1735" s="209"/>
      <c r="Z1735" s="209"/>
      <c r="AA1735" s="209"/>
      <c r="AB1735" s="209"/>
      <c r="AC1735" s="209"/>
      <c r="AD1735" s="209"/>
      <c r="AE1735" s="209"/>
      <c r="AF1735" s="209"/>
      <c r="AG1735" s="230">
        <v>2</v>
      </c>
      <c r="AH1735" s="209"/>
      <c r="AI1735" s="209"/>
      <c r="AJ1735" s="209"/>
      <c r="AK1735" s="209"/>
      <c r="AL1735" s="209"/>
      <c r="AM1735" s="209"/>
      <c r="AN1735" s="209"/>
      <c r="AO1735" s="209"/>
      <c r="AP1735" s="209"/>
      <c r="AQ1735" s="209"/>
      <c r="AR1735" s="209"/>
      <c r="AS1735" s="209"/>
      <c r="AT1735" s="209"/>
      <c r="AU1735" s="209"/>
      <c r="AV1735" s="209"/>
      <c r="AW1735" s="209"/>
      <c r="AX1735"/>
    </row>
    <row r="1736" spans="1:50" ht="15" hidden="1" x14ac:dyDescent="0.25">
      <c r="A1736" s="209">
        <v>4506</v>
      </c>
      <c r="B1736" s="209" t="s">
        <v>718</v>
      </c>
      <c r="C1736" s="210">
        <v>45691.115277777775</v>
      </c>
      <c r="D1736" s="209" t="s">
        <v>822</v>
      </c>
      <c r="E1736" s="209" t="s">
        <v>719</v>
      </c>
      <c r="F1736" s="209">
        <v>2</v>
      </c>
      <c r="G1736" s="209" t="s">
        <v>7</v>
      </c>
      <c r="H1736" s="209" t="s">
        <v>620</v>
      </c>
      <c r="I1736" s="209" t="s">
        <v>621</v>
      </c>
      <c r="J1736" s="209" t="s">
        <v>1</v>
      </c>
      <c r="K1736" s="209" t="s">
        <v>2389</v>
      </c>
      <c r="L1736" s="209" t="s">
        <v>604</v>
      </c>
      <c r="M1736" s="209" t="s">
        <v>1495</v>
      </c>
      <c r="N1736" s="209" t="s">
        <v>1887</v>
      </c>
      <c r="O1736" s="209"/>
      <c r="P1736" s="209"/>
      <c r="Q1736" s="209" t="s">
        <v>688</v>
      </c>
      <c r="R1736" s="209" t="e">
        <f>VLOOKUP(LEFT(Solicitacao_Prancha[[#This Row],[ORIGEM]],4),#REF!,2,0)</f>
        <v>#REF!</v>
      </c>
      <c r="S1736" s="209" t="e">
        <f>VLOOKUP(LEFT(Solicitacao_Prancha[[#This Row],[DESTINO]],4),#REF!,2,0)</f>
        <v>#REF!</v>
      </c>
      <c r="T1736" s="218" t="str">
        <f>IF(U1736&gt;=48,"Aderente","Não Aderente")</f>
        <v>Não Aderente</v>
      </c>
      <c r="U1736" s="222">
        <f>((CONCATENATE(Solicitacao_Prancha[[#This Row],[DATA MOVIMENTAÇÃO]]," ",Solicitacao_Prancha[[#This Row],[HORA MOVIMENTAÇÃO]])-Solicitacao_Prancha[[#This Row],[DATA SOLICITAÇÃO]])*24)+3</f>
        <v>31.233333333337214</v>
      </c>
      <c r="V1736" s="218" t="s">
        <v>410</v>
      </c>
      <c r="W1736" s="209" t="str">
        <f>LEFT(Solicitacao_Prancha[[#This Row],[ORIGEM]],4)</f>
        <v>0366</v>
      </c>
      <c r="X1736" s="209" t="str">
        <f>LEFT(Solicitacao_Prancha[[#This Row],[DESTINO]],4)</f>
        <v>0516</v>
      </c>
      <c r="Y1736" s="209" t="str">
        <f>CONCATENATE(V1736,W1736)</f>
        <v>BRLP0366</v>
      </c>
      <c r="Z1736" s="209" t="str">
        <f>CONCATENATE(W1736,X1736)</f>
        <v>03660516</v>
      </c>
      <c r="AA1736" s="209" t="str">
        <f>CONCATENATE(V1736,X1736)</f>
        <v>BRLP0516</v>
      </c>
      <c r="AB1736" s="222" t="e">
        <f>VLOOKUP(Y1736,#REF!,2,0)</f>
        <v>#REF!</v>
      </c>
      <c r="AC1736" s="222" t="e">
        <f>VLOOKUP(Z1736,#REF!,2,0)</f>
        <v>#REF!</v>
      </c>
      <c r="AD1736" s="222" t="e">
        <f>VLOOKUP(AA1736,#REF!,2,0)</f>
        <v>#REF!</v>
      </c>
      <c r="AE1736" s="228" t="e">
        <f>SUM(AB1736:AD1736)</f>
        <v>#REF!</v>
      </c>
      <c r="AF1736" s="230" t="e">
        <f>(AB1736/65)+(AC1736/42.5)+(AD1736/65)</f>
        <v>#REF!</v>
      </c>
      <c r="AG1736" s="230">
        <v>2</v>
      </c>
      <c r="AH1736" s="230" t="e">
        <f>(AD1736/65)+(AE1736/42.5)+(AF1736/65)</f>
        <v>#REF!</v>
      </c>
      <c r="AI1736" s="230" t="e">
        <f>(AE1736/65)+(AF1736/42.5)+(AG1736/65)</f>
        <v>#REF!</v>
      </c>
      <c r="AJ1736" s="209">
        <v>1</v>
      </c>
      <c r="AK1736" s="209"/>
      <c r="AL1736" s="209"/>
      <c r="AM1736" s="209"/>
      <c r="AN1736" s="209"/>
      <c r="AO1736" s="209"/>
      <c r="AP1736" s="209"/>
      <c r="AQ1736" s="209"/>
      <c r="AR1736" s="209"/>
      <c r="AS1736" s="209"/>
      <c r="AT1736" s="209"/>
      <c r="AU1736" s="209"/>
      <c r="AV1736" s="209"/>
      <c r="AW1736" s="209"/>
      <c r="AX1736"/>
    </row>
    <row r="1737" spans="1:50" ht="15" hidden="1" x14ac:dyDescent="0.25">
      <c r="A1737" s="209">
        <v>4531</v>
      </c>
      <c r="B1737" s="209" t="s">
        <v>742</v>
      </c>
      <c r="C1737" s="210">
        <v>45691.387499999997</v>
      </c>
      <c r="D1737" s="209" t="s">
        <v>2448</v>
      </c>
      <c r="E1737" s="209" t="s">
        <v>489</v>
      </c>
      <c r="F1737" s="209">
        <v>1</v>
      </c>
      <c r="G1737" s="209" t="s">
        <v>771</v>
      </c>
      <c r="H1737" s="209" t="s">
        <v>620</v>
      </c>
      <c r="I1737" s="209" t="s">
        <v>621</v>
      </c>
      <c r="J1737" s="209" t="s">
        <v>1</v>
      </c>
      <c r="K1737" s="209" t="s">
        <v>2424</v>
      </c>
      <c r="L1737" s="209" t="s">
        <v>604</v>
      </c>
      <c r="M1737" s="209" t="s">
        <v>2194</v>
      </c>
      <c r="N1737" s="209" t="s">
        <v>578</v>
      </c>
      <c r="O1737" s="209"/>
      <c r="P1737" s="209"/>
      <c r="Q1737" s="209" t="s">
        <v>688</v>
      </c>
      <c r="R1737" s="209" t="e">
        <f>VLOOKUP(LEFT(Solicitacao_Prancha[[#This Row],[ORIGEM]],4),#REF!,2,0)</f>
        <v>#REF!</v>
      </c>
      <c r="S1737" s="209" t="e">
        <f>VLOOKUP(LEFT(Solicitacao_Prancha[[#This Row],[DESTINO]],4),#REF!,2,0)</f>
        <v>#REF!</v>
      </c>
      <c r="T1737" s="218" t="str">
        <f t="shared" ref="T1737:T1738" si="528">IF(U1737&gt;=48,"Aderente","Não Aderente")</f>
        <v>Aderente</v>
      </c>
      <c r="U1737" s="222">
        <f>((CONCATENATE(Solicitacao_Prancha[[#This Row],[DATA MOVIMENTAÇÃO]]," ",Solicitacao_Prancha[[#This Row],[HORA MOVIMENTAÇÃO]])-Solicitacao_Prancha[[#This Row],[DATA SOLICITAÇÃO]])*24)+3</f>
        <v>48.700000000011642</v>
      </c>
      <c r="V1737" s="218" t="s">
        <v>410</v>
      </c>
      <c r="W1737" s="209" t="str">
        <f>LEFT(Solicitacao_Prancha[[#This Row],[ORIGEM]],4)</f>
        <v>0493</v>
      </c>
      <c r="X1737" s="209" t="str">
        <f>LEFT(Solicitacao_Prancha[[#This Row],[DESTINO]],4)</f>
        <v>0367</v>
      </c>
      <c r="Y1737" s="209" t="str">
        <f t="shared" ref="Y1737:Y1738" si="529">CONCATENATE(V1737,W1737)</f>
        <v>BRLP0493</v>
      </c>
      <c r="Z1737" s="209" t="str">
        <f t="shared" ref="Z1737:Z1738" si="530">CONCATENATE(W1737,X1737)</f>
        <v>04930367</v>
      </c>
      <c r="AA1737" s="209" t="str">
        <f t="shared" ref="AA1737:AA1738" si="531">CONCATENATE(V1737,X1737)</f>
        <v>BRLP0367</v>
      </c>
      <c r="AB1737" s="222" t="e">
        <f>VLOOKUP(Y1737,#REF!,2,0)</f>
        <v>#REF!</v>
      </c>
      <c r="AC1737" s="222" t="e">
        <f>VLOOKUP(Z1737,#REF!,2,0)</f>
        <v>#REF!</v>
      </c>
      <c r="AD1737" s="222" t="e">
        <f>VLOOKUP(AA1737,#REF!,2,0)</f>
        <v>#REF!</v>
      </c>
      <c r="AE1737" s="228" t="e">
        <f t="shared" ref="AE1737:AE1738" si="532">SUM(AB1737:AD1737)</f>
        <v>#REF!</v>
      </c>
      <c r="AF1737" s="230" t="e">
        <f t="shared" ref="AF1737:AF1738" si="533">(AB1737/65)+(AC1737/42.5)+(AD1737/65)</f>
        <v>#REF!</v>
      </c>
      <c r="AG1737" s="230">
        <v>2</v>
      </c>
      <c r="AH1737" s="230" t="e">
        <f t="shared" ref="AH1737:AH1738" si="534">(AD1737/65)+(AE1737/42.5)+(AF1737/65)</f>
        <v>#REF!</v>
      </c>
      <c r="AI1737" s="230" t="e">
        <f t="shared" ref="AI1737:AI1738" si="535">(AE1737/65)+(AF1737/42.5)+(AG1737/65)</f>
        <v>#REF!</v>
      </c>
      <c r="AJ1737" s="230" t="e">
        <f t="shared" ref="AJ1737:AJ1738" si="536">(AF1737/65)+(AG1737/42.5)+(AH1737/65)</f>
        <v>#REF!</v>
      </c>
      <c r="AK1737" s="209"/>
      <c r="AL1737" s="209"/>
      <c r="AM1737" s="209"/>
      <c r="AN1737" s="209"/>
      <c r="AO1737" s="209"/>
      <c r="AP1737" s="209"/>
      <c r="AQ1737" s="209"/>
      <c r="AR1737" s="209"/>
      <c r="AS1737" s="209"/>
      <c r="AT1737" s="209"/>
      <c r="AU1737" s="209"/>
      <c r="AV1737" s="209"/>
      <c r="AW1737" s="209"/>
      <c r="AX1737"/>
    </row>
    <row r="1738" spans="1:50" ht="15" hidden="1" x14ac:dyDescent="0.25">
      <c r="A1738" s="209">
        <v>4532</v>
      </c>
      <c r="B1738" s="209" t="s">
        <v>742</v>
      </c>
      <c r="C1738" s="210">
        <v>45691.396527777775</v>
      </c>
      <c r="D1738" s="209" t="s">
        <v>2448</v>
      </c>
      <c r="E1738" s="209" t="s">
        <v>496</v>
      </c>
      <c r="F1738" s="209">
        <v>1</v>
      </c>
      <c r="G1738" s="209" t="s">
        <v>771</v>
      </c>
      <c r="H1738" s="209" t="s">
        <v>620</v>
      </c>
      <c r="I1738" s="209" t="s">
        <v>621</v>
      </c>
      <c r="J1738" s="209" t="s">
        <v>1</v>
      </c>
      <c r="K1738" s="209" t="s">
        <v>2424</v>
      </c>
      <c r="L1738" s="209" t="s">
        <v>604</v>
      </c>
      <c r="M1738" s="209" t="s">
        <v>2194</v>
      </c>
      <c r="N1738" s="209" t="s">
        <v>578</v>
      </c>
      <c r="O1738" s="209"/>
      <c r="P1738" s="209"/>
      <c r="Q1738" s="209" t="s">
        <v>688</v>
      </c>
      <c r="R1738" s="209" t="e">
        <f>VLOOKUP(LEFT(Solicitacao_Prancha[[#This Row],[ORIGEM]],4),#REF!,2,0)</f>
        <v>#REF!</v>
      </c>
      <c r="S1738" s="209" t="e">
        <f>VLOOKUP(LEFT(Solicitacao_Prancha[[#This Row],[DESTINO]],4),#REF!,2,0)</f>
        <v>#REF!</v>
      </c>
      <c r="T1738" s="218" t="str">
        <f t="shared" si="528"/>
        <v>Aderente</v>
      </c>
      <c r="U1738" s="222">
        <f>((CONCATENATE(Solicitacao_Prancha[[#This Row],[DATA MOVIMENTAÇÃO]]," ",Solicitacao_Prancha[[#This Row],[HORA MOVIMENTAÇÃO]])-Solicitacao_Prancha[[#This Row],[DATA SOLICITAÇÃO]])*24)+3</f>
        <v>48.483333333337214</v>
      </c>
      <c r="V1738" s="218" t="s">
        <v>410</v>
      </c>
      <c r="W1738" s="209" t="str">
        <f>LEFT(Solicitacao_Prancha[[#This Row],[ORIGEM]],4)</f>
        <v>0493</v>
      </c>
      <c r="X1738" s="209" t="str">
        <f>LEFT(Solicitacao_Prancha[[#This Row],[DESTINO]],4)</f>
        <v>0367</v>
      </c>
      <c r="Y1738" s="209" t="str">
        <f t="shared" si="529"/>
        <v>BRLP0493</v>
      </c>
      <c r="Z1738" s="209" t="str">
        <f t="shared" si="530"/>
        <v>04930367</v>
      </c>
      <c r="AA1738" s="209" t="str">
        <f t="shared" si="531"/>
        <v>BRLP0367</v>
      </c>
      <c r="AB1738" s="222" t="e">
        <f>VLOOKUP(Y1738,#REF!,2,0)</f>
        <v>#REF!</v>
      </c>
      <c r="AC1738" s="222" t="e">
        <f>VLOOKUP(Z1738,#REF!,2,0)</f>
        <v>#REF!</v>
      </c>
      <c r="AD1738" s="222" t="e">
        <f>VLOOKUP(AA1738,#REF!,2,0)</f>
        <v>#REF!</v>
      </c>
      <c r="AE1738" s="228" t="e">
        <f t="shared" si="532"/>
        <v>#REF!</v>
      </c>
      <c r="AF1738" s="230" t="e">
        <f t="shared" si="533"/>
        <v>#REF!</v>
      </c>
      <c r="AG1738" s="230">
        <v>2</v>
      </c>
      <c r="AH1738" s="230" t="e">
        <f t="shared" si="534"/>
        <v>#REF!</v>
      </c>
      <c r="AI1738" s="230" t="e">
        <f t="shared" si="535"/>
        <v>#REF!</v>
      </c>
      <c r="AJ1738" s="230" t="e">
        <f t="shared" si="536"/>
        <v>#REF!</v>
      </c>
      <c r="AK1738" s="209"/>
      <c r="AL1738" s="209"/>
      <c r="AM1738" s="209"/>
      <c r="AN1738" s="209"/>
      <c r="AO1738" s="209"/>
      <c r="AP1738" s="209"/>
      <c r="AQ1738" s="209"/>
      <c r="AR1738" s="209"/>
      <c r="AS1738" s="209"/>
      <c r="AT1738" s="209"/>
      <c r="AU1738" s="209"/>
      <c r="AV1738" s="209"/>
      <c r="AW1738" s="209"/>
      <c r="AX1738"/>
    </row>
    <row r="1739" spans="1:50" ht="15" hidden="1" x14ac:dyDescent="0.25">
      <c r="A1739" s="209">
        <v>4507</v>
      </c>
      <c r="B1739" s="209" t="s">
        <v>745</v>
      </c>
      <c r="C1739" s="210">
        <v>45691.468055555553</v>
      </c>
      <c r="D1739" s="209" t="s">
        <v>484</v>
      </c>
      <c r="E1739" s="209" t="s">
        <v>497</v>
      </c>
      <c r="F1739" s="209">
        <v>3</v>
      </c>
      <c r="G1739" s="209" t="s">
        <v>486</v>
      </c>
      <c r="H1739" s="209" t="s">
        <v>621</v>
      </c>
      <c r="I1739" s="209" t="s">
        <v>622</v>
      </c>
      <c r="J1739" s="209" t="s">
        <v>531</v>
      </c>
      <c r="K1739" s="209" t="s">
        <v>2389</v>
      </c>
      <c r="L1739" s="209" t="s">
        <v>1490</v>
      </c>
      <c r="M1739" s="209" t="s">
        <v>3</v>
      </c>
      <c r="N1739" s="209" t="s">
        <v>1499</v>
      </c>
      <c r="O1739" s="209"/>
      <c r="P1739" s="209" t="s">
        <v>514</v>
      </c>
      <c r="Q1739" s="209" t="s">
        <v>688</v>
      </c>
      <c r="R1739" s="209" t="e">
        <f>VLOOKUP(LEFT(Solicitacao_Prancha[[#This Row],[ORIGEM]],4),#REF!,2,0)</f>
        <v>#REF!</v>
      </c>
      <c r="S1739" s="209" t="e">
        <f>VLOOKUP(LEFT(Solicitacao_Prancha[[#This Row],[DESTINO]],4),#REF!,2,0)</f>
        <v>#REF!</v>
      </c>
      <c r="T1739" s="218" t="str">
        <f>IF(U1739&gt;=48,"Aderente","Não Aderente")</f>
        <v>Não Aderente</v>
      </c>
      <c r="U1739" s="222">
        <f>((CONCATENATE(Solicitacao_Prancha[[#This Row],[DATA MOVIMENTAÇÃO]]," ",Solicitacao_Prancha[[#This Row],[HORA MOVIMENTAÇÃO]])-Solicitacao_Prancha[[#This Row],[DATA SOLICITAÇÃO]])*24)+3</f>
        <v>30.016666666720994</v>
      </c>
      <c r="V1739" s="218" t="s">
        <v>410</v>
      </c>
      <c r="W1739" s="209" t="str">
        <f>LEFT(Solicitacao_Prancha[[#This Row],[ORIGEM]],4)</f>
        <v>0003</v>
      </c>
      <c r="X1739" s="209" t="str">
        <f>LEFT(Solicitacao_Prancha[[#This Row],[DESTINO]],4)</f>
        <v>0077</v>
      </c>
      <c r="Y1739" s="209" t="str">
        <f>CONCATENATE(V1739,W1739)</f>
        <v>BRLP0003</v>
      </c>
      <c r="Z1739" s="209" t="str">
        <f>CONCATENATE(W1739,X1739)</f>
        <v>00030077</v>
      </c>
      <c r="AA1739" s="209" t="str">
        <f>CONCATENATE(V1739,X1739)</f>
        <v>BRLP0077</v>
      </c>
      <c r="AB1739" s="222" t="e">
        <f>VLOOKUP(Y1739,#REF!,2,0)</f>
        <v>#REF!</v>
      </c>
      <c r="AC1739" s="222" t="e">
        <f>VLOOKUP(Z1739,#REF!,2,0)</f>
        <v>#REF!</v>
      </c>
      <c r="AD1739" s="222" t="e">
        <f>VLOOKUP(AA1739,#REF!,2,0)</f>
        <v>#REF!</v>
      </c>
      <c r="AE1739" s="228" t="e">
        <f>SUM(AB1739:AD1739)</f>
        <v>#REF!</v>
      </c>
      <c r="AF1739" s="230" t="e">
        <f>(AB1739/65)+(AC1739/42.5)+(AD1739/65)</f>
        <v>#REF!</v>
      </c>
      <c r="AG1739" s="230">
        <v>2</v>
      </c>
      <c r="AH1739" s="230" t="e">
        <f>(AD1739/65)+(AE1739/42.5)+(AF1739/65)</f>
        <v>#REF!</v>
      </c>
      <c r="AI1739" s="230" t="e">
        <f>(AE1739/65)+(AF1739/42.5)+(AG1739/65)</f>
        <v>#REF!</v>
      </c>
      <c r="AJ1739" s="209">
        <v>1</v>
      </c>
      <c r="AK1739" s="209"/>
      <c r="AL1739" s="209"/>
      <c r="AM1739" s="209"/>
      <c r="AN1739" s="209"/>
      <c r="AO1739" s="209"/>
      <c r="AP1739" s="209"/>
      <c r="AQ1739" s="209"/>
      <c r="AR1739" s="209"/>
      <c r="AS1739" s="209"/>
      <c r="AT1739" s="209"/>
      <c r="AU1739" s="209"/>
      <c r="AV1739" s="209"/>
      <c r="AW1739" s="209"/>
      <c r="AX1739"/>
    </row>
    <row r="1740" spans="1:50" ht="15" hidden="1" x14ac:dyDescent="0.25">
      <c r="A1740" s="209">
        <v>4508</v>
      </c>
      <c r="B1740" s="209" t="s">
        <v>745</v>
      </c>
      <c r="C1740" s="210">
        <v>45691.495833333334</v>
      </c>
      <c r="D1740" s="209" t="s">
        <v>587</v>
      </c>
      <c r="E1740" s="209" t="s">
        <v>485</v>
      </c>
      <c r="F1740" s="209">
        <v>1</v>
      </c>
      <c r="G1740" s="209" t="s">
        <v>689</v>
      </c>
      <c r="H1740" s="209" t="s">
        <v>620</v>
      </c>
      <c r="I1740" s="209" t="s">
        <v>624</v>
      </c>
      <c r="J1740" s="209" t="s">
        <v>1</v>
      </c>
      <c r="K1740" s="209" t="s">
        <v>2424</v>
      </c>
      <c r="L1740" s="209" t="s">
        <v>600</v>
      </c>
      <c r="M1740" s="209" t="s">
        <v>490</v>
      </c>
      <c r="N1740" s="209" t="s">
        <v>910</v>
      </c>
      <c r="O1740" s="209" t="s">
        <v>2435</v>
      </c>
      <c r="P1740" s="209"/>
      <c r="Q1740" s="209" t="s">
        <v>688</v>
      </c>
      <c r="R1740" s="209" t="e">
        <f>VLOOKUP(LEFT(Solicitacao_Prancha[[#This Row],[ORIGEM]],4),#REF!,2,0)</f>
        <v>#REF!</v>
      </c>
      <c r="S1740" s="209" t="e">
        <f>VLOOKUP(LEFT(Solicitacao_Prancha[[#This Row],[DESTINO]],4),#REF!,2,0)</f>
        <v>#REF!</v>
      </c>
      <c r="T1740" s="209"/>
      <c r="U1740" s="209"/>
      <c r="V1740" s="209"/>
      <c r="W1740" s="209"/>
      <c r="X1740" s="209"/>
      <c r="Y1740" s="209"/>
      <c r="Z1740" s="209"/>
      <c r="AA1740" s="209"/>
      <c r="AB1740" s="209"/>
      <c r="AC1740" s="209"/>
      <c r="AD1740" s="209"/>
      <c r="AE1740" s="209"/>
      <c r="AF1740" s="209"/>
      <c r="AG1740" s="230">
        <v>2</v>
      </c>
      <c r="AH1740" s="209"/>
      <c r="AI1740" s="209"/>
      <c r="AJ1740" s="209"/>
      <c r="AK1740" s="209"/>
      <c r="AL1740" s="209"/>
      <c r="AM1740" s="209"/>
      <c r="AN1740" s="209"/>
      <c r="AO1740" s="209"/>
      <c r="AP1740" s="209"/>
      <c r="AQ1740" s="209"/>
      <c r="AR1740" s="209"/>
      <c r="AS1740" s="209"/>
      <c r="AT1740" s="209"/>
      <c r="AU1740" s="209"/>
      <c r="AV1740" s="209"/>
      <c r="AW1740" s="209"/>
      <c r="AX1740"/>
    </row>
    <row r="1741" spans="1:50" ht="15" hidden="1" x14ac:dyDescent="0.25">
      <c r="A1741" s="209">
        <v>4509</v>
      </c>
      <c r="B1741" s="209" t="s">
        <v>718</v>
      </c>
      <c r="C1741" s="210">
        <v>45691.49722222222</v>
      </c>
      <c r="D1741" s="209" t="s">
        <v>575</v>
      </c>
      <c r="E1741" s="209" t="s">
        <v>719</v>
      </c>
      <c r="F1741" s="209">
        <v>4</v>
      </c>
      <c r="G1741" s="209" t="s">
        <v>4</v>
      </c>
      <c r="H1741" s="209" t="s">
        <v>622</v>
      </c>
      <c r="I1741" s="209" t="s">
        <v>621</v>
      </c>
      <c r="J1741" s="209" t="s">
        <v>1</v>
      </c>
      <c r="K1741" s="209" t="s">
        <v>2389</v>
      </c>
      <c r="L1741" s="209" t="s">
        <v>604</v>
      </c>
      <c r="M1741" s="209" t="s">
        <v>1748</v>
      </c>
      <c r="N1741" s="209" t="s">
        <v>2057</v>
      </c>
      <c r="O1741" s="209"/>
      <c r="P1741" s="209"/>
      <c r="Q1741" s="209" t="s">
        <v>688</v>
      </c>
      <c r="R1741" s="209" t="e">
        <f>VLOOKUP(LEFT(Solicitacao_Prancha[[#This Row],[ORIGEM]],4),#REF!,2,0)</f>
        <v>#REF!</v>
      </c>
      <c r="S1741" s="209" t="e">
        <f>VLOOKUP(LEFT(Solicitacao_Prancha[[#This Row],[DESTINO]],4),#REF!,2,0)</f>
        <v>#REF!</v>
      </c>
      <c r="T1741" s="218" t="str">
        <f t="shared" ref="T1741:T1743" si="537">IF(U1741&gt;=48,"Aderente","Não Aderente")</f>
        <v>Não Aderente</v>
      </c>
      <c r="U1741" s="222">
        <f>((CONCATENATE(Solicitacao_Prancha[[#This Row],[DATA MOVIMENTAÇÃO]]," ",Solicitacao_Prancha[[#This Row],[HORA MOVIMENTAÇÃO]])-Solicitacao_Prancha[[#This Row],[DATA SOLICITAÇÃO]])*24)+3</f>
        <v>22.066666666651145</v>
      </c>
      <c r="V1741" s="218" t="s">
        <v>410</v>
      </c>
      <c r="W1741" s="209" t="str">
        <f>LEFT(Solicitacao_Prancha[[#This Row],[ORIGEM]],4)</f>
        <v>0455</v>
      </c>
      <c r="X1741" s="209" t="str">
        <f>LEFT(Solicitacao_Prancha[[#This Row],[DESTINO]],4)</f>
        <v>0354</v>
      </c>
      <c r="Y1741" s="209" t="str">
        <f t="shared" ref="Y1741:Y1743" si="538">CONCATENATE(V1741,W1741)</f>
        <v>BRLP0455</v>
      </c>
      <c r="Z1741" s="209" t="str">
        <f t="shared" ref="Z1741:Z1743" si="539">CONCATENATE(W1741,X1741)</f>
        <v>04550354</v>
      </c>
      <c r="AA1741" s="209" t="str">
        <f t="shared" ref="AA1741:AA1743" si="540">CONCATENATE(V1741,X1741)</f>
        <v>BRLP0354</v>
      </c>
      <c r="AB1741" s="222" t="e">
        <f>VLOOKUP(Y1741,#REF!,2,0)</f>
        <v>#REF!</v>
      </c>
      <c r="AC1741" s="222" t="e">
        <f>VLOOKUP(Z1741,#REF!,2,0)</f>
        <v>#REF!</v>
      </c>
      <c r="AD1741" s="222" t="e">
        <f>VLOOKUP(AA1741,#REF!,2,0)</f>
        <v>#REF!</v>
      </c>
      <c r="AE1741" s="228" t="e">
        <f t="shared" ref="AE1741:AE1743" si="541">SUM(AB1741:AD1741)</f>
        <v>#REF!</v>
      </c>
      <c r="AF1741" s="230" t="e">
        <f t="shared" ref="AF1741:AF1743" si="542">(AB1741/65)+(AC1741/42.5)+(AD1741/65)</f>
        <v>#REF!</v>
      </c>
      <c r="AG1741" s="230">
        <v>2</v>
      </c>
      <c r="AH1741" s="230" t="e">
        <f t="shared" ref="AH1741:AH1743" si="543">(AD1741/65)+(AE1741/42.5)+(AF1741/65)</f>
        <v>#REF!</v>
      </c>
      <c r="AI1741" s="230" t="e">
        <f t="shared" ref="AI1741:AI1743" si="544">(AE1741/65)+(AF1741/42.5)+(AG1741/65)</f>
        <v>#REF!</v>
      </c>
      <c r="AJ1741" s="209">
        <v>1</v>
      </c>
      <c r="AK1741" s="209"/>
      <c r="AL1741" s="209"/>
      <c r="AM1741" s="209"/>
      <c r="AN1741" s="209"/>
      <c r="AO1741" s="209"/>
      <c r="AP1741" s="209"/>
      <c r="AQ1741" s="209"/>
      <c r="AR1741" s="209"/>
      <c r="AS1741" s="209"/>
      <c r="AT1741" s="209"/>
      <c r="AU1741" s="209"/>
      <c r="AV1741" s="209"/>
      <c r="AW1741" s="209"/>
      <c r="AX1741"/>
    </row>
    <row r="1742" spans="1:50" ht="15" hidden="1" x14ac:dyDescent="0.25">
      <c r="A1742" s="209">
        <v>4512</v>
      </c>
      <c r="B1742" s="209" t="s">
        <v>718</v>
      </c>
      <c r="C1742" s="210">
        <v>45691.498611111114</v>
      </c>
      <c r="D1742" s="209" t="s">
        <v>575</v>
      </c>
      <c r="E1742" s="209" t="s">
        <v>719</v>
      </c>
      <c r="F1742" s="209">
        <v>4</v>
      </c>
      <c r="G1742" s="209" t="s">
        <v>4</v>
      </c>
      <c r="H1742" s="209" t="s">
        <v>622</v>
      </c>
      <c r="I1742" s="209" t="s">
        <v>621</v>
      </c>
      <c r="J1742" s="209" t="s">
        <v>1</v>
      </c>
      <c r="K1742" s="209" t="s">
        <v>2389</v>
      </c>
      <c r="L1742" s="209" t="s">
        <v>2436</v>
      </c>
      <c r="M1742" s="209" t="s">
        <v>1765</v>
      </c>
      <c r="N1742" s="209" t="s">
        <v>2057</v>
      </c>
      <c r="O1742" s="209"/>
      <c r="P1742" s="209"/>
      <c r="Q1742" s="209" t="s">
        <v>688</v>
      </c>
      <c r="R1742" s="209" t="e">
        <f>VLOOKUP(LEFT(Solicitacao_Prancha[[#This Row],[ORIGEM]],4),#REF!,2,0)</f>
        <v>#REF!</v>
      </c>
      <c r="S1742" s="209" t="e">
        <f>VLOOKUP(LEFT(Solicitacao_Prancha[[#This Row],[DESTINO]],4),#REF!,2,0)</f>
        <v>#REF!</v>
      </c>
      <c r="T1742" s="218" t="str">
        <f t="shared" si="537"/>
        <v>Não Aderente</v>
      </c>
      <c r="U1742" s="222">
        <f>((CONCATENATE(Solicitacao_Prancha[[#This Row],[DATA MOVIMENTAÇÃO]]," ",Solicitacao_Prancha[[#This Row],[HORA MOVIMENTAÇÃO]])-Solicitacao_Prancha[[#This Row],[DATA SOLICITAÇÃO]])*24)+3</f>
        <v>29.533333333209157</v>
      </c>
      <c r="V1742" s="218" t="s">
        <v>410</v>
      </c>
      <c r="W1742" s="209" t="str">
        <f>LEFT(Solicitacao_Prancha[[#This Row],[ORIGEM]],4)</f>
        <v>0398</v>
      </c>
      <c r="X1742" s="209" t="str">
        <f>LEFT(Solicitacao_Prancha[[#This Row],[DESTINO]],4)</f>
        <v>0354</v>
      </c>
      <c r="Y1742" s="209" t="str">
        <f t="shared" si="538"/>
        <v>BRLP0398</v>
      </c>
      <c r="Z1742" s="209" t="str">
        <f t="shared" si="539"/>
        <v>03980354</v>
      </c>
      <c r="AA1742" s="209" t="str">
        <f t="shared" si="540"/>
        <v>BRLP0354</v>
      </c>
      <c r="AB1742" s="222" t="e">
        <f>VLOOKUP(Y1742,#REF!,2,0)</f>
        <v>#REF!</v>
      </c>
      <c r="AC1742" s="222" t="e">
        <f>VLOOKUP(Z1742,#REF!,2,0)</f>
        <v>#REF!</v>
      </c>
      <c r="AD1742" s="222" t="e">
        <f>VLOOKUP(AA1742,#REF!,2,0)</f>
        <v>#REF!</v>
      </c>
      <c r="AE1742" s="228" t="e">
        <f t="shared" si="541"/>
        <v>#REF!</v>
      </c>
      <c r="AF1742" s="230" t="e">
        <f t="shared" si="542"/>
        <v>#REF!</v>
      </c>
      <c r="AG1742" s="230">
        <v>2</v>
      </c>
      <c r="AH1742" s="230" t="e">
        <f t="shared" si="543"/>
        <v>#REF!</v>
      </c>
      <c r="AI1742" s="230" t="e">
        <f t="shared" si="544"/>
        <v>#REF!</v>
      </c>
      <c r="AJ1742" s="209">
        <v>1</v>
      </c>
      <c r="AK1742" s="209"/>
      <c r="AL1742" s="209"/>
      <c r="AM1742" s="209"/>
      <c r="AN1742" s="209"/>
      <c r="AO1742" s="209"/>
      <c r="AP1742" s="209"/>
      <c r="AQ1742" s="209"/>
      <c r="AR1742" s="209"/>
      <c r="AS1742" s="209"/>
      <c r="AT1742" s="209"/>
      <c r="AU1742" s="209"/>
      <c r="AV1742" s="209"/>
      <c r="AW1742" s="209"/>
      <c r="AX1742"/>
    </row>
    <row r="1743" spans="1:50" ht="15" hidden="1" x14ac:dyDescent="0.25">
      <c r="A1743" s="209">
        <v>4510</v>
      </c>
      <c r="B1743" s="209" t="s">
        <v>717</v>
      </c>
      <c r="C1743" s="210">
        <v>45691.499305555553</v>
      </c>
      <c r="D1743" s="209" t="s">
        <v>2437</v>
      </c>
      <c r="E1743" s="209" t="s">
        <v>500</v>
      </c>
      <c r="F1743" s="209">
        <v>1</v>
      </c>
      <c r="G1743" s="209" t="s">
        <v>487</v>
      </c>
      <c r="H1743" s="209" t="s">
        <v>620</v>
      </c>
      <c r="I1743" s="209" t="s">
        <v>624</v>
      </c>
      <c r="J1743" s="209" t="s">
        <v>531</v>
      </c>
      <c r="K1743" s="209" t="s">
        <v>2389</v>
      </c>
      <c r="L1743" s="209" t="s">
        <v>598</v>
      </c>
      <c r="M1743" s="209" t="s">
        <v>820</v>
      </c>
      <c r="N1743" s="209" t="s">
        <v>974</v>
      </c>
      <c r="O1743" s="209"/>
      <c r="P1743" s="209" t="s">
        <v>633</v>
      </c>
      <c r="Q1743" s="209" t="s">
        <v>688</v>
      </c>
      <c r="R1743" s="209" t="e">
        <f>VLOOKUP(LEFT(Solicitacao_Prancha[[#This Row],[ORIGEM]],4),#REF!,2,0)</f>
        <v>#REF!</v>
      </c>
      <c r="S1743" s="209" t="e">
        <f>VLOOKUP(LEFT(Solicitacao_Prancha[[#This Row],[DESTINO]],4),#REF!,2,0)</f>
        <v>#REF!</v>
      </c>
      <c r="T1743" s="218" t="str">
        <f t="shared" si="537"/>
        <v>Não Aderente</v>
      </c>
      <c r="U1743" s="222">
        <f>((CONCATENATE(Solicitacao_Prancha[[#This Row],[DATA MOVIMENTAÇÃO]]," ",Solicitacao_Prancha[[#This Row],[HORA MOVIMENTAÇÃO]])-Solicitacao_Prancha[[#This Row],[DATA SOLICITAÇÃO]])*24)+3</f>
        <v>29.016666666779201</v>
      </c>
      <c r="V1743" s="218" t="s">
        <v>410</v>
      </c>
      <c r="W1743" s="209" t="str">
        <f>LEFT(Solicitacao_Prancha[[#This Row],[ORIGEM]],4)</f>
        <v>0489</v>
      </c>
      <c r="X1743" s="209" t="str">
        <f>LEFT(Solicitacao_Prancha[[#This Row],[DESTINO]],4)</f>
        <v>0517</v>
      </c>
      <c r="Y1743" s="209" t="str">
        <f t="shared" si="538"/>
        <v>BRLP0489</v>
      </c>
      <c r="Z1743" s="209" t="str">
        <f t="shared" si="539"/>
        <v>04890517</v>
      </c>
      <c r="AA1743" s="209" t="str">
        <f t="shared" si="540"/>
        <v>BRLP0517</v>
      </c>
      <c r="AB1743" s="222" t="e">
        <f>VLOOKUP(Y1743,#REF!,2,0)</f>
        <v>#REF!</v>
      </c>
      <c r="AC1743" s="222" t="e">
        <f>VLOOKUP(Z1743,#REF!,2,0)</f>
        <v>#REF!</v>
      </c>
      <c r="AD1743" s="222" t="e">
        <f>VLOOKUP(AA1743,#REF!,2,0)</f>
        <v>#REF!</v>
      </c>
      <c r="AE1743" s="228" t="e">
        <f t="shared" si="541"/>
        <v>#REF!</v>
      </c>
      <c r="AF1743" s="230" t="e">
        <f t="shared" si="542"/>
        <v>#REF!</v>
      </c>
      <c r="AG1743" s="230">
        <v>2</v>
      </c>
      <c r="AH1743" s="230" t="e">
        <f t="shared" si="543"/>
        <v>#REF!</v>
      </c>
      <c r="AI1743" s="230" t="e">
        <f t="shared" si="544"/>
        <v>#REF!</v>
      </c>
      <c r="AJ1743" s="209">
        <v>1</v>
      </c>
      <c r="AK1743" s="209"/>
      <c r="AL1743" s="209"/>
      <c r="AM1743" s="209"/>
      <c r="AN1743" s="209"/>
      <c r="AO1743" s="209"/>
      <c r="AP1743" s="209"/>
      <c r="AQ1743" s="209"/>
      <c r="AR1743" s="209"/>
      <c r="AS1743" s="209"/>
      <c r="AT1743" s="209"/>
      <c r="AU1743" s="209"/>
      <c r="AV1743" s="209"/>
      <c r="AW1743" s="209"/>
      <c r="AX1743"/>
    </row>
    <row r="1744" spans="1:50" ht="15" hidden="1" x14ac:dyDescent="0.25">
      <c r="A1744" s="209">
        <v>4511</v>
      </c>
      <c r="B1744" s="209" t="s">
        <v>717</v>
      </c>
      <c r="C1744" s="210">
        <v>45691.500694444447</v>
      </c>
      <c r="D1744" s="209" t="s">
        <v>2439</v>
      </c>
      <c r="E1744" s="209" t="s">
        <v>500</v>
      </c>
      <c r="F1744" s="209">
        <v>1</v>
      </c>
      <c r="G1744" s="209" t="s">
        <v>8</v>
      </c>
      <c r="H1744" s="209" t="s">
        <v>620</v>
      </c>
      <c r="I1744" s="209" t="s">
        <v>624</v>
      </c>
      <c r="J1744" s="209" t="s">
        <v>531</v>
      </c>
      <c r="K1744" s="209" t="s">
        <v>2424</v>
      </c>
      <c r="L1744" s="209" t="s">
        <v>2440</v>
      </c>
      <c r="M1744" s="209" t="s">
        <v>974</v>
      </c>
      <c r="N1744" s="209" t="s">
        <v>820</v>
      </c>
      <c r="O1744" s="209" t="s">
        <v>2441</v>
      </c>
      <c r="P1744" s="209" t="s">
        <v>633</v>
      </c>
      <c r="Q1744" s="209" t="s">
        <v>688</v>
      </c>
      <c r="R1744" s="209" t="e">
        <f>VLOOKUP(LEFT(Solicitacao_Prancha[[#This Row],[ORIGEM]],4),#REF!,2,0)</f>
        <v>#REF!</v>
      </c>
      <c r="S1744" s="209" t="e">
        <f>VLOOKUP(LEFT(Solicitacao_Prancha[[#This Row],[DESTINO]],4),#REF!,2,0)</f>
        <v>#REF!</v>
      </c>
      <c r="T1744" s="218" t="str">
        <f t="shared" ref="T1744:T1746" si="545">IF(U1744&gt;=48,"Aderente","Não Aderente")</f>
        <v>Aderente</v>
      </c>
      <c r="U1744" s="222">
        <f>((CONCATENATE(Solicitacao_Prancha[[#This Row],[DATA MOVIMENTAÇÃO]]," ",Solicitacao_Prancha[[#This Row],[HORA MOVIMENTAÇÃO]])-Solicitacao_Prancha[[#This Row],[DATA SOLICITAÇÃO]])*24)+3</f>
        <v>48.016666666546371</v>
      </c>
      <c r="V1744" s="218" t="s">
        <v>410</v>
      </c>
      <c r="W1744" s="209" t="str">
        <f>LEFT(Solicitacao_Prancha[[#This Row],[ORIGEM]],4)</f>
        <v>0517</v>
      </c>
      <c r="X1744" s="209" t="str">
        <f>LEFT(Solicitacao_Prancha[[#This Row],[DESTINO]],4)</f>
        <v>0489</v>
      </c>
      <c r="Y1744" s="209" t="str">
        <f t="shared" ref="Y1744:Y1746" si="546">CONCATENATE(V1744,W1744)</f>
        <v>BRLP0517</v>
      </c>
      <c r="Z1744" s="209" t="str">
        <f t="shared" ref="Z1744:Z1746" si="547">CONCATENATE(W1744,X1744)</f>
        <v>05170489</v>
      </c>
      <c r="AA1744" s="209" t="str">
        <f t="shared" ref="AA1744:AA1746" si="548">CONCATENATE(V1744,X1744)</f>
        <v>BRLP0489</v>
      </c>
      <c r="AB1744" s="222" t="e">
        <f>VLOOKUP(Y1744,#REF!,2,0)</f>
        <v>#REF!</v>
      </c>
      <c r="AC1744" s="222" t="e">
        <f>VLOOKUP(Z1744,#REF!,2,0)</f>
        <v>#REF!</v>
      </c>
      <c r="AD1744" s="222" t="e">
        <f>VLOOKUP(AA1744,#REF!,2,0)</f>
        <v>#REF!</v>
      </c>
      <c r="AE1744" s="228" t="e">
        <f t="shared" ref="AE1744:AE1746" si="549">SUM(AB1744:AD1744)</f>
        <v>#REF!</v>
      </c>
      <c r="AF1744" s="230" t="e">
        <f t="shared" ref="AF1744:AF1746" si="550">(AB1744/65)+(AC1744/42.5)+(AD1744/65)</f>
        <v>#REF!</v>
      </c>
      <c r="AG1744" s="230">
        <v>2</v>
      </c>
      <c r="AH1744" s="230" t="e">
        <f t="shared" ref="AH1744:AH1746" si="551">(AD1744/65)+(AE1744/42.5)+(AF1744/65)</f>
        <v>#REF!</v>
      </c>
      <c r="AI1744" s="230" t="e">
        <f t="shared" ref="AI1744:AI1746" si="552">(AE1744/65)+(AF1744/42.5)+(AG1744/65)</f>
        <v>#REF!</v>
      </c>
      <c r="AJ1744" s="230" t="e">
        <f t="shared" ref="AJ1744:AJ1746" si="553">(AF1744/65)+(AG1744/42.5)+(AH1744/65)</f>
        <v>#REF!</v>
      </c>
      <c r="AK1744" s="209"/>
      <c r="AL1744" s="209"/>
      <c r="AM1744" s="209"/>
      <c r="AN1744" s="209"/>
      <c r="AO1744" s="209"/>
      <c r="AP1744" s="209"/>
      <c r="AQ1744" s="209"/>
      <c r="AR1744" s="209"/>
      <c r="AS1744" s="209"/>
      <c r="AT1744" s="209"/>
      <c r="AU1744" s="209"/>
      <c r="AV1744" s="209"/>
      <c r="AW1744" s="209"/>
      <c r="AX1744"/>
    </row>
    <row r="1745" spans="1:50" ht="15" hidden="1" x14ac:dyDescent="0.25">
      <c r="A1745" s="209">
        <v>4514</v>
      </c>
      <c r="B1745" s="209" t="s">
        <v>745</v>
      </c>
      <c r="C1745" s="210">
        <v>45691.500694444447</v>
      </c>
      <c r="D1745" s="209" t="s">
        <v>587</v>
      </c>
      <c r="E1745" s="209" t="s">
        <v>485</v>
      </c>
      <c r="F1745" s="209">
        <v>1</v>
      </c>
      <c r="G1745" s="209" t="s">
        <v>689</v>
      </c>
      <c r="H1745" s="209" t="s">
        <v>620</v>
      </c>
      <c r="I1745" s="209" t="s">
        <v>624</v>
      </c>
      <c r="J1745" s="209" t="s">
        <v>1</v>
      </c>
      <c r="K1745" s="209" t="s">
        <v>2430</v>
      </c>
      <c r="L1745" s="209" t="s">
        <v>594</v>
      </c>
      <c r="M1745" s="209" t="s">
        <v>910</v>
      </c>
      <c r="N1745" s="209" t="s">
        <v>490</v>
      </c>
      <c r="O1745" s="209" t="s">
        <v>2438</v>
      </c>
      <c r="P1745" s="209"/>
      <c r="Q1745" s="209" t="s">
        <v>688</v>
      </c>
      <c r="R1745" s="209" t="e">
        <f>VLOOKUP(LEFT(Solicitacao_Prancha[[#This Row],[ORIGEM]],4),#REF!,2,0)</f>
        <v>#REF!</v>
      </c>
      <c r="S1745" s="209" t="e">
        <f>VLOOKUP(LEFT(Solicitacao_Prancha[[#This Row],[DESTINO]],4),#REF!,2,0)</f>
        <v>#REF!</v>
      </c>
      <c r="T1745" s="218" t="str">
        <f t="shared" si="545"/>
        <v>Aderente</v>
      </c>
      <c r="U1745" s="222">
        <f>((CONCATENATE(Solicitacao_Prancha[[#This Row],[DATA MOVIMENTAÇÃO]]," ",Solicitacao_Prancha[[#This Row],[HORA MOVIMENTAÇÃO]])-Solicitacao_Prancha[[#This Row],[DATA SOLICITAÇÃO]])*24)+3</f>
        <v>75.983333333220799</v>
      </c>
      <c r="V1745" s="218" t="s">
        <v>410</v>
      </c>
      <c r="W1745" s="209" t="str">
        <f>LEFT(Solicitacao_Prancha[[#This Row],[ORIGEM]],4)</f>
        <v>0397</v>
      </c>
      <c r="X1745" s="209" t="str">
        <f>LEFT(Solicitacao_Prancha[[#This Row],[DESTINO]],4)</f>
        <v>0425</v>
      </c>
      <c r="Y1745" s="209" t="str">
        <f t="shared" si="546"/>
        <v>BRLP0397</v>
      </c>
      <c r="Z1745" s="209" t="str">
        <f t="shared" si="547"/>
        <v>03970425</v>
      </c>
      <c r="AA1745" s="209" t="str">
        <f t="shared" si="548"/>
        <v>BRLP0425</v>
      </c>
      <c r="AB1745" s="222" t="e">
        <f>VLOOKUP(Y1745,#REF!,2,0)</f>
        <v>#REF!</v>
      </c>
      <c r="AC1745" s="222" t="e">
        <f>VLOOKUP(Z1745,#REF!,2,0)</f>
        <v>#REF!</v>
      </c>
      <c r="AD1745" s="222" t="e">
        <f>VLOOKUP(AA1745,#REF!,2,0)</f>
        <v>#REF!</v>
      </c>
      <c r="AE1745" s="228" t="e">
        <f t="shared" si="549"/>
        <v>#REF!</v>
      </c>
      <c r="AF1745" s="230" t="e">
        <f t="shared" si="550"/>
        <v>#REF!</v>
      </c>
      <c r="AG1745" s="230">
        <v>2</v>
      </c>
      <c r="AH1745" s="230" t="e">
        <f t="shared" si="551"/>
        <v>#REF!</v>
      </c>
      <c r="AI1745" s="230" t="e">
        <f t="shared" si="552"/>
        <v>#REF!</v>
      </c>
      <c r="AJ1745" s="230" t="e">
        <f t="shared" si="553"/>
        <v>#REF!</v>
      </c>
      <c r="AK1745" s="209"/>
      <c r="AL1745" s="209"/>
      <c r="AM1745" s="209"/>
      <c r="AN1745" s="209"/>
      <c r="AO1745" s="209"/>
      <c r="AP1745" s="209"/>
      <c r="AQ1745" s="209"/>
      <c r="AR1745" s="209"/>
      <c r="AS1745" s="209"/>
      <c r="AT1745" s="209"/>
      <c r="AU1745" s="209"/>
      <c r="AV1745" s="209"/>
      <c r="AW1745" s="209"/>
      <c r="AX1745"/>
    </row>
    <row r="1746" spans="1:50" ht="15" hidden="1" x14ac:dyDescent="0.25">
      <c r="A1746" s="209">
        <v>4513</v>
      </c>
      <c r="B1746" s="209" t="s">
        <v>718</v>
      </c>
      <c r="C1746" s="210">
        <v>45691.502083333333</v>
      </c>
      <c r="D1746" s="209" t="s">
        <v>575</v>
      </c>
      <c r="E1746" s="209" t="s">
        <v>719</v>
      </c>
      <c r="F1746" s="209">
        <v>4</v>
      </c>
      <c r="G1746" s="209" t="s">
        <v>4</v>
      </c>
      <c r="H1746" s="209" t="s">
        <v>622</v>
      </c>
      <c r="I1746" s="209" t="s">
        <v>621</v>
      </c>
      <c r="J1746" s="209" t="s">
        <v>1</v>
      </c>
      <c r="K1746" s="209" t="s">
        <v>2424</v>
      </c>
      <c r="L1746" s="209" t="s">
        <v>600</v>
      </c>
      <c r="M1746" s="209" t="s">
        <v>1765</v>
      </c>
      <c r="N1746" s="209" t="s">
        <v>2057</v>
      </c>
      <c r="O1746" s="209"/>
      <c r="P1746" s="209"/>
      <c r="Q1746" s="209" t="s">
        <v>688</v>
      </c>
      <c r="R1746" s="209" t="e">
        <f>VLOOKUP(LEFT(Solicitacao_Prancha[[#This Row],[ORIGEM]],4),#REF!,2,0)</f>
        <v>#REF!</v>
      </c>
      <c r="S1746" s="209" t="e">
        <f>VLOOKUP(LEFT(Solicitacao_Prancha[[#This Row],[DESTINO]],4),#REF!,2,0)</f>
        <v>#REF!</v>
      </c>
      <c r="T1746" s="218" t="str">
        <f t="shared" si="545"/>
        <v>Não Aderente</v>
      </c>
      <c r="U1746" s="222">
        <f>((CONCATENATE(Solicitacao_Prancha[[#This Row],[DATA MOVIMENTAÇÃO]]," ",Solicitacao_Prancha[[#This Row],[HORA MOVIMENTAÇÃO]])-Solicitacao_Prancha[[#This Row],[DATA SOLICITAÇÃO]])*24)+3</f>
        <v>44.950000000011642</v>
      </c>
      <c r="V1746" s="218" t="s">
        <v>410</v>
      </c>
      <c r="W1746" s="209" t="str">
        <f>LEFT(Solicitacao_Prancha[[#This Row],[ORIGEM]],4)</f>
        <v>0398</v>
      </c>
      <c r="X1746" s="209" t="str">
        <f>LEFT(Solicitacao_Prancha[[#This Row],[DESTINO]],4)</f>
        <v>0354</v>
      </c>
      <c r="Y1746" s="209" t="str">
        <f t="shared" si="546"/>
        <v>BRLP0398</v>
      </c>
      <c r="Z1746" s="209" t="str">
        <f t="shared" si="547"/>
        <v>03980354</v>
      </c>
      <c r="AA1746" s="209" t="str">
        <f t="shared" si="548"/>
        <v>BRLP0354</v>
      </c>
      <c r="AB1746" s="222" t="e">
        <f>VLOOKUP(Y1746,#REF!,2,0)</f>
        <v>#REF!</v>
      </c>
      <c r="AC1746" s="222" t="e">
        <f>VLOOKUP(Z1746,#REF!,2,0)</f>
        <v>#REF!</v>
      </c>
      <c r="AD1746" s="222" t="e">
        <f>VLOOKUP(AA1746,#REF!,2,0)</f>
        <v>#REF!</v>
      </c>
      <c r="AE1746" s="228" t="e">
        <f t="shared" si="549"/>
        <v>#REF!</v>
      </c>
      <c r="AF1746" s="230" t="e">
        <f t="shared" si="550"/>
        <v>#REF!</v>
      </c>
      <c r="AG1746" s="230">
        <v>2</v>
      </c>
      <c r="AH1746" s="230" t="e">
        <f t="shared" si="551"/>
        <v>#REF!</v>
      </c>
      <c r="AI1746" s="230" t="e">
        <f t="shared" si="552"/>
        <v>#REF!</v>
      </c>
      <c r="AJ1746" s="230" t="e">
        <f t="shared" si="553"/>
        <v>#REF!</v>
      </c>
      <c r="AK1746" s="209"/>
      <c r="AL1746" s="209"/>
      <c r="AM1746" s="209"/>
      <c r="AN1746" s="209"/>
      <c r="AO1746" s="209"/>
      <c r="AP1746" s="209"/>
      <c r="AQ1746" s="209"/>
      <c r="AR1746" s="209"/>
      <c r="AS1746" s="209"/>
      <c r="AT1746" s="209"/>
      <c r="AU1746" s="209"/>
      <c r="AV1746" s="209"/>
      <c r="AW1746" s="209"/>
      <c r="AX1746"/>
    </row>
    <row r="1747" spans="1:50" ht="15" hidden="1" x14ac:dyDescent="0.25">
      <c r="A1747" s="209">
        <v>4515</v>
      </c>
      <c r="B1747" s="209" t="s">
        <v>803</v>
      </c>
      <c r="C1747" s="210">
        <v>45691.509722222225</v>
      </c>
      <c r="D1747" s="209" t="s">
        <v>2442</v>
      </c>
      <c r="E1747" s="209" t="s">
        <v>489</v>
      </c>
      <c r="F1747" s="209">
        <v>1</v>
      </c>
      <c r="G1747" s="209" t="s">
        <v>589</v>
      </c>
      <c r="H1747" s="209" t="s">
        <v>620</v>
      </c>
      <c r="I1747" s="209" t="s">
        <v>624</v>
      </c>
      <c r="J1747" s="209" t="s">
        <v>1</v>
      </c>
      <c r="K1747" s="209" t="s">
        <v>2424</v>
      </c>
      <c r="L1747" s="209" t="s">
        <v>607</v>
      </c>
      <c r="M1747" s="209" t="s">
        <v>2</v>
      </c>
      <c r="N1747" s="209" t="s">
        <v>2</v>
      </c>
      <c r="O1747" s="209" t="s">
        <v>2443</v>
      </c>
      <c r="P1747" s="209"/>
      <c r="Q1747" s="209" t="s">
        <v>688</v>
      </c>
      <c r="R1747" s="209" t="e">
        <f>VLOOKUP(LEFT(Solicitacao_Prancha[[#This Row],[ORIGEM]],4),#REF!,2,0)</f>
        <v>#REF!</v>
      </c>
      <c r="S1747" s="209" t="e">
        <f>VLOOKUP(LEFT(Solicitacao_Prancha[[#This Row],[DESTINO]],4),#REF!,2,0)</f>
        <v>#REF!</v>
      </c>
      <c r="T1747" s="218" t="str">
        <f t="shared" ref="T1747" si="554">IF(U1747&gt;=48,"Aderente","Não Aderente")</f>
        <v>Não Aderente</v>
      </c>
      <c r="U1747" s="222">
        <f>((CONCATENATE(Solicitacao_Prancha[[#This Row],[DATA MOVIMENTAÇÃO]]," ",Solicitacao_Prancha[[#This Row],[HORA MOVIMENTAÇÃO]])-Solicitacao_Prancha[[#This Row],[DATA SOLICITAÇÃO]])*24)+3</f>
        <v>47.266666666546371</v>
      </c>
      <c r="V1747" s="218" t="s">
        <v>410</v>
      </c>
      <c r="W1747" s="209" t="str">
        <f>LEFT(Solicitacao_Prancha[[#This Row],[ORIGEM]],4)</f>
        <v>0001</v>
      </c>
      <c r="X1747" s="209" t="str">
        <f>LEFT(Solicitacao_Prancha[[#This Row],[DESTINO]],4)</f>
        <v>0001</v>
      </c>
      <c r="Y1747" s="209" t="str">
        <f t="shared" ref="Y1747" si="555">CONCATENATE(V1747,W1747)</f>
        <v>BRLP0001</v>
      </c>
      <c r="Z1747" s="209" t="str">
        <f t="shared" ref="Z1747" si="556">CONCATENATE(W1747,X1747)</f>
        <v>00010001</v>
      </c>
      <c r="AA1747" s="209" t="str">
        <f t="shared" ref="AA1747" si="557">CONCATENATE(V1747,X1747)</f>
        <v>BRLP0001</v>
      </c>
      <c r="AB1747" s="222" t="e">
        <f>VLOOKUP(Y1747,#REF!,2,0)</f>
        <v>#REF!</v>
      </c>
      <c r="AC1747" s="222" t="e">
        <f>VLOOKUP(Z1747,#REF!,2,0)</f>
        <v>#REF!</v>
      </c>
      <c r="AD1747" s="222" t="e">
        <f>VLOOKUP(AA1747,#REF!,2,0)</f>
        <v>#REF!</v>
      </c>
      <c r="AE1747" s="228" t="e">
        <f t="shared" ref="AE1747" si="558">SUM(AB1747:AD1747)</f>
        <v>#REF!</v>
      </c>
      <c r="AF1747" s="230" t="e">
        <f t="shared" ref="AF1747" si="559">(AB1747/65)+(AC1747/42.5)+(AD1747/65)</f>
        <v>#REF!</v>
      </c>
      <c r="AG1747" s="230">
        <v>2</v>
      </c>
      <c r="AH1747" s="230" t="e">
        <f t="shared" ref="AH1747" si="560">(AD1747/65)+(AE1747/42.5)+(AF1747/65)</f>
        <v>#REF!</v>
      </c>
      <c r="AI1747" s="230" t="e">
        <f t="shared" ref="AI1747" si="561">(AE1747/65)+(AF1747/42.5)+(AG1747/65)</f>
        <v>#REF!</v>
      </c>
      <c r="AJ1747" s="230" t="e">
        <f t="shared" ref="AJ1747" si="562">(AF1747/65)+(AG1747/42.5)+(AH1747/65)</f>
        <v>#REF!</v>
      </c>
      <c r="AK1747" s="209"/>
      <c r="AL1747" s="209"/>
      <c r="AM1747" s="209"/>
      <c r="AN1747" s="209"/>
      <c r="AO1747" s="209"/>
      <c r="AP1747" s="209"/>
      <c r="AQ1747" s="209"/>
      <c r="AR1747" s="209"/>
      <c r="AS1747" s="209"/>
      <c r="AT1747" s="209"/>
      <c r="AU1747" s="209"/>
      <c r="AV1747" s="209"/>
      <c r="AW1747" s="209"/>
      <c r="AX1747"/>
    </row>
    <row r="1748" spans="1:50" ht="15" hidden="1" x14ac:dyDescent="0.25">
      <c r="A1748" s="209">
        <v>4516</v>
      </c>
      <c r="B1748" s="209" t="s">
        <v>745</v>
      </c>
      <c r="C1748" s="210">
        <v>45691.556250000001</v>
      </c>
      <c r="D1748" s="209" t="s">
        <v>484</v>
      </c>
      <c r="E1748" s="209" t="s">
        <v>497</v>
      </c>
      <c r="F1748" s="209">
        <v>3</v>
      </c>
      <c r="G1748" s="209" t="s">
        <v>486</v>
      </c>
      <c r="H1748" s="209" t="s">
        <v>624</v>
      </c>
      <c r="I1748" s="209" t="s">
        <v>622</v>
      </c>
      <c r="J1748" s="209" t="s">
        <v>1</v>
      </c>
      <c r="K1748" s="209" t="s">
        <v>2424</v>
      </c>
      <c r="L1748" s="209" t="s">
        <v>2285</v>
      </c>
      <c r="M1748" s="209" t="s">
        <v>3</v>
      </c>
      <c r="N1748" s="209" t="s">
        <v>1499</v>
      </c>
      <c r="O1748" s="209"/>
      <c r="P1748" s="209"/>
      <c r="Q1748" s="209" t="s">
        <v>688</v>
      </c>
      <c r="R1748" s="209" t="e">
        <f>VLOOKUP(LEFT(Solicitacao_Prancha[[#This Row],[ORIGEM]],4),#REF!,2,0)</f>
        <v>#REF!</v>
      </c>
      <c r="S1748" s="209" t="e">
        <f>VLOOKUP(LEFT(Solicitacao_Prancha[[#This Row],[DESTINO]],4),#REF!,2,0)</f>
        <v>#REF!</v>
      </c>
      <c r="T1748" s="209"/>
      <c r="U1748" s="209"/>
      <c r="V1748" s="209"/>
      <c r="W1748" s="209"/>
      <c r="X1748" s="209"/>
      <c r="Y1748" s="209"/>
      <c r="Z1748" s="209"/>
      <c r="AA1748" s="209"/>
      <c r="AB1748" s="209"/>
      <c r="AC1748" s="209"/>
      <c r="AD1748" s="209"/>
      <c r="AE1748" s="209"/>
      <c r="AF1748" s="209"/>
      <c r="AG1748" s="230">
        <v>2</v>
      </c>
      <c r="AH1748" s="209"/>
      <c r="AI1748" s="209"/>
      <c r="AJ1748" s="209"/>
      <c r="AK1748" s="209"/>
      <c r="AL1748" s="209"/>
      <c r="AM1748" s="209"/>
      <c r="AN1748" s="209"/>
      <c r="AO1748" s="209"/>
      <c r="AP1748" s="209"/>
      <c r="AQ1748" s="209"/>
      <c r="AR1748" s="209"/>
      <c r="AS1748" s="209"/>
      <c r="AT1748" s="209"/>
      <c r="AU1748" s="209"/>
      <c r="AV1748" s="209"/>
      <c r="AW1748" s="209"/>
      <c r="AX1748"/>
    </row>
    <row r="1749" spans="1:50" ht="15" hidden="1" x14ac:dyDescent="0.25">
      <c r="A1749" s="209">
        <v>4517</v>
      </c>
      <c r="B1749" s="209" t="s">
        <v>745</v>
      </c>
      <c r="C1749" s="210">
        <v>45691.556944444441</v>
      </c>
      <c r="D1749" s="209" t="s">
        <v>484</v>
      </c>
      <c r="E1749" s="209" t="s">
        <v>497</v>
      </c>
      <c r="F1749" s="209">
        <v>3</v>
      </c>
      <c r="G1749" s="209" t="s">
        <v>486</v>
      </c>
      <c r="H1749" s="209" t="s">
        <v>621</v>
      </c>
      <c r="I1749" s="209" t="s">
        <v>622</v>
      </c>
      <c r="J1749" s="209" t="s">
        <v>502</v>
      </c>
      <c r="K1749" s="209" t="s">
        <v>2389</v>
      </c>
      <c r="L1749" s="209" t="s">
        <v>2444</v>
      </c>
      <c r="M1749" s="209" t="s">
        <v>3</v>
      </c>
      <c r="N1749" s="209" t="s">
        <v>1499</v>
      </c>
      <c r="O1749" s="209"/>
      <c r="P1749" s="209"/>
      <c r="Q1749" s="209" t="s">
        <v>688</v>
      </c>
      <c r="R1749" s="209" t="e">
        <f>VLOOKUP(LEFT(Solicitacao_Prancha[[#This Row],[ORIGEM]],4),#REF!,2,0)</f>
        <v>#REF!</v>
      </c>
      <c r="S1749" s="209" t="e">
        <f>VLOOKUP(LEFT(Solicitacao_Prancha[[#This Row],[DESTINO]],4),#REF!,2,0)</f>
        <v>#REF!</v>
      </c>
      <c r="T1749" s="218" t="str">
        <f t="shared" ref="T1749:T1751" si="563">IF(U1749&gt;=48,"Aderente","Não Aderente")</f>
        <v>Não Aderente</v>
      </c>
      <c r="U1749" s="222">
        <f>((CONCATENATE(Solicitacao_Prancha[[#This Row],[DATA MOVIMENTAÇÃO]]," ",Solicitacao_Prancha[[#This Row],[HORA MOVIMENTAÇÃO]])-Solicitacao_Prancha[[#This Row],[DATA SOLICITAÇÃO]])*24)+3</f>
        <v>27.683333333465271</v>
      </c>
      <c r="V1749" s="218" t="s">
        <v>410</v>
      </c>
      <c r="W1749" s="209" t="str">
        <f>LEFT(Solicitacao_Prancha[[#This Row],[ORIGEM]],4)</f>
        <v>0003</v>
      </c>
      <c r="X1749" s="209" t="str">
        <f>LEFT(Solicitacao_Prancha[[#This Row],[DESTINO]],4)</f>
        <v>0077</v>
      </c>
      <c r="Y1749" s="209" t="str">
        <f t="shared" ref="Y1749:Y1751" si="564">CONCATENATE(V1749,W1749)</f>
        <v>BRLP0003</v>
      </c>
      <c r="Z1749" s="209" t="str">
        <f t="shared" ref="Z1749:Z1751" si="565">CONCATENATE(W1749,X1749)</f>
        <v>00030077</v>
      </c>
      <c r="AA1749" s="209" t="str">
        <f t="shared" ref="AA1749:AA1751" si="566">CONCATENATE(V1749,X1749)</f>
        <v>BRLP0077</v>
      </c>
      <c r="AB1749" s="222" t="e">
        <f>VLOOKUP(Y1749,#REF!,2,0)</f>
        <v>#REF!</v>
      </c>
      <c r="AC1749" s="222" t="e">
        <f>VLOOKUP(Z1749,#REF!,2,0)</f>
        <v>#REF!</v>
      </c>
      <c r="AD1749" s="222" t="e">
        <f>VLOOKUP(AA1749,#REF!,2,0)</f>
        <v>#REF!</v>
      </c>
      <c r="AE1749" s="228" t="e">
        <f t="shared" ref="AE1749:AE1751" si="567">SUM(AB1749:AD1749)</f>
        <v>#REF!</v>
      </c>
      <c r="AF1749" s="230" t="e">
        <f t="shared" ref="AF1749:AF1751" si="568">(AB1749/65)+(AC1749/42.5)+(AD1749/65)</f>
        <v>#REF!</v>
      </c>
      <c r="AG1749" s="230">
        <v>2</v>
      </c>
      <c r="AH1749" s="230" t="e">
        <f t="shared" ref="AH1749:AH1751" si="569">(AD1749/65)+(AE1749/42.5)+(AF1749/65)</f>
        <v>#REF!</v>
      </c>
      <c r="AI1749" s="230" t="e">
        <f t="shared" ref="AI1749:AI1751" si="570">(AE1749/65)+(AF1749/42.5)+(AG1749/65)</f>
        <v>#REF!</v>
      </c>
      <c r="AJ1749" s="209">
        <v>1</v>
      </c>
      <c r="AK1749" s="209"/>
      <c r="AL1749" s="209"/>
      <c r="AM1749" s="209"/>
      <c r="AN1749" s="209"/>
      <c r="AO1749" s="209"/>
      <c r="AP1749" s="209"/>
      <c r="AQ1749" s="209"/>
      <c r="AR1749" s="209"/>
      <c r="AS1749" s="209"/>
      <c r="AT1749" s="209"/>
      <c r="AU1749" s="209"/>
      <c r="AV1749" s="209"/>
      <c r="AW1749" s="209"/>
      <c r="AX1749"/>
    </row>
    <row r="1750" spans="1:50" ht="15" hidden="1" x14ac:dyDescent="0.25">
      <c r="A1750" s="209">
        <v>4518</v>
      </c>
      <c r="B1750" s="209" t="s">
        <v>743</v>
      </c>
      <c r="C1750" s="210">
        <v>45691.566666666666</v>
      </c>
      <c r="D1750" s="209" t="s">
        <v>1123</v>
      </c>
      <c r="E1750" s="209" t="s">
        <v>493</v>
      </c>
      <c r="F1750" s="209">
        <v>1</v>
      </c>
      <c r="G1750" s="209" t="s">
        <v>501</v>
      </c>
      <c r="H1750" s="209" t="s">
        <v>620</v>
      </c>
      <c r="I1750" s="209" t="s">
        <v>621</v>
      </c>
      <c r="J1750" s="209" t="s">
        <v>531</v>
      </c>
      <c r="K1750" s="209" t="s">
        <v>2389</v>
      </c>
      <c r="L1750" s="209" t="s">
        <v>612</v>
      </c>
      <c r="M1750" s="209" t="s">
        <v>1477</v>
      </c>
      <c r="N1750" s="209" t="s">
        <v>2240</v>
      </c>
      <c r="O1750" s="209"/>
      <c r="P1750" s="209" t="s">
        <v>848</v>
      </c>
      <c r="Q1750" s="209" t="s">
        <v>688</v>
      </c>
      <c r="R1750" s="209" t="e">
        <f>VLOOKUP(LEFT(Solicitacao_Prancha[[#This Row],[ORIGEM]],4),#REF!,2,0)</f>
        <v>#REF!</v>
      </c>
      <c r="S1750" s="209" t="e">
        <f>VLOOKUP(LEFT(Solicitacao_Prancha[[#This Row],[DESTINO]],4),#REF!,2,0)</f>
        <v>#REF!</v>
      </c>
      <c r="T1750" s="218" t="str">
        <f t="shared" si="563"/>
        <v>Não Aderente</v>
      </c>
      <c r="U1750" s="222">
        <f>((CONCATENATE(Solicitacao_Prancha[[#This Row],[DATA MOVIMENTAÇÃO]]," ",Solicitacao_Prancha[[#This Row],[HORA MOVIMENTAÇÃO]])-Solicitacao_Prancha[[#This Row],[DATA SOLICITAÇÃO]])*24)+3</f>
        <v>19.900000000081491</v>
      </c>
      <c r="V1750" s="218" t="s">
        <v>410</v>
      </c>
      <c r="W1750" s="209" t="str">
        <f>LEFT(Solicitacao_Prancha[[#This Row],[ORIGEM]],4)</f>
        <v>0520</v>
      </c>
      <c r="X1750" s="209" t="str">
        <f>LEFT(Solicitacao_Prancha[[#This Row],[DESTINO]],4)</f>
        <v>0475</v>
      </c>
      <c r="Y1750" s="209" t="str">
        <f t="shared" si="564"/>
        <v>BRLP0520</v>
      </c>
      <c r="Z1750" s="209" t="str">
        <f t="shared" si="565"/>
        <v>05200475</v>
      </c>
      <c r="AA1750" s="209" t="str">
        <f t="shared" si="566"/>
        <v>BRLP0475</v>
      </c>
      <c r="AB1750" s="222" t="e">
        <f>VLOOKUP(Y1750,#REF!,2,0)</f>
        <v>#REF!</v>
      </c>
      <c r="AC1750" s="222" t="e">
        <f>VLOOKUP(Z1750,#REF!,2,0)</f>
        <v>#REF!</v>
      </c>
      <c r="AD1750" s="222" t="e">
        <f>VLOOKUP(AA1750,#REF!,2,0)</f>
        <v>#REF!</v>
      </c>
      <c r="AE1750" s="228" t="e">
        <f t="shared" si="567"/>
        <v>#REF!</v>
      </c>
      <c r="AF1750" s="230" t="e">
        <f t="shared" si="568"/>
        <v>#REF!</v>
      </c>
      <c r="AG1750" s="230">
        <v>2</v>
      </c>
      <c r="AH1750" s="230" t="e">
        <f t="shared" si="569"/>
        <v>#REF!</v>
      </c>
      <c r="AI1750" s="230" t="e">
        <f t="shared" si="570"/>
        <v>#REF!</v>
      </c>
      <c r="AJ1750" s="209">
        <v>1</v>
      </c>
      <c r="AK1750" s="209"/>
      <c r="AL1750" s="209"/>
      <c r="AM1750" s="209"/>
      <c r="AN1750" s="209"/>
      <c r="AO1750" s="209"/>
      <c r="AP1750" s="209"/>
      <c r="AQ1750" s="209"/>
      <c r="AR1750" s="209"/>
      <c r="AS1750" s="209"/>
      <c r="AT1750" s="209"/>
      <c r="AU1750" s="209"/>
      <c r="AV1750" s="209"/>
      <c r="AW1750" s="209"/>
      <c r="AX1750"/>
    </row>
    <row r="1751" spans="1:50" ht="15" hidden="1" x14ac:dyDescent="0.25">
      <c r="A1751" s="209">
        <v>4519</v>
      </c>
      <c r="B1751" s="209" t="s">
        <v>745</v>
      </c>
      <c r="C1751" s="210">
        <v>45691.570138888892</v>
      </c>
      <c r="D1751" s="209" t="s">
        <v>2326</v>
      </c>
      <c r="E1751" s="209" t="s">
        <v>497</v>
      </c>
      <c r="F1751" s="209">
        <v>2</v>
      </c>
      <c r="G1751" s="209" t="s">
        <v>2316</v>
      </c>
      <c r="H1751" s="209" t="s">
        <v>621</v>
      </c>
      <c r="I1751" s="209" t="s">
        <v>624</v>
      </c>
      <c r="J1751" s="209" t="s">
        <v>1</v>
      </c>
      <c r="K1751" s="209" t="s">
        <v>2389</v>
      </c>
      <c r="L1751" s="209" t="s">
        <v>598</v>
      </c>
      <c r="M1751" s="209" t="s">
        <v>2445</v>
      </c>
      <c r="N1751" s="209" t="s">
        <v>2194</v>
      </c>
      <c r="O1751" s="209"/>
      <c r="P1751" s="209"/>
      <c r="Q1751" s="209" t="s">
        <v>687</v>
      </c>
      <c r="R1751" s="209" t="e">
        <f>VLOOKUP(LEFT(Solicitacao_Prancha[[#This Row],[ORIGEM]],4),#REF!,2,0)</f>
        <v>#REF!</v>
      </c>
      <c r="S1751" s="209" t="e">
        <f>VLOOKUP(LEFT(Solicitacao_Prancha[[#This Row],[DESTINO]],4),#REF!,2,0)</f>
        <v>#REF!</v>
      </c>
      <c r="T1751" s="218" t="str">
        <f t="shared" si="563"/>
        <v>Não Aderente</v>
      </c>
      <c r="U1751" s="222">
        <f>((CONCATENATE(Solicitacao_Prancha[[#This Row],[DATA MOVIMENTAÇÃO]]," ",Solicitacao_Prancha[[#This Row],[HORA MOVIMENTAÇÃO]])-Solicitacao_Prancha[[#This Row],[DATA SOLICITAÇÃO]])*24)+3</f>
        <v>27.316666666651145</v>
      </c>
      <c r="V1751" s="218" t="s">
        <v>410</v>
      </c>
      <c r="W1751" s="209" t="str">
        <f>LEFT(Solicitacao_Prancha[[#This Row],[ORIGEM]],4)</f>
        <v>0187</v>
      </c>
      <c r="X1751" s="209" t="str">
        <f>LEFT(Solicitacao_Prancha[[#This Row],[DESTINO]],4)</f>
        <v>0493</v>
      </c>
      <c r="Y1751" s="209" t="str">
        <f t="shared" si="564"/>
        <v>BRLP0187</v>
      </c>
      <c r="Z1751" s="209" t="str">
        <f t="shared" si="565"/>
        <v>01870493</v>
      </c>
      <c r="AA1751" s="209" t="str">
        <f t="shared" si="566"/>
        <v>BRLP0493</v>
      </c>
      <c r="AB1751" s="222" t="e">
        <f>VLOOKUP(Y1751,#REF!,2,0)</f>
        <v>#REF!</v>
      </c>
      <c r="AC1751" s="222" t="e">
        <f>VLOOKUP(Z1751,#REF!,2,0)</f>
        <v>#REF!</v>
      </c>
      <c r="AD1751" s="222" t="e">
        <f>VLOOKUP(AA1751,#REF!,2,0)</f>
        <v>#REF!</v>
      </c>
      <c r="AE1751" s="228" t="e">
        <f t="shared" si="567"/>
        <v>#REF!</v>
      </c>
      <c r="AF1751" s="230" t="e">
        <f t="shared" si="568"/>
        <v>#REF!</v>
      </c>
      <c r="AG1751" s="230">
        <v>2</v>
      </c>
      <c r="AH1751" s="230" t="e">
        <f t="shared" si="569"/>
        <v>#REF!</v>
      </c>
      <c r="AI1751" s="230" t="e">
        <f t="shared" si="570"/>
        <v>#REF!</v>
      </c>
      <c r="AJ1751" s="209">
        <v>1</v>
      </c>
      <c r="AK1751" s="209"/>
      <c r="AL1751" s="209"/>
      <c r="AM1751" s="209"/>
      <c r="AN1751" s="209"/>
      <c r="AO1751" s="209"/>
      <c r="AP1751" s="209"/>
      <c r="AQ1751" s="209"/>
      <c r="AR1751" s="209"/>
      <c r="AS1751" s="209"/>
      <c r="AT1751" s="209"/>
      <c r="AU1751" s="209"/>
      <c r="AV1751" s="209"/>
      <c r="AW1751" s="209"/>
      <c r="AX1751"/>
    </row>
    <row r="1752" spans="1:50" ht="15" hidden="1" x14ac:dyDescent="0.25">
      <c r="A1752" s="209">
        <v>4520</v>
      </c>
      <c r="B1752" s="209" t="s">
        <v>718</v>
      </c>
      <c r="C1752" s="210">
        <v>45691.6</v>
      </c>
      <c r="D1752" s="209" t="s">
        <v>563</v>
      </c>
      <c r="E1752" s="209" t="s">
        <v>744</v>
      </c>
      <c r="F1752" s="209">
        <v>8</v>
      </c>
      <c r="G1752" s="209" t="s">
        <v>516</v>
      </c>
      <c r="H1752" s="209" t="s">
        <v>664</v>
      </c>
      <c r="I1752" s="209" t="s">
        <v>624</v>
      </c>
      <c r="J1752" s="209" t="s">
        <v>1</v>
      </c>
      <c r="K1752" s="209" t="s">
        <v>2424</v>
      </c>
      <c r="L1752" s="209" t="s">
        <v>596</v>
      </c>
      <c r="M1752" s="209" t="s">
        <v>2305</v>
      </c>
      <c r="N1752" s="209" t="s">
        <v>2354</v>
      </c>
      <c r="O1752" s="209"/>
      <c r="P1752" s="209"/>
      <c r="Q1752" s="209" t="s">
        <v>688</v>
      </c>
      <c r="R1752" s="209" t="e">
        <f>VLOOKUP(LEFT(Solicitacao_Prancha[[#This Row],[ORIGEM]],4),#REF!,2,0)</f>
        <v>#REF!</v>
      </c>
      <c r="S1752" s="209" t="e">
        <f>VLOOKUP(LEFT(Solicitacao_Prancha[[#This Row],[DESTINO]],4),#REF!,2,0)</f>
        <v>#REF!</v>
      </c>
      <c r="T1752" s="218" t="str">
        <f t="shared" ref="T1752" si="571">IF(U1752&gt;=48,"Aderente","Não Aderente")</f>
        <v>Não Aderente</v>
      </c>
      <c r="U1752" s="222">
        <f>((CONCATENATE(Solicitacao_Prancha[[#This Row],[DATA MOVIMENTAÇÃO]]," ",Solicitacao_Prancha[[#This Row],[HORA MOVIMENTAÇÃO]])-Solicitacao_Prancha[[#This Row],[DATA SOLICITAÇÃO]])*24)+3</f>
        <v>39.099999999976717</v>
      </c>
      <c r="V1752" s="218" t="s">
        <v>410</v>
      </c>
      <c r="W1752" s="209" t="str">
        <f>LEFT(Solicitacao_Prancha[[#This Row],[ORIGEM]],4)</f>
        <v>0360</v>
      </c>
      <c r="X1752" s="209" t="str">
        <f>LEFT(Solicitacao_Prancha[[#This Row],[DESTINO]],4)</f>
        <v>0274</v>
      </c>
      <c r="Y1752" s="209" t="str">
        <f t="shared" ref="Y1752" si="572">CONCATENATE(V1752,W1752)</f>
        <v>BRLP0360</v>
      </c>
      <c r="Z1752" s="209" t="str">
        <f t="shared" ref="Z1752" si="573">CONCATENATE(W1752,X1752)</f>
        <v>03600274</v>
      </c>
      <c r="AA1752" s="209" t="str">
        <f t="shared" ref="AA1752" si="574">CONCATENATE(V1752,X1752)</f>
        <v>BRLP0274</v>
      </c>
      <c r="AB1752" s="222" t="e">
        <f>VLOOKUP(Y1752,#REF!,2,0)</f>
        <v>#REF!</v>
      </c>
      <c r="AC1752" s="222" t="e">
        <f>VLOOKUP(Z1752,#REF!,2,0)</f>
        <v>#REF!</v>
      </c>
      <c r="AD1752" s="222" t="e">
        <f>VLOOKUP(AA1752,#REF!,2,0)</f>
        <v>#REF!</v>
      </c>
      <c r="AE1752" s="228" t="e">
        <f t="shared" ref="AE1752" si="575">SUM(AB1752:AD1752)</f>
        <v>#REF!</v>
      </c>
      <c r="AF1752" s="230" t="e">
        <f t="shared" ref="AF1752" si="576">(AB1752/65)+(AC1752/42.5)+(AD1752/65)</f>
        <v>#REF!</v>
      </c>
      <c r="AG1752" s="230">
        <v>2</v>
      </c>
      <c r="AH1752" s="230" t="e">
        <f t="shared" ref="AH1752" si="577">(AD1752/65)+(AE1752/42.5)+(AF1752/65)</f>
        <v>#REF!</v>
      </c>
      <c r="AI1752" s="230" t="e">
        <f t="shared" ref="AI1752" si="578">(AE1752/65)+(AF1752/42.5)+(AG1752/65)</f>
        <v>#REF!</v>
      </c>
      <c r="AJ1752" s="209">
        <v>1</v>
      </c>
      <c r="AK1752" s="209"/>
      <c r="AL1752" s="209"/>
      <c r="AM1752" s="209"/>
      <c r="AN1752" s="209"/>
      <c r="AO1752" s="209"/>
      <c r="AP1752" s="209"/>
      <c r="AQ1752" s="209"/>
      <c r="AR1752" s="209"/>
      <c r="AS1752" s="209"/>
      <c r="AT1752" s="209"/>
      <c r="AU1752" s="209"/>
      <c r="AV1752" s="209"/>
      <c r="AW1752" s="209"/>
      <c r="AX1752"/>
    </row>
    <row r="1753" spans="1:50" ht="15" hidden="1" x14ac:dyDescent="0.25">
      <c r="A1753" s="209">
        <v>4521</v>
      </c>
      <c r="B1753" s="209" t="s">
        <v>718</v>
      </c>
      <c r="C1753" s="210">
        <v>45691.601388888892</v>
      </c>
      <c r="D1753" s="209" t="s">
        <v>574</v>
      </c>
      <c r="E1753" s="209" t="s">
        <v>744</v>
      </c>
      <c r="F1753" s="209">
        <v>7</v>
      </c>
      <c r="G1753" s="209" t="s">
        <v>516</v>
      </c>
      <c r="H1753" s="209" t="s">
        <v>627</v>
      </c>
      <c r="I1753" s="209" t="s">
        <v>624</v>
      </c>
      <c r="J1753" s="209" t="s">
        <v>1</v>
      </c>
      <c r="K1753" s="209" t="s">
        <v>2430</v>
      </c>
      <c r="L1753" s="209" t="s">
        <v>596</v>
      </c>
      <c r="M1753" s="209" t="s">
        <v>2267</v>
      </c>
      <c r="N1753" s="209" t="s">
        <v>2354</v>
      </c>
      <c r="O1753" s="209"/>
      <c r="P1753" s="209"/>
      <c r="Q1753" s="209" t="s">
        <v>688</v>
      </c>
      <c r="R1753" s="209" t="e">
        <f>VLOOKUP(LEFT(Solicitacao_Prancha[[#This Row],[ORIGEM]],4),#REF!,2,0)</f>
        <v>#REF!</v>
      </c>
      <c r="S1753" s="209" t="e">
        <f>VLOOKUP(LEFT(Solicitacao_Prancha[[#This Row],[DESTINO]],4),#REF!,2,0)</f>
        <v>#REF!</v>
      </c>
      <c r="T1753" s="218" t="str">
        <f t="shared" ref="T1753" si="579">IF(U1753&gt;=48,"Aderente","Não Aderente")</f>
        <v>Aderente</v>
      </c>
      <c r="U1753" s="222">
        <f>((CONCATENATE(Solicitacao_Prancha[[#This Row],[DATA MOVIMENTAÇÃO]]," ",Solicitacao_Prancha[[#This Row],[HORA MOVIMENTAÇÃO]])-Solicitacao_Prancha[[#This Row],[DATA SOLICITAÇÃO]])*24)+3</f>
        <v>63.066666666534729</v>
      </c>
      <c r="V1753" s="218" t="s">
        <v>410</v>
      </c>
      <c r="W1753" s="209" t="str">
        <f>LEFT(Solicitacao_Prancha[[#This Row],[ORIGEM]],4)</f>
        <v>0361</v>
      </c>
      <c r="X1753" s="209" t="str">
        <f>LEFT(Solicitacao_Prancha[[#This Row],[DESTINO]],4)</f>
        <v>0274</v>
      </c>
      <c r="Y1753" s="209" t="str">
        <f t="shared" ref="Y1753" si="580">CONCATENATE(V1753,W1753)</f>
        <v>BRLP0361</v>
      </c>
      <c r="Z1753" s="209" t="str">
        <f t="shared" ref="Z1753" si="581">CONCATENATE(W1753,X1753)</f>
        <v>03610274</v>
      </c>
      <c r="AA1753" s="209" t="str">
        <f t="shared" ref="AA1753" si="582">CONCATENATE(V1753,X1753)</f>
        <v>BRLP0274</v>
      </c>
      <c r="AB1753" s="222" t="e">
        <f>VLOOKUP(Y1753,#REF!,2,0)</f>
        <v>#REF!</v>
      </c>
      <c r="AC1753" s="222" t="e">
        <f>VLOOKUP(Z1753,#REF!,2,0)</f>
        <v>#REF!</v>
      </c>
      <c r="AD1753" s="222" t="e">
        <f>VLOOKUP(AA1753,#REF!,2,0)</f>
        <v>#REF!</v>
      </c>
      <c r="AE1753" s="228" t="e">
        <f t="shared" ref="AE1753" si="583">SUM(AB1753:AD1753)</f>
        <v>#REF!</v>
      </c>
      <c r="AF1753" s="230" t="e">
        <f t="shared" ref="AF1753" si="584">(AB1753/65)+(AC1753/42.5)+(AD1753/65)</f>
        <v>#REF!</v>
      </c>
      <c r="AG1753" s="230">
        <v>2</v>
      </c>
      <c r="AH1753" s="230" t="e">
        <f t="shared" ref="AH1753" si="585">(AD1753/65)+(AE1753/42.5)+(AF1753/65)</f>
        <v>#REF!</v>
      </c>
      <c r="AI1753" s="230" t="e">
        <f t="shared" ref="AI1753" si="586">(AE1753/65)+(AF1753/42.5)+(AG1753/65)</f>
        <v>#REF!</v>
      </c>
      <c r="AJ1753" s="230" t="e">
        <f t="shared" ref="AJ1753" si="587">(AF1753/65)+(AG1753/42.5)+(AH1753/65)</f>
        <v>#REF!</v>
      </c>
      <c r="AK1753" s="209"/>
      <c r="AL1753" s="209"/>
      <c r="AM1753" s="209"/>
      <c r="AN1753" s="209"/>
      <c r="AO1753" s="209"/>
      <c r="AP1753" s="209"/>
      <c r="AQ1753" s="209"/>
      <c r="AR1753" s="209"/>
      <c r="AS1753" s="209"/>
      <c r="AT1753" s="209"/>
      <c r="AU1753" s="209"/>
      <c r="AV1753" s="209"/>
      <c r="AW1753" s="209"/>
      <c r="AX1753"/>
    </row>
    <row r="1754" spans="1:50" ht="15" hidden="1" x14ac:dyDescent="0.25">
      <c r="A1754" s="209">
        <v>4522</v>
      </c>
      <c r="B1754" s="209" t="s">
        <v>718</v>
      </c>
      <c r="C1754" s="210">
        <v>45691.602083333331</v>
      </c>
      <c r="D1754" s="209" t="s">
        <v>574</v>
      </c>
      <c r="E1754" s="209" t="s">
        <v>5</v>
      </c>
      <c r="F1754" s="209">
        <v>1</v>
      </c>
      <c r="G1754" s="209" t="s">
        <v>516</v>
      </c>
      <c r="H1754" s="209" t="s">
        <v>620</v>
      </c>
      <c r="I1754" s="209" t="s">
        <v>621</v>
      </c>
      <c r="J1754" s="209" t="s">
        <v>1</v>
      </c>
      <c r="K1754" s="209" t="s">
        <v>2424</v>
      </c>
      <c r="L1754" s="209" t="s">
        <v>597</v>
      </c>
      <c r="M1754" s="209" t="s">
        <v>2305</v>
      </c>
      <c r="N1754" s="209" t="s">
        <v>2354</v>
      </c>
      <c r="O1754" s="209"/>
      <c r="P1754" s="209"/>
      <c r="Q1754" s="209" t="s">
        <v>688</v>
      </c>
      <c r="R1754" s="209" t="e">
        <f>VLOOKUP(LEFT(Solicitacao_Prancha[[#This Row],[ORIGEM]],4),#REF!,2,0)</f>
        <v>#REF!</v>
      </c>
      <c r="S1754" s="209" t="e">
        <f>VLOOKUP(LEFT(Solicitacao_Prancha[[#This Row],[DESTINO]],4),#REF!,2,0)</f>
        <v>#REF!</v>
      </c>
      <c r="T1754" s="218" t="str">
        <f t="shared" ref="T1754:T1771" si="588">IF(U1754&gt;=48,"Aderente","Não Aderente")</f>
        <v>Não Aderente</v>
      </c>
      <c r="U1754" s="222">
        <f>((CONCATENATE(Solicitacao_Prancha[[#This Row],[DATA MOVIMENTAÇÃO]]," ",Solicitacao_Prancha[[#This Row],[HORA MOVIMENTAÇÃO]])-Solicitacao_Prancha[[#This Row],[DATA SOLICITAÇÃO]])*24)+3</f>
        <v>45.550000000046566</v>
      </c>
      <c r="V1754" s="218" t="s">
        <v>410</v>
      </c>
      <c r="W1754" s="209" t="str">
        <f>LEFT(Solicitacao_Prancha[[#This Row],[ORIGEM]],4)</f>
        <v>0360</v>
      </c>
      <c r="X1754" s="209" t="str">
        <f>LEFT(Solicitacao_Prancha[[#This Row],[DESTINO]],4)</f>
        <v>0274</v>
      </c>
      <c r="Y1754" s="209" t="str">
        <f t="shared" ref="Y1754:Y1771" si="589">CONCATENATE(V1754,W1754)</f>
        <v>BRLP0360</v>
      </c>
      <c r="Z1754" s="209" t="str">
        <f t="shared" ref="Z1754:Z1771" si="590">CONCATENATE(W1754,X1754)</f>
        <v>03600274</v>
      </c>
      <c r="AA1754" s="209" t="str">
        <f t="shared" ref="AA1754:AA1771" si="591">CONCATENATE(V1754,X1754)</f>
        <v>BRLP0274</v>
      </c>
      <c r="AB1754" s="222" t="e">
        <f>VLOOKUP(Y1754,#REF!,2,0)</f>
        <v>#REF!</v>
      </c>
      <c r="AC1754" s="222" t="e">
        <f>VLOOKUP(Z1754,#REF!,2,0)</f>
        <v>#REF!</v>
      </c>
      <c r="AD1754" s="222" t="e">
        <f>VLOOKUP(AA1754,#REF!,2,0)</f>
        <v>#REF!</v>
      </c>
      <c r="AE1754" s="228" t="e">
        <f t="shared" ref="AE1754:AE1771" si="592">SUM(AB1754:AD1754)</f>
        <v>#REF!</v>
      </c>
      <c r="AF1754" s="230" t="e">
        <f t="shared" ref="AF1754:AF1771" si="593">(AB1754/65)+(AC1754/42.5)+(AD1754/65)</f>
        <v>#REF!</v>
      </c>
      <c r="AG1754" s="230">
        <v>2</v>
      </c>
      <c r="AH1754" s="230" t="e">
        <f t="shared" ref="AH1754:AH1771" si="594">(AD1754/65)+(AE1754/42.5)+(AF1754/65)</f>
        <v>#REF!</v>
      </c>
      <c r="AI1754" s="230" t="e">
        <f t="shared" ref="AI1754:AI1771" si="595">(AE1754/65)+(AF1754/42.5)+(AG1754/65)</f>
        <v>#REF!</v>
      </c>
      <c r="AJ1754" s="230" t="e">
        <f t="shared" ref="AJ1754:AJ1771" si="596">(AF1754/65)+(AG1754/42.5)+(AH1754/65)</f>
        <v>#REF!</v>
      </c>
      <c r="AK1754" s="209"/>
      <c r="AL1754" s="209"/>
      <c r="AM1754" s="209"/>
      <c r="AN1754" s="209"/>
      <c r="AO1754" s="209"/>
      <c r="AP1754" s="209"/>
      <c r="AQ1754" s="209"/>
      <c r="AR1754" s="209"/>
      <c r="AS1754" s="209"/>
      <c r="AT1754" s="209"/>
      <c r="AU1754" s="209"/>
      <c r="AV1754" s="209"/>
      <c r="AW1754" s="209"/>
      <c r="AX1754"/>
    </row>
    <row r="1755" spans="1:50" ht="15" hidden="1" x14ac:dyDescent="0.25">
      <c r="A1755" s="209">
        <v>4525</v>
      </c>
      <c r="B1755" s="209" t="s">
        <v>717</v>
      </c>
      <c r="C1755" s="210">
        <v>45691.640972222223</v>
      </c>
      <c r="D1755" s="209" t="s">
        <v>1350</v>
      </c>
      <c r="E1755" s="209" t="s">
        <v>500</v>
      </c>
      <c r="F1755" s="209">
        <v>1</v>
      </c>
      <c r="G1755" s="209" t="s">
        <v>506</v>
      </c>
      <c r="H1755" s="209" t="s">
        <v>620</v>
      </c>
      <c r="I1755" s="209" t="s">
        <v>624</v>
      </c>
      <c r="J1755" s="209" t="s">
        <v>502</v>
      </c>
      <c r="K1755" s="209" t="s">
        <v>2386</v>
      </c>
      <c r="L1755" s="209" t="s">
        <v>1683</v>
      </c>
      <c r="M1755" s="209" t="s">
        <v>1599</v>
      </c>
      <c r="N1755" s="209" t="s">
        <v>1423</v>
      </c>
      <c r="O1755" s="209"/>
      <c r="P1755" s="209"/>
      <c r="Q1755" s="209" t="s">
        <v>688</v>
      </c>
      <c r="R1755" s="209" t="e">
        <f>VLOOKUP(LEFT(Solicitacao_Prancha[[#This Row],[ORIGEM]],4),#REF!,2,0)</f>
        <v>#REF!</v>
      </c>
      <c r="S1755" s="209" t="e">
        <f>VLOOKUP(LEFT(Solicitacao_Prancha[[#This Row],[DESTINO]],4),#REF!,2,0)</f>
        <v>#REF!</v>
      </c>
      <c r="T1755" s="218" t="str">
        <f t="shared" si="588"/>
        <v>Não Aderente</v>
      </c>
      <c r="U1755" s="222">
        <f>((CONCATENATE(Solicitacao_Prancha[[#This Row],[DATA MOVIMENTAÇÃO]]," ",Solicitacao_Prancha[[#This Row],[HORA MOVIMENTAÇÃO]])-Solicitacao_Prancha[[#This Row],[DATA SOLICITAÇÃO]])*24)+3</f>
        <v>1.6666666720993817E-2</v>
      </c>
      <c r="V1755" s="218" t="s">
        <v>410</v>
      </c>
      <c r="W1755" s="209" t="str">
        <f>LEFT(Solicitacao_Prancha[[#This Row],[ORIGEM]],4)</f>
        <v>0393</v>
      </c>
      <c r="X1755" s="209" t="str">
        <f>LEFT(Solicitacao_Prancha[[#This Row],[DESTINO]],4)</f>
        <v>0396</v>
      </c>
      <c r="Y1755" s="209" t="str">
        <f t="shared" si="589"/>
        <v>BRLP0393</v>
      </c>
      <c r="Z1755" s="209" t="str">
        <f t="shared" si="590"/>
        <v>03930396</v>
      </c>
      <c r="AA1755" s="209" t="str">
        <f t="shared" si="591"/>
        <v>BRLP0396</v>
      </c>
      <c r="AB1755" s="222" t="e">
        <f>VLOOKUP(Y1755,#REF!,2,0)</f>
        <v>#REF!</v>
      </c>
      <c r="AC1755" s="222" t="e">
        <f>VLOOKUP(Z1755,#REF!,2,0)</f>
        <v>#REF!</v>
      </c>
      <c r="AD1755" s="222" t="e">
        <f>VLOOKUP(AA1755,#REF!,2,0)</f>
        <v>#REF!</v>
      </c>
      <c r="AE1755" s="228" t="e">
        <f t="shared" si="592"/>
        <v>#REF!</v>
      </c>
      <c r="AF1755" s="230" t="e">
        <f t="shared" si="593"/>
        <v>#REF!</v>
      </c>
      <c r="AG1755" s="230">
        <v>2</v>
      </c>
      <c r="AH1755" s="230" t="e">
        <f t="shared" si="594"/>
        <v>#REF!</v>
      </c>
      <c r="AI1755" s="230" t="e">
        <f t="shared" si="595"/>
        <v>#REF!</v>
      </c>
      <c r="AJ1755" s="230" t="e">
        <f t="shared" si="596"/>
        <v>#REF!</v>
      </c>
      <c r="AK1755" s="209"/>
      <c r="AL1755" s="209"/>
      <c r="AM1755" s="209"/>
      <c r="AN1755" s="209"/>
      <c r="AO1755" s="209"/>
      <c r="AP1755" s="209"/>
      <c r="AQ1755" s="209"/>
      <c r="AR1755" s="209"/>
      <c r="AS1755" s="209"/>
      <c r="AT1755" s="209"/>
      <c r="AU1755" s="209"/>
      <c r="AV1755" s="209"/>
      <c r="AW1755" s="209"/>
      <c r="AX1755"/>
    </row>
    <row r="1756" spans="1:50" ht="15" hidden="1" x14ac:dyDescent="0.25">
      <c r="A1756" s="209">
        <v>4524</v>
      </c>
      <c r="B1756" s="209" t="s">
        <v>717</v>
      </c>
      <c r="C1756" s="210">
        <v>45691.640972222223</v>
      </c>
      <c r="D1756" s="209" t="s">
        <v>1350</v>
      </c>
      <c r="E1756" s="209" t="s">
        <v>500</v>
      </c>
      <c r="F1756" s="209">
        <v>1</v>
      </c>
      <c r="G1756" s="209" t="s">
        <v>506</v>
      </c>
      <c r="H1756" s="209" t="s">
        <v>620</v>
      </c>
      <c r="I1756" s="209" t="s">
        <v>624</v>
      </c>
      <c r="J1756" s="209" t="s">
        <v>531</v>
      </c>
      <c r="K1756" s="209" t="s">
        <v>2386</v>
      </c>
      <c r="L1756" s="209" t="s">
        <v>1683</v>
      </c>
      <c r="M1756" s="209" t="s">
        <v>1599</v>
      </c>
      <c r="N1756" s="209" t="s">
        <v>1423</v>
      </c>
      <c r="O1756" s="209"/>
      <c r="P1756" s="209" t="s">
        <v>633</v>
      </c>
      <c r="Q1756" s="209" t="s">
        <v>688</v>
      </c>
      <c r="R1756" s="209" t="e">
        <f>VLOOKUP(LEFT(Solicitacao_Prancha[[#This Row],[ORIGEM]],4),#REF!,2,0)</f>
        <v>#REF!</v>
      </c>
      <c r="S1756" s="209" t="e">
        <f>VLOOKUP(LEFT(Solicitacao_Prancha[[#This Row],[DESTINO]],4),#REF!,2,0)</f>
        <v>#REF!</v>
      </c>
      <c r="T1756" s="218" t="str">
        <f t="shared" si="588"/>
        <v>Não Aderente</v>
      </c>
      <c r="U1756" s="222">
        <f>((CONCATENATE(Solicitacao_Prancha[[#This Row],[DATA MOVIMENTAÇÃO]]," ",Solicitacao_Prancha[[#This Row],[HORA MOVIMENTAÇÃO]])-Solicitacao_Prancha[[#This Row],[DATA SOLICITAÇÃO]])*24)+3</f>
        <v>1.6666666720993817E-2</v>
      </c>
      <c r="V1756" s="218" t="s">
        <v>410</v>
      </c>
      <c r="W1756" s="209" t="str">
        <f>LEFT(Solicitacao_Prancha[[#This Row],[ORIGEM]],4)</f>
        <v>0393</v>
      </c>
      <c r="X1756" s="209" t="str">
        <f>LEFT(Solicitacao_Prancha[[#This Row],[DESTINO]],4)</f>
        <v>0396</v>
      </c>
      <c r="Y1756" s="209" t="str">
        <f t="shared" si="589"/>
        <v>BRLP0393</v>
      </c>
      <c r="Z1756" s="209" t="str">
        <f t="shared" si="590"/>
        <v>03930396</v>
      </c>
      <c r="AA1756" s="209" t="str">
        <f t="shared" si="591"/>
        <v>BRLP0396</v>
      </c>
      <c r="AB1756" s="222" t="e">
        <f>VLOOKUP(Y1756,#REF!,2,0)</f>
        <v>#REF!</v>
      </c>
      <c r="AC1756" s="222" t="e">
        <f>VLOOKUP(Z1756,#REF!,2,0)</f>
        <v>#REF!</v>
      </c>
      <c r="AD1756" s="222" t="e">
        <f>VLOOKUP(AA1756,#REF!,2,0)</f>
        <v>#REF!</v>
      </c>
      <c r="AE1756" s="228" t="e">
        <f t="shared" si="592"/>
        <v>#REF!</v>
      </c>
      <c r="AF1756" s="230" t="e">
        <f t="shared" si="593"/>
        <v>#REF!</v>
      </c>
      <c r="AG1756" s="230">
        <v>2</v>
      </c>
      <c r="AH1756" s="230" t="e">
        <f t="shared" si="594"/>
        <v>#REF!</v>
      </c>
      <c r="AI1756" s="230" t="e">
        <f t="shared" si="595"/>
        <v>#REF!</v>
      </c>
      <c r="AJ1756" s="230" t="e">
        <f t="shared" si="596"/>
        <v>#REF!</v>
      </c>
      <c r="AK1756" s="209"/>
      <c r="AL1756" s="209"/>
      <c r="AM1756" s="209"/>
      <c r="AN1756" s="209"/>
      <c r="AO1756" s="209"/>
      <c r="AP1756" s="209"/>
      <c r="AQ1756" s="209"/>
      <c r="AR1756" s="209"/>
      <c r="AS1756" s="209"/>
      <c r="AT1756" s="209"/>
      <c r="AU1756" s="209"/>
      <c r="AV1756" s="209"/>
      <c r="AW1756" s="209"/>
      <c r="AX1756"/>
    </row>
    <row r="1757" spans="1:50" ht="15" hidden="1" x14ac:dyDescent="0.25">
      <c r="A1757" s="209">
        <v>4527</v>
      </c>
      <c r="B1757" s="209" t="s">
        <v>745</v>
      </c>
      <c r="C1757" s="210">
        <v>45691.655555555553</v>
      </c>
      <c r="D1757" s="209" t="s">
        <v>2446</v>
      </c>
      <c r="E1757" s="209" t="s">
        <v>485</v>
      </c>
      <c r="F1757" s="209">
        <v>1</v>
      </c>
      <c r="G1757" s="209" t="s">
        <v>1897</v>
      </c>
      <c r="H1757" s="209" t="s">
        <v>620</v>
      </c>
      <c r="I1757" s="209" t="s">
        <v>622</v>
      </c>
      <c r="J1757" s="209" t="s">
        <v>1</v>
      </c>
      <c r="K1757" s="209" t="s">
        <v>2389</v>
      </c>
      <c r="L1757" s="209" t="s">
        <v>595</v>
      </c>
      <c r="M1757" s="209" t="s">
        <v>1667</v>
      </c>
      <c r="N1757" s="209" t="s">
        <v>1567</v>
      </c>
      <c r="O1757" s="209" t="s">
        <v>2447</v>
      </c>
      <c r="P1757" s="209"/>
      <c r="Q1757" s="209" t="s">
        <v>687</v>
      </c>
      <c r="R1757" s="209" t="e">
        <f>VLOOKUP(LEFT(Solicitacao_Prancha[[#This Row],[ORIGEM]],4),#REF!,2,0)</f>
        <v>#REF!</v>
      </c>
      <c r="S1757" s="209" t="e">
        <f>VLOOKUP(LEFT(Solicitacao_Prancha[[#This Row],[DESTINO]],4),#REF!,2,0)</f>
        <v>#REF!</v>
      </c>
      <c r="T1757" s="218" t="str">
        <f t="shared" si="588"/>
        <v>Não Aderente</v>
      </c>
      <c r="U1757" s="222">
        <f>((CONCATENATE(Solicitacao_Prancha[[#This Row],[DATA MOVIMENTAÇÃO]]," ",Solicitacao_Prancha[[#This Row],[HORA MOVIMENTAÇÃO]])-Solicitacao_Prancha[[#This Row],[DATA SOLICITAÇÃO]])*24)+3</f>
        <v>21.266666666662786</v>
      </c>
      <c r="V1757" s="218" t="s">
        <v>410</v>
      </c>
      <c r="W1757" s="209" t="str">
        <f>LEFT(Solicitacao_Prancha[[#This Row],[ORIGEM]],4)</f>
        <v>0546</v>
      </c>
      <c r="X1757" s="209" t="str">
        <f>LEFT(Solicitacao_Prancha[[#This Row],[DESTINO]],4)</f>
        <v>0109</v>
      </c>
      <c r="Y1757" s="209" t="str">
        <f t="shared" si="589"/>
        <v>BRLP0546</v>
      </c>
      <c r="Z1757" s="209" t="str">
        <f t="shared" si="590"/>
        <v>05460109</v>
      </c>
      <c r="AA1757" s="209" t="str">
        <f t="shared" si="591"/>
        <v>BRLP0109</v>
      </c>
      <c r="AB1757" s="222" t="e">
        <f>VLOOKUP(Y1757,#REF!,2,0)</f>
        <v>#REF!</v>
      </c>
      <c r="AC1757" s="222" t="e">
        <f>VLOOKUP(Z1757,#REF!,2,0)</f>
        <v>#REF!</v>
      </c>
      <c r="AD1757" s="222" t="e">
        <f>VLOOKUP(AA1757,#REF!,2,0)</f>
        <v>#REF!</v>
      </c>
      <c r="AE1757" s="228" t="e">
        <f t="shared" si="592"/>
        <v>#REF!</v>
      </c>
      <c r="AF1757" s="230" t="e">
        <f t="shared" si="593"/>
        <v>#REF!</v>
      </c>
      <c r="AG1757" s="230">
        <v>2</v>
      </c>
      <c r="AH1757" s="230" t="e">
        <f t="shared" si="594"/>
        <v>#REF!</v>
      </c>
      <c r="AI1757" s="230" t="e">
        <f t="shared" si="595"/>
        <v>#REF!</v>
      </c>
      <c r="AJ1757" s="230" t="e">
        <f t="shared" si="596"/>
        <v>#REF!</v>
      </c>
      <c r="AK1757" s="209"/>
      <c r="AL1757" s="209"/>
      <c r="AM1757" s="209"/>
      <c r="AN1757" s="209"/>
      <c r="AO1757" s="209"/>
      <c r="AP1757" s="209"/>
      <c r="AQ1757" s="209"/>
      <c r="AR1757" s="209"/>
      <c r="AS1757" s="209"/>
      <c r="AT1757" s="209"/>
      <c r="AU1757" s="209"/>
      <c r="AV1757" s="209"/>
      <c r="AW1757" s="209"/>
      <c r="AX1757"/>
    </row>
    <row r="1758" spans="1:50" ht="15" hidden="1" x14ac:dyDescent="0.25">
      <c r="A1758" s="209">
        <v>4526</v>
      </c>
      <c r="B1758" s="209" t="s">
        <v>717</v>
      </c>
      <c r="C1758" s="210">
        <v>45691.661111111112</v>
      </c>
      <c r="D1758" s="209" t="s">
        <v>2329</v>
      </c>
      <c r="E1758" s="209" t="s">
        <v>491</v>
      </c>
      <c r="F1758" s="209">
        <v>1</v>
      </c>
      <c r="G1758" s="209" t="s">
        <v>543</v>
      </c>
      <c r="H1758" s="209" t="s">
        <v>620</v>
      </c>
      <c r="I1758" s="209" t="s">
        <v>621</v>
      </c>
      <c r="J1758" s="209" t="s">
        <v>531</v>
      </c>
      <c r="K1758" s="209" t="s">
        <v>2386</v>
      </c>
      <c r="L1758" s="209" t="s">
        <v>604</v>
      </c>
      <c r="M1758" s="209" t="s">
        <v>632</v>
      </c>
      <c r="N1758" s="209" t="s">
        <v>678</v>
      </c>
      <c r="O1758" s="209"/>
      <c r="P1758" s="209" t="s">
        <v>633</v>
      </c>
      <c r="Q1758" s="209" t="s">
        <v>688</v>
      </c>
      <c r="R1758" s="209" t="e">
        <f>VLOOKUP(LEFT(Solicitacao_Prancha[[#This Row],[ORIGEM]],4),#REF!,2,0)</f>
        <v>#REF!</v>
      </c>
      <c r="S1758" s="209" t="e">
        <f>VLOOKUP(LEFT(Solicitacao_Prancha[[#This Row],[DESTINO]],4),#REF!,2,0)</f>
        <v>#REF!</v>
      </c>
      <c r="T1758" s="218" t="str">
        <f t="shared" si="588"/>
        <v>Não Aderente</v>
      </c>
      <c r="U1758" s="222">
        <f>((CONCATENATE(Solicitacao_Prancha[[#This Row],[DATA MOVIMENTAÇÃO]]," ",Solicitacao_Prancha[[#This Row],[HORA MOVIMENTAÇÃO]])-Solicitacao_Prancha[[#This Row],[DATA SOLICITAÇÃO]])*24)+3</f>
        <v>-5.8666666667559184</v>
      </c>
      <c r="V1758" s="218" t="s">
        <v>410</v>
      </c>
      <c r="W1758" s="209" t="str">
        <f>LEFT(Solicitacao_Prancha[[#This Row],[ORIGEM]],4)</f>
        <v>5004</v>
      </c>
      <c r="X1758" s="209" t="str">
        <f>LEFT(Solicitacao_Prancha[[#This Row],[DESTINO]],4)</f>
        <v>5014</v>
      </c>
      <c r="Y1758" s="209" t="str">
        <f t="shared" si="589"/>
        <v>BRLP5004</v>
      </c>
      <c r="Z1758" s="209" t="str">
        <f t="shared" si="590"/>
        <v>50045014</v>
      </c>
      <c r="AA1758" s="209" t="str">
        <f t="shared" si="591"/>
        <v>BRLP5014</v>
      </c>
      <c r="AB1758" s="222" t="e">
        <f>VLOOKUP(Y1758,#REF!,2,0)</f>
        <v>#REF!</v>
      </c>
      <c r="AC1758" s="222" t="e">
        <f>VLOOKUP(Z1758,#REF!,2,0)</f>
        <v>#REF!</v>
      </c>
      <c r="AD1758" s="222" t="e">
        <f>VLOOKUP(AA1758,#REF!,2,0)</f>
        <v>#REF!</v>
      </c>
      <c r="AE1758" s="228" t="e">
        <f t="shared" si="592"/>
        <v>#REF!</v>
      </c>
      <c r="AF1758" s="230" t="e">
        <f t="shared" si="593"/>
        <v>#REF!</v>
      </c>
      <c r="AG1758" s="230">
        <v>2</v>
      </c>
      <c r="AH1758" s="230" t="e">
        <f t="shared" si="594"/>
        <v>#REF!</v>
      </c>
      <c r="AI1758" s="230" t="e">
        <f t="shared" si="595"/>
        <v>#REF!</v>
      </c>
      <c r="AJ1758" s="230" t="e">
        <f t="shared" si="596"/>
        <v>#REF!</v>
      </c>
      <c r="AK1758" s="209"/>
      <c r="AL1758" s="209"/>
      <c r="AM1758" s="209"/>
      <c r="AN1758" s="209"/>
      <c r="AO1758" s="209"/>
      <c r="AP1758" s="209"/>
      <c r="AQ1758" s="209"/>
      <c r="AR1758" s="209"/>
      <c r="AS1758" s="209"/>
      <c r="AT1758" s="209"/>
      <c r="AU1758" s="209"/>
      <c r="AV1758" s="209"/>
      <c r="AW1758" s="209"/>
      <c r="AX1758"/>
    </row>
    <row r="1759" spans="1:50" ht="15" hidden="1" x14ac:dyDescent="0.25">
      <c r="A1759" s="209">
        <v>4528</v>
      </c>
      <c r="B1759" s="209" t="s">
        <v>717</v>
      </c>
      <c r="C1759" s="210">
        <v>45691.706944444442</v>
      </c>
      <c r="D1759" s="209" t="s">
        <v>1350</v>
      </c>
      <c r="E1759" s="209" t="s">
        <v>500</v>
      </c>
      <c r="F1759" s="209">
        <v>4</v>
      </c>
      <c r="G1759" s="209" t="s">
        <v>506</v>
      </c>
      <c r="H1759" s="209" t="s">
        <v>620</v>
      </c>
      <c r="I1759" s="209" t="s">
        <v>624</v>
      </c>
      <c r="J1759" s="209" t="s">
        <v>531</v>
      </c>
      <c r="K1759" s="209" t="s">
        <v>2389</v>
      </c>
      <c r="L1759" s="209" t="s">
        <v>604</v>
      </c>
      <c r="M1759" s="209" t="s">
        <v>578</v>
      </c>
      <c r="N1759" s="209" t="s">
        <v>1495</v>
      </c>
      <c r="O1759" s="209"/>
      <c r="P1759" s="209" t="s">
        <v>630</v>
      </c>
      <c r="Q1759" s="209" t="s">
        <v>688</v>
      </c>
      <c r="R1759" s="209" t="e">
        <f>VLOOKUP(LEFT(Solicitacao_Prancha[[#This Row],[ORIGEM]],4),#REF!,2,0)</f>
        <v>#REF!</v>
      </c>
      <c r="S1759" s="209" t="e">
        <f>VLOOKUP(LEFT(Solicitacao_Prancha[[#This Row],[DESTINO]],4),#REF!,2,0)</f>
        <v>#REF!</v>
      </c>
      <c r="T1759" s="218" t="str">
        <f t="shared" si="588"/>
        <v>Não Aderente</v>
      </c>
      <c r="U1759" s="222">
        <f>((CONCATENATE(Solicitacao_Prancha[[#This Row],[DATA MOVIMENTAÇÃO]]," ",Solicitacao_Prancha[[#This Row],[HORA MOVIMENTAÇÃO]])-Solicitacao_Prancha[[#This Row],[DATA SOLICITAÇÃO]])*24)+3</f>
        <v>17.033333333325572</v>
      </c>
      <c r="V1759" s="218" t="s">
        <v>410</v>
      </c>
      <c r="W1759" s="209" t="str">
        <f>LEFT(Solicitacao_Prancha[[#This Row],[ORIGEM]],4)</f>
        <v>0367</v>
      </c>
      <c r="X1759" s="209" t="str">
        <f>LEFT(Solicitacao_Prancha[[#This Row],[DESTINO]],4)</f>
        <v>0366</v>
      </c>
      <c r="Y1759" s="209" t="str">
        <f t="shared" si="589"/>
        <v>BRLP0367</v>
      </c>
      <c r="Z1759" s="209" t="str">
        <f t="shared" si="590"/>
        <v>03670366</v>
      </c>
      <c r="AA1759" s="209" t="str">
        <f t="shared" si="591"/>
        <v>BRLP0366</v>
      </c>
      <c r="AB1759" s="222" t="e">
        <f>VLOOKUP(Y1759,#REF!,2,0)</f>
        <v>#REF!</v>
      </c>
      <c r="AC1759" s="222" t="e">
        <f>VLOOKUP(Z1759,#REF!,2,0)</f>
        <v>#REF!</v>
      </c>
      <c r="AD1759" s="222" t="e">
        <f>VLOOKUP(AA1759,#REF!,2,0)</f>
        <v>#REF!</v>
      </c>
      <c r="AE1759" s="228" t="e">
        <f t="shared" si="592"/>
        <v>#REF!</v>
      </c>
      <c r="AF1759" s="230" t="e">
        <f t="shared" si="593"/>
        <v>#REF!</v>
      </c>
      <c r="AG1759" s="230">
        <v>2</v>
      </c>
      <c r="AH1759" s="230" t="e">
        <f t="shared" si="594"/>
        <v>#REF!</v>
      </c>
      <c r="AI1759" s="230" t="e">
        <f t="shared" si="595"/>
        <v>#REF!</v>
      </c>
      <c r="AJ1759" s="230" t="e">
        <f t="shared" si="596"/>
        <v>#REF!</v>
      </c>
      <c r="AK1759" s="209"/>
      <c r="AL1759" s="209"/>
      <c r="AM1759" s="209"/>
      <c r="AN1759" s="209"/>
      <c r="AO1759" s="209"/>
      <c r="AP1759" s="209"/>
      <c r="AQ1759" s="209"/>
      <c r="AR1759" s="209"/>
      <c r="AS1759" s="209"/>
      <c r="AT1759" s="209"/>
      <c r="AU1759" s="209"/>
      <c r="AV1759" s="209"/>
      <c r="AW1759" s="209"/>
      <c r="AX1759"/>
    </row>
    <row r="1760" spans="1:50" ht="15" hidden="1" x14ac:dyDescent="0.25">
      <c r="A1760" s="209">
        <v>4529</v>
      </c>
      <c r="B1760" s="209" t="s">
        <v>745</v>
      </c>
      <c r="C1760" s="210">
        <v>45691.719444444447</v>
      </c>
      <c r="D1760" s="209" t="s">
        <v>484</v>
      </c>
      <c r="E1760" s="209" t="s">
        <v>524</v>
      </c>
      <c r="F1760" s="209">
        <v>4</v>
      </c>
      <c r="G1760" s="209" t="s">
        <v>525</v>
      </c>
      <c r="H1760" s="209" t="s">
        <v>620</v>
      </c>
      <c r="I1760" s="209" t="s">
        <v>622</v>
      </c>
      <c r="J1760" s="209" t="s">
        <v>1</v>
      </c>
      <c r="K1760" s="209" t="s">
        <v>2424</v>
      </c>
      <c r="L1760" s="209" t="s">
        <v>1762</v>
      </c>
      <c r="M1760" s="209" t="s">
        <v>647</v>
      </c>
      <c r="N1760" s="209" t="s">
        <v>647</v>
      </c>
      <c r="O1760" s="209"/>
      <c r="P1760" s="209"/>
      <c r="Q1760" s="209" t="s">
        <v>687</v>
      </c>
      <c r="R1760" s="209" t="e">
        <f>VLOOKUP(LEFT(Solicitacao_Prancha[[#This Row],[ORIGEM]],4),#REF!,2,0)</f>
        <v>#REF!</v>
      </c>
      <c r="S1760" s="209" t="e">
        <f>VLOOKUP(LEFT(Solicitacao_Prancha[[#This Row],[DESTINO]],4),#REF!,2,0)</f>
        <v>#REF!</v>
      </c>
      <c r="T1760" s="218" t="str">
        <f t="shared" si="588"/>
        <v>Não Aderente</v>
      </c>
      <c r="U1760" s="222">
        <f>((CONCATENATE(Solicitacao_Prancha[[#This Row],[DATA MOVIMENTAÇÃO]]," ",Solicitacao_Prancha[[#This Row],[HORA MOVIMENTAÇÃO]])-Solicitacao_Prancha[[#This Row],[DATA SOLICITAÇÃO]])*24)+3</f>
        <v>45.966666666674428</v>
      </c>
      <c r="V1760" s="218" t="s">
        <v>410</v>
      </c>
      <c r="W1760" s="209" t="str">
        <f>LEFT(Solicitacao_Prancha[[#This Row],[ORIGEM]],4)</f>
        <v>0298</v>
      </c>
      <c r="X1760" s="209" t="str">
        <f>LEFT(Solicitacao_Prancha[[#This Row],[DESTINO]],4)</f>
        <v>0298</v>
      </c>
      <c r="Y1760" s="209" t="str">
        <f t="shared" si="589"/>
        <v>BRLP0298</v>
      </c>
      <c r="Z1760" s="209" t="str">
        <f t="shared" si="590"/>
        <v>02980298</v>
      </c>
      <c r="AA1760" s="209" t="str">
        <f t="shared" si="591"/>
        <v>BRLP0298</v>
      </c>
      <c r="AB1760" s="222" t="e">
        <f>VLOOKUP(Y1760,#REF!,2,0)</f>
        <v>#REF!</v>
      </c>
      <c r="AC1760" s="222" t="e">
        <f>VLOOKUP(Z1760,#REF!,2,0)</f>
        <v>#REF!</v>
      </c>
      <c r="AD1760" s="222" t="e">
        <f>VLOOKUP(AA1760,#REF!,2,0)</f>
        <v>#REF!</v>
      </c>
      <c r="AE1760" s="228" t="e">
        <f t="shared" si="592"/>
        <v>#REF!</v>
      </c>
      <c r="AF1760" s="230" t="e">
        <f t="shared" si="593"/>
        <v>#REF!</v>
      </c>
      <c r="AG1760" s="230">
        <v>2</v>
      </c>
      <c r="AH1760" s="230" t="e">
        <f t="shared" si="594"/>
        <v>#REF!</v>
      </c>
      <c r="AI1760" s="230" t="e">
        <f t="shared" si="595"/>
        <v>#REF!</v>
      </c>
      <c r="AJ1760" s="230" t="e">
        <f t="shared" si="596"/>
        <v>#REF!</v>
      </c>
      <c r="AK1760" s="209"/>
      <c r="AL1760" s="209"/>
      <c r="AM1760" s="209"/>
      <c r="AN1760" s="209"/>
      <c r="AO1760" s="209"/>
      <c r="AP1760" s="209"/>
      <c r="AQ1760" s="209"/>
      <c r="AR1760" s="209"/>
      <c r="AS1760" s="209"/>
      <c r="AT1760" s="209"/>
      <c r="AU1760" s="209"/>
      <c r="AV1760" s="209"/>
      <c r="AW1760" s="209"/>
      <c r="AX1760"/>
    </row>
    <row r="1761" spans="1:50" ht="15" hidden="1" x14ac:dyDescent="0.25">
      <c r="A1761" s="209">
        <v>4534</v>
      </c>
      <c r="B1761" s="209" t="s">
        <v>803</v>
      </c>
      <c r="C1761" s="210">
        <v>45691.830555555556</v>
      </c>
      <c r="D1761" s="209" t="s">
        <v>804</v>
      </c>
      <c r="E1761" s="209" t="s">
        <v>744</v>
      </c>
      <c r="F1761" s="209">
        <v>2</v>
      </c>
      <c r="G1761" s="209" t="s">
        <v>589</v>
      </c>
      <c r="H1761" s="209" t="s">
        <v>621</v>
      </c>
      <c r="I1761" s="209" t="s">
        <v>624</v>
      </c>
      <c r="J1761" s="209" t="s">
        <v>1</v>
      </c>
      <c r="K1761" s="209" t="s">
        <v>2424</v>
      </c>
      <c r="L1761" s="209" t="s">
        <v>602</v>
      </c>
      <c r="M1761" s="209" t="s">
        <v>2305</v>
      </c>
      <c r="N1761" s="209" t="s">
        <v>2354</v>
      </c>
      <c r="O1761" s="209"/>
      <c r="P1761" s="209"/>
      <c r="Q1761" s="209" t="s">
        <v>688</v>
      </c>
      <c r="R1761" s="209" t="e">
        <f>VLOOKUP(LEFT(Solicitacao_Prancha[[#This Row],[ORIGEM]],4),#REF!,2,0)</f>
        <v>#REF!</v>
      </c>
      <c r="S1761" s="209" t="e">
        <f>VLOOKUP(LEFT(Solicitacao_Prancha[[#This Row],[DESTINO]],4),#REF!,2,0)</f>
        <v>#REF!</v>
      </c>
      <c r="T1761" s="218" t="str">
        <f t="shared" si="588"/>
        <v>Não Aderente</v>
      </c>
      <c r="U1761" s="222">
        <f>((CONCATENATE(Solicitacao_Prancha[[#This Row],[DATA MOVIMENTAÇÃO]]," ",Solicitacao_Prancha[[#This Row],[HORA MOVIMENTAÇÃO]])-Solicitacao_Prancha[[#This Row],[DATA SOLICITAÇÃO]])*24)+3</f>
        <v>46.066666666651145</v>
      </c>
      <c r="V1761" s="218" t="s">
        <v>410</v>
      </c>
      <c r="W1761" s="209" t="str">
        <f>LEFT(Solicitacao_Prancha[[#This Row],[ORIGEM]],4)</f>
        <v>0360</v>
      </c>
      <c r="X1761" s="209" t="str">
        <f>LEFT(Solicitacao_Prancha[[#This Row],[DESTINO]],4)</f>
        <v>0274</v>
      </c>
      <c r="Y1761" s="209" t="str">
        <f t="shared" si="589"/>
        <v>BRLP0360</v>
      </c>
      <c r="Z1761" s="209" t="str">
        <f t="shared" si="590"/>
        <v>03600274</v>
      </c>
      <c r="AA1761" s="209" t="str">
        <f t="shared" si="591"/>
        <v>BRLP0274</v>
      </c>
      <c r="AB1761" s="222" t="e">
        <f>VLOOKUP(Y1761,#REF!,2,0)</f>
        <v>#REF!</v>
      </c>
      <c r="AC1761" s="222" t="e">
        <f>VLOOKUP(Z1761,#REF!,2,0)</f>
        <v>#REF!</v>
      </c>
      <c r="AD1761" s="222" t="e">
        <f>VLOOKUP(AA1761,#REF!,2,0)</f>
        <v>#REF!</v>
      </c>
      <c r="AE1761" s="228" t="e">
        <f t="shared" si="592"/>
        <v>#REF!</v>
      </c>
      <c r="AF1761" s="230" t="e">
        <f t="shared" si="593"/>
        <v>#REF!</v>
      </c>
      <c r="AG1761" s="230">
        <v>2</v>
      </c>
      <c r="AH1761" s="230" t="e">
        <f t="shared" si="594"/>
        <v>#REF!</v>
      </c>
      <c r="AI1761" s="230" t="e">
        <f t="shared" si="595"/>
        <v>#REF!</v>
      </c>
      <c r="AJ1761" s="230" t="e">
        <f t="shared" si="596"/>
        <v>#REF!</v>
      </c>
      <c r="AK1761" s="209"/>
      <c r="AL1761" s="209"/>
      <c r="AM1761" s="209"/>
      <c r="AN1761" s="209"/>
      <c r="AO1761" s="209"/>
      <c r="AP1761" s="209"/>
      <c r="AQ1761" s="209"/>
      <c r="AR1761" s="209"/>
      <c r="AS1761" s="209"/>
      <c r="AT1761" s="209"/>
      <c r="AU1761" s="209"/>
      <c r="AV1761" s="209"/>
      <c r="AW1761" s="209"/>
      <c r="AX1761"/>
    </row>
    <row r="1762" spans="1:50" ht="15" hidden="1" x14ac:dyDescent="0.25">
      <c r="A1762" s="209">
        <v>4535</v>
      </c>
      <c r="B1762" s="209" t="s">
        <v>718</v>
      </c>
      <c r="C1762" s="210">
        <v>45691.831944444442</v>
      </c>
      <c r="D1762" s="209" t="s">
        <v>822</v>
      </c>
      <c r="E1762" s="209" t="s">
        <v>719</v>
      </c>
      <c r="F1762" s="209">
        <v>1</v>
      </c>
      <c r="G1762" s="209" t="s">
        <v>7</v>
      </c>
      <c r="H1762" s="209" t="s">
        <v>620</v>
      </c>
      <c r="I1762" s="209" t="s">
        <v>621</v>
      </c>
      <c r="J1762" s="209" t="s">
        <v>531</v>
      </c>
      <c r="K1762" s="209" t="s">
        <v>2389</v>
      </c>
      <c r="L1762" s="209" t="s">
        <v>595</v>
      </c>
      <c r="M1762" s="209" t="s">
        <v>825</v>
      </c>
      <c r="N1762" s="209" t="s">
        <v>1887</v>
      </c>
      <c r="O1762" s="209"/>
      <c r="P1762" s="209" t="s">
        <v>514</v>
      </c>
      <c r="Q1762" s="209" t="s">
        <v>688</v>
      </c>
      <c r="R1762" s="209" t="e">
        <f>VLOOKUP(LEFT(Solicitacao_Prancha[[#This Row],[ORIGEM]],4),#REF!,2,0)</f>
        <v>#REF!</v>
      </c>
      <c r="S1762" s="209" t="e">
        <f>VLOOKUP(LEFT(Solicitacao_Prancha[[#This Row],[DESTINO]],4),#REF!,2,0)</f>
        <v>#REF!</v>
      </c>
      <c r="T1762" s="218" t="str">
        <f t="shared" si="588"/>
        <v>Não Aderente</v>
      </c>
      <c r="U1762" s="222">
        <f>((CONCATENATE(Solicitacao_Prancha[[#This Row],[DATA MOVIMENTAÇÃO]]," ",Solicitacao_Prancha[[#This Row],[HORA MOVIMENTAÇÃO]])-Solicitacao_Prancha[[#This Row],[DATA SOLICITAÇÃO]])*24)+3</f>
        <v>17.033333333325572</v>
      </c>
      <c r="V1762" s="218" t="s">
        <v>410</v>
      </c>
      <c r="W1762" s="209" t="str">
        <f>LEFT(Solicitacao_Prancha[[#This Row],[ORIGEM]],4)</f>
        <v>0067</v>
      </c>
      <c r="X1762" s="209" t="str">
        <f>LEFT(Solicitacao_Prancha[[#This Row],[DESTINO]],4)</f>
        <v>0516</v>
      </c>
      <c r="Y1762" s="209" t="str">
        <f t="shared" si="589"/>
        <v>BRLP0067</v>
      </c>
      <c r="Z1762" s="209" t="str">
        <f t="shared" si="590"/>
        <v>00670516</v>
      </c>
      <c r="AA1762" s="209" t="str">
        <f t="shared" si="591"/>
        <v>BRLP0516</v>
      </c>
      <c r="AB1762" s="222" t="e">
        <f>VLOOKUP(Y1762,#REF!,2,0)</f>
        <v>#REF!</v>
      </c>
      <c r="AC1762" s="222" t="e">
        <f>VLOOKUP(Z1762,#REF!,2,0)</f>
        <v>#REF!</v>
      </c>
      <c r="AD1762" s="222" t="e">
        <f>VLOOKUP(AA1762,#REF!,2,0)</f>
        <v>#REF!</v>
      </c>
      <c r="AE1762" s="228" t="e">
        <f t="shared" si="592"/>
        <v>#REF!</v>
      </c>
      <c r="AF1762" s="230" t="e">
        <f t="shared" si="593"/>
        <v>#REF!</v>
      </c>
      <c r="AG1762" s="230">
        <v>2</v>
      </c>
      <c r="AH1762" s="230" t="e">
        <f t="shared" si="594"/>
        <v>#REF!</v>
      </c>
      <c r="AI1762" s="230" t="e">
        <f t="shared" si="595"/>
        <v>#REF!</v>
      </c>
      <c r="AJ1762" s="230" t="e">
        <f t="shared" si="596"/>
        <v>#REF!</v>
      </c>
      <c r="AK1762" s="209"/>
      <c r="AL1762" s="209"/>
      <c r="AM1762" s="209"/>
      <c r="AN1762" s="209"/>
      <c r="AO1762" s="209"/>
      <c r="AP1762" s="209"/>
      <c r="AQ1762" s="209"/>
      <c r="AR1762" s="209"/>
      <c r="AS1762" s="209"/>
      <c r="AT1762" s="209"/>
      <c r="AU1762" s="209"/>
      <c r="AV1762" s="209"/>
      <c r="AW1762" s="209"/>
      <c r="AX1762"/>
    </row>
    <row r="1763" spans="1:50" ht="15" hidden="1" x14ac:dyDescent="0.25">
      <c r="A1763" s="209">
        <v>4536</v>
      </c>
      <c r="B1763" s="209" t="s">
        <v>803</v>
      </c>
      <c r="C1763" s="210">
        <v>45691.834722222222</v>
      </c>
      <c r="D1763" s="209" t="s">
        <v>804</v>
      </c>
      <c r="E1763" s="209" t="s">
        <v>719</v>
      </c>
      <c r="F1763" s="209">
        <v>2</v>
      </c>
      <c r="G1763" s="209" t="s">
        <v>589</v>
      </c>
      <c r="H1763" s="209" t="s">
        <v>621</v>
      </c>
      <c r="I1763" s="209" t="s">
        <v>624</v>
      </c>
      <c r="J1763" s="209" t="s">
        <v>1</v>
      </c>
      <c r="K1763" s="209" t="s">
        <v>2430</v>
      </c>
      <c r="L1763" s="209" t="s">
        <v>604</v>
      </c>
      <c r="M1763" s="209" t="s">
        <v>2305</v>
      </c>
      <c r="N1763" s="209" t="s">
        <v>2354</v>
      </c>
      <c r="O1763" s="209"/>
      <c r="P1763" s="209"/>
      <c r="Q1763" s="209" t="s">
        <v>688</v>
      </c>
      <c r="R1763" s="209" t="e">
        <f>VLOOKUP(LEFT(Solicitacao_Prancha[[#This Row],[ORIGEM]],4),#REF!,2,0)</f>
        <v>#REF!</v>
      </c>
      <c r="S1763" s="209" t="e">
        <f>VLOOKUP(LEFT(Solicitacao_Prancha[[#This Row],[DESTINO]],4),#REF!,2,0)</f>
        <v>#REF!</v>
      </c>
      <c r="T1763" s="218" t="str">
        <f t="shared" si="588"/>
        <v>Aderente</v>
      </c>
      <c r="U1763" s="222">
        <f>((CONCATENATE(Solicitacao_Prancha[[#This Row],[DATA MOVIMENTAÇÃO]]," ",Solicitacao_Prancha[[#This Row],[HORA MOVIMENTAÇÃO]])-Solicitacao_Prancha[[#This Row],[DATA SOLICITAÇÃO]])*24)+3</f>
        <v>61.96666666661622</v>
      </c>
      <c r="V1763" s="218" t="s">
        <v>410</v>
      </c>
      <c r="W1763" s="209" t="str">
        <f>LEFT(Solicitacao_Prancha[[#This Row],[ORIGEM]],4)</f>
        <v>0360</v>
      </c>
      <c r="X1763" s="209" t="str">
        <f>LEFT(Solicitacao_Prancha[[#This Row],[DESTINO]],4)</f>
        <v>0274</v>
      </c>
      <c r="Y1763" s="209" t="str">
        <f t="shared" si="589"/>
        <v>BRLP0360</v>
      </c>
      <c r="Z1763" s="209" t="str">
        <f t="shared" si="590"/>
        <v>03600274</v>
      </c>
      <c r="AA1763" s="209" t="str">
        <f t="shared" si="591"/>
        <v>BRLP0274</v>
      </c>
      <c r="AB1763" s="222" t="e">
        <f>VLOOKUP(Y1763,#REF!,2,0)</f>
        <v>#REF!</v>
      </c>
      <c r="AC1763" s="222" t="e">
        <f>VLOOKUP(Z1763,#REF!,2,0)</f>
        <v>#REF!</v>
      </c>
      <c r="AD1763" s="222" t="e">
        <f>VLOOKUP(AA1763,#REF!,2,0)</f>
        <v>#REF!</v>
      </c>
      <c r="AE1763" s="228" t="e">
        <f t="shared" si="592"/>
        <v>#REF!</v>
      </c>
      <c r="AF1763" s="230" t="e">
        <f t="shared" si="593"/>
        <v>#REF!</v>
      </c>
      <c r="AG1763" s="230">
        <v>2</v>
      </c>
      <c r="AH1763" s="230" t="e">
        <f t="shared" si="594"/>
        <v>#REF!</v>
      </c>
      <c r="AI1763" s="230" t="e">
        <f t="shared" si="595"/>
        <v>#REF!</v>
      </c>
      <c r="AJ1763" s="230" t="e">
        <f t="shared" si="596"/>
        <v>#REF!</v>
      </c>
      <c r="AK1763" s="209"/>
      <c r="AL1763" s="209"/>
      <c r="AM1763" s="209"/>
      <c r="AN1763" s="209"/>
      <c r="AO1763" s="209"/>
      <c r="AP1763" s="209"/>
      <c r="AQ1763" s="209"/>
      <c r="AR1763" s="209"/>
      <c r="AS1763" s="209"/>
      <c r="AT1763" s="209"/>
      <c r="AU1763" s="209"/>
      <c r="AV1763" s="209"/>
      <c r="AW1763" s="209"/>
      <c r="AX1763"/>
    </row>
    <row r="1764" spans="1:50" ht="15" hidden="1" x14ac:dyDescent="0.25">
      <c r="A1764" s="209">
        <v>4537</v>
      </c>
      <c r="B1764" s="209" t="s">
        <v>803</v>
      </c>
      <c r="C1764" s="210">
        <v>45691.836111111108</v>
      </c>
      <c r="D1764" s="209" t="s">
        <v>804</v>
      </c>
      <c r="E1764" s="209" t="s">
        <v>5</v>
      </c>
      <c r="F1764" s="209">
        <v>1</v>
      </c>
      <c r="G1764" s="209" t="s">
        <v>589</v>
      </c>
      <c r="H1764" s="209" t="s">
        <v>620</v>
      </c>
      <c r="I1764" s="209" t="s">
        <v>620</v>
      </c>
      <c r="J1764" s="209" t="s">
        <v>1</v>
      </c>
      <c r="K1764" s="209" t="s">
        <v>2430</v>
      </c>
      <c r="L1764" s="209" t="s">
        <v>593</v>
      </c>
      <c r="M1764" s="209" t="s">
        <v>2305</v>
      </c>
      <c r="N1764" s="209" t="s">
        <v>2354</v>
      </c>
      <c r="O1764" s="209"/>
      <c r="P1764" s="209"/>
      <c r="Q1764" s="209" t="s">
        <v>688</v>
      </c>
      <c r="R1764" s="209" t="e">
        <f>VLOOKUP(LEFT(Solicitacao_Prancha[[#This Row],[ORIGEM]],4),#REF!,2,0)</f>
        <v>#REF!</v>
      </c>
      <c r="S1764" s="209" t="e">
        <f>VLOOKUP(LEFT(Solicitacao_Prancha[[#This Row],[DESTINO]],4),#REF!,2,0)</f>
        <v>#REF!</v>
      </c>
      <c r="T1764" s="218" t="str">
        <f t="shared" si="588"/>
        <v>Aderente</v>
      </c>
      <c r="U1764" s="222">
        <f>((CONCATENATE(Solicitacao_Prancha[[#This Row],[DATA MOVIMENTAÇÃO]]," ",Solicitacao_Prancha[[#This Row],[HORA MOVIMENTAÇÃO]])-Solicitacao_Prancha[[#This Row],[DATA SOLICITAÇÃO]])*24)+3</f>
        <v>62.933333333465271</v>
      </c>
      <c r="V1764" s="218" t="s">
        <v>410</v>
      </c>
      <c r="W1764" s="209" t="str">
        <f>LEFT(Solicitacao_Prancha[[#This Row],[ORIGEM]],4)</f>
        <v>0360</v>
      </c>
      <c r="X1764" s="209" t="str">
        <f>LEFT(Solicitacao_Prancha[[#This Row],[DESTINO]],4)</f>
        <v>0274</v>
      </c>
      <c r="Y1764" s="209" t="str">
        <f t="shared" si="589"/>
        <v>BRLP0360</v>
      </c>
      <c r="Z1764" s="209" t="str">
        <f t="shared" si="590"/>
        <v>03600274</v>
      </c>
      <c r="AA1764" s="209" t="str">
        <f t="shared" si="591"/>
        <v>BRLP0274</v>
      </c>
      <c r="AB1764" s="222" t="e">
        <f>VLOOKUP(Y1764,#REF!,2,0)</f>
        <v>#REF!</v>
      </c>
      <c r="AC1764" s="222" t="e">
        <f>VLOOKUP(Z1764,#REF!,2,0)</f>
        <v>#REF!</v>
      </c>
      <c r="AD1764" s="222" t="e">
        <f>VLOOKUP(AA1764,#REF!,2,0)</f>
        <v>#REF!</v>
      </c>
      <c r="AE1764" s="228" t="e">
        <f t="shared" si="592"/>
        <v>#REF!</v>
      </c>
      <c r="AF1764" s="230" t="e">
        <f t="shared" si="593"/>
        <v>#REF!</v>
      </c>
      <c r="AG1764" s="230">
        <v>2</v>
      </c>
      <c r="AH1764" s="230" t="e">
        <f t="shared" si="594"/>
        <v>#REF!</v>
      </c>
      <c r="AI1764" s="230" t="e">
        <f t="shared" si="595"/>
        <v>#REF!</v>
      </c>
      <c r="AJ1764" s="230" t="e">
        <f t="shared" si="596"/>
        <v>#REF!</v>
      </c>
      <c r="AK1764" s="209"/>
      <c r="AL1764" s="209"/>
      <c r="AM1764" s="209"/>
      <c r="AN1764" s="209"/>
      <c r="AO1764" s="209"/>
      <c r="AP1764" s="209"/>
      <c r="AQ1764" s="209"/>
      <c r="AR1764" s="209"/>
      <c r="AS1764" s="209"/>
      <c r="AT1764" s="209"/>
      <c r="AU1764" s="209"/>
      <c r="AV1764" s="209"/>
      <c r="AW1764" s="209"/>
      <c r="AX1764"/>
    </row>
    <row r="1765" spans="1:50" ht="15" hidden="1" x14ac:dyDescent="0.25">
      <c r="A1765" s="209">
        <v>4538</v>
      </c>
      <c r="B1765" s="209" t="s">
        <v>742</v>
      </c>
      <c r="C1765" s="210">
        <v>45691.852083333331</v>
      </c>
      <c r="D1765" s="209" t="s">
        <v>2449</v>
      </c>
      <c r="E1765" s="209" t="s">
        <v>493</v>
      </c>
      <c r="F1765" s="209">
        <v>1</v>
      </c>
      <c r="G1765" s="209" t="s">
        <v>545</v>
      </c>
      <c r="H1765" s="209" t="s">
        <v>620</v>
      </c>
      <c r="I1765" s="209" t="s">
        <v>621</v>
      </c>
      <c r="J1765" s="209" t="s">
        <v>1</v>
      </c>
      <c r="K1765" s="209" t="s">
        <v>2424</v>
      </c>
      <c r="L1765" s="209" t="s">
        <v>600</v>
      </c>
      <c r="M1765" s="209" t="s">
        <v>541</v>
      </c>
      <c r="N1765" s="209" t="s">
        <v>2411</v>
      </c>
      <c r="O1765" s="209"/>
      <c r="P1765" s="209"/>
      <c r="Q1765" s="209" t="s">
        <v>688</v>
      </c>
      <c r="R1765" s="209" t="e">
        <f>VLOOKUP(LEFT(Solicitacao_Prancha[[#This Row],[ORIGEM]],4),#REF!,2,0)</f>
        <v>#REF!</v>
      </c>
      <c r="S1765" s="209" t="e">
        <f>VLOOKUP(LEFT(Solicitacao_Prancha[[#This Row],[DESTINO]],4),#REF!,2,0)</f>
        <v>#REF!</v>
      </c>
      <c r="T1765" s="218" t="str">
        <f t="shared" si="588"/>
        <v>Não Aderente</v>
      </c>
      <c r="U1765" s="222">
        <f>((CONCATENATE(Solicitacao_Prancha[[#This Row],[DATA MOVIMENTAÇÃO]]," ",Solicitacao_Prancha[[#This Row],[HORA MOVIMENTAÇÃO]])-Solicitacao_Prancha[[#This Row],[DATA SOLICITAÇÃO]])*24)+3</f>
        <v>36.550000000046566</v>
      </c>
      <c r="V1765" s="218" t="s">
        <v>410</v>
      </c>
      <c r="W1765" s="209" t="str">
        <f>LEFT(Solicitacao_Prancha[[#This Row],[ORIGEM]],4)</f>
        <v>0487</v>
      </c>
      <c r="X1765" s="209" t="str">
        <f>LEFT(Solicitacao_Prancha[[#This Row],[DESTINO]],4)</f>
        <v>0303</v>
      </c>
      <c r="Y1765" s="209" t="str">
        <f t="shared" si="589"/>
        <v>BRLP0487</v>
      </c>
      <c r="Z1765" s="209" t="str">
        <f t="shared" si="590"/>
        <v>04870303</v>
      </c>
      <c r="AA1765" s="209" t="str">
        <f t="shared" si="591"/>
        <v>BRLP0303</v>
      </c>
      <c r="AB1765" s="222" t="e">
        <f>VLOOKUP(Y1765,#REF!,2,0)</f>
        <v>#REF!</v>
      </c>
      <c r="AC1765" s="222" t="e">
        <f>VLOOKUP(Z1765,#REF!,2,0)</f>
        <v>#REF!</v>
      </c>
      <c r="AD1765" s="222" t="e">
        <f>VLOOKUP(AA1765,#REF!,2,0)</f>
        <v>#REF!</v>
      </c>
      <c r="AE1765" s="228" t="e">
        <f t="shared" si="592"/>
        <v>#REF!</v>
      </c>
      <c r="AF1765" s="230" t="e">
        <f t="shared" si="593"/>
        <v>#REF!</v>
      </c>
      <c r="AG1765" s="230">
        <v>2</v>
      </c>
      <c r="AH1765" s="230" t="e">
        <f t="shared" si="594"/>
        <v>#REF!</v>
      </c>
      <c r="AI1765" s="230" t="e">
        <f t="shared" si="595"/>
        <v>#REF!</v>
      </c>
      <c r="AJ1765" s="230" t="e">
        <f t="shared" si="596"/>
        <v>#REF!</v>
      </c>
      <c r="AK1765" s="209"/>
      <c r="AL1765" s="209"/>
      <c r="AM1765" s="209"/>
      <c r="AN1765" s="209"/>
      <c r="AO1765" s="209"/>
      <c r="AP1765" s="209"/>
      <c r="AQ1765" s="209"/>
      <c r="AR1765" s="209"/>
      <c r="AS1765" s="209"/>
      <c r="AT1765" s="209"/>
      <c r="AU1765" s="209"/>
      <c r="AV1765" s="209"/>
      <c r="AW1765" s="209"/>
      <c r="AX1765"/>
    </row>
    <row r="1766" spans="1:50" ht="15" hidden="1" x14ac:dyDescent="0.25">
      <c r="A1766" s="209">
        <v>4540</v>
      </c>
      <c r="B1766" s="209" t="s">
        <v>745</v>
      </c>
      <c r="C1766" s="210">
        <v>45691.852777777778</v>
      </c>
      <c r="D1766" s="209" t="s">
        <v>587</v>
      </c>
      <c r="E1766" s="209" t="s">
        <v>485</v>
      </c>
      <c r="F1766" s="209">
        <v>1</v>
      </c>
      <c r="G1766" s="209" t="s">
        <v>1364</v>
      </c>
      <c r="H1766" s="209" t="s">
        <v>620</v>
      </c>
      <c r="I1766" s="209" t="s">
        <v>624</v>
      </c>
      <c r="J1766" s="209" t="s">
        <v>1</v>
      </c>
      <c r="K1766" s="209" t="s">
        <v>2430</v>
      </c>
      <c r="L1766" s="209" t="s">
        <v>598</v>
      </c>
      <c r="M1766" s="209" t="s">
        <v>519</v>
      </c>
      <c r="N1766" s="209" t="s">
        <v>696</v>
      </c>
      <c r="O1766" s="209" t="s">
        <v>2450</v>
      </c>
      <c r="P1766" s="209"/>
      <c r="Q1766" s="209" t="s">
        <v>688</v>
      </c>
      <c r="R1766" s="209" t="e">
        <f>VLOOKUP(LEFT(Solicitacao_Prancha[[#This Row],[ORIGEM]],4),#REF!,2,0)</f>
        <v>#REF!</v>
      </c>
      <c r="S1766" s="209" t="e">
        <f>VLOOKUP(LEFT(Solicitacao_Prancha[[#This Row],[DESTINO]],4),#REF!,2,0)</f>
        <v>#REF!</v>
      </c>
      <c r="T1766" s="218" t="str">
        <f t="shared" si="588"/>
        <v>Aderente</v>
      </c>
      <c r="U1766" s="222">
        <f>((CONCATENATE(Solicitacao_Prancha[[#This Row],[DATA MOVIMENTAÇÃO]]," ",Solicitacao_Prancha[[#This Row],[HORA MOVIMENTAÇÃO]])-Solicitacao_Prancha[[#This Row],[DATA SOLICITAÇÃO]])*24)+3</f>
        <v>68.53333333338378</v>
      </c>
      <c r="V1766" s="218" t="s">
        <v>410</v>
      </c>
      <c r="W1766" s="209" t="str">
        <f>LEFT(Solicitacao_Prancha[[#This Row],[ORIGEM]],4)</f>
        <v>2081</v>
      </c>
      <c r="X1766" s="209" t="str">
        <f>LEFT(Solicitacao_Prancha[[#This Row],[DESTINO]],4)</f>
        <v>0347</v>
      </c>
      <c r="Y1766" s="209" t="str">
        <f t="shared" si="589"/>
        <v>BRLP2081</v>
      </c>
      <c r="Z1766" s="209" t="str">
        <f t="shared" si="590"/>
        <v>20810347</v>
      </c>
      <c r="AA1766" s="209" t="str">
        <f t="shared" si="591"/>
        <v>BRLP0347</v>
      </c>
      <c r="AB1766" s="222" t="e">
        <f>VLOOKUP(Y1766,#REF!,2,0)</f>
        <v>#REF!</v>
      </c>
      <c r="AC1766" s="222" t="e">
        <f>VLOOKUP(Z1766,#REF!,2,0)</f>
        <v>#REF!</v>
      </c>
      <c r="AD1766" s="222" t="e">
        <f>VLOOKUP(AA1766,#REF!,2,0)</f>
        <v>#REF!</v>
      </c>
      <c r="AE1766" s="228" t="e">
        <f t="shared" si="592"/>
        <v>#REF!</v>
      </c>
      <c r="AF1766" s="230" t="e">
        <f t="shared" si="593"/>
        <v>#REF!</v>
      </c>
      <c r="AG1766" s="230">
        <v>2</v>
      </c>
      <c r="AH1766" s="230" t="e">
        <f t="shared" si="594"/>
        <v>#REF!</v>
      </c>
      <c r="AI1766" s="230" t="e">
        <f t="shared" si="595"/>
        <v>#REF!</v>
      </c>
      <c r="AJ1766" s="230" t="e">
        <f t="shared" si="596"/>
        <v>#REF!</v>
      </c>
      <c r="AK1766" s="209"/>
      <c r="AL1766" s="209"/>
      <c r="AM1766" s="209"/>
      <c r="AN1766" s="209"/>
      <c r="AO1766" s="209"/>
      <c r="AP1766" s="209"/>
      <c r="AQ1766" s="209"/>
      <c r="AR1766" s="209"/>
      <c r="AS1766" s="209"/>
      <c r="AT1766" s="209"/>
      <c r="AU1766" s="209"/>
      <c r="AV1766" s="209"/>
      <c r="AW1766" s="209"/>
      <c r="AX1766"/>
    </row>
    <row r="1767" spans="1:50" ht="15" hidden="1" x14ac:dyDescent="0.25">
      <c r="A1767" s="209">
        <v>4539</v>
      </c>
      <c r="B1767" s="209" t="s">
        <v>742</v>
      </c>
      <c r="C1767" s="210">
        <v>45691.852777777778</v>
      </c>
      <c r="D1767" s="209" t="s">
        <v>2449</v>
      </c>
      <c r="E1767" s="209" t="s">
        <v>491</v>
      </c>
      <c r="F1767" s="209">
        <v>1</v>
      </c>
      <c r="G1767" s="209" t="s">
        <v>545</v>
      </c>
      <c r="H1767" s="209" t="s">
        <v>620</v>
      </c>
      <c r="I1767" s="209" t="s">
        <v>621</v>
      </c>
      <c r="J1767" s="209" t="s">
        <v>1</v>
      </c>
      <c r="K1767" s="209" t="s">
        <v>2424</v>
      </c>
      <c r="L1767" s="209" t="s">
        <v>600</v>
      </c>
      <c r="M1767" s="209" t="s">
        <v>541</v>
      </c>
      <c r="N1767" s="209" t="s">
        <v>2411</v>
      </c>
      <c r="O1767" s="209"/>
      <c r="P1767" s="209"/>
      <c r="Q1767" s="209" t="s">
        <v>688</v>
      </c>
      <c r="R1767" s="209" t="e">
        <f>VLOOKUP(LEFT(Solicitacao_Prancha[[#This Row],[ORIGEM]],4),#REF!,2,0)</f>
        <v>#REF!</v>
      </c>
      <c r="S1767" s="209" t="e">
        <f>VLOOKUP(LEFT(Solicitacao_Prancha[[#This Row],[DESTINO]],4),#REF!,2,0)</f>
        <v>#REF!</v>
      </c>
      <c r="T1767" s="218" t="str">
        <f t="shared" si="588"/>
        <v>Não Aderente</v>
      </c>
      <c r="U1767" s="222">
        <f>((CONCATENATE(Solicitacao_Prancha[[#This Row],[DATA MOVIMENTAÇÃO]]," ",Solicitacao_Prancha[[#This Row],[HORA MOVIMENTAÇÃO]])-Solicitacao_Prancha[[#This Row],[DATA SOLICITAÇÃO]])*24)+3</f>
        <v>36.533333333325572</v>
      </c>
      <c r="V1767" s="218" t="s">
        <v>410</v>
      </c>
      <c r="W1767" s="209" t="str">
        <f>LEFT(Solicitacao_Prancha[[#This Row],[ORIGEM]],4)</f>
        <v>0487</v>
      </c>
      <c r="X1767" s="209" t="str">
        <f>LEFT(Solicitacao_Prancha[[#This Row],[DESTINO]],4)</f>
        <v>0303</v>
      </c>
      <c r="Y1767" s="209" t="str">
        <f t="shared" si="589"/>
        <v>BRLP0487</v>
      </c>
      <c r="Z1767" s="209" t="str">
        <f t="shared" si="590"/>
        <v>04870303</v>
      </c>
      <c r="AA1767" s="209" t="str">
        <f t="shared" si="591"/>
        <v>BRLP0303</v>
      </c>
      <c r="AB1767" s="222" t="e">
        <f>VLOOKUP(Y1767,#REF!,2,0)</f>
        <v>#REF!</v>
      </c>
      <c r="AC1767" s="222" t="e">
        <f>VLOOKUP(Z1767,#REF!,2,0)</f>
        <v>#REF!</v>
      </c>
      <c r="AD1767" s="222" t="e">
        <f>VLOOKUP(AA1767,#REF!,2,0)</f>
        <v>#REF!</v>
      </c>
      <c r="AE1767" s="228" t="e">
        <f t="shared" si="592"/>
        <v>#REF!</v>
      </c>
      <c r="AF1767" s="230" t="e">
        <f t="shared" si="593"/>
        <v>#REF!</v>
      </c>
      <c r="AG1767" s="230">
        <v>2</v>
      </c>
      <c r="AH1767" s="230" t="e">
        <f t="shared" si="594"/>
        <v>#REF!</v>
      </c>
      <c r="AI1767" s="230" t="e">
        <f t="shared" si="595"/>
        <v>#REF!</v>
      </c>
      <c r="AJ1767" s="230" t="e">
        <f t="shared" si="596"/>
        <v>#REF!</v>
      </c>
      <c r="AK1767" s="209"/>
      <c r="AL1767" s="209"/>
      <c r="AM1767" s="209"/>
      <c r="AN1767" s="209"/>
      <c r="AO1767" s="209"/>
      <c r="AP1767" s="209"/>
      <c r="AQ1767" s="209"/>
      <c r="AR1767" s="209"/>
      <c r="AS1767" s="209"/>
      <c r="AT1767" s="209"/>
      <c r="AU1767" s="209"/>
      <c r="AV1767" s="209"/>
      <c r="AW1767" s="209"/>
      <c r="AX1767"/>
    </row>
    <row r="1768" spans="1:50" ht="15" hidden="1" x14ac:dyDescent="0.25">
      <c r="A1768" s="209">
        <v>4541</v>
      </c>
      <c r="B1768" s="209" t="s">
        <v>745</v>
      </c>
      <c r="C1768" s="210">
        <v>45691.854166666664</v>
      </c>
      <c r="D1768" s="209" t="s">
        <v>587</v>
      </c>
      <c r="E1768" s="209" t="s">
        <v>485</v>
      </c>
      <c r="F1768" s="209">
        <v>1</v>
      </c>
      <c r="G1768" s="209" t="s">
        <v>787</v>
      </c>
      <c r="H1768" s="209" t="s">
        <v>620</v>
      </c>
      <c r="I1768" s="209" t="s">
        <v>624</v>
      </c>
      <c r="J1768" s="209" t="s">
        <v>1</v>
      </c>
      <c r="K1768" s="209" t="s">
        <v>2451</v>
      </c>
      <c r="L1768" s="209" t="s">
        <v>604</v>
      </c>
      <c r="M1768" s="209" t="s">
        <v>519</v>
      </c>
      <c r="N1768" s="209" t="s">
        <v>696</v>
      </c>
      <c r="O1768" s="209" t="s">
        <v>2452</v>
      </c>
      <c r="P1768" s="209"/>
      <c r="Q1768" s="209" t="s">
        <v>688</v>
      </c>
      <c r="R1768" s="209" t="e">
        <f>VLOOKUP(LEFT(Solicitacao_Prancha[[#This Row],[ORIGEM]],4),#REF!,2,0)</f>
        <v>#REF!</v>
      </c>
      <c r="S1768" s="209" t="e">
        <f>VLOOKUP(LEFT(Solicitacao_Prancha[[#This Row],[DESTINO]],4),#REF!,2,0)</f>
        <v>#REF!</v>
      </c>
      <c r="T1768" s="218" t="str">
        <f t="shared" si="588"/>
        <v>Aderente</v>
      </c>
      <c r="U1768" s="222">
        <f>((CONCATENATE(Solicitacao_Prancha[[#This Row],[DATA MOVIMENTAÇÃO]]," ",Solicitacao_Prancha[[#This Row],[HORA MOVIMENTAÇÃO]])-Solicitacao_Prancha[[#This Row],[DATA SOLICITAÇÃO]])*24)+3</f>
        <v>85.5</v>
      </c>
      <c r="V1768" s="218" t="s">
        <v>410</v>
      </c>
      <c r="W1768" s="209" t="str">
        <f>LEFT(Solicitacao_Prancha[[#This Row],[ORIGEM]],4)</f>
        <v>2081</v>
      </c>
      <c r="X1768" s="209" t="str">
        <f>LEFT(Solicitacao_Prancha[[#This Row],[DESTINO]],4)</f>
        <v>0347</v>
      </c>
      <c r="Y1768" s="209" t="str">
        <f t="shared" si="589"/>
        <v>BRLP2081</v>
      </c>
      <c r="Z1768" s="209" t="str">
        <f t="shared" si="590"/>
        <v>20810347</v>
      </c>
      <c r="AA1768" s="209" t="str">
        <f t="shared" si="591"/>
        <v>BRLP0347</v>
      </c>
      <c r="AB1768" s="222" t="e">
        <f>VLOOKUP(Y1768,#REF!,2,0)</f>
        <v>#REF!</v>
      </c>
      <c r="AC1768" s="222" t="e">
        <f>VLOOKUP(Z1768,#REF!,2,0)</f>
        <v>#REF!</v>
      </c>
      <c r="AD1768" s="222" t="e">
        <f>VLOOKUP(AA1768,#REF!,2,0)</f>
        <v>#REF!</v>
      </c>
      <c r="AE1768" s="228" t="e">
        <f t="shared" si="592"/>
        <v>#REF!</v>
      </c>
      <c r="AF1768" s="230" t="e">
        <f t="shared" si="593"/>
        <v>#REF!</v>
      </c>
      <c r="AG1768" s="230">
        <v>2</v>
      </c>
      <c r="AH1768" s="230" t="e">
        <f t="shared" si="594"/>
        <v>#REF!</v>
      </c>
      <c r="AI1768" s="230" t="e">
        <f t="shared" si="595"/>
        <v>#REF!</v>
      </c>
      <c r="AJ1768" s="230" t="e">
        <f t="shared" si="596"/>
        <v>#REF!</v>
      </c>
      <c r="AK1768" s="209"/>
      <c r="AL1768" s="209"/>
      <c r="AM1768" s="209"/>
      <c r="AN1768" s="209"/>
      <c r="AO1768" s="209"/>
      <c r="AP1768" s="209"/>
      <c r="AQ1768" s="209"/>
      <c r="AR1768" s="209"/>
      <c r="AS1768" s="209"/>
      <c r="AT1768" s="209"/>
      <c r="AU1768" s="209"/>
      <c r="AV1768" s="209"/>
      <c r="AW1768" s="209"/>
      <c r="AX1768"/>
    </row>
    <row r="1769" spans="1:50" ht="15" hidden="1" x14ac:dyDescent="0.25">
      <c r="A1769" s="209">
        <v>4542</v>
      </c>
      <c r="B1769" s="209" t="s">
        <v>717</v>
      </c>
      <c r="C1769" s="210">
        <v>45691.929861111108</v>
      </c>
      <c r="D1769" s="209" t="s">
        <v>510</v>
      </c>
      <c r="E1769" s="209" t="s">
        <v>500</v>
      </c>
      <c r="F1769" s="209">
        <v>3</v>
      </c>
      <c r="G1769" s="209" t="s">
        <v>4</v>
      </c>
      <c r="H1769" s="209" t="s">
        <v>621</v>
      </c>
      <c r="I1769" s="209" t="s">
        <v>624</v>
      </c>
      <c r="J1769" s="209" t="s">
        <v>1</v>
      </c>
      <c r="K1769" s="209" t="s">
        <v>2424</v>
      </c>
      <c r="L1769" s="209" t="s">
        <v>600</v>
      </c>
      <c r="M1769" s="209" t="s">
        <v>638</v>
      </c>
      <c r="N1769" s="209" t="s">
        <v>635</v>
      </c>
      <c r="O1769" s="209"/>
      <c r="P1769" s="209"/>
      <c r="Q1769" s="209" t="s">
        <v>688</v>
      </c>
      <c r="R1769" s="209" t="e">
        <f>VLOOKUP(LEFT(Solicitacao_Prancha[[#This Row],[ORIGEM]],4),#REF!,2,0)</f>
        <v>#REF!</v>
      </c>
      <c r="S1769" s="209" t="e">
        <f>VLOOKUP(LEFT(Solicitacao_Prancha[[#This Row],[DESTINO]],4),#REF!,2,0)</f>
        <v>#REF!</v>
      </c>
      <c r="T1769" s="218" t="str">
        <f t="shared" si="588"/>
        <v>Não Aderente</v>
      </c>
      <c r="U1769" s="222">
        <f>((CONCATENATE(Solicitacao_Prancha[[#This Row],[DATA MOVIMENTAÇÃO]]," ",Solicitacao_Prancha[[#This Row],[HORA MOVIMENTAÇÃO]])-Solicitacao_Prancha[[#This Row],[DATA SOLICITAÇÃO]])*24)+3</f>
        <v>34.683333333407063</v>
      </c>
      <c r="V1769" s="218" t="s">
        <v>410</v>
      </c>
      <c r="W1769" s="209" t="str">
        <f>LEFT(Solicitacao_Prancha[[#This Row],[ORIGEM]],4)</f>
        <v>0011</v>
      </c>
      <c r="X1769" s="209" t="str">
        <f>LEFT(Solicitacao_Prancha[[#This Row],[DESTINO]],4)</f>
        <v>0030</v>
      </c>
      <c r="Y1769" s="209" t="str">
        <f t="shared" si="589"/>
        <v>BRLP0011</v>
      </c>
      <c r="Z1769" s="209" t="str">
        <f t="shared" si="590"/>
        <v>00110030</v>
      </c>
      <c r="AA1769" s="209" t="str">
        <f t="shared" si="591"/>
        <v>BRLP0030</v>
      </c>
      <c r="AB1769" s="222" t="e">
        <f>VLOOKUP(Y1769,#REF!,2,0)</f>
        <v>#REF!</v>
      </c>
      <c r="AC1769" s="222" t="e">
        <f>VLOOKUP(Z1769,#REF!,2,0)</f>
        <v>#REF!</v>
      </c>
      <c r="AD1769" s="222" t="e">
        <f>VLOOKUP(AA1769,#REF!,2,0)</f>
        <v>#REF!</v>
      </c>
      <c r="AE1769" s="228" t="e">
        <f t="shared" si="592"/>
        <v>#REF!</v>
      </c>
      <c r="AF1769" s="230" t="e">
        <f t="shared" si="593"/>
        <v>#REF!</v>
      </c>
      <c r="AG1769" s="230">
        <v>2</v>
      </c>
      <c r="AH1769" s="230" t="e">
        <f t="shared" si="594"/>
        <v>#REF!</v>
      </c>
      <c r="AI1769" s="230" t="e">
        <f t="shared" si="595"/>
        <v>#REF!</v>
      </c>
      <c r="AJ1769" s="230" t="e">
        <f t="shared" si="596"/>
        <v>#REF!</v>
      </c>
      <c r="AK1769" s="209"/>
      <c r="AL1769" s="209"/>
      <c r="AM1769" s="209"/>
      <c r="AN1769" s="209"/>
      <c r="AO1769" s="209"/>
      <c r="AP1769" s="209"/>
      <c r="AQ1769" s="209"/>
      <c r="AR1769" s="209"/>
      <c r="AS1769" s="209"/>
      <c r="AT1769" s="209"/>
      <c r="AU1769" s="209"/>
      <c r="AV1769" s="209"/>
      <c r="AW1769" s="209"/>
      <c r="AX1769"/>
    </row>
    <row r="1770" spans="1:50" ht="15" hidden="1" x14ac:dyDescent="0.25">
      <c r="A1770" s="209">
        <v>4543</v>
      </c>
      <c r="B1770" s="209" t="s">
        <v>717</v>
      </c>
      <c r="C1770" s="210">
        <v>45691.944444444445</v>
      </c>
      <c r="D1770" s="209" t="s">
        <v>558</v>
      </c>
      <c r="E1770" s="209" t="s">
        <v>500</v>
      </c>
      <c r="F1770" s="209">
        <v>1</v>
      </c>
      <c r="G1770" s="209" t="s">
        <v>492</v>
      </c>
      <c r="H1770" s="209" t="s">
        <v>620</v>
      </c>
      <c r="I1770" s="209" t="s">
        <v>624</v>
      </c>
      <c r="J1770" s="209" t="s">
        <v>531</v>
      </c>
      <c r="K1770" s="209" t="s">
        <v>2389</v>
      </c>
      <c r="L1770" s="209" t="s">
        <v>599</v>
      </c>
      <c r="M1770" s="209" t="s">
        <v>652</v>
      </c>
      <c r="N1770" s="209" t="s">
        <v>1463</v>
      </c>
      <c r="O1770" s="209"/>
      <c r="P1770" s="209" t="s">
        <v>514</v>
      </c>
      <c r="Q1770" s="209" t="s">
        <v>688</v>
      </c>
      <c r="R1770" s="209" t="e">
        <f>VLOOKUP(LEFT(Solicitacao_Prancha[[#This Row],[ORIGEM]],4),#REF!,2,0)</f>
        <v>#REF!</v>
      </c>
      <c r="S1770" s="209" t="e">
        <f>VLOOKUP(LEFT(Solicitacao_Prancha[[#This Row],[DESTINO]],4),#REF!,2,0)</f>
        <v>#REF!</v>
      </c>
      <c r="T1770" s="218" t="str">
        <f t="shared" si="588"/>
        <v>Não Aderente</v>
      </c>
      <c r="U1770" s="222">
        <f>((CONCATENATE(Solicitacao_Prancha[[#This Row],[DATA MOVIMENTAÇÃO]]," ",Solicitacao_Prancha[[#This Row],[HORA MOVIMENTAÇÃO]])-Solicitacao_Prancha[[#This Row],[DATA SOLICITAÇÃO]])*24)+3</f>
        <v>15.333333333372138</v>
      </c>
      <c r="V1770" s="218" t="s">
        <v>410</v>
      </c>
      <c r="W1770" s="209" t="str">
        <f>LEFT(Solicitacao_Prancha[[#This Row],[ORIGEM]],4)</f>
        <v>0390</v>
      </c>
      <c r="X1770" s="209" t="str">
        <f>LEFT(Solicitacao_Prancha[[#This Row],[DESTINO]],4)</f>
        <v>0521</v>
      </c>
      <c r="Y1770" s="209" t="str">
        <f t="shared" si="589"/>
        <v>BRLP0390</v>
      </c>
      <c r="Z1770" s="209" t="str">
        <f t="shared" si="590"/>
        <v>03900521</v>
      </c>
      <c r="AA1770" s="209" t="str">
        <f t="shared" si="591"/>
        <v>BRLP0521</v>
      </c>
      <c r="AB1770" s="222" t="e">
        <f>VLOOKUP(Y1770,#REF!,2,0)</f>
        <v>#REF!</v>
      </c>
      <c r="AC1770" s="222" t="e">
        <f>VLOOKUP(Z1770,#REF!,2,0)</f>
        <v>#REF!</v>
      </c>
      <c r="AD1770" s="222" t="e">
        <f>VLOOKUP(AA1770,#REF!,2,0)</f>
        <v>#REF!</v>
      </c>
      <c r="AE1770" s="228" t="e">
        <f t="shared" si="592"/>
        <v>#REF!</v>
      </c>
      <c r="AF1770" s="230" t="e">
        <f t="shared" si="593"/>
        <v>#REF!</v>
      </c>
      <c r="AG1770" s="230">
        <v>2</v>
      </c>
      <c r="AH1770" s="230" t="e">
        <f t="shared" si="594"/>
        <v>#REF!</v>
      </c>
      <c r="AI1770" s="230" t="e">
        <f t="shared" si="595"/>
        <v>#REF!</v>
      </c>
      <c r="AJ1770" s="230" t="e">
        <f t="shared" si="596"/>
        <v>#REF!</v>
      </c>
      <c r="AK1770" s="209"/>
      <c r="AL1770" s="209"/>
      <c r="AM1770" s="209"/>
      <c r="AN1770" s="209"/>
      <c r="AO1770" s="209"/>
      <c r="AP1770" s="209"/>
      <c r="AQ1770" s="209"/>
      <c r="AR1770" s="209"/>
      <c r="AS1770" s="209"/>
      <c r="AT1770" s="209"/>
      <c r="AU1770" s="209"/>
      <c r="AV1770" s="209"/>
      <c r="AW1770" s="209"/>
      <c r="AX1770"/>
    </row>
    <row r="1771" spans="1:50" ht="15" hidden="1" x14ac:dyDescent="0.25">
      <c r="A1771" s="209">
        <v>4573</v>
      </c>
      <c r="B1771" s="209" t="s">
        <v>743</v>
      </c>
      <c r="C1771" s="210">
        <v>45691.997916666667</v>
      </c>
      <c r="D1771" s="209" t="s">
        <v>527</v>
      </c>
      <c r="E1771" s="209" t="s">
        <v>491</v>
      </c>
      <c r="F1771" s="209">
        <v>1</v>
      </c>
      <c r="G1771" s="209" t="s">
        <v>4</v>
      </c>
      <c r="H1771" s="209" t="s">
        <v>620</v>
      </c>
      <c r="I1771" s="209" t="s">
        <v>621</v>
      </c>
      <c r="J1771" s="209" t="s">
        <v>502</v>
      </c>
      <c r="K1771" s="209" t="s">
        <v>2424</v>
      </c>
      <c r="L1771" s="209" t="s">
        <v>604</v>
      </c>
      <c r="M1771" s="209" t="s">
        <v>567</v>
      </c>
      <c r="N1771" s="209" t="s">
        <v>1001</v>
      </c>
      <c r="O1771" s="209" t="s">
        <v>2453</v>
      </c>
      <c r="P1771" s="209"/>
      <c r="Q1771" s="209" t="s">
        <v>688</v>
      </c>
      <c r="R1771" s="209" t="e">
        <f>VLOOKUP(LEFT(Solicitacao_Prancha[[#This Row],[ORIGEM]],4),#REF!,2,0)</f>
        <v>#REF!</v>
      </c>
      <c r="S1771" s="209" t="e">
        <f>VLOOKUP(LEFT(Solicitacao_Prancha[[#This Row],[DESTINO]],4),#REF!,2,0)</f>
        <v>#REF!</v>
      </c>
      <c r="T1771" s="218" t="str">
        <f t="shared" si="588"/>
        <v>Não Aderente</v>
      </c>
      <c r="U1771" s="222">
        <f>((CONCATENATE(Solicitacao_Prancha[[#This Row],[DATA MOVIMENTAÇÃO]]," ",Solicitacao_Prancha[[#This Row],[HORA MOVIMENTAÇÃO]])-Solicitacao_Prancha[[#This Row],[DATA SOLICITAÇÃO]])*24)+3</f>
        <v>34.049999999930151</v>
      </c>
      <c r="V1771" s="218" t="s">
        <v>410</v>
      </c>
      <c r="W1771" s="209" t="str">
        <f>LEFT(Solicitacao_Prancha[[#This Row],[ORIGEM]],4)</f>
        <v>0452</v>
      </c>
      <c r="X1771" s="209" t="str">
        <f>LEFT(Solicitacao_Prancha[[#This Row],[DESTINO]],4)</f>
        <v>0464</v>
      </c>
      <c r="Y1771" s="209" t="str">
        <f t="shared" si="589"/>
        <v>BRLP0452</v>
      </c>
      <c r="Z1771" s="209" t="str">
        <f t="shared" si="590"/>
        <v>04520464</v>
      </c>
      <c r="AA1771" s="209" t="str">
        <f t="shared" si="591"/>
        <v>BRLP0464</v>
      </c>
      <c r="AB1771" s="222" t="e">
        <f>VLOOKUP(Y1771,#REF!,2,0)</f>
        <v>#REF!</v>
      </c>
      <c r="AC1771" s="222" t="e">
        <f>VLOOKUP(Z1771,#REF!,2,0)</f>
        <v>#REF!</v>
      </c>
      <c r="AD1771" s="222" t="e">
        <f>VLOOKUP(AA1771,#REF!,2,0)</f>
        <v>#REF!</v>
      </c>
      <c r="AE1771" s="228" t="e">
        <f t="shared" si="592"/>
        <v>#REF!</v>
      </c>
      <c r="AF1771" s="230" t="e">
        <f t="shared" si="593"/>
        <v>#REF!</v>
      </c>
      <c r="AG1771" s="230">
        <v>2</v>
      </c>
      <c r="AH1771" s="230" t="e">
        <f t="shared" si="594"/>
        <v>#REF!</v>
      </c>
      <c r="AI1771" s="230" t="e">
        <f t="shared" si="595"/>
        <v>#REF!</v>
      </c>
      <c r="AJ1771" s="230" t="e">
        <f t="shared" si="596"/>
        <v>#REF!</v>
      </c>
      <c r="AK1771" s="209"/>
      <c r="AL1771" s="209"/>
      <c r="AM1771" s="209"/>
      <c r="AN1771" s="209"/>
      <c r="AO1771" s="209"/>
      <c r="AP1771" s="209"/>
      <c r="AQ1771" s="209"/>
      <c r="AR1771" s="209"/>
      <c r="AS1771" s="209"/>
      <c r="AT1771" s="209"/>
      <c r="AU1771" s="209"/>
      <c r="AV1771" s="209"/>
      <c r="AW1771" s="209"/>
      <c r="AX1771"/>
    </row>
    <row r="1772" spans="1:50" ht="15" hidden="1" x14ac:dyDescent="0.25">
      <c r="A1772" s="209">
        <v>4574</v>
      </c>
      <c r="B1772" s="209" t="s">
        <v>743</v>
      </c>
      <c r="C1772" s="210">
        <v>45691.997916666667</v>
      </c>
      <c r="D1772" s="209" t="s">
        <v>527</v>
      </c>
      <c r="E1772" s="209" t="s">
        <v>491</v>
      </c>
      <c r="F1772" s="209">
        <v>1</v>
      </c>
      <c r="G1772" s="209" t="s">
        <v>4</v>
      </c>
      <c r="H1772" s="209" t="s">
        <v>620</v>
      </c>
      <c r="I1772" s="209" t="s">
        <v>621</v>
      </c>
      <c r="J1772" s="209" t="s">
        <v>1</v>
      </c>
      <c r="K1772" s="209" t="s">
        <v>2430</v>
      </c>
      <c r="L1772" s="209" t="s">
        <v>604</v>
      </c>
      <c r="M1772" s="209" t="s">
        <v>567</v>
      </c>
      <c r="N1772" s="209" t="s">
        <v>1580</v>
      </c>
      <c r="O1772" s="209" t="s">
        <v>2453</v>
      </c>
      <c r="P1772" s="209"/>
      <c r="Q1772" s="209" t="s">
        <v>688</v>
      </c>
      <c r="R1772" s="209" t="e">
        <f>VLOOKUP(LEFT(Solicitacao_Prancha[[#This Row],[ORIGEM]],4),#REF!,2,0)</f>
        <v>#REF!</v>
      </c>
      <c r="S1772" s="209" t="e">
        <f>VLOOKUP(LEFT(Solicitacao_Prancha[[#This Row],[DESTINO]],4),#REF!,2,0)</f>
        <v>#REF!</v>
      </c>
      <c r="T1772" s="218" t="str">
        <f t="shared" ref="T1772:T1777" si="597">IF(U1772&gt;=48,"Aderente","Não Aderente")</f>
        <v>Aderente</v>
      </c>
      <c r="U1772" s="222">
        <f>((CONCATENATE(Solicitacao_Prancha[[#This Row],[DATA MOVIMENTAÇÃO]]," ",Solicitacao_Prancha[[#This Row],[HORA MOVIMENTAÇÃO]])-Solicitacao_Prancha[[#This Row],[DATA SOLICITAÇÃO]])*24)+3</f>
        <v>58.049999999930151</v>
      </c>
      <c r="V1772" s="218" t="s">
        <v>410</v>
      </c>
      <c r="W1772" s="209" t="str">
        <f>LEFT(Solicitacao_Prancha[[#This Row],[ORIGEM]],4)</f>
        <v>0452</v>
      </c>
      <c r="X1772" s="209" t="str">
        <f>LEFT(Solicitacao_Prancha[[#This Row],[DESTINO]],4)</f>
        <v>0014</v>
      </c>
      <c r="Y1772" s="209" t="str">
        <f t="shared" ref="Y1772:Y1777" si="598">CONCATENATE(V1772,W1772)</f>
        <v>BRLP0452</v>
      </c>
      <c r="Z1772" s="209" t="str">
        <f t="shared" ref="Z1772:Z1777" si="599">CONCATENATE(W1772,X1772)</f>
        <v>04520014</v>
      </c>
      <c r="AA1772" s="209" t="str">
        <f t="shared" ref="AA1772:AA1777" si="600">CONCATENATE(V1772,X1772)</f>
        <v>BRLP0014</v>
      </c>
      <c r="AB1772" s="222" t="e">
        <f>VLOOKUP(Y1772,#REF!,2,0)</f>
        <v>#REF!</v>
      </c>
      <c r="AC1772" s="222" t="e">
        <f>VLOOKUP(Z1772,#REF!,2,0)</f>
        <v>#REF!</v>
      </c>
      <c r="AD1772" s="222" t="e">
        <f>VLOOKUP(AA1772,#REF!,2,0)</f>
        <v>#REF!</v>
      </c>
      <c r="AE1772" s="228" t="e">
        <f t="shared" ref="AE1772:AE1777" si="601">SUM(AB1772:AD1772)</f>
        <v>#REF!</v>
      </c>
      <c r="AF1772" s="230" t="e">
        <f t="shared" ref="AF1772:AF1777" si="602">(AB1772/65)+(AC1772/42.5)+(AD1772/65)</f>
        <v>#REF!</v>
      </c>
      <c r="AG1772" s="230">
        <v>2</v>
      </c>
      <c r="AH1772" s="230" t="e">
        <f t="shared" ref="AH1772:AH1777" si="603">(AD1772/65)+(AE1772/42.5)+(AF1772/65)</f>
        <v>#REF!</v>
      </c>
      <c r="AI1772" s="230" t="e">
        <f t="shared" ref="AI1772:AI1777" si="604">(AE1772/65)+(AF1772/42.5)+(AG1772/65)</f>
        <v>#REF!</v>
      </c>
      <c r="AJ1772" s="230" t="e">
        <f t="shared" ref="AJ1772:AJ1777" si="605">(AF1772/65)+(AG1772/42.5)+(AH1772/65)</f>
        <v>#REF!</v>
      </c>
      <c r="AK1772" s="209"/>
      <c r="AL1772" s="209"/>
      <c r="AM1772" s="209"/>
      <c r="AN1772" s="209"/>
      <c r="AO1772" s="209"/>
      <c r="AP1772" s="209"/>
      <c r="AQ1772" s="209"/>
      <c r="AR1772" s="209"/>
      <c r="AS1772" s="209"/>
      <c r="AT1772" s="209"/>
      <c r="AU1772" s="209"/>
      <c r="AV1772" s="209"/>
      <c r="AW1772" s="209"/>
      <c r="AX1772"/>
    </row>
    <row r="1773" spans="1:50" ht="15" hidden="1" x14ac:dyDescent="0.25">
      <c r="A1773" s="209">
        <v>4544</v>
      </c>
      <c r="B1773" s="209" t="s">
        <v>743</v>
      </c>
      <c r="C1773" s="210">
        <v>45691.997916666667</v>
      </c>
      <c r="D1773" s="209" t="s">
        <v>527</v>
      </c>
      <c r="E1773" s="209" t="s">
        <v>491</v>
      </c>
      <c r="F1773" s="209">
        <v>1</v>
      </c>
      <c r="G1773" s="209" t="s">
        <v>4</v>
      </c>
      <c r="H1773" s="209" t="s">
        <v>620</v>
      </c>
      <c r="I1773" s="209" t="s">
        <v>621</v>
      </c>
      <c r="J1773" s="209" t="s">
        <v>1</v>
      </c>
      <c r="K1773" s="209" t="s">
        <v>2424</v>
      </c>
      <c r="L1773" s="209" t="s">
        <v>604</v>
      </c>
      <c r="M1773" s="209" t="s">
        <v>567</v>
      </c>
      <c r="N1773" s="209" t="s">
        <v>1001</v>
      </c>
      <c r="O1773" s="209" t="s">
        <v>2453</v>
      </c>
      <c r="P1773" s="209"/>
      <c r="Q1773" s="209" t="s">
        <v>688</v>
      </c>
      <c r="R1773" s="209" t="e">
        <f>VLOOKUP(LEFT(Solicitacao_Prancha[[#This Row],[ORIGEM]],4),#REF!,2,0)</f>
        <v>#REF!</v>
      </c>
      <c r="S1773" s="209" t="e">
        <f>VLOOKUP(LEFT(Solicitacao_Prancha[[#This Row],[DESTINO]],4),#REF!,2,0)</f>
        <v>#REF!</v>
      </c>
      <c r="T1773" s="218" t="str">
        <f t="shared" si="597"/>
        <v>Não Aderente</v>
      </c>
      <c r="U1773" s="222">
        <f>((CONCATENATE(Solicitacao_Prancha[[#This Row],[DATA MOVIMENTAÇÃO]]," ",Solicitacao_Prancha[[#This Row],[HORA MOVIMENTAÇÃO]])-Solicitacao_Prancha[[#This Row],[DATA SOLICITAÇÃO]])*24)+3</f>
        <v>34.049999999930151</v>
      </c>
      <c r="V1773" s="218" t="s">
        <v>410</v>
      </c>
      <c r="W1773" s="209" t="str">
        <f>LEFT(Solicitacao_Prancha[[#This Row],[ORIGEM]],4)</f>
        <v>0452</v>
      </c>
      <c r="X1773" s="209" t="str">
        <f>LEFT(Solicitacao_Prancha[[#This Row],[DESTINO]],4)</f>
        <v>0464</v>
      </c>
      <c r="Y1773" s="209" t="str">
        <f t="shared" si="598"/>
        <v>BRLP0452</v>
      </c>
      <c r="Z1773" s="209" t="str">
        <f t="shared" si="599"/>
        <v>04520464</v>
      </c>
      <c r="AA1773" s="209" t="str">
        <f t="shared" si="600"/>
        <v>BRLP0464</v>
      </c>
      <c r="AB1773" s="222" t="e">
        <f>VLOOKUP(Y1773,#REF!,2,0)</f>
        <v>#REF!</v>
      </c>
      <c r="AC1773" s="222" t="e">
        <f>VLOOKUP(Z1773,#REF!,2,0)</f>
        <v>#REF!</v>
      </c>
      <c r="AD1773" s="222" t="e">
        <f>VLOOKUP(AA1773,#REF!,2,0)</f>
        <v>#REF!</v>
      </c>
      <c r="AE1773" s="228" t="e">
        <f t="shared" si="601"/>
        <v>#REF!</v>
      </c>
      <c r="AF1773" s="230" t="e">
        <f t="shared" si="602"/>
        <v>#REF!</v>
      </c>
      <c r="AG1773" s="230">
        <v>2</v>
      </c>
      <c r="AH1773" s="230" t="e">
        <f t="shared" si="603"/>
        <v>#REF!</v>
      </c>
      <c r="AI1773" s="230" t="e">
        <f t="shared" si="604"/>
        <v>#REF!</v>
      </c>
      <c r="AJ1773" s="230" t="e">
        <f t="shared" si="605"/>
        <v>#REF!</v>
      </c>
      <c r="AK1773" s="209"/>
      <c r="AL1773" s="209"/>
      <c r="AM1773" s="209"/>
      <c r="AN1773" s="209"/>
      <c r="AO1773" s="209"/>
      <c r="AP1773" s="209"/>
      <c r="AQ1773" s="209"/>
      <c r="AR1773" s="209"/>
      <c r="AS1773" s="209"/>
      <c r="AT1773" s="209"/>
      <c r="AU1773" s="209"/>
      <c r="AV1773" s="209"/>
      <c r="AW1773" s="209"/>
      <c r="AX1773"/>
    </row>
    <row r="1774" spans="1:50" ht="15" hidden="1" x14ac:dyDescent="0.25">
      <c r="A1774" s="209">
        <v>4545</v>
      </c>
      <c r="B1774" s="209" t="s">
        <v>743</v>
      </c>
      <c r="C1774" s="210">
        <v>45692.005555555559</v>
      </c>
      <c r="D1774" s="209" t="s">
        <v>997</v>
      </c>
      <c r="E1774" s="209" t="s">
        <v>489</v>
      </c>
      <c r="F1774" s="209">
        <v>1</v>
      </c>
      <c r="G1774" s="209" t="s">
        <v>487</v>
      </c>
      <c r="H1774" s="209" t="s">
        <v>620</v>
      </c>
      <c r="I1774" s="209" t="s">
        <v>621</v>
      </c>
      <c r="J1774" s="209" t="s">
        <v>1</v>
      </c>
      <c r="K1774" s="209" t="s">
        <v>2424</v>
      </c>
      <c r="L1774" s="209" t="s">
        <v>606</v>
      </c>
      <c r="M1774" s="209" t="s">
        <v>2454</v>
      </c>
      <c r="N1774" s="209" t="s">
        <v>1696</v>
      </c>
      <c r="O1774" s="209"/>
      <c r="P1774" s="209"/>
      <c r="Q1774" s="209" t="s">
        <v>688</v>
      </c>
      <c r="R1774" s="209" t="e">
        <f>VLOOKUP(LEFT(Solicitacao_Prancha[[#This Row],[ORIGEM]],4),#REF!,2,0)</f>
        <v>#REF!</v>
      </c>
      <c r="S1774" s="209" t="e">
        <f>VLOOKUP(LEFT(Solicitacao_Prancha[[#This Row],[DESTINO]],4),#REF!,2,0)</f>
        <v>#REF!</v>
      </c>
      <c r="T1774" s="218" t="str">
        <f t="shared" si="597"/>
        <v>Não Aderente</v>
      </c>
      <c r="U1774" s="222">
        <f>((CONCATENATE(Solicitacao_Prancha[[#This Row],[DATA MOVIMENTAÇÃO]]," ",Solicitacao_Prancha[[#This Row],[HORA MOVIMENTAÇÃO]])-Solicitacao_Prancha[[#This Row],[DATA SOLICITAÇÃO]])*24)+3</f>
        <v>38.866666666581295</v>
      </c>
      <c r="V1774" s="218" t="s">
        <v>410</v>
      </c>
      <c r="W1774" s="209" t="str">
        <f>LEFT(Solicitacao_Prancha[[#This Row],[ORIGEM]],4)</f>
        <v>0288</v>
      </c>
      <c r="X1774" s="209" t="str">
        <f>LEFT(Solicitacao_Prancha[[#This Row],[DESTINO]],4)</f>
        <v>0353</v>
      </c>
      <c r="Y1774" s="209" t="str">
        <f t="shared" si="598"/>
        <v>BRLP0288</v>
      </c>
      <c r="Z1774" s="209" t="str">
        <f t="shared" si="599"/>
        <v>02880353</v>
      </c>
      <c r="AA1774" s="209" t="str">
        <f t="shared" si="600"/>
        <v>BRLP0353</v>
      </c>
      <c r="AB1774" s="222" t="e">
        <f>VLOOKUP(Y1774,#REF!,2,0)</f>
        <v>#REF!</v>
      </c>
      <c r="AC1774" s="222" t="e">
        <f>VLOOKUP(Z1774,#REF!,2,0)</f>
        <v>#REF!</v>
      </c>
      <c r="AD1774" s="222" t="e">
        <f>VLOOKUP(AA1774,#REF!,2,0)</f>
        <v>#REF!</v>
      </c>
      <c r="AE1774" s="228" t="e">
        <f t="shared" si="601"/>
        <v>#REF!</v>
      </c>
      <c r="AF1774" s="230" t="e">
        <f t="shared" si="602"/>
        <v>#REF!</v>
      </c>
      <c r="AG1774" s="230">
        <v>2</v>
      </c>
      <c r="AH1774" s="230" t="e">
        <f t="shared" si="603"/>
        <v>#REF!</v>
      </c>
      <c r="AI1774" s="230" t="e">
        <f t="shared" si="604"/>
        <v>#REF!</v>
      </c>
      <c r="AJ1774" s="230" t="e">
        <f t="shared" si="605"/>
        <v>#REF!</v>
      </c>
      <c r="AK1774" s="209"/>
      <c r="AL1774" s="209"/>
      <c r="AM1774" s="209"/>
      <c r="AN1774" s="209"/>
      <c r="AO1774" s="209"/>
      <c r="AP1774" s="209"/>
      <c r="AQ1774" s="209"/>
      <c r="AR1774" s="209"/>
      <c r="AS1774" s="209"/>
      <c r="AT1774" s="209"/>
      <c r="AU1774" s="209"/>
      <c r="AV1774" s="209"/>
      <c r="AW1774" s="209"/>
      <c r="AX1774"/>
    </row>
    <row r="1775" spans="1:50" ht="15" hidden="1" x14ac:dyDescent="0.25">
      <c r="A1775" s="209">
        <v>4546</v>
      </c>
      <c r="B1775" s="209" t="s">
        <v>742</v>
      </c>
      <c r="C1775" s="210">
        <v>45692.51666666667</v>
      </c>
      <c r="D1775" s="209" t="s">
        <v>2448</v>
      </c>
      <c r="E1775" s="209" t="s">
        <v>507</v>
      </c>
      <c r="F1775" s="209">
        <v>1</v>
      </c>
      <c r="G1775" s="209" t="s">
        <v>771</v>
      </c>
      <c r="H1775" s="209" t="s">
        <v>620</v>
      </c>
      <c r="I1775" s="209" t="s">
        <v>621</v>
      </c>
      <c r="J1775" s="209" t="s">
        <v>502</v>
      </c>
      <c r="K1775" s="209" t="s">
        <v>2430</v>
      </c>
      <c r="L1775" s="209" t="s">
        <v>1000</v>
      </c>
      <c r="M1775" s="209" t="s">
        <v>2194</v>
      </c>
      <c r="N1775" s="209" t="s">
        <v>578</v>
      </c>
      <c r="O1775" s="209"/>
      <c r="P1775" s="209"/>
      <c r="Q1775" s="209" t="s">
        <v>688</v>
      </c>
      <c r="R1775" s="209" t="e">
        <f>VLOOKUP(LEFT(Solicitacao_Prancha[[#This Row],[ORIGEM]],4),#REF!,2,0)</f>
        <v>#REF!</v>
      </c>
      <c r="S1775" s="209" t="e">
        <f>VLOOKUP(LEFT(Solicitacao_Prancha[[#This Row],[DESTINO]],4),#REF!,2,0)</f>
        <v>#REF!</v>
      </c>
      <c r="T1775" s="218" t="str">
        <f t="shared" si="597"/>
        <v>Aderente</v>
      </c>
      <c r="U1775" s="222">
        <f>((CONCATENATE(Solicitacao_Prancha[[#This Row],[DATA MOVIMENTAÇÃO]]," ",Solicitacao_Prancha[[#This Row],[HORA MOVIMENTAÇÃO]])-Solicitacao_Prancha[[#This Row],[DATA SOLICITAÇÃO]])*24)+3</f>
        <v>48.099999999976717</v>
      </c>
      <c r="V1775" s="218" t="s">
        <v>410</v>
      </c>
      <c r="W1775" s="209" t="str">
        <f>LEFT(Solicitacao_Prancha[[#This Row],[ORIGEM]],4)</f>
        <v>0493</v>
      </c>
      <c r="X1775" s="209" t="str">
        <f>LEFT(Solicitacao_Prancha[[#This Row],[DESTINO]],4)</f>
        <v>0367</v>
      </c>
      <c r="Y1775" s="209" t="str">
        <f t="shared" si="598"/>
        <v>BRLP0493</v>
      </c>
      <c r="Z1775" s="209" t="str">
        <f t="shared" si="599"/>
        <v>04930367</v>
      </c>
      <c r="AA1775" s="209" t="str">
        <f t="shared" si="600"/>
        <v>BRLP0367</v>
      </c>
      <c r="AB1775" s="222" t="e">
        <f>VLOOKUP(Y1775,#REF!,2,0)</f>
        <v>#REF!</v>
      </c>
      <c r="AC1775" s="222" t="e">
        <f>VLOOKUP(Z1775,#REF!,2,0)</f>
        <v>#REF!</v>
      </c>
      <c r="AD1775" s="222" t="e">
        <f>VLOOKUP(AA1775,#REF!,2,0)</f>
        <v>#REF!</v>
      </c>
      <c r="AE1775" s="228" t="e">
        <f t="shared" si="601"/>
        <v>#REF!</v>
      </c>
      <c r="AF1775" s="230" t="e">
        <f t="shared" si="602"/>
        <v>#REF!</v>
      </c>
      <c r="AG1775" s="230">
        <v>2</v>
      </c>
      <c r="AH1775" s="230" t="e">
        <f t="shared" si="603"/>
        <v>#REF!</v>
      </c>
      <c r="AI1775" s="230" t="e">
        <f t="shared" si="604"/>
        <v>#REF!</v>
      </c>
      <c r="AJ1775" s="230" t="e">
        <f t="shared" si="605"/>
        <v>#REF!</v>
      </c>
      <c r="AK1775" s="209"/>
      <c r="AL1775" s="209"/>
      <c r="AM1775" s="209"/>
      <c r="AN1775" s="209"/>
      <c r="AO1775" s="209"/>
      <c r="AP1775" s="209"/>
      <c r="AQ1775" s="209"/>
      <c r="AR1775" s="209"/>
      <c r="AS1775" s="209"/>
      <c r="AT1775" s="209"/>
      <c r="AU1775" s="209"/>
      <c r="AV1775" s="209"/>
      <c r="AW1775" s="209"/>
      <c r="AX1775"/>
    </row>
    <row r="1776" spans="1:50" ht="15" hidden="1" x14ac:dyDescent="0.25">
      <c r="A1776" s="209">
        <v>4547</v>
      </c>
      <c r="B1776" s="209" t="s">
        <v>742</v>
      </c>
      <c r="C1776" s="210">
        <v>45692.520138888889</v>
      </c>
      <c r="D1776" s="209" t="s">
        <v>2455</v>
      </c>
      <c r="E1776" s="209" t="s">
        <v>489</v>
      </c>
      <c r="F1776" s="209">
        <v>1</v>
      </c>
      <c r="G1776" s="209" t="s">
        <v>771</v>
      </c>
      <c r="H1776" s="209" t="s">
        <v>620</v>
      </c>
      <c r="I1776" s="209" t="s">
        <v>621</v>
      </c>
      <c r="J1776" s="209" t="s">
        <v>502</v>
      </c>
      <c r="K1776" s="209" t="s">
        <v>2430</v>
      </c>
      <c r="L1776" s="209" t="s">
        <v>2456</v>
      </c>
      <c r="M1776" s="209" t="s">
        <v>2194</v>
      </c>
      <c r="N1776" s="209" t="s">
        <v>578</v>
      </c>
      <c r="O1776" s="209"/>
      <c r="P1776" s="209"/>
      <c r="Q1776" s="209" t="s">
        <v>688</v>
      </c>
      <c r="R1776" s="209" t="e">
        <f>VLOOKUP(LEFT(Solicitacao_Prancha[[#This Row],[ORIGEM]],4),#REF!,2,0)</f>
        <v>#REF!</v>
      </c>
      <c r="S1776" s="209" t="e">
        <f>VLOOKUP(LEFT(Solicitacao_Prancha[[#This Row],[DESTINO]],4),#REF!,2,0)</f>
        <v>#REF!</v>
      </c>
      <c r="T1776" s="218" t="str">
        <f t="shared" si="597"/>
        <v>Aderente</v>
      </c>
      <c r="U1776" s="222">
        <f>((CONCATENATE(Solicitacao_Prancha[[#This Row],[DATA MOVIMENTAÇÃO]]," ",Solicitacao_Prancha[[#This Row],[HORA MOVIMENTAÇÃO]])-Solicitacao_Prancha[[#This Row],[DATA SOLICITAÇÃO]])*24)+3</f>
        <v>48.066666666709352</v>
      </c>
      <c r="V1776" s="218" t="s">
        <v>410</v>
      </c>
      <c r="W1776" s="209" t="str">
        <f>LEFT(Solicitacao_Prancha[[#This Row],[ORIGEM]],4)</f>
        <v>0493</v>
      </c>
      <c r="X1776" s="209" t="str">
        <f>LEFT(Solicitacao_Prancha[[#This Row],[DESTINO]],4)</f>
        <v>0367</v>
      </c>
      <c r="Y1776" s="209" t="str">
        <f t="shared" si="598"/>
        <v>BRLP0493</v>
      </c>
      <c r="Z1776" s="209" t="str">
        <f t="shared" si="599"/>
        <v>04930367</v>
      </c>
      <c r="AA1776" s="209" t="str">
        <f t="shared" si="600"/>
        <v>BRLP0367</v>
      </c>
      <c r="AB1776" s="222" t="e">
        <f>VLOOKUP(Y1776,#REF!,2,0)</f>
        <v>#REF!</v>
      </c>
      <c r="AC1776" s="222" t="e">
        <f>VLOOKUP(Z1776,#REF!,2,0)</f>
        <v>#REF!</v>
      </c>
      <c r="AD1776" s="222" t="e">
        <f>VLOOKUP(AA1776,#REF!,2,0)</f>
        <v>#REF!</v>
      </c>
      <c r="AE1776" s="228" t="e">
        <f t="shared" si="601"/>
        <v>#REF!</v>
      </c>
      <c r="AF1776" s="230" t="e">
        <f t="shared" si="602"/>
        <v>#REF!</v>
      </c>
      <c r="AG1776" s="230">
        <v>2</v>
      </c>
      <c r="AH1776" s="230" t="e">
        <f t="shared" si="603"/>
        <v>#REF!</v>
      </c>
      <c r="AI1776" s="230" t="e">
        <f t="shared" si="604"/>
        <v>#REF!</v>
      </c>
      <c r="AJ1776" s="230" t="e">
        <f t="shared" si="605"/>
        <v>#REF!</v>
      </c>
      <c r="AK1776" s="209"/>
      <c r="AL1776" s="209"/>
      <c r="AM1776" s="209"/>
      <c r="AN1776" s="209"/>
      <c r="AO1776" s="209"/>
      <c r="AP1776" s="209"/>
      <c r="AQ1776" s="209"/>
      <c r="AR1776" s="209"/>
      <c r="AS1776" s="209"/>
      <c r="AT1776" s="209"/>
      <c r="AU1776" s="209"/>
      <c r="AV1776" s="209"/>
      <c r="AW1776" s="209"/>
      <c r="AX1776"/>
    </row>
    <row r="1777" spans="1:50" ht="15" x14ac:dyDescent="0.25">
      <c r="A1777" s="209">
        <v>4679</v>
      </c>
      <c r="B1777" s="209" t="s">
        <v>743</v>
      </c>
      <c r="C1777" s="210">
        <v>45692.53125</v>
      </c>
      <c r="D1777" s="209" t="s">
        <v>527</v>
      </c>
      <c r="E1777" s="209" t="s">
        <v>489</v>
      </c>
      <c r="F1777" s="209">
        <v>1</v>
      </c>
      <c r="G1777" s="209" t="s">
        <v>4</v>
      </c>
      <c r="H1777" s="209" t="s">
        <v>620</v>
      </c>
      <c r="I1777" s="209" t="s">
        <v>621</v>
      </c>
      <c r="J1777" s="209" t="s">
        <v>502</v>
      </c>
      <c r="K1777" s="209" t="s">
        <v>2457</v>
      </c>
      <c r="L1777" s="209" t="s">
        <v>604</v>
      </c>
      <c r="M1777" s="209" t="s">
        <v>1807</v>
      </c>
      <c r="N1777" s="209" t="s">
        <v>640</v>
      </c>
      <c r="O1777" s="209"/>
      <c r="P1777" s="209"/>
      <c r="Q1777" s="209" t="s">
        <v>688</v>
      </c>
      <c r="R1777" s="209" t="e">
        <f>VLOOKUP(LEFT(Solicitacao_Prancha[[#This Row],[ORIGEM]],4),#REF!,2,0)</f>
        <v>#REF!</v>
      </c>
      <c r="S1777" s="209" t="e">
        <f>VLOOKUP(LEFT(Solicitacao_Prancha[[#This Row],[DESTINO]],4),#REF!,2,0)</f>
        <v>#REF!</v>
      </c>
      <c r="T1777" s="218" t="str">
        <f t="shared" si="597"/>
        <v>Aderente</v>
      </c>
      <c r="U1777" s="222">
        <f>((CONCATENATE(Solicitacao_Prancha[[#This Row],[DATA MOVIMENTAÇÃO]]," ",Solicitacao_Prancha[[#This Row],[HORA MOVIMENTAÇÃO]])-Solicitacao_Prancha[[#This Row],[DATA SOLICITAÇÃO]])*24)+3</f>
        <v>93.249999999941792</v>
      </c>
      <c r="V1777" s="218" t="s">
        <v>410</v>
      </c>
      <c r="W1777" s="209" t="str">
        <f>LEFT(Solicitacao_Prancha[[#This Row],[ORIGEM]],4)</f>
        <v>0285</v>
      </c>
      <c r="X1777" s="209" t="str">
        <f>LEFT(Solicitacao_Prancha[[#This Row],[DESTINO]],4)</f>
        <v>0422</v>
      </c>
      <c r="Y1777" s="209" t="str">
        <f t="shared" si="598"/>
        <v>BRLP0285</v>
      </c>
      <c r="Z1777" s="209" t="str">
        <f t="shared" si="599"/>
        <v>02850422</v>
      </c>
      <c r="AA1777" s="209" t="str">
        <f t="shared" si="600"/>
        <v>BRLP0422</v>
      </c>
      <c r="AB1777" s="222" t="e">
        <f>VLOOKUP(Y1777,#REF!,2,0)</f>
        <v>#REF!</v>
      </c>
      <c r="AC1777" s="222" t="e">
        <f>VLOOKUP(Z1777,#REF!,2,0)</f>
        <v>#REF!</v>
      </c>
      <c r="AD1777" s="222" t="e">
        <f>VLOOKUP(AA1777,#REF!,2,0)</f>
        <v>#REF!</v>
      </c>
      <c r="AE1777" s="228" t="e">
        <f t="shared" si="601"/>
        <v>#REF!</v>
      </c>
      <c r="AF1777" s="230" t="e">
        <f t="shared" si="602"/>
        <v>#REF!</v>
      </c>
      <c r="AG1777" s="230">
        <v>2</v>
      </c>
      <c r="AH1777" s="230" t="e">
        <f t="shared" si="603"/>
        <v>#REF!</v>
      </c>
      <c r="AI1777" s="230" t="e">
        <f t="shared" si="604"/>
        <v>#REF!</v>
      </c>
      <c r="AJ1777" s="230" t="e">
        <f t="shared" si="605"/>
        <v>#REF!</v>
      </c>
      <c r="AK1777" s="209"/>
      <c r="AL1777" s="209"/>
      <c r="AM1777" s="209"/>
      <c r="AN1777" s="209"/>
      <c r="AO1777" s="209"/>
      <c r="AP1777" s="209"/>
      <c r="AQ1777" s="209"/>
      <c r="AR1777" s="209"/>
      <c r="AS1777" s="209"/>
      <c r="AT1777" s="209"/>
      <c r="AU1777" s="209"/>
      <c r="AV1777" s="209"/>
      <c r="AW1777" s="209"/>
      <c r="AX1777"/>
    </row>
    <row r="1778" spans="1:50" ht="15" hidden="1" x14ac:dyDescent="0.25">
      <c r="A1778" s="209">
        <v>4548</v>
      </c>
      <c r="B1778" s="209" t="s">
        <v>743</v>
      </c>
      <c r="C1778" s="210">
        <v>45692.53125</v>
      </c>
      <c r="D1778" s="209" t="s">
        <v>527</v>
      </c>
      <c r="E1778" s="209" t="s">
        <v>489</v>
      </c>
      <c r="F1778" s="209">
        <v>1</v>
      </c>
      <c r="G1778" s="209" t="s">
        <v>4</v>
      </c>
      <c r="H1778" s="209" t="s">
        <v>620</v>
      </c>
      <c r="I1778" s="209" t="s">
        <v>621</v>
      </c>
      <c r="J1778" s="209" t="s">
        <v>1</v>
      </c>
      <c r="K1778" s="209" t="s">
        <v>2430</v>
      </c>
      <c r="L1778" s="209" t="s">
        <v>606</v>
      </c>
      <c r="M1778" s="209" t="s">
        <v>640</v>
      </c>
      <c r="N1778" s="209" t="s">
        <v>1807</v>
      </c>
      <c r="O1778" s="209"/>
      <c r="P1778" s="209"/>
      <c r="Q1778" s="209" t="s">
        <v>688</v>
      </c>
      <c r="R1778" s="209" t="e">
        <f>VLOOKUP(LEFT(Solicitacao_Prancha[[#This Row],[ORIGEM]],4),#REF!,2,0)</f>
        <v>#REF!</v>
      </c>
      <c r="S1778" s="209" t="e">
        <f>VLOOKUP(LEFT(Solicitacao_Prancha[[#This Row],[DESTINO]],4),#REF!,2,0)</f>
        <v>#REF!</v>
      </c>
      <c r="T1778" s="218" t="str">
        <f t="shared" ref="T1778:T1783" si="606">IF(U1778&gt;=48,"Aderente","Não Aderente")</f>
        <v>Aderente</v>
      </c>
      <c r="U1778" s="222">
        <f>((CONCATENATE(Solicitacao_Prancha[[#This Row],[DATA MOVIMENTAÇÃO]]," ",Solicitacao_Prancha[[#This Row],[HORA MOVIMENTAÇÃO]])-Solicitacao_Prancha[[#This Row],[DATA SOLICITAÇÃO]])*24)+3</f>
        <v>50.25</v>
      </c>
      <c r="V1778" s="218" t="s">
        <v>410</v>
      </c>
      <c r="W1778" s="209" t="str">
        <f>LEFT(Solicitacao_Prancha[[#This Row],[ORIGEM]],4)</f>
        <v>0422</v>
      </c>
      <c r="X1778" s="209" t="str">
        <f>LEFT(Solicitacao_Prancha[[#This Row],[DESTINO]],4)</f>
        <v>0285</v>
      </c>
      <c r="Y1778" s="209" t="str">
        <f t="shared" ref="Y1778:Y1783" si="607">CONCATENATE(V1778,W1778)</f>
        <v>BRLP0422</v>
      </c>
      <c r="Z1778" s="209" t="str">
        <f t="shared" ref="Z1778:Z1783" si="608">CONCATENATE(W1778,X1778)</f>
        <v>04220285</v>
      </c>
      <c r="AA1778" s="209" t="str">
        <f t="shared" ref="AA1778:AA1783" si="609">CONCATENATE(V1778,X1778)</f>
        <v>BRLP0285</v>
      </c>
      <c r="AB1778" s="222" t="e">
        <f>VLOOKUP(Y1778,#REF!,2,0)</f>
        <v>#REF!</v>
      </c>
      <c r="AC1778" s="222" t="e">
        <f>VLOOKUP(Z1778,#REF!,2,0)</f>
        <v>#REF!</v>
      </c>
      <c r="AD1778" s="222" t="e">
        <f>VLOOKUP(AA1778,#REF!,2,0)</f>
        <v>#REF!</v>
      </c>
      <c r="AE1778" s="228" t="e">
        <f t="shared" ref="AE1778:AE1783" si="610">SUM(AB1778:AD1778)</f>
        <v>#REF!</v>
      </c>
      <c r="AF1778" s="230" t="e">
        <f t="shared" ref="AF1778:AF1783" si="611">(AB1778/65)+(AC1778/42.5)+(AD1778/65)</f>
        <v>#REF!</v>
      </c>
      <c r="AG1778" s="230">
        <v>2</v>
      </c>
      <c r="AH1778" s="230" t="e">
        <f t="shared" ref="AH1778:AH1783" si="612">(AD1778/65)+(AE1778/42.5)+(AF1778/65)</f>
        <v>#REF!</v>
      </c>
      <c r="AI1778" s="230" t="e">
        <f t="shared" ref="AI1778:AI1783" si="613">(AE1778/65)+(AF1778/42.5)+(AG1778/65)</f>
        <v>#REF!</v>
      </c>
      <c r="AJ1778" s="230" t="e">
        <f t="shared" ref="AJ1778:AJ1783" si="614">(AF1778/65)+(AG1778/42.5)+(AH1778/65)</f>
        <v>#REF!</v>
      </c>
      <c r="AK1778" s="209"/>
      <c r="AL1778" s="209"/>
      <c r="AM1778" s="209"/>
      <c r="AN1778" s="209"/>
      <c r="AO1778" s="209"/>
      <c r="AP1778" s="209"/>
      <c r="AQ1778" s="209"/>
      <c r="AR1778" s="209"/>
      <c r="AS1778" s="209"/>
      <c r="AT1778" s="209"/>
      <c r="AU1778" s="209"/>
      <c r="AV1778" s="209"/>
      <c r="AW1778" s="209"/>
      <c r="AX1778"/>
    </row>
    <row r="1779" spans="1:50" ht="15" x14ac:dyDescent="0.25">
      <c r="A1779" s="209">
        <v>4549</v>
      </c>
      <c r="B1779" s="209" t="s">
        <v>743</v>
      </c>
      <c r="C1779" s="210">
        <v>45692.53125</v>
      </c>
      <c r="D1779" s="209" t="s">
        <v>527</v>
      </c>
      <c r="E1779" s="209" t="s">
        <v>489</v>
      </c>
      <c r="F1779" s="209">
        <v>1</v>
      </c>
      <c r="G1779" s="209" t="s">
        <v>4</v>
      </c>
      <c r="H1779" s="209" t="s">
        <v>620</v>
      </c>
      <c r="I1779" s="209" t="s">
        <v>621</v>
      </c>
      <c r="J1779" s="209" t="s">
        <v>1</v>
      </c>
      <c r="K1779" s="209" t="s">
        <v>2457</v>
      </c>
      <c r="L1779" s="209" t="s">
        <v>604</v>
      </c>
      <c r="M1779" s="209" t="s">
        <v>1807</v>
      </c>
      <c r="N1779" s="209" t="s">
        <v>640</v>
      </c>
      <c r="O1779" s="209"/>
      <c r="P1779" s="209"/>
      <c r="Q1779" s="209" t="s">
        <v>688</v>
      </c>
      <c r="R1779" s="209" t="e">
        <f>VLOOKUP(LEFT(Solicitacao_Prancha[[#This Row],[ORIGEM]],4),#REF!,2,0)</f>
        <v>#REF!</v>
      </c>
      <c r="S1779" s="209" t="e">
        <f>VLOOKUP(LEFT(Solicitacao_Prancha[[#This Row],[DESTINO]],4),#REF!,2,0)</f>
        <v>#REF!</v>
      </c>
      <c r="T1779" s="218" t="str">
        <f t="shared" si="606"/>
        <v>Aderente</v>
      </c>
      <c r="U1779" s="222">
        <f>((CONCATENATE(Solicitacao_Prancha[[#This Row],[DATA MOVIMENTAÇÃO]]," ",Solicitacao_Prancha[[#This Row],[HORA MOVIMENTAÇÃO]])-Solicitacao_Prancha[[#This Row],[DATA SOLICITAÇÃO]])*24)+3</f>
        <v>93.249999999941792</v>
      </c>
      <c r="V1779" s="218" t="s">
        <v>410</v>
      </c>
      <c r="W1779" s="209" t="str">
        <f>LEFT(Solicitacao_Prancha[[#This Row],[ORIGEM]],4)</f>
        <v>0285</v>
      </c>
      <c r="X1779" s="209" t="str">
        <f>LEFT(Solicitacao_Prancha[[#This Row],[DESTINO]],4)</f>
        <v>0422</v>
      </c>
      <c r="Y1779" s="209" t="str">
        <f t="shared" si="607"/>
        <v>BRLP0285</v>
      </c>
      <c r="Z1779" s="209" t="str">
        <f t="shared" si="608"/>
        <v>02850422</v>
      </c>
      <c r="AA1779" s="209" t="str">
        <f t="shared" si="609"/>
        <v>BRLP0422</v>
      </c>
      <c r="AB1779" s="222" t="e">
        <f>VLOOKUP(Y1779,#REF!,2,0)</f>
        <v>#REF!</v>
      </c>
      <c r="AC1779" s="222" t="e">
        <f>VLOOKUP(Z1779,#REF!,2,0)</f>
        <v>#REF!</v>
      </c>
      <c r="AD1779" s="222" t="e">
        <f>VLOOKUP(AA1779,#REF!,2,0)</f>
        <v>#REF!</v>
      </c>
      <c r="AE1779" s="228" t="e">
        <f t="shared" si="610"/>
        <v>#REF!</v>
      </c>
      <c r="AF1779" s="230" t="e">
        <f t="shared" si="611"/>
        <v>#REF!</v>
      </c>
      <c r="AG1779" s="230">
        <v>2</v>
      </c>
      <c r="AH1779" s="230" t="e">
        <f t="shared" si="612"/>
        <v>#REF!</v>
      </c>
      <c r="AI1779" s="230" t="e">
        <f t="shared" si="613"/>
        <v>#REF!</v>
      </c>
      <c r="AJ1779" s="230" t="e">
        <f t="shared" si="614"/>
        <v>#REF!</v>
      </c>
      <c r="AK1779" s="209"/>
      <c r="AL1779" s="209"/>
      <c r="AM1779" s="209"/>
      <c r="AN1779" s="209"/>
      <c r="AO1779" s="209"/>
      <c r="AP1779" s="209"/>
      <c r="AQ1779" s="209"/>
      <c r="AR1779" s="209"/>
      <c r="AS1779" s="209"/>
      <c r="AT1779" s="209"/>
      <c r="AU1779" s="209"/>
      <c r="AV1779" s="209"/>
      <c r="AW1779" s="209"/>
      <c r="AX1779"/>
    </row>
    <row r="1780" spans="1:50" ht="15" hidden="1" x14ac:dyDescent="0.25">
      <c r="A1780" s="209">
        <v>4550</v>
      </c>
      <c r="B1780" s="209" t="s">
        <v>717</v>
      </c>
      <c r="C1780" s="210">
        <v>45692.561111111114</v>
      </c>
      <c r="D1780" s="209" t="s">
        <v>588</v>
      </c>
      <c r="E1780" s="209" t="s">
        <v>500</v>
      </c>
      <c r="F1780" s="209">
        <v>1</v>
      </c>
      <c r="G1780" s="209" t="s">
        <v>492</v>
      </c>
      <c r="H1780" s="209" t="s">
        <v>620</v>
      </c>
      <c r="I1780" s="209" t="s">
        <v>624</v>
      </c>
      <c r="J1780" s="209" t="s">
        <v>531</v>
      </c>
      <c r="K1780" s="209" t="s">
        <v>2389</v>
      </c>
      <c r="L1780" s="209" t="s">
        <v>606</v>
      </c>
      <c r="M1780" s="209" t="s">
        <v>652</v>
      </c>
      <c r="N1780" s="209" t="s">
        <v>2458</v>
      </c>
      <c r="O1780" s="209"/>
      <c r="P1780" s="209" t="s">
        <v>633</v>
      </c>
      <c r="Q1780" s="209" t="s">
        <v>688</v>
      </c>
      <c r="R1780" s="209" t="e">
        <f>VLOOKUP(LEFT(Solicitacao_Prancha[[#This Row],[ORIGEM]],4),#REF!,2,0)</f>
        <v>#REF!</v>
      </c>
      <c r="S1780" s="209" t="e">
        <f>VLOOKUP(LEFT(Solicitacao_Prancha[[#This Row],[DESTINO]],4),#REF!,2,0)</f>
        <v>#REF!</v>
      </c>
      <c r="T1780" s="218" t="str">
        <f t="shared" si="606"/>
        <v>Não Aderente</v>
      </c>
      <c r="U1780" s="222">
        <f>((CONCATENATE(Solicitacao_Prancha[[#This Row],[DATA MOVIMENTAÇÃO]]," ",Solicitacao_Prancha[[#This Row],[HORA MOVIMENTAÇÃO]])-Solicitacao_Prancha[[#This Row],[DATA SOLICITAÇÃO]])*24)+3</f>
        <v>1.5333333332673647</v>
      </c>
      <c r="V1780" s="218" t="s">
        <v>410</v>
      </c>
      <c r="W1780" s="209" t="str">
        <f>LEFT(Solicitacao_Prancha[[#This Row],[ORIGEM]],4)</f>
        <v>0390</v>
      </c>
      <c r="X1780" s="209" t="str">
        <f>LEFT(Solicitacao_Prancha[[#This Row],[DESTINO]],4)</f>
        <v>2193</v>
      </c>
      <c r="Y1780" s="209" t="str">
        <f t="shared" si="607"/>
        <v>BRLP0390</v>
      </c>
      <c r="Z1780" s="209" t="str">
        <f t="shared" si="608"/>
        <v>03902193</v>
      </c>
      <c r="AA1780" s="209" t="str">
        <f t="shared" si="609"/>
        <v>BRLP2193</v>
      </c>
      <c r="AB1780" s="222" t="e">
        <f>VLOOKUP(Y1780,#REF!,2,0)</f>
        <v>#REF!</v>
      </c>
      <c r="AC1780" s="222" t="e">
        <f>VLOOKUP(Z1780,#REF!,2,0)</f>
        <v>#REF!</v>
      </c>
      <c r="AD1780" s="222" t="e">
        <f>VLOOKUP(AA1780,#REF!,2,0)</f>
        <v>#REF!</v>
      </c>
      <c r="AE1780" s="228" t="e">
        <f t="shared" si="610"/>
        <v>#REF!</v>
      </c>
      <c r="AF1780" s="230" t="e">
        <f t="shared" si="611"/>
        <v>#REF!</v>
      </c>
      <c r="AG1780" s="230">
        <v>2</v>
      </c>
      <c r="AH1780" s="230" t="e">
        <f t="shared" si="612"/>
        <v>#REF!</v>
      </c>
      <c r="AI1780" s="230" t="e">
        <f t="shared" si="613"/>
        <v>#REF!</v>
      </c>
      <c r="AJ1780" s="230" t="e">
        <f t="shared" si="614"/>
        <v>#REF!</v>
      </c>
      <c r="AK1780" s="209"/>
      <c r="AL1780" s="209"/>
      <c r="AM1780" s="209"/>
      <c r="AN1780" s="209"/>
      <c r="AO1780" s="209"/>
      <c r="AP1780" s="209"/>
      <c r="AQ1780" s="209"/>
      <c r="AR1780" s="209"/>
      <c r="AS1780" s="209"/>
      <c r="AT1780" s="209"/>
      <c r="AU1780" s="209"/>
      <c r="AV1780" s="209"/>
      <c r="AW1780" s="209"/>
      <c r="AX1780"/>
    </row>
    <row r="1781" spans="1:50" ht="15" hidden="1" x14ac:dyDescent="0.25">
      <c r="A1781" s="209">
        <v>4551</v>
      </c>
      <c r="B1781" s="209" t="s">
        <v>717</v>
      </c>
      <c r="C1781" s="210">
        <v>45692.5625</v>
      </c>
      <c r="D1781" s="209" t="s">
        <v>588</v>
      </c>
      <c r="E1781" s="209" t="s">
        <v>500</v>
      </c>
      <c r="F1781" s="209">
        <v>1</v>
      </c>
      <c r="G1781" s="209" t="s">
        <v>492</v>
      </c>
      <c r="H1781" s="209" t="s">
        <v>620</v>
      </c>
      <c r="I1781" s="209" t="s">
        <v>624</v>
      </c>
      <c r="J1781" s="209" t="s">
        <v>531</v>
      </c>
      <c r="K1781" s="209" t="s">
        <v>2389</v>
      </c>
      <c r="L1781" s="209" t="s">
        <v>606</v>
      </c>
      <c r="M1781" s="209" t="s">
        <v>652</v>
      </c>
      <c r="N1781" s="209" t="s">
        <v>578</v>
      </c>
      <c r="O1781" s="209"/>
      <c r="P1781" s="209" t="s">
        <v>633</v>
      </c>
      <c r="Q1781" s="209" t="s">
        <v>688</v>
      </c>
      <c r="R1781" s="209" t="e">
        <f>VLOOKUP(LEFT(Solicitacao_Prancha[[#This Row],[ORIGEM]],4),#REF!,2,0)</f>
        <v>#REF!</v>
      </c>
      <c r="S1781" s="209" t="e">
        <f>VLOOKUP(LEFT(Solicitacao_Prancha[[#This Row],[DESTINO]],4),#REF!,2,0)</f>
        <v>#REF!</v>
      </c>
      <c r="T1781" s="218" t="str">
        <f t="shared" si="606"/>
        <v>Não Aderente</v>
      </c>
      <c r="U1781" s="222">
        <f>((CONCATENATE(Solicitacao_Prancha[[#This Row],[DATA MOVIMENTAÇÃO]]," ",Solicitacao_Prancha[[#This Row],[HORA MOVIMENTAÇÃO]])-Solicitacao_Prancha[[#This Row],[DATA SOLICITAÇÃO]])*24)+3</f>
        <v>1.5</v>
      </c>
      <c r="V1781" s="218" t="s">
        <v>410</v>
      </c>
      <c r="W1781" s="209" t="str">
        <f>LEFT(Solicitacao_Prancha[[#This Row],[ORIGEM]],4)</f>
        <v>0390</v>
      </c>
      <c r="X1781" s="209" t="str">
        <f>LEFT(Solicitacao_Prancha[[#This Row],[DESTINO]],4)</f>
        <v>0367</v>
      </c>
      <c r="Y1781" s="209" t="str">
        <f t="shared" si="607"/>
        <v>BRLP0390</v>
      </c>
      <c r="Z1781" s="209" t="str">
        <f t="shared" si="608"/>
        <v>03900367</v>
      </c>
      <c r="AA1781" s="209" t="str">
        <f t="shared" si="609"/>
        <v>BRLP0367</v>
      </c>
      <c r="AB1781" s="222" t="e">
        <f>VLOOKUP(Y1781,#REF!,2,0)</f>
        <v>#REF!</v>
      </c>
      <c r="AC1781" s="222" t="e">
        <f>VLOOKUP(Z1781,#REF!,2,0)</f>
        <v>#REF!</v>
      </c>
      <c r="AD1781" s="222" t="e">
        <f>VLOOKUP(AA1781,#REF!,2,0)</f>
        <v>#REF!</v>
      </c>
      <c r="AE1781" s="228" t="e">
        <f t="shared" si="610"/>
        <v>#REF!</v>
      </c>
      <c r="AF1781" s="230" t="e">
        <f t="shared" si="611"/>
        <v>#REF!</v>
      </c>
      <c r="AG1781" s="230">
        <v>2</v>
      </c>
      <c r="AH1781" s="230" t="e">
        <f t="shared" si="612"/>
        <v>#REF!</v>
      </c>
      <c r="AI1781" s="230" t="e">
        <f t="shared" si="613"/>
        <v>#REF!</v>
      </c>
      <c r="AJ1781" s="230" t="e">
        <f t="shared" si="614"/>
        <v>#REF!</v>
      </c>
      <c r="AK1781" s="209"/>
      <c r="AL1781" s="209"/>
      <c r="AM1781" s="209"/>
      <c r="AN1781" s="209"/>
      <c r="AO1781" s="209"/>
      <c r="AP1781" s="209"/>
      <c r="AQ1781" s="209"/>
      <c r="AR1781" s="209"/>
      <c r="AS1781" s="209"/>
      <c r="AT1781" s="209"/>
      <c r="AU1781" s="209"/>
      <c r="AV1781" s="209"/>
      <c r="AW1781" s="209"/>
      <c r="AX1781"/>
    </row>
    <row r="1782" spans="1:50" ht="15" hidden="1" x14ac:dyDescent="0.25">
      <c r="A1782" s="209">
        <v>4553</v>
      </c>
      <c r="B1782" s="209" t="s">
        <v>718</v>
      </c>
      <c r="C1782" s="210">
        <v>45692.56527777778</v>
      </c>
      <c r="D1782" s="209" t="s">
        <v>2236</v>
      </c>
      <c r="E1782" s="209" t="s">
        <v>5</v>
      </c>
      <c r="F1782" s="209">
        <v>1</v>
      </c>
      <c r="G1782" s="209" t="s">
        <v>8</v>
      </c>
      <c r="H1782" s="209" t="s">
        <v>620</v>
      </c>
      <c r="I1782" s="209" t="s">
        <v>621</v>
      </c>
      <c r="J1782" s="209" t="s">
        <v>1</v>
      </c>
      <c r="K1782" s="209" t="s">
        <v>2389</v>
      </c>
      <c r="L1782" s="209" t="s">
        <v>2459</v>
      </c>
      <c r="M1782" s="209" t="s">
        <v>2240</v>
      </c>
      <c r="N1782" s="209" t="s">
        <v>2390</v>
      </c>
      <c r="O1782" s="209" t="s">
        <v>2460</v>
      </c>
      <c r="P1782" s="209"/>
      <c r="Q1782" s="209" t="s">
        <v>687</v>
      </c>
      <c r="R1782" s="209" t="e">
        <f>VLOOKUP(LEFT(Solicitacao_Prancha[[#This Row],[ORIGEM]],4),#REF!,2,0)</f>
        <v>#REF!</v>
      </c>
      <c r="S1782" s="209" t="e">
        <f>VLOOKUP(LEFT(Solicitacao_Prancha[[#This Row],[DESTINO]],4),#REF!,2,0)</f>
        <v>#REF!</v>
      </c>
      <c r="T1782" s="218" t="str">
        <f t="shared" si="606"/>
        <v>Não Aderente</v>
      </c>
      <c r="U1782" s="222">
        <f>((CONCATENATE(Solicitacao_Prancha[[#This Row],[DATA MOVIMENTAÇÃO]]," ",Solicitacao_Prancha[[#This Row],[HORA MOVIMENTAÇÃO]])-Solicitacao_Prancha[[#This Row],[DATA SOLICITAÇÃO]])*24)+3</f>
        <v>3.3333333267364651E-2</v>
      </c>
      <c r="V1782" s="218" t="s">
        <v>410</v>
      </c>
      <c r="W1782" s="209" t="str">
        <f>LEFT(Solicitacao_Prancha[[#This Row],[ORIGEM]],4)</f>
        <v>0475</v>
      </c>
      <c r="X1782" s="209" t="str">
        <f>LEFT(Solicitacao_Prancha[[#This Row],[DESTINO]],4)</f>
        <v>0469</v>
      </c>
      <c r="Y1782" s="209" t="str">
        <f t="shared" si="607"/>
        <v>BRLP0475</v>
      </c>
      <c r="Z1782" s="209" t="str">
        <f t="shared" si="608"/>
        <v>04750469</v>
      </c>
      <c r="AA1782" s="209" t="str">
        <f t="shared" si="609"/>
        <v>BRLP0469</v>
      </c>
      <c r="AB1782" s="222" t="e">
        <f>VLOOKUP(Y1782,#REF!,2,0)</f>
        <v>#REF!</v>
      </c>
      <c r="AC1782" s="222" t="e">
        <f>VLOOKUP(Z1782,#REF!,2,0)</f>
        <v>#REF!</v>
      </c>
      <c r="AD1782" s="222" t="e">
        <f>VLOOKUP(AA1782,#REF!,2,0)</f>
        <v>#REF!</v>
      </c>
      <c r="AE1782" s="228" t="e">
        <f t="shared" si="610"/>
        <v>#REF!</v>
      </c>
      <c r="AF1782" s="230" t="e">
        <f t="shared" si="611"/>
        <v>#REF!</v>
      </c>
      <c r="AG1782" s="230">
        <v>2</v>
      </c>
      <c r="AH1782" s="230" t="e">
        <f t="shared" si="612"/>
        <v>#REF!</v>
      </c>
      <c r="AI1782" s="230" t="e">
        <f t="shared" si="613"/>
        <v>#REF!</v>
      </c>
      <c r="AJ1782" s="230" t="e">
        <f t="shared" si="614"/>
        <v>#REF!</v>
      </c>
      <c r="AK1782" s="209"/>
      <c r="AL1782" s="209"/>
      <c r="AM1782" s="209"/>
      <c r="AN1782" s="209"/>
      <c r="AO1782" s="209"/>
      <c r="AP1782" s="209"/>
      <c r="AQ1782" s="209"/>
      <c r="AR1782" s="209"/>
      <c r="AS1782" s="209"/>
      <c r="AT1782" s="209"/>
      <c r="AU1782" s="209"/>
      <c r="AV1782" s="209"/>
      <c r="AW1782" s="209"/>
      <c r="AX1782"/>
    </row>
    <row r="1783" spans="1:50" ht="15" hidden="1" x14ac:dyDescent="0.25">
      <c r="A1783" s="209">
        <v>4552</v>
      </c>
      <c r="B1783" s="209" t="s">
        <v>717</v>
      </c>
      <c r="C1783" s="210">
        <v>45692.56527777778</v>
      </c>
      <c r="D1783" s="209" t="s">
        <v>588</v>
      </c>
      <c r="E1783" s="209" t="s">
        <v>500</v>
      </c>
      <c r="F1783" s="209">
        <v>1</v>
      </c>
      <c r="G1783" s="209" t="s">
        <v>492</v>
      </c>
      <c r="H1783" s="209" t="s">
        <v>620</v>
      </c>
      <c r="I1783" s="209" t="s">
        <v>624</v>
      </c>
      <c r="J1783" s="209" t="s">
        <v>531</v>
      </c>
      <c r="K1783" s="209" t="s">
        <v>2389</v>
      </c>
      <c r="L1783" s="209" t="s">
        <v>1290</v>
      </c>
      <c r="M1783" s="209" t="s">
        <v>578</v>
      </c>
      <c r="N1783" s="209" t="s">
        <v>652</v>
      </c>
      <c r="O1783" s="209"/>
      <c r="P1783" s="209" t="s">
        <v>633</v>
      </c>
      <c r="Q1783" s="209" t="s">
        <v>688</v>
      </c>
      <c r="R1783" s="209" t="e">
        <f>VLOOKUP(LEFT(Solicitacao_Prancha[[#This Row],[ORIGEM]],4),#REF!,2,0)</f>
        <v>#REF!</v>
      </c>
      <c r="S1783" s="209" t="e">
        <f>VLOOKUP(LEFT(Solicitacao_Prancha[[#This Row],[DESTINO]],4),#REF!,2,0)</f>
        <v>#REF!</v>
      </c>
      <c r="T1783" s="218" t="str">
        <f t="shared" si="606"/>
        <v>Não Aderente</v>
      </c>
      <c r="U1783" s="222">
        <f>((CONCATENATE(Solicitacao_Prancha[[#This Row],[DATA MOVIMENTAÇÃO]]," ",Solicitacao_Prancha[[#This Row],[HORA MOVIMENTAÇÃO]])-Solicitacao_Prancha[[#This Row],[DATA SOLICITAÇÃO]])*24)+3</f>
        <v>5.1000000000349246</v>
      </c>
      <c r="V1783" s="218" t="s">
        <v>410</v>
      </c>
      <c r="W1783" s="209" t="str">
        <f>LEFT(Solicitacao_Prancha[[#This Row],[ORIGEM]],4)</f>
        <v>0367</v>
      </c>
      <c r="X1783" s="209" t="str">
        <f>LEFT(Solicitacao_Prancha[[#This Row],[DESTINO]],4)</f>
        <v>0390</v>
      </c>
      <c r="Y1783" s="209" t="str">
        <f t="shared" si="607"/>
        <v>BRLP0367</v>
      </c>
      <c r="Z1783" s="209" t="str">
        <f t="shared" si="608"/>
        <v>03670390</v>
      </c>
      <c r="AA1783" s="209" t="str">
        <f t="shared" si="609"/>
        <v>BRLP0390</v>
      </c>
      <c r="AB1783" s="222" t="e">
        <f>VLOOKUP(Y1783,#REF!,2,0)</f>
        <v>#REF!</v>
      </c>
      <c r="AC1783" s="222" t="e">
        <f>VLOOKUP(Z1783,#REF!,2,0)</f>
        <v>#REF!</v>
      </c>
      <c r="AD1783" s="222" t="e">
        <f>VLOOKUP(AA1783,#REF!,2,0)</f>
        <v>#REF!</v>
      </c>
      <c r="AE1783" s="228" t="e">
        <f t="shared" si="610"/>
        <v>#REF!</v>
      </c>
      <c r="AF1783" s="230" t="e">
        <f t="shared" si="611"/>
        <v>#REF!</v>
      </c>
      <c r="AG1783" s="230">
        <v>2</v>
      </c>
      <c r="AH1783" s="230" t="e">
        <f t="shared" si="612"/>
        <v>#REF!</v>
      </c>
      <c r="AI1783" s="230" t="e">
        <f t="shared" si="613"/>
        <v>#REF!</v>
      </c>
      <c r="AJ1783" s="230" t="e">
        <f t="shared" si="614"/>
        <v>#REF!</v>
      </c>
      <c r="AK1783" s="209"/>
      <c r="AL1783" s="209"/>
      <c r="AM1783" s="209"/>
      <c r="AN1783" s="209"/>
      <c r="AO1783" s="209"/>
      <c r="AP1783" s="209"/>
      <c r="AQ1783" s="209"/>
      <c r="AR1783" s="209"/>
      <c r="AS1783" s="209"/>
      <c r="AT1783" s="209"/>
      <c r="AU1783" s="209"/>
      <c r="AV1783" s="209"/>
      <c r="AW1783" s="209"/>
      <c r="AX1783"/>
    </row>
    <row r="1784" spans="1:50" ht="15" hidden="1" x14ac:dyDescent="0.25">
      <c r="A1784" s="209">
        <v>4554</v>
      </c>
      <c r="B1784" s="209" t="s">
        <v>717</v>
      </c>
      <c r="C1784" s="210">
        <v>45692.631944444445</v>
      </c>
      <c r="D1784" s="209" t="s">
        <v>1615</v>
      </c>
      <c r="E1784" s="209" t="s">
        <v>500</v>
      </c>
      <c r="F1784" s="209">
        <v>3</v>
      </c>
      <c r="G1784" s="209" t="s">
        <v>508</v>
      </c>
      <c r="H1784" s="209" t="s">
        <v>624</v>
      </c>
      <c r="I1784" s="209" t="s">
        <v>621</v>
      </c>
      <c r="J1784" s="209" t="s">
        <v>531</v>
      </c>
      <c r="K1784" s="209" t="s">
        <v>2389</v>
      </c>
      <c r="L1784" s="209" t="s">
        <v>606</v>
      </c>
      <c r="M1784" s="209" t="s">
        <v>696</v>
      </c>
      <c r="N1784" s="209" t="s">
        <v>1854</v>
      </c>
      <c r="O1784" s="209"/>
      <c r="P1784" s="209" t="s">
        <v>630</v>
      </c>
      <c r="Q1784" s="209" t="s">
        <v>688</v>
      </c>
      <c r="R1784" s="209" t="e">
        <f>VLOOKUP(LEFT(Solicitacao_Prancha[[#This Row],[ORIGEM]],4),#REF!,2,0)</f>
        <v>#REF!</v>
      </c>
      <c r="S1784" s="209" t="e">
        <f>VLOOKUP(LEFT(Solicitacao_Prancha[[#This Row],[DESTINO]],4),#REF!,2,0)</f>
        <v>#REF!</v>
      </c>
      <c r="T1784" s="218" t="str">
        <f t="shared" ref="T1784:T1786" si="615">IF(U1784&gt;=48,"Aderente","Não Aderente")</f>
        <v>Não Aderente</v>
      </c>
      <c r="U1784" s="222">
        <f>((CONCATENATE(Solicitacao_Prancha[[#This Row],[DATA MOVIMENTAÇÃO]]," ",Solicitacao_Prancha[[#This Row],[HORA MOVIMENTAÇÃO]])-Solicitacao_Prancha[[#This Row],[DATA SOLICITAÇÃO]])*24)+3</f>
        <v>-0.16666666668606922</v>
      </c>
      <c r="V1784" s="218" t="s">
        <v>410</v>
      </c>
      <c r="W1784" s="209" t="str">
        <f>LEFT(Solicitacao_Prancha[[#This Row],[ORIGEM]],4)</f>
        <v>0347</v>
      </c>
      <c r="X1784" s="209" t="str">
        <f>LEFT(Solicitacao_Prancha[[#This Row],[DESTINO]],4)</f>
        <v>0122</v>
      </c>
      <c r="Y1784" s="209" t="str">
        <f t="shared" ref="Y1784:Y1786" si="616">CONCATENATE(V1784,W1784)</f>
        <v>BRLP0347</v>
      </c>
      <c r="Z1784" s="209" t="str">
        <f t="shared" ref="Z1784:Z1786" si="617">CONCATENATE(W1784,X1784)</f>
        <v>03470122</v>
      </c>
      <c r="AA1784" s="209" t="str">
        <f t="shared" ref="AA1784:AA1786" si="618">CONCATENATE(V1784,X1784)</f>
        <v>BRLP0122</v>
      </c>
      <c r="AB1784" s="222" t="e">
        <f>VLOOKUP(Y1784,#REF!,2,0)</f>
        <v>#REF!</v>
      </c>
      <c r="AC1784" s="222" t="e">
        <f>VLOOKUP(Z1784,#REF!,2,0)</f>
        <v>#REF!</v>
      </c>
      <c r="AD1784" s="222" t="e">
        <f>VLOOKUP(AA1784,#REF!,2,0)</f>
        <v>#REF!</v>
      </c>
      <c r="AE1784" s="228" t="e">
        <f t="shared" ref="AE1784:AE1786" si="619">SUM(AB1784:AD1784)</f>
        <v>#REF!</v>
      </c>
      <c r="AF1784" s="230" t="e">
        <f t="shared" ref="AF1784:AF1786" si="620">(AB1784/65)+(AC1784/42.5)+(AD1784/65)</f>
        <v>#REF!</v>
      </c>
      <c r="AG1784" s="230">
        <v>2</v>
      </c>
      <c r="AH1784" s="230" t="e">
        <f t="shared" ref="AH1784:AH1786" si="621">(AD1784/65)+(AE1784/42.5)+(AF1784/65)</f>
        <v>#REF!</v>
      </c>
      <c r="AI1784" s="230" t="e">
        <f t="shared" ref="AI1784:AI1786" si="622">(AE1784/65)+(AF1784/42.5)+(AG1784/65)</f>
        <v>#REF!</v>
      </c>
      <c r="AJ1784" s="230" t="e">
        <f t="shared" ref="AJ1784:AJ1786" si="623">(AF1784/65)+(AG1784/42.5)+(AH1784/65)</f>
        <v>#REF!</v>
      </c>
      <c r="AK1784" s="209"/>
      <c r="AL1784" s="209"/>
      <c r="AM1784" s="209"/>
      <c r="AN1784" s="209"/>
      <c r="AO1784" s="209"/>
      <c r="AP1784" s="209"/>
      <c r="AQ1784" s="209"/>
      <c r="AR1784" s="209"/>
      <c r="AS1784" s="209"/>
      <c r="AT1784" s="209"/>
      <c r="AU1784" s="209"/>
      <c r="AV1784" s="209"/>
      <c r="AW1784" s="209"/>
      <c r="AX1784"/>
    </row>
    <row r="1785" spans="1:50" ht="15" hidden="1" x14ac:dyDescent="0.25">
      <c r="A1785" s="209">
        <v>4555</v>
      </c>
      <c r="B1785" s="209" t="s">
        <v>717</v>
      </c>
      <c r="C1785" s="210">
        <v>45692.634027777778</v>
      </c>
      <c r="D1785" s="209" t="s">
        <v>2461</v>
      </c>
      <c r="E1785" s="209" t="s">
        <v>493</v>
      </c>
      <c r="F1785" s="209">
        <v>1</v>
      </c>
      <c r="G1785" s="209" t="s">
        <v>508</v>
      </c>
      <c r="H1785" s="209" t="s">
        <v>620</v>
      </c>
      <c r="I1785" s="209" t="s">
        <v>621</v>
      </c>
      <c r="J1785" s="209" t="s">
        <v>531</v>
      </c>
      <c r="K1785" s="209" t="s">
        <v>2389</v>
      </c>
      <c r="L1785" s="209" t="s">
        <v>606</v>
      </c>
      <c r="M1785" s="209" t="s">
        <v>696</v>
      </c>
      <c r="N1785" s="209" t="s">
        <v>1854</v>
      </c>
      <c r="O1785" s="209"/>
      <c r="P1785" s="209" t="s">
        <v>630</v>
      </c>
      <c r="Q1785" s="209" t="s">
        <v>688</v>
      </c>
      <c r="R1785" s="209" t="e">
        <f>VLOOKUP(LEFT(Solicitacao_Prancha[[#This Row],[ORIGEM]],4),#REF!,2,0)</f>
        <v>#REF!</v>
      </c>
      <c r="S1785" s="209" t="e">
        <f>VLOOKUP(LEFT(Solicitacao_Prancha[[#This Row],[DESTINO]],4),#REF!,2,0)</f>
        <v>#REF!</v>
      </c>
      <c r="T1785" s="218" t="str">
        <f t="shared" si="615"/>
        <v>Não Aderente</v>
      </c>
      <c r="U1785" s="222">
        <f>((CONCATENATE(Solicitacao_Prancha[[#This Row],[DATA MOVIMENTAÇÃO]]," ",Solicitacao_Prancha[[#This Row],[HORA MOVIMENTAÇÃO]])-Solicitacao_Prancha[[#This Row],[DATA SOLICITAÇÃO]])*24)+3</f>
        <v>-0.21666666667442769</v>
      </c>
      <c r="V1785" s="218" t="s">
        <v>410</v>
      </c>
      <c r="W1785" s="209" t="str">
        <f>LEFT(Solicitacao_Prancha[[#This Row],[ORIGEM]],4)</f>
        <v>0347</v>
      </c>
      <c r="X1785" s="209" t="str">
        <f>LEFT(Solicitacao_Prancha[[#This Row],[DESTINO]],4)</f>
        <v>0122</v>
      </c>
      <c r="Y1785" s="209" t="str">
        <f t="shared" si="616"/>
        <v>BRLP0347</v>
      </c>
      <c r="Z1785" s="209" t="str">
        <f t="shared" si="617"/>
        <v>03470122</v>
      </c>
      <c r="AA1785" s="209" t="str">
        <f t="shared" si="618"/>
        <v>BRLP0122</v>
      </c>
      <c r="AB1785" s="222" t="e">
        <f>VLOOKUP(Y1785,#REF!,2,0)</f>
        <v>#REF!</v>
      </c>
      <c r="AC1785" s="222" t="e">
        <f>VLOOKUP(Z1785,#REF!,2,0)</f>
        <v>#REF!</v>
      </c>
      <c r="AD1785" s="222" t="e">
        <f>VLOOKUP(AA1785,#REF!,2,0)</f>
        <v>#REF!</v>
      </c>
      <c r="AE1785" s="228" t="e">
        <f t="shared" si="619"/>
        <v>#REF!</v>
      </c>
      <c r="AF1785" s="230" t="e">
        <f t="shared" si="620"/>
        <v>#REF!</v>
      </c>
      <c r="AG1785" s="230">
        <v>2</v>
      </c>
      <c r="AH1785" s="230" t="e">
        <f t="shared" si="621"/>
        <v>#REF!</v>
      </c>
      <c r="AI1785" s="230" t="e">
        <f t="shared" si="622"/>
        <v>#REF!</v>
      </c>
      <c r="AJ1785" s="230" t="e">
        <f t="shared" si="623"/>
        <v>#REF!</v>
      </c>
      <c r="AK1785" s="209"/>
      <c r="AL1785" s="209"/>
      <c r="AM1785" s="209"/>
      <c r="AN1785" s="209"/>
      <c r="AO1785" s="209"/>
      <c r="AP1785" s="209"/>
      <c r="AQ1785" s="209"/>
      <c r="AR1785" s="209"/>
      <c r="AS1785" s="209"/>
      <c r="AT1785" s="209"/>
      <c r="AU1785" s="209"/>
      <c r="AV1785" s="209"/>
      <c r="AW1785" s="209"/>
      <c r="AX1785"/>
    </row>
    <row r="1786" spans="1:50" ht="15" hidden="1" x14ac:dyDescent="0.25">
      <c r="A1786" s="209">
        <v>4556</v>
      </c>
      <c r="B1786" s="209" t="s">
        <v>743</v>
      </c>
      <c r="C1786" s="210">
        <v>45692.643055555556</v>
      </c>
      <c r="D1786" s="209" t="s">
        <v>1123</v>
      </c>
      <c r="E1786" s="209" t="s">
        <v>493</v>
      </c>
      <c r="F1786" s="209">
        <v>1</v>
      </c>
      <c r="G1786" s="209" t="s">
        <v>501</v>
      </c>
      <c r="H1786" s="209" t="s">
        <v>620</v>
      </c>
      <c r="I1786" s="209" t="s">
        <v>621</v>
      </c>
      <c r="J1786" s="209" t="s">
        <v>531</v>
      </c>
      <c r="K1786" s="209" t="s">
        <v>2243</v>
      </c>
      <c r="L1786" s="209" t="s">
        <v>2462</v>
      </c>
      <c r="M1786" s="209" t="s">
        <v>2118</v>
      </c>
      <c r="N1786" s="209" t="s">
        <v>1421</v>
      </c>
      <c r="O1786" s="209"/>
      <c r="P1786" s="209" t="s">
        <v>848</v>
      </c>
      <c r="Q1786" s="209" t="s">
        <v>688</v>
      </c>
      <c r="R1786" s="209" t="e">
        <f>VLOOKUP(LEFT(Solicitacao_Prancha[[#This Row],[ORIGEM]],4),#REF!,2,0)</f>
        <v>#REF!</v>
      </c>
      <c r="S1786" s="209" t="e">
        <f>VLOOKUP(LEFT(Solicitacao_Prancha[[#This Row],[DESTINO]],4),#REF!,2,0)</f>
        <v>#REF!</v>
      </c>
      <c r="T1786" s="218" t="str">
        <f t="shared" si="615"/>
        <v>Não Aderente</v>
      </c>
      <c r="U1786" s="222">
        <f>((CONCATENATE(Solicitacao_Prancha[[#This Row],[DATA MOVIMENTAÇÃO]]," ",Solicitacao_Prancha[[#This Row],[HORA MOVIMENTAÇÃO]])-Solicitacao_Prancha[[#This Row],[DATA SOLICITAÇÃO]])*24)+3</f>
        <v>-317.00000000005821</v>
      </c>
      <c r="V1786" s="218" t="s">
        <v>410</v>
      </c>
      <c r="W1786" s="209" t="str">
        <f>LEFT(Solicitacao_Prancha[[#This Row],[ORIGEM]],4)</f>
        <v>0272</v>
      </c>
      <c r="X1786" s="209" t="str">
        <f>LEFT(Solicitacao_Prancha[[#This Row],[DESTINO]],4)</f>
        <v>0656</v>
      </c>
      <c r="Y1786" s="209" t="str">
        <f t="shared" si="616"/>
        <v>BRLP0272</v>
      </c>
      <c r="Z1786" s="209" t="str">
        <f t="shared" si="617"/>
        <v>02720656</v>
      </c>
      <c r="AA1786" s="209" t="str">
        <f t="shared" si="618"/>
        <v>BRLP0656</v>
      </c>
      <c r="AB1786" s="222" t="e">
        <f>VLOOKUP(Y1786,#REF!,2,0)</f>
        <v>#REF!</v>
      </c>
      <c r="AC1786" s="222" t="e">
        <f>VLOOKUP(Z1786,#REF!,2,0)</f>
        <v>#REF!</v>
      </c>
      <c r="AD1786" s="222" t="e">
        <f>VLOOKUP(AA1786,#REF!,2,0)</f>
        <v>#REF!</v>
      </c>
      <c r="AE1786" s="228" t="e">
        <f t="shared" si="619"/>
        <v>#REF!</v>
      </c>
      <c r="AF1786" s="230" t="e">
        <f t="shared" si="620"/>
        <v>#REF!</v>
      </c>
      <c r="AG1786" s="230">
        <v>2</v>
      </c>
      <c r="AH1786" s="230" t="e">
        <f t="shared" si="621"/>
        <v>#REF!</v>
      </c>
      <c r="AI1786" s="230" t="e">
        <f t="shared" si="622"/>
        <v>#REF!</v>
      </c>
      <c r="AJ1786" s="230" t="e">
        <f t="shared" si="623"/>
        <v>#REF!</v>
      </c>
      <c r="AK1786" s="209"/>
      <c r="AL1786" s="209"/>
      <c r="AM1786" s="209"/>
      <c r="AN1786" s="209"/>
      <c r="AO1786" s="209"/>
      <c r="AP1786" s="209"/>
      <c r="AQ1786" s="209"/>
      <c r="AR1786" s="209"/>
      <c r="AS1786" s="209"/>
      <c r="AT1786" s="209"/>
      <c r="AU1786" s="209"/>
      <c r="AV1786" s="209"/>
      <c r="AW1786" s="209"/>
      <c r="AX1786"/>
    </row>
    <row r="1787" spans="1:50" ht="15" hidden="1" x14ac:dyDescent="0.25">
      <c r="A1787" s="209">
        <v>4557</v>
      </c>
      <c r="B1787" s="209" t="s">
        <v>718</v>
      </c>
      <c r="C1787" s="210">
        <v>45692.667361111111</v>
      </c>
      <c r="D1787" s="209" t="s">
        <v>579</v>
      </c>
      <c r="E1787" s="209" t="s">
        <v>719</v>
      </c>
      <c r="F1787" s="209">
        <v>1</v>
      </c>
      <c r="G1787" s="209" t="s">
        <v>487</v>
      </c>
      <c r="H1787" s="209" t="s">
        <v>620</v>
      </c>
      <c r="I1787" s="209" t="s">
        <v>621</v>
      </c>
      <c r="J1787" s="209" t="s">
        <v>1</v>
      </c>
      <c r="K1787" s="209" t="s">
        <v>2424</v>
      </c>
      <c r="L1787" s="209" t="s">
        <v>593</v>
      </c>
      <c r="M1787" s="209" t="s">
        <v>410</v>
      </c>
      <c r="N1787" s="209" t="s">
        <v>1854</v>
      </c>
      <c r="O1787" s="209"/>
      <c r="P1787" s="209"/>
      <c r="Q1787" s="209" t="s">
        <v>688</v>
      </c>
      <c r="R1787" s="209" t="e">
        <f>VLOOKUP(LEFT(Solicitacao_Prancha[[#This Row],[ORIGEM]],4),#REF!,2,0)</f>
        <v>#REF!</v>
      </c>
      <c r="S1787" s="209" t="e">
        <f>VLOOKUP(LEFT(Solicitacao_Prancha[[#This Row],[DESTINO]],4),#REF!,2,0)</f>
        <v>#REF!</v>
      </c>
      <c r="T1787" s="218" t="str">
        <f t="shared" ref="T1787:T1814" si="624">IF(U1787&gt;=48,"Aderente","Não Aderente")</f>
        <v>Não Aderente</v>
      </c>
      <c r="U1787" s="222">
        <f>((CONCATENATE(Solicitacao_Prancha[[#This Row],[DATA MOVIMENTAÇÃO]]," ",Solicitacao_Prancha[[#This Row],[HORA MOVIMENTAÇÃO]])-Solicitacao_Prancha[[#This Row],[DATA SOLICITAÇÃO]])*24)+3</f>
        <v>18.983333333395422</v>
      </c>
      <c r="V1787" s="218" t="s">
        <v>410</v>
      </c>
      <c r="W1787" s="209" t="str">
        <f>LEFT(Solicitacao_Prancha[[#This Row],[ORIGEM]],4)</f>
        <v>BRLP</v>
      </c>
      <c r="X1787" s="209" t="str">
        <f>LEFT(Solicitacao_Prancha[[#This Row],[DESTINO]],4)</f>
        <v>0122</v>
      </c>
      <c r="Y1787" s="209" t="str">
        <f t="shared" ref="Y1787:Y1814" si="625">CONCATENATE(V1787,W1787)</f>
        <v>BRLPBRLP</v>
      </c>
      <c r="Z1787" s="209" t="str">
        <f t="shared" ref="Z1787:Z1814" si="626">CONCATENATE(W1787,X1787)</f>
        <v>BRLP0122</v>
      </c>
      <c r="AA1787" s="209" t="str">
        <f t="shared" ref="AA1787:AA1814" si="627">CONCATENATE(V1787,X1787)</f>
        <v>BRLP0122</v>
      </c>
      <c r="AB1787" s="222" t="e">
        <f>VLOOKUP(Y1787,#REF!,2,0)</f>
        <v>#REF!</v>
      </c>
      <c r="AC1787" s="222" t="e">
        <f>VLOOKUP(Z1787,#REF!,2,0)</f>
        <v>#REF!</v>
      </c>
      <c r="AD1787" s="222" t="e">
        <f>VLOOKUP(AA1787,#REF!,2,0)</f>
        <v>#REF!</v>
      </c>
      <c r="AE1787" s="228" t="e">
        <f t="shared" ref="AE1787:AE1814" si="628">SUM(AB1787:AD1787)</f>
        <v>#REF!</v>
      </c>
      <c r="AF1787" s="230" t="e">
        <f t="shared" ref="AF1787:AF1814" si="629">(AB1787/65)+(AC1787/42.5)+(AD1787/65)</f>
        <v>#REF!</v>
      </c>
      <c r="AG1787" s="230">
        <v>2</v>
      </c>
      <c r="AH1787" s="230" t="e">
        <f t="shared" ref="AH1787:AH1814" si="630">(AD1787/65)+(AE1787/42.5)+(AF1787/65)</f>
        <v>#REF!</v>
      </c>
      <c r="AI1787" s="230" t="e">
        <f t="shared" ref="AI1787:AI1814" si="631">(AE1787/65)+(AF1787/42.5)+(AG1787/65)</f>
        <v>#REF!</v>
      </c>
      <c r="AJ1787" s="230" t="e">
        <f t="shared" ref="AJ1787:AJ1814" si="632">(AF1787/65)+(AG1787/42.5)+(AH1787/65)</f>
        <v>#REF!</v>
      </c>
      <c r="AK1787" s="209"/>
      <c r="AL1787" s="209"/>
      <c r="AM1787" s="209"/>
      <c r="AN1787" s="209"/>
      <c r="AO1787" s="209"/>
      <c r="AP1787" s="209"/>
      <c r="AQ1787" s="209"/>
      <c r="AR1787" s="209"/>
      <c r="AS1787" s="209"/>
      <c r="AT1787" s="209"/>
      <c r="AU1787" s="209"/>
      <c r="AV1787" s="209"/>
      <c r="AW1787" s="209"/>
      <c r="AX1787"/>
    </row>
    <row r="1788" spans="1:50" ht="15" hidden="1" x14ac:dyDescent="0.25">
      <c r="A1788" s="209">
        <v>4558</v>
      </c>
      <c r="B1788" s="209" t="s">
        <v>717</v>
      </c>
      <c r="C1788" s="210">
        <v>45692.724305555559</v>
      </c>
      <c r="D1788" s="209" t="s">
        <v>1350</v>
      </c>
      <c r="E1788" s="209" t="s">
        <v>500</v>
      </c>
      <c r="F1788" s="209">
        <v>2</v>
      </c>
      <c r="G1788" s="209" t="s">
        <v>506</v>
      </c>
      <c r="H1788" s="209" t="s">
        <v>621</v>
      </c>
      <c r="I1788" s="209" t="s">
        <v>624</v>
      </c>
      <c r="J1788" s="209" t="s">
        <v>1</v>
      </c>
      <c r="K1788" s="209" t="s">
        <v>2388</v>
      </c>
      <c r="L1788" s="209" t="s">
        <v>2463</v>
      </c>
      <c r="M1788" s="209" t="s">
        <v>1423</v>
      </c>
      <c r="N1788" s="209" t="s">
        <v>578</v>
      </c>
      <c r="O1788" s="209"/>
      <c r="P1788" s="209"/>
      <c r="Q1788" s="209" t="s">
        <v>688</v>
      </c>
      <c r="R1788" s="209" t="e">
        <f>VLOOKUP(LEFT(Solicitacao_Prancha[[#This Row],[ORIGEM]],4),#REF!,2,0)</f>
        <v>#REF!</v>
      </c>
      <c r="S1788" s="209" t="e">
        <f>VLOOKUP(LEFT(Solicitacao_Prancha[[#This Row],[DESTINO]],4),#REF!,2,0)</f>
        <v>#REF!</v>
      </c>
      <c r="T1788" s="218" t="str">
        <f t="shared" si="624"/>
        <v>Não Aderente</v>
      </c>
      <c r="U1788" s="222">
        <f>((CONCATENATE(Solicitacao_Prancha[[#This Row],[DATA MOVIMENTAÇÃO]]," ",Solicitacao_Prancha[[#This Row],[HORA MOVIMENTAÇÃO]])-Solicitacao_Prancha[[#This Row],[DATA SOLICITAÇÃO]])*24)+3</f>
        <v>-47.966666666732635</v>
      </c>
      <c r="V1788" s="218" t="s">
        <v>410</v>
      </c>
      <c r="W1788" s="209" t="str">
        <f>LEFT(Solicitacao_Prancha[[#This Row],[ORIGEM]],4)</f>
        <v>0396</v>
      </c>
      <c r="X1788" s="209" t="str">
        <f>LEFT(Solicitacao_Prancha[[#This Row],[DESTINO]],4)</f>
        <v>0367</v>
      </c>
      <c r="Y1788" s="209" t="str">
        <f t="shared" si="625"/>
        <v>BRLP0396</v>
      </c>
      <c r="Z1788" s="209" t="str">
        <f t="shared" si="626"/>
        <v>03960367</v>
      </c>
      <c r="AA1788" s="209" t="str">
        <f t="shared" si="627"/>
        <v>BRLP0367</v>
      </c>
      <c r="AB1788" s="222" t="e">
        <f>VLOOKUP(Y1788,#REF!,2,0)</f>
        <v>#REF!</v>
      </c>
      <c r="AC1788" s="222" t="e">
        <f>VLOOKUP(Z1788,#REF!,2,0)</f>
        <v>#REF!</v>
      </c>
      <c r="AD1788" s="222" t="e">
        <f>VLOOKUP(AA1788,#REF!,2,0)</f>
        <v>#REF!</v>
      </c>
      <c r="AE1788" s="228" t="e">
        <f t="shared" si="628"/>
        <v>#REF!</v>
      </c>
      <c r="AF1788" s="230" t="e">
        <f t="shared" si="629"/>
        <v>#REF!</v>
      </c>
      <c r="AG1788" s="230">
        <v>2</v>
      </c>
      <c r="AH1788" s="230" t="e">
        <f t="shared" si="630"/>
        <v>#REF!</v>
      </c>
      <c r="AI1788" s="230" t="e">
        <f t="shared" si="631"/>
        <v>#REF!</v>
      </c>
      <c r="AJ1788" s="230" t="e">
        <f t="shared" si="632"/>
        <v>#REF!</v>
      </c>
      <c r="AK1788" s="209"/>
      <c r="AL1788" s="209"/>
      <c r="AM1788" s="209"/>
      <c r="AN1788" s="209"/>
      <c r="AO1788" s="209"/>
      <c r="AP1788" s="209"/>
      <c r="AQ1788" s="209"/>
      <c r="AR1788" s="209"/>
      <c r="AS1788" s="209"/>
      <c r="AT1788" s="209"/>
      <c r="AU1788" s="209"/>
      <c r="AV1788" s="209"/>
      <c r="AW1788" s="209"/>
      <c r="AX1788"/>
    </row>
    <row r="1789" spans="1:50" ht="15" hidden="1" x14ac:dyDescent="0.25">
      <c r="A1789" s="209">
        <v>4569</v>
      </c>
      <c r="B1789" s="209" t="s">
        <v>717</v>
      </c>
      <c r="C1789" s="210">
        <v>45692.726388888892</v>
      </c>
      <c r="D1789" s="209" t="s">
        <v>1350</v>
      </c>
      <c r="E1789" s="209" t="s">
        <v>493</v>
      </c>
      <c r="F1789" s="209">
        <v>1</v>
      </c>
      <c r="G1789" s="209" t="s">
        <v>506</v>
      </c>
      <c r="H1789" s="209" t="s">
        <v>620</v>
      </c>
      <c r="I1789" s="209" t="s">
        <v>624</v>
      </c>
      <c r="J1789" s="209" t="s">
        <v>502</v>
      </c>
      <c r="K1789" s="209" t="s">
        <v>2388</v>
      </c>
      <c r="L1789" s="209" t="s">
        <v>2464</v>
      </c>
      <c r="M1789" s="209" t="s">
        <v>1423</v>
      </c>
      <c r="N1789" s="209" t="s">
        <v>578</v>
      </c>
      <c r="O1789" s="209"/>
      <c r="P1789" s="209"/>
      <c r="Q1789" s="209" t="s">
        <v>688</v>
      </c>
      <c r="R1789" s="209" t="e">
        <f>VLOOKUP(LEFT(Solicitacao_Prancha[[#This Row],[ORIGEM]],4),#REF!,2,0)</f>
        <v>#REF!</v>
      </c>
      <c r="S1789" s="209" t="e">
        <f>VLOOKUP(LEFT(Solicitacao_Prancha[[#This Row],[DESTINO]],4),#REF!,2,0)</f>
        <v>#REF!</v>
      </c>
      <c r="T1789" s="218" t="str">
        <f t="shared" si="624"/>
        <v>Não Aderente</v>
      </c>
      <c r="U1789" s="222">
        <f>((CONCATENATE(Solicitacao_Prancha[[#This Row],[DATA MOVIMENTAÇÃO]]," ",Solicitacao_Prancha[[#This Row],[HORA MOVIMENTAÇÃO]])-Solicitacao_Prancha[[#This Row],[DATA SOLICITAÇÃO]])*24)+3</f>
        <v>-48</v>
      </c>
      <c r="V1789" s="218" t="s">
        <v>410</v>
      </c>
      <c r="W1789" s="209" t="str">
        <f>LEFT(Solicitacao_Prancha[[#This Row],[ORIGEM]],4)</f>
        <v>0396</v>
      </c>
      <c r="X1789" s="209" t="str">
        <f>LEFT(Solicitacao_Prancha[[#This Row],[DESTINO]],4)</f>
        <v>0367</v>
      </c>
      <c r="Y1789" s="209" t="str">
        <f t="shared" si="625"/>
        <v>BRLP0396</v>
      </c>
      <c r="Z1789" s="209" t="str">
        <f t="shared" si="626"/>
        <v>03960367</v>
      </c>
      <c r="AA1789" s="209" t="str">
        <f t="shared" si="627"/>
        <v>BRLP0367</v>
      </c>
      <c r="AB1789" s="222" t="e">
        <f>VLOOKUP(Y1789,#REF!,2,0)</f>
        <v>#REF!</v>
      </c>
      <c r="AC1789" s="222" t="e">
        <f>VLOOKUP(Z1789,#REF!,2,0)</f>
        <v>#REF!</v>
      </c>
      <c r="AD1789" s="222" t="e">
        <f>VLOOKUP(AA1789,#REF!,2,0)</f>
        <v>#REF!</v>
      </c>
      <c r="AE1789" s="228" t="e">
        <f t="shared" si="628"/>
        <v>#REF!</v>
      </c>
      <c r="AF1789" s="230" t="e">
        <f t="shared" si="629"/>
        <v>#REF!</v>
      </c>
      <c r="AG1789" s="230">
        <v>2</v>
      </c>
      <c r="AH1789" s="230" t="e">
        <f t="shared" si="630"/>
        <v>#REF!</v>
      </c>
      <c r="AI1789" s="230" t="e">
        <f t="shared" si="631"/>
        <v>#REF!</v>
      </c>
      <c r="AJ1789" s="230" t="e">
        <f t="shared" si="632"/>
        <v>#REF!</v>
      </c>
      <c r="AK1789" s="209"/>
      <c r="AL1789" s="209"/>
      <c r="AM1789" s="209"/>
      <c r="AN1789" s="209"/>
      <c r="AO1789" s="209"/>
      <c r="AP1789" s="209"/>
      <c r="AQ1789" s="209"/>
      <c r="AR1789" s="209"/>
      <c r="AS1789" s="209"/>
      <c r="AT1789" s="209"/>
      <c r="AU1789" s="209"/>
      <c r="AV1789" s="209"/>
      <c r="AW1789" s="209"/>
      <c r="AX1789"/>
    </row>
    <row r="1790" spans="1:50" ht="15" hidden="1" x14ac:dyDescent="0.25">
      <c r="A1790" s="209">
        <v>4559</v>
      </c>
      <c r="B1790" s="209" t="s">
        <v>717</v>
      </c>
      <c r="C1790" s="210">
        <v>45692.726388888892</v>
      </c>
      <c r="D1790" s="209" t="s">
        <v>1350</v>
      </c>
      <c r="E1790" s="209" t="s">
        <v>493</v>
      </c>
      <c r="F1790" s="209">
        <v>1</v>
      </c>
      <c r="G1790" s="209" t="s">
        <v>506</v>
      </c>
      <c r="H1790" s="209" t="s">
        <v>620</v>
      </c>
      <c r="I1790" s="209" t="s">
        <v>624</v>
      </c>
      <c r="J1790" s="209" t="s">
        <v>1</v>
      </c>
      <c r="K1790" s="209" t="s">
        <v>2388</v>
      </c>
      <c r="L1790" s="209" t="s">
        <v>2464</v>
      </c>
      <c r="M1790" s="209" t="s">
        <v>1423</v>
      </c>
      <c r="N1790" s="209" t="s">
        <v>578</v>
      </c>
      <c r="O1790" s="209"/>
      <c r="P1790" s="209"/>
      <c r="Q1790" s="209" t="s">
        <v>688</v>
      </c>
      <c r="R1790" s="209" t="e">
        <f>VLOOKUP(LEFT(Solicitacao_Prancha[[#This Row],[ORIGEM]],4),#REF!,2,0)</f>
        <v>#REF!</v>
      </c>
      <c r="S1790" s="209" t="e">
        <f>VLOOKUP(LEFT(Solicitacao_Prancha[[#This Row],[DESTINO]],4),#REF!,2,0)</f>
        <v>#REF!</v>
      </c>
      <c r="T1790" s="218" t="str">
        <f t="shared" si="624"/>
        <v>Não Aderente</v>
      </c>
      <c r="U1790" s="222">
        <f>((CONCATENATE(Solicitacao_Prancha[[#This Row],[DATA MOVIMENTAÇÃO]]," ",Solicitacao_Prancha[[#This Row],[HORA MOVIMENTAÇÃO]])-Solicitacao_Prancha[[#This Row],[DATA SOLICITAÇÃO]])*24)+3</f>
        <v>-48</v>
      </c>
      <c r="V1790" s="218" t="s">
        <v>410</v>
      </c>
      <c r="W1790" s="209" t="str">
        <f>LEFT(Solicitacao_Prancha[[#This Row],[ORIGEM]],4)</f>
        <v>0396</v>
      </c>
      <c r="X1790" s="209" t="str">
        <f>LEFT(Solicitacao_Prancha[[#This Row],[DESTINO]],4)</f>
        <v>0367</v>
      </c>
      <c r="Y1790" s="209" t="str">
        <f t="shared" si="625"/>
        <v>BRLP0396</v>
      </c>
      <c r="Z1790" s="209" t="str">
        <f t="shared" si="626"/>
        <v>03960367</v>
      </c>
      <c r="AA1790" s="209" t="str">
        <f t="shared" si="627"/>
        <v>BRLP0367</v>
      </c>
      <c r="AB1790" s="222" t="e">
        <f>VLOOKUP(Y1790,#REF!,2,0)</f>
        <v>#REF!</v>
      </c>
      <c r="AC1790" s="222" t="e">
        <f>VLOOKUP(Z1790,#REF!,2,0)</f>
        <v>#REF!</v>
      </c>
      <c r="AD1790" s="222" t="e">
        <f>VLOOKUP(AA1790,#REF!,2,0)</f>
        <v>#REF!</v>
      </c>
      <c r="AE1790" s="228" t="e">
        <f t="shared" si="628"/>
        <v>#REF!</v>
      </c>
      <c r="AF1790" s="230" t="e">
        <f t="shared" si="629"/>
        <v>#REF!</v>
      </c>
      <c r="AG1790" s="230">
        <v>2</v>
      </c>
      <c r="AH1790" s="230" t="e">
        <f t="shared" si="630"/>
        <v>#REF!</v>
      </c>
      <c r="AI1790" s="230" t="e">
        <f t="shared" si="631"/>
        <v>#REF!</v>
      </c>
      <c r="AJ1790" s="230" t="e">
        <f t="shared" si="632"/>
        <v>#REF!</v>
      </c>
      <c r="AK1790" s="209"/>
      <c r="AL1790" s="209"/>
      <c r="AM1790" s="209"/>
      <c r="AN1790" s="209"/>
      <c r="AO1790" s="209"/>
      <c r="AP1790" s="209"/>
      <c r="AQ1790" s="209"/>
      <c r="AR1790" s="209"/>
      <c r="AS1790" s="209"/>
      <c r="AT1790" s="209"/>
      <c r="AU1790" s="209"/>
      <c r="AV1790" s="209"/>
      <c r="AW1790" s="209"/>
      <c r="AX1790"/>
    </row>
    <row r="1791" spans="1:50" ht="15" hidden="1" x14ac:dyDescent="0.25">
      <c r="A1791" s="209">
        <v>4560</v>
      </c>
      <c r="B1791" s="209" t="s">
        <v>718</v>
      </c>
      <c r="C1791" s="210">
        <v>45692.740972222222</v>
      </c>
      <c r="D1791" s="209" t="s">
        <v>574</v>
      </c>
      <c r="E1791" s="209" t="s">
        <v>744</v>
      </c>
      <c r="F1791" s="209">
        <v>1</v>
      </c>
      <c r="G1791" s="209" t="s">
        <v>516</v>
      </c>
      <c r="H1791" s="209" t="s">
        <v>620</v>
      </c>
      <c r="I1791" s="209" t="s">
        <v>624</v>
      </c>
      <c r="J1791" s="209" t="s">
        <v>1</v>
      </c>
      <c r="K1791" s="209" t="s">
        <v>2424</v>
      </c>
      <c r="L1791" s="209" t="s">
        <v>2270</v>
      </c>
      <c r="M1791" s="209" t="s">
        <v>2305</v>
      </c>
      <c r="N1791" s="209" t="s">
        <v>2354</v>
      </c>
      <c r="O1791" s="209"/>
      <c r="P1791" s="209"/>
      <c r="Q1791" s="209" t="s">
        <v>688</v>
      </c>
      <c r="R1791" s="209" t="e">
        <f>VLOOKUP(LEFT(Solicitacao_Prancha[[#This Row],[ORIGEM]],4),#REF!,2,0)</f>
        <v>#REF!</v>
      </c>
      <c r="S1791" s="209" t="e">
        <f>VLOOKUP(LEFT(Solicitacao_Prancha[[#This Row],[DESTINO]],4),#REF!,2,0)</f>
        <v>#REF!</v>
      </c>
      <c r="T1791" s="218" t="str">
        <f t="shared" si="624"/>
        <v>Não Aderente</v>
      </c>
      <c r="U1791" s="222">
        <f>((CONCATENATE(Solicitacao_Prancha[[#This Row],[DATA MOVIMENTAÇÃO]]," ",Solicitacao_Prancha[[#This Row],[HORA MOVIMENTAÇÃO]])-Solicitacao_Prancha[[#This Row],[DATA SOLICITAÇÃO]])*24)+3</f>
        <v>13.21666666661622</v>
      </c>
      <c r="V1791" s="218" t="s">
        <v>410</v>
      </c>
      <c r="W1791" s="209" t="str">
        <f>LEFT(Solicitacao_Prancha[[#This Row],[ORIGEM]],4)</f>
        <v>0360</v>
      </c>
      <c r="X1791" s="209" t="str">
        <f>LEFT(Solicitacao_Prancha[[#This Row],[DESTINO]],4)</f>
        <v>0274</v>
      </c>
      <c r="Y1791" s="209" t="str">
        <f t="shared" si="625"/>
        <v>BRLP0360</v>
      </c>
      <c r="Z1791" s="209" t="str">
        <f t="shared" si="626"/>
        <v>03600274</v>
      </c>
      <c r="AA1791" s="209" t="str">
        <f t="shared" si="627"/>
        <v>BRLP0274</v>
      </c>
      <c r="AB1791" s="222" t="e">
        <f>VLOOKUP(Y1791,#REF!,2,0)</f>
        <v>#REF!</v>
      </c>
      <c r="AC1791" s="222" t="e">
        <f>VLOOKUP(Z1791,#REF!,2,0)</f>
        <v>#REF!</v>
      </c>
      <c r="AD1791" s="222" t="e">
        <f>VLOOKUP(AA1791,#REF!,2,0)</f>
        <v>#REF!</v>
      </c>
      <c r="AE1791" s="228" t="e">
        <f t="shared" si="628"/>
        <v>#REF!</v>
      </c>
      <c r="AF1791" s="230" t="e">
        <f t="shared" si="629"/>
        <v>#REF!</v>
      </c>
      <c r="AG1791" s="230">
        <v>2</v>
      </c>
      <c r="AH1791" s="230" t="e">
        <f t="shared" si="630"/>
        <v>#REF!</v>
      </c>
      <c r="AI1791" s="230" t="e">
        <f t="shared" si="631"/>
        <v>#REF!</v>
      </c>
      <c r="AJ1791" s="230" t="e">
        <f t="shared" si="632"/>
        <v>#REF!</v>
      </c>
      <c r="AK1791" s="209"/>
      <c r="AL1791" s="209"/>
      <c r="AM1791" s="209"/>
      <c r="AN1791" s="209"/>
      <c r="AO1791" s="209"/>
      <c r="AP1791" s="209"/>
      <c r="AQ1791" s="209"/>
      <c r="AR1791" s="209"/>
      <c r="AS1791" s="209"/>
      <c r="AT1791" s="209"/>
      <c r="AU1791" s="209"/>
      <c r="AV1791" s="209"/>
      <c r="AW1791" s="209"/>
      <c r="AX1791"/>
    </row>
    <row r="1792" spans="1:50" ht="15" hidden="1" x14ac:dyDescent="0.25">
      <c r="A1792" s="209">
        <v>4561</v>
      </c>
      <c r="B1792" s="209" t="s">
        <v>742</v>
      </c>
      <c r="C1792" s="210">
        <v>45692.765972222223</v>
      </c>
      <c r="D1792" s="209" t="s">
        <v>2465</v>
      </c>
      <c r="E1792" s="209" t="s">
        <v>489</v>
      </c>
      <c r="F1792" s="209">
        <v>1</v>
      </c>
      <c r="G1792" s="209" t="s">
        <v>771</v>
      </c>
      <c r="H1792" s="209" t="s">
        <v>620</v>
      </c>
      <c r="I1792" s="209" t="s">
        <v>621</v>
      </c>
      <c r="J1792" s="209" t="s">
        <v>531</v>
      </c>
      <c r="K1792" s="209" t="s">
        <v>2424</v>
      </c>
      <c r="L1792" s="209" t="s">
        <v>602</v>
      </c>
      <c r="M1792" s="209" t="s">
        <v>2407</v>
      </c>
      <c r="N1792" s="209" t="s">
        <v>2407</v>
      </c>
      <c r="O1792" s="209" t="s">
        <v>2466</v>
      </c>
      <c r="P1792" s="209" t="s">
        <v>630</v>
      </c>
      <c r="Q1792" s="209" t="s">
        <v>688</v>
      </c>
      <c r="R1792" s="209" t="e">
        <f>VLOOKUP(LEFT(Solicitacao_Prancha[[#This Row],[ORIGEM]],4),#REF!,2,0)</f>
        <v>#REF!</v>
      </c>
      <c r="S1792" s="209" t="e">
        <f>VLOOKUP(LEFT(Solicitacao_Prancha[[#This Row],[DESTINO]],4),#REF!,2,0)</f>
        <v>#REF!</v>
      </c>
      <c r="T1792" s="218" t="str">
        <f t="shared" si="624"/>
        <v>Não Aderente</v>
      </c>
      <c r="U1792" s="222">
        <f>((CONCATENATE(Solicitacao_Prancha[[#This Row],[DATA MOVIMENTAÇÃO]]," ",Solicitacao_Prancha[[#This Row],[HORA MOVIMENTAÇÃO]])-Solicitacao_Prancha[[#This Row],[DATA SOLICITAÇÃO]])*24)+3</f>
        <v>23.616666666639503</v>
      </c>
      <c r="V1792" s="218" t="s">
        <v>410</v>
      </c>
      <c r="W1792" s="209" t="str">
        <f>LEFT(Solicitacao_Prancha[[#This Row],[ORIGEM]],4)</f>
        <v>0531</v>
      </c>
      <c r="X1792" s="209" t="str">
        <f>LEFT(Solicitacao_Prancha[[#This Row],[DESTINO]],4)</f>
        <v>0531</v>
      </c>
      <c r="Y1792" s="209" t="str">
        <f t="shared" si="625"/>
        <v>BRLP0531</v>
      </c>
      <c r="Z1792" s="209" t="str">
        <f t="shared" si="626"/>
        <v>05310531</v>
      </c>
      <c r="AA1792" s="209" t="str">
        <f t="shared" si="627"/>
        <v>BRLP0531</v>
      </c>
      <c r="AB1792" s="222" t="e">
        <f>VLOOKUP(Y1792,#REF!,2,0)</f>
        <v>#REF!</v>
      </c>
      <c r="AC1792" s="222" t="e">
        <f>VLOOKUP(Z1792,#REF!,2,0)</f>
        <v>#REF!</v>
      </c>
      <c r="AD1792" s="222" t="e">
        <f>VLOOKUP(AA1792,#REF!,2,0)</f>
        <v>#REF!</v>
      </c>
      <c r="AE1792" s="228" t="e">
        <f t="shared" si="628"/>
        <v>#REF!</v>
      </c>
      <c r="AF1792" s="230" t="e">
        <f t="shared" si="629"/>
        <v>#REF!</v>
      </c>
      <c r="AG1792" s="230">
        <v>2</v>
      </c>
      <c r="AH1792" s="230" t="e">
        <f t="shared" si="630"/>
        <v>#REF!</v>
      </c>
      <c r="AI1792" s="230" t="e">
        <f t="shared" si="631"/>
        <v>#REF!</v>
      </c>
      <c r="AJ1792" s="230" t="e">
        <f t="shared" si="632"/>
        <v>#REF!</v>
      </c>
      <c r="AK1792" s="209"/>
      <c r="AL1792" s="209"/>
      <c r="AM1792" s="209"/>
      <c r="AN1792" s="209"/>
      <c r="AO1792" s="209"/>
      <c r="AP1792" s="209"/>
      <c r="AQ1792" s="209"/>
      <c r="AR1792" s="209"/>
      <c r="AS1792" s="209"/>
      <c r="AT1792" s="209"/>
      <c r="AU1792" s="209"/>
      <c r="AV1792" s="209"/>
      <c r="AW1792" s="209"/>
      <c r="AX1792"/>
    </row>
    <row r="1793" spans="1:50" ht="15" hidden="1" x14ac:dyDescent="0.25">
      <c r="A1793" s="209">
        <v>4562</v>
      </c>
      <c r="B1793" s="209" t="s">
        <v>742</v>
      </c>
      <c r="C1793" s="210">
        <v>45692.768055555556</v>
      </c>
      <c r="D1793" s="209" t="s">
        <v>770</v>
      </c>
      <c r="E1793" s="209" t="s">
        <v>489</v>
      </c>
      <c r="F1793" s="209">
        <v>1</v>
      </c>
      <c r="G1793" s="209" t="s">
        <v>771</v>
      </c>
      <c r="H1793" s="209" t="s">
        <v>620</v>
      </c>
      <c r="I1793" s="209" t="s">
        <v>621</v>
      </c>
      <c r="J1793" s="209" t="s">
        <v>1</v>
      </c>
      <c r="K1793" s="209" t="s">
        <v>2430</v>
      </c>
      <c r="L1793" s="209" t="s">
        <v>598</v>
      </c>
      <c r="M1793" s="209" t="s">
        <v>2407</v>
      </c>
      <c r="N1793" s="209" t="s">
        <v>578</v>
      </c>
      <c r="O1793" s="209"/>
      <c r="P1793" s="209"/>
      <c r="Q1793" s="209" t="s">
        <v>688</v>
      </c>
      <c r="R1793" s="209" t="e">
        <f>VLOOKUP(LEFT(Solicitacao_Prancha[[#This Row],[ORIGEM]],4),#REF!,2,0)</f>
        <v>#REF!</v>
      </c>
      <c r="S1793" s="209" t="e">
        <f>VLOOKUP(LEFT(Solicitacao_Prancha[[#This Row],[DESTINO]],4),#REF!,2,0)</f>
        <v>#REF!</v>
      </c>
      <c r="T1793" s="218" t="str">
        <f t="shared" si="624"/>
        <v>Não Aderente</v>
      </c>
      <c r="U1793" s="222">
        <f>((CONCATENATE(Solicitacao_Prancha[[#This Row],[DATA MOVIMENTAÇÃO]]," ",Solicitacao_Prancha[[#This Row],[HORA MOVIMENTAÇÃO]])-Solicitacao_Prancha[[#This Row],[DATA SOLICITAÇÃO]])*24)+3</f>
        <v>46.566666666709352</v>
      </c>
      <c r="V1793" s="218" t="s">
        <v>410</v>
      </c>
      <c r="W1793" s="209" t="str">
        <f>LEFT(Solicitacao_Prancha[[#This Row],[ORIGEM]],4)</f>
        <v>0531</v>
      </c>
      <c r="X1793" s="209" t="str">
        <f>LEFT(Solicitacao_Prancha[[#This Row],[DESTINO]],4)</f>
        <v>0367</v>
      </c>
      <c r="Y1793" s="209" t="str">
        <f t="shared" si="625"/>
        <v>BRLP0531</v>
      </c>
      <c r="Z1793" s="209" t="str">
        <f t="shared" si="626"/>
        <v>05310367</v>
      </c>
      <c r="AA1793" s="209" t="str">
        <f t="shared" si="627"/>
        <v>BRLP0367</v>
      </c>
      <c r="AB1793" s="222" t="e">
        <f>VLOOKUP(Y1793,#REF!,2,0)</f>
        <v>#REF!</v>
      </c>
      <c r="AC1793" s="222" t="e">
        <f>VLOOKUP(Z1793,#REF!,2,0)</f>
        <v>#REF!</v>
      </c>
      <c r="AD1793" s="222" t="e">
        <f>VLOOKUP(AA1793,#REF!,2,0)</f>
        <v>#REF!</v>
      </c>
      <c r="AE1793" s="228" t="e">
        <f t="shared" si="628"/>
        <v>#REF!</v>
      </c>
      <c r="AF1793" s="230" t="e">
        <f t="shared" si="629"/>
        <v>#REF!</v>
      </c>
      <c r="AG1793" s="230">
        <v>2</v>
      </c>
      <c r="AH1793" s="230" t="e">
        <f t="shared" si="630"/>
        <v>#REF!</v>
      </c>
      <c r="AI1793" s="230" t="e">
        <f t="shared" si="631"/>
        <v>#REF!</v>
      </c>
      <c r="AJ1793" s="230" t="e">
        <f t="shared" si="632"/>
        <v>#REF!</v>
      </c>
      <c r="AK1793" s="209"/>
      <c r="AL1793" s="209"/>
      <c r="AM1793" s="209"/>
      <c r="AN1793" s="209"/>
      <c r="AO1793" s="209"/>
      <c r="AP1793" s="209"/>
      <c r="AQ1793" s="209"/>
      <c r="AR1793" s="209"/>
      <c r="AS1793" s="209"/>
      <c r="AT1793" s="209"/>
      <c r="AU1793" s="209"/>
      <c r="AV1793" s="209"/>
      <c r="AW1793" s="209"/>
      <c r="AX1793"/>
    </row>
    <row r="1794" spans="1:50" ht="15" hidden="1" x14ac:dyDescent="0.25">
      <c r="A1794" s="209">
        <v>4563</v>
      </c>
      <c r="B1794" s="209" t="s">
        <v>743</v>
      </c>
      <c r="C1794" s="210">
        <v>45692.784722222219</v>
      </c>
      <c r="D1794" s="209" t="s">
        <v>488</v>
      </c>
      <c r="E1794" s="209" t="s">
        <v>491</v>
      </c>
      <c r="F1794" s="209">
        <v>1</v>
      </c>
      <c r="G1794" s="209" t="s">
        <v>4</v>
      </c>
      <c r="H1794" s="209" t="s">
        <v>620</v>
      </c>
      <c r="I1794" s="209" t="s">
        <v>621</v>
      </c>
      <c r="J1794" s="209" t="s">
        <v>531</v>
      </c>
      <c r="K1794" s="209" t="s">
        <v>2389</v>
      </c>
      <c r="L1794" s="209" t="s">
        <v>2467</v>
      </c>
      <c r="M1794" s="209" t="s">
        <v>1748</v>
      </c>
      <c r="N1794" s="209" t="s">
        <v>2434</v>
      </c>
      <c r="O1794" s="209"/>
      <c r="P1794" s="209" t="s">
        <v>630</v>
      </c>
      <c r="Q1794" s="209" t="s">
        <v>688</v>
      </c>
      <c r="R1794" s="209" t="e">
        <f>VLOOKUP(LEFT(Solicitacao_Prancha[[#This Row],[ORIGEM]],4),#REF!,2,0)</f>
        <v>#REF!</v>
      </c>
      <c r="S1794" s="209" t="e">
        <f>VLOOKUP(LEFT(Solicitacao_Prancha[[#This Row],[DESTINO]],4),#REF!,2,0)</f>
        <v>#REF!</v>
      </c>
      <c r="T1794" s="218" t="str">
        <f t="shared" si="624"/>
        <v>Não Aderente</v>
      </c>
      <c r="U1794" s="222">
        <f>((CONCATENATE(Solicitacao_Prancha[[#This Row],[DATA MOVIMENTAÇÃO]]," ",Solicitacao_Prancha[[#This Row],[HORA MOVIMENTAÇÃO]])-Solicitacao_Prancha[[#This Row],[DATA SOLICITAÇÃO]])*24)+3</f>
        <v>3.3333333441987634E-2</v>
      </c>
      <c r="V1794" s="218" t="s">
        <v>410</v>
      </c>
      <c r="W1794" s="209" t="str">
        <f>LEFT(Solicitacao_Prancha[[#This Row],[ORIGEM]],4)</f>
        <v>0455</v>
      </c>
      <c r="X1794" s="209" t="str">
        <f>LEFT(Solicitacao_Prancha[[#This Row],[DESTINO]],4)</f>
        <v>0236</v>
      </c>
      <c r="Y1794" s="209" t="str">
        <f t="shared" si="625"/>
        <v>BRLP0455</v>
      </c>
      <c r="Z1794" s="209" t="str">
        <f t="shared" si="626"/>
        <v>04550236</v>
      </c>
      <c r="AA1794" s="209" t="str">
        <f t="shared" si="627"/>
        <v>BRLP0236</v>
      </c>
      <c r="AB1794" s="222" t="e">
        <f>VLOOKUP(Y1794,#REF!,2,0)</f>
        <v>#REF!</v>
      </c>
      <c r="AC1794" s="222" t="e">
        <f>VLOOKUP(Z1794,#REF!,2,0)</f>
        <v>#REF!</v>
      </c>
      <c r="AD1794" s="222" t="e">
        <f>VLOOKUP(AA1794,#REF!,2,0)</f>
        <v>#REF!</v>
      </c>
      <c r="AE1794" s="228" t="e">
        <f t="shared" si="628"/>
        <v>#REF!</v>
      </c>
      <c r="AF1794" s="230" t="e">
        <f t="shared" si="629"/>
        <v>#REF!</v>
      </c>
      <c r="AG1794" s="230">
        <v>2</v>
      </c>
      <c r="AH1794" s="230" t="e">
        <f t="shared" si="630"/>
        <v>#REF!</v>
      </c>
      <c r="AI1794" s="230" t="e">
        <f t="shared" si="631"/>
        <v>#REF!</v>
      </c>
      <c r="AJ1794" s="230" t="e">
        <f t="shared" si="632"/>
        <v>#REF!</v>
      </c>
      <c r="AK1794" s="209"/>
      <c r="AL1794" s="209"/>
      <c r="AM1794" s="209"/>
      <c r="AN1794" s="209"/>
      <c r="AO1794" s="209"/>
      <c r="AP1794" s="209"/>
      <c r="AQ1794" s="209"/>
      <c r="AR1794" s="209"/>
      <c r="AS1794" s="209"/>
      <c r="AT1794" s="209"/>
      <c r="AU1794" s="209"/>
      <c r="AV1794" s="209"/>
      <c r="AW1794" s="209"/>
      <c r="AX1794"/>
    </row>
    <row r="1795" spans="1:50" ht="15" hidden="1" x14ac:dyDescent="0.25">
      <c r="A1795" s="209">
        <v>4565</v>
      </c>
      <c r="B1795" s="209" t="s">
        <v>743</v>
      </c>
      <c r="C1795" s="210">
        <v>45692.786111111112</v>
      </c>
      <c r="D1795" s="209" t="s">
        <v>670</v>
      </c>
      <c r="E1795" s="209" t="s">
        <v>491</v>
      </c>
      <c r="F1795" s="209">
        <v>1</v>
      </c>
      <c r="G1795" s="209" t="s">
        <v>508</v>
      </c>
      <c r="H1795" s="209" t="s">
        <v>620</v>
      </c>
      <c r="I1795" s="209" t="s">
        <v>621</v>
      </c>
      <c r="J1795" s="209" t="s">
        <v>1</v>
      </c>
      <c r="K1795" s="209" t="s">
        <v>2430</v>
      </c>
      <c r="L1795" s="209" t="s">
        <v>603</v>
      </c>
      <c r="M1795" s="209" t="s">
        <v>2151</v>
      </c>
      <c r="N1795" s="209" t="s">
        <v>619</v>
      </c>
      <c r="O1795" s="209" t="s">
        <v>2468</v>
      </c>
      <c r="P1795" s="209"/>
      <c r="Q1795" s="209" t="s">
        <v>687</v>
      </c>
      <c r="R1795" s="209" t="e">
        <f>VLOOKUP(LEFT(Solicitacao_Prancha[[#This Row],[ORIGEM]],4),#REF!,2,0)</f>
        <v>#REF!</v>
      </c>
      <c r="S1795" s="209" t="e">
        <f>VLOOKUP(LEFT(Solicitacao_Prancha[[#This Row],[DESTINO]],4),#REF!,2,0)</f>
        <v>#REF!</v>
      </c>
      <c r="T1795" s="218" t="str">
        <f t="shared" si="624"/>
        <v>Aderente</v>
      </c>
      <c r="U1795" s="222">
        <f>((CONCATENATE(Solicitacao_Prancha[[#This Row],[DATA MOVIMENTAÇÃO]]," ",Solicitacao_Prancha[[#This Row],[HORA MOVIMENTAÇÃO]])-Solicitacao_Prancha[[#This Row],[DATA SOLICITAÇÃO]])*24)+3</f>
        <v>48.133333333244082</v>
      </c>
      <c r="V1795" s="218" t="s">
        <v>410</v>
      </c>
      <c r="W1795" s="209" t="str">
        <f>LEFT(Solicitacao_Prancha[[#This Row],[ORIGEM]],4)</f>
        <v>0378</v>
      </c>
      <c r="X1795" s="209" t="str">
        <f>LEFT(Solicitacao_Prancha[[#This Row],[DESTINO]],4)</f>
        <v>0394</v>
      </c>
      <c r="Y1795" s="209" t="str">
        <f t="shared" si="625"/>
        <v>BRLP0378</v>
      </c>
      <c r="Z1795" s="209" t="str">
        <f t="shared" si="626"/>
        <v>03780394</v>
      </c>
      <c r="AA1795" s="209" t="str">
        <f t="shared" si="627"/>
        <v>BRLP0394</v>
      </c>
      <c r="AB1795" s="222" t="e">
        <f>VLOOKUP(Y1795,#REF!,2,0)</f>
        <v>#REF!</v>
      </c>
      <c r="AC1795" s="222" t="e">
        <f>VLOOKUP(Z1795,#REF!,2,0)</f>
        <v>#REF!</v>
      </c>
      <c r="AD1795" s="222" t="e">
        <f>VLOOKUP(AA1795,#REF!,2,0)</f>
        <v>#REF!</v>
      </c>
      <c r="AE1795" s="228" t="e">
        <f t="shared" si="628"/>
        <v>#REF!</v>
      </c>
      <c r="AF1795" s="230" t="e">
        <f t="shared" si="629"/>
        <v>#REF!</v>
      </c>
      <c r="AG1795" s="230">
        <v>2</v>
      </c>
      <c r="AH1795" s="230" t="e">
        <f t="shared" si="630"/>
        <v>#REF!</v>
      </c>
      <c r="AI1795" s="230" t="e">
        <f t="shared" si="631"/>
        <v>#REF!</v>
      </c>
      <c r="AJ1795" s="230" t="e">
        <f t="shared" si="632"/>
        <v>#REF!</v>
      </c>
      <c r="AK1795" s="209"/>
      <c r="AL1795" s="209"/>
      <c r="AM1795" s="209"/>
      <c r="AN1795" s="209"/>
      <c r="AO1795" s="209"/>
      <c r="AP1795" s="209"/>
      <c r="AQ1795" s="209"/>
      <c r="AR1795" s="209"/>
      <c r="AS1795" s="209"/>
      <c r="AT1795" s="209"/>
      <c r="AU1795" s="209"/>
      <c r="AV1795" s="209"/>
      <c r="AW1795" s="209"/>
      <c r="AX1795"/>
    </row>
    <row r="1796" spans="1:50" ht="15" hidden="1" x14ac:dyDescent="0.25">
      <c r="A1796" s="209">
        <v>4564</v>
      </c>
      <c r="B1796" s="209" t="s">
        <v>743</v>
      </c>
      <c r="C1796" s="210">
        <v>45692.786805555559</v>
      </c>
      <c r="D1796" s="209" t="s">
        <v>488</v>
      </c>
      <c r="E1796" s="209" t="s">
        <v>493</v>
      </c>
      <c r="F1796" s="209">
        <v>1</v>
      </c>
      <c r="G1796" s="209" t="s">
        <v>4</v>
      </c>
      <c r="H1796" s="209" t="s">
        <v>620</v>
      </c>
      <c r="I1796" s="209" t="s">
        <v>621</v>
      </c>
      <c r="J1796" s="209" t="s">
        <v>1</v>
      </c>
      <c r="K1796" s="209" t="s">
        <v>2430</v>
      </c>
      <c r="L1796" s="209" t="s">
        <v>603</v>
      </c>
      <c r="M1796" s="209" t="s">
        <v>2428</v>
      </c>
      <c r="N1796" s="209" t="s">
        <v>1580</v>
      </c>
      <c r="O1796" s="209"/>
      <c r="P1796" s="209"/>
      <c r="Q1796" s="209" t="s">
        <v>688</v>
      </c>
      <c r="R1796" s="209" t="e">
        <f>VLOOKUP(LEFT(Solicitacao_Prancha[[#This Row],[ORIGEM]],4),#REF!,2,0)</f>
        <v>#REF!</v>
      </c>
      <c r="S1796" s="209" t="e">
        <f>VLOOKUP(LEFT(Solicitacao_Prancha[[#This Row],[DESTINO]],4),#REF!,2,0)</f>
        <v>#REF!</v>
      </c>
      <c r="T1796" s="218" t="str">
        <f t="shared" si="624"/>
        <v>Aderente</v>
      </c>
      <c r="U1796" s="222">
        <f>((CONCATENATE(Solicitacao_Prancha[[#This Row],[DATA MOVIMENTAÇÃO]]," ",Solicitacao_Prancha[[#This Row],[HORA MOVIMENTAÇÃO]])-Solicitacao_Prancha[[#This Row],[DATA SOLICITAÇÃO]])*24)+3</f>
        <v>48.116666666523088</v>
      </c>
      <c r="V1796" s="218" t="s">
        <v>410</v>
      </c>
      <c r="W1796" s="209" t="str">
        <f>LEFT(Solicitacao_Prancha[[#This Row],[ORIGEM]],4)</f>
        <v>0522</v>
      </c>
      <c r="X1796" s="209" t="str">
        <f>LEFT(Solicitacao_Prancha[[#This Row],[DESTINO]],4)</f>
        <v>0014</v>
      </c>
      <c r="Y1796" s="209" t="str">
        <f t="shared" si="625"/>
        <v>BRLP0522</v>
      </c>
      <c r="Z1796" s="209" t="str">
        <f t="shared" si="626"/>
        <v>05220014</v>
      </c>
      <c r="AA1796" s="209" t="str">
        <f t="shared" si="627"/>
        <v>BRLP0014</v>
      </c>
      <c r="AB1796" s="222" t="e">
        <f>VLOOKUP(Y1796,#REF!,2,0)</f>
        <v>#REF!</v>
      </c>
      <c r="AC1796" s="222" t="e">
        <f>VLOOKUP(Z1796,#REF!,2,0)</f>
        <v>#REF!</v>
      </c>
      <c r="AD1796" s="222" t="e">
        <f>VLOOKUP(AA1796,#REF!,2,0)</f>
        <v>#REF!</v>
      </c>
      <c r="AE1796" s="228" t="e">
        <f t="shared" si="628"/>
        <v>#REF!</v>
      </c>
      <c r="AF1796" s="230" t="e">
        <f t="shared" si="629"/>
        <v>#REF!</v>
      </c>
      <c r="AG1796" s="230">
        <v>2</v>
      </c>
      <c r="AH1796" s="230" t="e">
        <f t="shared" si="630"/>
        <v>#REF!</v>
      </c>
      <c r="AI1796" s="230" t="e">
        <f t="shared" si="631"/>
        <v>#REF!</v>
      </c>
      <c r="AJ1796" s="230" t="e">
        <f t="shared" si="632"/>
        <v>#REF!</v>
      </c>
      <c r="AK1796" s="209"/>
      <c r="AL1796" s="209"/>
      <c r="AM1796" s="209"/>
      <c r="AN1796" s="209"/>
      <c r="AO1796" s="209"/>
      <c r="AP1796" s="209"/>
      <c r="AQ1796" s="209"/>
      <c r="AR1796" s="209"/>
      <c r="AS1796" s="209"/>
      <c r="AT1796" s="209"/>
      <c r="AU1796" s="209"/>
      <c r="AV1796" s="209"/>
      <c r="AW1796" s="209"/>
      <c r="AX1796"/>
    </row>
    <row r="1797" spans="1:50" ht="15" hidden="1" x14ac:dyDescent="0.25">
      <c r="A1797" s="209">
        <v>4566</v>
      </c>
      <c r="B1797" s="209" t="s">
        <v>743</v>
      </c>
      <c r="C1797" s="210">
        <v>45692.788888888892</v>
      </c>
      <c r="D1797" s="209" t="s">
        <v>488</v>
      </c>
      <c r="E1797" s="209" t="s">
        <v>503</v>
      </c>
      <c r="F1797" s="209">
        <v>1</v>
      </c>
      <c r="G1797" s="209" t="s">
        <v>4</v>
      </c>
      <c r="H1797" s="209" t="s">
        <v>620</v>
      </c>
      <c r="I1797" s="209" t="s">
        <v>621</v>
      </c>
      <c r="J1797" s="209" t="s">
        <v>1</v>
      </c>
      <c r="K1797" s="209" t="s">
        <v>2389</v>
      </c>
      <c r="L1797" s="209" t="s">
        <v>603</v>
      </c>
      <c r="M1797" s="209" t="s">
        <v>2428</v>
      </c>
      <c r="N1797" s="209" t="s">
        <v>1580</v>
      </c>
      <c r="O1797" s="209"/>
      <c r="P1797" s="209"/>
      <c r="Q1797" s="209" t="s">
        <v>688</v>
      </c>
      <c r="R1797" s="209" t="e">
        <f>VLOOKUP(LEFT(Solicitacao_Prancha[[#This Row],[ORIGEM]],4),#REF!,2,0)</f>
        <v>#REF!</v>
      </c>
      <c r="S1797" s="209" t="e">
        <f>VLOOKUP(LEFT(Solicitacao_Prancha[[#This Row],[DESTINO]],4),#REF!,2,0)</f>
        <v>#REF!</v>
      </c>
      <c r="T1797" s="218" t="str">
        <f t="shared" si="624"/>
        <v>Não Aderente</v>
      </c>
      <c r="U1797" s="222">
        <f>((CONCATENATE(Solicitacao_Prancha[[#This Row],[DATA MOVIMENTAÇÃO]]," ",Solicitacao_Prancha[[#This Row],[HORA MOVIMENTAÇÃO]])-Solicitacao_Prancha[[#This Row],[DATA SOLICITAÇÃO]])*24)+3</f>
        <v>6.6666666534729302E-2</v>
      </c>
      <c r="V1797" s="218" t="s">
        <v>410</v>
      </c>
      <c r="W1797" s="209" t="str">
        <f>LEFT(Solicitacao_Prancha[[#This Row],[ORIGEM]],4)</f>
        <v>0522</v>
      </c>
      <c r="X1797" s="209" t="str">
        <f>LEFT(Solicitacao_Prancha[[#This Row],[DESTINO]],4)</f>
        <v>0014</v>
      </c>
      <c r="Y1797" s="209" t="str">
        <f t="shared" si="625"/>
        <v>BRLP0522</v>
      </c>
      <c r="Z1797" s="209" t="str">
        <f t="shared" si="626"/>
        <v>05220014</v>
      </c>
      <c r="AA1797" s="209" t="str">
        <f t="shared" si="627"/>
        <v>BRLP0014</v>
      </c>
      <c r="AB1797" s="222" t="e">
        <f>VLOOKUP(Y1797,#REF!,2,0)</f>
        <v>#REF!</v>
      </c>
      <c r="AC1797" s="222" t="e">
        <f>VLOOKUP(Z1797,#REF!,2,0)</f>
        <v>#REF!</v>
      </c>
      <c r="AD1797" s="222" t="e">
        <f>VLOOKUP(AA1797,#REF!,2,0)</f>
        <v>#REF!</v>
      </c>
      <c r="AE1797" s="228" t="e">
        <f t="shared" si="628"/>
        <v>#REF!</v>
      </c>
      <c r="AF1797" s="230" t="e">
        <f t="shared" si="629"/>
        <v>#REF!</v>
      </c>
      <c r="AG1797" s="230">
        <v>2</v>
      </c>
      <c r="AH1797" s="230" t="e">
        <f t="shared" si="630"/>
        <v>#REF!</v>
      </c>
      <c r="AI1797" s="230" t="e">
        <f t="shared" si="631"/>
        <v>#REF!</v>
      </c>
      <c r="AJ1797" s="230" t="e">
        <f t="shared" si="632"/>
        <v>#REF!</v>
      </c>
      <c r="AK1797" s="209"/>
      <c r="AL1797" s="209"/>
      <c r="AM1797" s="209"/>
      <c r="AN1797" s="209"/>
      <c r="AO1797" s="209"/>
      <c r="AP1797" s="209"/>
      <c r="AQ1797" s="209"/>
      <c r="AR1797" s="209"/>
      <c r="AS1797" s="209"/>
      <c r="AT1797" s="209"/>
      <c r="AU1797" s="209"/>
      <c r="AV1797" s="209"/>
      <c r="AW1797" s="209"/>
      <c r="AX1797"/>
    </row>
    <row r="1798" spans="1:50" ht="15" hidden="1" x14ac:dyDescent="0.25">
      <c r="A1798" s="209">
        <v>4567</v>
      </c>
      <c r="B1798" s="209" t="s">
        <v>743</v>
      </c>
      <c r="C1798" s="210">
        <v>45692.789583333331</v>
      </c>
      <c r="D1798" s="209" t="s">
        <v>670</v>
      </c>
      <c r="E1798" s="209" t="s">
        <v>489</v>
      </c>
      <c r="F1798" s="209">
        <v>1</v>
      </c>
      <c r="G1798" s="209" t="s">
        <v>508</v>
      </c>
      <c r="H1798" s="209" t="s">
        <v>620</v>
      </c>
      <c r="I1798" s="209" t="s">
        <v>621</v>
      </c>
      <c r="J1798" s="209" t="s">
        <v>1</v>
      </c>
      <c r="K1798" s="209" t="s">
        <v>2430</v>
      </c>
      <c r="L1798" s="209" t="s">
        <v>603</v>
      </c>
      <c r="M1798" s="209" t="s">
        <v>2151</v>
      </c>
      <c r="N1798" s="209" t="s">
        <v>1423</v>
      </c>
      <c r="O1798" s="209"/>
      <c r="P1798" s="209"/>
      <c r="Q1798" s="209" t="s">
        <v>687</v>
      </c>
      <c r="R1798" s="209" t="e">
        <f>VLOOKUP(LEFT(Solicitacao_Prancha[[#This Row],[ORIGEM]],4),#REF!,2,0)</f>
        <v>#REF!</v>
      </c>
      <c r="S1798" s="209" t="e">
        <f>VLOOKUP(LEFT(Solicitacao_Prancha[[#This Row],[DESTINO]],4),#REF!,2,0)</f>
        <v>#REF!</v>
      </c>
      <c r="T1798" s="218" t="str">
        <f t="shared" si="624"/>
        <v>Aderente</v>
      </c>
      <c r="U1798" s="222">
        <f>((CONCATENATE(Solicitacao_Prancha[[#This Row],[DATA MOVIMENTAÇÃO]]," ",Solicitacao_Prancha[[#This Row],[HORA MOVIMENTAÇÃO]])-Solicitacao_Prancha[[#This Row],[DATA SOLICITAÇÃO]])*24)+3</f>
        <v>48.049999999988358</v>
      </c>
      <c r="V1798" s="218" t="s">
        <v>410</v>
      </c>
      <c r="W1798" s="209" t="str">
        <f>LEFT(Solicitacao_Prancha[[#This Row],[ORIGEM]],4)</f>
        <v>0378</v>
      </c>
      <c r="X1798" s="209" t="str">
        <f>LEFT(Solicitacao_Prancha[[#This Row],[DESTINO]],4)</f>
        <v>0396</v>
      </c>
      <c r="Y1798" s="209" t="str">
        <f t="shared" si="625"/>
        <v>BRLP0378</v>
      </c>
      <c r="Z1798" s="209" t="str">
        <f t="shared" si="626"/>
        <v>03780396</v>
      </c>
      <c r="AA1798" s="209" t="str">
        <f t="shared" si="627"/>
        <v>BRLP0396</v>
      </c>
      <c r="AB1798" s="222" t="e">
        <f>VLOOKUP(Y1798,#REF!,2,0)</f>
        <v>#REF!</v>
      </c>
      <c r="AC1798" s="222" t="e">
        <f>VLOOKUP(Z1798,#REF!,2,0)</f>
        <v>#REF!</v>
      </c>
      <c r="AD1798" s="222" t="e">
        <f>VLOOKUP(AA1798,#REF!,2,0)</f>
        <v>#REF!</v>
      </c>
      <c r="AE1798" s="228" t="e">
        <f t="shared" si="628"/>
        <v>#REF!</v>
      </c>
      <c r="AF1798" s="230" t="e">
        <f t="shared" si="629"/>
        <v>#REF!</v>
      </c>
      <c r="AG1798" s="230">
        <v>2</v>
      </c>
      <c r="AH1798" s="230" t="e">
        <f t="shared" si="630"/>
        <v>#REF!</v>
      </c>
      <c r="AI1798" s="230" t="e">
        <f t="shared" si="631"/>
        <v>#REF!</v>
      </c>
      <c r="AJ1798" s="230" t="e">
        <f t="shared" si="632"/>
        <v>#REF!</v>
      </c>
      <c r="AK1798" s="209"/>
      <c r="AL1798" s="209"/>
      <c r="AM1798" s="209"/>
      <c r="AN1798" s="209"/>
      <c r="AO1798" s="209"/>
      <c r="AP1798" s="209"/>
      <c r="AQ1798" s="209"/>
      <c r="AR1798" s="209"/>
      <c r="AS1798" s="209"/>
      <c r="AT1798" s="209"/>
      <c r="AU1798" s="209"/>
      <c r="AV1798" s="209"/>
      <c r="AW1798" s="209"/>
      <c r="AX1798"/>
    </row>
    <row r="1799" spans="1:50" ht="15" hidden="1" x14ac:dyDescent="0.25">
      <c r="A1799" s="209">
        <v>4568</v>
      </c>
      <c r="B1799" s="209" t="s">
        <v>718</v>
      </c>
      <c r="C1799" s="210">
        <v>45692.806944444441</v>
      </c>
      <c r="D1799" s="209" t="s">
        <v>576</v>
      </c>
      <c r="E1799" s="209" t="s">
        <v>744</v>
      </c>
      <c r="F1799" s="209">
        <v>1</v>
      </c>
      <c r="G1799" s="209" t="s">
        <v>509</v>
      </c>
      <c r="H1799" s="209" t="s">
        <v>620</v>
      </c>
      <c r="I1799" s="209" t="s">
        <v>621</v>
      </c>
      <c r="J1799" s="209" t="s">
        <v>531</v>
      </c>
      <c r="K1799" s="209" t="s">
        <v>2389</v>
      </c>
      <c r="L1799" s="209" t="s">
        <v>2469</v>
      </c>
      <c r="M1799" s="209" t="s">
        <v>1747</v>
      </c>
      <c r="N1799" s="209" t="s">
        <v>2387</v>
      </c>
      <c r="O1799" s="209"/>
      <c r="P1799" s="209" t="s">
        <v>848</v>
      </c>
      <c r="Q1799" s="209" t="s">
        <v>688</v>
      </c>
      <c r="R1799" s="209" t="e">
        <f>VLOOKUP(LEFT(Solicitacao_Prancha[[#This Row],[ORIGEM]],4),#REF!,2,0)</f>
        <v>#REF!</v>
      </c>
      <c r="S1799" s="209" t="e">
        <f>VLOOKUP(LEFT(Solicitacao_Prancha[[#This Row],[DESTINO]],4),#REF!,2,0)</f>
        <v>#REF!</v>
      </c>
      <c r="T1799" s="218" t="str">
        <f t="shared" si="624"/>
        <v>Não Aderente</v>
      </c>
      <c r="U1799" s="222">
        <f>((CONCATENATE(Solicitacao_Prancha[[#This Row],[DATA MOVIMENTAÇÃO]]," ",Solicitacao_Prancha[[#This Row],[HORA MOVIMENTAÇÃO]])-Solicitacao_Prancha[[#This Row],[DATA SOLICITAÇÃO]])*24)+3</f>
        <v>0.15000000013969839</v>
      </c>
      <c r="V1799" s="218" t="s">
        <v>410</v>
      </c>
      <c r="W1799" s="209" t="str">
        <f>LEFT(Solicitacao_Prancha[[#This Row],[ORIGEM]],4)</f>
        <v>0443</v>
      </c>
      <c r="X1799" s="209" t="str">
        <f>LEFT(Solicitacao_Prancha[[#This Row],[DESTINO]],4)</f>
        <v>0025</v>
      </c>
      <c r="Y1799" s="209" t="str">
        <f t="shared" si="625"/>
        <v>BRLP0443</v>
      </c>
      <c r="Z1799" s="209" t="str">
        <f t="shared" si="626"/>
        <v>04430025</v>
      </c>
      <c r="AA1799" s="209" t="str">
        <f t="shared" si="627"/>
        <v>BRLP0025</v>
      </c>
      <c r="AB1799" s="222" t="e">
        <f>VLOOKUP(Y1799,#REF!,2,0)</f>
        <v>#REF!</v>
      </c>
      <c r="AC1799" s="222" t="e">
        <f>VLOOKUP(Z1799,#REF!,2,0)</f>
        <v>#REF!</v>
      </c>
      <c r="AD1799" s="222" t="e">
        <f>VLOOKUP(AA1799,#REF!,2,0)</f>
        <v>#REF!</v>
      </c>
      <c r="AE1799" s="228" t="e">
        <f t="shared" si="628"/>
        <v>#REF!</v>
      </c>
      <c r="AF1799" s="230" t="e">
        <f t="shared" si="629"/>
        <v>#REF!</v>
      </c>
      <c r="AG1799" s="230">
        <v>2</v>
      </c>
      <c r="AH1799" s="230" t="e">
        <f t="shared" si="630"/>
        <v>#REF!</v>
      </c>
      <c r="AI1799" s="230" t="e">
        <f t="shared" si="631"/>
        <v>#REF!</v>
      </c>
      <c r="AJ1799" s="230" t="e">
        <f t="shared" si="632"/>
        <v>#REF!</v>
      </c>
      <c r="AK1799" s="209"/>
      <c r="AL1799" s="209"/>
      <c r="AM1799" s="209"/>
      <c r="AN1799" s="209"/>
      <c r="AO1799" s="209"/>
      <c r="AP1799" s="209"/>
      <c r="AQ1799" s="209"/>
      <c r="AR1799" s="209"/>
      <c r="AS1799" s="209"/>
      <c r="AT1799" s="209"/>
      <c r="AU1799" s="209"/>
      <c r="AV1799" s="209"/>
      <c r="AW1799" s="209"/>
      <c r="AX1799"/>
    </row>
    <row r="1800" spans="1:50" ht="15" hidden="1" x14ac:dyDescent="0.25">
      <c r="A1800" s="209">
        <v>4570</v>
      </c>
      <c r="B1800" s="209" t="s">
        <v>717</v>
      </c>
      <c r="C1800" s="210">
        <v>45692.834027777775</v>
      </c>
      <c r="D1800" s="209" t="s">
        <v>1350</v>
      </c>
      <c r="E1800" s="209" t="s">
        <v>500</v>
      </c>
      <c r="F1800" s="209">
        <v>4</v>
      </c>
      <c r="G1800" s="209" t="s">
        <v>506</v>
      </c>
      <c r="H1800" s="209" t="s">
        <v>620</v>
      </c>
      <c r="I1800" s="209" t="s">
        <v>624</v>
      </c>
      <c r="J1800" s="209" t="s">
        <v>531</v>
      </c>
      <c r="K1800" s="209" t="s">
        <v>2424</v>
      </c>
      <c r="L1800" s="209" t="s">
        <v>2470</v>
      </c>
      <c r="M1800" s="209" t="s">
        <v>578</v>
      </c>
      <c r="N1800" s="209" t="s">
        <v>1495</v>
      </c>
      <c r="O1800" s="209"/>
      <c r="P1800" s="209" t="s">
        <v>633</v>
      </c>
      <c r="Q1800" s="209" t="s">
        <v>687</v>
      </c>
      <c r="R1800" s="209" t="e">
        <f>VLOOKUP(LEFT(Solicitacao_Prancha[[#This Row],[ORIGEM]],4),#REF!,2,0)</f>
        <v>#REF!</v>
      </c>
      <c r="S1800" s="209" t="e">
        <f>VLOOKUP(LEFT(Solicitacao_Prancha[[#This Row],[DESTINO]],4),#REF!,2,0)</f>
        <v>#REF!</v>
      </c>
      <c r="T1800" s="218" t="str">
        <f t="shared" si="624"/>
        <v>Não Aderente</v>
      </c>
      <c r="U1800" s="222">
        <f>((CONCATENATE(Solicitacao_Prancha[[#This Row],[DATA MOVIMENTAÇÃO]]," ",Solicitacao_Prancha[[#This Row],[HORA MOVIMENTAÇÃO]])-Solicitacao_Prancha[[#This Row],[DATA SOLICITAÇÃO]])*24)+3</f>
        <v>14.000000000058208</v>
      </c>
      <c r="V1800" s="218" t="s">
        <v>410</v>
      </c>
      <c r="W1800" s="209" t="str">
        <f>LEFT(Solicitacao_Prancha[[#This Row],[ORIGEM]],4)</f>
        <v>0367</v>
      </c>
      <c r="X1800" s="209" t="str">
        <f>LEFT(Solicitacao_Prancha[[#This Row],[DESTINO]],4)</f>
        <v>0366</v>
      </c>
      <c r="Y1800" s="209" t="str">
        <f t="shared" si="625"/>
        <v>BRLP0367</v>
      </c>
      <c r="Z1800" s="209" t="str">
        <f t="shared" si="626"/>
        <v>03670366</v>
      </c>
      <c r="AA1800" s="209" t="str">
        <f t="shared" si="627"/>
        <v>BRLP0366</v>
      </c>
      <c r="AB1800" s="222" t="e">
        <f>VLOOKUP(Y1800,#REF!,2,0)</f>
        <v>#REF!</v>
      </c>
      <c r="AC1800" s="222" t="e">
        <f>VLOOKUP(Z1800,#REF!,2,0)</f>
        <v>#REF!</v>
      </c>
      <c r="AD1800" s="222" t="e">
        <f>VLOOKUP(AA1800,#REF!,2,0)</f>
        <v>#REF!</v>
      </c>
      <c r="AE1800" s="228" t="e">
        <f t="shared" si="628"/>
        <v>#REF!</v>
      </c>
      <c r="AF1800" s="230" t="e">
        <f t="shared" si="629"/>
        <v>#REF!</v>
      </c>
      <c r="AG1800" s="230">
        <v>2</v>
      </c>
      <c r="AH1800" s="230" t="e">
        <f t="shared" si="630"/>
        <v>#REF!</v>
      </c>
      <c r="AI1800" s="230" t="e">
        <f t="shared" si="631"/>
        <v>#REF!</v>
      </c>
      <c r="AJ1800" s="230" t="e">
        <f t="shared" si="632"/>
        <v>#REF!</v>
      </c>
      <c r="AK1800" s="209"/>
      <c r="AL1800" s="209"/>
      <c r="AM1800" s="209"/>
      <c r="AN1800" s="209"/>
      <c r="AO1800" s="209"/>
      <c r="AP1800" s="209"/>
      <c r="AQ1800" s="209"/>
      <c r="AR1800" s="209"/>
      <c r="AS1800" s="209"/>
      <c r="AT1800" s="209"/>
      <c r="AU1800" s="209"/>
      <c r="AV1800" s="209"/>
      <c r="AW1800" s="209"/>
      <c r="AX1800"/>
    </row>
    <row r="1801" spans="1:50" ht="15" hidden="1" x14ac:dyDescent="0.25">
      <c r="A1801" s="209">
        <v>4571</v>
      </c>
      <c r="B1801" s="209" t="s">
        <v>717</v>
      </c>
      <c r="C1801" s="210">
        <v>45692.862500000003</v>
      </c>
      <c r="D1801" s="209" t="s">
        <v>569</v>
      </c>
      <c r="E1801" s="209" t="s">
        <v>500</v>
      </c>
      <c r="F1801" s="209">
        <v>1</v>
      </c>
      <c r="G1801" s="209" t="s">
        <v>6</v>
      </c>
      <c r="H1801" s="209" t="s">
        <v>620</v>
      </c>
      <c r="I1801" s="209" t="s">
        <v>624</v>
      </c>
      <c r="J1801" s="209" t="s">
        <v>531</v>
      </c>
      <c r="K1801" s="209" t="s">
        <v>2389</v>
      </c>
      <c r="L1801" s="209" t="s">
        <v>2471</v>
      </c>
      <c r="M1801" s="209" t="s">
        <v>578</v>
      </c>
      <c r="N1801" s="209" t="s">
        <v>565</v>
      </c>
      <c r="O1801" s="209"/>
      <c r="P1801" s="209" t="s">
        <v>633</v>
      </c>
      <c r="Q1801" s="209" t="s">
        <v>687</v>
      </c>
      <c r="R1801" s="209" t="e">
        <f>VLOOKUP(LEFT(Solicitacao_Prancha[[#This Row],[ORIGEM]],4),#REF!,2,0)</f>
        <v>#REF!</v>
      </c>
      <c r="S1801" s="209" t="e">
        <f>VLOOKUP(LEFT(Solicitacao_Prancha[[#This Row],[DESTINO]],4),#REF!,2,0)</f>
        <v>#REF!</v>
      </c>
      <c r="T1801" s="218" t="str">
        <f t="shared" si="624"/>
        <v>Não Aderente</v>
      </c>
      <c r="U1801" s="222">
        <f>((CONCATENATE(Solicitacao_Prancha[[#This Row],[DATA MOVIMENTAÇÃO]]," ",Solicitacao_Prancha[[#This Row],[HORA MOVIMENTAÇÃO]])-Solicitacao_Prancha[[#This Row],[DATA SOLICITAÇÃO]])*24)+3</f>
        <v>1.6666666546370834E-2</v>
      </c>
      <c r="V1801" s="218" t="s">
        <v>410</v>
      </c>
      <c r="W1801" s="209" t="str">
        <f>LEFT(Solicitacao_Prancha[[#This Row],[ORIGEM]],4)</f>
        <v>0367</v>
      </c>
      <c r="X1801" s="209" t="str">
        <f>LEFT(Solicitacao_Prancha[[#This Row],[DESTINO]],4)</f>
        <v>0374</v>
      </c>
      <c r="Y1801" s="209" t="str">
        <f t="shared" si="625"/>
        <v>BRLP0367</v>
      </c>
      <c r="Z1801" s="209" t="str">
        <f t="shared" si="626"/>
        <v>03670374</v>
      </c>
      <c r="AA1801" s="209" t="str">
        <f t="shared" si="627"/>
        <v>BRLP0374</v>
      </c>
      <c r="AB1801" s="222" t="e">
        <f>VLOOKUP(Y1801,#REF!,2,0)</f>
        <v>#REF!</v>
      </c>
      <c r="AC1801" s="222" t="e">
        <f>VLOOKUP(Z1801,#REF!,2,0)</f>
        <v>#REF!</v>
      </c>
      <c r="AD1801" s="222" t="e">
        <f>VLOOKUP(AA1801,#REF!,2,0)</f>
        <v>#REF!</v>
      </c>
      <c r="AE1801" s="228" t="e">
        <f t="shared" si="628"/>
        <v>#REF!</v>
      </c>
      <c r="AF1801" s="230" t="e">
        <f t="shared" si="629"/>
        <v>#REF!</v>
      </c>
      <c r="AG1801" s="230">
        <v>2</v>
      </c>
      <c r="AH1801" s="230" t="e">
        <f t="shared" si="630"/>
        <v>#REF!</v>
      </c>
      <c r="AI1801" s="230" t="e">
        <f t="shared" si="631"/>
        <v>#REF!</v>
      </c>
      <c r="AJ1801" s="230" t="e">
        <f t="shared" si="632"/>
        <v>#REF!</v>
      </c>
      <c r="AK1801" s="209"/>
      <c r="AL1801" s="209"/>
      <c r="AM1801" s="209"/>
      <c r="AN1801" s="209"/>
      <c r="AO1801" s="209"/>
      <c r="AP1801" s="209"/>
      <c r="AQ1801" s="209"/>
      <c r="AR1801" s="209"/>
      <c r="AS1801" s="209"/>
      <c r="AT1801" s="209"/>
      <c r="AU1801" s="209"/>
      <c r="AV1801" s="209"/>
      <c r="AW1801" s="209"/>
      <c r="AX1801"/>
    </row>
    <row r="1802" spans="1:50" ht="15" hidden="1" x14ac:dyDescent="0.25">
      <c r="A1802" s="209">
        <v>4572</v>
      </c>
      <c r="B1802" s="209" t="s">
        <v>718</v>
      </c>
      <c r="C1802" s="210">
        <v>45692.867361111108</v>
      </c>
      <c r="D1802" s="209" t="s">
        <v>2421</v>
      </c>
      <c r="E1802" s="209" t="s">
        <v>719</v>
      </c>
      <c r="F1802" s="209">
        <v>6</v>
      </c>
      <c r="G1802" s="209" t="s">
        <v>7</v>
      </c>
      <c r="H1802" s="209" t="s">
        <v>637</v>
      </c>
      <c r="I1802" s="209" t="s">
        <v>621</v>
      </c>
      <c r="J1802" s="209" t="s">
        <v>1</v>
      </c>
      <c r="K1802" s="209" t="s">
        <v>2430</v>
      </c>
      <c r="L1802" s="209" t="s">
        <v>593</v>
      </c>
      <c r="M1802" s="209" t="s">
        <v>1804</v>
      </c>
      <c r="N1802" s="209" t="s">
        <v>1887</v>
      </c>
      <c r="O1802" s="209"/>
      <c r="P1802" s="209"/>
      <c r="Q1802" s="209" t="s">
        <v>688</v>
      </c>
      <c r="R1802" s="209" t="e">
        <f>VLOOKUP(LEFT(Solicitacao_Prancha[[#This Row],[ORIGEM]],4),#REF!,2,0)</f>
        <v>#REF!</v>
      </c>
      <c r="S1802" s="209" t="e">
        <f>VLOOKUP(LEFT(Solicitacao_Prancha[[#This Row],[DESTINO]],4),#REF!,2,0)</f>
        <v>#REF!</v>
      </c>
      <c r="T1802" s="218" t="str">
        <f t="shared" si="624"/>
        <v>Não Aderente</v>
      </c>
      <c r="U1802" s="222">
        <f>((CONCATENATE(Solicitacao_Prancha[[#This Row],[DATA MOVIMENTAÇÃO]]," ",Solicitacao_Prancha[[#This Row],[HORA MOVIMENTAÇÃO]])-Solicitacao_Prancha[[#This Row],[DATA SOLICITAÇÃO]])*24)+3</f>
        <v>38.183333333465271</v>
      </c>
      <c r="V1802" s="218" t="s">
        <v>410</v>
      </c>
      <c r="W1802" s="209" t="str">
        <f>LEFT(Solicitacao_Prancha[[#This Row],[ORIGEM]],4)</f>
        <v>0391</v>
      </c>
      <c r="X1802" s="209" t="str">
        <f>LEFT(Solicitacao_Prancha[[#This Row],[DESTINO]],4)</f>
        <v>0516</v>
      </c>
      <c r="Y1802" s="209" t="str">
        <f t="shared" si="625"/>
        <v>BRLP0391</v>
      </c>
      <c r="Z1802" s="209" t="str">
        <f t="shared" si="626"/>
        <v>03910516</v>
      </c>
      <c r="AA1802" s="209" t="str">
        <f t="shared" si="627"/>
        <v>BRLP0516</v>
      </c>
      <c r="AB1802" s="222" t="e">
        <f>VLOOKUP(Y1802,#REF!,2,0)</f>
        <v>#REF!</v>
      </c>
      <c r="AC1802" s="222" t="e">
        <f>VLOOKUP(Z1802,#REF!,2,0)</f>
        <v>#REF!</v>
      </c>
      <c r="AD1802" s="222" t="e">
        <f>VLOOKUP(AA1802,#REF!,2,0)</f>
        <v>#REF!</v>
      </c>
      <c r="AE1802" s="228" t="e">
        <f t="shared" si="628"/>
        <v>#REF!</v>
      </c>
      <c r="AF1802" s="230" t="e">
        <f t="shared" si="629"/>
        <v>#REF!</v>
      </c>
      <c r="AG1802" s="230">
        <v>2</v>
      </c>
      <c r="AH1802" s="230" t="e">
        <f t="shared" si="630"/>
        <v>#REF!</v>
      </c>
      <c r="AI1802" s="230" t="e">
        <f t="shared" si="631"/>
        <v>#REF!</v>
      </c>
      <c r="AJ1802" s="230" t="e">
        <f t="shared" si="632"/>
        <v>#REF!</v>
      </c>
      <c r="AK1802" s="209"/>
      <c r="AL1802" s="209"/>
      <c r="AM1802" s="209"/>
      <c r="AN1802" s="209"/>
      <c r="AO1802" s="209"/>
      <c r="AP1802" s="209"/>
      <c r="AQ1802" s="209"/>
      <c r="AR1802" s="209"/>
      <c r="AS1802" s="209"/>
      <c r="AT1802" s="209"/>
      <c r="AU1802" s="209"/>
      <c r="AV1802" s="209"/>
      <c r="AW1802" s="209"/>
      <c r="AX1802"/>
    </row>
    <row r="1803" spans="1:50" ht="15" hidden="1" x14ac:dyDescent="0.25">
      <c r="A1803" s="209">
        <v>4575</v>
      </c>
      <c r="B1803" s="209" t="s">
        <v>742</v>
      </c>
      <c r="C1803" s="210">
        <v>45692.95416666667</v>
      </c>
      <c r="D1803" s="209" t="s">
        <v>499</v>
      </c>
      <c r="E1803" s="209" t="s">
        <v>489</v>
      </c>
      <c r="F1803" s="209">
        <v>1</v>
      </c>
      <c r="G1803" s="209" t="s">
        <v>534</v>
      </c>
      <c r="H1803" s="209" t="s">
        <v>620</v>
      </c>
      <c r="I1803" s="209" t="s">
        <v>624</v>
      </c>
      <c r="J1803" s="209" t="s">
        <v>1</v>
      </c>
      <c r="K1803" s="209" t="s">
        <v>2451</v>
      </c>
      <c r="L1803" s="209" t="s">
        <v>600</v>
      </c>
      <c r="M1803" s="209" t="s">
        <v>410</v>
      </c>
      <c r="N1803" s="209" t="s">
        <v>647</v>
      </c>
      <c r="O1803" s="209" t="s">
        <v>2368</v>
      </c>
      <c r="P1803" s="209"/>
      <c r="Q1803" s="209" t="s">
        <v>688</v>
      </c>
      <c r="R1803" s="209" t="e">
        <f>VLOOKUP(LEFT(Solicitacao_Prancha[[#This Row],[ORIGEM]],4),#REF!,2,0)</f>
        <v>#REF!</v>
      </c>
      <c r="S1803" s="209" t="e">
        <f>VLOOKUP(LEFT(Solicitacao_Prancha[[#This Row],[DESTINO]],4),#REF!,2,0)</f>
        <v>#REF!</v>
      </c>
      <c r="T1803" s="218" t="str">
        <f t="shared" si="624"/>
        <v>Aderente</v>
      </c>
      <c r="U1803" s="222">
        <f>((CONCATENATE(Solicitacao_Prancha[[#This Row],[DATA MOVIMENTAÇÃO]]," ",Solicitacao_Prancha[[#This Row],[HORA MOVIMENTAÇÃO]])-Solicitacao_Prancha[[#This Row],[DATA SOLICITAÇÃO]])*24)+3</f>
        <v>58.099999999918509</v>
      </c>
      <c r="V1803" s="218" t="s">
        <v>410</v>
      </c>
      <c r="W1803" s="209" t="str">
        <f>LEFT(Solicitacao_Prancha[[#This Row],[ORIGEM]],4)</f>
        <v>BRLP</v>
      </c>
      <c r="X1803" s="209" t="str">
        <f>LEFT(Solicitacao_Prancha[[#This Row],[DESTINO]],4)</f>
        <v>0298</v>
      </c>
      <c r="Y1803" s="209" t="str">
        <f t="shared" si="625"/>
        <v>BRLPBRLP</v>
      </c>
      <c r="Z1803" s="209" t="str">
        <f t="shared" si="626"/>
        <v>BRLP0298</v>
      </c>
      <c r="AA1803" s="209" t="str">
        <f t="shared" si="627"/>
        <v>BRLP0298</v>
      </c>
      <c r="AB1803" s="222" t="e">
        <f>VLOOKUP(Y1803,#REF!,2,0)</f>
        <v>#REF!</v>
      </c>
      <c r="AC1803" s="222" t="e">
        <f>VLOOKUP(Z1803,#REF!,2,0)</f>
        <v>#REF!</v>
      </c>
      <c r="AD1803" s="222" t="e">
        <f>VLOOKUP(AA1803,#REF!,2,0)</f>
        <v>#REF!</v>
      </c>
      <c r="AE1803" s="228" t="e">
        <f t="shared" si="628"/>
        <v>#REF!</v>
      </c>
      <c r="AF1803" s="230" t="e">
        <f t="shared" si="629"/>
        <v>#REF!</v>
      </c>
      <c r="AG1803" s="230">
        <v>2</v>
      </c>
      <c r="AH1803" s="230" t="e">
        <f t="shared" si="630"/>
        <v>#REF!</v>
      </c>
      <c r="AI1803" s="230" t="e">
        <f t="shared" si="631"/>
        <v>#REF!</v>
      </c>
      <c r="AJ1803" s="230" t="e">
        <f t="shared" si="632"/>
        <v>#REF!</v>
      </c>
      <c r="AK1803" s="209"/>
      <c r="AL1803" s="209"/>
      <c r="AM1803" s="209"/>
      <c r="AN1803" s="209"/>
      <c r="AO1803" s="209"/>
      <c r="AP1803" s="209"/>
      <c r="AQ1803" s="209"/>
      <c r="AR1803" s="209"/>
      <c r="AS1803" s="209"/>
      <c r="AT1803" s="209"/>
      <c r="AU1803" s="209"/>
      <c r="AV1803" s="209"/>
      <c r="AW1803" s="209"/>
      <c r="AX1803"/>
    </row>
    <row r="1804" spans="1:50" ht="15" hidden="1" x14ac:dyDescent="0.25">
      <c r="A1804" s="209">
        <v>4576</v>
      </c>
      <c r="B1804" s="209" t="s">
        <v>742</v>
      </c>
      <c r="C1804" s="210">
        <v>45692.959027777775</v>
      </c>
      <c r="D1804" s="209" t="s">
        <v>499</v>
      </c>
      <c r="E1804" s="209" t="s">
        <v>496</v>
      </c>
      <c r="F1804" s="209">
        <v>1</v>
      </c>
      <c r="G1804" s="209" t="s">
        <v>534</v>
      </c>
      <c r="H1804" s="209" t="s">
        <v>620</v>
      </c>
      <c r="I1804" s="209" t="s">
        <v>624</v>
      </c>
      <c r="J1804" s="209" t="s">
        <v>1</v>
      </c>
      <c r="K1804" s="209" t="s">
        <v>2451</v>
      </c>
      <c r="L1804" s="209" t="s">
        <v>604</v>
      </c>
      <c r="M1804" s="209" t="s">
        <v>647</v>
      </c>
      <c r="N1804" s="209" t="s">
        <v>647</v>
      </c>
      <c r="O1804" s="209"/>
      <c r="P1804" s="209"/>
      <c r="Q1804" s="209" t="s">
        <v>687</v>
      </c>
      <c r="R1804" s="209" t="e">
        <f>VLOOKUP(LEFT(Solicitacao_Prancha[[#This Row],[ORIGEM]],4),#REF!,2,0)</f>
        <v>#REF!</v>
      </c>
      <c r="S1804" s="209" t="e">
        <f>VLOOKUP(LEFT(Solicitacao_Prancha[[#This Row],[DESTINO]],4),#REF!,2,0)</f>
        <v>#REF!</v>
      </c>
      <c r="T1804" s="218" t="str">
        <f t="shared" si="624"/>
        <v>Aderente</v>
      </c>
      <c r="U1804" s="222">
        <f>((CONCATENATE(Solicitacao_Prancha[[#This Row],[DATA MOVIMENTAÇÃO]]," ",Solicitacao_Prancha[[#This Row],[HORA MOVIMENTAÇÃO]])-Solicitacao_Prancha[[#This Row],[DATA SOLICITAÇÃO]])*24)+3</f>
        <v>58.983333333337214</v>
      </c>
      <c r="V1804" s="218" t="s">
        <v>410</v>
      </c>
      <c r="W1804" s="209" t="str">
        <f>LEFT(Solicitacao_Prancha[[#This Row],[ORIGEM]],4)</f>
        <v>0298</v>
      </c>
      <c r="X1804" s="209" t="str">
        <f>LEFT(Solicitacao_Prancha[[#This Row],[DESTINO]],4)</f>
        <v>0298</v>
      </c>
      <c r="Y1804" s="209" t="str">
        <f t="shared" si="625"/>
        <v>BRLP0298</v>
      </c>
      <c r="Z1804" s="209" t="str">
        <f t="shared" si="626"/>
        <v>02980298</v>
      </c>
      <c r="AA1804" s="209" t="str">
        <f t="shared" si="627"/>
        <v>BRLP0298</v>
      </c>
      <c r="AB1804" s="222" t="e">
        <f>VLOOKUP(Y1804,#REF!,2,0)</f>
        <v>#REF!</v>
      </c>
      <c r="AC1804" s="222" t="e">
        <f>VLOOKUP(Z1804,#REF!,2,0)</f>
        <v>#REF!</v>
      </c>
      <c r="AD1804" s="222" t="e">
        <f>VLOOKUP(AA1804,#REF!,2,0)</f>
        <v>#REF!</v>
      </c>
      <c r="AE1804" s="228" t="e">
        <f t="shared" si="628"/>
        <v>#REF!</v>
      </c>
      <c r="AF1804" s="230" t="e">
        <f t="shared" si="629"/>
        <v>#REF!</v>
      </c>
      <c r="AG1804" s="230">
        <v>2</v>
      </c>
      <c r="AH1804" s="230" t="e">
        <f t="shared" si="630"/>
        <v>#REF!</v>
      </c>
      <c r="AI1804" s="230" t="e">
        <f t="shared" si="631"/>
        <v>#REF!</v>
      </c>
      <c r="AJ1804" s="230" t="e">
        <f t="shared" si="632"/>
        <v>#REF!</v>
      </c>
      <c r="AK1804" s="209"/>
      <c r="AL1804" s="209"/>
      <c r="AM1804" s="209"/>
      <c r="AN1804" s="209"/>
      <c r="AO1804" s="209"/>
      <c r="AP1804" s="209"/>
      <c r="AQ1804" s="209"/>
      <c r="AR1804" s="209"/>
      <c r="AS1804" s="209"/>
      <c r="AT1804" s="209"/>
      <c r="AU1804" s="209"/>
      <c r="AV1804" s="209"/>
      <c r="AW1804" s="209"/>
      <c r="AX1804"/>
    </row>
    <row r="1805" spans="1:50" ht="15" hidden="1" x14ac:dyDescent="0.25">
      <c r="A1805" s="209">
        <v>4579</v>
      </c>
      <c r="B1805" s="209" t="s">
        <v>745</v>
      </c>
      <c r="C1805" s="210">
        <v>45692.981249999997</v>
      </c>
      <c r="D1805" s="209" t="s">
        <v>2250</v>
      </c>
      <c r="E1805" s="209" t="s">
        <v>497</v>
      </c>
      <c r="F1805" s="209">
        <v>4</v>
      </c>
      <c r="G1805" s="209" t="s">
        <v>655</v>
      </c>
      <c r="H1805" s="209" t="s">
        <v>622</v>
      </c>
      <c r="I1805" s="209" t="s">
        <v>624</v>
      </c>
      <c r="J1805" s="209" t="s">
        <v>1</v>
      </c>
      <c r="K1805" s="209" t="s">
        <v>2430</v>
      </c>
      <c r="L1805" s="209" t="s">
        <v>597</v>
      </c>
      <c r="M1805" s="209" t="s">
        <v>490</v>
      </c>
      <c r="N1805" s="209" t="s">
        <v>560</v>
      </c>
      <c r="O1805" s="209" t="s">
        <v>2472</v>
      </c>
      <c r="P1805" s="209"/>
      <c r="Q1805" s="209" t="s">
        <v>688</v>
      </c>
      <c r="R1805" s="209" t="e">
        <f>VLOOKUP(LEFT(Solicitacao_Prancha[[#This Row],[ORIGEM]],4),#REF!,2,0)</f>
        <v>#REF!</v>
      </c>
      <c r="S1805" s="209" t="e">
        <f>VLOOKUP(LEFT(Solicitacao_Prancha[[#This Row],[DESTINO]],4),#REF!,2,0)</f>
        <v>#REF!</v>
      </c>
      <c r="T1805" s="218" t="str">
        <f t="shared" si="624"/>
        <v>Não Aderente</v>
      </c>
      <c r="U1805" s="222">
        <f>((CONCATENATE(Solicitacao_Prancha[[#This Row],[DATA MOVIMENTAÇÃO]]," ",Solicitacao_Prancha[[#This Row],[HORA MOVIMENTAÇÃO]])-Solicitacao_Prancha[[#This Row],[DATA SOLICITAÇÃO]])*24)+3</f>
        <v>36.450000000069849</v>
      </c>
      <c r="V1805" s="218" t="s">
        <v>410</v>
      </c>
      <c r="W1805" s="209" t="str">
        <f>LEFT(Solicitacao_Prancha[[#This Row],[ORIGEM]],4)</f>
        <v>0425</v>
      </c>
      <c r="X1805" s="209" t="str">
        <f>LEFT(Solicitacao_Prancha[[#This Row],[DESTINO]],4)</f>
        <v>0480</v>
      </c>
      <c r="Y1805" s="209" t="str">
        <f t="shared" si="625"/>
        <v>BRLP0425</v>
      </c>
      <c r="Z1805" s="209" t="str">
        <f t="shared" si="626"/>
        <v>04250480</v>
      </c>
      <c r="AA1805" s="209" t="str">
        <f t="shared" si="627"/>
        <v>BRLP0480</v>
      </c>
      <c r="AB1805" s="222" t="e">
        <f>VLOOKUP(Y1805,#REF!,2,0)</f>
        <v>#REF!</v>
      </c>
      <c r="AC1805" s="222" t="e">
        <f>VLOOKUP(Z1805,#REF!,2,0)</f>
        <v>#REF!</v>
      </c>
      <c r="AD1805" s="222" t="e">
        <f>VLOOKUP(AA1805,#REF!,2,0)</f>
        <v>#REF!</v>
      </c>
      <c r="AE1805" s="228" t="e">
        <f t="shared" si="628"/>
        <v>#REF!</v>
      </c>
      <c r="AF1805" s="230" t="e">
        <f t="shared" si="629"/>
        <v>#REF!</v>
      </c>
      <c r="AG1805" s="230">
        <v>2</v>
      </c>
      <c r="AH1805" s="230" t="e">
        <f t="shared" si="630"/>
        <v>#REF!</v>
      </c>
      <c r="AI1805" s="230" t="e">
        <f t="shared" si="631"/>
        <v>#REF!</v>
      </c>
      <c r="AJ1805" s="230" t="e">
        <f t="shared" si="632"/>
        <v>#REF!</v>
      </c>
      <c r="AK1805" s="209"/>
      <c r="AL1805" s="209"/>
      <c r="AM1805" s="209"/>
      <c r="AN1805" s="209"/>
      <c r="AO1805" s="209"/>
      <c r="AP1805" s="209"/>
      <c r="AQ1805" s="209"/>
      <c r="AR1805" s="209"/>
      <c r="AS1805" s="209"/>
      <c r="AT1805" s="209"/>
      <c r="AU1805" s="209"/>
      <c r="AV1805" s="209"/>
      <c r="AW1805" s="209"/>
      <c r="AX1805"/>
    </row>
    <row r="1806" spans="1:50" ht="15" hidden="1" x14ac:dyDescent="0.25">
      <c r="A1806" s="209">
        <v>4577</v>
      </c>
      <c r="B1806" s="209" t="s">
        <v>743</v>
      </c>
      <c r="C1806" s="210">
        <v>45693.006249999999</v>
      </c>
      <c r="D1806" s="209" t="s">
        <v>1419</v>
      </c>
      <c r="E1806" s="209" t="s">
        <v>491</v>
      </c>
      <c r="F1806" s="209">
        <v>1</v>
      </c>
      <c r="G1806" s="209" t="s">
        <v>501</v>
      </c>
      <c r="H1806" s="209" t="s">
        <v>620</v>
      </c>
      <c r="I1806" s="209" t="s">
        <v>621</v>
      </c>
      <c r="J1806" s="209" t="s">
        <v>531</v>
      </c>
      <c r="K1806" s="209" t="s">
        <v>2424</v>
      </c>
      <c r="L1806" s="209" t="s">
        <v>604</v>
      </c>
      <c r="M1806" s="209" t="s">
        <v>1848</v>
      </c>
      <c r="N1806" s="209" t="s">
        <v>2240</v>
      </c>
      <c r="O1806" s="209"/>
      <c r="P1806" s="209" t="s">
        <v>633</v>
      </c>
      <c r="Q1806" s="209" t="s">
        <v>688</v>
      </c>
      <c r="R1806" s="209" t="e">
        <f>VLOOKUP(LEFT(Solicitacao_Prancha[[#This Row],[ORIGEM]],4),#REF!,2,0)</f>
        <v>#REF!</v>
      </c>
      <c r="S1806" s="209" t="e">
        <f>VLOOKUP(LEFT(Solicitacao_Prancha[[#This Row],[DESTINO]],4),#REF!,2,0)</f>
        <v>#REF!</v>
      </c>
      <c r="T1806" s="218" t="str">
        <f t="shared" si="624"/>
        <v>Não Aderente</v>
      </c>
      <c r="U1806" s="222">
        <f>((CONCATENATE(Solicitacao_Prancha[[#This Row],[DATA MOVIMENTAÇÃO]]," ",Solicitacao_Prancha[[#This Row],[HORA MOVIMENTAÇÃO]])-Solicitacao_Prancha[[#This Row],[DATA SOLICITAÇÃO]])*24)+3</f>
        <v>9.8499999999767169</v>
      </c>
      <c r="V1806" s="218" t="s">
        <v>410</v>
      </c>
      <c r="W1806" s="209" t="str">
        <f>LEFT(Solicitacao_Prancha[[#This Row],[ORIGEM]],4)</f>
        <v>0519</v>
      </c>
      <c r="X1806" s="209" t="str">
        <f>LEFT(Solicitacao_Prancha[[#This Row],[DESTINO]],4)</f>
        <v>0475</v>
      </c>
      <c r="Y1806" s="209" t="str">
        <f t="shared" si="625"/>
        <v>BRLP0519</v>
      </c>
      <c r="Z1806" s="209" t="str">
        <f t="shared" si="626"/>
        <v>05190475</v>
      </c>
      <c r="AA1806" s="209" t="str">
        <f t="shared" si="627"/>
        <v>BRLP0475</v>
      </c>
      <c r="AB1806" s="222" t="e">
        <f>VLOOKUP(Y1806,#REF!,2,0)</f>
        <v>#REF!</v>
      </c>
      <c r="AC1806" s="222" t="e">
        <f>VLOOKUP(Z1806,#REF!,2,0)</f>
        <v>#REF!</v>
      </c>
      <c r="AD1806" s="222" t="e">
        <f>VLOOKUP(AA1806,#REF!,2,0)</f>
        <v>#REF!</v>
      </c>
      <c r="AE1806" s="228" t="e">
        <f t="shared" si="628"/>
        <v>#REF!</v>
      </c>
      <c r="AF1806" s="230" t="e">
        <f t="shared" si="629"/>
        <v>#REF!</v>
      </c>
      <c r="AG1806" s="230">
        <v>2</v>
      </c>
      <c r="AH1806" s="230" t="e">
        <f t="shared" si="630"/>
        <v>#REF!</v>
      </c>
      <c r="AI1806" s="230" t="e">
        <f t="shared" si="631"/>
        <v>#REF!</v>
      </c>
      <c r="AJ1806" s="230" t="e">
        <f t="shared" si="632"/>
        <v>#REF!</v>
      </c>
      <c r="AK1806" s="209"/>
      <c r="AL1806" s="209"/>
      <c r="AM1806" s="209"/>
      <c r="AN1806" s="209"/>
      <c r="AO1806" s="209"/>
      <c r="AP1806" s="209"/>
      <c r="AQ1806" s="209"/>
      <c r="AR1806" s="209"/>
      <c r="AS1806" s="209"/>
      <c r="AT1806" s="209"/>
      <c r="AU1806" s="209"/>
      <c r="AV1806" s="209"/>
      <c r="AW1806" s="209"/>
      <c r="AX1806"/>
    </row>
    <row r="1807" spans="1:50" ht="15" hidden="1" x14ac:dyDescent="0.25">
      <c r="A1807" s="209">
        <v>4578</v>
      </c>
      <c r="B1807" s="209" t="s">
        <v>743</v>
      </c>
      <c r="C1807" s="210">
        <v>45693.011805555558</v>
      </c>
      <c r="D1807" s="209" t="s">
        <v>1419</v>
      </c>
      <c r="E1807" s="209" t="s">
        <v>489</v>
      </c>
      <c r="F1807" s="209">
        <v>1</v>
      </c>
      <c r="G1807" s="209" t="s">
        <v>501</v>
      </c>
      <c r="H1807" s="209" t="s">
        <v>620</v>
      </c>
      <c r="I1807" s="209" t="s">
        <v>621</v>
      </c>
      <c r="J1807" s="209" t="s">
        <v>531</v>
      </c>
      <c r="K1807" s="209" t="s">
        <v>2424</v>
      </c>
      <c r="L1807" s="209" t="s">
        <v>604</v>
      </c>
      <c r="M1807" s="209" t="s">
        <v>1848</v>
      </c>
      <c r="N1807" s="209" t="s">
        <v>2240</v>
      </c>
      <c r="O1807" s="209"/>
      <c r="P1807" s="209" t="s">
        <v>848</v>
      </c>
      <c r="Q1807" s="209" t="s">
        <v>688</v>
      </c>
      <c r="R1807" s="209" t="e">
        <f>VLOOKUP(LEFT(Solicitacao_Prancha[[#This Row],[ORIGEM]],4),#REF!,2,0)</f>
        <v>#REF!</v>
      </c>
      <c r="S1807" s="209" t="e">
        <f>VLOOKUP(LEFT(Solicitacao_Prancha[[#This Row],[DESTINO]],4),#REF!,2,0)</f>
        <v>#REF!</v>
      </c>
      <c r="T1807" s="218" t="str">
        <f t="shared" si="624"/>
        <v>Não Aderente</v>
      </c>
      <c r="U1807" s="222">
        <f>((CONCATENATE(Solicitacao_Prancha[[#This Row],[DATA MOVIMENTAÇÃO]]," ",Solicitacao_Prancha[[#This Row],[HORA MOVIMENTAÇÃO]])-Solicitacao_Prancha[[#This Row],[DATA SOLICITAÇÃO]])*24)+3</f>
        <v>9.7166666665580124</v>
      </c>
      <c r="V1807" s="218" t="s">
        <v>410</v>
      </c>
      <c r="W1807" s="209" t="str">
        <f>LEFT(Solicitacao_Prancha[[#This Row],[ORIGEM]],4)</f>
        <v>0519</v>
      </c>
      <c r="X1807" s="209" t="str">
        <f>LEFT(Solicitacao_Prancha[[#This Row],[DESTINO]],4)</f>
        <v>0475</v>
      </c>
      <c r="Y1807" s="209" t="str">
        <f t="shared" si="625"/>
        <v>BRLP0519</v>
      </c>
      <c r="Z1807" s="209" t="str">
        <f t="shared" si="626"/>
        <v>05190475</v>
      </c>
      <c r="AA1807" s="209" t="str">
        <f t="shared" si="627"/>
        <v>BRLP0475</v>
      </c>
      <c r="AB1807" s="222" t="e">
        <f>VLOOKUP(Y1807,#REF!,2,0)</f>
        <v>#REF!</v>
      </c>
      <c r="AC1807" s="222" t="e">
        <f>VLOOKUP(Z1807,#REF!,2,0)</f>
        <v>#REF!</v>
      </c>
      <c r="AD1807" s="222" t="e">
        <f>VLOOKUP(AA1807,#REF!,2,0)</f>
        <v>#REF!</v>
      </c>
      <c r="AE1807" s="228" t="e">
        <f t="shared" si="628"/>
        <v>#REF!</v>
      </c>
      <c r="AF1807" s="230" t="e">
        <f t="shared" si="629"/>
        <v>#REF!</v>
      </c>
      <c r="AG1807" s="230">
        <v>2</v>
      </c>
      <c r="AH1807" s="230" t="e">
        <f t="shared" si="630"/>
        <v>#REF!</v>
      </c>
      <c r="AI1807" s="230" t="e">
        <f t="shared" si="631"/>
        <v>#REF!</v>
      </c>
      <c r="AJ1807" s="230" t="e">
        <f t="shared" si="632"/>
        <v>#REF!</v>
      </c>
      <c r="AK1807" s="209"/>
      <c r="AL1807" s="209"/>
      <c r="AM1807" s="209"/>
      <c r="AN1807" s="209"/>
      <c r="AO1807" s="209"/>
      <c r="AP1807" s="209"/>
      <c r="AQ1807" s="209"/>
      <c r="AR1807" s="209"/>
      <c r="AS1807" s="209"/>
      <c r="AT1807" s="209"/>
      <c r="AU1807" s="209"/>
      <c r="AV1807" s="209"/>
      <c r="AW1807" s="209"/>
      <c r="AX1807"/>
    </row>
    <row r="1808" spans="1:50" ht="15" hidden="1" x14ac:dyDescent="0.25">
      <c r="A1808" s="209">
        <v>4580</v>
      </c>
      <c r="B1808" s="209" t="s">
        <v>742</v>
      </c>
      <c r="C1808" s="210">
        <v>45693.306944444441</v>
      </c>
      <c r="D1808" s="209" t="s">
        <v>495</v>
      </c>
      <c r="E1808" s="209" t="s">
        <v>489</v>
      </c>
      <c r="F1808" s="209">
        <v>2</v>
      </c>
      <c r="G1808" s="209" t="s">
        <v>536</v>
      </c>
      <c r="H1808" s="209" t="s">
        <v>620</v>
      </c>
      <c r="I1808" s="209" t="s">
        <v>621</v>
      </c>
      <c r="J1808" s="209" t="s">
        <v>1</v>
      </c>
      <c r="K1808" s="209" t="s">
        <v>2430</v>
      </c>
      <c r="L1808" s="209" t="s">
        <v>600</v>
      </c>
      <c r="M1808" s="209" t="s">
        <v>681</v>
      </c>
      <c r="N1808" s="209" t="s">
        <v>635</v>
      </c>
      <c r="O1808" s="209"/>
      <c r="P1808" s="209"/>
      <c r="Q1808" s="209" t="s">
        <v>687</v>
      </c>
      <c r="R1808" s="209" t="e">
        <f>VLOOKUP(LEFT(Solicitacao_Prancha[[#This Row],[ORIGEM]],4),#REF!,2,0)</f>
        <v>#REF!</v>
      </c>
      <c r="S1808" s="209" t="e">
        <f>VLOOKUP(LEFT(Solicitacao_Prancha[[#This Row],[DESTINO]],4),#REF!,2,0)</f>
        <v>#REF!</v>
      </c>
      <c r="T1808" s="218" t="str">
        <f t="shared" si="624"/>
        <v>Não Aderente</v>
      </c>
      <c r="U1808" s="222">
        <f>((CONCATENATE(Solicitacao_Prancha[[#This Row],[DATA MOVIMENTAÇÃO]]," ",Solicitacao_Prancha[[#This Row],[HORA MOVIMENTAÇÃO]])-Solicitacao_Prancha[[#This Row],[DATA SOLICITAÇÃO]])*24)+3</f>
        <v>25.633333333418705</v>
      </c>
      <c r="V1808" s="218" t="s">
        <v>410</v>
      </c>
      <c r="W1808" s="209" t="str">
        <f>LEFT(Solicitacao_Prancha[[#This Row],[ORIGEM]],4)</f>
        <v>0029</v>
      </c>
      <c r="X1808" s="209" t="str">
        <f>LEFT(Solicitacao_Prancha[[#This Row],[DESTINO]],4)</f>
        <v>0030</v>
      </c>
      <c r="Y1808" s="209" t="str">
        <f t="shared" si="625"/>
        <v>BRLP0029</v>
      </c>
      <c r="Z1808" s="209" t="str">
        <f t="shared" si="626"/>
        <v>00290030</v>
      </c>
      <c r="AA1808" s="209" t="str">
        <f t="shared" si="627"/>
        <v>BRLP0030</v>
      </c>
      <c r="AB1808" s="222" t="e">
        <f>VLOOKUP(Y1808,#REF!,2,0)</f>
        <v>#REF!</v>
      </c>
      <c r="AC1808" s="222" t="e">
        <f>VLOOKUP(Z1808,#REF!,2,0)</f>
        <v>#REF!</v>
      </c>
      <c r="AD1808" s="222" t="e">
        <f>VLOOKUP(AA1808,#REF!,2,0)</f>
        <v>#REF!</v>
      </c>
      <c r="AE1808" s="228" t="e">
        <f t="shared" si="628"/>
        <v>#REF!</v>
      </c>
      <c r="AF1808" s="230" t="e">
        <f t="shared" si="629"/>
        <v>#REF!</v>
      </c>
      <c r="AG1808" s="230">
        <v>2</v>
      </c>
      <c r="AH1808" s="230" t="e">
        <f t="shared" si="630"/>
        <v>#REF!</v>
      </c>
      <c r="AI1808" s="230" t="e">
        <f t="shared" si="631"/>
        <v>#REF!</v>
      </c>
      <c r="AJ1808" s="230" t="e">
        <f t="shared" si="632"/>
        <v>#REF!</v>
      </c>
      <c r="AK1808" s="209"/>
      <c r="AL1808" s="209"/>
      <c r="AM1808" s="209"/>
      <c r="AN1808" s="209"/>
      <c r="AO1808" s="209"/>
      <c r="AP1808" s="209"/>
      <c r="AQ1808" s="209"/>
      <c r="AR1808" s="209"/>
      <c r="AS1808" s="209"/>
      <c r="AT1808" s="209"/>
      <c r="AU1808" s="209"/>
      <c r="AV1808" s="209"/>
      <c r="AW1808" s="209"/>
      <c r="AX1808"/>
    </row>
    <row r="1809" spans="1:50" ht="15" hidden="1" x14ac:dyDescent="0.25">
      <c r="A1809" s="209">
        <v>4581</v>
      </c>
      <c r="B1809" s="209" t="s">
        <v>743</v>
      </c>
      <c r="C1809" s="210">
        <v>45693.393055555556</v>
      </c>
      <c r="D1809" s="209" t="s">
        <v>997</v>
      </c>
      <c r="E1809" s="209" t="s">
        <v>489</v>
      </c>
      <c r="F1809" s="209">
        <v>1</v>
      </c>
      <c r="G1809" s="209" t="s">
        <v>487</v>
      </c>
      <c r="H1809" s="209" t="s">
        <v>620</v>
      </c>
      <c r="I1809" s="209" t="s">
        <v>624</v>
      </c>
      <c r="J1809" s="209" t="s">
        <v>502</v>
      </c>
      <c r="K1809" s="209" t="s">
        <v>2424</v>
      </c>
      <c r="L1809" s="209" t="s">
        <v>606</v>
      </c>
      <c r="M1809" s="209" t="s">
        <v>2454</v>
      </c>
      <c r="N1809" s="209" t="s">
        <v>1696</v>
      </c>
      <c r="O1809" s="209"/>
      <c r="P1809" s="209"/>
      <c r="Q1809" s="209" t="s">
        <v>688</v>
      </c>
      <c r="R1809" s="209" t="e">
        <f>VLOOKUP(LEFT(Solicitacao_Prancha[[#This Row],[ORIGEM]],4),#REF!,2,0)</f>
        <v>#REF!</v>
      </c>
      <c r="S1809" s="209" t="e">
        <f>VLOOKUP(LEFT(Solicitacao_Prancha[[#This Row],[DESTINO]],4),#REF!,2,0)</f>
        <v>#REF!</v>
      </c>
      <c r="T1809" s="218" t="str">
        <f t="shared" si="624"/>
        <v>Não Aderente</v>
      </c>
      <c r="U1809" s="222">
        <f>((CONCATENATE(Solicitacao_Prancha[[#This Row],[DATA MOVIMENTAÇÃO]]," ",Solicitacao_Prancha[[#This Row],[HORA MOVIMENTAÇÃO]])-Solicitacao_Prancha[[#This Row],[DATA SOLICITAÇÃO]])*24)+3</f>
        <v>5.5666666666511446</v>
      </c>
      <c r="V1809" s="218" t="s">
        <v>410</v>
      </c>
      <c r="W1809" s="209" t="str">
        <f>LEFT(Solicitacao_Prancha[[#This Row],[ORIGEM]],4)</f>
        <v>0288</v>
      </c>
      <c r="X1809" s="209" t="str">
        <f>LEFT(Solicitacao_Prancha[[#This Row],[DESTINO]],4)</f>
        <v>0353</v>
      </c>
      <c r="Y1809" s="209" t="str">
        <f t="shared" si="625"/>
        <v>BRLP0288</v>
      </c>
      <c r="Z1809" s="209" t="str">
        <f t="shared" si="626"/>
        <v>02880353</v>
      </c>
      <c r="AA1809" s="209" t="str">
        <f t="shared" si="627"/>
        <v>BRLP0353</v>
      </c>
      <c r="AB1809" s="222" t="e">
        <f>VLOOKUP(Y1809,#REF!,2,0)</f>
        <v>#REF!</v>
      </c>
      <c r="AC1809" s="222" t="e">
        <f>VLOOKUP(Z1809,#REF!,2,0)</f>
        <v>#REF!</v>
      </c>
      <c r="AD1809" s="222" t="e">
        <f>VLOOKUP(AA1809,#REF!,2,0)</f>
        <v>#REF!</v>
      </c>
      <c r="AE1809" s="228" t="e">
        <f t="shared" si="628"/>
        <v>#REF!</v>
      </c>
      <c r="AF1809" s="230" t="e">
        <f t="shared" si="629"/>
        <v>#REF!</v>
      </c>
      <c r="AG1809" s="230">
        <v>2</v>
      </c>
      <c r="AH1809" s="230" t="e">
        <f t="shared" si="630"/>
        <v>#REF!</v>
      </c>
      <c r="AI1809" s="230" t="e">
        <f t="shared" si="631"/>
        <v>#REF!</v>
      </c>
      <c r="AJ1809" s="230" t="e">
        <f t="shared" si="632"/>
        <v>#REF!</v>
      </c>
      <c r="AK1809" s="209"/>
      <c r="AL1809" s="209"/>
      <c r="AM1809" s="209"/>
      <c r="AN1809" s="209"/>
      <c r="AO1809" s="209"/>
      <c r="AP1809" s="209"/>
      <c r="AQ1809" s="209"/>
      <c r="AR1809" s="209"/>
      <c r="AS1809" s="209"/>
      <c r="AT1809" s="209"/>
      <c r="AU1809" s="209"/>
      <c r="AV1809" s="209"/>
      <c r="AW1809" s="209"/>
      <c r="AX1809"/>
    </row>
    <row r="1810" spans="1:50" ht="15" hidden="1" x14ac:dyDescent="0.25">
      <c r="A1810" s="209">
        <v>4584</v>
      </c>
      <c r="B1810" s="209" t="s">
        <v>718</v>
      </c>
      <c r="C1810" s="210">
        <v>45693.40625</v>
      </c>
      <c r="D1810" s="209" t="s">
        <v>822</v>
      </c>
      <c r="E1810" s="209" t="s">
        <v>719</v>
      </c>
      <c r="F1810" s="209">
        <v>3</v>
      </c>
      <c r="G1810" s="209" t="s">
        <v>7</v>
      </c>
      <c r="H1810" s="209" t="s">
        <v>621</v>
      </c>
      <c r="I1810" s="209" t="s">
        <v>621</v>
      </c>
      <c r="J1810" s="209" t="s">
        <v>1</v>
      </c>
      <c r="K1810" s="209" t="s">
        <v>2451</v>
      </c>
      <c r="L1810" s="209" t="s">
        <v>604</v>
      </c>
      <c r="M1810" s="209" t="s">
        <v>1804</v>
      </c>
      <c r="N1810" s="209" t="s">
        <v>1887</v>
      </c>
      <c r="O1810" s="209"/>
      <c r="P1810" s="209"/>
      <c r="Q1810" s="209" t="s">
        <v>688</v>
      </c>
      <c r="R1810" s="209" t="e">
        <f>VLOOKUP(LEFT(Solicitacao_Prancha[[#This Row],[ORIGEM]],4),#REF!,2,0)</f>
        <v>#REF!</v>
      </c>
      <c r="S1810" s="209" t="e">
        <f>VLOOKUP(LEFT(Solicitacao_Prancha[[#This Row],[DESTINO]],4),#REF!,2,0)</f>
        <v>#REF!</v>
      </c>
      <c r="T1810" s="218" t="str">
        <f t="shared" si="624"/>
        <v>Aderente</v>
      </c>
      <c r="U1810" s="222">
        <f>((CONCATENATE(Solicitacao_Prancha[[#This Row],[DATA MOVIMENTAÇÃO]]," ",Solicitacao_Prancha[[#This Row],[HORA MOVIMENTAÇÃO]])-Solicitacao_Prancha[[#This Row],[DATA SOLICITAÇÃO]])*24)+3</f>
        <v>48.249999999941792</v>
      </c>
      <c r="V1810" s="218" t="s">
        <v>410</v>
      </c>
      <c r="W1810" s="209" t="str">
        <f>LEFT(Solicitacao_Prancha[[#This Row],[ORIGEM]],4)</f>
        <v>0391</v>
      </c>
      <c r="X1810" s="209" t="str">
        <f>LEFT(Solicitacao_Prancha[[#This Row],[DESTINO]],4)</f>
        <v>0516</v>
      </c>
      <c r="Y1810" s="209" t="str">
        <f t="shared" si="625"/>
        <v>BRLP0391</v>
      </c>
      <c r="Z1810" s="209" t="str">
        <f t="shared" si="626"/>
        <v>03910516</v>
      </c>
      <c r="AA1810" s="209" t="str">
        <f t="shared" si="627"/>
        <v>BRLP0516</v>
      </c>
      <c r="AB1810" s="222" t="e">
        <f>VLOOKUP(Y1810,#REF!,2,0)</f>
        <v>#REF!</v>
      </c>
      <c r="AC1810" s="222" t="e">
        <f>VLOOKUP(Z1810,#REF!,2,0)</f>
        <v>#REF!</v>
      </c>
      <c r="AD1810" s="222" t="e">
        <f>VLOOKUP(AA1810,#REF!,2,0)</f>
        <v>#REF!</v>
      </c>
      <c r="AE1810" s="228" t="e">
        <f t="shared" si="628"/>
        <v>#REF!</v>
      </c>
      <c r="AF1810" s="230" t="e">
        <f t="shared" si="629"/>
        <v>#REF!</v>
      </c>
      <c r="AG1810" s="230">
        <v>2</v>
      </c>
      <c r="AH1810" s="230" t="e">
        <f t="shared" si="630"/>
        <v>#REF!</v>
      </c>
      <c r="AI1810" s="230" t="e">
        <f t="shared" si="631"/>
        <v>#REF!</v>
      </c>
      <c r="AJ1810" s="230" t="e">
        <f t="shared" si="632"/>
        <v>#REF!</v>
      </c>
      <c r="AK1810" s="209"/>
      <c r="AL1810" s="209"/>
      <c r="AM1810" s="209"/>
      <c r="AN1810" s="209"/>
      <c r="AO1810" s="209"/>
      <c r="AP1810" s="209"/>
      <c r="AQ1810" s="209"/>
      <c r="AR1810" s="209"/>
      <c r="AS1810" s="209"/>
      <c r="AT1810" s="209"/>
      <c r="AU1810" s="209"/>
      <c r="AV1810" s="209"/>
      <c r="AW1810" s="209"/>
      <c r="AX1810"/>
    </row>
    <row r="1811" spans="1:50" ht="15" hidden="1" x14ac:dyDescent="0.25">
      <c r="A1811" s="209">
        <v>4582</v>
      </c>
      <c r="B1811" s="209" t="s">
        <v>742</v>
      </c>
      <c r="C1811" s="210">
        <v>45693.40625</v>
      </c>
      <c r="D1811" s="209" t="s">
        <v>495</v>
      </c>
      <c r="E1811" s="209" t="s">
        <v>496</v>
      </c>
      <c r="F1811" s="209">
        <v>1</v>
      </c>
      <c r="G1811" s="209" t="s">
        <v>536</v>
      </c>
      <c r="H1811" s="209" t="s">
        <v>620</v>
      </c>
      <c r="I1811" s="209" t="s">
        <v>621</v>
      </c>
      <c r="J1811" s="209" t="s">
        <v>1</v>
      </c>
      <c r="K1811" s="209" t="s">
        <v>2424</v>
      </c>
      <c r="L1811" s="209" t="s">
        <v>2152</v>
      </c>
      <c r="M1811" s="209" t="s">
        <v>681</v>
      </c>
      <c r="N1811" s="209" t="s">
        <v>635</v>
      </c>
      <c r="O1811" s="209"/>
      <c r="P1811" s="209"/>
      <c r="Q1811" s="209" t="s">
        <v>687</v>
      </c>
      <c r="R1811" s="209" t="e">
        <f>VLOOKUP(LEFT(Solicitacao_Prancha[[#This Row],[ORIGEM]],4),#REF!,2,0)</f>
        <v>#REF!</v>
      </c>
      <c r="S1811" s="209" t="e">
        <f>VLOOKUP(LEFT(Solicitacao_Prancha[[#This Row],[DESTINO]],4),#REF!,2,0)</f>
        <v>#REF!</v>
      </c>
      <c r="T1811" s="218" t="str">
        <f t="shared" si="624"/>
        <v>Não Aderente</v>
      </c>
      <c r="U1811" s="222">
        <f>((CONCATENATE(Solicitacao_Prancha[[#This Row],[DATA MOVIMENTAÇÃO]]," ",Solicitacao_Prancha[[#This Row],[HORA MOVIMENTAÇÃO]])-Solicitacao_Prancha[[#This Row],[DATA SOLICITAÇÃO]])*24)+3</f>
        <v>-0.53333333332557231</v>
      </c>
      <c r="V1811" s="218" t="s">
        <v>410</v>
      </c>
      <c r="W1811" s="209" t="str">
        <f>LEFT(Solicitacao_Prancha[[#This Row],[ORIGEM]],4)</f>
        <v>0029</v>
      </c>
      <c r="X1811" s="209" t="str">
        <f>LEFT(Solicitacao_Prancha[[#This Row],[DESTINO]],4)</f>
        <v>0030</v>
      </c>
      <c r="Y1811" s="209" t="str">
        <f t="shared" si="625"/>
        <v>BRLP0029</v>
      </c>
      <c r="Z1811" s="209" t="str">
        <f t="shared" si="626"/>
        <v>00290030</v>
      </c>
      <c r="AA1811" s="209" t="str">
        <f t="shared" si="627"/>
        <v>BRLP0030</v>
      </c>
      <c r="AB1811" s="222" t="e">
        <f>VLOOKUP(Y1811,#REF!,2,0)</f>
        <v>#REF!</v>
      </c>
      <c r="AC1811" s="222" t="e">
        <f>VLOOKUP(Z1811,#REF!,2,0)</f>
        <v>#REF!</v>
      </c>
      <c r="AD1811" s="222" t="e">
        <f>VLOOKUP(AA1811,#REF!,2,0)</f>
        <v>#REF!</v>
      </c>
      <c r="AE1811" s="228" t="e">
        <f t="shared" si="628"/>
        <v>#REF!</v>
      </c>
      <c r="AF1811" s="230" t="e">
        <f t="shared" si="629"/>
        <v>#REF!</v>
      </c>
      <c r="AG1811" s="230">
        <v>2</v>
      </c>
      <c r="AH1811" s="230" t="e">
        <f t="shared" si="630"/>
        <v>#REF!</v>
      </c>
      <c r="AI1811" s="230" t="e">
        <f t="shared" si="631"/>
        <v>#REF!</v>
      </c>
      <c r="AJ1811" s="230" t="e">
        <f t="shared" si="632"/>
        <v>#REF!</v>
      </c>
      <c r="AK1811" s="209"/>
      <c r="AL1811" s="209"/>
      <c r="AM1811" s="209"/>
      <c r="AN1811" s="209"/>
      <c r="AO1811" s="209"/>
      <c r="AP1811" s="209"/>
      <c r="AQ1811" s="209"/>
      <c r="AR1811" s="209"/>
      <c r="AS1811" s="209"/>
      <c r="AT1811" s="209"/>
      <c r="AU1811" s="209"/>
      <c r="AV1811" s="209"/>
      <c r="AW1811" s="209"/>
      <c r="AX1811"/>
    </row>
    <row r="1812" spans="1:50" ht="15" hidden="1" x14ac:dyDescent="0.25">
      <c r="A1812" s="209">
        <v>4583</v>
      </c>
      <c r="B1812" s="209" t="s">
        <v>742</v>
      </c>
      <c r="C1812" s="210">
        <v>45693.40625</v>
      </c>
      <c r="D1812" s="209" t="s">
        <v>495</v>
      </c>
      <c r="E1812" s="209" t="s">
        <v>496</v>
      </c>
      <c r="F1812" s="209">
        <v>1</v>
      </c>
      <c r="G1812" s="209" t="s">
        <v>536</v>
      </c>
      <c r="H1812" s="209" t="s">
        <v>620</v>
      </c>
      <c r="I1812" s="209" t="s">
        <v>621</v>
      </c>
      <c r="J1812" s="209" t="s">
        <v>1</v>
      </c>
      <c r="K1812" s="209" t="s">
        <v>2424</v>
      </c>
      <c r="L1812" s="209" t="s">
        <v>2152</v>
      </c>
      <c r="M1812" s="209" t="s">
        <v>681</v>
      </c>
      <c r="N1812" s="209" t="s">
        <v>635</v>
      </c>
      <c r="O1812" s="209"/>
      <c r="P1812" s="209"/>
      <c r="Q1812" s="209" t="s">
        <v>687</v>
      </c>
      <c r="R1812" s="209" t="e">
        <f>VLOOKUP(LEFT(Solicitacao_Prancha[[#This Row],[ORIGEM]],4),#REF!,2,0)</f>
        <v>#REF!</v>
      </c>
      <c r="S1812" s="209" t="e">
        <f>VLOOKUP(LEFT(Solicitacao_Prancha[[#This Row],[DESTINO]],4),#REF!,2,0)</f>
        <v>#REF!</v>
      </c>
      <c r="T1812" s="218" t="str">
        <f t="shared" si="624"/>
        <v>Não Aderente</v>
      </c>
      <c r="U1812" s="222">
        <f>((CONCATENATE(Solicitacao_Prancha[[#This Row],[DATA MOVIMENTAÇÃO]]," ",Solicitacao_Prancha[[#This Row],[HORA MOVIMENTAÇÃO]])-Solicitacao_Prancha[[#This Row],[DATA SOLICITAÇÃO]])*24)+3</f>
        <v>-0.53333333332557231</v>
      </c>
      <c r="V1812" s="218" t="s">
        <v>410</v>
      </c>
      <c r="W1812" s="209" t="str">
        <f>LEFT(Solicitacao_Prancha[[#This Row],[ORIGEM]],4)</f>
        <v>0029</v>
      </c>
      <c r="X1812" s="209" t="str">
        <f>LEFT(Solicitacao_Prancha[[#This Row],[DESTINO]],4)</f>
        <v>0030</v>
      </c>
      <c r="Y1812" s="209" t="str">
        <f t="shared" si="625"/>
        <v>BRLP0029</v>
      </c>
      <c r="Z1812" s="209" t="str">
        <f t="shared" si="626"/>
        <v>00290030</v>
      </c>
      <c r="AA1812" s="209" t="str">
        <f t="shared" si="627"/>
        <v>BRLP0030</v>
      </c>
      <c r="AB1812" s="222" t="e">
        <f>VLOOKUP(Y1812,#REF!,2,0)</f>
        <v>#REF!</v>
      </c>
      <c r="AC1812" s="222" t="e">
        <f>VLOOKUP(Z1812,#REF!,2,0)</f>
        <v>#REF!</v>
      </c>
      <c r="AD1812" s="222" t="e">
        <f>VLOOKUP(AA1812,#REF!,2,0)</f>
        <v>#REF!</v>
      </c>
      <c r="AE1812" s="228" t="e">
        <f t="shared" si="628"/>
        <v>#REF!</v>
      </c>
      <c r="AF1812" s="230" t="e">
        <f t="shared" si="629"/>
        <v>#REF!</v>
      </c>
      <c r="AG1812" s="230">
        <v>2</v>
      </c>
      <c r="AH1812" s="230" t="e">
        <f t="shared" si="630"/>
        <v>#REF!</v>
      </c>
      <c r="AI1812" s="230" t="e">
        <f t="shared" si="631"/>
        <v>#REF!</v>
      </c>
      <c r="AJ1812" s="230" t="e">
        <f t="shared" si="632"/>
        <v>#REF!</v>
      </c>
      <c r="AK1812" s="209"/>
      <c r="AL1812" s="209"/>
      <c r="AM1812" s="209"/>
      <c r="AN1812" s="209"/>
      <c r="AO1812" s="209"/>
      <c r="AP1812" s="209"/>
      <c r="AQ1812" s="209"/>
      <c r="AR1812" s="209"/>
      <c r="AS1812" s="209"/>
      <c r="AT1812" s="209"/>
      <c r="AU1812" s="209"/>
      <c r="AV1812" s="209"/>
      <c r="AW1812" s="209"/>
      <c r="AX1812"/>
    </row>
    <row r="1813" spans="1:50" ht="15" hidden="1" x14ac:dyDescent="0.25">
      <c r="A1813" s="209">
        <v>4585</v>
      </c>
      <c r="B1813" s="209" t="s">
        <v>717</v>
      </c>
      <c r="C1813" s="210">
        <v>45693.474305555559</v>
      </c>
      <c r="D1813" s="209" t="s">
        <v>2067</v>
      </c>
      <c r="E1813" s="209" t="s">
        <v>500</v>
      </c>
      <c r="F1813" s="209">
        <v>1</v>
      </c>
      <c r="G1813" s="209" t="s">
        <v>543</v>
      </c>
      <c r="H1813" s="209" t="s">
        <v>620</v>
      </c>
      <c r="I1813" s="209" t="s">
        <v>621</v>
      </c>
      <c r="J1813" s="209" t="s">
        <v>1</v>
      </c>
      <c r="K1813" s="209" t="s">
        <v>2451</v>
      </c>
      <c r="L1813" s="209" t="s">
        <v>599</v>
      </c>
      <c r="M1813" s="209" t="s">
        <v>1768</v>
      </c>
      <c r="N1813" s="209" t="s">
        <v>1768</v>
      </c>
      <c r="O1813" s="209"/>
      <c r="P1813" s="209"/>
      <c r="Q1813" s="209" t="s">
        <v>687</v>
      </c>
      <c r="R1813" s="209" t="e">
        <f>VLOOKUP(LEFT(Solicitacao_Prancha[[#This Row],[ORIGEM]],4),#REF!,2,0)</f>
        <v>#REF!</v>
      </c>
      <c r="S1813" s="209" t="e">
        <f>VLOOKUP(LEFT(Solicitacao_Prancha[[#This Row],[DESTINO]],4),#REF!,2,0)</f>
        <v>#REF!</v>
      </c>
      <c r="T1813" s="218" t="str">
        <f t="shared" si="624"/>
        <v>Aderente</v>
      </c>
      <c r="U1813" s="222">
        <f>((CONCATENATE(Solicitacao_Prancha[[#This Row],[DATA MOVIMENTAÇÃO]]," ",Solicitacao_Prancha[[#This Row],[HORA MOVIMENTAÇÃO]])-Solicitacao_Prancha[[#This Row],[DATA SOLICITAÇÃO]])*24)+3</f>
        <v>50.616666666639503</v>
      </c>
      <c r="V1813" s="218" t="s">
        <v>410</v>
      </c>
      <c r="W1813" s="209" t="str">
        <f>LEFT(Solicitacao_Prancha[[#This Row],[ORIGEM]],4)</f>
        <v>5009</v>
      </c>
      <c r="X1813" s="209" t="str">
        <f>LEFT(Solicitacao_Prancha[[#This Row],[DESTINO]],4)</f>
        <v>5009</v>
      </c>
      <c r="Y1813" s="209" t="str">
        <f t="shared" si="625"/>
        <v>BRLP5009</v>
      </c>
      <c r="Z1813" s="209" t="str">
        <f t="shared" si="626"/>
        <v>50095009</v>
      </c>
      <c r="AA1813" s="209" t="str">
        <f t="shared" si="627"/>
        <v>BRLP5009</v>
      </c>
      <c r="AB1813" s="222" t="e">
        <f>VLOOKUP(Y1813,#REF!,2,0)</f>
        <v>#REF!</v>
      </c>
      <c r="AC1813" s="222" t="e">
        <f>VLOOKUP(Z1813,#REF!,2,0)</f>
        <v>#REF!</v>
      </c>
      <c r="AD1813" s="222" t="e">
        <f>VLOOKUP(AA1813,#REF!,2,0)</f>
        <v>#REF!</v>
      </c>
      <c r="AE1813" s="228" t="e">
        <f t="shared" si="628"/>
        <v>#REF!</v>
      </c>
      <c r="AF1813" s="230" t="e">
        <f t="shared" si="629"/>
        <v>#REF!</v>
      </c>
      <c r="AG1813" s="230">
        <v>2</v>
      </c>
      <c r="AH1813" s="230" t="e">
        <f t="shared" si="630"/>
        <v>#REF!</v>
      </c>
      <c r="AI1813" s="230" t="e">
        <f t="shared" si="631"/>
        <v>#REF!</v>
      </c>
      <c r="AJ1813" s="230" t="e">
        <f t="shared" si="632"/>
        <v>#REF!</v>
      </c>
      <c r="AK1813" s="209"/>
      <c r="AL1813" s="209"/>
      <c r="AM1813" s="209"/>
      <c r="AN1813" s="209"/>
      <c r="AO1813" s="209"/>
      <c r="AP1813" s="209"/>
      <c r="AQ1813" s="209"/>
      <c r="AR1813" s="209"/>
      <c r="AS1813" s="209"/>
      <c r="AT1813" s="209"/>
      <c r="AU1813" s="209"/>
      <c r="AV1813" s="209"/>
      <c r="AW1813" s="209"/>
      <c r="AX1813"/>
    </row>
    <row r="1814" spans="1:50" ht="15" x14ac:dyDescent="0.25">
      <c r="A1814" s="209">
        <v>4586</v>
      </c>
      <c r="B1814" s="209" t="s">
        <v>717</v>
      </c>
      <c r="C1814" s="210">
        <v>45693.475694444445</v>
      </c>
      <c r="D1814" s="209" t="s">
        <v>2067</v>
      </c>
      <c r="E1814" s="209" t="s">
        <v>500</v>
      </c>
      <c r="F1814" s="209">
        <v>1</v>
      </c>
      <c r="G1814" s="209" t="s">
        <v>543</v>
      </c>
      <c r="H1814" s="209" t="s">
        <v>620</v>
      </c>
      <c r="I1814" s="209" t="s">
        <v>621</v>
      </c>
      <c r="J1814" s="209" t="s">
        <v>1</v>
      </c>
      <c r="K1814" s="209" t="s">
        <v>2457</v>
      </c>
      <c r="L1814" s="209" t="s">
        <v>597</v>
      </c>
      <c r="M1814" s="209" t="s">
        <v>1768</v>
      </c>
      <c r="N1814" s="209" t="s">
        <v>1768</v>
      </c>
      <c r="O1814" s="209"/>
      <c r="P1814" s="209"/>
      <c r="Q1814" s="209" t="s">
        <v>687</v>
      </c>
      <c r="R1814" s="209" t="e">
        <f>VLOOKUP(LEFT(Solicitacao_Prancha[[#This Row],[ORIGEM]],4),#REF!,2,0)</f>
        <v>#REF!</v>
      </c>
      <c r="S1814" s="209" t="e">
        <f>VLOOKUP(LEFT(Solicitacao_Prancha[[#This Row],[DESTINO]],4),#REF!,2,0)</f>
        <v>#REF!</v>
      </c>
      <c r="T1814" s="218" t="str">
        <f t="shared" si="624"/>
        <v>Aderente</v>
      </c>
      <c r="U1814" s="222">
        <f>((CONCATENATE(Solicitacao_Prancha[[#This Row],[DATA MOVIMENTAÇÃO]]," ",Solicitacao_Prancha[[#This Row],[HORA MOVIMENTAÇÃO]])-Solicitacao_Prancha[[#This Row],[DATA SOLICITAÇÃO]])*24)+3</f>
        <v>72.583333333313931</v>
      </c>
      <c r="V1814" s="218" t="s">
        <v>410</v>
      </c>
      <c r="W1814" s="209" t="str">
        <f>LEFT(Solicitacao_Prancha[[#This Row],[ORIGEM]],4)</f>
        <v>5009</v>
      </c>
      <c r="X1814" s="209" t="str">
        <f>LEFT(Solicitacao_Prancha[[#This Row],[DESTINO]],4)</f>
        <v>5009</v>
      </c>
      <c r="Y1814" s="209" t="str">
        <f t="shared" si="625"/>
        <v>BRLP5009</v>
      </c>
      <c r="Z1814" s="209" t="str">
        <f t="shared" si="626"/>
        <v>50095009</v>
      </c>
      <c r="AA1814" s="209" t="str">
        <f t="shared" si="627"/>
        <v>BRLP5009</v>
      </c>
      <c r="AB1814" s="222" t="e">
        <f>VLOOKUP(Y1814,#REF!,2,0)</f>
        <v>#REF!</v>
      </c>
      <c r="AC1814" s="222" t="e">
        <f>VLOOKUP(Z1814,#REF!,2,0)</f>
        <v>#REF!</v>
      </c>
      <c r="AD1814" s="222" t="e">
        <f>VLOOKUP(AA1814,#REF!,2,0)</f>
        <v>#REF!</v>
      </c>
      <c r="AE1814" s="228" t="e">
        <f t="shared" si="628"/>
        <v>#REF!</v>
      </c>
      <c r="AF1814" s="230" t="e">
        <f t="shared" si="629"/>
        <v>#REF!</v>
      </c>
      <c r="AG1814" s="230">
        <v>2</v>
      </c>
      <c r="AH1814" s="230" t="e">
        <f t="shared" si="630"/>
        <v>#REF!</v>
      </c>
      <c r="AI1814" s="230" t="e">
        <f t="shared" si="631"/>
        <v>#REF!</v>
      </c>
      <c r="AJ1814" s="230" t="e">
        <f t="shared" si="632"/>
        <v>#REF!</v>
      </c>
      <c r="AK1814" s="209"/>
      <c r="AL1814" s="209"/>
      <c r="AM1814" s="209"/>
      <c r="AN1814" s="209"/>
      <c r="AO1814" s="209"/>
      <c r="AP1814" s="209"/>
      <c r="AQ1814" s="209"/>
      <c r="AR1814" s="209"/>
      <c r="AS1814" s="209"/>
      <c r="AT1814" s="209"/>
      <c r="AU1814" s="209"/>
      <c r="AV1814" s="209"/>
      <c r="AW1814" s="209"/>
      <c r="AX1814"/>
    </row>
    <row r="1815" spans="1:50" ht="15" hidden="1" x14ac:dyDescent="0.25">
      <c r="A1815" s="209">
        <v>4587</v>
      </c>
      <c r="B1815" s="209" t="s">
        <v>717</v>
      </c>
      <c r="C1815" s="210">
        <v>45693.481944444444</v>
      </c>
      <c r="D1815" s="209" t="s">
        <v>2067</v>
      </c>
      <c r="E1815" s="209" t="s">
        <v>500</v>
      </c>
      <c r="F1815" s="209">
        <v>2</v>
      </c>
      <c r="G1815" s="209" t="s">
        <v>543</v>
      </c>
      <c r="H1815" s="209" t="s">
        <v>621</v>
      </c>
      <c r="I1815" s="209" t="s">
        <v>621</v>
      </c>
      <c r="J1815" s="209" t="s">
        <v>531</v>
      </c>
      <c r="K1815" s="209" t="s">
        <v>2430</v>
      </c>
      <c r="L1815" s="209" t="s">
        <v>604</v>
      </c>
      <c r="M1815" s="209" t="s">
        <v>678</v>
      </c>
      <c r="N1815" s="209" t="s">
        <v>855</v>
      </c>
      <c r="O1815" s="209"/>
      <c r="P1815" s="209" t="s">
        <v>633</v>
      </c>
      <c r="Q1815" s="209" t="s">
        <v>688</v>
      </c>
      <c r="R1815" s="209" t="e">
        <f>VLOOKUP(LEFT(Solicitacao_Prancha[[#This Row],[ORIGEM]],4),#REF!,2,0)</f>
        <v>#REF!</v>
      </c>
      <c r="S1815" s="209" t="e">
        <f>VLOOKUP(LEFT(Solicitacao_Prancha[[#This Row],[DESTINO]],4),#REF!,2,0)</f>
        <v>#REF!</v>
      </c>
      <c r="T1815" s="218" t="str">
        <f t="shared" ref="T1815:T1816" si="633">IF(U1815&gt;=48,"Aderente","Não Aderente")</f>
        <v>Não Aderente</v>
      </c>
      <c r="U1815" s="222">
        <f>((CONCATENATE(Solicitacao_Prancha[[#This Row],[DATA MOVIMENTAÇÃO]]," ",Solicitacao_Prancha[[#This Row],[HORA MOVIMENTAÇÃO]])-Solicitacao_Prancha[[#This Row],[DATA SOLICITAÇÃO]])*24)+3</f>
        <v>22.433333333290648</v>
      </c>
      <c r="V1815" s="218" t="s">
        <v>410</v>
      </c>
      <c r="W1815" s="209" t="str">
        <f>LEFT(Solicitacao_Prancha[[#This Row],[ORIGEM]],4)</f>
        <v>5014</v>
      </c>
      <c r="X1815" s="209" t="str">
        <f>LEFT(Solicitacao_Prancha[[#This Row],[DESTINO]],4)</f>
        <v>5016</v>
      </c>
      <c r="Y1815" s="209" t="str">
        <f t="shared" ref="Y1815:Y1816" si="634">CONCATENATE(V1815,W1815)</f>
        <v>BRLP5014</v>
      </c>
      <c r="Z1815" s="209" t="str">
        <f t="shared" ref="Z1815:Z1816" si="635">CONCATENATE(W1815,X1815)</f>
        <v>50145016</v>
      </c>
      <c r="AA1815" s="209" t="str">
        <f t="shared" ref="AA1815:AA1816" si="636">CONCATENATE(V1815,X1815)</f>
        <v>BRLP5016</v>
      </c>
      <c r="AB1815" s="222" t="e">
        <f>VLOOKUP(Y1815,#REF!,2,0)</f>
        <v>#REF!</v>
      </c>
      <c r="AC1815" s="222" t="e">
        <f>VLOOKUP(Z1815,#REF!,2,0)</f>
        <v>#REF!</v>
      </c>
      <c r="AD1815" s="222" t="e">
        <f>VLOOKUP(AA1815,#REF!,2,0)</f>
        <v>#REF!</v>
      </c>
      <c r="AE1815" s="228" t="e">
        <f t="shared" ref="AE1815:AE1816" si="637">SUM(AB1815:AD1815)</f>
        <v>#REF!</v>
      </c>
      <c r="AF1815" s="230" t="e">
        <f t="shared" ref="AF1815:AF1816" si="638">(AB1815/65)+(AC1815/42.5)+(AD1815/65)</f>
        <v>#REF!</v>
      </c>
      <c r="AG1815" s="230">
        <v>2</v>
      </c>
      <c r="AH1815" s="230" t="e">
        <f t="shared" ref="AH1815:AH1816" si="639">(AD1815/65)+(AE1815/42.5)+(AF1815/65)</f>
        <v>#REF!</v>
      </c>
      <c r="AI1815" s="230" t="e">
        <f t="shared" ref="AI1815:AI1816" si="640">(AE1815/65)+(AF1815/42.5)+(AG1815/65)</f>
        <v>#REF!</v>
      </c>
      <c r="AJ1815" s="230" t="e">
        <f t="shared" ref="AJ1815:AJ1816" si="641">(AF1815/65)+(AG1815/42.5)+(AH1815/65)</f>
        <v>#REF!</v>
      </c>
      <c r="AK1815" s="209"/>
      <c r="AL1815" s="209"/>
      <c r="AM1815" s="209"/>
      <c r="AN1815" s="209"/>
      <c r="AO1815" s="209"/>
      <c r="AP1815" s="209"/>
      <c r="AQ1815" s="209"/>
      <c r="AR1815" s="209"/>
      <c r="AS1815" s="209"/>
      <c r="AT1815" s="209"/>
      <c r="AU1815" s="209"/>
      <c r="AV1815" s="209"/>
      <c r="AW1815" s="209"/>
      <c r="AX1815"/>
    </row>
    <row r="1816" spans="1:50" ht="15" hidden="1" x14ac:dyDescent="0.25">
      <c r="A1816" s="209">
        <v>4588</v>
      </c>
      <c r="B1816" s="209" t="s">
        <v>717</v>
      </c>
      <c r="C1816" s="210">
        <v>45693.487500000003</v>
      </c>
      <c r="D1816" s="209" t="s">
        <v>2473</v>
      </c>
      <c r="E1816" s="209" t="s">
        <v>491</v>
      </c>
      <c r="F1816" s="209">
        <v>1</v>
      </c>
      <c r="G1816" s="209" t="s">
        <v>543</v>
      </c>
      <c r="H1816" s="209" t="s">
        <v>620</v>
      </c>
      <c r="I1816" s="209" t="s">
        <v>621</v>
      </c>
      <c r="J1816" s="209" t="s">
        <v>531</v>
      </c>
      <c r="K1816" s="209" t="s">
        <v>2424</v>
      </c>
      <c r="L1816" s="209" t="s">
        <v>602</v>
      </c>
      <c r="M1816" s="209" t="s">
        <v>678</v>
      </c>
      <c r="N1816" s="209" t="s">
        <v>855</v>
      </c>
      <c r="O1816" s="209"/>
      <c r="P1816" s="209" t="s">
        <v>633</v>
      </c>
      <c r="Q1816" s="209" t="s">
        <v>688</v>
      </c>
      <c r="R1816" s="209" t="e">
        <f>VLOOKUP(LEFT(Solicitacao_Prancha[[#This Row],[ORIGEM]],4),#REF!,2,0)</f>
        <v>#REF!</v>
      </c>
      <c r="S1816" s="209" t="e">
        <f>VLOOKUP(LEFT(Solicitacao_Prancha[[#This Row],[DESTINO]],4),#REF!,2,0)</f>
        <v>#REF!</v>
      </c>
      <c r="T1816" s="218" t="str">
        <f t="shared" si="633"/>
        <v>Não Aderente</v>
      </c>
      <c r="U1816" s="222">
        <f>((CONCATENATE(Solicitacao_Prancha[[#This Row],[DATA MOVIMENTAÇÃO]]," ",Solicitacao_Prancha[[#This Row],[HORA MOVIMENTAÇÃO]])-Solicitacao_Prancha[[#This Row],[DATA SOLICITAÇÃO]])*24)+3</f>
        <v>6.2999999999301508</v>
      </c>
      <c r="V1816" s="218" t="s">
        <v>410</v>
      </c>
      <c r="W1816" s="209" t="str">
        <f>LEFT(Solicitacao_Prancha[[#This Row],[ORIGEM]],4)</f>
        <v>5014</v>
      </c>
      <c r="X1816" s="209" t="str">
        <f>LEFT(Solicitacao_Prancha[[#This Row],[DESTINO]],4)</f>
        <v>5016</v>
      </c>
      <c r="Y1816" s="209" t="str">
        <f t="shared" si="634"/>
        <v>BRLP5014</v>
      </c>
      <c r="Z1816" s="209" t="str">
        <f t="shared" si="635"/>
        <v>50145016</v>
      </c>
      <c r="AA1816" s="209" t="str">
        <f t="shared" si="636"/>
        <v>BRLP5016</v>
      </c>
      <c r="AB1816" s="222" t="e">
        <f>VLOOKUP(Y1816,#REF!,2,0)</f>
        <v>#REF!</v>
      </c>
      <c r="AC1816" s="222" t="e">
        <f>VLOOKUP(Z1816,#REF!,2,0)</f>
        <v>#REF!</v>
      </c>
      <c r="AD1816" s="222" t="e">
        <f>VLOOKUP(AA1816,#REF!,2,0)</f>
        <v>#REF!</v>
      </c>
      <c r="AE1816" s="228" t="e">
        <f t="shared" si="637"/>
        <v>#REF!</v>
      </c>
      <c r="AF1816" s="230" t="e">
        <f t="shared" si="638"/>
        <v>#REF!</v>
      </c>
      <c r="AG1816" s="230">
        <v>2</v>
      </c>
      <c r="AH1816" s="230" t="e">
        <f t="shared" si="639"/>
        <v>#REF!</v>
      </c>
      <c r="AI1816" s="230" t="e">
        <f t="shared" si="640"/>
        <v>#REF!</v>
      </c>
      <c r="AJ1816" s="230" t="e">
        <f t="shared" si="641"/>
        <v>#REF!</v>
      </c>
      <c r="AK1816" s="209"/>
      <c r="AL1816" s="209"/>
      <c r="AM1816" s="209"/>
      <c r="AN1816" s="209"/>
      <c r="AO1816" s="209"/>
      <c r="AP1816" s="209"/>
      <c r="AQ1816" s="209"/>
      <c r="AR1816" s="209"/>
      <c r="AS1816" s="209"/>
      <c r="AT1816" s="209"/>
      <c r="AU1816" s="209"/>
      <c r="AV1816" s="209"/>
      <c r="AW1816" s="209"/>
      <c r="AX1816"/>
    </row>
    <row r="1817" spans="1:50" ht="15" hidden="1" x14ac:dyDescent="0.25">
      <c r="A1817" s="209">
        <v>4589</v>
      </c>
      <c r="B1817" s="209" t="s">
        <v>742</v>
      </c>
      <c r="C1817" s="210">
        <v>45693.544444444444</v>
      </c>
      <c r="D1817" s="209" t="s">
        <v>2474</v>
      </c>
      <c r="E1817" s="209" t="s">
        <v>491</v>
      </c>
      <c r="F1817" s="209">
        <v>1</v>
      </c>
      <c r="G1817" s="209" t="s">
        <v>545</v>
      </c>
      <c r="H1817" s="209" t="s">
        <v>620</v>
      </c>
      <c r="I1817" s="209" t="s">
        <v>621</v>
      </c>
      <c r="J1817" s="209" t="s">
        <v>531</v>
      </c>
      <c r="K1817" s="209" t="s">
        <v>2424</v>
      </c>
      <c r="L1817" s="209" t="s">
        <v>597</v>
      </c>
      <c r="M1817" s="209" t="s">
        <v>541</v>
      </c>
      <c r="N1817" s="209" t="s">
        <v>1708</v>
      </c>
      <c r="O1817" s="209"/>
      <c r="P1817" s="209" t="s">
        <v>630</v>
      </c>
      <c r="Q1817" s="209" t="s">
        <v>688</v>
      </c>
      <c r="R1817" s="209" t="e">
        <f>VLOOKUP(LEFT(Solicitacao_Prancha[[#This Row],[ORIGEM]],4),#REF!,2,0)</f>
        <v>#REF!</v>
      </c>
      <c r="S1817" s="209" t="e">
        <f>VLOOKUP(LEFT(Solicitacao_Prancha[[#This Row],[DESTINO]],4),#REF!,2,0)</f>
        <v>#REF!</v>
      </c>
      <c r="T1817" s="218" t="str">
        <f t="shared" ref="T1817:T1820" si="642">IF(U1817&gt;=48,"Aderente","Não Aderente")</f>
        <v>Não Aderente</v>
      </c>
      <c r="U1817" s="222">
        <f>((CONCATENATE(Solicitacao_Prancha[[#This Row],[DATA MOVIMENTAÇÃO]]," ",Solicitacao_Prancha[[#This Row],[HORA MOVIMENTAÇÃO]])-Solicitacao_Prancha[[#This Row],[DATA SOLICITAÇÃO]])*24)+3</f>
        <v>-1.0666666666511446</v>
      </c>
      <c r="V1817" s="218" t="s">
        <v>410</v>
      </c>
      <c r="W1817" s="209" t="str">
        <f>LEFT(Solicitacao_Prancha[[#This Row],[ORIGEM]],4)</f>
        <v>0487</v>
      </c>
      <c r="X1817" s="209" t="str">
        <f>LEFT(Solicitacao_Prancha[[#This Row],[DESTINO]],4)</f>
        <v>0537</v>
      </c>
      <c r="Y1817" s="209" t="str">
        <f t="shared" ref="Y1817:Y1820" si="643">CONCATENATE(V1817,W1817)</f>
        <v>BRLP0487</v>
      </c>
      <c r="Z1817" s="209" t="str">
        <f t="shared" ref="Z1817:Z1820" si="644">CONCATENATE(W1817,X1817)</f>
        <v>04870537</v>
      </c>
      <c r="AA1817" s="209" t="str">
        <f t="shared" ref="AA1817:AA1820" si="645">CONCATENATE(V1817,X1817)</f>
        <v>BRLP0537</v>
      </c>
      <c r="AB1817" s="222" t="e">
        <f>VLOOKUP(Y1817,#REF!,2,0)</f>
        <v>#REF!</v>
      </c>
      <c r="AC1817" s="222" t="e">
        <f>VLOOKUP(Z1817,#REF!,2,0)</f>
        <v>#REF!</v>
      </c>
      <c r="AD1817" s="222" t="e">
        <f>VLOOKUP(AA1817,#REF!,2,0)</f>
        <v>#REF!</v>
      </c>
      <c r="AE1817" s="228" t="e">
        <f t="shared" ref="AE1817:AE1820" si="646">SUM(AB1817:AD1817)</f>
        <v>#REF!</v>
      </c>
      <c r="AF1817" s="230" t="e">
        <f t="shared" ref="AF1817:AF1820" si="647">(AB1817/65)+(AC1817/42.5)+(AD1817/65)</f>
        <v>#REF!</v>
      </c>
      <c r="AG1817" s="230">
        <v>2</v>
      </c>
      <c r="AH1817" s="230" t="e">
        <f t="shared" ref="AH1817:AH1820" si="648">(AD1817/65)+(AE1817/42.5)+(AF1817/65)</f>
        <v>#REF!</v>
      </c>
      <c r="AI1817" s="230" t="e">
        <f t="shared" ref="AI1817:AI1820" si="649">(AE1817/65)+(AF1817/42.5)+(AG1817/65)</f>
        <v>#REF!</v>
      </c>
      <c r="AJ1817" s="230" t="e">
        <f t="shared" ref="AJ1817:AJ1820" si="650">(AF1817/65)+(AG1817/42.5)+(AH1817/65)</f>
        <v>#REF!</v>
      </c>
      <c r="AK1817" s="209"/>
      <c r="AL1817" s="209"/>
      <c r="AM1817" s="209"/>
      <c r="AN1817" s="209"/>
      <c r="AO1817" s="209"/>
      <c r="AP1817" s="209"/>
      <c r="AQ1817" s="209"/>
      <c r="AR1817" s="209"/>
      <c r="AS1817" s="209"/>
      <c r="AT1817" s="209"/>
      <c r="AU1817" s="209"/>
      <c r="AV1817" s="209"/>
      <c r="AW1817" s="209"/>
      <c r="AX1817"/>
    </row>
    <row r="1818" spans="1:50" ht="15" hidden="1" x14ac:dyDescent="0.25">
      <c r="A1818" s="209">
        <v>4590</v>
      </c>
      <c r="B1818" s="209" t="s">
        <v>742</v>
      </c>
      <c r="C1818" s="210">
        <v>45693.54583333333</v>
      </c>
      <c r="D1818" s="209" t="s">
        <v>2474</v>
      </c>
      <c r="E1818" s="209" t="s">
        <v>493</v>
      </c>
      <c r="F1818" s="209">
        <v>1</v>
      </c>
      <c r="G1818" s="209" t="s">
        <v>545</v>
      </c>
      <c r="H1818" s="209" t="s">
        <v>620</v>
      </c>
      <c r="I1818" s="209" t="s">
        <v>621</v>
      </c>
      <c r="J1818" s="209" t="s">
        <v>531</v>
      </c>
      <c r="K1818" s="209" t="s">
        <v>2424</v>
      </c>
      <c r="L1818" s="209" t="s">
        <v>604</v>
      </c>
      <c r="M1818" s="209" t="s">
        <v>541</v>
      </c>
      <c r="N1818" s="209" t="s">
        <v>1708</v>
      </c>
      <c r="O1818" s="209"/>
      <c r="P1818" s="209" t="s">
        <v>630</v>
      </c>
      <c r="Q1818" s="209" t="s">
        <v>688</v>
      </c>
      <c r="R1818" s="209" t="e">
        <f>VLOOKUP(LEFT(Solicitacao_Prancha[[#This Row],[ORIGEM]],4),#REF!,2,0)</f>
        <v>#REF!</v>
      </c>
      <c r="S1818" s="209" t="e">
        <f>VLOOKUP(LEFT(Solicitacao_Prancha[[#This Row],[DESTINO]],4),#REF!,2,0)</f>
        <v>#REF!</v>
      </c>
      <c r="T1818" s="218" t="str">
        <f t="shared" si="642"/>
        <v>Não Aderente</v>
      </c>
      <c r="U1818" s="222">
        <f>((CONCATENATE(Solicitacao_Prancha[[#This Row],[DATA MOVIMENTAÇÃO]]," ",Solicitacao_Prancha[[#This Row],[HORA MOVIMENTAÇÃO]])-Solicitacao_Prancha[[#This Row],[DATA SOLICITAÇÃO]])*24)+3</f>
        <v>-3.0999999999767169</v>
      </c>
      <c r="V1818" s="218" t="s">
        <v>410</v>
      </c>
      <c r="W1818" s="209" t="str">
        <f>LEFT(Solicitacao_Prancha[[#This Row],[ORIGEM]],4)</f>
        <v>0487</v>
      </c>
      <c r="X1818" s="209" t="str">
        <f>LEFT(Solicitacao_Prancha[[#This Row],[DESTINO]],4)</f>
        <v>0537</v>
      </c>
      <c r="Y1818" s="209" t="str">
        <f t="shared" si="643"/>
        <v>BRLP0487</v>
      </c>
      <c r="Z1818" s="209" t="str">
        <f t="shared" si="644"/>
        <v>04870537</v>
      </c>
      <c r="AA1818" s="209" t="str">
        <f t="shared" si="645"/>
        <v>BRLP0537</v>
      </c>
      <c r="AB1818" s="222" t="e">
        <f>VLOOKUP(Y1818,#REF!,2,0)</f>
        <v>#REF!</v>
      </c>
      <c r="AC1818" s="222" t="e">
        <f>VLOOKUP(Z1818,#REF!,2,0)</f>
        <v>#REF!</v>
      </c>
      <c r="AD1818" s="222" t="e">
        <f>VLOOKUP(AA1818,#REF!,2,0)</f>
        <v>#REF!</v>
      </c>
      <c r="AE1818" s="228" t="e">
        <f t="shared" si="646"/>
        <v>#REF!</v>
      </c>
      <c r="AF1818" s="230" t="e">
        <f t="shared" si="647"/>
        <v>#REF!</v>
      </c>
      <c r="AG1818" s="230">
        <v>2</v>
      </c>
      <c r="AH1818" s="230" t="e">
        <f t="shared" si="648"/>
        <v>#REF!</v>
      </c>
      <c r="AI1818" s="230" t="e">
        <f t="shared" si="649"/>
        <v>#REF!</v>
      </c>
      <c r="AJ1818" s="230" t="e">
        <f t="shared" si="650"/>
        <v>#REF!</v>
      </c>
      <c r="AK1818" s="209"/>
      <c r="AL1818" s="209"/>
      <c r="AM1818" s="209"/>
      <c r="AN1818" s="209"/>
      <c r="AO1818" s="209"/>
      <c r="AP1818" s="209"/>
      <c r="AQ1818" s="209"/>
      <c r="AR1818" s="209"/>
      <c r="AS1818" s="209"/>
      <c r="AT1818" s="209"/>
      <c r="AU1818" s="209"/>
      <c r="AV1818" s="209"/>
      <c r="AW1818" s="209"/>
      <c r="AX1818"/>
    </row>
    <row r="1819" spans="1:50" ht="15" hidden="1" x14ac:dyDescent="0.25">
      <c r="A1819" s="209">
        <v>4591</v>
      </c>
      <c r="B1819" s="209" t="s">
        <v>745</v>
      </c>
      <c r="C1819" s="210">
        <v>45693.573611111111</v>
      </c>
      <c r="D1819" s="209" t="s">
        <v>2396</v>
      </c>
      <c r="E1819" s="209" t="s">
        <v>497</v>
      </c>
      <c r="F1819" s="209">
        <v>5</v>
      </c>
      <c r="G1819" s="209" t="s">
        <v>518</v>
      </c>
      <c r="H1819" s="209" t="s">
        <v>622</v>
      </c>
      <c r="I1819" s="209" t="s">
        <v>622</v>
      </c>
      <c r="J1819" s="209" t="s">
        <v>531</v>
      </c>
      <c r="K1819" s="209" t="s">
        <v>2430</v>
      </c>
      <c r="L1819" s="209" t="s">
        <v>612</v>
      </c>
      <c r="M1819" s="209" t="s">
        <v>647</v>
      </c>
      <c r="N1819" s="209" t="s">
        <v>2275</v>
      </c>
      <c r="O1819" s="209" t="s">
        <v>2475</v>
      </c>
      <c r="P1819" s="209" t="s">
        <v>651</v>
      </c>
      <c r="Q1819" s="209" t="s">
        <v>688</v>
      </c>
      <c r="R1819" s="209" t="e">
        <f>VLOOKUP(LEFT(Solicitacao_Prancha[[#This Row],[ORIGEM]],4),#REF!,2,0)</f>
        <v>#REF!</v>
      </c>
      <c r="S1819" s="209" t="e">
        <f>VLOOKUP(LEFT(Solicitacao_Prancha[[#This Row],[DESTINO]],4),#REF!,2,0)</f>
        <v>#REF!</v>
      </c>
      <c r="T1819" s="218" t="str">
        <f t="shared" si="642"/>
        <v>Não Aderente</v>
      </c>
      <c r="U1819" s="222">
        <f>((CONCATENATE(Solicitacao_Prancha[[#This Row],[DATA MOVIMENTAÇÃO]]," ",Solicitacao_Prancha[[#This Row],[HORA MOVIMENTAÇÃO]])-Solicitacao_Prancha[[#This Row],[DATA SOLICITAÇÃO]])*24)+3</f>
        <v>19.733333333395422</v>
      </c>
      <c r="V1819" s="218" t="s">
        <v>410</v>
      </c>
      <c r="W1819" s="209" t="str">
        <f>LEFT(Solicitacao_Prancha[[#This Row],[ORIGEM]],4)</f>
        <v>0298</v>
      </c>
      <c r="X1819" s="209" t="str">
        <f>LEFT(Solicitacao_Prancha[[#This Row],[DESTINO]],4)</f>
        <v>0037</v>
      </c>
      <c r="Y1819" s="209" t="str">
        <f t="shared" si="643"/>
        <v>BRLP0298</v>
      </c>
      <c r="Z1819" s="209" t="str">
        <f t="shared" si="644"/>
        <v>02980037</v>
      </c>
      <c r="AA1819" s="209" t="str">
        <f t="shared" si="645"/>
        <v>BRLP0037</v>
      </c>
      <c r="AB1819" s="222" t="e">
        <f>VLOOKUP(Y1819,#REF!,2,0)</f>
        <v>#REF!</v>
      </c>
      <c r="AC1819" s="222" t="e">
        <f>VLOOKUP(Z1819,#REF!,2,0)</f>
        <v>#REF!</v>
      </c>
      <c r="AD1819" s="222" t="e">
        <f>VLOOKUP(AA1819,#REF!,2,0)</f>
        <v>#REF!</v>
      </c>
      <c r="AE1819" s="228" t="e">
        <f t="shared" si="646"/>
        <v>#REF!</v>
      </c>
      <c r="AF1819" s="230" t="e">
        <f t="shared" si="647"/>
        <v>#REF!</v>
      </c>
      <c r="AG1819" s="230">
        <v>2</v>
      </c>
      <c r="AH1819" s="230" t="e">
        <f t="shared" si="648"/>
        <v>#REF!</v>
      </c>
      <c r="AI1819" s="230" t="e">
        <f t="shared" si="649"/>
        <v>#REF!</v>
      </c>
      <c r="AJ1819" s="230" t="e">
        <f t="shared" si="650"/>
        <v>#REF!</v>
      </c>
      <c r="AK1819" s="209"/>
      <c r="AL1819" s="209"/>
      <c r="AM1819" s="209"/>
      <c r="AN1819" s="209"/>
      <c r="AO1819" s="209"/>
      <c r="AP1819" s="209"/>
      <c r="AQ1819" s="209"/>
      <c r="AR1819" s="209"/>
      <c r="AS1819" s="209"/>
      <c r="AT1819" s="209"/>
      <c r="AU1819" s="209"/>
      <c r="AV1819" s="209"/>
      <c r="AW1819" s="209"/>
      <c r="AX1819"/>
    </row>
    <row r="1820" spans="1:50" ht="15" hidden="1" x14ac:dyDescent="0.25">
      <c r="A1820" s="209">
        <v>4594</v>
      </c>
      <c r="B1820" s="209" t="s">
        <v>743</v>
      </c>
      <c r="C1820" s="210">
        <v>45693.603472222225</v>
      </c>
      <c r="D1820" s="209" t="s">
        <v>527</v>
      </c>
      <c r="E1820" s="209" t="s">
        <v>491</v>
      </c>
      <c r="F1820" s="209">
        <v>1</v>
      </c>
      <c r="G1820" s="209" t="s">
        <v>4</v>
      </c>
      <c r="H1820" s="209" t="s">
        <v>620</v>
      </c>
      <c r="I1820" s="209" t="s">
        <v>621</v>
      </c>
      <c r="J1820" s="209" t="s">
        <v>1</v>
      </c>
      <c r="K1820" s="209" t="s">
        <v>2430</v>
      </c>
      <c r="L1820" s="209" t="s">
        <v>593</v>
      </c>
      <c r="M1820" s="209" t="s">
        <v>2434</v>
      </c>
      <c r="N1820" s="209" t="s">
        <v>1001</v>
      </c>
      <c r="O1820" s="209"/>
      <c r="P1820" s="209"/>
      <c r="Q1820" s="209" t="s">
        <v>688</v>
      </c>
      <c r="R1820" s="209" t="e">
        <f>VLOOKUP(LEFT(Solicitacao_Prancha[[#This Row],[ORIGEM]],4),#REF!,2,0)</f>
        <v>#REF!</v>
      </c>
      <c r="S1820" s="209" t="e">
        <f>VLOOKUP(LEFT(Solicitacao_Prancha[[#This Row],[DESTINO]],4),#REF!,2,0)</f>
        <v>#REF!</v>
      </c>
      <c r="T1820" s="218" t="str">
        <f t="shared" si="642"/>
        <v>Não Aderente</v>
      </c>
      <c r="U1820" s="222">
        <f>((CONCATENATE(Solicitacao_Prancha[[#This Row],[DATA MOVIMENTAÇÃO]]," ",Solicitacao_Prancha[[#This Row],[HORA MOVIMENTAÇÃO]])-Solicitacao_Prancha[[#This Row],[DATA SOLICITAÇÃO]])*24)+3</f>
        <v>20.516666666662786</v>
      </c>
      <c r="V1820" s="218" t="s">
        <v>410</v>
      </c>
      <c r="W1820" s="209" t="str">
        <f>LEFT(Solicitacao_Prancha[[#This Row],[ORIGEM]],4)</f>
        <v>0236</v>
      </c>
      <c r="X1820" s="209" t="str">
        <f>LEFT(Solicitacao_Prancha[[#This Row],[DESTINO]],4)</f>
        <v>0464</v>
      </c>
      <c r="Y1820" s="209" t="str">
        <f t="shared" si="643"/>
        <v>BRLP0236</v>
      </c>
      <c r="Z1820" s="209" t="str">
        <f t="shared" si="644"/>
        <v>02360464</v>
      </c>
      <c r="AA1820" s="209" t="str">
        <f t="shared" si="645"/>
        <v>BRLP0464</v>
      </c>
      <c r="AB1820" s="222" t="e">
        <f>VLOOKUP(Y1820,#REF!,2,0)</f>
        <v>#REF!</v>
      </c>
      <c r="AC1820" s="222" t="e">
        <f>VLOOKUP(Z1820,#REF!,2,0)</f>
        <v>#REF!</v>
      </c>
      <c r="AD1820" s="222" t="e">
        <f>VLOOKUP(AA1820,#REF!,2,0)</f>
        <v>#REF!</v>
      </c>
      <c r="AE1820" s="228" t="e">
        <f t="shared" si="646"/>
        <v>#REF!</v>
      </c>
      <c r="AF1820" s="230" t="e">
        <f t="shared" si="647"/>
        <v>#REF!</v>
      </c>
      <c r="AG1820" s="230">
        <v>2</v>
      </c>
      <c r="AH1820" s="230" t="e">
        <f t="shared" si="648"/>
        <v>#REF!</v>
      </c>
      <c r="AI1820" s="230" t="e">
        <f t="shared" si="649"/>
        <v>#REF!</v>
      </c>
      <c r="AJ1820" s="230" t="e">
        <f t="shared" si="650"/>
        <v>#REF!</v>
      </c>
      <c r="AK1820" s="209"/>
      <c r="AL1820" s="209"/>
      <c r="AM1820" s="209"/>
      <c r="AN1820" s="209"/>
      <c r="AO1820" s="209"/>
      <c r="AP1820" s="209"/>
      <c r="AQ1820" s="209"/>
      <c r="AR1820" s="209"/>
      <c r="AS1820" s="209"/>
      <c r="AT1820" s="209"/>
      <c r="AU1820" s="209"/>
      <c r="AV1820" s="209"/>
      <c r="AW1820" s="209"/>
      <c r="AX1820"/>
    </row>
    <row r="1821" spans="1:50" ht="15" hidden="1" x14ac:dyDescent="0.25">
      <c r="A1821" s="209">
        <v>4592</v>
      </c>
      <c r="B1821" s="209" t="s">
        <v>743</v>
      </c>
      <c r="C1821" s="210">
        <v>45693.603472222225</v>
      </c>
      <c r="D1821" s="209" t="s">
        <v>527</v>
      </c>
      <c r="E1821" s="209" t="s">
        <v>491</v>
      </c>
      <c r="F1821" s="209">
        <v>1</v>
      </c>
      <c r="G1821" s="209" t="s">
        <v>8</v>
      </c>
      <c r="H1821" s="209" t="s">
        <v>620</v>
      </c>
      <c r="I1821" s="209" t="s">
        <v>621</v>
      </c>
      <c r="J1821" s="209" t="s">
        <v>1</v>
      </c>
      <c r="K1821" s="209" t="s">
        <v>2430</v>
      </c>
      <c r="L1821" s="209" t="s">
        <v>593</v>
      </c>
      <c r="M1821" s="209" t="s">
        <v>2434</v>
      </c>
      <c r="N1821" s="209" t="s">
        <v>908</v>
      </c>
      <c r="O1821" s="209"/>
      <c r="P1821" s="209"/>
      <c r="Q1821" s="209" t="s">
        <v>688</v>
      </c>
      <c r="R1821" s="209" t="e">
        <f>VLOOKUP(LEFT(Solicitacao_Prancha[[#This Row],[ORIGEM]],4),#REF!,2,0)</f>
        <v>#REF!</v>
      </c>
      <c r="S1821" s="209" t="e">
        <f>VLOOKUP(LEFT(Solicitacao_Prancha[[#This Row],[DESTINO]],4),#REF!,2,0)</f>
        <v>#REF!</v>
      </c>
      <c r="T1821" s="218" t="str">
        <f t="shared" ref="T1821:T1834" si="651">IF(U1821&gt;=48,"Aderente","Não Aderente")</f>
        <v>Não Aderente</v>
      </c>
      <c r="U1821" s="222">
        <f>((CONCATENATE(Solicitacao_Prancha[[#This Row],[DATA MOVIMENTAÇÃO]]," ",Solicitacao_Prancha[[#This Row],[HORA MOVIMENTAÇÃO]])-Solicitacao_Prancha[[#This Row],[DATA SOLICITAÇÃO]])*24)+3</f>
        <v>20.516666666662786</v>
      </c>
      <c r="V1821" s="218" t="s">
        <v>410</v>
      </c>
      <c r="W1821" s="209" t="str">
        <f>LEFT(Solicitacao_Prancha[[#This Row],[ORIGEM]],4)</f>
        <v>0236</v>
      </c>
      <c r="X1821" s="209" t="str">
        <f>LEFT(Solicitacao_Prancha[[#This Row],[DESTINO]],4)</f>
        <v>2079</v>
      </c>
      <c r="Y1821" s="209" t="str">
        <f t="shared" ref="Y1821:Y1834" si="652">CONCATENATE(V1821,W1821)</f>
        <v>BRLP0236</v>
      </c>
      <c r="Z1821" s="209" t="str">
        <f t="shared" ref="Z1821:Z1834" si="653">CONCATENATE(W1821,X1821)</f>
        <v>02362079</v>
      </c>
      <c r="AA1821" s="209" t="str">
        <f t="shared" ref="AA1821:AA1834" si="654">CONCATENATE(V1821,X1821)</f>
        <v>BRLP2079</v>
      </c>
      <c r="AB1821" s="222" t="e">
        <f>VLOOKUP(Y1821,#REF!,2,0)</f>
        <v>#REF!</v>
      </c>
      <c r="AC1821" s="222" t="e">
        <f>VLOOKUP(Z1821,#REF!,2,0)</f>
        <v>#REF!</v>
      </c>
      <c r="AD1821" s="222" t="e">
        <f>VLOOKUP(AA1821,#REF!,2,0)</f>
        <v>#REF!</v>
      </c>
      <c r="AE1821" s="228" t="e">
        <f t="shared" ref="AE1821:AE1834" si="655">SUM(AB1821:AD1821)</f>
        <v>#REF!</v>
      </c>
      <c r="AF1821" s="230" t="e">
        <f t="shared" ref="AF1821:AF1834" si="656">(AB1821/65)+(AC1821/42.5)+(AD1821/65)</f>
        <v>#REF!</v>
      </c>
      <c r="AG1821" s="230">
        <v>2</v>
      </c>
      <c r="AH1821" s="230" t="e">
        <f t="shared" ref="AH1821:AH1834" si="657">(AD1821/65)+(AE1821/42.5)+(AF1821/65)</f>
        <v>#REF!</v>
      </c>
      <c r="AI1821" s="230" t="e">
        <f t="shared" ref="AI1821:AI1834" si="658">(AE1821/65)+(AF1821/42.5)+(AG1821/65)</f>
        <v>#REF!</v>
      </c>
      <c r="AJ1821" s="230" t="e">
        <f t="shared" ref="AJ1821:AJ1834" si="659">(AF1821/65)+(AG1821/42.5)+(AH1821/65)</f>
        <v>#REF!</v>
      </c>
      <c r="AK1821" s="209"/>
      <c r="AL1821" s="209"/>
      <c r="AM1821" s="209"/>
      <c r="AN1821" s="209"/>
      <c r="AO1821" s="209"/>
      <c r="AP1821" s="209"/>
      <c r="AQ1821" s="209"/>
      <c r="AR1821" s="209"/>
      <c r="AS1821" s="209"/>
      <c r="AT1821" s="209"/>
      <c r="AU1821" s="209"/>
      <c r="AV1821" s="209"/>
      <c r="AW1821" s="209"/>
      <c r="AX1821"/>
    </row>
    <row r="1822" spans="1:50" ht="15" hidden="1" x14ac:dyDescent="0.25">
      <c r="A1822" s="209">
        <v>4593</v>
      </c>
      <c r="B1822" s="209" t="s">
        <v>743</v>
      </c>
      <c r="C1822" s="210">
        <v>45693.603472222225</v>
      </c>
      <c r="D1822" s="209" t="s">
        <v>527</v>
      </c>
      <c r="E1822" s="209" t="s">
        <v>491</v>
      </c>
      <c r="F1822" s="209">
        <v>1</v>
      </c>
      <c r="G1822" s="209" t="s">
        <v>8</v>
      </c>
      <c r="H1822" s="209" t="s">
        <v>620</v>
      </c>
      <c r="I1822" s="209" t="s">
        <v>621</v>
      </c>
      <c r="J1822" s="209" t="s">
        <v>502</v>
      </c>
      <c r="K1822" s="209" t="s">
        <v>2430</v>
      </c>
      <c r="L1822" s="209" t="s">
        <v>593</v>
      </c>
      <c r="M1822" s="209" t="s">
        <v>2434</v>
      </c>
      <c r="N1822" s="209" t="s">
        <v>908</v>
      </c>
      <c r="O1822" s="209"/>
      <c r="P1822" s="209"/>
      <c r="Q1822" s="209" t="s">
        <v>688</v>
      </c>
      <c r="R1822" s="209" t="e">
        <f>VLOOKUP(LEFT(Solicitacao_Prancha[[#This Row],[ORIGEM]],4),#REF!,2,0)</f>
        <v>#REF!</v>
      </c>
      <c r="S1822" s="209" t="e">
        <f>VLOOKUP(LEFT(Solicitacao_Prancha[[#This Row],[DESTINO]],4),#REF!,2,0)</f>
        <v>#REF!</v>
      </c>
      <c r="T1822" s="218" t="str">
        <f t="shared" si="651"/>
        <v>Não Aderente</v>
      </c>
      <c r="U1822" s="222">
        <f>((CONCATENATE(Solicitacao_Prancha[[#This Row],[DATA MOVIMENTAÇÃO]]," ",Solicitacao_Prancha[[#This Row],[HORA MOVIMENTAÇÃO]])-Solicitacao_Prancha[[#This Row],[DATA SOLICITAÇÃO]])*24)+3</f>
        <v>20.516666666662786</v>
      </c>
      <c r="V1822" s="218" t="s">
        <v>410</v>
      </c>
      <c r="W1822" s="209" t="str">
        <f>LEFT(Solicitacao_Prancha[[#This Row],[ORIGEM]],4)</f>
        <v>0236</v>
      </c>
      <c r="X1822" s="209" t="str">
        <f>LEFT(Solicitacao_Prancha[[#This Row],[DESTINO]],4)</f>
        <v>2079</v>
      </c>
      <c r="Y1822" s="209" t="str">
        <f t="shared" si="652"/>
        <v>BRLP0236</v>
      </c>
      <c r="Z1822" s="209" t="str">
        <f t="shared" si="653"/>
        <v>02362079</v>
      </c>
      <c r="AA1822" s="209" t="str">
        <f t="shared" si="654"/>
        <v>BRLP2079</v>
      </c>
      <c r="AB1822" s="222" t="e">
        <f>VLOOKUP(Y1822,#REF!,2,0)</f>
        <v>#REF!</v>
      </c>
      <c r="AC1822" s="222" t="e">
        <f>VLOOKUP(Z1822,#REF!,2,0)</f>
        <v>#REF!</v>
      </c>
      <c r="AD1822" s="222" t="e">
        <f>VLOOKUP(AA1822,#REF!,2,0)</f>
        <v>#REF!</v>
      </c>
      <c r="AE1822" s="228" t="e">
        <f t="shared" si="655"/>
        <v>#REF!</v>
      </c>
      <c r="AF1822" s="230" t="e">
        <f t="shared" si="656"/>
        <v>#REF!</v>
      </c>
      <c r="AG1822" s="230">
        <v>2</v>
      </c>
      <c r="AH1822" s="230" t="e">
        <f t="shared" si="657"/>
        <v>#REF!</v>
      </c>
      <c r="AI1822" s="230" t="e">
        <f t="shared" si="658"/>
        <v>#REF!</v>
      </c>
      <c r="AJ1822" s="230" t="e">
        <f t="shared" si="659"/>
        <v>#REF!</v>
      </c>
      <c r="AK1822" s="209"/>
      <c r="AL1822" s="209"/>
      <c r="AM1822" s="209"/>
      <c r="AN1822" s="209"/>
      <c r="AO1822" s="209"/>
      <c r="AP1822" s="209"/>
      <c r="AQ1822" s="209"/>
      <c r="AR1822" s="209"/>
      <c r="AS1822" s="209"/>
      <c r="AT1822" s="209"/>
      <c r="AU1822" s="209"/>
      <c r="AV1822" s="209"/>
      <c r="AW1822" s="209"/>
      <c r="AX1822"/>
    </row>
    <row r="1823" spans="1:50" ht="15" hidden="1" x14ac:dyDescent="0.25">
      <c r="A1823" s="209">
        <v>4595</v>
      </c>
      <c r="B1823" s="209" t="s">
        <v>718</v>
      </c>
      <c r="C1823" s="210">
        <v>45693.644444444442</v>
      </c>
      <c r="D1823" s="209" t="s">
        <v>1803</v>
      </c>
      <c r="E1823" s="209" t="s">
        <v>744</v>
      </c>
      <c r="F1823" s="209">
        <v>10</v>
      </c>
      <c r="G1823" s="209" t="s">
        <v>6</v>
      </c>
      <c r="H1823" s="209" t="s">
        <v>622</v>
      </c>
      <c r="I1823" s="209" t="s">
        <v>624</v>
      </c>
      <c r="J1823" s="209" t="s">
        <v>1</v>
      </c>
      <c r="K1823" s="209" t="s">
        <v>2451</v>
      </c>
      <c r="L1823" s="209" t="s">
        <v>604</v>
      </c>
      <c r="M1823" s="209" t="s">
        <v>2362</v>
      </c>
      <c r="N1823" s="209" t="s">
        <v>2407</v>
      </c>
      <c r="O1823" s="209"/>
      <c r="P1823" s="209"/>
      <c r="Q1823" s="209" t="s">
        <v>688</v>
      </c>
      <c r="R1823" s="209" t="e">
        <f>VLOOKUP(LEFT(Solicitacao_Prancha[[#This Row],[ORIGEM]],4),#REF!,2,0)</f>
        <v>#REF!</v>
      </c>
      <c r="S1823" s="209" t="e">
        <f>VLOOKUP(LEFT(Solicitacao_Prancha[[#This Row],[DESTINO]],4),#REF!,2,0)</f>
        <v>#REF!</v>
      </c>
      <c r="T1823" s="218" t="str">
        <f t="shared" si="651"/>
        <v>Não Aderente</v>
      </c>
      <c r="U1823" s="222">
        <f>((CONCATENATE(Solicitacao_Prancha[[#This Row],[DATA MOVIMENTAÇÃO]]," ",Solicitacao_Prancha[[#This Row],[HORA MOVIMENTAÇÃO]])-Solicitacao_Prancha[[#This Row],[DATA SOLICITAÇÃO]])*24)+3</f>
        <v>42.533333333325572</v>
      </c>
      <c r="V1823" s="218" t="s">
        <v>410</v>
      </c>
      <c r="W1823" s="209" t="str">
        <f>LEFT(Solicitacao_Prancha[[#This Row],[ORIGEM]],4)</f>
        <v>0401</v>
      </c>
      <c r="X1823" s="209" t="str">
        <f>LEFT(Solicitacao_Prancha[[#This Row],[DESTINO]],4)</f>
        <v>0531</v>
      </c>
      <c r="Y1823" s="209" t="str">
        <f t="shared" si="652"/>
        <v>BRLP0401</v>
      </c>
      <c r="Z1823" s="209" t="str">
        <f t="shared" si="653"/>
        <v>04010531</v>
      </c>
      <c r="AA1823" s="209" t="str">
        <f t="shared" si="654"/>
        <v>BRLP0531</v>
      </c>
      <c r="AB1823" s="222" t="e">
        <f>VLOOKUP(Y1823,#REF!,2,0)</f>
        <v>#REF!</v>
      </c>
      <c r="AC1823" s="222" t="e">
        <f>VLOOKUP(Z1823,#REF!,2,0)</f>
        <v>#REF!</v>
      </c>
      <c r="AD1823" s="222" t="e">
        <f>VLOOKUP(AA1823,#REF!,2,0)</f>
        <v>#REF!</v>
      </c>
      <c r="AE1823" s="228" t="e">
        <f t="shared" si="655"/>
        <v>#REF!</v>
      </c>
      <c r="AF1823" s="230" t="e">
        <f t="shared" si="656"/>
        <v>#REF!</v>
      </c>
      <c r="AG1823" s="230">
        <v>2</v>
      </c>
      <c r="AH1823" s="230" t="e">
        <f t="shared" si="657"/>
        <v>#REF!</v>
      </c>
      <c r="AI1823" s="230" t="e">
        <f t="shared" si="658"/>
        <v>#REF!</v>
      </c>
      <c r="AJ1823" s="230" t="e">
        <f t="shared" si="659"/>
        <v>#REF!</v>
      </c>
      <c r="AK1823" s="209"/>
      <c r="AL1823" s="209"/>
      <c r="AM1823" s="209"/>
      <c r="AN1823" s="209"/>
      <c r="AO1823" s="209"/>
      <c r="AP1823" s="209"/>
      <c r="AQ1823" s="209"/>
      <c r="AR1823" s="209"/>
      <c r="AS1823" s="209"/>
      <c r="AT1823" s="209"/>
      <c r="AU1823" s="209"/>
      <c r="AV1823" s="209"/>
      <c r="AW1823" s="209"/>
      <c r="AX1823"/>
    </row>
    <row r="1824" spans="1:50" ht="15" hidden="1" x14ac:dyDescent="0.25">
      <c r="A1824" s="209">
        <v>4596</v>
      </c>
      <c r="B1824" s="209" t="s">
        <v>718</v>
      </c>
      <c r="C1824" s="210">
        <v>45693.647222222222</v>
      </c>
      <c r="D1824" s="209" t="s">
        <v>1803</v>
      </c>
      <c r="E1824" s="209" t="s">
        <v>5</v>
      </c>
      <c r="F1824" s="209">
        <v>1</v>
      </c>
      <c r="G1824" s="209" t="s">
        <v>6</v>
      </c>
      <c r="H1824" s="209" t="s">
        <v>620</v>
      </c>
      <c r="I1824" s="209" t="s">
        <v>624</v>
      </c>
      <c r="J1824" s="209" t="s">
        <v>1</v>
      </c>
      <c r="K1824" s="209" t="s">
        <v>2451</v>
      </c>
      <c r="L1824" s="209" t="s">
        <v>2476</v>
      </c>
      <c r="M1824" s="209" t="s">
        <v>2362</v>
      </c>
      <c r="N1824" s="209" t="s">
        <v>2407</v>
      </c>
      <c r="O1824" s="209"/>
      <c r="P1824" s="209"/>
      <c r="Q1824" s="209" t="s">
        <v>688</v>
      </c>
      <c r="R1824" s="209" t="e">
        <f>VLOOKUP(LEFT(Solicitacao_Prancha[[#This Row],[ORIGEM]],4),#REF!,2,0)</f>
        <v>#REF!</v>
      </c>
      <c r="S1824" s="209" t="e">
        <f>VLOOKUP(LEFT(Solicitacao_Prancha[[#This Row],[DESTINO]],4),#REF!,2,0)</f>
        <v>#REF!</v>
      </c>
      <c r="T1824" s="218" t="str">
        <f t="shared" si="651"/>
        <v>Não Aderente</v>
      </c>
      <c r="U1824" s="222">
        <f>((CONCATENATE(Solicitacao_Prancha[[#This Row],[DATA MOVIMENTAÇÃO]]," ",Solicitacao_Prancha[[#This Row],[HORA MOVIMENTAÇÃO]])-Solicitacao_Prancha[[#This Row],[DATA SOLICITAÇÃO]])*24)+3</f>
        <v>44.000000000058208</v>
      </c>
      <c r="V1824" s="218" t="s">
        <v>410</v>
      </c>
      <c r="W1824" s="209" t="str">
        <f>LEFT(Solicitacao_Prancha[[#This Row],[ORIGEM]],4)</f>
        <v>0401</v>
      </c>
      <c r="X1824" s="209" t="str">
        <f>LEFT(Solicitacao_Prancha[[#This Row],[DESTINO]],4)</f>
        <v>0531</v>
      </c>
      <c r="Y1824" s="209" t="str">
        <f t="shared" si="652"/>
        <v>BRLP0401</v>
      </c>
      <c r="Z1824" s="209" t="str">
        <f t="shared" si="653"/>
        <v>04010531</v>
      </c>
      <c r="AA1824" s="209" t="str">
        <f t="shared" si="654"/>
        <v>BRLP0531</v>
      </c>
      <c r="AB1824" s="222" t="e">
        <f>VLOOKUP(Y1824,#REF!,2,0)</f>
        <v>#REF!</v>
      </c>
      <c r="AC1824" s="222" t="e">
        <f>VLOOKUP(Z1824,#REF!,2,0)</f>
        <v>#REF!</v>
      </c>
      <c r="AD1824" s="222" t="e">
        <f>VLOOKUP(AA1824,#REF!,2,0)</f>
        <v>#REF!</v>
      </c>
      <c r="AE1824" s="228" t="e">
        <f t="shared" si="655"/>
        <v>#REF!</v>
      </c>
      <c r="AF1824" s="230" t="e">
        <f t="shared" si="656"/>
        <v>#REF!</v>
      </c>
      <c r="AG1824" s="230">
        <v>2</v>
      </c>
      <c r="AH1824" s="230" t="e">
        <f t="shared" si="657"/>
        <v>#REF!</v>
      </c>
      <c r="AI1824" s="230" t="e">
        <f t="shared" si="658"/>
        <v>#REF!</v>
      </c>
      <c r="AJ1824" s="230" t="e">
        <f t="shared" si="659"/>
        <v>#REF!</v>
      </c>
      <c r="AK1824" s="209"/>
      <c r="AL1824" s="209"/>
      <c r="AM1824" s="209"/>
      <c r="AN1824" s="209"/>
      <c r="AO1824" s="209"/>
      <c r="AP1824" s="209"/>
      <c r="AQ1824" s="209"/>
      <c r="AR1824" s="209"/>
      <c r="AS1824" s="209"/>
      <c r="AT1824" s="209"/>
      <c r="AU1824" s="209"/>
      <c r="AV1824" s="209"/>
      <c r="AW1824" s="209"/>
      <c r="AX1824"/>
    </row>
    <row r="1825" spans="1:50" ht="15" hidden="1" x14ac:dyDescent="0.25">
      <c r="A1825" s="209">
        <v>4597</v>
      </c>
      <c r="B1825" s="209" t="s">
        <v>718</v>
      </c>
      <c r="C1825" s="210">
        <v>45693.649305555555</v>
      </c>
      <c r="D1825" s="209" t="s">
        <v>574</v>
      </c>
      <c r="E1825" s="209" t="s">
        <v>744</v>
      </c>
      <c r="F1825" s="209">
        <v>4</v>
      </c>
      <c r="G1825" s="209" t="s">
        <v>516</v>
      </c>
      <c r="H1825" s="209" t="s">
        <v>622</v>
      </c>
      <c r="I1825" s="209" t="s">
        <v>621</v>
      </c>
      <c r="J1825" s="209" t="s">
        <v>1</v>
      </c>
      <c r="K1825" s="209" t="s">
        <v>2451</v>
      </c>
      <c r="L1825" s="209" t="s">
        <v>2477</v>
      </c>
      <c r="M1825" s="209" t="s">
        <v>2305</v>
      </c>
      <c r="N1825" s="209" t="s">
        <v>2354</v>
      </c>
      <c r="O1825" s="209"/>
      <c r="P1825" s="209"/>
      <c r="Q1825" s="209" t="s">
        <v>688</v>
      </c>
      <c r="R1825" s="209" t="e">
        <f>VLOOKUP(LEFT(Solicitacao_Prancha[[#This Row],[ORIGEM]],4),#REF!,2,0)</f>
        <v>#REF!</v>
      </c>
      <c r="S1825" s="209" t="e">
        <f>VLOOKUP(LEFT(Solicitacao_Prancha[[#This Row],[DESTINO]],4),#REF!,2,0)</f>
        <v>#REF!</v>
      </c>
      <c r="T1825" s="218" t="str">
        <f t="shared" si="651"/>
        <v>Não Aderente</v>
      </c>
      <c r="U1825" s="222">
        <f>((CONCATENATE(Solicitacao_Prancha[[#This Row],[DATA MOVIMENTAÇÃO]]," ",Solicitacao_Prancha[[#This Row],[HORA MOVIMENTAÇÃO]])-Solicitacao_Prancha[[#This Row],[DATA SOLICITAÇÃO]])*24)+3</f>
        <v>38.000000000058208</v>
      </c>
      <c r="V1825" s="218" t="s">
        <v>410</v>
      </c>
      <c r="W1825" s="209" t="str">
        <f>LEFT(Solicitacao_Prancha[[#This Row],[ORIGEM]],4)</f>
        <v>0360</v>
      </c>
      <c r="X1825" s="209" t="str">
        <f>LEFT(Solicitacao_Prancha[[#This Row],[DESTINO]],4)</f>
        <v>0274</v>
      </c>
      <c r="Y1825" s="209" t="str">
        <f t="shared" si="652"/>
        <v>BRLP0360</v>
      </c>
      <c r="Z1825" s="209" t="str">
        <f t="shared" si="653"/>
        <v>03600274</v>
      </c>
      <c r="AA1825" s="209" t="str">
        <f t="shared" si="654"/>
        <v>BRLP0274</v>
      </c>
      <c r="AB1825" s="222" t="e">
        <f>VLOOKUP(Y1825,#REF!,2,0)</f>
        <v>#REF!</v>
      </c>
      <c r="AC1825" s="222" t="e">
        <f>VLOOKUP(Z1825,#REF!,2,0)</f>
        <v>#REF!</v>
      </c>
      <c r="AD1825" s="222" t="e">
        <f>VLOOKUP(AA1825,#REF!,2,0)</f>
        <v>#REF!</v>
      </c>
      <c r="AE1825" s="228" t="e">
        <f t="shared" si="655"/>
        <v>#REF!</v>
      </c>
      <c r="AF1825" s="230" t="e">
        <f t="shared" si="656"/>
        <v>#REF!</v>
      </c>
      <c r="AG1825" s="230">
        <v>2</v>
      </c>
      <c r="AH1825" s="230" t="e">
        <f t="shared" si="657"/>
        <v>#REF!</v>
      </c>
      <c r="AI1825" s="230" t="e">
        <f t="shared" si="658"/>
        <v>#REF!</v>
      </c>
      <c r="AJ1825" s="230" t="e">
        <f t="shared" si="659"/>
        <v>#REF!</v>
      </c>
      <c r="AK1825" s="209"/>
      <c r="AL1825" s="209"/>
      <c r="AM1825" s="209"/>
      <c r="AN1825" s="209"/>
      <c r="AO1825" s="209"/>
      <c r="AP1825" s="209"/>
      <c r="AQ1825" s="209"/>
      <c r="AR1825" s="209"/>
      <c r="AS1825" s="209"/>
      <c r="AT1825" s="209"/>
      <c r="AU1825" s="209"/>
      <c r="AV1825" s="209"/>
      <c r="AW1825" s="209"/>
      <c r="AX1825"/>
    </row>
    <row r="1826" spans="1:50" ht="15" hidden="1" x14ac:dyDescent="0.25">
      <c r="A1826" s="209">
        <v>4598</v>
      </c>
      <c r="B1826" s="209" t="s">
        <v>743</v>
      </c>
      <c r="C1826" s="210">
        <v>45693.665972222225</v>
      </c>
      <c r="D1826" s="209" t="s">
        <v>997</v>
      </c>
      <c r="E1826" s="209" t="s">
        <v>489</v>
      </c>
      <c r="F1826" s="209">
        <v>1</v>
      </c>
      <c r="G1826" s="209" t="s">
        <v>487</v>
      </c>
      <c r="H1826" s="209" t="s">
        <v>620</v>
      </c>
      <c r="I1826" s="209" t="s">
        <v>621</v>
      </c>
      <c r="J1826" s="209" t="s">
        <v>1</v>
      </c>
      <c r="K1826" s="209" t="s">
        <v>2451</v>
      </c>
      <c r="L1826" s="209" t="s">
        <v>598</v>
      </c>
      <c r="M1826" s="209" t="s">
        <v>2454</v>
      </c>
      <c r="N1826" s="209" t="s">
        <v>1696</v>
      </c>
      <c r="O1826" s="209"/>
      <c r="P1826" s="209"/>
      <c r="Q1826" s="209" t="s">
        <v>688</v>
      </c>
      <c r="R1826" s="209" t="e">
        <f>VLOOKUP(LEFT(Solicitacao_Prancha[[#This Row],[ORIGEM]],4),#REF!,2,0)</f>
        <v>#REF!</v>
      </c>
      <c r="S1826" s="209" t="e">
        <f>VLOOKUP(LEFT(Solicitacao_Prancha[[#This Row],[DESTINO]],4),#REF!,2,0)</f>
        <v>#REF!</v>
      </c>
      <c r="T1826" s="218" t="str">
        <f t="shared" si="651"/>
        <v>Aderente</v>
      </c>
      <c r="U1826" s="222">
        <f>((CONCATENATE(Solicitacao_Prancha[[#This Row],[DATA MOVIMENTAÇÃO]]," ",Solicitacao_Prancha[[#This Row],[HORA MOVIMENTAÇÃO]])-Solicitacao_Prancha[[#This Row],[DATA SOLICITAÇÃO]])*24)+3</f>
        <v>49.016666666662786</v>
      </c>
      <c r="V1826" s="218" t="s">
        <v>410</v>
      </c>
      <c r="W1826" s="209" t="str">
        <f>LEFT(Solicitacao_Prancha[[#This Row],[ORIGEM]],4)</f>
        <v>0288</v>
      </c>
      <c r="X1826" s="209" t="str">
        <f>LEFT(Solicitacao_Prancha[[#This Row],[DESTINO]],4)</f>
        <v>0353</v>
      </c>
      <c r="Y1826" s="209" t="str">
        <f t="shared" si="652"/>
        <v>BRLP0288</v>
      </c>
      <c r="Z1826" s="209" t="str">
        <f t="shared" si="653"/>
        <v>02880353</v>
      </c>
      <c r="AA1826" s="209" t="str">
        <f t="shared" si="654"/>
        <v>BRLP0353</v>
      </c>
      <c r="AB1826" s="222" t="e">
        <f>VLOOKUP(Y1826,#REF!,2,0)</f>
        <v>#REF!</v>
      </c>
      <c r="AC1826" s="222" t="e">
        <f>VLOOKUP(Z1826,#REF!,2,0)</f>
        <v>#REF!</v>
      </c>
      <c r="AD1826" s="222" t="e">
        <f>VLOOKUP(AA1826,#REF!,2,0)</f>
        <v>#REF!</v>
      </c>
      <c r="AE1826" s="228" t="e">
        <f t="shared" si="655"/>
        <v>#REF!</v>
      </c>
      <c r="AF1826" s="230" t="e">
        <f t="shared" si="656"/>
        <v>#REF!</v>
      </c>
      <c r="AG1826" s="230">
        <v>2</v>
      </c>
      <c r="AH1826" s="230" t="e">
        <f t="shared" si="657"/>
        <v>#REF!</v>
      </c>
      <c r="AI1826" s="230" t="e">
        <f t="shared" si="658"/>
        <v>#REF!</v>
      </c>
      <c r="AJ1826" s="230" t="e">
        <f t="shared" si="659"/>
        <v>#REF!</v>
      </c>
      <c r="AK1826" s="209"/>
      <c r="AL1826" s="209"/>
      <c r="AM1826" s="209"/>
      <c r="AN1826" s="209"/>
      <c r="AO1826" s="209"/>
      <c r="AP1826" s="209"/>
      <c r="AQ1826" s="209"/>
      <c r="AR1826" s="209"/>
      <c r="AS1826" s="209"/>
      <c r="AT1826" s="209"/>
      <c r="AU1826" s="209"/>
      <c r="AV1826" s="209"/>
      <c r="AW1826" s="209"/>
      <c r="AX1826"/>
    </row>
    <row r="1827" spans="1:50" ht="15" hidden="1" x14ac:dyDescent="0.25">
      <c r="A1827" s="209">
        <v>4604</v>
      </c>
      <c r="B1827" s="209" t="s">
        <v>718</v>
      </c>
      <c r="C1827" s="210">
        <v>45693.667361111111</v>
      </c>
      <c r="D1827" s="209" t="s">
        <v>2053</v>
      </c>
      <c r="E1827" s="209" t="s">
        <v>719</v>
      </c>
      <c r="F1827" s="209">
        <v>1</v>
      </c>
      <c r="G1827" s="209" t="s">
        <v>487</v>
      </c>
      <c r="H1827" s="209" t="s">
        <v>620</v>
      </c>
      <c r="I1827" s="209" t="s">
        <v>621</v>
      </c>
      <c r="J1827" s="209" t="s">
        <v>531</v>
      </c>
      <c r="K1827" s="209" t="s">
        <v>2430</v>
      </c>
      <c r="L1827" s="209" t="s">
        <v>604</v>
      </c>
      <c r="M1827" s="209" t="s">
        <v>1854</v>
      </c>
      <c r="N1827" s="209" t="s">
        <v>410</v>
      </c>
      <c r="O1827" s="209"/>
      <c r="P1827" s="209" t="s">
        <v>848</v>
      </c>
      <c r="Q1827" s="209" t="s">
        <v>688</v>
      </c>
      <c r="R1827" s="209" t="e">
        <f>VLOOKUP(LEFT(Solicitacao_Prancha[[#This Row],[ORIGEM]],4),#REF!,2,0)</f>
        <v>#REF!</v>
      </c>
      <c r="S1827" s="209" t="e">
        <f>VLOOKUP(LEFT(Solicitacao_Prancha[[#This Row],[DESTINO]],4),#REF!,2,0)</f>
        <v>#REF!</v>
      </c>
      <c r="T1827" s="218" t="str">
        <f t="shared" si="651"/>
        <v>Não Aderente</v>
      </c>
      <c r="U1827" s="222">
        <f>((CONCATENATE(Solicitacao_Prancha[[#This Row],[DATA MOVIMENTAÇÃO]]," ",Solicitacao_Prancha[[#This Row],[HORA MOVIMENTAÇÃO]])-Solicitacao_Prancha[[#This Row],[DATA SOLICITAÇÃO]])*24)+3</f>
        <v>17.983333333279006</v>
      </c>
      <c r="V1827" s="218" t="s">
        <v>410</v>
      </c>
      <c r="W1827" s="209" t="str">
        <f>LEFT(Solicitacao_Prancha[[#This Row],[ORIGEM]],4)</f>
        <v>0122</v>
      </c>
      <c r="X1827" s="209" t="str">
        <f>LEFT(Solicitacao_Prancha[[#This Row],[DESTINO]],4)</f>
        <v>BRLP</v>
      </c>
      <c r="Y1827" s="209" t="str">
        <f t="shared" si="652"/>
        <v>BRLP0122</v>
      </c>
      <c r="Z1827" s="209" t="str">
        <f t="shared" si="653"/>
        <v>0122BRLP</v>
      </c>
      <c r="AA1827" s="209" t="str">
        <f t="shared" si="654"/>
        <v>BRLPBRLP</v>
      </c>
      <c r="AB1827" s="222" t="e">
        <f>VLOOKUP(Y1827,#REF!,2,0)</f>
        <v>#REF!</v>
      </c>
      <c r="AC1827" s="222" t="e">
        <f>VLOOKUP(Z1827,#REF!,2,0)</f>
        <v>#REF!</v>
      </c>
      <c r="AD1827" s="222" t="e">
        <f>VLOOKUP(AA1827,#REF!,2,0)</f>
        <v>#REF!</v>
      </c>
      <c r="AE1827" s="228" t="e">
        <f t="shared" si="655"/>
        <v>#REF!</v>
      </c>
      <c r="AF1827" s="230" t="e">
        <f t="shared" si="656"/>
        <v>#REF!</v>
      </c>
      <c r="AG1827" s="230">
        <v>2</v>
      </c>
      <c r="AH1827" s="230" t="e">
        <f t="shared" si="657"/>
        <v>#REF!</v>
      </c>
      <c r="AI1827" s="230" t="e">
        <f t="shared" si="658"/>
        <v>#REF!</v>
      </c>
      <c r="AJ1827" s="230" t="e">
        <f t="shared" si="659"/>
        <v>#REF!</v>
      </c>
      <c r="AK1827" s="209"/>
      <c r="AL1827" s="209"/>
      <c r="AM1827" s="209"/>
      <c r="AN1827" s="209"/>
      <c r="AO1827" s="209"/>
      <c r="AP1827" s="209"/>
      <c r="AQ1827" s="209"/>
      <c r="AR1827" s="209"/>
      <c r="AS1827" s="209"/>
      <c r="AT1827" s="209"/>
      <c r="AU1827" s="209"/>
      <c r="AV1827" s="209"/>
      <c r="AW1827" s="209"/>
      <c r="AX1827"/>
    </row>
    <row r="1828" spans="1:50" ht="15" hidden="1" x14ac:dyDescent="0.25">
      <c r="A1828" s="209">
        <v>4599</v>
      </c>
      <c r="B1828" s="209" t="s">
        <v>718</v>
      </c>
      <c r="C1828" s="210">
        <v>45693.672222222223</v>
      </c>
      <c r="D1828" s="209" t="s">
        <v>822</v>
      </c>
      <c r="E1828" s="209" t="s">
        <v>719</v>
      </c>
      <c r="F1828" s="209">
        <v>2</v>
      </c>
      <c r="G1828" s="209" t="s">
        <v>7</v>
      </c>
      <c r="H1828" s="209" t="s">
        <v>621</v>
      </c>
      <c r="I1828" s="209" t="s">
        <v>621</v>
      </c>
      <c r="J1828" s="209" t="s">
        <v>1</v>
      </c>
      <c r="K1828" s="209" t="s">
        <v>2451</v>
      </c>
      <c r="L1828" s="209" t="s">
        <v>595</v>
      </c>
      <c r="M1828" s="209" t="s">
        <v>1804</v>
      </c>
      <c r="N1828" s="209" t="s">
        <v>1887</v>
      </c>
      <c r="O1828" s="209"/>
      <c r="P1828" s="209"/>
      <c r="Q1828" s="209" t="s">
        <v>688</v>
      </c>
      <c r="R1828" s="209" t="e">
        <f>VLOOKUP(LEFT(Solicitacao_Prancha[[#This Row],[ORIGEM]],4),#REF!,2,0)</f>
        <v>#REF!</v>
      </c>
      <c r="S1828" s="209" t="e">
        <f>VLOOKUP(LEFT(Solicitacao_Prancha[[#This Row],[DESTINO]],4),#REF!,2,0)</f>
        <v>#REF!</v>
      </c>
      <c r="T1828" s="218" t="str">
        <f t="shared" si="651"/>
        <v>Não Aderente</v>
      </c>
      <c r="U1828" s="222">
        <f>((CONCATENATE(Solicitacao_Prancha[[#This Row],[DATA MOVIMENTAÇÃO]]," ",Solicitacao_Prancha[[#This Row],[HORA MOVIMENTAÇÃO]])-Solicitacao_Prancha[[#This Row],[DATA SOLICITAÇÃO]])*24)+3</f>
        <v>44.866666666581295</v>
      </c>
      <c r="V1828" s="218" t="s">
        <v>410</v>
      </c>
      <c r="W1828" s="209" t="str">
        <f>LEFT(Solicitacao_Prancha[[#This Row],[ORIGEM]],4)</f>
        <v>0391</v>
      </c>
      <c r="X1828" s="209" t="str">
        <f>LEFT(Solicitacao_Prancha[[#This Row],[DESTINO]],4)</f>
        <v>0516</v>
      </c>
      <c r="Y1828" s="209" t="str">
        <f t="shared" si="652"/>
        <v>BRLP0391</v>
      </c>
      <c r="Z1828" s="209" t="str">
        <f t="shared" si="653"/>
        <v>03910516</v>
      </c>
      <c r="AA1828" s="209" t="str">
        <f t="shared" si="654"/>
        <v>BRLP0516</v>
      </c>
      <c r="AB1828" s="222" t="e">
        <f>VLOOKUP(Y1828,#REF!,2,0)</f>
        <v>#REF!</v>
      </c>
      <c r="AC1828" s="222" t="e">
        <f>VLOOKUP(Z1828,#REF!,2,0)</f>
        <v>#REF!</v>
      </c>
      <c r="AD1828" s="222" t="e">
        <f>VLOOKUP(AA1828,#REF!,2,0)</f>
        <v>#REF!</v>
      </c>
      <c r="AE1828" s="228" t="e">
        <f t="shared" si="655"/>
        <v>#REF!</v>
      </c>
      <c r="AF1828" s="230" t="e">
        <f t="shared" si="656"/>
        <v>#REF!</v>
      </c>
      <c r="AG1828" s="230">
        <v>2</v>
      </c>
      <c r="AH1828" s="230" t="e">
        <f t="shared" si="657"/>
        <v>#REF!</v>
      </c>
      <c r="AI1828" s="230" t="e">
        <f t="shared" si="658"/>
        <v>#REF!</v>
      </c>
      <c r="AJ1828" s="230" t="e">
        <f t="shared" si="659"/>
        <v>#REF!</v>
      </c>
      <c r="AK1828" s="209"/>
      <c r="AL1828" s="209"/>
      <c r="AM1828" s="209"/>
      <c r="AN1828" s="209"/>
      <c r="AO1828" s="209"/>
      <c r="AP1828" s="209"/>
      <c r="AQ1828" s="209"/>
      <c r="AR1828" s="209"/>
      <c r="AS1828" s="209"/>
      <c r="AT1828" s="209"/>
      <c r="AU1828" s="209"/>
      <c r="AV1828" s="209"/>
      <c r="AW1828" s="209"/>
      <c r="AX1828"/>
    </row>
    <row r="1829" spans="1:50" ht="15" hidden="1" x14ac:dyDescent="0.25">
      <c r="A1829" s="209">
        <v>4600</v>
      </c>
      <c r="B1829" s="209" t="s">
        <v>718</v>
      </c>
      <c r="C1829" s="210">
        <v>45693.681250000001</v>
      </c>
      <c r="D1829" s="209" t="s">
        <v>2478</v>
      </c>
      <c r="E1829" s="209" t="s">
        <v>744</v>
      </c>
      <c r="F1829" s="209">
        <v>5</v>
      </c>
      <c r="G1829" s="209" t="s">
        <v>8</v>
      </c>
      <c r="H1829" s="209" t="s">
        <v>626</v>
      </c>
      <c r="I1829" s="209" t="s">
        <v>624</v>
      </c>
      <c r="J1829" s="209" t="s">
        <v>1</v>
      </c>
      <c r="K1829" s="209" t="s">
        <v>2451</v>
      </c>
      <c r="L1829" s="209" t="s">
        <v>597</v>
      </c>
      <c r="M1829" s="209" t="s">
        <v>2390</v>
      </c>
      <c r="N1829" s="209" t="s">
        <v>2479</v>
      </c>
      <c r="O1829" s="209" t="s">
        <v>2480</v>
      </c>
      <c r="P1829" s="209"/>
      <c r="Q1829" s="209" t="s">
        <v>688</v>
      </c>
      <c r="R1829" s="209" t="e">
        <f>VLOOKUP(LEFT(Solicitacao_Prancha[[#This Row],[ORIGEM]],4),#REF!,2,0)</f>
        <v>#REF!</v>
      </c>
      <c r="S1829" s="209" t="e">
        <f>VLOOKUP(LEFT(Solicitacao_Prancha[[#This Row],[DESTINO]],4),#REF!,2,0)</f>
        <v>#REF!</v>
      </c>
      <c r="T1829" s="218" t="str">
        <f t="shared" si="651"/>
        <v>Não Aderente</v>
      </c>
      <c r="U1829" s="222">
        <f>((CONCATENATE(Solicitacao_Prancha[[#This Row],[DATA MOVIMENTAÇÃO]]," ",Solicitacao_Prancha[[#This Row],[HORA MOVIMENTAÇÃO]])-Solicitacao_Prancha[[#This Row],[DATA SOLICITAÇÃO]])*24)+3</f>
        <v>43.649999999965075</v>
      </c>
      <c r="V1829" s="218" t="s">
        <v>410</v>
      </c>
      <c r="W1829" s="209" t="str">
        <f>LEFT(Solicitacao_Prancha[[#This Row],[ORIGEM]],4)</f>
        <v>0469</v>
      </c>
      <c r="X1829" s="209" t="str">
        <f>LEFT(Solicitacao_Prancha[[#This Row],[DESTINO]],4)</f>
        <v>0632</v>
      </c>
      <c r="Y1829" s="209" t="str">
        <f t="shared" si="652"/>
        <v>BRLP0469</v>
      </c>
      <c r="Z1829" s="209" t="str">
        <f t="shared" si="653"/>
        <v>04690632</v>
      </c>
      <c r="AA1829" s="209" t="str">
        <f t="shared" si="654"/>
        <v>BRLP0632</v>
      </c>
      <c r="AB1829" s="222" t="e">
        <f>VLOOKUP(Y1829,#REF!,2,0)</f>
        <v>#REF!</v>
      </c>
      <c r="AC1829" s="222" t="e">
        <f>VLOOKUP(Z1829,#REF!,2,0)</f>
        <v>#REF!</v>
      </c>
      <c r="AD1829" s="222" t="e">
        <f>VLOOKUP(AA1829,#REF!,2,0)</f>
        <v>#REF!</v>
      </c>
      <c r="AE1829" s="228" t="e">
        <f t="shared" si="655"/>
        <v>#REF!</v>
      </c>
      <c r="AF1829" s="230" t="e">
        <f t="shared" si="656"/>
        <v>#REF!</v>
      </c>
      <c r="AG1829" s="230">
        <v>2</v>
      </c>
      <c r="AH1829" s="230" t="e">
        <f t="shared" si="657"/>
        <v>#REF!</v>
      </c>
      <c r="AI1829" s="230" t="e">
        <f t="shared" si="658"/>
        <v>#REF!</v>
      </c>
      <c r="AJ1829" s="230" t="e">
        <f t="shared" si="659"/>
        <v>#REF!</v>
      </c>
      <c r="AK1829" s="209"/>
      <c r="AL1829" s="209"/>
      <c r="AM1829" s="209"/>
      <c r="AN1829" s="209"/>
      <c r="AO1829" s="209"/>
      <c r="AP1829" s="209"/>
      <c r="AQ1829" s="209"/>
      <c r="AR1829" s="209"/>
      <c r="AS1829" s="209"/>
      <c r="AT1829" s="209"/>
      <c r="AU1829" s="209"/>
      <c r="AV1829" s="209"/>
      <c r="AW1829" s="209"/>
      <c r="AX1829"/>
    </row>
    <row r="1830" spans="1:50" ht="15" x14ac:dyDescent="0.25">
      <c r="A1830" s="209">
        <v>4601</v>
      </c>
      <c r="B1830" s="209" t="s">
        <v>718</v>
      </c>
      <c r="C1830" s="210">
        <v>45693.684027777781</v>
      </c>
      <c r="D1830" s="209" t="s">
        <v>2236</v>
      </c>
      <c r="E1830" s="209" t="s">
        <v>744</v>
      </c>
      <c r="F1830" s="209">
        <v>5</v>
      </c>
      <c r="G1830" s="209" t="s">
        <v>8</v>
      </c>
      <c r="H1830" s="209" t="s">
        <v>626</v>
      </c>
      <c r="I1830" s="209" t="s">
        <v>624</v>
      </c>
      <c r="J1830" s="209" t="s">
        <v>1</v>
      </c>
      <c r="K1830" s="209" t="s">
        <v>2457</v>
      </c>
      <c r="L1830" s="209" t="s">
        <v>597</v>
      </c>
      <c r="M1830" s="209" t="s">
        <v>2390</v>
      </c>
      <c r="N1830" s="209" t="s">
        <v>2479</v>
      </c>
      <c r="O1830" s="209" t="s">
        <v>2481</v>
      </c>
      <c r="P1830" s="209"/>
      <c r="Q1830" s="209" t="s">
        <v>688</v>
      </c>
      <c r="R1830" s="209" t="e">
        <f>VLOOKUP(LEFT(Solicitacao_Prancha[[#This Row],[ORIGEM]],4),#REF!,2,0)</f>
        <v>#REF!</v>
      </c>
      <c r="S1830" s="209" t="e">
        <f>VLOOKUP(LEFT(Solicitacao_Prancha[[#This Row],[DESTINO]],4),#REF!,2,0)</f>
        <v>#REF!</v>
      </c>
      <c r="T1830" s="218" t="str">
        <f t="shared" si="651"/>
        <v>Aderente</v>
      </c>
      <c r="U1830" s="222">
        <f>((CONCATENATE(Solicitacao_Prancha[[#This Row],[DATA MOVIMENTAÇÃO]]," ",Solicitacao_Prancha[[#This Row],[HORA MOVIMENTAÇÃO]])-Solicitacao_Prancha[[#This Row],[DATA SOLICITAÇÃO]])*24)+3</f>
        <v>67.583333333255723</v>
      </c>
      <c r="V1830" s="218" t="s">
        <v>410</v>
      </c>
      <c r="W1830" s="209" t="str">
        <f>LEFT(Solicitacao_Prancha[[#This Row],[ORIGEM]],4)</f>
        <v>0469</v>
      </c>
      <c r="X1830" s="209" t="str">
        <f>LEFT(Solicitacao_Prancha[[#This Row],[DESTINO]],4)</f>
        <v>0632</v>
      </c>
      <c r="Y1830" s="209" t="str">
        <f t="shared" si="652"/>
        <v>BRLP0469</v>
      </c>
      <c r="Z1830" s="209" t="str">
        <f t="shared" si="653"/>
        <v>04690632</v>
      </c>
      <c r="AA1830" s="209" t="str">
        <f t="shared" si="654"/>
        <v>BRLP0632</v>
      </c>
      <c r="AB1830" s="222" t="e">
        <f>VLOOKUP(Y1830,#REF!,2,0)</f>
        <v>#REF!</v>
      </c>
      <c r="AC1830" s="222" t="e">
        <f>VLOOKUP(Z1830,#REF!,2,0)</f>
        <v>#REF!</v>
      </c>
      <c r="AD1830" s="222" t="e">
        <f>VLOOKUP(AA1830,#REF!,2,0)</f>
        <v>#REF!</v>
      </c>
      <c r="AE1830" s="228" t="e">
        <f t="shared" si="655"/>
        <v>#REF!</v>
      </c>
      <c r="AF1830" s="230" t="e">
        <f t="shared" si="656"/>
        <v>#REF!</v>
      </c>
      <c r="AG1830" s="230">
        <v>2</v>
      </c>
      <c r="AH1830" s="230" t="e">
        <f t="shared" si="657"/>
        <v>#REF!</v>
      </c>
      <c r="AI1830" s="230" t="e">
        <f t="shared" si="658"/>
        <v>#REF!</v>
      </c>
      <c r="AJ1830" s="230" t="e">
        <f t="shared" si="659"/>
        <v>#REF!</v>
      </c>
      <c r="AK1830" s="209"/>
      <c r="AL1830" s="209"/>
      <c r="AM1830" s="209"/>
      <c r="AN1830" s="209"/>
      <c r="AO1830" s="209"/>
      <c r="AP1830" s="209"/>
      <c r="AQ1830" s="209"/>
      <c r="AR1830" s="209"/>
      <c r="AS1830" s="209"/>
      <c r="AT1830" s="209"/>
      <c r="AU1830" s="209"/>
      <c r="AV1830" s="209"/>
      <c r="AW1830" s="209"/>
      <c r="AX1830"/>
    </row>
    <row r="1831" spans="1:50" ht="15" x14ac:dyDescent="0.25">
      <c r="A1831" s="209">
        <v>4602</v>
      </c>
      <c r="B1831" s="209" t="s">
        <v>718</v>
      </c>
      <c r="C1831" s="210">
        <v>45693.686805555553</v>
      </c>
      <c r="D1831" s="209" t="s">
        <v>2236</v>
      </c>
      <c r="E1831" s="209" t="s">
        <v>5</v>
      </c>
      <c r="F1831" s="209">
        <v>1</v>
      </c>
      <c r="G1831" s="209" t="s">
        <v>8</v>
      </c>
      <c r="H1831" s="209" t="s">
        <v>620</v>
      </c>
      <c r="I1831" s="209" t="s">
        <v>621</v>
      </c>
      <c r="J1831" s="209" t="s">
        <v>1</v>
      </c>
      <c r="K1831" s="209" t="s">
        <v>2457</v>
      </c>
      <c r="L1831" s="209" t="s">
        <v>597</v>
      </c>
      <c r="M1831" s="209" t="s">
        <v>2390</v>
      </c>
      <c r="N1831" s="209" t="s">
        <v>2479</v>
      </c>
      <c r="O1831" s="209" t="s">
        <v>2482</v>
      </c>
      <c r="P1831" s="209"/>
      <c r="Q1831" s="209" t="s">
        <v>687</v>
      </c>
      <c r="R1831" s="209" t="e">
        <f>VLOOKUP(LEFT(Solicitacao_Prancha[[#This Row],[ORIGEM]],4),#REF!,2,0)</f>
        <v>#REF!</v>
      </c>
      <c r="S1831" s="209" t="e">
        <f>VLOOKUP(LEFT(Solicitacao_Prancha[[#This Row],[DESTINO]],4),#REF!,2,0)</f>
        <v>#REF!</v>
      </c>
      <c r="T1831" s="218" t="str">
        <f t="shared" si="651"/>
        <v>Aderente</v>
      </c>
      <c r="U1831" s="222">
        <f>((CONCATENATE(Solicitacao_Prancha[[#This Row],[DATA MOVIMENTAÇÃO]]," ",Solicitacao_Prancha[[#This Row],[HORA MOVIMENTAÇÃO]])-Solicitacao_Prancha[[#This Row],[DATA SOLICITAÇÃO]])*24)+3</f>
        <v>67.516666666720994</v>
      </c>
      <c r="V1831" s="218" t="s">
        <v>410</v>
      </c>
      <c r="W1831" s="209" t="str">
        <f>LEFT(Solicitacao_Prancha[[#This Row],[ORIGEM]],4)</f>
        <v>0469</v>
      </c>
      <c r="X1831" s="209" t="str">
        <f>LEFT(Solicitacao_Prancha[[#This Row],[DESTINO]],4)</f>
        <v>0632</v>
      </c>
      <c r="Y1831" s="209" t="str">
        <f t="shared" si="652"/>
        <v>BRLP0469</v>
      </c>
      <c r="Z1831" s="209" t="str">
        <f t="shared" si="653"/>
        <v>04690632</v>
      </c>
      <c r="AA1831" s="209" t="str">
        <f t="shared" si="654"/>
        <v>BRLP0632</v>
      </c>
      <c r="AB1831" s="222" t="e">
        <f>VLOOKUP(Y1831,#REF!,2,0)</f>
        <v>#REF!</v>
      </c>
      <c r="AC1831" s="222" t="e">
        <f>VLOOKUP(Z1831,#REF!,2,0)</f>
        <v>#REF!</v>
      </c>
      <c r="AD1831" s="222" t="e">
        <f>VLOOKUP(AA1831,#REF!,2,0)</f>
        <v>#REF!</v>
      </c>
      <c r="AE1831" s="228" t="e">
        <f t="shared" si="655"/>
        <v>#REF!</v>
      </c>
      <c r="AF1831" s="230" t="e">
        <f t="shared" si="656"/>
        <v>#REF!</v>
      </c>
      <c r="AG1831" s="230">
        <v>2</v>
      </c>
      <c r="AH1831" s="230" t="e">
        <f t="shared" si="657"/>
        <v>#REF!</v>
      </c>
      <c r="AI1831" s="230" t="e">
        <f t="shared" si="658"/>
        <v>#REF!</v>
      </c>
      <c r="AJ1831" s="230" t="e">
        <f t="shared" si="659"/>
        <v>#REF!</v>
      </c>
      <c r="AK1831" s="209"/>
      <c r="AL1831" s="209"/>
      <c r="AM1831" s="209"/>
      <c r="AN1831" s="209"/>
      <c r="AO1831" s="209"/>
      <c r="AP1831" s="209"/>
      <c r="AQ1831" s="209"/>
      <c r="AR1831" s="209"/>
      <c r="AS1831" s="209"/>
      <c r="AT1831" s="209"/>
      <c r="AU1831" s="209"/>
      <c r="AV1831" s="209"/>
      <c r="AW1831" s="209"/>
      <c r="AX1831"/>
    </row>
    <row r="1832" spans="1:50" ht="15" hidden="1" x14ac:dyDescent="0.25">
      <c r="A1832" s="209">
        <v>4603</v>
      </c>
      <c r="B1832" s="209" t="s">
        <v>718</v>
      </c>
      <c r="C1832" s="210">
        <v>45693.688194444447</v>
      </c>
      <c r="D1832" s="209" t="s">
        <v>2236</v>
      </c>
      <c r="E1832" s="209" t="s">
        <v>744</v>
      </c>
      <c r="F1832" s="209">
        <v>3</v>
      </c>
      <c r="G1832" s="209" t="s">
        <v>8</v>
      </c>
      <c r="H1832" s="209" t="s">
        <v>624</v>
      </c>
      <c r="I1832" s="209" t="s">
        <v>624</v>
      </c>
      <c r="J1832" s="209" t="s">
        <v>1</v>
      </c>
      <c r="K1832" s="209" t="s">
        <v>2483</v>
      </c>
      <c r="L1832" s="209" t="s">
        <v>604</v>
      </c>
      <c r="M1832" s="209" t="s">
        <v>2390</v>
      </c>
      <c r="N1832" s="209" t="s">
        <v>2479</v>
      </c>
      <c r="O1832" s="209" t="s">
        <v>2484</v>
      </c>
      <c r="P1832" s="209"/>
      <c r="Q1832" s="209" t="s">
        <v>688</v>
      </c>
      <c r="R1832" s="209" t="e">
        <f>VLOOKUP(LEFT(Solicitacao_Prancha[[#This Row],[ORIGEM]],4),#REF!,2,0)</f>
        <v>#REF!</v>
      </c>
      <c r="S1832" s="209" t="e">
        <f>VLOOKUP(LEFT(Solicitacao_Prancha[[#This Row],[DESTINO]],4),#REF!,2,0)</f>
        <v>#REF!</v>
      </c>
      <c r="T1832" s="218" t="str">
        <f t="shared" si="651"/>
        <v>Aderente</v>
      </c>
      <c r="U1832" s="222">
        <f>((CONCATENATE(Solicitacao_Prancha[[#This Row],[DATA MOVIMENTAÇÃO]]," ",Solicitacao_Prancha[[#This Row],[HORA MOVIMENTAÇÃO]])-Solicitacao_Prancha[[#This Row],[DATA SOLICITAÇÃO]])*24)+3</f>
        <v>89.483333333220799</v>
      </c>
      <c r="V1832" s="218" t="s">
        <v>410</v>
      </c>
      <c r="W1832" s="209" t="str">
        <f>LEFT(Solicitacao_Prancha[[#This Row],[ORIGEM]],4)</f>
        <v>0469</v>
      </c>
      <c r="X1832" s="209" t="str">
        <f>LEFT(Solicitacao_Prancha[[#This Row],[DESTINO]],4)</f>
        <v>0632</v>
      </c>
      <c r="Y1832" s="209" t="str">
        <f t="shared" si="652"/>
        <v>BRLP0469</v>
      </c>
      <c r="Z1832" s="209" t="str">
        <f t="shared" si="653"/>
        <v>04690632</v>
      </c>
      <c r="AA1832" s="209" t="str">
        <f t="shared" si="654"/>
        <v>BRLP0632</v>
      </c>
      <c r="AB1832" s="222" t="e">
        <f>VLOOKUP(Y1832,#REF!,2,0)</f>
        <v>#REF!</v>
      </c>
      <c r="AC1832" s="222" t="e">
        <f>VLOOKUP(Z1832,#REF!,2,0)</f>
        <v>#REF!</v>
      </c>
      <c r="AD1832" s="222" t="e">
        <f>VLOOKUP(AA1832,#REF!,2,0)</f>
        <v>#REF!</v>
      </c>
      <c r="AE1832" s="228" t="e">
        <f t="shared" si="655"/>
        <v>#REF!</v>
      </c>
      <c r="AF1832" s="230" t="e">
        <f t="shared" si="656"/>
        <v>#REF!</v>
      </c>
      <c r="AG1832" s="230">
        <v>2</v>
      </c>
      <c r="AH1832" s="230" t="e">
        <f t="shared" si="657"/>
        <v>#REF!</v>
      </c>
      <c r="AI1832" s="230" t="e">
        <f t="shared" si="658"/>
        <v>#REF!</v>
      </c>
      <c r="AJ1832" s="230" t="e">
        <f t="shared" si="659"/>
        <v>#REF!</v>
      </c>
      <c r="AK1832" s="209"/>
      <c r="AL1832" s="209"/>
      <c r="AM1832" s="209"/>
      <c r="AN1832" s="209"/>
      <c r="AO1832" s="209"/>
      <c r="AP1832" s="209"/>
      <c r="AQ1832" s="209"/>
      <c r="AR1832" s="209"/>
      <c r="AS1832" s="209"/>
      <c r="AT1832" s="209"/>
      <c r="AU1832" s="209"/>
      <c r="AV1832" s="209"/>
      <c r="AW1832" s="209"/>
      <c r="AX1832"/>
    </row>
    <row r="1833" spans="1:50" ht="15" hidden="1" x14ac:dyDescent="0.25">
      <c r="A1833" s="209">
        <v>4605</v>
      </c>
      <c r="B1833" s="209" t="s">
        <v>743</v>
      </c>
      <c r="C1833" s="210">
        <v>45693.753472222219</v>
      </c>
      <c r="D1833" s="209" t="s">
        <v>1419</v>
      </c>
      <c r="E1833" s="209" t="s">
        <v>481</v>
      </c>
      <c r="F1833" s="209">
        <v>1</v>
      </c>
      <c r="G1833" s="209" t="s">
        <v>501</v>
      </c>
      <c r="H1833" s="209" t="s">
        <v>621</v>
      </c>
      <c r="I1833" s="209" t="s">
        <v>621</v>
      </c>
      <c r="J1833" s="209" t="s">
        <v>531</v>
      </c>
      <c r="K1833" s="209" t="s">
        <v>2424</v>
      </c>
      <c r="L1833" s="209" t="s">
        <v>614</v>
      </c>
      <c r="M1833" s="209" t="s">
        <v>974</v>
      </c>
      <c r="N1833" s="209" t="s">
        <v>2240</v>
      </c>
      <c r="O1833" s="209"/>
      <c r="P1833" s="209" t="s">
        <v>633</v>
      </c>
      <c r="Q1833" s="209" t="s">
        <v>688</v>
      </c>
      <c r="R1833" s="209" t="e">
        <f>VLOOKUP(LEFT(Solicitacao_Prancha[[#This Row],[ORIGEM]],4),#REF!,2,0)</f>
        <v>#REF!</v>
      </c>
      <c r="S1833" s="209" t="e">
        <f>VLOOKUP(LEFT(Solicitacao_Prancha[[#This Row],[DESTINO]],4),#REF!,2,0)</f>
        <v>#REF!</v>
      </c>
      <c r="T1833" s="218" t="str">
        <f t="shared" si="651"/>
        <v>Não Aderente</v>
      </c>
      <c r="U1833" s="222">
        <f>((CONCATENATE(Solicitacao_Prancha[[#This Row],[DATA MOVIMENTAÇÃO]]," ",Solicitacao_Prancha[[#This Row],[HORA MOVIMENTAÇÃO]])-Solicitacao_Prancha[[#This Row],[DATA SOLICITAÇÃO]])*24)+3</f>
        <v>1.9166666668024845</v>
      </c>
      <c r="V1833" s="218" t="s">
        <v>410</v>
      </c>
      <c r="W1833" s="209" t="str">
        <f>LEFT(Solicitacao_Prancha[[#This Row],[ORIGEM]],4)</f>
        <v>0517</v>
      </c>
      <c r="X1833" s="209" t="str">
        <f>LEFT(Solicitacao_Prancha[[#This Row],[DESTINO]],4)</f>
        <v>0475</v>
      </c>
      <c r="Y1833" s="209" t="str">
        <f t="shared" si="652"/>
        <v>BRLP0517</v>
      </c>
      <c r="Z1833" s="209" t="str">
        <f t="shared" si="653"/>
        <v>05170475</v>
      </c>
      <c r="AA1833" s="209" t="str">
        <f t="shared" si="654"/>
        <v>BRLP0475</v>
      </c>
      <c r="AB1833" s="222" t="e">
        <f>VLOOKUP(Y1833,#REF!,2,0)</f>
        <v>#REF!</v>
      </c>
      <c r="AC1833" s="222" t="e">
        <f>VLOOKUP(Z1833,#REF!,2,0)</f>
        <v>#REF!</v>
      </c>
      <c r="AD1833" s="222" t="e">
        <f>VLOOKUP(AA1833,#REF!,2,0)</f>
        <v>#REF!</v>
      </c>
      <c r="AE1833" s="228" t="e">
        <f t="shared" si="655"/>
        <v>#REF!</v>
      </c>
      <c r="AF1833" s="230" t="e">
        <f t="shared" si="656"/>
        <v>#REF!</v>
      </c>
      <c r="AG1833" s="230">
        <v>2</v>
      </c>
      <c r="AH1833" s="230" t="e">
        <f t="shared" si="657"/>
        <v>#REF!</v>
      </c>
      <c r="AI1833" s="230" t="e">
        <f t="shared" si="658"/>
        <v>#REF!</v>
      </c>
      <c r="AJ1833" s="230" t="e">
        <f t="shared" si="659"/>
        <v>#REF!</v>
      </c>
      <c r="AK1833" s="209"/>
      <c r="AL1833" s="209"/>
      <c r="AM1833" s="209"/>
      <c r="AN1833" s="209"/>
      <c r="AO1833" s="209"/>
      <c r="AP1833" s="209"/>
      <c r="AQ1833" s="209"/>
      <c r="AR1833" s="209"/>
      <c r="AS1833" s="209"/>
      <c r="AT1833" s="209"/>
      <c r="AU1833" s="209"/>
      <c r="AV1833" s="209"/>
      <c r="AW1833" s="209"/>
      <c r="AX1833"/>
    </row>
    <row r="1834" spans="1:50" ht="15" hidden="1" x14ac:dyDescent="0.25">
      <c r="A1834" s="209">
        <v>4607</v>
      </c>
      <c r="B1834" s="209" t="s">
        <v>743</v>
      </c>
      <c r="C1834" s="210">
        <v>45693.755555555559</v>
      </c>
      <c r="D1834" s="209" t="s">
        <v>1419</v>
      </c>
      <c r="E1834" s="209" t="s">
        <v>503</v>
      </c>
      <c r="F1834" s="209">
        <v>1</v>
      </c>
      <c r="G1834" s="209" t="s">
        <v>501</v>
      </c>
      <c r="H1834" s="209" t="s">
        <v>621</v>
      </c>
      <c r="I1834" s="209" t="s">
        <v>621</v>
      </c>
      <c r="J1834" s="209" t="s">
        <v>531</v>
      </c>
      <c r="K1834" s="209" t="s">
        <v>2424</v>
      </c>
      <c r="L1834" s="209" t="s">
        <v>614</v>
      </c>
      <c r="M1834" s="209" t="s">
        <v>974</v>
      </c>
      <c r="N1834" s="209" t="s">
        <v>2240</v>
      </c>
      <c r="O1834" s="209"/>
      <c r="P1834" s="209" t="s">
        <v>848</v>
      </c>
      <c r="Q1834" s="209" t="s">
        <v>688</v>
      </c>
      <c r="R1834" s="209" t="e">
        <f>VLOOKUP(LEFT(Solicitacao_Prancha[[#This Row],[ORIGEM]],4),#REF!,2,0)</f>
        <v>#REF!</v>
      </c>
      <c r="S1834" s="209" t="e">
        <f>VLOOKUP(LEFT(Solicitacao_Prancha[[#This Row],[DESTINO]],4),#REF!,2,0)</f>
        <v>#REF!</v>
      </c>
      <c r="T1834" s="218" t="str">
        <f t="shared" si="651"/>
        <v>Não Aderente</v>
      </c>
      <c r="U1834" s="222">
        <f>((CONCATENATE(Solicitacao_Prancha[[#This Row],[DATA MOVIMENTAÇÃO]]," ",Solicitacao_Prancha[[#This Row],[HORA MOVIMENTAÇÃO]])-Solicitacao_Prancha[[#This Row],[DATA SOLICITAÇÃO]])*24)+3</f>
        <v>1.8666666666395031</v>
      </c>
      <c r="V1834" s="218" t="s">
        <v>410</v>
      </c>
      <c r="W1834" s="209" t="str">
        <f>LEFT(Solicitacao_Prancha[[#This Row],[ORIGEM]],4)</f>
        <v>0517</v>
      </c>
      <c r="X1834" s="209" t="str">
        <f>LEFT(Solicitacao_Prancha[[#This Row],[DESTINO]],4)</f>
        <v>0475</v>
      </c>
      <c r="Y1834" s="209" t="str">
        <f t="shared" si="652"/>
        <v>BRLP0517</v>
      </c>
      <c r="Z1834" s="209" t="str">
        <f t="shared" si="653"/>
        <v>05170475</v>
      </c>
      <c r="AA1834" s="209" t="str">
        <f t="shared" si="654"/>
        <v>BRLP0475</v>
      </c>
      <c r="AB1834" s="222" t="e">
        <f>VLOOKUP(Y1834,#REF!,2,0)</f>
        <v>#REF!</v>
      </c>
      <c r="AC1834" s="222" t="e">
        <f>VLOOKUP(Z1834,#REF!,2,0)</f>
        <v>#REF!</v>
      </c>
      <c r="AD1834" s="222" t="e">
        <f>VLOOKUP(AA1834,#REF!,2,0)</f>
        <v>#REF!</v>
      </c>
      <c r="AE1834" s="228" t="e">
        <f t="shared" si="655"/>
        <v>#REF!</v>
      </c>
      <c r="AF1834" s="230" t="e">
        <f t="shared" si="656"/>
        <v>#REF!</v>
      </c>
      <c r="AG1834" s="230">
        <v>2</v>
      </c>
      <c r="AH1834" s="230" t="e">
        <f t="shared" si="657"/>
        <v>#REF!</v>
      </c>
      <c r="AI1834" s="230" t="e">
        <f t="shared" si="658"/>
        <v>#REF!</v>
      </c>
      <c r="AJ1834" s="230" t="e">
        <f t="shared" si="659"/>
        <v>#REF!</v>
      </c>
      <c r="AK1834" s="209"/>
      <c r="AL1834" s="209"/>
      <c r="AM1834" s="209"/>
      <c r="AN1834" s="209"/>
      <c r="AO1834" s="209"/>
      <c r="AP1834" s="209"/>
      <c r="AQ1834" s="209"/>
      <c r="AR1834" s="209"/>
      <c r="AS1834" s="209"/>
      <c r="AT1834" s="209"/>
      <c r="AU1834" s="209"/>
      <c r="AV1834" s="209"/>
      <c r="AW1834" s="209"/>
      <c r="AX1834"/>
    </row>
    <row r="1835" spans="1:50" ht="15" hidden="1" x14ac:dyDescent="0.25">
      <c r="A1835" s="209">
        <v>4606</v>
      </c>
      <c r="B1835" s="209" t="s">
        <v>745</v>
      </c>
      <c r="C1835" s="210">
        <v>45693.757638888892</v>
      </c>
      <c r="D1835" s="209" t="s">
        <v>2347</v>
      </c>
      <c r="E1835" s="209" t="s">
        <v>497</v>
      </c>
      <c r="F1835" s="209">
        <v>4</v>
      </c>
      <c r="G1835" s="209" t="s">
        <v>655</v>
      </c>
      <c r="H1835" s="209" t="s">
        <v>622</v>
      </c>
      <c r="I1835" s="209" t="s">
        <v>624</v>
      </c>
      <c r="J1835" s="209" t="s">
        <v>531</v>
      </c>
      <c r="K1835" s="209" t="s">
        <v>2430</v>
      </c>
      <c r="L1835" s="209" t="s">
        <v>604</v>
      </c>
      <c r="M1835" s="209" t="s">
        <v>490</v>
      </c>
      <c r="N1835" s="209" t="s">
        <v>2198</v>
      </c>
      <c r="O1835" s="209" t="s">
        <v>2485</v>
      </c>
      <c r="P1835" s="209" t="s">
        <v>514</v>
      </c>
      <c r="Q1835" s="209" t="s">
        <v>688</v>
      </c>
      <c r="R1835" s="209" t="e">
        <f>VLOOKUP(LEFT(Solicitacao_Prancha[[#This Row],[ORIGEM]],4),#REF!,2,0)</f>
        <v>#REF!</v>
      </c>
      <c r="S1835" s="209" t="e">
        <f>VLOOKUP(LEFT(Solicitacao_Prancha[[#This Row],[DESTINO]],4),#REF!,2,0)</f>
        <v>#REF!</v>
      </c>
      <c r="T1835" s="218" t="str">
        <f t="shared" ref="T1835" si="660">IF(U1835&gt;=48,"Aderente","Não Aderente")</f>
        <v>Não Aderente</v>
      </c>
      <c r="U1835" s="222">
        <f>((CONCATENATE(Solicitacao_Prancha[[#This Row],[DATA MOVIMENTAÇÃO]]," ",Solicitacao_Prancha[[#This Row],[HORA MOVIMENTAÇÃO]])-Solicitacao_Prancha[[#This Row],[DATA SOLICITAÇÃO]])*24)+3</f>
        <v>15.816666666534729</v>
      </c>
      <c r="V1835" s="218" t="s">
        <v>410</v>
      </c>
      <c r="W1835" s="209" t="str">
        <f>LEFT(Solicitacao_Prancha[[#This Row],[ORIGEM]],4)</f>
        <v>0425</v>
      </c>
      <c r="X1835" s="209" t="str">
        <f>LEFT(Solicitacao_Prancha[[#This Row],[DESTINO]],4)</f>
        <v>2095</v>
      </c>
      <c r="Y1835" s="209" t="str">
        <f t="shared" ref="Y1835" si="661">CONCATENATE(V1835,W1835)</f>
        <v>BRLP0425</v>
      </c>
      <c r="Z1835" s="209" t="str">
        <f t="shared" ref="Z1835" si="662">CONCATENATE(W1835,X1835)</f>
        <v>04252095</v>
      </c>
      <c r="AA1835" s="209" t="str">
        <f t="shared" ref="AA1835" si="663">CONCATENATE(V1835,X1835)</f>
        <v>BRLP2095</v>
      </c>
      <c r="AB1835" s="222" t="e">
        <f>VLOOKUP(Y1835,#REF!,2,0)</f>
        <v>#REF!</v>
      </c>
      <c r="AC1835" s="222" t="e">
        <f>VLOOKUP(Z1835,#REF!,2,0)</f>
        <v>#REF!</v>
      </c>
      <c r="AD1835" s="222" t="e">
        <f>VLOOKUP(AA1835,#REF!,2,0)</f>
        <v>#REF!</v>
      </c>
      <c r="AE1835" s="228" t="e">
        <f t="shared" ref="AE1835" si="664">SUM(AB1835:AD1835)</f>
        <v>#REF!</v>
      </c>
      <c r="AF1835" s="230" t="e">
        <f t="shared" ref="AF1835" si="665">(AB1835/65)+(AC1835/42.5)+(AD1835/65)</f>
        <v>#REF!</v>
      </c>
      <c r="AG1835" s="230">
        <v>2</v>
      </c>
      <c r="AH1835" s="230" t="e">
        <f t="shared" ref="AH1835" si="666">(AD1835/65)+(AE1835/42.5)+(AF1835/65)</f>
        <v>#REF!</v>
      </c>
      <c r="AI1835" s="230" t="e">
        <f t="shared" ref="AI1835" si="667">(AE1835/65)+(AF1835/42.5)+(AG1835/65)</f>
        <v>#REF!</v>
      </c>
      <c r="AJ1835" s="230" t="e">
        <f t="shared" ref="AJ1835" si="668">(AF1835/65)+(AG1835/42.5)+(AH1835/65)</f>
        <v>#REF!</v>
      </c>
      <c r="AK1835" s="209"/>
      <c r="AL1835" s="209"/>
      <c r="AM1835" s="209"/>
      <c r="AN1835" s="209"/>
      <c r="AO1835" s="209"/>
      <c r="AP1835" s="209"/>
      <c r="AQ1835" s="209"/>
      <c r="AR1835" s="209"/>
      <c r="AS1835" s="209"/>
      <c r="AT1835" s="209"/>
      <c r="AU1835" s="209"/>
      <c r="AV1835" s="209"/>
      <c r="AW1835" s="209"/>
      <c r="AX1835"/>
    </row>
    <row r="1836" spans="1:50" ht="15" hidden="1" x14ac:dyDescent="0.25">
      <c r="A1836" s="209">
        <v>4608</v>
      </c>
      <c r="B1836" s="209" t="s">
        <v>718</v>
      </c>
      <c r="C1836" s="210">
        <v>45693.760416666664</v>
      </c>
      <c r="D1836" s="209" t="s">
        <v>2053</v>
      </c>
      <c r="E1836" s="209" t="s">
        <v>719</v>
      </c>
      <c r="F1836" s="209">
        <v>10</v>
      </c>
      <c r="G1836" s="209" t="s">
        <v>487</v>
      </c>
      <c r="H1836" s="209" t="s">
        <v>626</v>
      </c>
      <c r="I1836" s="209" t="s">
        <v>624</v>
      </c>
      <c r="J1836" s="209" t="s">
        <v>1</v>
      </c>
      <c r="K1836" s="209" t="s">
        <v>2451</v>
      </c>
      <c r="L1836" s="209" t="s">
        <v>593</v>
      </c>
      <c r="M1836" s="209" t="s">
        <v>1580</v>
      </c>
      <c r="N1836" s="209" t="s">
        <v>1854</v>
      </c>
      <c r="O1836" s="209"/>
      <c r="P1836" s="209"/>
      <c r="Q1836" s="209" t="s">
        <v>688</v>
      </c>
      <c r="R1836" s="209" t="e">
        <f>VLOOKUP(LEFT(Solicitacao_Prancha[[#This Row],[ORIGEM]],4),#REF!,2,0)</f>
        <v>#REF!</v>
      </c>
      <c r="S1836" s="209" t="e">
        <f>VLOOKUP(LEFT(Solicitacao_Prancha[[#This Row],[DESTINO]],4),#REF!,2,0)</f>
        <v>#REF!</v>
      </c>
      <c r="T1836" s="218" t="str">
        <f t="shared" ref="T1836:T1846" si="669">IF(U1836&gt;=48,"Aderente","Não Aderente")</f>
        <v>Não Aderente</v>
      </c>
      <c r="U1836" s="222">
        <f>((CONCATENATE(Solicitacao_Prancha[[#This Row],[DATA MOVIMENTAÇÃO]]," ",Solicitacao_Prancha[[#This Row],[HORA MOVIMENTAÇÃO]])-Solicitacao_Prancha[[#This Row],[DATA SOLICITAÇÃO]])*24)+3</f>
        <v>40.750000000116415</v>
      </c>
      <c r="V1836" s="218" t="s">
        <v>410</v>
      </c>
      <c r="W1836" s="209" t="str">
        <f>LEFT(Solicitacao_Prancha[[#This Row],[ORIGEM]],4)</f>
        <v>0014</v>
      </c>
      <c r="X1836" s="209" t="str">
        <f>LEFT(Solicitacao_Prancha[[#This Row],[DESTINO]],4)</f>
        <v>0122</v>
      </c>
      <c r="Y1836" s="209" t="str">
        <f t="shared" ref="Y1836:Y1846" si="670">CONCATENATE(V1836,W1836)</f>
        <v>BRLP0014</v>
      </c>
      <c r="Z1836" s="209" t="str">
        <f t="shared" ref="Z1836:Z1846" si="671">CONCATENATE(W1836,X1836)</f>
        <v>00140122</v>
      </c>
      <c r="AA1836" s="209" t="str">
        <f t="shared" ref="AA1836:AA1846" si="672">CONCATENATE(V1836,X1836)</f>
        <v>BRLP0122</v>
      </c>
      <c r="AB1836" s="222" t="e">
        <f>VLOOKUP(Y1836,#REF!,2,0)</f>
        <v>#REF!</v>
      </c>
      <c r="AC1836" s="222" t="e">
        <f>VLOOKUP(Z1836,#REF!,2,0)</f>
        <v>#REF!</v>
      </c>
      <c r="AD1836" s="222" t="e">
        <f>VLOOKUP(AA1836,#REF!,2,0)</f>
        <v>#REF!</v>
      </c>
      <c r="AE1836" s="228" t="e">
        <f t="shared" ref="AE1836:AE1846" si="673">SUM(AB1836:AD1836)</f>
        <v>#REF!</v>
      </c>
      <c r="AF1836" s="230" t="e">
        <f t="shared" ref="AF1836:AF1846" si="674">(AB1836/65)+(AC1836/42.5)+(AD1836/65)</f>
        <v>#REF!</v>
      </c>
      <c r="AG1836" s="230">
        <v>2</v>
      </c>
      <c r="AH1836" s="230" t="e">
        <f t="shared" ref="AH1836:AH1846" si="675">(AD1836/65)+(AE1836/42.5)+(AF1836/65)</f>
        <v>#REF!</v>
      </c>
      <c r="AI1836" s="230" t="e">
        <f t="shared" ref="AI1836:AI1846" si="676">(AE1836/65)+(AF1836/42.5)+(AG1836/65)</f>
        <v>#REF!</v>
      </c>
      <c r="AJ1836" s="230" t="e">
        <f t="shared" ref="AJ1836:AJ1846" si="677">(AF1836/65)+(AG1836/42.5)+(AH1836/65)</f>
        <v>#REF!</v>
      </c>
      <c r="AK1836" s="209"/>
      <c r="AL1836" s="209"/>
      <c r="AM1836" s="209"/>
      <c r="AN1836" s="209"/>
      <c r="AO1836" s="209"/>
      <c r="AP1836" s="209"/>
      <c r="AQ1836" s="209"/>
      <c r="AR1836" s="209"/>
      <c r="AS1836" s="209"/>
      <c r="AT1836" s="209"/>
      <c r="AU1836" s="209"/>
      <c r="AV1836" s="209"/>
      <c r="AW1836" s="209"/>
      <c r="AX1836"/>
    </row>
    <row r="1837" spans="1:50" ht="15" hidden="1" x14ac:dyDescent="0.25">
      <c r="A1837" s="209">
        <v>4609</v>
      </c>
      <c r="B1837" s="209" t="s">
        <v>743</v>
      </c>
      <c r="C1837" s="210">
        <v>45693.79791666667</v>
      </c>
      <c r="D1837" s="209" t="s">
        <v>488</v>
      </c>
      <c r="E1837" s="209" t="s">
        <v>491</v>
      </c>
      <c r="F1837" s="209">
        <v>1</v>
      </c>
      <c r="G1837" s="209" t="s">
        <v>4</v>
      </c>
      <c r="H1837" s="209" t="s">
        <v>620</v>
      </c>
      <c r="I1837" s="209" t="s">
        <v>621</v>
      </c>
      <c r="J1837" s="209" t="s">
        <v>531</v>
      </c>
      <c r="K1837" s="209" t="s">
        <v>2430</v>
      </c>
      <c r="L1837" s="209" t="s">
        <v>604</v>
      </c>
      <c r="M1837" s="209" t="s">
        <v>1001</v>
      </c>
      <c r="N1837" s="209" t="s">
        <v>410</v>
      </c>
      <c r="O1837" s="209"/>
      <c r="P1837" s="209" t="s">
        <v>630</v>
      </c>
      <c r="Q1837" s="209" t="s">
        <v>688</v>
      </c>
      <c r="R1837" s="209" t="e">
        <f>VLOOKUP(LEFT(Solicitacao_Prancha[[#This Row],[ORIGEM]],4),#REF!,2,0)</f>
        <v>#REF!</v>
      </c>
      <c r="S1837" s="209" t="e">
        <f>VLOOKUP(LEFT(Solicitacao_Prancha[[#This Row],[DESTINO]],4),#REF!,2,0)</f>
        <v>#REF!</v>
      </c>
      <c r="T1837" s="218" t="str">
        <f t="shared" si="669"/>
        <v>Não Aderente</v>
      </c>
      <c r="U1837" s="222">
        <f>((CONCATENATE(Solicitacao_Prancha[[#This Row],[DATA MOVIMENTAÇÃO]]," ",Solicitacao_Prancha[[#This Row],[HORA MOVIMENTAÇÃO]])-Solicitacao_Prancha[[#This Row],[DATA SOLICITAÇÃO]])*24)+3</f>
        <v>14.849999999860302</v>
      </c>
      <c r="V1837" s="218" t="s">
        <v>410</v>
      </c>
      <c r="W1837" s="209" t="str">
        <f>LEFT(Solicitacao_Prancha[[#This Row],[ORIGEM]],4)</f>
        <v>0464</v>
      </c>
      <c r="X1837" s="209" t="str">
        <f>LEFT(Solicitacao_Prancha[[#This Row],[DESTINO]],4)</f>
        <v>BRLP</v>
      </c>
      <c r="Y1837" s="209" t="str">
        <f t="shared" si="670"/>
        <v>BRLP0464</v>
      </c>
      <c r="Z1837" s="209" t="str">
        <f t="shared" si="671"/>
        <v>0464BRLP</v>
      </c>
      <c r="AA1837" s="209" t="str">
        <f t="shared" si="672"/>
        <v>BRLPBRLP</v>
      </c>
      <c r="AB1837" s="222" t="e">
        <f>VLOOKUP(Y1837,#REF!,2,0)</f>
        <v>#REF!</v>
      </c>
      <c r="AC1837" s="222" t="e">
        <f>VLOOKUP(Z1837,#REF!,2,0)</f>
        <v>#REF!</v>
      </c>
      <c r="AD1837" s="222" t="e">
        <f>VLOOKUP(AA1837,#REF!,2,0)</f>
        <v>#REF!</v>
      </c>
      <c r="AE1837" s="228" t="e">
        <f t="shared" si="673"/>
        <v>#REF!</v>
      </c>
      <c r="AF1837" s="230" t="e">
        <f t="shared" si="674"/>
        <v>#REF!</v>
      </c>
      <c r="AG1837" s="230">
        <v>2</v>
      </c>
      <c r="AH1837" s="230" t="e">
        <f t="shared" si="675"/>
        <v>#REF!</v>
      </c>
      <c r="AI1837" s="230" t="e">
        <f t="shared" si="676"/>
        <v>#REF!</v>
      </c>
      <c r="AJ1837" s="230" t="e">
        <f t="shared" si="677"/>
        <v>#REF!</v>
      </c>
      <c r="AK1837" s="209"/>
      <c r="AL1837" s="209"/>
      <c r="AM1837" s="209"/>
      <c r="AN1837" s="209"/>
      <c r="AO1837" s="209"/>
      <c r="AP1837" s="209"/>
      <c r="AQ1837" s="209"/>
      <c r="AR1837" s="209"/>
      <c r="AS1837" s="209"/>
      <c r="AT1837" s="209"/>
      <c r="AU1837" s="209"/>
      <c r="AV1837" s="209"/>
      <c r="AW1837" s="209"/>
      <c r="AX1837"/>
    </row>
    <row r="1838" spans="1:50" ht="15" hidden="1" x14ac:dyDescent="0.25">
      <c r="A1838" s="209">
        <v>4610</v>
      </c>
      <c r="B1838" s="209" t="s">
        <v>743</v>
      </c>
      <c r="C1838" s="210">
        <v>45693.890277777777</v>
      </c>
      <c r="D1838" s="209" t="s">
        <v>488</v>
      </c>
      <c r="E1838" s="209" t="s">
        <v>489</v>
      </c>
      <c r="F1838" s="209">
        <v>1</v>
      </c>
      <c r="G1838" s="209" t="s">
        <v>4</v>
      </c>
      <c r="H1838" s="209" t="s">
        <v>620</v>
      </c>
      <c r="I1838" s="209" t="s">
        <v>621</v>
      </c>
      <c r="J1838" s="209" t="s">
        <v>531</v>
      </c>
      <c r="K1838" s="209" t="s">
        <v>2430</v>
      </c>
      <c r="L1838" s="209" t="s">
        <v>2486</v>
      </c>
      <c r="M1838" s="209" t="s">
        <v>1807</v>
      </c>
      <c r="N1838" s="209" t="s">
        <v>1580</v>
      </c>
      <c r="O1838" s="209"/>
      <c r="P1838" s="209" t="s">
        <v>630</v>
      </c>
      <c r="Q1838" s="209" t="s">
        <v>688</v>
      </c>
      <c r="R1838" s="209" t="e">
        <f>VLOOKUP(LEFT(Solicitacao_Prancha[[#This Row],[ORIGEM]],4),#REF!,2,0)</f>
        <v>#REF!</v>
      </c>
      <c r="S1838" s="209" t="e">
        <f>VLOOKUP(LEFT(Solicitacao_Prancha[[#This Row],[DESTINO]],4),#REF!,2,0)</f>
        <v>#REF!</v>
      </c>
      <c r="T1838" s="218" t="str">
        <f t="shared" si="669"/>
        <v>Não Aderente</v>
      </c>
      <c r="U1838" s="222">
        <f>((CONCATENATE(Solicitacao_Prancha[[#This Row],[DATA MOVIMENTAÇÃO]]," ",Solicitacao_Prancha[[#This Row],[HORA MOVIMENTAÇÃO]])-Solicitacao_Prancha[[#This Row],[DATA SOLICITAÇÃO]])*24)+3</f>
        <v>17.966666666732635</v>
      </c>
      <c r="V1838" s="218" t="s">
        <v>410</v>
      </c>
      <c r="W1838" s="209" t="str">
        <f>LEFT(Solicitacao_Prancha[[#This Row],[ORIGEM]],4)</f>
        <v>0285</v>
      </c>
      <c r="X1838" s="209" t="str">
        <f>LEFT(Solicitacao_Prancha[[#This Row],[DESTINO]],4)</f>
        <v>0014</v>
      </c>
      <c r="Y1838" s="209" t="str">
        <f t="shared" si="670"/>
        <v>BRLP0285</v>
      </c>
      <c r="Z1838" s="209" t="str">
        <f t="shared" si="671"/>
        <v>02850014</v>
      </c>
      <c r="AA1838" s="209" t="str">
        <f t="shared" si="672"/>
        <v>BRLP0014</v>
      </c>
      <c r="AB1838" s="222" t="e">
        <f>VLOOKUP(Y1838,#REF!,2,0)</f>
        <v>#REF!</v>
      </c>
      <c r="AC1838" s="222" t="e">
        <f>VLOOKUP(Z1838,#REF!,2,0)</f>
        <v>#REF!</v>
      </c>
      <c r="AD1838" s="222" t="e">
        <f>VLOOKUP(AA1838,#REF!,2,0)</f>
        <v>#REF!</v>
      </c>
      <c r="AE1838" s="228" t="e">
        <f t="shared" si="673"/>
        <v>#REF!</v>
      </c>
      <c r="AF1838" s="230" t="e">
        <f t="shared" si="674"/>
        <v>#REF!</v>
      </c>
      <c r="AG1838" s="230">
        <v>2</v>
      </c>
      <c r="AH1838" s="230" t="e">
        <f t="shared" si="675"/>
        <v>#REF!</v>
      </c>
      <c r="AI1838" s="230" t="e">
        <f t="shared" si="676"/>
        <v>#REF!</v>
      </c>
      <c r="AJ1838" s="230" t="e">
        <f t="shared" si="677"/>
        <v>#REF!</v>
      </c>
      <c r="AK1838" s="209"/>
      <c r="AL1838" s="209"/>
      <c r="AM1838" s="209"/>
      <c r="AN1838" s="209"/>
      <c r="AO1838" s="209"/>
      <c r="AP1838" s="209"/>
      <c r="AQ1838" s="209"/>
      <c r="AR1838" s="209"/>
      <c r="AS1838" s="209"/>
      <c r="AT1838" s="209"/>
      <c r="AU1838" s="209"/>
      <c r="AV1838" s="209"/>
      <c r="AW1838" s="209"/>
      <c r="AX1838"/>
    </row>
    <row r="1839" spans="1:50" ht="15" hidden="1" x14ac:dyDescent="0.25">
      <c r="A1839" s="209">
        <v>4612</v>
      </c>
      <c r="B1839" s="209" t="s">
        <v>717</v>
      </c>
      <c r="C1839" s="210">
        <v>45693.915972222225</v>
      </c>
      <c r="D1839" s="209" t="s">
        <v>511</v>
      </c>
      <c r="E1839" s="209" t="s">
        <v>491</v>
      </c>
      <c r="F1839" s="209">
        <v>1</v>
      </c>
      <c r="G1839" s="209" t="s">
        <v>8</v>
      </c>
      <c r="H1839" s="209" t="s">
        <v>620</v>
      </c>
      <c r="I1839" s="209" t="s">
        <v>624</v>
      </c>
      <c r="J1839" s="209" t="s">
        <v>531</v>
      </c>
      <c r="K1839" s="209" t="s">
        <v>2430</v>
      </c>
      <c r="L1839" s="209" t="s">
        <v>593</v>
      </c>
      <c r="M1839" s="209" t="s">
        <v>1748</v>
      </c>
      <c r="N1839" s="209" t="s">
        <v>974</v>
      </c>
      <c r="O1839" s="209"/>
      <c r="P1839" s="209" t="s">
        <v>630</v>
      </c>
      <c r="Q1839" s="209" t="s">
        <v>688</v>
      </c>
      <c r="R1839" s="209" t="e">
        <f>VLOOKUP(LEFT(Solicitacao_Prancha[[#This Row],[ORIGEM]],4),#REF!,2,0)</f>
        <v>#REF!</v>
      </c>
      <c r="S1839" s="209" t="e">
        <f>VLOOKUP(LEFT(Solicitacao_Prancha[[#This Row],[DESTINO]],4),#REF!,2,0)</f>
        <v>#REF!</v>
      </c>
      <c r="T1839" s="218" t="str">
        <f t="shared" si="669"/>
        <v>Não Aderente</v>
      </c>
      <c r="U1839" s="222">
        <f>((CONCATENATE(Solicitacao_Prancha[[#This Row],[DATA MOVIMENTAÇÃO]]," ",Solicitacao_Prancha[[#This Row],[HORA MOVIMENTAÇÃO]])-Solicitacao_Prancha[[#This Row],[DATA SOLICITAÇÃO]])*24)+3</f>
        <v>13.016666666662786</v>
      </c>
      <c r="V1839" s="218" t="s">
        <v>410</v>
      </c>
      <c r="W1839" s="209" t="str">
        <f>LEFT(Solicitacao_Prancha[[#This Row],[ORIGEM]],4)</f>
        <v>0455</v>
      </c>
      <c r="X1839" s="209" t="str">
        <f>LEFT(Solicitacao_Prancha[[#This Row],[DESTINO]],4)</f>
        <v>0517</v>
      </c>
      <c r="Y1839" s="209" t="str">
        <f t="shared" si="670"/>
        <v>BRLP0455</v>
      </c>
      <c r="Z1839" s="209" t="str">
        <f t="shared" si="671"/>
        <v>04550517</v>
      </c>
      <c r="AA1839" s="209" t="str">
        <f t="shared" si="672"/>
        <v>BRLP0517</v>
      </c>
      <c r="AB1839" s="222" t="e">
        <f>VLOOKUP(Y1839,#REF!,2,0)</f>
        <v>#REF!</v>
      </c>
      <c r="AC1839" s="222" t="e">
        <f>VLOOKUP(Z1839,#REF!,2,0)</f>
        <v>#REF!</v>
      </c>
      <c r="AD1839" s="222" t="e">
        <f>VLOOKUP(AA1839,#REF!,2,0)</f>
        <v>#REF!</v>
      </c>
      <c r="AE1839" s="228" t="e">
        <f t="shared" si="673"/>
        <v>#REF!</v>
      </c>
      <c r="AF1839" s="230" t="e">
        <f t="shared" si="674"/>
        <v>#REF!</v>
      </c>
      <c r="AG1839" s="230">
        <v>2</v>
      </c>
      <c r="AH1839" s="230" t="e">
        <f t="shared" si="675"/>
        <v>#REF!</v>
      </c>
      <c r="AI1839" s="230" t="e">
        <f t="shared" si="676"/>
        <v>#REF!</v>
      </c>
      <c r="AJ1839" s="230" t="e">
        <f t="shared" si="677"/>
        <v>#REF!</v>
      </c>
      <c r="AK1839" s="209"/>
      <c r="AL1839" s="209"/>
      <c r="AM1839" s="209"/>
      <c r="AN1839" s="209"/>
      <c r="AO1839" s="209"/>
      <c r="AP1839" s="209"/>
      <c r="AQ1839" s="209"/>
      <c r="AR1839" s="209"/>
      <c r="AS1839" s="209"/>
      <c r="AT1839" s="209"/>
      <c r="AU1839" s="209"/>
      <c r="AV1839" s="209"/>
      <c r="AW1839" s="209"/>
      <c r="AX1839"/>
    </row>
    <row r="1840" spans="1:50" ht="15" hidden="1" x14ac:dyDescent="0.25">
      <c r="A1840" s="209">
        <v>4611</v>
      </c>
      <c r="B1840" s="209" t="s">
        <v>743</v>
      </c>
      <c r="C1840" s="210">
        <v>45693.967361111114</v>
      </c>
      <c r="D1840" s="209" t="s">
        <v>1419</v>
      </c>
      <c r="E1840" s="209" t="s">
        <v>481</v>
      </c>
      <c r="F1840" s="209">
        <v>1</v>
      </c>
      <c r="G1840" s="209" t="s">
        <v>501</v>
      </c>
      <c r="H1840" s="209" t="s">
        <v>620</v>
      </c>
      <c r="I1840" s="209" t="s">
        <v>622</v>
      </c>
      <c r="J1840" s="209" t="s">
        <v>531</v>
      </c>
      <c r="K1840" s="209" t="s">
        <v>2430</v>
      </c>
      <c r="L1840" s="209" t="s">
        <v>597</v>
      </c>
      <c r="M1840" s="209" t="s">
        <v>1477</v>
      </c>
      <c r="N1840" s="209" t="s">
        <v>2240</v>
      </c>
      <c r="O1840" s="209"/>
      <c r="P1840" s="209" t="s">
        <v>633</v>
      </c>
      <c r="Q1840" s="209" t="s">
        <v>688</v>
      </c>
      <c r="R1840" s="209" t="e">
        <f>VLOOKUP(LEFT(Solicitacao_Prancha[[#This Row],[ORIGEM]],4),#REF!,2,0)</f>
        <v>#REF!</v>
      </c>
      <c r="S1840" s="209" t="e">
        <f>VLOOKUP(LEFT(Solicitacao_Prancha[[#This Row],[DESTINO]],4),#REF!,2,0)</f>
        <v>#REF!</v>
      </c>
      <c r="T1840" s="218" t="str">
        <f t="shared" si="669"/>
        <v>Não Aderente</v>
      </c>
      <c r="U1840" s="222">
        <f>((CONCATENATE(Solicitacao_Prancha[[#This Row],[DATA MOVIMENTAÇÃO]]," ",Solicitacao_Prancha[[#This Row],[HORA MOVIMENTAÇÃO]])-Solicitacao_Prancha[[#This Row],[DATA SOLICITAÇÃO]])*24)+3</f>
        <v>12.783333333267365</v>
      </c>
      <c r="V1840" s="218" t="s">
        <v>410</v>
      </c>
      <c r="W1840" s="209" t="str">
        <f>LEFT(Solicitacao_Prancha[[#This Row],[ORIGEM]],4)</f>
        <v>0520</v>
      </c>
      <c r="X1840" s="209" t="str">
        <f>LEFT(Solicitacao_Prancha[[#This Row],[DESTINO]],4)</f>
        <v>0475</v>
      </c>
      <c r="Y1840" s="209" t="str">
        <f t="shared" si="670"/>
        <v>BRLP0520</v>
      </c>
      <c r="Z1840" s="209" t="str">
        <f t="shared" si="671"/>
        <v>05200475</v>
      </c>
      <c r="AA1840" s="209" t="str">
        <f t="shared" si="672"/>
        <v>BRLP0475</v>
      </c>
      <c r="AB1840" s="222" t="e">
        <f>VLOOKUP(Y1840,#REF!,2,0)</f>
        <v>#REF!</v>
      </c>
      <c r="AC1840" s="222" t="e">
        <f>VLOOKUP(Z1840,#REF!,2,0)</f>
        <v>#REF!</v>
      </c>
      <c r="AD1840" s="222" t="e">
        <f>VLOOKUP(AA1840,#REF!,2,0)</f>
        <v>#REF!</v>
      </c>
      <c r="AE1840" s="228" t="e">
        <f t="shared" si="673"/>
        <v>#REF!</v>
      </c>
      <c r="AF1840" s="230" t="e">
        <f t="shared" si="674"/>
        <v>#REF!</v>
      </c>
      <c r="AG1840" s="230">
        <v>2</v>
      </c>
      <c r="AH1840" s="230" t="e">
        <f t="shared" si="675"/>
        <v>#REF!</v>
      </c>
      <c r="AI1840" s="230" t="e">
        <f t="shared" si="676"/>
        <v>#REF!</v>
      </c>
      <c r="AJ1840" s="230" t="e">
        <f t="shared" si="677"/>
        <v>#REF!</v>
      </c>
      <c r="AK1840" s="209"/>
      <c r="AL1840" s="209"/>
      <c r="AM1840" s="209"/>
      <c r="AN1840" s="209"/>
      <c r="AO1840" s="209"/>
      <c r="AP1840" s="209"/>
      <c r="AQ1840" s="209"/>
      <c r="AR1840" s="209"/>
      <c r="AS1840" s="209"/>
      <c r="AT1840" s="209"/>
      <c r="AU1840" s="209"/>
      <c r="AV1840" s="209"/>
      <c r="AW1840" s="209"/>
      <c r="AX1840"/>
    </row>
    <row r="1841" spans="1:50" ht="15" hidden="1" x14ac:dyDescent="0.25">
      <c r="A1841" s="209">
        <v>4613</v>
      </c>
      <c r="B1841" s="209" t="s">
        <v>717</v>
      </c>
      <c r="C1841" s="210">
        <v>45693.97152777778</v>
      </c>
      <c r="D1841" s="209" t="s">
        <v>511</v>
      </c>
      <c r="E1841" s="209" t="s">
        <v>493</v>
      </c>
      <c r="F1841" s="209">
        <v>1</v>
      </c>
      <c r="G1841" s="209" t="s">
        <v>487</v>
      </c>
      <c r="H1841" s="209" t="s">
        <v>620</v>
      </c>
      <c r="I1841" s="209" t="s">
        <v>624</v>
      </c>
      <c r="J1841" s="209" t="s">
        <v>531</v>
      </c>
      <c r="K1841" s="209" t="s">
        <v>2430</v>
      </c>
      <c r="L1841" s="209" t="s">
        <v>606</v>
      </c>
      <c r="M1841" s="209" t="s">
        <v>974</v>
      </c>
      <c r="N1841" s="209" t="s">
        <v>1001</v>
      </c>
      <c r="O1841" s="209"/>
      <c r="P1841" s="209" t="s">
        <v>630</v>
      </c>
      <c r="Q1841" s="209" t="s">
        <v>688</v>
      </c>
      <c r="R1841" s="209" t="e">
        <f>VLOOKUP(LEFT(Solicitacao_Prancha[[#This Row],[ORIGEM]],4),#REF!,2,0)</f>
        <v>#REF!</v>
      </c>
      <c r="S1841" s="209" t="e">
        <f>VLOOKUP(LEFT(Solicitacao_Prancha[[#This Row],[DESTINO]],4),#REF!,2,0)</f>
        <v>#REF!</v>
      </c>
      <c r="T1841" s="218" t="str">
        <f t="shared" si="669"/>
        <v>Não Aderente</v>
      </c>
      <c r="U1841" s="222">
        <f>((CONCATENATE(Solicitacao_Prancha[[#This Row],[DATA MOVIMENTAÇÃO]]," ",Solicitacao_Prancha[[#This Row],[HORA MOVIMENTAÇÃO]])-Solicitacao_Prancha[[#This Row],[DATA SOLICITAÇÃO]])*24)+3</f>
        <v>15.683333333290648</v>
      </c>
      <c r="V1841" s="218" t="s">
        <v>410</v>
      </c>
      <c r="W1841" s="209" t="str">
        <f>LEFT(Solicitacao_Prancha[[#This Row],[ORIGEM]],4)</f>
        <v>0517</v>
      </c>
      <c r="X1841" s="209" t="str">
        <f>LEFT(Solicitacao_Prancha[[#This Row],[DESTINO]],4)</f>
        <v>0464</v>
      </c>
      <c r="Y1841" s="209" t="str">
        <f t="shared" si="670"/>
        <v>BRLP0517</v>
      </c>
      <c r="Z1841" s="209" t="str">
        <f t="shared" si="671"/>
        <v>05170464</v>
      </c>
      <c r="AA1841" s="209" t="str">
        <f t="shared" si="672"/>
        <v>BRLP0464</v>
      </c>
      <c r="AB1841" s="222" t="e">
        <f>VLOOKUP(Y1841,#REF!,2,0)</f>
        <v>#REF!</v>
      </c>
      <c r="AC1841" s="222" t="e">
        <f>VLOOKUP(Z1841,#REF!,2,0)</f>
        <v>#REF!</v>
      </c>
      <c r="AD1841" s="222" t="e">
        <f>VLOOKUP(AA1841,#REF!,2,0)</f>
        <v>#REF!</v>
      </c>
      <c r="AE1841" s="228" t="e">
        <f t="shared" si="673"/>
        <v>#REF!</v>
      </c>
      <c r="AF1841" s="230" t="e">
        <f t="shared" si="674"/>
        <v>#REF!</v>
      </c>
      <c r="AG1841" s="230">
        <v>2</v>
      </c>
      <c r="AH1841" s="230" t="e">
        <f t="shared" si="675"/>
        <v>#REF!</v>
      </c>
      <c r="AI1841" s="230" t="e">
        <f t="shared" si="676"/>
        <v>#REF!</v>
      </c>
      <c r="AJ1841" s="230" t="e">
        <f t="shared" si="677"/>
        <v>#REF!</v>
      </c>
      <c r="AK1841" s="209"/>
      <c r="AL1841" s="209"/>
      <c r="AM1841" s="209"/>
      <c r="AN1841" s="209"/>
      <c r="AO1841" s="209"/>
      <c r="AP1841" s="209"/>
      <c r="AQ1841" s="209"/>
      <c r="AR1841" s="209"/>
      <c r="AS1841" s="209"/>
      <c r="AT1841" s="209"/>
      <c r="AU1841" s="209"/>
      <c r="AV1841" s="209"/>
      <c r="AW1841" s="209"/>
      <c r="AX1841"/>
    </row>
    <row r="1842" spans="1:50" ht="15" hidden="1" x14ac:dyDescent="0.25">
      <c r="A1842" s="209">
        <v>4614</v>
      </c>
      <c r="B1842" s="209" t="s">
        <v>717</v>
      </c>
      <c r="C1842" s="210">
        <v>45693.99722222222</v>
      </c>
      <c r="D1842" s="209" t="s">
        <v>1350</v>
      </c>
      <c r="E1842" s="209" t="s">
        <v>500</v>
      </c>
      <c r="F1842" s="209">
        <v>1</v>
      </c>
      <c r="G1842" s="209" t="s">
        <v>506</v>
      </c>
      <c r="H1842" s="209" t="s">
        <v>620</v>
      </c>
      <c r="I1842" s="209" t="s">
        <v>624</v>
      </c>
      <c r="J1842" s="209" t="s">
        <v>1</v>
      </c>
      <c r="K1842" s="209" t="s">
        <v>2451</v>
      </c>
      <c r="L1842" s="209" t="s">
        <v>604</v>
      </c>
      <c r="M1842" s="209" t="s">
        <v>578</v>
      </c>
      <c r="N1842" s="209" t="s">
        <v>1495</v>
      </c>
      <c r="O1842" s="209"/>
      <c r="P1842" s="209"/>
      <c r="Q1842" s="209" t="s">
        <v>687</v>
      </c>
      <c r="R1842" s="209" t="e">
        <f>VLOOKUP(LEFT(Solicitacao_Prancha[[#This Row],[ORIGEM]],4),#REF!,2,0)</f>
        <v>#REF!</v>
      </c>
      <c r="S1842" s="209" t="e">
        <f>VLOOKUP(LEFT(Solicitacao_Prancha[[#This Row],[DESTINO]],4),#REF!,2,0)</f>
        <v>#REF!</v>
      </c>
      <c r="T1842" s="218" t="str">
        <f t="shared" si="669"/>
        <v>Não Aderente</v>
      </c>
      <c r="U1842" s="222">
        <f>((CONCATENATE(Solicitacao_Prancha[[#This Row],[DATA MOVIMENTAÇÃO]]," ",Solicitacao_Prancha[[#This Row],[HORA MOVIMENTAÇÃO]])-Solicitacao_Prancha[[#This Row],[DATA SOLICITAÇÃO]])*24)+3</f>
        <v>34.066666666651145</v>
      </c>
      <c r="V1842" s="218" t="s">
        <v>410</v>
      </c>
      <c r="W1842" s="209" t="str">
        <f>LEFT(Solicitacao_Prancha[[#This Row],[ORIGEM]],4)</f>
        <v>0367</v>
      </c>
      <c r="X1842" s="209" t="str">
        <f>LEFT(Solicitacao_Prancha[[#This Row],[DESTINO]],4)</f>
        <v>0366</v>
      </c>
      <c r="Y1842" s="209" t="str">
        <f t="shared" si="670"/>
        <v>BRLP0367</v>
      </c>
      <c r="Z1842" s="209" t="str">
        <f t="shared" si="671"/>
        <v>03670366</v>
      </c>
      <c r="AA1842" s="209" t="str">
        <f t="shared" si="672"/>
        <v>BRLP0366</v>
      </c>
      <c r="AB1842" s="222" t="e">
        <f>VLOOKUP(Y1842,#REF!,2,0)</f>
        <v>#REF!</v>
      </c>
      <c r="AC1842" s="222" t="e">
        <f>VLOOKUP(Z1842,#REF!,2,0)</f>
        <v>#REF!</v>
      </c>
      <c r="AD1842" s="222" t="e">
        <f>VLOOKUP(AA1842,#REF!,2,0)</f>
        <v>#REF!</v>
      </c>
      <c r="AE1842" s="228" t="e">
        <f t="shared" si="673"/>
        <v>#REF!</v>
      </c>
      <c r="AF1842" s="230" t="e">
        <f t="shared" si="674"/>
        <v>#REF!</v>
      </c>
      <c r="AG1842" s="230">
        <v>2</v>
      </c>
      <c r="AH1842" s="230" t="e">
        <f t="shared" si="675"/>
        <v>#REF!</v>
      </c>
      <c r="AI1842" s="230" t="e">
        <f t="shared" si="676"/>
        <v>#REF!</v>
      </c>
      <c r="AJ1842" s="230" t="e">
        <f t="shared" si="677"/>
        <v>#REF!</v>
      </c>
      <c r="AK1842" s="209"/>
      <c r="AL1842" s="209"/>
      <c r="AM1842" s="209"/>
      <c r="AN1842" s="209"/>
      <c r="AO1842" s="209"/>
      <c r="AP1842" s="209"/>
      <c r="AQ1842" s="209"/>
      <c r="AR1842" s="209"/>
      <c r="AS1842" s="209"/>
      <c r="AT1842" s="209"/>
      <c r="AU1842" s="209"/>
      <c r="AV1842" s="209"/>
      <c r="AW1842" s="209"/>
      <c r="AX1842"/>
    </row>
    <row r="1843" spans="1:50" ht="15" hidden="1" x14ac:dyDescent="0.25">
      <c r="A1843" s="209">
        <v>4615</v>
      </c>
      <c r="B1843" s="209" t="s">
        <v>717</v>
      </c>
      <c r="C1843" s="210">
        <v>45694.00277777778</v>
      </c>
      <c r="D1843" s="209" t="s">
        <v>588</v>
      </c>
      <c r="E1843" s="209" t="s">
        <v>500</v>
      </c>
      <c r="F1843" s="209">
        <v>1</v>
      </c>
      <c r="G1843" s="209" t="s">
        <v>492</v>
      </c>
      <c r="H1843" s="209" t="s">
        <v>620</v>
      </c>
      <c r="I1843" s="209" t="s">
        <v>624</v>
      </c>
      <c r="J1843" s="209" t="s">
        <v>1</v>
      </c>
      <c r="K1843" s="209" t="s">
        <v>2451</v>
      </c>
      <c r="L1843" s="209" t="s">
        <v>593</v>
      </c>
      <c r="M1843" s="209" t="s">
        <v>1463</v>
      </c>
      <c r="N1843" s="209" t="s">
        <v>652</v>
      </c>
      <c r="O1843" s="209"/>
      <c r="P1843" s="209"/>
      <c r="Q1843" s="209" t="s">
        <v>687</v>
      </c>
      <c r="R1843" s="209" t="e">
        <f>VLOOKUP(LEFT(Solicitacao_Prancha[[#This Row],[ORIGEM]],4),#REF!,2,0)</f>
        <v>#REF!</v>
      </c>
      <c r="S1843" s="209" t="e">
        <f>VLOOKUP(LEFT(Solicitacao_Prancha[[#This Row],[DESTINO]],4),#REF!,2,0)</f>
        <v>#REF!</v>
      </c>
      <c r="T1843" s="218" t="str">
        <f t="shared" si="669"/>
        <v>Não Aderente</v>
      </c>
      <c r="U1843" s="222">
        <f>((CONCATENATE(Solicitacao_Prancha[[#This Row],[DATA MOVIMENTAÇÃO]]," ",Solicitacao_Prancha[[#This Row],[HORA MOVIMENTAÇÃO]])-Solicitacao_Prancha[[#This Row],[DATA SOLICITAÇÃO]])*24)+3</f>
        <v>34.933333333348855</v>
      </c>
      <c r="V1843" s="218" t="s">
        <v>410</v>
      </c>
      <c r="W1843" s="209" t="str">
        <f>LEFT(Solicitacao_Prancha[[#This Row],[ORIGEM]],4)</f>
        <v>0521</v>
      </c>
      <c r="X1843" s="209" t="str">
        <f>LEFT(Solicitacao_Prancha[[#This Row],[DESTINO]],4)</f>
        <v>0390</v>
      </c>
      <c r="Y1843" s="209" t="str">
        <f t="shared" si="670"/>
        <v>BRLP0521</v>
      </c>
      <c r="Z1843" s="209" t="str">
        <f t="shared" si="671"/>
        <v>05210390</v>
      </c>
      <c r="AA1843" s="209" t="str">
        <f t="shared" si="672"/>
        <v>BRLP0390</v>
      </c>
      <c r="AB1843" s="222" t="e">
        <f>VLOOKUP(Y1843,#REF!,2,0)</f>
        <v>#REF!</v>
      </c>
      <c r="AC1843" s="222" t="e">
        <f>VLOOKUP(Z1843,#REF!,2,0)</f>
        <v>#REF!</v>
      </c>
      <c r="AD1843" s="222" t="e">
        <f>VLOOKUP(AA1843,#REF!,2,0)</f>
        <v>#REF!</v>
      </c>
      <c r="AE1843" s="228" t="e">
        <f t="shared" si="673"/>
        <v>#REF!</v>
      </c>
      <c r="AF1843" s="230" t="e">
        <f t="shared" si="674"/>
        <v>#REF!</v>
      </c>
      <c r="AG1843" s="230">
        <v>2</v>
      </c>
      <c r="AH1843" s="230" t="e">
        <f t="shared" si="675"/>
        <v>#REF!</v>
      </c>
      <c r="AI1843" s="230" t="e">
        <f t="shared" si="676"/>
        <v>#REF!</v>
      </c>
      <c r="AJ1843" s="230" t="e">
        <f t="shared" si="677"/>
        <v>#REF!</v>
      </c>
      <c r="AK1843" s="209"/>
      <c r="AL1843" s="209"/>
      <c r="AM1843" s="209"/>
      <c r="AN1843" s="209"/>
      <c r="AO1843" s="209"/>
      <c r="AP1843" s="209"/>
      <c r="AQ1843" s="209"/>
      <c r="AR1843" s="209"/>
      <c r="AS1843" s="209"/>
      <c r="AT1843" s="209"/>
      <c r="AU1843" s="209"/>
      <c r="AV1843" s="209"/>
      <c r="AW1843" s="209"/>
      <c r="AX1843"/>
    </row>
    <row r="1844" spans="1:50" ht="15" hidden="1" x14ac:dyDescent="0.25">
      <c r="A1844" s="209">
        <v>4616</v>
      </c>
      <c r="B1844" s="209" t="s">
        <v>745</v>
      </c>
      <c r="C1844" s="210">
        <v>45694.043749999997</v>
      </c>
      <c r="D1844" s="209" t="s">
        <v>844</v>
      </c>
      <c r="E1844" s="209" t="s">
        <v>485</v>
      </c>
      <c r="F1844" s="209">
        <v>1</v>
      </c>
      <c r="G1844" s="209" t="s">
        <v>845</v>
      </c>
      <c r="H1844" s="209" t="s">
        <v>620</v>
      </c>
      <c r="I1844" s="209" t="s">
        <v>624</v>
      </c>
      <c r="J1844" s="209" t="s">
        <v>1</v>
      </c>
      <c r="K1844" s="209" t="s">
        <v>2451</v>
      </c>
      <c r="L1844" s="209" t="s">
        <v>593</v>
      </c>
      <c r="M1844" s="209" t="s">
        <v>410</v>
      </c>
      <c r="N1844" s="209" t="s">
        <v>586</v>
      </c>
      <c r="O1844" s="209"/>
      <c r="P1844" s="209"/>
      <c r="Q1844" s="209" t="s">
        <v>687</v>
      </c>
      <c r="R1844" s="209" t="e">
        <f>VLOOKUP(LEFT(Solicitacao_Prancha[[#This Row],[ORIGEM]],4),#REF!,2,0)</f>
        <v>#REF!</v>
      </c>
      <c r="S1844" s="209" t="e">
        <f>VLOOKUP(LEFT(Solicitacao_Prancha[[#This Row],[DESTINO]],4),#REF!,2,0)</f>
        <v>#REF!</v>
      </c>
      <c r="T1844" s="218" t="str">
        <f t="shared" si="669"/>
        <v>Não Aderente</v>
      </c>
      <c r="U1844" s="222">
        <f>((CONCATENATE(Solicitacao_Prancha[[#This Row],[DATA MOVIMENTAÇÃO]]," ",Solicitacao_Prancha[[#This Row],[HORA MOVIMENTAÇÃO]])-Solicitacao_Prancha[[#This Row],[DATA SOLICITAÇÃO]])*24)+3</f>
        <v>33.950000000128057</v>
      </c>
      <c r="V1844" s="218" t="s">
        <v>410</v>
      </c>
      <c r="W1844" s="209" t="str">
        <f>LEFT(Solicitacao_Prancha[[#This Row],[ORIGEM]],4)</f>
        <v>BRLP</v>
      </c>
      <c r="X1844" s="209" t="str">
        <f>LEFT(Solicitacao_Prancha[[#This Row],[DESTINO]],4)</f>
        <v>0130</v>
      </c>
      <c r="Y1844" s="209" t="str">
        <f t="shared" si="670"/>
        <v>BRLPBRLP</v>
      </c>
      <c r="Z1844" s="209" t="str">
        <f t="shared" si="671"/>
        <v>BRLP0130</v>
      </c>
      <c r="AA1844" s="209" t="str">
        <f t="shared" si="672"/>
        <v>BRLP0130</v>
      </c>
      <c r="AB1844" s="222" t="e">
        <f>VLOOKUP(Y1844,#REF!,2,0)</f>
        <v>#REF!</v>
      </c>
      <c r="AC1844" s="222" t="e">
        <f>VLOOKUP(Z1844,#REF!,2,0)</f>
        <v>#REF!</v>
      </c>
      <c r="AD1844" s="222" t="e">
        <f>VLOOKUP(AA1844,#REF!,2,0)</f>
        <v>#REF!</v>
      </c>
      <c r="AE1844" s="228" t="e">
        <f t="shared" si="673"/>
        <v>#REF!</v>
      </c>
      <c r="AF1844" s="230" t="e">
        <f t="shared" si="674"/>
        <v>#REF!</v>
      </c>
      <c r="AG1844" s="230">
        <v>2</v>
      </c>
      <c r="AH1844" s="230" t="e">
        <f t="shared" si="675"/>
        <v>#REF!</v>
      </c>
      <c r="AI1844" s="230" t="e">
        <f t="shared" si="676"/>
        <v>#REF!</v>
      </c>
      <c r="AJ1844" s="230" t="e">
        <f t="shared" si="677"/>
        <v>#REF!</v>
      </c>
      <c r="AK1844" s="209"/>
      <c r="AL1844" s="209"/>
      <c r="AM1844" s="209"/>
      <c r="AN1844" s="209"/>
      <c r="AO1844" s="209"/>
      <c r="AP1844" s="209"/>
      <c r="AQ1844" s="209"/>
      <c r="AR1844" s="209"/>
      <c r="AS1844" s="209"/>
      <c r="AT1844" s="209"/>
      <c r="AU1844" s="209"/>
      <c r="AV1844" s="209"/>
      <c r="AW1844" s="209"/>
      <c r="AX1844"/>
    </row>
    <row r="1845" spans="1:50" ht="15" hidden="1" x14ac:dyDescent="0.25">
      <c r="A1845" s="209">
        <v>4617</v>
      </c>
      <c r="B1845" s="209" t="s">
        <v>745</v>
      </c>
      <c r="C1845" s="210">
        <v>45694.045138888891</v>
      </c>
      <c r="D1845" s="209" t="s">
        <v>844</v>
      </c>
      <c r="E1845" s="209" t="s">
        <v>485</v>
      </c>
      <c r="F1845" s="209">
        <v>1</v>
      </c>
      <c r="G1845" s="209" t="s">
        <v>845</v>
      </c>
      <c r="H1845" s="209" t="s">
        <v>620</v>
      </c>
      <c r="I1845" s="209" t="s">
        <v>624</v>
      </c>
      <c r="J1845" s="209" t="s">
        <v>1</v>
      </c>
      <c r="K1845" s="209" t="s">
        <v>2451</v>
      </c>
      <c r="L1845" s="209" t="s">
        <v>595</v>
      </c>
      <c r="M1845" s="209" t="s">
        <v>586</v>
      </c>
      <c r="N1845" s="209" t="s">
        <v>410</v>
      </c>
      <c r="O1845" s="209"/>
      <c r="P1845" s="209"/>
      <c r="Q1845" s="209" t="s">
        <v>687</v>
      </c>
      <c r="R1845" s="209" t="e">
        <f>VLOOKUP(LEFT(Solicitacao_Prancha[[#This Row],[ORIGEM]],4),#REF!,2,0)</f>
        <v>#REF!</v>
      </c>
      <c r="S1845" s="209" t="e">
        <f>VLOOKUP(LEFT(Solicitacao_Prancha[[#This Row],[DESTINO]],4),#REF!,2,0)</f>
        <v>#REF!</v>
      </c>
      <c r="T1845" s="218" t="str">
        <f t="shared" si="669"/>
        <v>Não Aderente</v>
      </c>
      <c r="U1845" s="222">
        <f>((CONCATENATE(Solicitacao_Prancha[[#This Row],[DATA MOVIMENTAÇÃO]]," ",Solicitacao_Prancha[[#This Row],[HORA MOVIMENTAÇÃO]])-Solicitacao_Prancha[[#This Row],[DATA SOLICITAÇÃO]])*24)+3</f>
        <v>35.916666666569654</v>
      </c>
      <c r="V1845" s="218" t="s">
        <v>410</v>
      </c>
      <c r="W1845" s="209" t="str">
        <f>LEFT(Solicitacao_Prancha[[#This Row],[ORIGEM]],4)</f>
        <v>0130</v>
      </c>
      <c r="X1845" s="209" t="str">
        <f>LEFT(Solicitacao_Prancha[[#This Row],[DESTINO]],4)</f>
        <v>BRLP</v>
      </c>
      <c r="Y1845" s="209" t="str">
        <f t="shared" si="670"/>
        <v>BRLP0130</v>
      </c>
      <c r="Z1845" s="209" t="str">
        <f t="shared" si="671"/>
        <v>0130BRLP</v>
      </c>
      <c r="AA1845" s="209" t="str">
        <f t="shared" si="672"/>
        <v>BRLPBRLP</v>
      </c>
      <c r="AB1845" s="222" t="e">
        <f>VLOOKUP(Y1845,#REF!,2,0)</f>
        <v>#REF!</v>
      </c>
      <c r="AC1845" s="222" t="e">
        <f>VLOOKUP(Z1845,#REF!,2,0)</f>
        <v>#REF!</v>
      </c>
      <c r="AD1845" s="222" t="e">
        <f>VLOOKUP(AA1845,#REF!,2,0)</f>
        <v>#REF!</v>
      </c>
      <c r="AE1845" s="228" t="e">
        <f t="shared" si="673"/>
        <v>#REF!</v>
      </c>
      <c r="AF1845" s="230" t="e">
        <f t="shared" si="674"/>
        <v>#REF!</v>
      </c>
      <c r="AG1845" s="230">
        <v>2</v>
      </c>
      <c r="AH1845" s="230" t="e">
        <f t="shared" si="675"/>
        <v>#REF!</v>
      </c>
      <c r="AI1845" s="230" t="e">
        <f t="shared" si="676"/>
        <v>#REF!</v>
      </c>
      <c r="AJ1845" s="230" t="e">
        <f t="shared" si="677"/>
        <v>#REF!</v>
      </c>
      <c r="AK1845" s="209"/>
      <c r="AL1845" s="209"/>
      <c r="AM1845" s="209"/>
      <c r="AN1845" s="209"/>
      <c r="AO1845" s="209"/>
      <c r="AP1845" s="209"/>
      <c r="AQ1845" s="209"/>
      <c r="AR1845" s="209"/>
      <c r="AS1845" s="209"/>
      <c r="AT1845" s="209"/>
      <c r="AU1845" s="209"/>
      <c r="AV1845" s="209"/>
      <c r="AW1845" s="209"/>
      <c r="AX1845"/>
    </row>
    <row r="1846" spans="1:50" ht="15" hidden="1" x14ac:dyDescent="0.25">
      <c r="A1846" s="209">
        <v>4618</v>
      </c>
      <c r="B1846" s="209" t="s">
        <v>717</v>
      </c>
      <c r="C1846" s="210">
        <v>45694.070138888892</v>
      </c>
      <c r="D1846" s="209" t="s">
        <v>562</v>
      </c>
      <c r="E1846" s="209" t="s">
        <v>493</v>
      </c>
      <c r="F1846" s="209">
        <v>1</v>
      </c>
      <c r="G1846" s="209" t="s">
        <v>543</v>
      </c>
      <c r="H1846" s="209" t="s">
        <v>620</v>
      </c>
      <c r="I1846" s="209" t="s">
        <v>621</v>
      </c>
      <c r="J1846" s="209" t="s">
        <v>1</v>
      </c>
      <c r="K1846" s="209" t="s">
        <v>2430</v>
      </c>
      <c r="L1846" s="209" t="s">
        <v>604</v>
      </c>
      <c r="M1846" s="209" t="s">
        <v>678</v>
      </c>
      <c r="N1846" s="209" t="s">
        <v>855</v>
      </c>
      <c r="O1846" s="209"/>
      <c r="P1846" s="209"/>
      <c r="Q1846" s="209" t="s">
        <v>688</v>
      </c>
      <c r="R1846" s="209" t="e">
        <f>VLOOKUP(LEFT(Solicitacao_Prancha[[#This Row],[ORIGEM]],4),#REF!,2,0)</f>
        <v>#REF!</v>
      </c>
      <c r="S1846" s="209" t="e">
        <f>VLOOKUP(LEFT(Solicitacao_Prancha[[#This Row],[DESTINO]],4),#REF!,2,0)</f>
        <v>#REF!</v>
      </c>
      <c r="T1846" s="218" t="str">
        <f t="shared" si="669"/>
        <v>Não Aderente</v>
      </c>
      <c r="U1846" s="222">
        <f>((CONCATENATE(Solicitacao_Prancha[[#This Row],[DATA MOVIMENTAÇÃO]]," ",Solicitacao_Prancha[[#This Row],[HORA MOVIMENTAÇÃO]])-Solicitacao_Prancha[[#This Row],[DATA SOLICITAÇÃO]])*24)+3</f>
        <v>8.3166666665347293</v>
      </c>
      <c r="V1846" s="218" t="s">
        <v>410</v>
      </c>
      <c r="W1846" s="209" t="str">
        <f>LEFT(Solicitacao_Prancha[[#This Row],[ORIGEM]],4)</f>
        <v>5014</v>
      </c>
      <c r="X1846" s="209" t="str">
        <f>LEFT(Solicitacao_Prancha[[#This Row],[DESTINO]],4)</f>
        <v>5016</v>
      </c>
      <c r="Y1846" s="209" t="str">
        <f t="shared" si="670"/>
        <v>BRLP5014</v>
      </c>
      <c r="Z1846" s="209" t="str">
        <f t="shared" si="671"/>
        <v>50145016</v>
      </c>
      <c r="AA1846" s="209" t="str">
        <f t="shared" si="672"/>
        <v>BRLP5016</v>
      </c>
      <c r="AB1846" s="222" t="e">
        <f>VLOOKUP(Y1846,#REF!,2,0)</f>
        <v>#REF!</v>
      </c>
      <c r="AC1846" s="222" t="e">
        <f>VLOOKUP(Z1846,#REF!,2,0)</f>
        <v>#REF!</v>
      </c>
      <c r="AD1846" s="222" t="e">
        <f>VLOOKUP(AA1846,#REF!,2,0)</f>
        <v>#REF!</v>
      </c>
      <c r="AE1846" s="228" t="e">
        <f t="shared" si="673"/>
        <v>#REF!</v>
      </c>
      <c r="AF1846" s="230" t="e">
        <f t="shared" si="674"/>
        <v>#REF!</v>
      </c>
      <c r="AG1846" s="230">
        <v>2</v>
      </c>
      <c r="AH1846" s="230" t="e">
        <f t="shared" si="675"/>
        <v>#REF!</v>
      </c>
      <c r="AI1846" s="230" t="e">
        <f t="shared" si="676"/>
        <v>#REF!</v>
      </c>
      <c r="AJ1846" s="230" t="e">
        <f t="shared" si="677"/>
        <v>#REF!</v>
      </c>
      <c r="AK1846" s="209"/>
      <c r="AL1846" s="209"/>
      <c r="AM1846" s="209"/>
      <c r="AN1846" s="209"/>
      <c r="AO1846" s="209"/>
      <c r="AP1846" s="209"/>
      <c r="AQ1846" s="209"/>
      <c r="AR1846" s="209"/>
      <c r="AS1846" s="209"/>
      <c r="AT1846" s="209"/>
      <c r="AU1846" s="209"/>
      <c r="AV1846" s="209"/>
      <c r="AW1846" s="209"/>
      <c r="AX1846"/>
    </row>
    <row r="1847" spans="1:50" ht="15" hidden="1" x14ac:dyDescent="0.25">
      <c r="A1847" s="209">
        <v>4619</v>
      </c>
      <c r="B1847" s="209" t="s">
        <v>717</v>
      </c>
      <c r="C1847" s="210">
        <v>45694.071527777778</v>
      </c>
      <c r="D1847" s="209" t="s">
        <v>562</v>
      </c>
      <c r="E1847" s="209" t="s">
        <v>5</v>
      </c>
      <c r="F1847" s="209">
        <v>0</v>
      </c>
      <c r="G1847" s="209" t="s">
        <v>543</v>
      </c>
      <c r="H1847" s="209" t="s">
        <v>620</v>
      </c>
      <c r="I1847" s="209" t="s">
        <v>620</v>
      </c>
      <c r="J1847" s="209" t="s">
        <v>1</v>
      </c>
      <c r="K1847" s="209" t="s">
        <v>2430</v>
      </c>
      <c r="L1847" s="209" t="s">
        <v>602</v>
      </c>
      <c r="M1847" s="209" t="s">
        <v>678</v>
      </c>
      <c r="N1847" s="209" t="s">
        <v>855</v>
      </c>
      <c r="O1847" s="209"/>
      <c r="P1847" s="209"/>
      <c r="Q1847" s="209" t="s">
        <v>688</v>
      </c>
      <c r="R1847" s="209" t="e">
        <f>VLOOKUP(LEFT(Solicitacao_Prancha[[#This Row],[ORIGEM]],4),#REF!,2,0)</f>
        <v>#REF!</v>
      </c>
      <c r="S1847" s="209" t="e">
        <f>VLOOKUP(LEFT(Solicitacao_Prancha[[#This Row],[DESTINO]],4),#REF!,2,0)</f>
        <v>#REF!</v>
      </c>
      <c r="T1847" s="218" t="str">
        <f t="shared" ref="T1847" si="678">IF(U1847&gt;=48,"Aderente","Não Aderente")</f>
        <v>Não Aderente</v>
      </c>
      <c r="U1847" s="222">
        <f>((CONCATENATE(Solicitacao_Prancha[[#This Row],[DATA MOVIMENTAÇÃO]]," ",Solicitacao_Prancha[[#This Row],[HORA MOVIMENTAÇÃO]])-Solicitacao_Prancha[[#This Row],[DATA SOLICITAÇÃO]])*24)+3</f>
        <v>16.283333333325572</v>
      </c>
      <c r="V1847" s="218" t="s">
        <v>410</v>
      </c>
      <c r="W1847" s="209" t="str">
        <f>LEFT(Solicitacao_Prancha[[#This Row],[ORIGEM]],4)</f>
        <v>5014</v>
      </c>
      <c r="X1847" s="209" t="str">
        <f>LEFT(Solicitacao_Prancha[[#This Row],[DESTINO]],4)</f>
        <v>5016</v>
      </c>
      <c r="Y1847" s="209" t="str">
        <f t="shared" ref="Y1847" si="679">CONCATENATE(V1847,W1847)</f>
        <v>BRLP5014</v>
      </c>
      <c r="Z1847" s="209" t="str">
        <f t="shared" ref="Z1847" si="680">CONCATENATE(W1847,X1847)</f>
        <v>50145016</v>
      </c>
      <c r="AA1847" s="209" t="str">
        <f t="shared" ref="AA1847" si="681">CONCATENATE(V1847,X1847)</f>
        <v>BRLP5016</v>
      </c>
      <c r="AB1847" s="222" t="e">
        <f>VLOOKUP(Y1847,#REF!,2,0)</f>
        <v>#REF!</v>
      </c>
      <c r="AC1847" s="222" t="e">
        <f>VLOOKUP(Z1847,#REF!,2,0)</f>
        <v>#REF!</v>
      </c>
      <c r="AD1847" s="222" t="e">
        <f>VLOOKUP(AA1847,#REF!,2,0)</f>
        <v>#REF!</v>
      </c>
      <c r="AE1847" s="228" t="e">
        <f t="shared" ref="AE1847" si="682">SUM(AB1847:AD1847)</f>
        <v>#REF!</v>
      </c>
      <c r="AF1847" s="230" t="e">
        <f t="shared" ref="AF1847" si="683">(AB1847/65)+(AC1847/42.5)+(AD1847/65)</f>
        <v>#REF!</v>
      </c>
      <c r="AG1847" s="230">
        <v>2</v>
      </c>
      <c r="AH1847" s="230" t="e">
        <f t="shared" ref="AH1847" si="684">(AD1847/65)+(AE1847/42.5)+(AF1847/65)</f>
        <v>#REF!</v>
      </c>
      <c r="AI1847" s="230" t="e">
        <f t="shared" ref="AI1847" si="685">(AE1847/65)+(AF1847/42.5)+(AG1847/65)</f>
        <v>#REF!</v>
      </c>
      <c r="AJ1847" s="230" t="e">
        <f t="shared" ref="AJ1847" si="686">(AF1847/65)+(AG1847/42.5)+(AH1847/65)</f>
        <v>#REF!</v>
      </c>
      <c r="AK1847" s="209"/>
      <c r="AL1847" s="209"/>
      <c r="AM1847" s="209"/>
      <c r="AN1847" s="209"/>
      <c r="AO1847" s="209"/>
      <c r="AP1847" s="209"/>
      <c r="AQ1847" s="209"/>
      <c r="AR1847" s="209"/>
      <c r="AS1847" s="209"/>
      <c r="AT1847" s="209"/>
      <c r="AU1847" s="209"/>
      <c r="AV1847" s="209"/>
      <c r="AW1847" s="209"/>
      <c r="AX1847"/>
    </row>
    <row r="1848" spans="1:50" ht="15" hidden="1" x14ac:dyDescent="0.25">
      <c r="A1848" s="209">
        <v>4620</v>
      </c>
      <c r="B1848" s="209" t="s">
        <v>717</v>
      </c>
      <c r="C1848" s="210">
        <v>45694.097222222219</v>
      </c>
      <c r="D1848" s="209" t="s">
        <v>562</v>
      </c>
      <c r="E1848" s="209" t="s">
        <v>500</v>
      </c>
      <c r="F1848" s="209">
        <v>1</v>
      </c>
      <c r="G1848" s="209" t="s">
        <v>543</v>
      </c>
      <c r="H1848" s="209" t="s">
        <v>620</v>
      </c>
      <c r="I1848" s="209" t="s">
        <v>621</v>
      </c>
      <c r="J1848" s="209" t="s">
        <v>1</v>
      </c>
      <c r="K1848" s="209" t="s">
        <v>2430</v>
      </c>
      <c r="L1848" s="209" t="s">
        <v>594</v>
      </c>
      <c r="M1848" s="209" t="s">
        <v>678</v>
      </c>
      <c r="N1848" s="209" t="s">
        <v>855</v>
      </c>
      <c r="O1848" s="209"/>
      <c r="P1848" s="209"/>
      <c r="Q1848" s="209" t="s">
        <v>688</v>
      </c>
      <c r="R1848" s="209" t="e">
        <f>VLOOKUP(LEFT(Solicitacao_Prancha[[#This Row],[ORIGEM]],4),#REF!,2,0)</f>
        <v>#REF!</v>
      </c>
      <c r="S1848" s="209" t="e">
        <f>VLOOKUP(LEFT(Solicitacao_Prancha[[#This Row],[DESTINO]],4),#REF!,2,0)</f>
        <v>#REF!</v>
      </c>
      <c r="T1848" s="218" t="str">
        <f t="shared" ref="T1848:T1860" si="687">IF(U1848&gt;=48,"Aderente","Não Aderente")</f>
        <v>Não Aderente</v>
      </c>
      <c r="U1848" s="222">
        <f>((CONCATENATE(Solicitacao_Prancha[[#This Row],[DATA MOVIMENTAÇÃO]]," ",Solicitacao_Prancha[[#This Row],[HORA MOVIMENTAÇÃO]])-Solicitacao_Prancha[[#This Row],[DATA SOLICITAÇÃO]])*24)+3</f>
        <v>13.666666666686069</v>
      </c>
      <c r="V1848" s="218" t="s">
        <v>410</v>
      </c>
      <c r="W1848" s="209" t="str">
        <f>LEFT(Solicitacao_Prancha[[#This Row],[ORIGEM]],4)</f>
        <v>5014</v>
      </c>
      <c r="X1848" s="209" t="str">
        <f>LEFT(Solicitacao_Prancha[[#This Row],[DESTINO]],4)</f>
        <v>5016</v>
      </c>
      <c r="Y1848" s="209" t="str">
        <f t="shared" ref="Y1848:Y1860" si="688">CONCATENATE(V1848,W1848)</f>
        <v>BRLP5014</v>
      </c>
      <c r="Z1848" s="209" t="str">
        <f t="shared" ref="Z1848:Z1860" si="689">CONCATENATE(W1848,X1848)</f>
        <v>50145016</v>
      </c>
      <c r="AA1848" s="209" t="str">
        <f t="shared" ref="AA1848:AA1860" si="690">CONCATENATE(V1848,X1848)</f>
        <v>BRLP5016</v>
      </c>
      <c r="AB1848" s="222" t="e">
        <f>VLOOKUP(Y1848,#REF!,2,0)</f>
        <v>#REF!</v>
      </c>
      <c r="AC1848" s="222" t="e">
        <f>VLOOKUP(Z1848,#REF!,2,0)</f>
        <v>#REF!</v>
      </c>
      <c r="AD1848" s="222" t="e">
        <f>VLOOKUP(AA1848,#REF!,2,0)</f>
        <v>#REF!</v>
      </c>
      <c r="AE1848" s="228" t="e">
        <f t="shared" ref="AE1848:AE1860" si="691">SUM(AB1848:AD1848)</f>
        <v>#REF!</v>
      </c>
      <c r="AF1848" s="230" t="e">
        <f t="shared" ref="AF1848:AF1860" si="692">(AB1848/65)+(AC1848/42.5)+(AD1848/65)</f>
        <v>#REF!</v>
      </c>
      <c r="AG1848" s="230">
        <v>2</v>
      </c>
      <c r="AH1848" s="230" t="e">
        <f t="shared" ref="AH1848:AH1860" si="693">(AD1848/65)+(AE1848/42.5)+(AF1848/65)</f>
        <v>#REF!</v>
      </c>
      <c r="AI1848" s="230" t="e">
        <f t="shared" ref="AI1848:AI1860" si="694">(AE1848/65)+(AF1848/42.5)+(AG1848/65)</f>
        <v>#REF!</v>
      </c>
      <c r="AJ1848" s="230" t="e">
        <f t="shared" ref="AJ1848:AJ1860" si="695">(AF1848/65)+(AG1848/42.5)+(AH1848/65)</f>
        <v>#REF!</v>
      </c>
      <c r="AK1848" s="209"/>
      <c r="AL1848" s="209"/>
      <c r="AM1848" s="209"/>
      <c r="AN1848" s="209"/>
      <c r="AO1848" s="209"/>
      <c r="AP1848" s="209"/>
      <c r="AQ1848" s="209"/>
      <c r="AR1848" s="209"/>
      <c r="AS1848" s="209"/>
      <c r="AT1848" s="209"/>
      <c r="AU1848" s="209"/>
      <c r="AV1848" s="209"/>
      <c r="AW1848" s="209"/>
      <c r="AX1848"/>
    </row>
    <row r="1849" spans="1:50" ht="15" x14ac:dyDescent="0.25">
      <c r="A1849" s="209">
        <v>4621</v>
      </c>
      <c r="B1849" s="209" t="s">
        <v>745</v>
      </c>
      <c r="C1849" s="210">
        <v>45694.494444444441</v>
      </c>
      <c r="D1849" s="209" t="s">
        <v>484</v>
      </c>
      <c r="E1849" s="209" t="s">
        <v>524</v>
      </c>
      <c r="F1849" s="209">
        <v>2</v>
      </c>
      <c r="G1849" s="209" t="s">
        <v>525</v>
      </c>
      <c r="H1849" s="209" t="s">
        <v>620</v>
      </c>
      <c r="I1849" s="209" t="s">
        <v>622</v>
      </c>
      <c r="J1849" s="209" t="s">
        <v>1</v>
      </c>
      <c r="K1849" s="209" t="s">
        <v>2457</v>
      </c>
      <c r="L1849" s="209" t="s">
        <v>2284</v>
      </c>
      <c r="M1849" s="209" t="s">
        <v>647</v>
      </c>
      <c r="N1849" s="209" t="s">
        <v>682</v>
      </c>
      <c r="O1849" s="209" t="s">
        <v>2487</v>
      </c>
      <c r="P1849" s="209"/>
      <c r="Q1849" s="209" t="s">
        <v>688</v>
      </c>
      <c r="R1849" s="209" t="e">
        <f>VLOOKUP(LEFT(Solicitacao_Prancha[[#This Row],[ORIGEM]],4),#REF!,2,0)</f>
        <v>#REF!</v>
      </c>
      <c r="S1849" s="209" t="e">
        <f>VLOOKUP(LEFT(Solicitacao_Prancha[[#This Row],[DESTINO]],4),#REF!,2,0)</f>
        <v>#REF!</v>
      </c>
      <c r="T1849" s="218" t="str">
        <f t="shared" si="687"/>
        <v>Não Aderente</v>
      </c>
      <c r="U1849" s="222">
        <f>((CONCATENATE(Solicitacao_Prancha[[#This Row],[DATA MOVIMENTAÇÃO]]," ",Solicitacao_Prancha[[#This Row],[HORA MOVIMENTAÇÃO]])-Solicitacao_Prancha[[#This Row],[DATA SOLICITAÇÃO]])*24)+3</f>
        <v>45.150000000139698</v>
      </c>
      <c r="V1849" s="218" t="s">
        <v>410</v>
      </c>
      <c r="W1849" s="209" t="str">
        <f>LEFT(Solicitacao_Prancha[[#This Row],[ORIGEM]],4)</f>
        <v>0298</v>
      </c>
      <c r="X1849" s="209" t="str">
        <f>LEFT(Solicitacao_Prancha[[#This Row],[DESTINO]],4)</f>
        <v>0457</v>
      </c>
      <c r="Y1849" s="209" t="str">
        <f t="shared" si="688"/>
        <v>BRLP0298</v>
      </c>
      <c r="Z1849" s="209" t="str">
        <f t="shared" si="689"/>
        <v>02980457</v>
      </c>
      <c r="AA1849" s="209" t="str">
        <f t="shared" si="690"/>
        <v>BRLP0457</v>
      </c>
      <c r="AB1849" s="222" t="e">
        <f>VLOOKUP(Y1849,#REF!,2,0)</f>
        <v>#REF!</v>
      </c>
      <c r="AC1849" s="222" t="e">
        <f>VLOOKUP(Z1849,#REF!,2,0)</f>
        <v>#REF!</v>
      </c>
      <c r="AD1849" s="222" t="e">
        <f>VLOOKUP(AA1849,#REF!,2,0)</f>
        <v>#REF!</v>
      </c>
      <c r="AE1849" s="228" t="e">
        <f t="shared" si="691"/>
        <v>#REF!</v>
      </c>
      <c r="AF1849" s="230" t="e">
        <f t="shared" si="692"/>
        <v>#REF!</v>
      </c>
      <c r="AG1849" s="230">
        <v>2</v>
      </c>
      <c r="AH1849" s="230" t="e">
        <f t="shared" si="693"/>
        <v>#REF!</v>
      </c>
      <c r="AI1849" s="230" t="e">
        <f t="shared" si="694"/>
        <v>#REF!</v>
      </c>
      <c r="AJ1849" s="230" t="e">
        <f t="shared" si="695"/>
        <v>#REF!</v>
      </c>
      <c r="AK1849" s="209"/>
      <c r="AL1849" s="209"/>
      <c r="AM1849" s="209"/>
      <c r="AN1849" s="209"/>
      <c r="AO1849" s="209"/>
      <c r="AP1849" s="209"/>
      <c r="AQ1849" s="209"/>
      <c r="AR1849" s="209"/>
      <c r="AS1849" s="209"/>
      <c r="AT1849" s="209"/>
      <c r="AU1849" s="209"/>
      <c r="AV1849" s="209"/>
      <c r="AW1849" s="209"/>
      <c r="AX1849"/>
    </row>
    <row r="1850" spans="1:50" ht="15" x14ac:dyDescent="0.25">
      <c r="A1850" s="209">
        <v>4622</v>
      </c>
      <c r="B1850" s="209" t="s">
        <v>717</v>
      </c>
      <c r="C1850" s="210">
        <v>45694.529166666667</v>
      </c>
      <c r="D1850" s="209" t="s">
        <v>558</v>
      </c>
      <c r="E1850" s="209" t="s">
        <v>500</v>
      </c>
      <c r="F1850" s="209">
        <v>1</v>
      </c>
      <c r="G1850" s="209" t="s">
        <v>6</v>
      </c>
      <c r="H1850" s="209" t="s">
        <v>620</v>
      </c>
      <c r="I1850" s="209" t="s">
        <v>624</v>
      </c>
      <c r="J1850" s="209" t="s">
        <v>1</v>
      </c>
      <c r="K1850" s="209" t="s">
        <v>2457</v>
      </c>
      <c r="L1850" s="209" t="s">
        <v>595</v>
      </c>
      <c r="M1850" s="209" t="s">
        <v>652</v>
      </c>
      <c r="N1850" s="209" t="s">
        <v>640</v>
      </c>
      <c r="O1850" s="209"/>
      <c r="P1850" s="209"/>
      <c r="Q1850" s="209" t="s">
        <v>688</v>
      </c>
      <c r="R1850" s="209" t="e">
        <f>VLOOKUP(LEFT(Solicitacao_Prancha[[#This Row],[ORIGEM]],4),#REF!,2,0)</f>
        <v>#REF!</v>
      </c>
      <c r="S1850" s="209" t="e">
        <f>VLOOKUP(LEFT(Solicitacao_Prancha[[#This Row],[DESTINO]],4),#REF!,2,0)</f>
        <v>#REF!</v>
      </c>
      <c r="T1850" s="218" t="str">
        <f t="shared" si="687"/>
        <v>Aderente</v>
      </c>
      <c r="U1850" s="222">
        <f>((CONCATENATE(Solicitacao_Prancha[[#This Row],[DATA MOVIMENTAÇÃO]]," ",Solicitacao_Prancha[[#This Row],[HORA MOVIMENTAÇÃO]])-Solicitacao_Prancha[[#This Row],[DATA SOLICITAÇÃO]])*24)+3</f>
        <v>48.299999999930151</v>
      </c>
      <c r="V1850" s="218" t="s">
        <v>410</v>
      </c>
      <c r="W1850" s="209" t="str">
        <f>LEFT(Solicitacao_Prancha[[#This Row],[ORIGEM]],4)</f>
        <v>0390</v>
      </c>
      <c r="X1850" s="209" t="str">
        <f>LEFT(Solicitacao_Prancha[[#This Row],[DESTINO]],4)</f>
        <v>0422</v>
      </c>
      <c r="Y1850" s="209" t="str">
        <f t="shared" si="688"/>
        <v>BRLP0390</v>
      </c>
      <c r="Z1850" s="209" t="str">
        <f t="shared" si="689"/>
        <v>03900422</v>
      </c>
      <c r="AA1850" s="209" t="str">
        <f t="shared" si="690"/>
        <v>BRLP0422</v>
      </c>
      <c r="AB1850" s="222" t="e">
        <f>VLOOKUP(Y1850,#REF!,2,0)</f>
        <v>#REF!</v>
      </c>
      <c r="AC1850" s="222" t="e">
        <f>VLOOKUP(Z1850,#REF!,2,0)</f>
        <v>#REF!</v>
      </c>
      <c r="AD1850" s="222" t="e">
        <f>VLOOKUP(AA1850,#REF!,2,0)</f>
        <v>#REF!</v>
      </c>
      <c r="AE1850" s="228" t="e">
        <f t="shared" si="691"/>
        <v>#REF!</v>
      </c>
      <c r="AF1850" s="230" t="e">
        <f t="shared" si="692"/>
        <v>#REF!</v>
      </c>
      <c r="AG1850" s="230">
        <v>2</v>
      </c>
      <c r="AH1850" s="230" t="e">
        <f t="shared" si="693"/>
        <v>#REF!</v>
      </c>
      <c r="AI1850" s="230" t="e">
        <f t="shared" si="694"/>
        <v>#REF!</v>
      </c>
      <c r="AJ1850" s="230" t="e">
        <f t="shared" si="695"/>
        <v>#REF!</v>
      </c>
      <c r="AK1850" s="209"/>
      <c r="AL1850" s="209"/>
      <c r="AM1850" s="209"/>
      <c r="AN1850" s="209"/>
      <c r="AO1850" s="209"/>
      <c r="AP1850" s="209"/>
      <c r="AQ1850" s="209"/>
      <c r="AR1850" s="209"/>
      <c r="AS1850" s="209"/>
      <c r="AT1850" s="209"/>
      <c r="AU1850" s="209"/>
      <c r="AV1850" s="209"/>
      <c r="AW1850" s="209"/>
      <c r="AX1850"/>
    </row>
    <row r="1851" spans="1:50" ht="15" x14ac:dyDescent="0.25">
      <c r="A1851" s="209">
        <v>4623</v>
      </c>
      <c r="B1851" s="209" t="s">
        <v>717</v>
      </c>
      <c r="C1851" s="210">
        <v>45694.53402777778</v>
      </c>
      <c r="D1851" s="209" t="s">
        <v>558</v>
      </c>
      <c r="E1851" s="209" t="s">
        <v>491</v>
      </c>
      <c r="F1851" s="209">
        <v>1</v>
      </c>
      <c r="G1851" s="209" t="s">
        <v>6</v>
      </c>
      <c r="H1851" s="209" t="s">
        <v>620</v>
      </c>
      <c r="I1851" s="209" t="s">
        <v>624</v>
      </c>
      <c r="J1851" s="209" t="s">
        <v>1</v>
      </c>
      <c r="K1851" s="209" t="s">
        <v>2457</v>
      </c>
      <c r="L1851" s="209" t="s">
        <v>595</v>
      </c>
      <c r="M1851" s="209" t="s">
        <v>652</v>
      </c>
      <c r="N1851" s="209" t="s">
        <v>640</v>
      </c>
      <c r="O1851" s="209"/>
      <c r="P1851" s="209"/>
      <c r="Q1851" s="209" t="s">
        <v>688</v>
      </c>
      <c r="R1851" s="209" t="e">
        <f>VLOOKUP(LEFT(Solicitacao_Prancha[[#This Row],[ORIGEM]],4),#REF!,2,0)</f>
        <v>#REF!</v>
      </c>
      <c r="S1851" s="209" t="e">
        <f>VLOOKUP(LEFT(Solicitacao_Prancha[[#This Row],[DESTINO]],4),#REF!,2,0)</f>
        <v>#REF!</v>
      </c>
      <c r="T1851" s="218" t="str">
        <f t="shared" si="687"/>
        <v>Aderente</v>
      </c>
      <c r="U1851" s="222">
        <f>((CONCATENATE(Solicitacao_Prancha[[#This Row],[DATA MOVIMENTAÇÃO]]," ",Solicitacao_Prancha[[#This Row],[HORA MOVIMENTAÇÃO]])-Solicitacao_Prancha[[#This Row],[DATA SOLICITAÇÃO]])*24)+3</f>
        <v>48.18333333323244</v>
      </c>
      <c r="V1851" s="218" t="s">
        <v>410</v>
      </c>
      <c r="W1851" s="209" t="str">
        <f>LEFT(Solicitacao_Prancha[[#This Row],[ORIGEM]],4)</f>
        <v>0390</v>
      </c>
      <c r="X1851" s="209" t="str">
        <f>LEFT(Solicitacao_Prancha[[#This Row],[DESTINO]],4)</f>
        <v>0422</v>
      </c>
      <c r="Y1851" s="209" t="str">
        <f t="shared" si="688"/>
        <v>BRLP0390</v>
      </c>
      <c r="Z1851" s="209" t="str">
        <f t="shared" si="689"/>
        <v>03900422</v>
      </c>
      <c r="AA1851" s="209" t="str">
        <f t="shared" si="690"/>
        <v>BRLP0422</v>
      </c>
      <c r="AB1851" s="222" t="e">
        <f>VLOOKUP(Y1851,#REF!,2,0)</f>
        <v>#REF!</v>
      </c>
      <c r="AC1851" s="222" t="e">
        <f>VLOOKUP(Z1851,#REF!,2,0)</f>
        <v>#REF!</v>
      </c>
      <c r="AD1851" s="222" t="e">
        <f>VLOOKUP(AA1851,#REF!,2,0)</f>
        <v>#REF!</v>
      </c>
      <c r="AE1851" s="228" t="e">
        <f t="shared" si="691"/>
        <v>#REF!</v>
      </c>
      <c r="AF1851" s="230" t="e">
        <f t="shared" si="692"/>
        <v>#REF!</v>
      </c>
      <c r="AG1851" s="230">
        <v>2</v>
      </c>
      <c r="AH1851" s="230" t="e">
        <f t="shared" si="693"/>
        <v>#REF!</v>
      </c>
      <c r="AI1851" s="230" t="e">
        <f t="shared" si="694"/>
        <v>#REF!</v>
      </c>
      <c r="AJ1851" s="230" t="e">
        <f t="shared" si="695"/>
        <v>#REF!</v>
      </c>
      <c r="AK1851" s="209"/>
      <c r="AL1851" s="209"/>
      <c r="AM1851" s="209"/>
      <c r="AN1851" s="209"/>
      <c r="AO1851" s="209"/>
      <c r="AP1851" s="209"/>
      <c r="AQ1851" s="209"/>
      <c r="AR1851" s="209"/>
      <c r="AS1851" s="209"/>
      <c r="AT1851" s="209"/>
      <c r="AU1851" s="209"/>
      <c r="AV1851" s="209"/>
      <c r="AW1851" s="209"/>
      <c r="AX1851"/>
    </row>
    <row r="1852" spans="1:50" ht="15" x14ac:dyDescent="0.25">
      <c r="A1852" s="209">
        <v>4624</v>
      </c>
      <c r="B1852" s="209" t="s">
        <v>717</v>
      </c>
      <c r="C1852" s="210">
        <v>45694.536805555559</v>
      </c>
      <c r="D1852" s="209" t="s">
        <v>2488</v>
      </c>
      <c r="E1852" s="209" t="s">
        <v>500</v>
      </c>
      <c r="F1852" s="209">
        <v>1</v>
      </c>
      <c r="G1852" s="209" t="s">
        <v>6</v>
      </c>
      <c r="H1852" s="209" t="s">
        <v>620</v>
      </c>
      <c r="I1852" s="209" t="s">
        <v>624</v>
      </c>
      <c r="J1852" s="209" t="s">
        <v>1</v>
      </c>
      <c r="K1852" s="209" t="s">
        <v>2457</v>
      </c>
      <c r="L1852" s="209" t="s">
        <v>595</v>
      </c>
      <c r="M1852" s="209" t="s">
        <v>578</v>
      </c>
      <c r="N1852" s="209" t="s">
        <v>640</v>
      </c>
      <c r="O1852" s="209"/>
      <c r="P1852" s="209"/>
      <c r="Q1852" s="209" t="s">
        <v>688</v>
      </c>
      <c r="R1852" s="209" t="e">
        <f>VLOOKUP(LEFT(Solicitacao_Prancha[[#This Row],[ORIGEM]],4),#REF!,2,0)</f>
        <v>#REF!</v>
      </c>
      <c r="S1852" s="209" t="e">
        <f>VLOOKUP(LEFT(Solicitacao_Prancha[[#This Row],[DESTINO]],4),#REF!,2,0)</f>
        <v>#REF!</v>
      </c>
      <c r="T1852" s="218" t="str">
        <f t="shared" si="687"/>
        <v>Aderente</v>
      </c>
      <c r="U1852" s="222">
        <f>((CONCATENATE(Solicitacao_Prancha[[#This Row],[DATA MOVIMENTAÇÃO]]," ",Solicitacao_Prancha[[#This Row],[HORA MOVIMENTAÇÃO]])-Solicitacao_Prancha[[#This Row],[DATA SOLICITAÇÃO]])*24)+3</f>
        <v>48.116666666523088</v>
      </c>
      <c r="V1852" s="218" t="s">
        <v>410</v>
      </c>
      <c r="W1852" s="209" t="str">
        <f>LEFT(Solicitacao_Prancha[[#This Row],[ORIGEM]],4)</f>
        <v>0367</v>
      </c>
      <c r="X1852" s="209" t="str">
        <f>LEFT(Solicitacao_Prancha[[#This Row],[DESTINO]],4)</f>
        <v>0422</v>
      </c>
      <c r="Y1852" s="209" t="str">
        <f t="shared" si="688"/>
        <v>BRLP0367</v>
      </c>
      <c r="Z1852" s="209" t="str">
        <f t="shared" si="689"/>
        <v>03670422</v>
      </c>
      <c r="AA1852" s="209" t="str">
        <f t="shared" si="690"/>
        <v>BRLP0422</v>
      </c>
      <c r="AB1852" s="222" t="e">
        <f>VLOOKUP(Y1852,#REF!,2,0)</f>
        <v>#REF!</v>
      </c>
      <c r="AC1852" s="222" t="e">
        <f>VLOOKUP(Z1852,#REF!,2,0)</f>
        <v>#REF!</v>
      </c>
      <c r="AD1852" s="222" t="e">
        <f>VLOOKUP(AA1852,#REF!,2,0)</f>
        <v>#REF!</v>
      </c>
      <c r="AE1852" s="228" t="e">
        <f t="shared" si="691"/>
        <v>#REF!</v>
      </c>
      <c r="AF1852" s="230" t="e">
        <f t="shared" si="692"/>
        <v>#REF!</v>
      </c>
      <c r="AG1852" s="230">
        <v>2</v>
      </c>
      <c r="AH1852" s="230" t="e">
        <f t="shared" si="693"/>
        <v>#REF!</v>
      </c>
      <c r="AI1852" s="230" t="e">
        <f t="shared" si="694"/>
        <v>#REF!</v>
      </c>
      <c r="AJ1852" s="230" t="e">
        <f t="shared" si="695"/>
        <v>#REF!</v>
      </c>
      <c r="AK1852" s="209"/>
      <c r="AL1852" s="209"/>
      <c r="AM1852" s="209"/>
      <c r="AN1852" s="209"/>
      <c r="AO1852" s="209"/>
      <c r="AP1852" s="209"/>
      <c r="AQ1852" s="209"/>
      <c r="AR1852" s="209"/>
      <c r="AS1852" s="209"/>
      <c r="AT1852" s="209"/>
      <c r="AU1852" s="209"/>
      <c r="AV1852" s="209"/>
      <c r="AW1852" s="209"/>
      <c r="AX1852"/>
    </row>
    <row r="1853" spans="1:50" ht="15" x14ac:dyDescent="0.25">
      <c r="A1853" s="209">
        <v>4625</v>
      </c>
      <c r="B1853" s="209" t="s">
        <v>717</v>
      </c>
      <c r="C1853" s="210">
        <v>45694.540972222225</v>
      </c>
      <c r="D1853" s="209" t="s">
        <v>558</v>
      </c>
      <c r="E1853" s="209" t="s">
        <v>500</v>
      </c>
      <c r="F1853" s="209">
        <v>2</v>
      </c>
      <c r="G1853" s="209" t="s">
        <v>6</v>
      </c>
      <c r="H1853" s="209" t="s">
        <v>620</v>
      </c>
      <c r="I1853" s="209" t="s">
        <v>624</v>
      </c>
      <c r="J1853" s="209" t="s">
        <v>1</v>
      </c>
      <c r="K1853" s="209" t="s">
        <v>2457</v>
      </c>
      <c r="L1853" s="209" t="s">
        <v>2287</v>
      </c>
      <c r="M1853" s="209" t="s">
        <v>578</v>
      </c>
      <c r="N1853" s="209" t="s">
        <v>538</v>
      </c>
      <c r="O1853" s="209"/>
      <c r="P1853" s="209"/>
      <c r="Q1853" s="209" t="s">
        <v>688</v>
      </c>
      <c r="R1853" s="209" t="e">
        <f>VLOOKUP(LEFT(Solicitacao_Prancha[[#This Row],[ORIGEM]],4),#REF!,2,0)</f>
        <v>#REF!</v>
      </c>
      <c r="S1853" s="209" t="e">
        <f>VLOOKUP(LEFT(Solicitacao_Prancha[[#This Row],[DESTINO]],4),#REF!,2,0)</f>
        <v>#REF!</v>
      </c>
      <c r="T1853" s="218" t="str">
        <f t="shared" si="687"/>
        <v>Aderente</v>
      </c>
      <c r="U1853" s="222">
        <f>((CONCATENATE(Solicitacao_Prancha[[#This Row],[DATA MOVIMENTAÇÃO]]," ",Solicitacao_Prancha[[#This Row],[HORA MOVIMENTAÇÃO]])-Solicitacao_Prancha[[#This Row],[DATA SOLICITAÇÃO]])*24)+3</f>
        <v>48.099999999976717</v>
      </c>
      <c r="V1853" s="218" t="s">
        <v>410</v>
      </c>
      <c r="W1853" s="209" t="str">
        <f>LEFT(Solicitacao_Prancha[[#This Row],[ORIGEM]],4)</f>
        <v>0367</v>
      </c>
      <c r="X1853" s="209" t="str">
        <f>LEFT(Solicitacao_Prancha[[#This Row],[DESTINO]],4)</f>
        <v>0371</v>
      </c>
      <c r="Y1853" s="209" t="str">
        <f t="shared" si="688"/>
        <v>BRLP0367</v>
      </c>
      <c r="Z1853" s="209" t="str">
        <f t="shared" si="689"/>
        <v>03670371</v>
      </c>
      <c r="AA1853" s="209" t="str">
        <f t="shared" si="690"/>
        <v>BRLP0371</v>
      </c>
      <c r="AB1853" s="222" t="e">
        <f>VLOOKUP(Y1853,#REF!,2,0)</f>
        <v>#REF!</v>
      </c>
      <c r="AC1853" s="222" t="e">
        <f>VLOOKUP(Z1853,#REF!,2,0)</f>
        <v>#REF!</v>
      </c>
      <c r="AD1853" s="222" t="e">
        <f>VLOOKUP(AA1853,#REF!,2,0)</f>
        <v>#REF!</v>
      </c>
      <c r="AE1853" s="228" t="e">
        <f t="shared" si="691"/>
        <v>#REF!</v>
      </c>
      <c r="AF1853" s="230" t="e">
        <f t="shared" si="692"/>
        <v>#REF!</v>
      </c>
      <c r="AG1853" s="230">
        <v>2</v>
      </c>
      <c r="AH1853" s="230" t="e">
        <f t="shared" si="693"/>
        <v>#REF!</v>
      </c>
      <c r="AI1853" s="230" t="e">
        <f t="shared" si="694"/>
        <v>#REF!</v>
      </c>
      <c r="AJ1853" s="230" t="e">
        <f t="shared" si="695"/>
        <v>#REF!</v>
      </c>
      <c r="AK1853" s="209"/>
      <c r="AL1853" s="209"/>
      <c r="AM1853" s="209"/>
      <c r="AN1853" s="209"/>
      <c r="AO1853" s="209"/>
      <c r="AP1853" s="209"/>
      <c r="AQ1853" s="209"/>
      <c r="AR1853" s="209"/>
      <c r="AS1853" s="209"/>
      <c r="AT1853" s="209"/>
      <c r="AU1853" s="209"/>
      <c r="AV1853" s="209"/>
      <c r="AW1853" s="209"/>
      <c r="AX1853"/>
    </row>
    <row r="1854" spans="1:50" ht="15" x14ac:dyDescent="0.25">
      <c r="A1854" s="209">
        <v>4626</v>
      </c>
      <c r="B1854" s="209" t="s">
        <v>717</v>
      </c>
      <c r="C1854" s="210">
        <v>45694.545138888891</v>
      </c>
      <c r="D1854" s="209" t="s">
        <v>558</v>
      </c>
      <c r="E1854" s="209" t="s">
        <v>491</v>
      </c>
      <c r="F1854" s="209">
        <v>1</v>
      </c>
      <c r="G1854" s="209" t="s">
        <v>6</v>
      </c>
      <c r="H1854" s="209" t="s">
        <v>620</v>
      </c>
      <c r="I1854" s="209" t="s">
        <v>624</v>
      </c>
      <c r="J1854" s="209" t="s">
        <v>1</v>
      </c>
      <c r="K1854" s="209" t="s">
        <v>2457</v>
      </c>
      <c r="L1854" s="209" t="s">
        <v>2056</v>
      </c>
      <c r="M1854" s="209" t="s">
        <v>578</v>
      </c>
      <c r="N1854" s="209" t="s">
        <v>538</v>
      </c>
      <c r="O1854" s="209"/>
      <c r="P1854" s="209"/>
      <c r="Q1854" s="209" t="s">
        <v>688</v>
      </c>
      <c r="R1854" s="209" t="e">
        <f>VLOOKUP(LEFT(Solicitacao_Prancha[[#This Row],[ORIGEM]],4),#REF!,2,0)</f>
        <v>#REF!</v>
      </c>
      <c r="S1854" s="209" t="e">
        <f>VLOOKUP(LEFT(Solicitacao_Prancha[[#This Row],[DESTINO]],4),#REF!,2,0)</f>
        <v>#REF!</v>
      </c>
      <c r="T1854" s="218" t="str">
        <f t="shared" si="687"/>
        <v>Aderente</v>
      </c>
      <c r="U1854" s="222">
        <f>((CONCATENATE(Solicitacao_Prancha[[#This Row],[DATA MOVIMENTAÇÃO]]," ",Solicitacao_Prancha[[#This Row],[HORA MOVIMENTAÇÃO]])-Solicitacao_Prancha[[#This Row],[DATA SOLICITAÇÃO]])*24)+3</f>
        <v>48.083333333255723</v>
      </c>
      <c r="V1854" s="218" t="s">
        <v>410</v>
      </c>
      <c r="W1854" s="209" t="str">
        <f>LEFT(Solicitacao_Prancha[[#This Row],[ORIGEM]],4)</f>
        <v>0367</v>
      </c>
      <c r="X1854" s="209" t="str">
        <f>LEFT(Solicitacao_Prancha[[#This Row],[DESTINO]],4)</f>
        <v>0371</v>
      </c>
      <c r="Y1854" s="209" t="str">
        <f t="shared" si="688"/>
        <v>BRLP0367</v>
      </c>
      <c r="Z1854" s="209" t="str">
        <f t="shared" si="689"/>
        <v>03670371</v>
      </c>
      <c r="AA1854" s="209" t="str">
        <f t="shared" si="690"/>
        <v>BRLP0371</v>
      </c>
      <c r="AB1854" s="222" t="e">
        <f>VLOOKUP(Y1854,#REF!,2,0)</f>
        <v>#REF!</v>
      </c>
      <c r="AC1854" s="222" t="e">
        <f>VLOOKUP(Z1854,#REF!,2,0)</f>
        <v>#REF!</v>
      </c>
      <c r="AD1854" s="222" t="e">
        <f>VLOOKUP(AA1854,#REF!,2,0)</f>
        <v>#REF!</v>
      </c>
      <c r="AE1854" s="228" t="e">
        <f t="shared" si="691"/>
        <v>#REF!</v>
      </c>
      <c r="AF1854" s="230" t="e">
        <f t="shared" si="692"/>
        <v>#REF!</v>
      </c>
      <c r="AG1854" s="230">
        <v>2</v>
      </c>
      <c r="AH1854" s="230" t="e">
        <f t="shared" si="693"/>
        <v>#REF!</v>
      </c>
      <c r="AI1854" s="230" t="e">
        <f t="shared" si="694"/>
        <v>#REF!</v>
      </c>
      <c r="AJ1854" s="230" t="e">
        <f t="shared" si="695"/>
        <v>#REF!</v>
      </c>
      <c r="AK1854" s="209"/>
      <c r="AL1854" s="209"/>
      <c r="AM1854" s="209"/>
      <c r="AN1854" s="209"/>
      <c r="AO1854" s="209"/>
      <c r="AP1854" s="209"/>
      <c r="AQ1854" s="209"/>
      <c r="AR1854" s="209"/>
      <c r="AS1854" s="209"/>
      <c r="AT1854" s="209"/>
      <c r="AU1854" s="209"/>
      <c r="AV1854" s="209"/>
      <c r="AW1854" s="209"/>
      <c r="AX1854"/>
    </row>
    <row r="1855" spans="1:50" ht="15" x14ac:dyDescent="0.25">
      <c r="A1855" s="209">
        <v>4672</v>
      </c>
      <c r="B1855" s="209" t="s">
        <v>743</v>
      </c>
      <c r="C1855" s="210">
        <v>45694.54791666667</v>
      </c>
      <c r="D1855" s="209" t="s">
        <v>1123</v>
      </c>
      <c r="E1855" s="209" t="s">
        <v>493</v>
      </c>
      <c r="F1855" s="209">
        <v>1</v>
      </c>
      <c r="G1855" s="209" t="s">
        <v>501</v>
      </c>
      <c r="H1855" s="209" t="s">
        <v>620</v>
      </c>
      <c r="I1855" s="209" t="s">
        <v>621</v>
      </c>
      <c r="J1855" s="209" t="s">
        <v>531</v>
      </c>
      <c r="K1855" s="209" t="s">
        <v>2457</v>
      </c>
      <c r="L1855" s="209" t="s">
        <v>600</v>
      </c>
      <c r="M1855" s="209" t="s">
        <v>2387</v>
      </c>
      <c r="N1855" s="209" t="s">
        <v>2240</v>
      </c>
      <c r="O1855" s="209"/>
      <c r="P1855" s="209" t="s">
        <v>848</v>
      </c>
      <c r="Q1855" s="209" t="s">
        <v>688</v>
      </c>
      <c r="R1855" s="209" t="e">
        <f>VLOOKUP(LEFT(Solicitacao_Prancha[[#This Row],[ORIGEM]],4),#REF!,2,0)</f>
        <v>#REF!</v>
      </c>
      <c r="S1855" s="209" t="e">
        <f>VLOOKUP(LEFT(Solicitacao_Prancha[[#This Row],[DESTINO]],4),#REF!,2,0)</f>
        <v>#REF!</v>
      </c>
      <c r="T1855" s="218" t="str">
        <f t="shared" si="687"/>
        <v>Não Aderente</v>
      </c>
      <c r="U1855" s="222">
        <f>((CONCATENATE(Solicitacao_Prancha[[#This Row],[DATA MOVIMENTAÇÃO]]," ",Solicitacao_Prancha[[#This Row],[HORA MOVIMENTAÇÃO]])-Solicitacao_Prancha[[#This Row],[DATA SOLICITAÇÃO]])*24)+3</f>
        <v>43.849999999918509</v>
      </c>
      <c r="V1855" s="218" t="s">
        <v>410</v>
      </c>
      <c r="W1855" s="209" t="str">
        <f>LEFT(Solicitacao_Prancha[[#This Row],[ORIGEM]],4)</f>
        <v>0025</v>
      </c>
      <c r="X1855" s="209" t="str">
        <f>LEFT(Solicitacao_Prancha[[#This Row],[DESTINO]],4)</f>
        <v>0475</v>
      </c>
      <c r="Y1855" s="209" t="str">
        <f t="shared" si="688"/>
        <v>BRLP0025</v>
      </c>
      <c r="Z1855" s="209" t="str">
        <f t="shared" si="689"/>
        <v>00250475</v>
      </c>
      <c r="AA1855" s="209" t="str">
        <f t="shared" si="690"/>
        <v>BRLP0475</v>
      </c>
      <c r="AB1855" s="222" t="e">
        <f>VLOOKUP(Y1855,#REF!,2,0)</f>
        <v>#REF!</v>
      </c>
      <c r="AC1855" s="222" t="e">
        <f>VLOOKUP(Z1855,#REF!,2,0)</f>
        <v>#REF!</v>
      </c>
      <c r="AD1855" s="222" t="e">
        <f>VLOOKUP(AA1855,#REF!,2,0)</f>
        <v>#REF!</v>
      </c>
      <c r="AE1855" s="228" t="e">
        <f t="shared" si="691"/>
        <v>#REF!</v>
      </c>
      <c r="AF1855" s="230" t="e">
        <f t="shared" si="692"/>
        <v>#REF!</v>
      </c>
      <c r="AG1855" s="230">
        <v>2</v>
      </c>
      <c r="AH1855" s="230" t="e">
        <f t="shared" si="693"/>
        <v>#REF!</v>
      </c>
      <c r="AI1855" s="230" t="e">
        <f t="shared" si="694"/>
        <v>#REF!</v>
      </c>
      <c r="AJ1855" s="230" t="e">
        <f t="shared" si="695"/>
        <v>#REF!</v>
      </c>
      <c r="AK1855" s="209"/>
      <c r="AL1855" s="209"/>
      <c r="AM1855" s="209"/>
      <c r="AN1855" s="209"/>
      <c r="AO1855" s="209"/>
      <c r="AP1855" s="209"/>
      <c r="AQ1855" s="209"/>
      <c r="AR1855" s="209"/>
      <c r="AS1855" s="209"/>
      <c r="AT1855" s="209"/>
      <c r="AU1855" s="209"/>
      <c r="AV1855" s="209"/>
      <c r="AW1855" s="209"/>
      <c r="AX1855"/>
    </row>
    <row r="1856" spans="1:50" ht="15" hidden="1" x14ac:dyDescent="0.25">
      <c r="A1856" s="209">
        <v>4664</v>
      </c>
      <c r="B1856" s="209" t="s">
        <v>743</v>
      </c>
      <c r="C1856" s="210">
        <v>45694.54791666667</v>
      </c>
      <c r="D1856" s="209" t="s">
        <v>1123</v>
      </c>
      <c r="E1856" s="209" t="s">
        <v>493</v>
      </c>
      <c r="F1856" s="209">
        <v>1</v>
      </c>
      <c r="G1856" s="209" t="s">
        <v>501</v>
      </c>
      <c r="H1856" s="209" t="s">
        <v>620</v>
      </c>
      <c r="I1856" s="209" t="s">
        <v>621</v>
      </c>
      <c r="J1856" s="209" t="s">
        <v>531</v>
      </c>
      <c r="K1856" s="209" t="s">
        <v>2430</v>
      </c>
      <c r="L1856" s="209" t="s">
        <v>598</v>
      </c>
      <c r="M1856" s="209" t="s">
        <v>2240</v>
      </c>
      <c r="N1856" s="209" t="s">
        <v>2387</v>
      </c>
      <c r="O1856" s="209"/>
      <c r="P1856" s="209" t="s">
        <v>848</v>
      </c>
      <c r="Q1856" s="209" t="s">
        <v>688</v>
      </c>
      <c r="R1856" s="209" t="e">
        <f>VLOOKUP(LEFT(Solicitacao_Prancha[[#This Row],[ORIGEM]],4),#REF!,2,0)</f>
        <v>#REF!</v>
      </c>
      <c r="S1856" s="209" t="e">
        <f>VLOOKUP(LEFT(Solicitacao_Prancha[[#This Row],[DESTINO]],4),#REF!,2,0)</f>
        <v>#REF!</v>
      </c>
      <c r="T1856" s="218" t="str">
        <f t="shared" si="687"/>
        <v>Não Aderente</v>
      </c>
      <c r="U1856" s="222">
        <f>((CONCATENATE(Solicitacao_Prancha[[#This Row],[DATA MOVIMENTAÇÃO]]," ",Solicitacao_Prancha[[#This Row],[HORA MOVIMENTAÇÃO]])-Solicitacao_Prancha[[#This Row],[DATA SOLICITAÇÃO]])*24)+3</f>
        <v>3.8499999999767169</v>
      </c>
      <c r="V1856" s="218" t="s">
        <v>410</v>
      </c>
      <c r="W1856" s="209" t="str">
        <f>LEFT(Solicitacao_Prancha[[#This Row],[ORIGEM]],4)</f>
        <v>0475</v>
      </c>
      <c r="X1856" s="209" t="str">
        <f>LEFT(Solicitacao_Prancha[[#This Row],[DESTINO]],4)</f>
        <v>0025</v>
      </c>
      <c r="Y1856" s="209" t="str">
        <f t="shared" si="688"/>
        <v>BRLP0475</v>
      </c>
      <c r="Z1856" s="209" t="str">
        <f t="shared" si="689"/>
        <v>04750025</v>
      </c>
      <c r="AA1856" s="209" t="str">
        <f t="shared" si="690"/>
        <v>BRLP0025</v>
      </c>
      <c r="AB1856" s="222" t="e">
        <f>VLOOKUP(Y1856,#REF!,2,0)</f>
        <v>#REF!</v>
      </c>
      <c r="AC1856" s="222" t="e">
        <f>VLOOKUP(Z1856,#REF!,2,0)</f>
        <v>#REF!</v>
      </c>
      <c r="AD1856" s="222" t="e">
        <f>VLOOKUP(AA1856,#REF!,2,0)</f>
        <v>#REF!</v>
      </c>
      <c r="AE1856" s="228" t="e">
        <f t="shared" si="691"/>
        <v>#REF!</v>
      </c>
      <c r="AF1856" s="230" t="e">
        <f t="shared" si="692"/>
        <v>#REF!</v>
      </c>
      <c r="AG1856" s="230">
        <v>2</v>
      </c>
      <c r="AH1856" s="230" t="e">
        <f t="shared" si="693"/>
        <v>#REF!</v>
      </c>
      <c r="AI1856" s="230" t="e">
        <f t="shared" si="694"/>
        <v>#REF!</v>
      </c>
      <c r="AJ1856" s="230" t="e">
        <f t="shared" si="695"/>
        <v>#REF!</v>
      </c>
      <c r="AK1856" s="209"/>
      <c r="AL1856" s="209"/>
      <c r="AM1856" s="209"/>
      <c r="AN1856" s="209"/>
      <c r="AO1856" s="209"/>
      <c r="AP1856" s="209"/>
      <c r="AQ1856" s="209"/>
      <c r="AR1856" s="209"/>
      <c r="AS1856" s="209"/>
      <c r="AT1856" s="209"/>
      <c r="AU1856" s="209"/>
      <c r="AV1856" s="209"/>
      <c r="AW1856" s="209"/>
      <c r="AX1856"/>
    </row>
    <row r="1857" spans="1:50" ht="15" hidden="1" x14ac:dyDescent="0.25">
      <c r="A1857" s="209">
        <v>4628</v>
      </c>
      <c r="B1857" s="209" t="s">
        <v>717</v>
      </c>
      <c r="C1857" s="210">
        <v>45694.551388888889</v>
      </c>
      <c r="D1857" s="209" t="s">
        <v>511</v>
      </c>
      <c r="E1857" s="209" t="s">
        <v>500</v>
      </c>
      <c r="F1857" s="209">
        <v>3</v>
      </c>
      <c r="G1857" s="209" t="s">
        <v>487</v>
      </c>
      <c r="H1857" s="209" t="s">
        <v>620</v>
      </c>
      <c r="I1857" s="209" t="s">
        <v>624</v>
      </c>
      <c r="J1857" s="209" t="s">
        <v>531</v>
      </c>
      <c r="K1857" s="209" t="s">
        <v>2451</v>
      </c>
      <c r="L1857" s="209" t="s">
        <v>2489</v>
      </c>
      <c r="M1857" s="209" t="s">
        <v>974</v>
      </c>
      <c r="N1857" s="209" t="s">
        <v>1937</v>
      </c>
      <c r="O1857" s="209"/>
      <c r="P1857" s="209" t="s">
        <v>633</v>
      </c>
      <c r="Q1857" s="209" t="s">
        <v>688</v>
      </c>
      <c r="R1857" s="209" t="e">
        <f>VLOOKUP(LEFT(Solicitacao_Prancha[[#This Row],[ORIGEM]],4),#REF!,2,0)</f>
        <v>#REF!</v>
      </c>
      <c r="S1857" s="209" t="e">
        <f>VLOOKUP(LEFT(Solicitacao_Prancha[[#This Row],[DESTINO]],4),#REF!,2,0)</f>
        <v>#REF!</v>
      </c>
      <c r="T1857" s="218" t="str">
        <f t="shared" si="687"/>
        <v>Não Aderente</v>
      </c>
      <c r="U1857" s="222">
        <f>((CONCATENATE(Solicitacao_Prancha[[#This Row],[DATA MOVIMENTAÇÃO]]," ",Solicitacao_Prancha[[#This Row],[HORA MOVIMENTAÇÃO]])-Solicitacao_Prancha[[#This Row],[DATA SOLICITAÇÃO]])*24)+3</f>
        <v>24</v>
      </c>
      <c r="V1857" s="218" t="s">
        <v>410</v>
      </c>
      <c r="W1857" s="209" t="str">
        <f>LEFT(Solicitacao_Prancha[[#This Row],[ORIGEM]],4)</f>
        <v>0517</v>
      </c>
      <c r="X1857" s="209" t="str">
        <f>LEFT(Solicitacao_Prancha[[#This Row],[DESTINO]],4)</f>
        <v>0518</v>
      </c>
      <c r="Y1857" s="209" t="str">
        <f t="shared" si="688"/>
        <v>BRLP0517</v>
      </c>
      <c r="Z1857" s="209" t="str">
        <f t="shared" si="689"/>
        <v>05170518</v>
      </c>
      <c r="AA1857" s="209" t="str">
        <f t="shared" si="690"/>
        <v>BRLP0518</v>
      </c>
      <c r="AB1857" s="222" t="e">
        <f>VLOOKUP(Y1857,#REF!,2,0)</f>
        <v>#REF!</v>
      </c>
      <c r="AC1857" s="222" t="e">
        <f>VLOOKUP(Z1857,#REF!,2,0)</f>
        <v>#REF!</v>
      </c>
      <c r="AD1857" s="222" t="e">
        <f>VLOOKUP(AA1857,#REF!,2,0)</f>
        <v>#REF!</v>
      </c>
      <c r="AE1857" s="228" t="e">
        <f t="shared" si="691"/>
        <v>#REF!</v>
      </c>
      <c r="AF1857" s="230" t="e">
        <f t="shared" si="692"/>
        <v>#REF!</v>
      </c>
      <c r="AG1857" s="230">
        <v>2</v>
      </c>
      <c r="AH1857" s="230" t="e">
        <f t="shared" si="693"/>
        <v>#REF!</v>
      </c>
      <c r="AI1857" s="230" t="e">
        <f t="shared" si="694"/>
        <v>#REF!</v>
      </c>
      <c r="AJ1857" s="230" t="e">
        <f t="shared" si="695"/>
        <v>#REF!</v>
      </c>
      <c r="AK1857" s="209"/>
      <c r="AL1857" s="209"/>
      <c r="AM1857" s="209"/>
      <c r="AN1857" s="209"/>
      <c r="AO1857" s="209"/>
      <c r="AP1857" s="209"/>
      <c r="AQ1857" s="209"/>
      <c r="AR1857" s="209"/>
      <c r="AS1857" s="209"/>
      <c r="AT1857" s="209"/>
      <c r="AU1857" s="209"/>
      <c r="AV1857" s="209"/>
      <c r="AW1857" s="209"/>
      <c r="AX1857"/>
    </row>
    <row r="1858" spans="1:50" ht="15" x14ac:dyDescent="0.25">
      <c r="A1858" s="209">
        <v>4627</v>
      </c>
      <c r="B1858" s="209" t="s">
        <v>717</v>
      </c>
      <c r="C1858" s="210">
        <v>45694.563888888886</v>
      </c>
      <c r="D1858" s="209" t="s">
        <v>558</v>
      </c>
      <c r="E1858" s="209" t="s">
        <v>500</v>
      </c>
      <c r="F1858" s="209">
        <v>1</v>
      </c>
      <c r="G1858" s="209" t="s">
        <v>6</v>
      </c>
      <c r="H1858" s="209" t="s">
        <v>620</v>
      </c>
      <c r="I1858" s="209" t="s">
        <v>624</v>
      </c>
      <c r="J1858" s="209" t="s">
        <v>502</v>
      </c>
      <c r="K1858" s="209" t="s">
        <v>2457</v>
      </c>
      <c r="L1858" s="209" t="s">
        <v>595</v>
      </c>
      <c r="M1858" s="209" t="s">
        <v>652</v>
      </c>
      <c r="N1858" s="209" t="s">
        <v>640</v>
      </c>
      <c r="O1858" s="209"/>
      <c r="P1858" s="209"/>
      <c r="Q1858" s="209" t="s">
        <v>688</v>
      </c>
      <c r="R1858" s="209" t="e">
        <f>VLOOKUP(LEFT(Solicitacao_Prancha[[#This Row],[ORIGEM]],4),#REF!,2,0)</f>
        <v>#REF!</v>
      </c>
      <c r="S1858" s="209" t="e">
        <f>VLOOKUP(LEFT(Solicitacao_Prancha[[#This Row],[DESTINO]],4),#REF!,2,0)</f>
        <v>#REF!</v>
      </c>
      <c r="T1858" s="218" t="str">
        <f t="shared" si="687"/>
        <v>Não Aderente</v>
      </c>
      <c r="U1858" s="222">
        <f>((CONCATENATE(Solicitacao_Prancha[[#This Row],[DATA MOVIMENTAÇÃO]]," ",Solicitacao_Prancha[[#This Row],[HORA MOVIMENTAÇÃO]])-Solicitacao_Prancha[[#This Row],[DATA SOLICITAÇÃO]])*24)+3</f>
        <v>47.466666666674428</v>
      </c>
      <c r="V1858" s="218" t="s">
        <v>410</v>
      </c>
      <c r="W1858" s="209" t="str">
        <f>LEFT(Solicitacao_Prancha[[#This Row],[ORIGEM]],4)</f>
        <v>0390</v>
      </c>
      <c r="X1858" s="209" t="str">
        <f>LEFT(Solicitacao_Prancha[[#This Row],[DESTINO]],4)</f>
        <v>0422</v>
      </c>
      <c r="Y1858" s="209" t="str">
        <f t="shared" si="688"/>
        <v>BRLP0390</v>
      </c>
      <c r="Z1858" s="209" t="str">
        <f t="shared" si="689"/>
        <v>03900422</v>
      </c>
      <c r="AA1858" s="209" t="str">
        <f t="shared" si="690"/>
        <v>BRLP0422</v>
      </c>
      <c r="AB1858" s="222" t="e">
        <f>VLOOKUP(Y1858,#REF!,2,0)</f>
        <v>#REF!</v>
      </c>
      <c r="AC1858" s="222" t="e">
        <f>VLOOKUP(Z1858,#REF!,2,0)</f>
        <v>#REF!</v>
      </c>
      <c r="AD1858" s="222" t="e">
        <f>VLOOKUP(AA1858,#REF!,2,0)</f>
        <v>#REF!</v>
      </c>
      <c r="AE1858" s="228" t="e">
        <f t="shared" si="691"/>
        <v>#REF!</v>
      </c>
      <c r="AF1858" s="230" t="e">
        <f t="shared" si="692"/>
        <v>#REF!</v>
      </c>
      <c r="AG1858" s="230">
        <v>2</v>
      </c>
      <c r="AH1858" s="230" t="e">
        <f t="shared" si="693"/>
        <v>#REF!</v>
      </c>
      <c r="AI1858" s="230" t="e">
        <f t="shared" si="694"/>
        <v>#REF!</v>
      </c>
      <c r="AJ1858" s="230" t="e">
        <f t="shared" si="695"/>
        <v>#REF!</v>
      </c>
      <c r="AK1858" s="209"/>
      <c r="AL1858" s="209"/>
      <c r="AM1858" s="209"/>
      <c r="AN1858" s="209"/>
      <c r="AO1858" s="209"/>
      <c r="AP1858" s="209"/>
      <c r="AQ1858" s="209"/>
      <c r="AR1858" s="209"/>
      <c r="AS1858" s="209"/>
      <c r="AT1858" s="209"/>
      <c r="AU1858" s="209"/>
      <c r="AV1858" s="209"/>
      <c r="AW1858" s="209"/>
      <c r="AX1858"/>
    </row>
    <row r="1859" spans="1:50" ht="15" x14ac:dyDescent="0.25">
      <c r="A1859" s="209">
        <v>4630</v>
      </c>
      <c r="B1859" s="209" t="s">
        <v>717</v>
      </c>
      <c r="C1859" s="210">
        <v>45694.567361111112</v>
      </c>
      <c r="D1859" s="209" t="s">
        <v>558</v>
      </c>
      <c r="E1859" s="209" t="s">
        <v>491</v>
      </c>
      <c r="F1859" s="209">
        <v>1</v>
      </c>
      <c r="G1859" s="209" t="s">
        <v>6</v>
      </c>
      <c r="H1859" s="209" t="s">
        <v>620</v>
      </c>
      <c r="I1859" s="209" t="s">
        <v>624</v>
      </c>
      <c r="J1859" s="209" t="s">
        <v>502</v>
      </c>
      <c r="K1859" s="209" t="s">
        <v>2457</v>
      </c>
      <c r="L1859" s="209" t="s">
        <v>595</v>
      </c>
      <c r="M1859" s="209" t="s">
        <v>652</v>
      </c>
      <c r="N1859" s="209" t="s">
        <v>640</v>
      </c>
      <c r="O1859" s="209"/>
      <c r="P1859" s="209"/>
      <c r="Q1859" s="209" t="s">
        <v>688</v>
      </c>
      <c r="R1859" s="209" t="e">
        <f>VLOOKUP(LEFT(Solicitacao_Prancha[[#This Row],[ORIGEM]],4),#REF!,2,0)</f>
        <v>#REF!</v>
      </c>
      <c r="S1859" s="209" t="e">
        <f>VLOOKUP(LEFT(Solicitacao_Prancha[[#This Row],[DESTINO]],4),#REF!,2,0)</f>
        <v>#REF!</v>
      </c>
      <c r="T1859" s="218" t="str">
        <f t="shared" si="687"/>
        <v>Não Aderente</v>
      </c>
      <c r="U1859" s="222">
        <f>((CONCATENATE(Solicitacao_Prancha[[#This Row],[DATA MOVIMENTAÇÃO]]," ",Solicitacao_Prancha[[#This Row],[HORA MOVIMENTAÇÃO]])-Solicitacao_Prancha[[#This Row],[DATA SOLICITAÇÃO]])*24)+3</f>
        <v>47.383333333244082</v>
      </c>
      <c r="V1859" s="218" t="s">
        <v>410</v>
      </c>
      <c r="W1859" s="209" t="str">
        <f>LEFT(Solicitacao_Prancha[[#This Row],[ORIGEM]],4)</f>
        <v>0390</v>
      </c>
      <c r="X1859" s="209" t="str">
        <f>LEFT(Solicitacao_Prancha[[#This Row],[DESTINO]],4)</f>
        <v>0422</v>
      </c>
      <c r="Y1859" s="209" t="str">
        <f t="shared" si="688"/>
        <v>BRLP0390</v>
      </c>
      <c r="Z1859" s="209" t="str">
        <f t="shared" si="689"/>
        <v>03900422</v>
      </c>
      <c r="AA1859" s="209" t="str">
        <f t="shared" si="690"/>
        <v>BRLP0422</v>
      </c>
      <c r="AB1859" s="222" t="e">
        <f>VLOOKUP(Y1859,#REF!,2,0)</f>
        <v>#REF!</v>
      </c>
      <c r="AC1859" s="222" t="e">
        <f>VLOOKUP(Z1859,#REF!,2,0)</f>
        <v>#REF!</v>
      </c>
      <c r="AD1859" s="222" t="e">
        <f>VLOOKUP(AA1859,#REF!,2,0)</f>
        <v>#REF!</v>
      </c>
      <c r="AE1859" s="228" t="e">
        <f t="shared" si="691"/>
        <v>#REF!</v>
      </c>
      <c r="AF1859" s="230" t="e">
        <f t="shared" si="692"/>
        <v>#REF!</v>
      </c>
      <c r="AG1859" s="230">
        <v>2</v>
      </c>
      <c r="AH1859" s="230" t="e">
        <f t="shared" si="693"/>
        <v>#REF!</v>
      </c>
      <c r="AI1859" s="230" t="e">
        <f t="shared" si="694"/>
        <v>#REF!</v>
      </c>
      <c r="AJ1859" s="230" t="e">
        <f t="shared" si="695"/>
        <v>#REF!</v>
      </c>
      <c r="AK1859" s="209"/>
      <c r="AL1859" s="209"/>
      <c r="AM1859" s="209"/>
      <c r="AN1859" s="209"/>
      <c r="AO1859" s="209"/>
      <c r="AP1859" s="209"/>
      <c r="AQ1859" s="209"/>
      <c r="AR1859" s="209"/>
      <c r="AS1859" s="209"/>
      <c r="AT1859" s="209"/>
      <c r="AU1859" s="209"/>
      <c r="AV1859" s="209"/>
      <c r="AW1859" s="209"/>
      <c r="AX1859"/>
    </row>
    <row r="1860" spans="1:50" ht="15" hidden="1" x14ac:dyDescent="0.25">
      <c r="A1860" s="209">
        <v>4629</v>
      </c>
      <c r="B1860" s="209" t="s">
        <v>717</v>
      </c>
      <c r="C1860" s="210">
        <v>45694.568749999999</v>
      </c>
      <c r="D1860" s="209" t="s">
        <v>511</v>
      </c>
      <c r="E1860" s="209" t="s">
        <v>500</v>
      </c>
      <c r="F1860" s="209">
        <v>2</v>
      </c>
      <c r="G1860" s="209" t="s">
        <v>8</v>
      </c>
      <c r="H1860" s="209" t="s">
        <v>621</v>
      </c>
      <c r="I1860" s="209" t="s">
        <v>624</v>
      </c>
      <c r="J1860" s="209" t="s">
        <v>531</v>
      </c>
      <c r="K1860" s="209" t="s">
        <v>2451</v>
      </c>
      <c r="L1860" s="209" t="s">
        <v>2490</v>
      </c>
      <c r="M1860" s="209" t="s">
        <v>1001</v>
      </c>
      <c r="N1860" s="209" t="s">
        <v>1421</v>
      </c>
      <c r="O1860" s="209"/>
      <c r="P1860" s="209" t="s">
        <v>633</v>
      </c>
      <c r="Q1860" s="209" t="s">
        <v>688</v>
      </c>
      <c r="R1860" s="209" t="e">
        <f>VLOOKUP(LEFT(Solicitacao_Prancha[[#This Row],[ORIGEM]],4),#REF!,2,0)</f>
        <v>#REF!</v>
      </c>
      <c r="S1860" s="209" t="e">
        <f>VLOOKUP(LEFT(Solicitacao_Prancha[[#This Row],[DESTINO]],4),#REF!,2,0)</f>
        <v>#REF!</v>
      </c>
      <c r="T1860" s="218" t="str">
        <f t="shared" si="687"/>
        <v>Não Aderente</v>
      </c>
      <c r="U1860" s="222">
        <f>((CONCATENATE(Solicitacao_Prancha[[#This Row],[DATA MOVIMENTAÇÃO]]," ",Solicitacao_Prancha[[#This Row],[HORA MOVIMENTAÇÃO]])-Solicitacao_Prancha[[#This Row],[DATA SOLICITAÇÃO]])*24)+3</f>
        <v>24</v>
      </c>
      <c r="V1860" s="218" t="s">
        <v>410</v>
      </c>
      <c r="W1860" s="209" t="str">
        <f>LEFT(Solicitacao_Prancha[[#This Row],[ORIGEM]],4)</f>
        <v>0464</v>
      </c>
      <c r="X1860" s="209" t="str">
        <f>LEFT(Solicitacao_Prancha[[#This Row],[DESTINO]],4)</f>
        <v>0656</v>
      </c>
      <c r="Y1860" s="209" t="str">
        <f t="shared" si="688"/>
        <v>BRLP0464</v>
      </c>
      <c r="Z1860" s="209" t="str">
        <f t="shared" si="689"/>
        <v>04640656</v>
      </c>
      <c r="AA1860" s="209" t="str">
        <f t="shared" si="690"/>
        <v>BRLP0656</v>
      </c>
      <c r="AB1860" s="222" t="e">
        <f>VLOOKUP(Y1860,#REF!,2,0)</f>
        <v>#REF!</v>
      </c>
      <c r="AC1860" s="222" t="e">
        <f>VLOOKUP(Z1860,#REF!,2,0)</f>
        <v>#REF!</v>
      </c>
      <c r="AD1860" s="222" t="e">
        <f>VLOOKUP(AA1860,#REF!,2,0)</f>
        <v>#REF!</v>
      </c>
      <c r="AE1860" s="228" t="e">
        <f t="shared" si="691"/>
        <v>#REF!</v>
      </c>
      <c r="AF1860" s="230" t="e">
        <f t="shared" si="692"/>
        <v>#REF!</v>
      </c>
      <c r="AG1860" s="230">
        <v>2</v>
      </c>
      <c r="AH1860" s="230" t="e">
        <f t="shared" si="693"/>
        <v>#REF!</v>
      </c>
      <c r="AI1860" s="230" t="e">
        <f t="shared" si="694"/>
        <v>#REF!</v>
      </c>
      <c r="AJ1860" s="230" t="e">
        <f t="shared" si="695"/>
        <v>#REF!</v>
      </c>
      <c r="AK1860" s="209"/>
      <c r="AL1860" s="209"/>
      <c r="AM1860" s="209"/>
      <c r="AN1860" s="209"/>
      <c r="AO1860" s="209"/>
      <c r="AP1860" s="209"/>
      <c r="AQ1860" s="209"/>
      <c r="AR1860" s="209"/>
      <c r="AS1860" s="209"/>
      <c r="AT1860" s="209"/>
      <c r="AU1860" s="209"/>
      <c r="AV1860" s="209"/>
      <c r="AW1860" s="209"/>
      <c r="AX1860"/>
    </row>
    <row r="1861" spans="1:50" ht="15" hidden="1" x14ac:dyDescent="0.25">
      <c r="A1861" s="209">
        <v>4631</v>
      </c>
      <c r="B1861" s="209" t="s">
        <v>717</v>
      </c>
      <c r="C1861" s="210">
        <v>45694.569444444445</v>
      </c>
      <c r="D1861" s="209" t="s">
        <v>512</v>
      </c>
      <c r="E1861" s="209" t="s">
        <v>500</v>
      </c>
      <c r="F1861" s="209">
        <v>2</v>
      </c>
      <c r="G1861" s="209" t="s">
        <v>8</v>
      </c>
      <c r="H1861" s="209" t="s">
        <v>624</v>
      </c>
      <c r="I1861" s="209" t="s">
        <v>624</v>
      </c>
      <c r="J1861" s="209" t="s">
        <v>531</v>
      </c>
      <c r="K1861" s="209" t="s">
        <v>2451</v>
      </c>
      <c r="L1861" s="209" t="s">
        <v>1300</v>
      </c>
      <c r="M1861" s="209" t="s">
        <v>1001</v>
      </c>
      <c r="N1861" s="209" t="s">
        <v>1443</v>
      </c>
      <c r="O1861" s="209"/>
      <c r="P1861" s="209" t="s">
        <v>633</v>
      </c>
      <c r="Q1861" s="209" t="s">
        <v>688</v>
      </c>
      <c r="R1861" s="209" t="e">
        <f>VLOOKUP(LEFT(Solicitacao_Prancha[[#This Row],[ORIGEM]],4),#REF!,2,0)</f>
        <v>#REF!</v>
      </c>
      <c r="S1861" s="209" t="e">
        <f>VLOOKUP(LEFT(Solicitacao_Prancha[[#This Row],[DESTINO]],4),#REF!,2,0)</f>
        <v>#REF!</v>
      </c>
      <c r="T1861" s="218" t="str">
        <f t="shared" ref="T1861:T1863" si="696">IF(U1861&gt;=48,"Aderente","Não Aderente")</f>
        <v>Não Aderente</v>
      </c>
      <c r="U1861" s="222">
        <f>((CONCATENATE(Solicitacao_Prancha[[#This Row],[DATA MOVIMENTAÇÃO]]," ",Solicitacao_Prancha[[#This Row],[HORA MOVIMENTAÇÃO]])-Solicitacao_Prancha[[#This Row],[DATA SOLICITAÇÃO]])*24)+3</f>
        <v>24</v>
      </c>
      <c r="V1861" s="218" t="s">
        <v>410</v>
      </c>
      <c r="W1861" s="209" t="str">
        <f>LEFT(Solicitacao_Prancha[[#This Row],[ORIGEM]],4)</f>
        <v>0464</v>
      </c>
      <c r="X1861" s="209" t="str">
        <f>LEFT(Solicitacao_Prancha[[#This Row],[DESTINO]],4)</f>
        <v>0640</v>
      </c>
      <c r="Y1861" s="209" t="str">
        <f t="shared" ref="Y1861:Y1863" si="697">CONCATENATE(V1861,W1861)</f>
        <v>BRLP0464</v>
      </c>
      <c r="Z1861" s="209" t="str">
        <f t="shared" ref="Z1861:Z1863" si="698">CONCATENATE(W1861,X1861)</f>
        <v>04640640</v>
      </c>
      <c r="AA1861" s="209" t="str">
        <f t="shared" ref="AA1861:AA1863" si="699">CONCATENATE(V1861,X1861)</f>
        <v>BRLP0640</v>
      </c>
      <c r="AB1861" s="222" t="e">
        <f>VLOOKUP(Y1861,#REF!,2,0)</f>
        <v>#REF!</v>
      </c>
      <c r="AC1861" s="222" t="e">
        <f>VLOOKUP(Z1861,#REF!,2,0)</f>
        <v>#REF!</v>
      </c>
      <c r="AD1861" s="222" t="e">
        <f>VLOOKUP(AA1861,#REF!,2,0)</f>
        <v>#REF!</v>
      </c>
      <c r="AE1861" s="228" t="e">
        <f t="shared" ref="AE1861:AE1863" si="700">SUM(AB1861:AD1861)</f>
        <v>#REF!</v>
      </c>
      <c r="AF1861" s="230" t="e">
        <f t="shared" ref="AF1861:AF1863" si="701">(AB1861/65)+(AC1861/42.5)+(AD1861/65)</f>
        <v>#REF!</v>
      </c>
      <c r="AG1861" s="230">
        <v>2</v>
      </c>
      <c r="AH1861" s="230" t="e">
        <f t="shared" ref="AH1861:AH1863" si="702">(AD1861/65)+(AE1861/42.5)+(AF1861/65)</f>
        <v>#REF!</v>
      </c>
      <c r="AI1861" s="230" t="e">
        <f t="shared" ref="AI1861:AI1863" si="703">(AE1861/65)+(AF1861/42.5)+(AG1861/65)</f>
        <v>#REF!</v>
      </c>
      <c r="AJ1861" s="230" t="e">
        <f t="shared" ref="AJ1861:AJ1863" si="704">(AF1861/65)+(AG1861/42.5)+(AH1861/65)</f>
        <v>#REF!</v>
      </c>
      <c r="AK1861" s="209"/>
      <c r="AL1861" s="209"/>
      <c r="AM1861" s="209"/>
      <c r="AN1861" s="209"/>
      <c r="AO1861" s="209"/>
      <c r="AP1861" s="209"/>
      <c r="AQ1861" s="209"/>
      <c r="AR1861" s="209"/>
      <c r="AS1861" s="209"/>
      <c r="AT1861" s="209"/>
      <c r="AU1861" s="209"/>
      <c r="AV1861" s="209"/>
      <c r="AW1861" s="209"/>
      <c r="AX1861"/>
    </row>
    <row r="1862" spans="1:50" ht="15" x14ac:dyDescent="0.25">
      <c r="A1862" s="209">
        <v>4632</v>
      </c>
      <c r="B1862" s="209" t="s">
        <v>717</v>
      </c>
      <c r="C1862" s="210">
        <v>45694.570138888892</v>
      </c>
      <c r="D1862" s="209" t="s">
        <v>558</v>
      </c>
      <c r="E1862" s="209" t="s">
        <v>500</v>
      </c>
      <c r="F1862" s="209">
        <v>1</v>
      </c>
      <c r="G1862" s="209" t="s">
        <v>6</v>
      </c>
      <c r="H1862" s="209" t="s">
        <v>620</v>
      </c>
      <c r="I1862" s="209" t="s">
        <v>624</v>
      </c>
      <c r="J1862" s="209" t="s">
        <v>502</v>
      </c>
      <c r="K1862" s="209" t="s">
        <v>2457</v>
      </c>
      <c r="L1862" s="209" t="s">
        <v>595</v>
      </c>
      <c r="M1862" s="209" t="s">
        <v>578</v>
      </c>
      <c r="N1862" s="209" t="s">
        <v>640</v>
      </c>
      <c r="O1862" s="209"/>
      <c r="P1862" s="209"/>
      <c r="Q1862" s="209" t="s">
        <v>688</v>
      </c>
      <c r="R1862" s="209" t="e">
        <f>VLOOKUP(LEFT(Solicitacao_Prancha[[#This Row],[ORIGEM]],4),#REF!,2,0)</f>
        <v>#REF!</v>
      </c>
      <c r="S1862" s="209" t="e">
        <f>VLOOKUP(LEFT(Solicitacao_Prancha[[#This Row],[DESTINO]],4),#REF!,2,0)</f>
        <v>#REF!</v>
      </c>
      <c r="T1862" s="218" t="str">
        <f t="shared" si="696"/>
        <v>Não Aderente</v>
      </c>
      <c r="U1862" s="222">
        <f>((CONCATENATE(Solicitacao_Prancha[[#This Row],[DATA MOVIMENTAÇÃO]]," ",Solicitacao_Prancha[[#This Row],[HORA MOVIMENTAÇÃO]])-Solicitacao_Prancha[[#This Row],[DATA SOLICITAÇÃO]])*24)+3</f>
        <v>47.316666666534729</v>
      </c>
      <c r="V1862" s="218" t="s">
        <v>410</v>
      </c>
      <c r="W1862" s="209" t="str">
        <f>LEFT(Solicitacao_Prancha[[#This Row],[ORIGEM]],4)</f>
        <v>0367</v>
      </c>
      <c r="X1862" s="209" t="str">
        <f>LEFT(Solicitacao_Prancha[[#This Row],[DESTINO]],4)</f>
        <v>0422</v>
      </c>
      <c r="Y1862" s="209" t="str">
        <f t="shared" si="697"/>
        <v>BRLP0367</v>
      </c>
      <c r="Z1862" s="209" t="str">
        <f t="shared" si="698"/>
        <v>03670422</v>
      </c>
      <c r="AA1862" s="209" t="str">
        <f t="shared" si="699"/>
        <v>BRLP0422</v>
      </c>
      <c r="AB1862" s="222" t="e">
        <f>VLOOKUP(Y1862,#REF!,2,0)</f>
        <v>#REF!</v>
      </c>
      <c r="AC1862" s="222" t="e">
        <f>VLOOKUP(Z1862,#REF!,2,0)</f>
        <v>#REF!</v>
      </c>
      <c r="AD1862" s="222" t="e">
        <f>VLOOKUP(AA1862,#REF!,2,0)</f>
        <v>#REF!</v>
      </c>
      <c r="AE1862" s="228" t="e">
        <f t="shared" si="700"/>
        <v>#REF!</v>
      </c>
      <c r="AF1862" s="230" t="e">
        <f t="shared" si="701"/>
        <v>#REF!</v>
      </c>
      <c r="AG1862" s="230">
        <v>2</v>
      </c>
      <c r="AH1862" s="230" t="e">
        <f t="shared" si="702"/>
        <v>#REF!</v>
      </c>
      <c r="AI1862" s="230" t="e">
        <f t="shared" si="703"/>
        <v>#REF!</v>
      </c>
      <c r="AJ1862" s="230" t="e">
        <f t="shared" si="704"/>
        <v>#REF!</v>
      </c>
      <c r="AK1862" s="209"/>
      <c r="AL1862" s="209"/>
      <c r="AM1862" s="209"/>
      <c r="AN1862" s="209"/>
      <c r="AO1862" s="209"/>
      <c r="AP1862" s="209"/>
      <c r="AQ1862" s="209"/>
      <c r="AR1862" s="209"/>
      <c r="AS1862" s="209"/>
      <c r="AT1862" s="209"/>
      <c r="AU1862" s="209"/>
      <c r="AV1862" s="209"/>
      <c r="AW1862" s="209"/>
      <c r="AX1862"/>
    </row>
    <row r="1863" spans="1:50" ht="15" x14ac:dyDescent="0.25">
      <c r="A1863" s="209">
        <v>4633</v>
      </c>
      <c r="B1863" s="209" t="s">
        <v>717</v>
      </c>
      <c r="C1863" s="210">
        <v>45694.572916666664</v>
      </c>
      <c r="D1863" s="209" t="s">
        <v>558</v>
      </c>
      <c r="E1863" s="209" t="s">
        <v>500</v>
      </c>
      <c r="F1863" s="209">
        <v>2</v>
      </c>
      <c r="G1863" s="209" t="s">
        <v>6</v>
      </c>
      <c r="H1863" s="209" t="s">
        <v>620</v>
      </c>
      <c r="I1863" s="209" t="s">
        <v>624</v>
      </c>
      <c r="J1863" s="209" t="s">
        <v>502</v>
      </c>
      <c r="K1863" s="209" t="s">
        <v>2457</v>
      </c>
      <c r="L1863" s="209" t="s">
        <v>2287</v>
      </c>
      <c r="M1863" s="209" t="s">
        <v>578</v>
      </c>
      <c r="N1863" s="209" t="s">
        <v>538</v>
      </c>
      <c r="O1863" s="209"/>
      <c r="P1863" s="209"/>
      <c r="Q1863" s="209" t="s">
        <v>688</v>
      </c>
      <c r="R1863" s="209" t="e">
        <f>VLOOKUP(LEFT(Solicitacao_Prancha[[#This Row],[ORIGEM]],4),#REF!,2,0)</f>
        <v>#REF!</v>
      </c>
      <c r="S1863" s="209" t="e">
        <f>VLOOKUP(LEFT(Solicitacao_Prancha[[#This Row],[DESTINO]],4),#REF!,2,0)</f>
        <v>#REF!</v>
      </c>
      <c r="T1863" s="218" t="str">
        <f t="shared" si="696"/>
        <v>Não Aderente</v>
      </c>
      <c r="U1863" s="222">
        <f>((CONCATENATE(Solicitacao_Prancha[[#This Row],[DATA MOVIMENTAÇÃO]]," ",Solicitacao_Prancha[[#This Row],[HORA MOVIMENTAÇÃO]])-Solicitacao_Prancha[[#This Row],[DATA SOLICITAÇÃO]])*24)+3</f>
        <v>47.333333333430346</v>
      </c>
      <c r="V1863" s="218" t="s">
        <v>410</v>
      </c>
      <c r="W1863" s="209" t="str">
        <f>LEFT(Solicitacao_Prancha[[#This Row],[ORIGEM]],4)</f>
        <v>0367</v>
      </c>
      <c r="X1863" s="209" t="str">
        <f>LEFT(Solicitacao_Prancha[[#This Row],[DESTINO]],4)</f>
        <v>0371</v>
      </c>
      <c r="Y1863" s="209" t="str">
        <f t="shared" si="697"/>
        <v>BRLP0367</v>
      </c>
      <c r="Z1863" s="209" t="str">
        <f t="shared" si="698"/>
        <v>03670371</v>
      </c>
      <c r="AA1863" s="209" t="str">
        <f t="shared" si="699"/>
        <v>BRLP0371</v>
      </c>
      <c r="AB1863" s="222" t="e">
        <f>VLOOKUP(Y1863,#REF!,2,0)</f>
        <v>#REF!</v>
      </c>
      <c r="AC1863" s="222" t="e">
        <f>VLOOKUP(Z1863,#REF!,2,0)</f>
        <v>#REF!</v>
      </c>
      <c r="AD1863" s="222" t="e">
        <f>VLOOKUP(AA1863,#REF!,2,0)</f>
        <v>#REF!</v>
      </c>
      <c r="AE1863" s="228" t="e">
        <f t="shared" si="700"/>
        <v>#REF!</v>
      </c>
      <c r="AF1863" s="230" t="e">
        <f t="shared" si="701"/>
        <v>#REF!</v>
      </c>
      <c r="AG1863" s="230">
        <v>2</v>
      </c>
      <c r="AH1863" s="230" t="e">
        <f t="shared" si="702"/>
        <v>#REF!</v>
      </c>
      <c r="AI1863" s="230" t="e">
        <f t="shared" si="703"/>
        <v>#REF!</v>
      </c>
      <c r="AJ1863" s="230" t="e">
        <f t="shared" si="704"/>
        <v>#REF!</v>
      </c>
      <c r="AK1863" s="209"/>
      <c r="AL1863" s="209"/>
      <c r="AM1863" s="209"/>
      <c r="AN1863" s="209"/>
      <c r="AO1863" s="209"/>
      <c r="AP1863" s="209"/>
      <c r="AQ1863" s="209"/>
      <c r="AR1863" s="209"/>
      <c r="AS1863" s="209"/>
      <c r="AT1863" s="209"/>
      <c r="AU1863" s="209"/>
      <c r="AV1863" s="209"/>
      <c r="AW1863" s="209"/>
      <c r="AX1863"/>
    </row>
    <row r="1864" spans="1:50" ht="15" x14ac:dyDescent="0.25">
      <c r="A1864" s="209">
        <v>4634</v>
      </c>
      <c r="B1864" s="209" t="s">
        <v>717</v>
      </c>
      <c r="C1864" s="210">
        <v>45694.574999999997</v>
      </c>
      <c r="D1864" s="209" t="s">
        <v>558</v>
      </c>
      <c r="E1864" s="209" t="s">
        <v>491</v>
      </c>
      <c r="F1864" s="209">
        <v>1</v>
      </c>
      <c r="G1864" s="209" t="s">
        <v>6</v>
      </c>
      <c r="H1864" s="209" t="s">
        <v>620</v>
      </c>
      <c r="I1864" s="209" t="s">
        <v>624</v>
      </c>
      <c r="J1864" s="209" t="s">
        <v>502</v>
      </c>
      <c r="K1864" s="209" t="s">
        <v>2457</v>
      </c>
      <c r="L1864" s="209" t="s">
        <v>2056</v>
      </c>
      <c r="M1864" s="209" t="s">
        <v>578</v>
      </c>
      <c r="N1864" s="209" t="s">
        <v>538</v>
      </c>
      <c r="O1864" s="209"/>
      <c r="P1864" s="209"/>
      <c r="Q1864" s="209" t="s">
        <v>688</v>
      </c>
      <c r="R1864" s="209" t="e">
        <f>VLOOKUP(LEFT(Solicitacao_Prancha[[#This Row],[ORIGEM]],4),#REF!,2,0)</f>
        <v>#REF!</v>
      </c>
      <c r="S1864" s="209" t="e">
        <f>VLOOKUP(LEFT(Solicitacao_Prancha[[#This Row],[DESTINO]],4),#REF!,2,0)</f>
        <v>#REF!</v>
      </c>
      <c r="T1864" s="218" t="str">
        <f t="shared" ref="T1864" si="705">IF(U1864&gt;=48,"Aderente","Não Aderente")</f>
        <v>Não Aderente</v>
      </c>
      <c r="U1864" s="222">
        <f>((CONCATENATE(Solicitacao_Prancha[[#This Row],[DATA MOVIMENTAÇÃO]]," ",Solicitacao_Prancha[[#This Row],[HORA MOVIMENTAÇÃO]])-Solicitacao_Prancha[[#This Row],[DATA SOLICITAÇÃO]])*24)+3</f>
        <v>47.366666666697711</v>
      </c>
      <c r="V1864" s="218" t="s">
        <v>410</v>
      </c>
      <c r="W1864" s="209" t="str">
        <f>LEFT(Solicitacao_Prancha[[#This Row],[ORIGEM]],4)</f>
        <v>0367</v>
      </c>
      <c r="X1864" s="209" t="str">
        <f>LEFT(Solicitacao_Prancha[[#This Row],[DESTINO]],4)</f>
        <v>0371</v>
      </c>
      <c r="Y1864" s="209" t="str">
        <f t="shared" ref="Y1864" si="706">CONCATENATE(V1864,W1864)</f>
        <v>BRLP0367</v>
      </c>
      <c r="Z1864" s="209" t="str">
        <f t="shared" ref="Z1864" si="707">CONCATENATE(W1864,X1864)</f>
        <v>03670371</v>
      </c>
      <c r="AA1864" s="209" t="str">
        <f t="shared" ref="AA1864" si="708">CONCATENATE(V1864,X1864)</f>
        <v>BRLP0371</v>
      </c>
      <c r="AB1864" s="222" t="e">
        <f>VLOOKUP(Y1864,#REF!,2,0)</f>
        <v>#REF!</v>
      </c>
      <c r="AC1864" s="222" t="e">
        <f>VLOOKUP(Z1864,#REF!,2,0)</f>
        <v>#REF!</v>
      </c>
      <c r="AD1864" s="222" t="e">
        <f>VLOOKUP(AA1864,#REF!,2,0)</f>
        <v>#REF!</v>
      </c>
      <c r="AE1864" s="228" t="e">
        <f t="shared" ref="AE1864" si="709">SUM(AB1864:AD1864)</f>
        <v>#REF!</v>
      </c>
      <c r="AF1864" s="230" t="e">
        <f t="shared" ref="AF1864" si="710">(AB1864/65)+(AC1864/42.5)+(AD1864/65)</f>
        <v>#REF!</v>
      </c>
      <c r="AG1864" s="230">
        <v>2</v>
      </c>
      <c r="AH1864" s="230" t="e">
        <f t="shared" ref="AH1864" si="711">(AD1864/65)+(AE1864/42.5)+(AF1864/65)</f>
        <v>#REF!</v>
      </c>
      <c r="AI1864" s="230" t="e">
        <f t="shared" ref="AI1864" si="712">(AE1864/65)+(AF1864/42.5)+(AG1864/65)</f>
        <v>#REF!</v>
      </c>
      <c r="AJ1864" s="230" t="e">
        <f t="shared" ref="AJ1864" si="713">(AF1864/65)+(AG1864/42.5)+(AH1864/65)</f>
        <v>#REF!</v>
      </c>
      <c r="AK1864" s="209"/>
      <c r="AL1864" s="209"/>
      <c r="AM1864" s="209"/>
      <c r="AN1864" s="209"/>
      <c r="AO1864" s="209"/>
      <c r="AP1864" s="209"/>
      <c r="AQ1864" s="209"/>
      <c r="AR1864" s="209"/>
      <c r="AS1864" s="209"/>
      <c r="AT1864" s="209"/>
      <c r="AU1864" s="209"/>
      <c r="AV1864" s="209"/>
      <c r="AW1864" s="209"/>
      <c r="AX1864"/>
    </row>
    <row r="1865" spans="1:50" ht="15" hidden="1" x14ac:dyDescent="0.25">
      <c r="A1865" s="209">
        <v>4635</v>
      </c>
      <c r="B1865" s="209" t="s">
        <v>717</v>
      </c>
      <c r="C1865" s="210">
        <v>45694.59097222222</v>
      </c>
      <c r="D1865" s="209" t="s">
        <v>1772</v>
      </c>
      <c r="E1865" s="209" t="s">
        <v>500</v>
      </c>
      <c r="F1865" s="209">
        <v>1</v>
      </c>
      <c r="G1865" s="209" t="s">
        <v>6</v>
      </c>
      <c r="H1865" s="209" t="s">
        <v>620</v>
      </c>
      <c r="I1865" s="209" t="s">
        <v>624</v>
      </c>
      <c r="J1865" s="209" t="s">
        <v>531</v>
      </c>
      <c r="K1865" s="209" t="s">
        <v>2451</v>
      </c>
      <c r="L1865" s="209" t="s">
        <v>600</v>
      </c>
      <c r="M1865" s="209" t="s">
        <v>652</v>
      </c>
      <c r="N1865" s="209" t="s">
        <v>640</v>
      </c>
      <c r="O1865" s="209"/>
      <c r="P1865" s="209" t="s">
        <v>514</v>
      </c>
      <c r="Q1865" s="209" t="s">
        <v>688</v>
      </c>
      <c r="R1865" s="209" t="e">
        <f>VLOOKUP(LEFT(Solicitacao_Prancha[[#This Row],[ORIGEM]],4),#REF!,2,0)</f>
        <v>#REF!</v>
      </c>
      <c r="S1865" s="209" t="e">
        <f>VLOOKUP(LEFT(Solicitacao_Prancha[[#This Row],[DESTINO]],4),#REF!,2,0)</f>
        <v>#REF!</v>
      </c>
      <c r="T1865" s="218" t="str">
        <f t="shared" ref="T1865:T1866" si="714">IF(U1865&gt;=48,"Aderente","Não Aderente")</f>
        <v>Não Aderente</v>
      </c>
      <c r="U1865" s="222">
        <f>((CONCATENATE(Solicitacao_Prancha[[#This Row],[DATA MOVIMENTAÇÃO]]," ",Solicitacao_Prancha[[#This Row],[HORA MOVIMENTAÇÃO]])-Solicitacao_Prancha[[#This Row],[DATA SOLICITAÇÃO]])*24)+3</f>
        <v>18.816666666709352</v>
      </c>
      <c r="V1865" s="218" t="s">
        <v>410</v>
      </c>
      <c r="W1865" s="209" t="str">
        <f>LEFT(Solicitacao_Prancha[[#This Row],[ORIGEM]],4)</f>
        <v>0390</v>
      </c>
      <c r="X1865" s="209" t="str">
        <f>LEFT(Solicitacao_Prancha[[#This Row],[DESTINO]],4)</f>
        <v>0422</v>
      </c>
      <c r="Y1865" s="209" t="str">
        <f t="shared" ref="Y1865:Y1866" si="715">CONCATENATE(V1865,W1865)</f>
        <v>BRLP0390</v>
      </c>
      <c r="Z1865" s="209" t="str">
        <f t="shared" ref="Z1865:Z1866" si="716">CONCATENATE(W1865,X1865)</f>
        <v>03900422</v>
      </c>
      <c r="AA1865" s="209" t="str">
        <f t="shared" ref="AA1865:AA1866" si="717">CONCATENATE(V1865,X1865)</f>
        <v>BRLP0422</v>
      </c>
      <c r="AB1865" s="222" t="e">
        <f>VLOOKUP(Y1865,#REF!,2,0)</f>
        <v>#REF!</v>
      </c>
      <c r="AC1865" s="222" t="e">
        <f>VLOOKUP(Z1865,#REF!,2,0)</f>
        <v>#REF!</v>
      </c>
      <c r="AD1865" s="222" t="e">
        <f>VLOOKUP(AA1865,#REF!,2,0)</f>
        <v>#REF!</v>
      </c>
      <c r="AE1865" s="228" t="e">
        <f t="shared" ref="AE1865:AE1866" si="718">SUM(AB1865:AD1865)</f>
        <v>#REF!</v>
      </c>
      <c r="AF1865" s="230" t="e">
        <f t="shared" ref="AF1865:AF1866" si="719">(AB1865/65)+(AC1865/42.5)+(AD1865/65)</f>
        <v>#REF!</v>
      </c>
      <c r="AG1865" s="230">
        <v>2</v>
      </c>
      <c r="AH1865" s="230" t="e">
        <f t="shared" ref="AH1865:AH1866" si="720">(AD1865/65)+(AE1865/42.5)+(AF1865/65)</f>
        <v>#REF!</v>
      </c>
      <c r="AI1865" s="230" t="e">
        <f t="shared" ref="AI1865:AI1866" si="721">(AE1865/65)+(AF1865/42.5)+(AG1865/65)</f>
        <v>#REF!</v>
      </c>
      <c r="AJ1865" s="230" t="e">
        <f t="shared" ref="AJ1865:AJ1866" si="722">(AF1865/65)+(AG1865/42.5)+(AH1865/65)</f>
        <v>#REF!</v>
      </c>
      <c r="AK1865" s="209"/>
      <c r="AL1865" s="209"/>
      <c r="AM1865" s="209"/>
      <c r="AN1865" s="209"/>
      <c r="AO1865" s="209"/>
      <c r="AP1865" s="209"/>
      <c r="AQ1865" s="209"/>
      <c r="AR1865" s="209"/>
      <c r="AS1865" s="209"/>
      <c r="AT1865" s="209"/>
      <c r="AU1865" s="209"/>
      <c r="AV1865" s="209"/>
      <c r="AW1865" s="209"/>
      <c r="AX1865"/>
    </row>
    <row r="1866" spans="1:50" ht="15" hidden="1" x14ac:dyDescent="0.25">
      <c r="A1866" s="209">
        <v>4636</v>
      </c>
      <c r="B1866" s="209" t="s">
        <v>717</v>
      </c>
      <c r="C1866" s="210">
        <v>45694.59375</v>
      </c>
      <c r="D1866" s="209" t="s">
        <v>558</v>
      </c>
      <c r="E1866" s="209" t="s">
        <v>491</v>
      </c>
      <c r="F1866" s="209">
        <v>1</v>
      </c>
      <c r="G1866" s="209" t="s">
        <v>6</v>
      </c>
      <c r="H1866" s="209" t="s">
        <v>620</v>
      </c>
      <c r="I1866" s="209" t="s">
        <v>624</v>
      </c>
      <c r="J1866" s="209" t="s">
        <v>531</v>
      </c>
      <c r="K1866" s="209" t="s">
        <v>2451</v>
      </c>
      <c r="L1866" s="209" t="s">
        <v>600</v>
      </c>
      <c r="M1866" s="209" t="s">
        <v>652</v>
      </c>
      <c r="N1866" s="209" t="s">
        <v>640</v>
      </c>
      <c r="O1866" s="209"/>
      <c r="P1866" s="209" t="s">
        <v>514</v>
      </c>
      <c r="Q1866" s="209" t="s">
        <v>688</v>
      </c>
      <c r="R1866" s="209" t="e">
        <f>VLOOKUP(LEFT(Solicitacao_Prancha[[#This Row],[ORIGEM]],4),#REF!,2,0)</f>
        <v>#REF!</v>
      </c>
      <c r="S1866" s="209" t="e">
        <f>VLOOKUP(LEFT(Solicitacao_Prancha[[#This Row],[DESTINO]],4),#REF!,2,0)</f>
        <v>#REF!</v>
      </c>
      <c r="T1866" s="218" t="str">
        <f t="shared" si="714"/>
        <v>Não Aderente</v>
      </c>
      <c r="U1866" s="222">
        <f>((CONCATENATE(Solicitacao_Prancha[[#This Row],[DATA MOVIMENTAÇÃO]]," ",Solicitacao_Prancha[[#This Row],[HORA MOVIMENTAÇÃO]])-Solicitacao_Prancha[[#This Row],[DATA SOLICITAÇÃO]])*24)+3</f>
        <v>18.75</v>
      </c>
      <c r="V1866" s="218" t="s">
        <v>410</v>
      </c>
      <c r="W1866" s="209" t="str">
        <f>LEFT(Solicitacao_Prancha[[#This Row],[ORIGEM]],4)</f>
        <v>0390</v>
      </c>
      <c r="X1866" s="209" t="str">
        <f>LEFT(Solicitacao_Prancha[[#This Row],[DESTINO]],4)</f>
        <v>0422</v>
      </c>
      <c r="Y1866" s="209" t="str">
        <f t="shared" si="715"/>
        <v>BRLP0390</v>
      </c>
      <c r="Z1866" s="209" t="str">
        <f t="shared" si="716"/>
        <v>03900422</v>
      </c>
      <c r="AA1866" s="209" t="str">
        <f t="shared" si="717"/>
        <v>BRLP0422</v>
      </c>
      <c r="AB1866" s="222" t="e">
        <f>VLOOKUP(Y1866,#REF!,2,0)</f>
        <v>#REF!</v>
      </c>
      <c r="AC1866" s="222" t="e">
        <f>VLOOKUP(Z1866,#REF!,2,0)</f>
        <v>#REF!</v>
      </c>
      <c r="AD1866" s="222" t="e">
        <f>VLOOKUP(AA1866,#REF!,2,0)</f>
        <v>#REF!</v>
      </c>
      <c r="AE1866" s="228" t="e">
        <f t="shared" si="718"/>
        <v>#REF!</v>
      </c>
      <c r="AF1866" s="230" t="e">
        <f t="shared" si="719"/>
        <v>#REF!</v>
      </c>
      <c r="AG1866" s="230">
        <v>2</v>
      </c>
      <c r="AH1866" s="230" t="e">
        <f t="shared" si="720"/>
        <v>#REF!</v>
      </c>
      <c r="AI1866" s="230" t="e">
        <f t="shared" si="721"/>
        <v>#REF!</v>
      </c>
      <c r="AJ1866" s="230" t="e">
        <f t="shared" si="722"/>
        <v>#REF!</v>
      </c>
      <c r="AK1866" s="209"/>
      <c r="AL1866" s="209"/>
      <c r="AM1866" s="209"/>
      <c r="AN1866" s="209"/>
      <c r="AO1866" s="209"/>
      <c r="AP1866" s="209"/>
      <c r="AQ1866" s="209"/>
      <c r="AR1866" s="209"/>
      <c r="AS1866" s="209"/>
      <c r="AT1866" s="209"/>
      <c r="AU1866" s="209"/>
      <c r="AV1866" s="209"/>
      <c r="AW1866" s="209"/>
      <c r="AX1866"/>
    </row>
    <row r="1867" spans="1:50" ht="15" hidden="1" x14ac:dyDescent="0.25">
      <c r="A1867" s="209">
        <v>4637</v>
      </c>
      <c r="B1867" s="209" t="s">
        <v>717</v>
      </c>
      <c r="C1867" s="210">
        <v>45694.595138888886</v>
      </c>
      <c r="D1867" s="209" t="s">
        <v>2491</v>
      </c>
      <c r="E1867" s="209" t="s">
        <v>500</v>
      </c>
      <c r="F1867" s="209">
        <v>2</v>
      </c>
      <c r="G1867" s="209" t="s">
        <v>6</v>
      </c>
      <c r="H1867" s="209" t="s">
        <v>621</v>
      </c>
      <c r="I1867" s="209" t="s">
        <v>624</v>
      </c>
      <c r="J1867" s="209" t="s">
        <v>531</v>
      </c>
      <c r="K1867" s="209" t="s">
        <v>2451</v>
      </c>
      <c r="L1867" s="209" t="s">
        <v>604</v>
      </c>
      <c r="M1867" s="209" t="s">
        <v>578</v>
      </c>
      <c r="N1867" s="209" t="s">
        <v>538</v>
      </c>
      <c r="O1867" s="209"/>
      <c r="P1867" s="209" t="s">
        <v>514</v>
      </c>
      <c r="Q1867" s="209" t="s">
        <v>688</v>
      </c>
      <c r="R1867" s="209" t="e">
        <f>VLOOKUP(LEFT(Solicitacao_Prancha[[#This Row],[ORIGEM]],4),#REF!,2,0)</f>
        <v>#REF!</v>
      </c>
      <c r="S1867" s="209" t="e">
        <f>VLOOKUP(LEFT(Solicitacao_Prancha[[#This Row],[DESTINO]],4),#REF!,2,0)</f>
        <v>#REF!</v>
      </c>
      <c r="T1867" s="218" t="str">
        <f t="shared" ref="T1867:T1890" si="723">IF(U1867&gt;=48,"Aderente","Não Aderente")</f>
        <v>Não Aderente</v>
      </c>
      <c r="U1867" s="222">
        <f>((CONCATENATE(Solicitacao_Prancha[[#This Row],[DATA MOVIMENTAÇÃO]]," ",Solicitacao_Prancha[[#This Row],[HORA MOVIMENTAÇÃO]])-Solicitacao_Prancha[[#This Row],[DATA SOLICITAÇÃO]])*24)+3</f>
        <v>19.716666666674428</v>
      </c>
      <c r="V1867" s="218" t="s">
        <v>410</v>
      </c>
      <c r="W1867" s="209" t="str">
        <f>LEFT(Solicitacao_Prancha[[#This Row],[ORIGEM]],4)</f>
        <v>0367</v>
      </c>
      <c r="X1867" s="209" t="str">
        <f>LEFT(Solicitacao_Prancha[[#This Row],[DESTINO]],4)</f>
        <v>0371</v>
      </c>
      <c r="Y1867" s="209" t="str">
        <f t="shared" ref="Y1867:Y1890" si="724">CONCATENATE(V1867,W1867)</f>
        <v>BRLP0367</v>
      </c>
      <c r="Z1867" s="209" t="str">
        <f t="shared" ref="Z1867:Z1890" si="725">CONCATENATE(W1867,X1867)</f>
        <v>03670371</v>
      </c>
      <c r="AA1867" s="209" t="str">
        <f t="shared" ref="AA1867:AA1890" si="726">CONCATENATE(V1867,X1867)</f>
        <v>BRLP0371</v>
      </c>
      <c r="AB1867" s="222" t="e">
        <f>VLOOKUP(Y1867,#REF!,2,0)</f>
        <v>#REF!</v>
      </c>
      <c r="AC1867" s="222" t="e">
        <f>VLOOKUP(Z1867,#REF!,2,0)</f>
        <v>#REF!</v>
      </c>
      <c r="AD1867" s="222" t="e">
        <f>VLOOKUP(AA1867,#REF!,2,0)</f>
        <v>#REF!</v>
      </c>
      <c r="AE1867" s="228" t="e">
        <f t="shared" ref="AE1867:AE1890" si="727">SUM(AB1867:AD1867)</f>
        <v>#REF!</v>
      </c>
      <c r="AF1867" s="230" t="e">
        <f t="shared" ref="AF1867:AF1890" si="728">(AB1867/65)+(AC1867/42.5)+(AD1867/65)</f>
        <v>#REF!</v>
      </c>
      <c r="AG1867" s="230">
        <v>2</v>
      </c>
      <c r="AH1867" s="230" t="e">
        <f t="shared" ref="AH1867:AH1890" si="729">(AD1867/65)+(AE1867/42.5)+(AF1867/65)</f>
        <v>#REF!</v>
      </c>
      <c r="AI1867" s="230" t="e">
        <f t="shared" ref="AI1867:AI1890" si="730">(AE1867/65)+(AF1867/42.5)+(AG1867/65)</f>
        <v>#REF!</v>
      </c>
      <c r="AJ1867" s="230" t="e">
        <f t="shared" ref="AJ1867:AJ1890" si="731">(AF1867/65)+(AG1867/42.5)+(AH1867/65)</f>
        <v>#REF!</v>
      </c>
      <c r="AK1867" s="209"/>
      <c r="AL1867" s="209"/>
      <c r="AM1867" s="209"/>
      <c r="AN1867" s="209"/>
      <c r="AO1867" s="209"/>
      <c r="AP1867" s="209"/>
      <c r="AQ1867" s="209"/>
      <c r="AR1867" s="209"/>
      <c r="AS1867" s="209"/>
      <c r="AT1867" s="209"/>
      <c r="AU1867" s="209"/>
      <c r="AV1867" s="209"/>
      <c r="AW1867" s="209"/>
      <c r="AX1867"/>
    </row>
    <row r="1868" spans="1:50" ht="15" hidden="1" x14ac:dyDescent="0.25">
      <c r="A1868" s="209">
        <v>4638</v>
      </c>
      <c r="B1868" s="209" t="s">
        <v>717</v>
      </c>
      <c r="C1868" s="210">
        <v>45694.599305555559</v>
      </c>
      <c r="D1868" s="209" t="s">
        <v>558</v>
      </c>
      <c r="E1868" s="209" t="s">
        <v>500</v>
      </c>
      <c r="F1868" s="209">
        <v>1</v>
      </c>
      <c r="G1868" s="209" t="s">
        <v>6</v>
      </c>
      <c r="H1868" s="209" t="s">
        <v>620</v>
      </c>
      <c r="I1868" s="209" t="s">
        <v>624</v>
      </c>
      <c r="J1868" s="209" t="s">
        <v>531</v>
      </c>
      <c r="K1868" s="209" t="s">
        <v>2451</v>
      </c>
      <c r="L1868" s="209" t="s">
        <v>593</v>
      </c>
      <c r="M1868" s="209" t="s">
        <v>578</v>
      </c>
      <c r="N1868" s="209" t="s">
        <v>640</v>
      </c>
      <c r="O1868" s="209"/>
      <c r="P1868" s="209" t="s">
        <v>514</v>
      </c>
      <c r="Q1868" s="209" t="s">
        <v>688</v>
      </c>
      <c r="R1868" s="209" t="e">
        <f>VLOOKUP(LEFT(Solicitacao_Prancha[[#This Row],[ORIGEM]],4),#REF!,2,0)</f>
        <v>#REF!</v>
      </c>
      <c r="S1868" s="209" t="e">
        <f>VLOOKUP(LEFT(Solicitacao_Prancha[[#This Row],[DESTINO]],4),#REF!,2,0)</f>
        <v>#REF!</v>
      </c>
      <c r="T1868" s="218" t="str">
        <f t="shared" si="723"/>
        <v>Não Aderente</v>
      </c>
      <c r="U1868" s="222">
        <f>((CONCATENATE(Solicitacao_Prancha[[#This Row],[DATA MOVIMENTAÇÃO]]," ",Solicitacao_Prancha[[#This Row],[HORA MOVIMENTAÇÃO]])-Solicitacao_Prancha[[#This Row],[DATA SOLICITAÇÃO]])*24)+3</f>
        <v>20.616666666639503</v>
      </c>
      <c r="V1868" s="218" t="s">
        <v>410</v>
      </c>
      <c r="W1868" s="209" t="str">
        <f>LEFT(Solicitacao_Prancha[[#This Row],[ORIGEM]],4)</f>
        <v>0367</v>
      </c>
      <c r="X1868" s="209" t="str">
        <f>LEFT(Solicitacao_Prancha[[#This Row],[DESTINO]],4)</f>
        <v>0422</v>
      </c>
      <c r="Y1868" s="209" t="str">
        <f t="shared" si="724"/>
        <v>BRLP0367</v>
      </c>
      <c r="Z1868" s="209" t="str">
        <f t="shared" si="725"/>
        <v>03670422</v>
      </c>
      <c r="AA1868" s="209" t="str">
        <f t="shared" si="726"/>
        <v>BRLP0422</v>
      </c>
      <c r="AB1868" s="222" t="e">
        <f>VLOOKUP(Y1868,#REF!,2,0)</f>
        <v>#REF!</v>
      </c>
      <c r="AC1868" s="222" t="e">
        <f>VLOOKUP(Z1868,#REF!,2,0)</f>
        <v>#REF!</v>
      </c>
      <c r="AD1868" s="222" t="e">
        <f>VLOOKUP(AA1868,#REF!,2,0)</f>
        <v>#REF!</v>
      </c>
      <c r="AE1868" s="228" t="e">
        <f t="shared" si="727"/>
        <v>#REF!</v>
      </c>
      <c r="AF1868" s="230" t="e">
        <f t="shared" si="728"/>
        <v>#REF!</v>
      </c>
      <c r="AG1868" s="230">
        <v>2</v>
      </c>
      <c r="AH1868" s="230" t="e">
        <f t="shared" si="729"/>
        <v>#REF!</v>
      </c>
      <c r="AI1868" s="230" t="e">
        <f t="shared" si="730"/>
        <v>#REF!</v>
      </c>
      <c r="AJ1868" s="230" t="e">
        <f t="shared" si="731"/>
        <v>#REF!</v>
      </c>
      <c r="AK1868" s="209"/>
      <c r="AL1868" s="209"/>
      <c r="AM1868" s="209"/>
      <c r="AN1868" s="209"/>
      <c r="AO1868" s="209"/>
      <c r="AP1868" s="209"/>
      <c r="AQ1868" s="209"/>
      <c r="AR1868" s="209"/>
      <c r="AS1868" s="209"/>
      <c r="AT1868" s="209"/>
      <c r="AU1868" s="209"/>
      <c r="AV1868" s="209"/>
      <c r="AW1868" s="209"/>
      <c r="AX1868"/>
    </row>
    <row r="1869" spans="1:50" ht="15" hidden="1" x14ac:dyDescent="0.25">
      <c r="A1869" s="209">
        <v>4639</v>
      </c>
      <c r="B1869" s="209" t="s">
        <v>745</v>
      </c>
      <c r="C1869" s="210">
        <v>45694.62777777778</v>
      </c>
      <c r="D1869" s="209" t="s">
        <v>2250</v>
      </c>
      <c r="E1869" s="209" t="s">
        <v>497</v>
      </c>
      <c r="F1869" s="209">
        <v>2</v>
      </c>
      <c r="G1869" s="209" t="s">
        <v>655</v>
      </c>
      <c r="H1869" s="209" t="s">
        <v>621</v>
      </c>
      <c r="I1869" s="209" t="s">
        <v>624</v>
      </c>
      <c r="J1869" s="209" t="s">
        <v>1</v>
      </c>
      <c r="K1869" s="209" t="s">
        <v>2483</v>
      </c>
      <c r="L1869" s="209" t="s">
        <v>604</v>
      </c>
      <c r="M1869" s="209" t="s">
        <v>2198</v>
      </c>
      <c r="N1869" s="209" t="s">
        <v>681</v>
      </c>
      <c r="O1869" s="209"/>
      <c r="P1869" s="209"/>
      <c r="Q1869" s="209" t="s">
        <v>688</v>
      </c>
      <c r="R1869" s="209" t="e">
        <f>VLOOKUP(LEFT(Solicitacao_Prancha[[#This Row],[ORIGEM]],4),#REF!,2,0)</f>
        <v>#REF!</v>
      </c>
      <c r="S1869" s="209" t="e">
        <f>VLOOKUP(LEFT(Solicitacao_Prancha[[#This Row],[DESTINO]],4),#REF!,2,0)</f>
        <v>#REF!</v>
      </c>
      <c r="T1869" s="218" t="str">
        <f t="shared" si="723"/>
        <v>Aderente</v>
      </c>
      <c r="U1869" s="222">
        <f>((CONCATENATE(Solicitacao_Prancha[[#This Row],[DATA MOVIMENTAÇÃO]]," ",Solicitacao_Prancha[[#This Row],[HORA MOVIMENTAÇÃO]])-Solicitacao_Prancha[[#This Row],[DATA SOLICITAÇÃO]])*24)+3</f>
        <v>66.93333333323244</v>
      </c>
      <c r="V1869" s="218" t="s">
        <v>410</v>
      </c>
      <c r="W1869" s="209" t="str">
        <f>LEFT(Solicitacao_Prancha[[#This Row],[ORIGEM]],4)</f>
        <v>2095</v>
      </c>
      <c r="X1869" s="209" t="str">
        <f>LEFT(Solicitacao_Prancha[[#This Row],[DESTINO]],4)</f>
        <v>0029</v>
      </c>
      <c r="Y1869" s="209" t="str">
        <f t="shared" si="724"/>
        <v>BRLP2095</v>
      </c>
      <c r="Z1869" s="209" t="str">
        <f t="shared" si="725"/>
        <v>20950029</v>
      </c>
      <c r="AA1869" s="209" t="str">
        <f t="shared" si="726"/>
        <v>BRLP0029</v>
      </c>
      <c r="AB1869" s="222" t="e">
        <f>VLOOKUP(Y1869,#REF!,2,0)</f>
        <v>#REF!</v>
      </c>
      <c r="AC1869" s="222" t="e">
        <f>VLOOKUP(Z1869,#REF!,2,0)</f>
        <v>#REF!</v>
      </c>
      <c r="AD1869" s="222" t="e">
        <f>VLOOKUP(AA1869,#REF!,2,0)</f>
        <v>#REF!</v>
      </c>
      <c r="AE1869" s="228" t="e">
        <f t="shared" si="727"/>
        <v>#REF!</v>
      </c>
      <c r="AF1869" s="230" t="e">
        <f t="shared" si="728"/>
        <v>#REF!</v>
      </c>
      <c r="AG1869" s="230">
        <v>2</v>
      </c>
      <c r="AH1869" s="230" t="e">
        <f t="shared" si="729"/>
        <v>#REF!</v>
      </c>
      <c r="AI1869" s="230" t="e">
        <f t="shared" si="730"/>
        <v>#REF!</v>
      </c>
      <c r="AJ1869" s="230" t="e">
        <f t="shared" si="731"/>
        <v>#REF!</v>
      </c>
      <c r="AK1869" s="209"/>
      <c r="AL1869" s="209"/>
      <c r="AM1869" s="209"/>
      <c r="AN1869" s="209"/>
      <c r="AO1869" s="209"/>
      <c r="AP1869" s="209"/>
      <c r="AQ1869" s="209"/>
      <c r="AR1869" s="209"/>
      <c r="AS1869" s="209"/>
      <c r="AT1869" s="209"/>
      <c r="AU1869" s="209"/>
      <c r="AV1869" s="209"/>
      <c r="AW1869" s="209"/>
      <c r="AX1869"/>
    </row>
    <row r="1870" spans="1:50" ht="15" hidden="1" x14ac:dyDescent="0.25">
      <c r="A1870" s="209">
        <v>4640</v>
      </c>
      <c r="B1870" s="209" t="s">
        <v>745</v>
      </c>
      <c r="C1870" s="210">
        <v>45694.642361111109</v>
      </c>
      <c r="D1870" s="211" t="s">
        <v>2326</v>
      </c>
      <c r="E1870" s="209" t="s">
        <v>497</v>
      </c>
      <c r="F1870" s="213">
        <v>4</v>
      </c>
      <c r="G1870" s="209" t="s">
        <v>2316</v>
      </c>
      <c r="H1870" s="209" t="s">
        <v>622</v>
      </c>
      <c r="I1870" s="209" t="s">
        <v>624</v>
      </c>
      <c r="J1870" s="209" t="s">
        <v>1</v>
      </c>
      <c r="K1870" s="209" t="s">
        <v>2451</v>
      </c>
      <c r="L1870" s="209" t="s">
        <v>2492</v>
      </c>
      <c r="M1870" s="211" t="s">
        <v>911</v>
      </c>
      <c r="N1870" s="211" t="s">
        <v>556</v>
      </c>
      <c r="O1870" s="218"/>
      <c r="P1870" s="209"/>
      <c r="Q1870" s="209" t="s">
        <v>687</v>
      </c>
      <c r="R1870" s="209" t="e">
        <f>VLOOKUP(LEFT(Solicitacao_Prancha[[#This Row],[ORIGEM]],4),#REF!,2,0)</f>
        <v>#REF!</v>
      </c>
      <c r="S1870" s="209" t="e">
        <f>VLOOKUP(LEFT(Solicitacao_Prancha[[#This Row],[DESTINO]],4),#REF!,2,0)</f>
        <v>#REF!</v>
      </c>
      <c r="T1870" s="218" t="str">
        <f t="shared" si="723"/>
        <v>Não Aderente</v>
      </c>
      <c r="U1870" s="222">
        <f>((CONCATENATE(Solicitacao_Prancha[[#This Row],[DATA MOVIMENTAÇÃO]]," ",Solicitacao_Prancha[[#This Row],[HORA MOVIMENTAÇÃO]])-Solicitacao_Prancha[[#This Row],[DATA SOLICITAÇÃO]])*24)+3</f>
        <v>25.916666666627862</v>
      </c>
      <c r="V1870" s="218" t="s">
        <v>410</v>
      </c>
      <c r="W1870" s="209" t="str">
        <f>LEFT(Solicitacao_Prancha[[#This Row],[ORIGEM]],4)</f>
        <v>0494</v>
      </c>
      <c r="X1870" s="209" t="str">
        <f>LEFT(Solicitacao_Prancha[[#This Row],[DESTINO]],4)</f>
        <v>0308</v>
      </c>
      <c r="Y1870" s="209" t="str">
        <f t="shared" si="724"/>
        <v>BRLP0494</v>
      </c>
      <c r="Z1870" s="209" t="str">
        <f t="shared" si="725"/>
        <v>04940308</v>
      </c>
      <c r="AA1870" s="209" t="str">
        <f t="shared" si="726"/>
        <v>BRLP0308</v>
      </c>
      <c r="AB1870" s="222" t="e">
        <f>VLOOKUP(Y1870,#REF!,2,0)</f>
        <v>#REF!</v>
      </c>
      <c r="AC1870" s="222" t="e">
        <f>VLOOKUP(Z1870,#REF!,2,0)</f>
        <v>#REF!</v>
      </c>
      <c r="AD1870" s="222" t="e">
        <f>VLOOKUP(AA1870,#REF!,2,0)</f>
        <v>#REF!</v>
      </c>
      <c r="AE1870" s="228" t="e">
        <f t="shared" si="727"/>
        <v>#REF!</v>
      </c>
      <c r="AF1870" s="230" t="e">
        <f t="shared" si="728"/>
        <v>#REF!</v>
      </c>
      <c r="AG1870" s="230">
        <v>2</v>
      </c>
      <c r="AH1870" s="230" t="e">
        <f t="shared" si="729"/>
        <v>#REF!</v>
      </c>
      <c r="AI1870" s="230" t="e">
        <f t="shared" si="730"/>
        <v>#REF!</v>
      </c>
      <c r="AJ1870" s="230" t="e">
        <f t="shared" si="731"/>
        <v>#REF!</v>
      </c>
      <c r="AK1870" s="209"/>
      <c r="AL1870" s="209"/>
      <c r="AM1870" s="209"/>
      <c r="AN1870" s="209"/>
      <c r="AO1870" s="209"/>
      <c r="AP1870" s="209"/>
      <c r="AQ1870" s="209"/>
      <c r="AR1870" s="209"/>
      <c r="AS1870" s="209"/>
      <c r="AT1870" s="209"/>
      <c r="AU1870" s="209"/>
      <c r="AV1870" s="209"/>
      <c r="AW1870" s="209"/>
      <c r="AX1870"/>
    </row>
    <row r="1871" spans="1:50" ht="15" x14ac:dyDescent="0.25">
      <c r="A1871" s="209">
        <v>4657</v>
      </c>
      <c r="B1871" s="209" t="s">
        <v>718</v>
      </c>
      <c r="C1871" s="210">
        <v>45694.654861111114</v>
      </c>
      <c r="D1871" s="209" t="s">
        <v>2053</v>
      </c>
      <c r="E1871" s="209" t="s">
        <v>5</v>
      </c>
      <c r="F1871" s="209">
        <v>1</v>
      </c>
      <c r="G1871" s="209" t="s">
        <v>487</v>
      </c>
      <c r="H1871" s="209" t="s">
        <v>620</v>
      </c>
      <c r="I1871" s="209" t="s">
        <v>621</v>
      </c>
      <c r="J1871" s="209" t="s">
        <v>1</v>
      </c>
      <c r="K1871" s="209" t="s">
        <v>2457</v>
      </c>
      <c r="L1871" s="209" t="s">
        <v>604</v>
      </c>
      <c r="M1871" s="209" t="s">
        <v>1854</v>
      </c>
      <c r="N1871" s="209" t="s">
        <v>2503</v>
      </c>
      <c r="O1871" s="209"/>
      <c r="P1871" s="209"/>
      <c r="Q1871" s="209" t="s">
        <v>688</v>
      </c>
      <c r="R1871" s="209" t="e">
        <f>VLOOKUP(LEFT(Solicitacao_Prancha[[#This Row],[ORIGEM]],4),#REF!,2,0)</f>
        <v>#REF!</v>
      </c>
      <c r="S1871" s="209" t="e">
        <f>VLOOKUP(LEFT(Solicitacao_Prancha[[#This Row],[DESTINO]],4),#REF!,2,0)</f>
        <v>#REF!</v>
      </c>
      <c r="T1871" s="218" t="str">
        <f t="shared" si="723"/>
        <v>Não Aderente</v>
      </c>
      <c r="U1871" s="222">
        <f>((CONCATENATE(Solicitacao_Prancha[[#This Row],[DATA MOVIMENTAÇÃO]]," ",Solicitacao_Prancha[[#This Row],[HORA MOVIMENTAÇÃO]])-Solicitacao_Prancha[[#This Row],[DATA SOLICITAÇÃO]])*24)+3</f>
        <v>42.283333333209157</v>
      </c>
      <c r="V1871" s="218" t="s">
        <v>410</v>
      </c>
      <c r="W1871" s="209" t="str">
        <f>LEFT(Solicitacao_Prancha[[#This Row],[ORIGEM]],4)</f>
        <v>0122</v>
      </c>
      <c r="X1871" s="209" t="str">
        <f>LEFT(Solicitacao_Prancha[[#This Row],[DESTINO]],4)</f>
        <v>0012</v>
      </c>
      <c r="Y1871" s="209" t="str">
        <f t="shared" si="724"/>
        <v>BRLP0122</v>
      </c>
      <c r="Z1871" s="209" t="str">
        <f t="shared" si="725"/>
        <v>01220012</v>
      </c>
      <c r="AA1871" s="209" t="str">
        <f t="shared" si="726"/>
        <v>BRLP0012</v>
      </c>
      <c r="AB1871" s="222" t="e">
        <f>VLOOKUP(Y1871,#REF!,2,0)</f>
        <v>#REF!</v>
      </c>
      <c r="AC1871" s="222" t="e">
        <f>VLOOKUP(Z1871,#REF!,2,0)</f>
        <v>#REF!</v>
      </c>
      <c r="AD1871" s="222" t="e">
        <f>VLOOKUP(AA1871,#REF!,2,0)</f>
        <v>#REF!</v>
      </c>
      <c r="AE1871" s="228" t="e">
        <f t="shared" si="727"/>
        <v>#REF!</v>
      </c>
      <c r="AF1871" s="230" t="e">
        <f t="shared" si="728"/>
        <v>#REF!</v>
      </c>
      <c r="AG1871" s="230">
        <v>2</v>
      </c>
      <c r="AH1871" s="230" t="e">
        <f t="shared" si="729"/>
        <v>#REF!</v>
      </c>
      <c r="AI1871" s="230" t="e">
        <f t="shared" si="730"/>
        <v>#REF!</v>
      </c>
      <c r="AJ1871" s="230" t="e">
        <f t="shared" si="731"/>
        <v>#REF!</v>
      </c>
      <c r="AK1871" s="209"/>
      <c r="AL1871" s="209"/>
      <c r="AM1871" s="209"/>
      <c r="AN1871" s="209"/>
      <c r="AO1871" s="209"/>
      <c r="AP1871" s="209"/>
      <c r="AQ1871" s="209"/>
      <c r="AR1871" s="209"/>
      <c r="AS1871" s="209"/>
      <c r="AT1871" s="209"/>
      <c r="AU1871" s="209"/>
      <c r="AV1871" s="209"/>
      <c r="AW1871" s="209"/>
      <c r="AX1871"/>
    </row>
    <row r="1872" spans="1:50" ht="15" x14ac:dyDescent="0.25">
      <c r="A1872" s="209">
        <v>4641</v>
      </c>
      <c r="B1872" s="209" t="s">
        <v>718</v>
      </c>
      <c r="C1872" s="210">
        <v>45694.659722222219</v>
      </c>
      <c r="D1872" s="209" t="s">
        <v>2493</v>
      </c>
      <c r="E1872" s="209" t="s">
        <v>719</v>
      </c>
      <c r="F1872" s="209">
        <v>4</v>
      </c>
      <c r="G1872" s="209" t="s">
        <v>8</v>
      </c>
      <c r="H1872" s="209" t="s">
        <v>622</v>
      </c>
      <c r="I1872" s="209" t="s">
        <v>621</v>
      </c>
      <c r="J1872" s="209" t="s">
        <v>1</v>
      </c>
      <c r="K1872" s="209" t="s">
        <v>2457</v>
      </c>
      <c r="L1872" s="209" t="s">
        <v>595</v>
      </c>
      <c r="M1872" s="209" t="s">
        <v>2240</v>
      </c>
      <c r="N1872" s="209" t="s">
        <v>2390</v>
      </c>
      <c r="O1872" s="209"/>
      <c r="P1872" s="209"/>
      <c r="Q1872" s="209" t="s">
        <v>688</v>
      </c>
      <c r="R1872" s="209" t="e">
        <f>VLOOKUP(LEFT(Solicitacao_Prancha[[#This Row],[ORIGEM]],4),#REF!,2,0)</f>
        <v>#REF!</v>
      </c>
      <c r="S1872" s="209" t="e">
        <f>VLOOKUP(LEFT(Solicitacao_Prancha[[#This Row],[DESTINO]],4),#REF!,2,0)</f>
        <v>#REF!</v>
      </c>
      <c r="T1872" s="218" t="str">
        <f t="shared" si="723"/>
        <v>Não Aderente</v>
      </c>
      <c r="U1872" s="222">
        <f>((CONCATENATE(Solicitacao_Prancha[[#This Row],[DATA MOVIMENTAÇÃO]]," ",Solicitacao_Prancha[[#This Row],[HORA MOVIMENTAÇÃO]])-Solicitacao_Prancha[[#This Row],[DATA SOLICITAÇÃO]])*24)+3</f>
        <v>45.166666666686069</v>
      </c>
      <c r="V1872" s="218" t="s">
        <v>410</v>
      </c>
      <c r="W1872" s="209" t="str">
        <f>LEFT(Solicitacao_Prancha[[#This Row],[ORIGEM]],4)</f>
        <v>0475</v>
      </c>
      <c r="X1872" s="209" t="str">
        <f>LEFT(Solicitacao_Prancha[[#This Row],[DESTINO]],4)</f>
        <v>0469</v>
      </c>
      <c r="Y1872" s="209" t="str">
        <f t="shared" si="724"/>
        <v>BRLP0475</v>
      </c>
      <c r="Z1872" s="209" t="str">
        <f t="shared" si="725"/>
        <v>04750469</v>
      </c>
      <c r="AA1872" s="209" t="str">
        <f t="shared" si="726"/>
        <v>BRLP0469</v>
      </c>
      <c r="AB1872" s="222" t="e">
        <f>VLOOKUP(Y1872,#REF!,2,0)</f>
        <v>#REF!</v>
      </c>
      <c r="AC1872" s="222" t="e">
        <f>VLOOKUP(Z1872,#REF!,2,0)</f>
        <v>#REF!</v>
      </c>
      <c r="AD1872" s="222" t="e">
        <f>VLOOKUP(AA1872,#REF!,2,0)</f>
        <v>#REF!</v>
      </c>
      <c r="AE1872" s="228" t="e">
        <f t="shared" si="727"/>
        <v>#REF!</v>
      </c>
      <c r="AF1872" s="230" t="e">
        <f t="shared" si="728"/>
        <v>#REF!</v>
      </c>
      <c r="AG1872" s="230">
        <v>2</v>
      </c>
      <c r="AH1872" s="230" t="e">
        <f t="shared" si="729"/>
        <v>#REF!</v>
      </c>
      <c r="AI1872" s="230" t="e">
        <f t="shared" si="730"/>
        <v>#REF!</v>
      </c>
      <c r="AJ1872" s="230" t="e">
        <f t="shared" si="731"/>
        <v>#REF!</v>
      </c>
      <c r="AK1872" s="209"/>
      <c r="AL1872" s="209"/>
      <c r="AM1872" s="209"/>
      <c r="AN1872" s="209"/>
      <c r="AO1872" s="209"/>
      <c r="AP1872" s="209"/>
      <c r="AQ1872" s="209"/>
      <c r="AR1872" s="209"/>
      <c r="AS1872" s="209"/>
      <c r="AT1872" s="209"/>
      <c r="AU1872" s="209"/>
      <c r="AV1872" s="209"/>
      <c r="AW1872" s="209"/>
      <c r="AX1872"/>
    </row>
    <row r="1873" spans="1:50" ht="15" hidden="1" x14ac:dyDescent="0.25">
      <c r="A1873" s="209">
        <v>4642</v>
      </c>
      <c r="B1873" s="209" t="s">
        <v>717</v>
      </c>
      <c r="C1873" s="210">
        <v>45694.668749999997</v>
      </c>
      <c r="D1873" s="209" t="s">
        <v>558</v>
      </c>
      <c r="E1873" s="209" t="s">
        <v>491</v>
      </c>
      <c r="F1873" s="209">
        <v>1</v>
      </c>
      <c r="G1873" s="209" t="s">
        <v>6</v>
      </c>
      <c r="H1873" s="209" t="s">
        <v>620</v>
      </c>
      <c r="I1873" s="209" t="s">
        <v>624</v>
      </c>
      <c r="J1873" s="209" t="s">
        <v>531</v>
      </c>
      <c r="K1873" s="209" t="s">
        <v>2451</v>
      </c>
      <c r="L1873" s="209" t="s">
        <v>593</v>
      </c>
      <c r="M1873" s="209" t="s">
        <v>578</v>
      </c>
      <c r="N1873" s="209" t="s">
        <v>538</v>
      </c>
      <c r="O1873" s="209"/>
      <c r="P1873" s="209" t="s">
        <v>514</v>
      </c>
      <c r="Q1873" s="209" t="s">
        <v>688</v>
      </c>
      <c r="R1873" s="209" t="e">
        <f>VLOOKUP(LEFT(Solicitacao_Prancha[[#This Row],[ORIGEM]],4),#REF!,2,0)</f>
        <v>#REF!</v>
      </c>
      <c r="S1873" s="209" t="e">
        <f>VLOOKUP(LEFT(Solicitacao_Prancha[[#This Row],[DESTINO]],4),#REF!,2,0)</f>
        <v>#REF!</v>
      </c>
      <c r="T1873" s="218" t="str">
        <f t="shared" si="723"/>
        <v>Não Aderente</v>
      </c>
      <c r="U1873" s="222">
        <f>((CONCATENATE(Solicitacao_Prancha[[#This Row],[DATA MOVIMENTAÇÃO]]," ",Solicitacao_Prancha[[#This Row],[HORA MOVIMENTAÇÃO]])-Solicitacao_Prancha[[#This Row],[DATA SOLICITAÇÃO]])*24)+3</f>
        <v>18.950000000128057</v>
      </c>
      <c r="V1873" s="218" t="s">
        <v>410</v>
      </c>
      <c r="W1873" s="209" t="str">
        <f>LEFT(Solicitacao_Prancha[[#This Row],[ORIGEM]],4)</f>
        <v>0367</v>
      </c>
      <c r="X1873" s="209" t="str">
        <f>LEFT(Solicitacao_Prancha[[#This Row],[DESTINO]],4)</f>
        <v>0371</v>
      </c>
      <c r="Y1873" s="209" t="str">
        <f t="shared" si="724"/>
        <v>BRLP0367</v>
      </c>
      <c r="Z1873" s="209" t="str">
        <f t="shared" si="725"/>
        <v>03670371</v>
      </c>
      <c r="AA1873" s="209" t="str">
        <f t="shared" si="726"/>
        <v>BRLP0371</v>
      </c>
      <c r="AB1873" s="222" t="e">
        <f>VLOOKUP(Y1873,#REF!,2,0)</f>
        <v>#REF!</v>
      </c>
      <c r="AC1873" s="222" t="e">
        <f>VLOOKUP(Z1873,#REF!,2,0)</f>
        <v>#REF!</v>
      </c>
      <c r="AD1873" s="222" t="e">
        <f>VLOOKUP(AA1873,#REF!,2,0)</f>
        <v>#REF!</v>
      </c>
      <c r="AE1873" s="228" t="e">
        <f t="shared" si="727"/>
        <v>#REF!</v>
      </c>
      <c r="AF1873" s="230" t="e">
        <f t="shared" si="728"/>
        <v>#REF!</v>
      </c>
      <c r="AG1873" s="230">
        <v>2</v>
      </c>
      <c r="AH1873" s="230" t="e">
        <f t="shared" si="729"/>
        <v>#REF!</v>
      </c>
      <c r="AI1873" s="230" t="e">
        <f t="shared" si="730"/>
        <v>#REF!</v>
      </c>
      <c r="AJ1873" s="230" t="e">
        <f t="shared" si="731"/>
        <v>#REF!</v>
      </c>
      <c r="AK1873" s="209"/>
      <c r="AL1873" s="209"/>
      <c r="AM1873" s="209"/>
      <c r="AN1873" s="209"/>
      <c r="AO1873" s="209"/>
      <c r="AP1873" s="209"/>
      <c r="AQ1873" s="209"/>
      <c r="AR1873" s="209"/>
      <c r="AS1873" s="209"/>
      <c r="AT1873" s="209"/>
      <c r="AU1873" s="209"/>
      <c r="AV1873" s="209"/>
      <c r="AW1873" s="209"/>
      <c r="AX1873"/>
    </row>
    <row r="1874" spans="1:50" ht="15" x14ac:dyDescent="0.25">
      <c r="A1874" s="209">
        <v>4643</v>
      </c>
      <c r="B1874" s="209" t="s">
        <v>718</v>
      </c>
      <c r="C1874" s="210">
        <v>45694.677777777775</v>
      </c>
      <c r="D1874" s="209" t="s">
        <v>1845</v>
      </c>
      <c r="E1874" s="209" t="s">
        <v>744</v>
      </c>
      <c r="F1874" s="209">
        <v>1</v>
      </c>
      <c r="G1874" s="209" t="s">
        <v>492</v>
      </c>
      <c r="H1874" s="209" t="s">
        <v>620</v>
      </c>
      <c r="I1874" s="209" t="s">
        <v>621</v>
      </c>
      <c r="J1874" s="209" t="s">
        <v>1</v>
      </c>
      <c r="K1874" s="209" t="s">
        <v>2457</v>
      </c>
      <c r="L1874" s="209" t="s">
        <v>2494</v>
      </c>
      <c r="M1874" s="209" t="s">
        <v>1571</v>
      </c>
      <c r="N1874" s="209" t="s">
        <v>2361</v>
      </c>
      <c r="O1874" s="209" t="s">
        <v>2495</v>
      </c>
      <c r="P1874" s="209"/>
      <c r="Q1874" s="209" t="s">
        <v>688</v>
      </c>
      <c r="R1874" s="209" t="e">
        <f>VLOOKUP(LEFT(Solicitacao_Prancha[[#This Row],[ORIGEM]],4),#REF!,2,0)</f>
        <v>#REF!</v>
      </c>
      <c r="S1874" s="209" t="e">
        <f>VLOOKUP(LEFT(Solicitacao_Prancha[[#This Row],[DESTINO]],4),#REF!,2,0)</f>
        <v>#REF!</v>
      </c>
      <c r="T1874" s="218" t="str">
        <f t="shared" si="723"/>
        <v>Não Aderente</v>
      </c>
      <c r="U1874" s="222">
        <f>((CONCATENATE(Solicitacao_Prancha[[#This Row],[DATA MOVIMENTAÇÃO]]," ",Solicitacao_Prancha[[#This Row],[HORA MOVIMENTAÇÃO]])-Solicitacao_Prancha[[#This Row],[DATA SOLICITAÇÃO]])*24)+3</f>
        <v>43.066666666651145</v>
      </c>
      <c r="V1874" s="218" t="s">
        <v>410</v>
      </c>
      <c r="W1874" s="209" t="str">
        <f>LEFT(Solicitacao_Prancha[[#This Row],[ORIGEM]],4)</f>
        <v>0358</v>
      </c>
      <c r="X1874" s="209" t="str">
        <f>LEFT(Solicitacao_Prancha[[#This Row],[DESTINO]],4)</f>
        <v>0359</v>
      </c>
      <c r="Y1874" s="209" t="str">
        <f t="shared" si="724"/>
        <v>BRLP0358</v>
      </c>
      <c r="Z1874" s="209" t="str">
        <f t="shared" si="725"/>
        <v>03580359</v>
      </c>
      <c r="AA1874" s="209" t="str">
        <f t="shared" si="726"/>
        <v>BRLP0359</v>
      </c>
      <c r="AB1874" s="222" t="e">
        <f>VLOOKUP(Y1874,#REF!,2,0)</f>
        <v>#REF!</v>
      </c>
      <c r="AC1874" s="222" t="e">
        <f>VLOOKUP(Z1874,#REF!,2,0)</f>
        <v>#REF!</v>
      </c>
      <c r="AD1874" s="222" t="e">
        <f>VLOOKUP(AA1874,#REF!,2,0)</f>
        <v>#REF!</v>
      </c>
      <c r="AE1874" s="228" t="e">
        <f t="shared" si="727"/>
        <v>#REF!</v>
      </c>
      <c r="AF1874" s="230" t="e">
        <f t="shared" si="728"/>
        <v>#REF!</v>
      </c>
      <c r="AG1874" s="230">
        <v>2</v>
      </c>
      <c r="AH1874" s="230" t="e">
        <f t="shared" si="729"/>
        <v>#REF!</v>
      </c>
      <c r="AI1874" s="230" t="e">
        <f t="shared" si="730"/>
        <v>#REF!</v>
      </c>
      <c r="AJ1874" s="230" t="e">
        <f t="shared" si="731"/>
        <v>#REF!</v>
      </c>
      <c r="AK1874" s="209"/>
      <c r="AL1874" s="209"/>
      <c r="AM1874" s="209"/>
      <c r="AN1874" s="209"/>
      <c r="AO1874" s="209"/>
      <c r="AP1874" s="209"/>
      <c r="AQ1874" s="209"/>
      <c r="AR1874" s="209"/>
      <c r="AS1874" s="209"/>
      <c r="AT1874" s="209"/>
      <c r="AU1874" s="209"/>
      <c r="AV1874" s="209"/>
      <c r="AW1874" s="209"/>
      <c r="AX1874"/>
    </row>
    <row r="1875" spans="1:50" ht="15" x14ac:dyDescent="0.25">
      <c r="A1875" s="209">
        <v>4651</v>
      </c>
      <c r="B1875" s="209" t="s">
        <v>718</v>
      </c>
      <c r="C1875" s="210">
        <v>45694.793749999997</v>
      </c>
      <c r="D1875" s="209" t="s">
        <v>2499</v>
      </c>
      <c r="E1875" s="209" t="s">
        <v>719</v>
      </c>
      <c r="F1875" s="209">
        <v>3</v>
      </c>
      <c r="G1875" s="209" t="s">
        <v>564</v>
      </c>
      <c r="H1875" s="209" t="s">
        <v>624</v>
      </c>
      <c r="I1875" s="209" t="s">
        <v>621</v>
      </c>
      <c r="J1875" s="209" t="s">
        <v>1</v>
      </c>
      <c r="K1875" s="209" t="s">
        <v>2457</v>
      </c>
      <c r="L1875" s="209" t="s">
        <v>604</v>
      </c>
      <c r="M1875" s="209" t="s">
        <v>1938</v>
      </c>
      <c r="N1875" s="209" t="s">
        <v>1768</v>
      </c>
      <c r="O1875" s="209"/>
      <c r="P1875" s="209"/>
      <c r="Q1875" s="209" t="s">
        <v>688</v>
      </c>
      <c r="R1875" s="209" t="e">
        <f>VLOOKUP(LEFT(Solicitacao_Prancha[[#This Row],[ORIGEM]],4),#REF!,2,0)</f>
        <v>#REF!</v>
      </c>
      <c r="S1875" s="209" t="e">
        <f>VLOOKUP(LEFT(Solicitacao_Prancha[[#This Row],[DESTINO]],4),#REF!,2,0)</f>
        <v>#REF!</v>
      </c>
      <c r="T1875" s="218" t="str">
        <f t="shared" si="723"/>
        <v>Não Aderente</v>
      </c>
      <c r="U1875" s="222">
        <f>((CONCATENATE(Solicitacao_Prancha[[#This Row],[DATA MOVIMENTAÇÃO]]," ",Solicitacao_Prancha[[#This Row],[HORA MOVIMENTAÇÃO]])-Solicitacao_Prancha[[#This Row],[DATA SOLICITAÇÃO]])*24)+3</f>
        <v>38.950000000011642</v>
      </c>
      <c r="V1875" s="218" t="s">
        <v>410</v>
      </c>
      <c r="W1875" s="209" t="str">
        <f>LEFT(Solicitacao_Prancha[[#This Row],[ORIGEM]],4)</f>
        <v>5018</v>
      </c>
      <c r="X1875" s="209" t="str">
        <f>LEFT(Solicitacao_Prancha[[#This Row],[DESTINO]],4)</f>
        <v>5009</v>
      </c>
      <c r="Y1875" s="209" t="str">
        <f t="shared" si="724"/>
        <v>BRLP5018</v>
      </c>
      <c r="Z1875" s="209" t="str">
        <f t="shared" si="725"/>
        <v>50185009</v>
      </c>
      <c r="AA1875" s="209" t="str">
        <f t="shared" si="726"/>
        <v>BRLP5009</v>
      </c>
      <c r="AB1875" s="222" t="e">
        <f>VLOOKUP(Y1875,#REF!,2,0)</f>
        <v>#REF!</v>
      </c>
      <c r="AC1875" s="222" t="e">
        <f>VLOOKUP(Z1875,#REF!,2,0)</f>
        <v>#REF!</v>
      </c>
      <c r="AD1875" s="222" t="e">
        <f>VLOOKUP(AA1875,#REF!,2,0)</f>
        <v>#REF!</v>
      </c>
      <c r="AE1875" s="228" t="e">
        <f t="shared" si="727"/>
        <v>#REF!</v>
      </c>
      <c r="AF1875" s="230" t="e">
        <f t="shared" si="728"/>
        <v>#REF!</v>
      </c>
      <c r="AG1875" s="230">
        <v>2</v>
      </c>
      <c r="AH1875" s="230" t="e">
        <f t="shared" si="729"/>
        <v>#REF!</v>
      </c>
      <c r="AI1875" s="230" t="e">
        <f t="shared" si="730"/>
        <v>#REF!</v>
      </c>
      <c r="AJ1875" s="230" t="e">
        <f t="shared" si="731"/>
        <v>#REF!</v>
      </c>
      <c r="AK1875" s="209"/>
      <c r="AL1875" s="209"/>
      <c r="AM1875" s="209"/>
      <c r="AN1875" s="209"/>
      <c r="AO1875" s="209"/>
      <c r="AP1875" s="209"/>
      <c r="AQ1875" s="209"/>
      <c r="AR1875" s="209"/>
      <c r="AS1875" s="209"/>
      <c r="AT1875" s="209"/>
      <c r="AU1875" s="209"/>
      <c r="AV1875" s="209"/>
      <c r="AW1875" s="209"/>
      <c r="AX1875"/>
    </row>
    <row r="1876" spans="1:50" ht="15" hidden="1" x14ac:dyDescent="0.25">
      <c r="A1876" s="209">
        <v>4644</v>
      </c>
      <c r="B1876" s="209" t="s">
        <v>717</v>
      </c>
      <c r="C1876" s="210">
        <v>45694.79583333333</v>
      </c>
      <c r="D1876" s="209" t="s">
        <v>1615</v>
      </c>
      <c r="E1876" s="209" t="s">
        <v>500</v>
      </c>
      <c r="F1876" s="209">
        <v>3</v>
      </c>
      <c r="G1876" s="209" t="s">
        <v>508</v>
      </c>
      <c r="H1876" s="209" t="s">
        <v>624</v>
      </c>
      <c r="I1876" s="209" t="s">
        <v>621</v>
      </c>
      <c r="J1876" s="209" t="s">
        <v>1</v>
      </c>
      <c r="K1876" s="209" t="s">
        <v>2451</v>
      </c>
      <c r="L1876" s="209" t="s">
        <v>604</v>
      </c>
      <c r="M1876" s="209" t="s">
        <v>1854</v>
      </c>
      <c r="N1876" s="209" t="s">
        <v>552</v>
      </c>
      <c r="O1876" s="209"/>
      <c r="P1876" s="209"/>
      <c r="Q1876" s="209" t="s">
        <v>687</v>
      </c>
      <c r="R1876" s="209" t="e">
        <f>VLOOKUP(LEFT(Solicitacao_Prancha[[#This Row],[ORIGEM]],4),#REF!,2,0)</f>
        <v>#REF!</v>
      </c>
      <c r="S1876" s="209" t="e">
        <f>VLOOKUP(LEFT(Solicitacao_Prancha[[#This Row],[DESTINO]],4),#REF!,2,0)</f>
        <v>#REF!</v>
      </c>
      <c r="T1876" s="218" t="str">
        <f t="shared" si="723"/>
        <v>Não Aderente</v>
      </c>
      <c r="U1876" s="222">
        <f>((CONCATENATE(Solicitacao_Prancha[[#This Row],[DATA MOVIMENTAÇÃO]]," ",Solicitacao_Prancha[[#This Row],[HORA MOVIMENTAÇÃO]])-Solicitacao_Prancha[[#This Row],[DATA SOLICITAÇÃO]])*24)+3</f>
        <v>14.900000000023283</v>
      </c>
      <c r="V1876" s="218" t="s">
        <v>410</v>
      </c>
      <c r="W1876" s="209" t="str">
        <f>LEFT(Solicitacao_Prancha[[#This Row],[ORIGEM]],4)</f>
        <v>0122</v>
      </c>
      <c r="X1876" s="209" t="str">
        <f>LEFT(Solicitacao_Prancha[[#This Row],[DESTINO]],4)</f>
        <v>0245</v>
      </c>
      <c r="Y1876" s="209" t="str">
        <f t="shared" si="724"/>
        <v>BRLP0122</v>
      </c>
      <c r="Z1876" s="209" t="str">
        <f t="shared" si="725"/>
        <v>01220245</v>
      </c>
      <c r="AA1876" s="209" t="str">
        <f t="shared" si="726"/>
        <v>BRLP0245</v>
      </c>
      <c r="AB1876" s="222" t="e">
        <f>VLOOKUP(Y1876,#REF!,2,0)</f>
        <v>#REF!</v>
      </c>
      <c r="AC1876" s="222" t="e">
        <f>VLOOKUP(Z1876,#REF!,2,0)</f>
        <v>#REF!</v>
      </c>
      <c r="AD1876" s="222" t="e">
        <f>VLOOKUP(AA1876,#REF!,2,0)</f>
        <v>#REF!</v>
      </c>
      <c r="AE1876" s="228" t="e">
        <f t="shared" si="727"/>
        <v>#REF!</v>
      </c>
      <c r="AF1876" s="230" t="e">
        <f t="shared" si="728"/>
        <v>#REF!</v>
      </c>
      <c r="AG1876" s="230">
        <v>2</v>
      </c>
      <c r="AH1876" s="230" t="e">
        <f t="shared" si="729"/>
        <v>#REF!</v>
      </c>
      <c r="AI1876" s="230" t="e">
        <f t="shared" si="730"/>
        <v>#REF!</v>
      </c>
      <c r="AJ1876" s="230" t="e">
        <f t="shared" si="731"/>
        <v>#REF!</v>
      </c>
      <c r="AK1876" s="209"/>
      <c r="AL1876" s="209"/>
      <c r="AM1876" s="209"/>
      <c r="AN1876" s="209"/>
      <c r="AO1876" s="209"/>
      <c r="AP1876" s="209"/>
      <c r="AQ1876" s="209"/>
      <c r="AR1876" s="209"/>
      <c r="AS1876" s="209"/>
      <c r="AT1876" s="209"/>
      <c r="AU1876" s="209"/>
      <c r="AV1876" s="209"/>
      <c r="AW1876" s="209"/>
      <c r="AX1876"/>
    </row>
    <row r="1877" spans="1:50" ht="15" hidden="1" x14ac:dyDescent="0.25">
      <c r="A1877" s="209">
        <v>4645</v>
      </c>
      <c r="B1877" s="209" t="s">
        <v>717</v>
      </c>
      <c r="C1877" s="210">
        <v>45694.79791666667</v>
      </c>
      <c r="D1877" s="209" t="s">
        <v>1615</v>
      </c>
      <c r="E1877" s="209" t="s">
        <v>493</v>
      </c>
      <c r="F1877" s="209">
        <v>1</v>
      </c>
      <c r="G1877" s="209" t="s">
        <v>508</v>
      </c>
      <c r="H1877" s="209" t="s">
        <v>620</v>
      </c>
      <c r="I1877" s="209" t="s">
        <v>621</v>
      </c>
      <c r="J1877" s="209" t="s">
        <v>1</v>
      </c>
      <c r="K1877" s="209" t="s">
        <v>2451</v>
      </c>
      <c r="L1877" s="209" t="s">
        <v>604</v>
      </c>
      <c r="M1877" s="209" t="s">
        <v>1854</v>
      </c>
      <c r="N1877" s="209" t="s">
        <v>552</v>
      </c>
      <c r="O1877" s="209"/>
      <c r="P1877" s="209"/>
      <c r="Q1877" s="209" t="s">
        <v>688</v>
      </c>
      <c r="R1877" s="209" t="e">
        <f>VLOOKUP(LEFT(Solicitacao_Prancha[[#This Row],[ORIGEM]],4),#REF!,2,0)</f>
        <v>#REF!</v>
      </c>
      <c r="S1877" s="209" t="e">
        <f>VLOOKUP(LEFT(Solicitacao_Prancha[[#This Row],[DESTINO]],4),#REF!,2,0)</f>
        <v>#REF!</v>
      </c>
      <c r="T1877" s="218" t="str">
        <f t="shared" si="723"/>
        <v>Não Aderente</v>
      </c>
      <c r="U1877" s="222">
        <f>((CONCATENATE(Solicitacao_Prancha[[#This Row],[DATA MOVIMENTAÇÃO]]," ",Solicitacao_Prancha[[#This Row],[HORA MOVIMENTAÇÃO]])-Solicitacao_Prancha[[#This Row],[DATA SOLICITAÇÃO]])*24)+3</f>
        <v>14.849999999860302</v>
      </c>
      <c r="V1877" s="218" t="s">
        <v>410</v>
      </c>
      <c r="W1877" s="209" t="str">
        <f>LEFT(Solicitacao_Prancha[[#This Row],[ORIGEM]],4)</f>
        <v>0122</v>
      </c>
      <c r="X1877" s="209" t="str">
        <f>LEFT(Solicitacao_Prancha[[#This Row],[DESTINO]],4)</f>
        <v>0245</v>
      </c>
      <c r="Y1877" s="209" t="str">
        <f t="shared" si="724"/>
        <v>BRLP0122</v>
      </c>
      <c r="Z1877" s="209" t="str">
        <f t="shared" si="725"/>
        <v>01220245</v>
      </c>
      <c r="AA1877" s="209" t="str">
        <f t="shared" si="726"/>
        <v>BRLP0245</v>
      </c>
      <c r="AB1877" s="222" t="e">
        <f>VLOOKUP(Y1877,#REF!,2,0)</f>
        <v>#REF!</v>
      </c>
      <c r="AC1877" s="222" t="e">
        <f>VLOOKUP(Z1877,#REF!,2,0)</f>
        <v>#REF!</v>
      </c>
      <c r="AD1877" s="222" t="e">
        <f>VLOOKUP(AA1877,#REF!,2,0)</f>
        <v>#REF!</v>
      </c>
      <c r="AE1877" s="228" t="e">
        <f t="shared" si="727"/>
        <v>#REF!</v>
      </c>
      <c r="AF1877" s="230" t="e">
        <f t="shared" si="728"/>
        <v>#REF!</v>
      </c>
      <c r="AG1877" s="230">
        <v>2</v>
      </c>
      <c r="AH1877" s="230" t="e">
        <f t="shared" si="729"/>
        <v>#REF!</v>
      </c>
      <c r="AI1877" s="230" t="e">
        <f t="shared" si="730"/>
        <v>#REF!</v>
      </c>
      <c r="AJ1877" s="230" t="e">
        <f t="shared" si="731"/>
        <v>#REF!</v>
      </c>
      <c r="AK1877" s="209"/>
      <c r="AL1877" s="209"/>
      <c r="AM1877" s="209"/>
      <c r="AN1877" s="209"/>
      <c r="AO1877" s="209"/>
      <c r="AP1877" s="209"/>
      <c r="AQ1877" s="209"/>
      <c r="AR1877" s="209"/>
      <c r="AS1877" s="209"/>
      <c r="AT1877" s="209"/>
      <c r="AU1877" s="209"/>
      <c r="AV1877" s="209"/>
      <c r="AW1877" s="209"/>
      <c r="AX1877"/>
    </row>
    <row r="1878" spans="1:50" ht="15" hidden="1" x14ac:dyDescent="0.25">
      <c r="A1878" s="209">
        <v>4646</v>
      </c>
      <c r="B1878" s="209" t="s">
        <v>717</v>
      </c>
      <c r="C1878" s="210">
        <v>45694.800694444442</v>
      </c>
      <c r="D1878" s="209" t="s">
        <v>1615</v>
      </c>
      <c r="E1878" s="209" t="s">
        <v>500</v>
      </c>
      <c r="F1878" s="209">
        <v>3</v>
      </c>
      <c r="G1878" s="209" t="s">
        <v>508</v>
      </c>
      <c r="H1878" s="209" t="s">
        <v>624</v>
      </c>
      <c r="I1878" s="209" t="s">
        <v>621</v>
      </c>
      <c r="J1878" s="209" t="s">
        <v>1</v>
      </c>
      <c r="K1878" s="209" t="s">
        <v>2451</v>
      </c>
      <c r="L1878" s="209" t="s">
        <v>604</v>
      </c>
      <c r="M1878" s="209" t="s">
        <v>1854</v>
      </c>
      <c r="N1878" s="209" t="s">
        <v>552</v>
      </c>
      <c r="O1878" s="209"/>
      <c r="P1878" s="209"/>
      <c r="Q1878" s="209" t="s">
        <v>688</v>
      </c>
      <c r="R1878" s="209" t="e">
        <f>VLOOKUP(LEFT(Solicitacao_Prancha[[#This Row],[ORIGEM]],4),#REF!,2,0)</f>
        <v>#REF!</v>
      </c>
      <c r="S1878" s="209" t="e">
        <f>VLOOKUP(LEFT(Solicitacao_Prancha[[#This Row],[DESTINO]],4),#REF!,2,0)</f>
        <v>#REF!</v>
      </c>
      <c r="T1878" s="218" t="str">
        <f t="shared" si="723"/>
        <v>Não Aderente</v>
      </c>
      <c r="U1878" s="222">
        <f>((CONCATENATE(Solicitacao_Prancha[[#This Row],[DATA MOVIMENTAÇÃO]]," ",Solicitacao_Prancha[[#This Row],[HORA MOVIMENTAÇÃO]])-Solicitacao_Prancha[[#This Row],[DATA SOLICITAÇÃO]])*24)+3</f>
        <v>14.783333333325572</v>
      </c>
      <c r="V1878" s="218" t="s">
        <v>410</v>
      </c>
      <c r="W1878" s="209" t="str">
        <f>LEFT(Solicitacao_Prancha[[#This Row],[ORIGEM]],4)</f>
        <v>0122</v>
      </c>
      <c r="X1878" s="209" t="str">
        <f>LEFT(Solicitacao_Prancha[[#This Row],[DESTINO]],4)</f>
        <v>0245</v>
      </c>
      <c r="Y1878" s="209" t="str">
        <f t="shared" si="724"/>
        <v>BRLP0122</v>
      </c>
      <c r="Z1878" s="209" t="str">
        <f t="shared" si="725"/>
        <v>01220245</v>
      </c>
      <c r="AA1878" s="209" t="str">
        <f t="shared" si="726"/>
        <v>BRLP0245</v>
      </c>
      <c r="AB1878" s="222" t="e">
        <f>VLOOKUP(Y1878,#REF!,2,0)</f>
        <v>#REF!</v>
      </c>
      <c r="AC1878" s="222" t="e">
        <f>VLOOKUP(Z1878,#REF!,2,0)</f>
        <v>#REF!</v>
      </c>
      <c r="AD1878" s="222" t="e">
        <f>VLOOKUP(AA1878,#REF!,2,0)</f>
        <v>#REF!</v>
      </c>
      <c r="AE1878" s="228" t="e">
        <f t="shared" si="727"/>
        <v>#REF!</v>
      </c>
      <c r="AF1878" s="230" t="e">
        <f t="shared" si="728"/>
        <v>#REF!</v>
      </c>
      <c r="AG1878" s="230">
        <v>2</v>
      </c>
      <c r="AH1878" s="230" t="e">
        <f t="shared" si="729"/>
        <v>#REF!</v>
      </c>
      <c r="AI1878" s="230" t="e">
        <f t="shared" si="730"/>
        <v>#REF!</v>
      </c>
      <c r="AJ1878" s="230" t="e">
        <f t="shared" si="731"/>
        <v>#REF!</v>
      </c>
      <c r="AK1878" s="209"/>
      <c r="AL1878" s="209"/>
      <c r="AM1878" s="209"/>
      <c r="AN1878" s="209"/>
      <c r="AO1878" s="209"/>
      <c r="AP1878" s="209"/>
      <c r="AQ1878" s="209"/>
      <c r="AR1878" s="209"/>
      <c r="AS1878" s="209"/>
      <c r="AT1878" s="209"/>
      <c r="AU1878" s="209"/>
      <c r="AV1878" s="209"/>
      <c r="AW1878" s="209"/>
      <c r="AX1878"/>
    </row>
    <row r="1879" spans="1:50" ht="15" hidden="1" x14ac:dyDescent="0.25">
      <c r="A1879" s="209">
        <v>4647</v>
      </c>
      <c r="B1879" s="209" t="s">
        <v>742</v>
      </c>
      <c r="C1879" s="210">
        <v>45694.802083333336</v>
      </c>
      <c r="D1879" s="209" t="s">
        <v>2449</v>
      </c>
      <c r="E1879" s="209" t="s">
        <v>507</v>
      </c>
      <c r="F1879" s="209">
        <v>1</v>
      </c>
      <c r="G1879" s="209" t="s">
        <v>545</v>
      </c>
      <c r="H1879" s="209" t="s">
        <v>620</v>
      </c>
      <c r="I1879" s="209" t="s">
        <v>621</v>
      </c>
      <c r="J1879" s="209" t="s">
        <v>531</v>
      </c>
      <c r="K1879" s="209" t="s">
        <v>2430</v>
      </c>
      <c r="L1879" s="209" t="s">
        <v>598</v>
      </c>
      <c r="M1879" s="209" t="s">
        <v>639</v>
      </c>
      <c r="N1879" s="209" t="s">
        <v>1708</v>
      </c>
      <c r="O1879" s="209"/>
      <c r="P1879" s="209" t="s">
        <v>630</v>
      </c>
      <c r="Q1879" s="209" t="s">
        <v>688</v>
      </c>
      <c r="R1879" s="209" t="e">
        <f>VLOOKUP(LEFT(Solicitacao_Prancha[[#This Row],[ORIGEM]],4),#REF!,2,0)</f>
        <v>#REF!</v>
      </c>
      <c r="S1879" s="209" t="e">
        <f>VLOOKUP(LEFT(Solicitacao_Prancha[[#This Row],[DESTINO]],4),#REF!,2,0)</f>
        <v>#REF!</v>
      </c>
      <c r="T1879" s="218" t="str">
        <f t="shared" si="723"/>
        <v>Não Aderente</v>
      </c>
      <c r="U1879" s="222">
        <f>((CONCATENATE(Solicitacao_Prancha[[#This Row],[DATA MOVIMENTAÇÃO]]," ",Solicitacao_Prancha[[#This Row],[HORA MOVIMENTAÇÃO]])-Solicitacao_Prancha[[#This Row],[DATA SOLICITAÇÃO]])*24)+3</f>
        <v>-2.25</v>
      </c>
      <c r="V1879" s="218" t="s">
        <v>410</v>
      </c>
      <c r="W1879" s="209" t="str">
        <f>LEFT(Solicitacao_Prancha[[#This Row],[ORIGEM]],4)</f>
        <v>0486</v>
      </c>
      <c r="X1879" s="209" t="str">
        <f>LEFT(Solicitacao_Prancha[[#This Row],[DESTINO]],4)</f>
        <v>0537</v>
      </c>
      <c r="Y1879" s="209" t="str">
        <f t="shared" si="724"/>
        <v>BRLP0486</v>
      </c>
      <c r="Z1879" s="209" t="str">
        <f t="shared" si="725"/>
        <v>04860537</v>
      </c>
      <c r="AA1879" s="209" t="str">
        <f t="shared" si="726"/>
        <v>BRLP0537</v>
      </c>
      <c r="AB1879" s="222" t="e">
        <f>VLOOKUP(Y1879,#REF!,2,0)</f>
        <v>#REF!</v>
      </c>
      <c r="AC1879" s="222" t="e">
        <f>VLOOKUP(Z1879,#REF!,2,0)</f>
        <v>#REF!</v>
      </c>
      <c r="AD1879" s="222" t="e">
        <f>VLOOKUP(AA1879,#REF!,2,0)</f>
        <v>#REF!</v>
      </c>
      <c r="AE1879" s="228" t="e">
        <f t="shared" si="727"/>
        <v>#REF!</v>
      </c>
      <c r="AF1879" s="230" t="e">
        <f t="shared" si="728"/>
        <v>#REF!</v>
      </c>
      <c r="AG1879" s="230">
        <v>2</v>
      </c>
      <c r="AH1879" s="230" t="e">
        <f t="shared" si="729"/>
        <v>#REF!</v>
      </c>
      <c r="AI1879" s="230" t="e">
        <f t="shared" si="730"/>
        <v>#REF!</v>
      </c>
      <c r="AJ1879" s="230" t="e">
        <f t="shared" si="731"/>
        <v>#REF!</v>
      </c>
      <c r="AK1879" s="209"/>
      <c r="AL1879" s="209"/>
      <c r="AM1879" s="209"/>
      <c r="AN1879" s="209"/>
      <c r="AO1879" s="209"/>
      <c r="AP1879" s="209"/>
      <c r="AQ1879" s="209"/>
      <c r="AR1879" s="209"/>
      <c r="AS1879" s="209"/>
      <c r="AT1879" s="209"/>
      <c r="AU1879" s="209"/>
      <c r="AV1879" s="209"/>
      <c r="AW1879" s="209"/>
      <c r="AX1879"/>
    </row>
    <row r="1880" spans="1:50" ht="15" x14ac:dyDescent="0.25">
      <c r="A1880" s="209">
        <v>4648</v>
      </c>
      <c r="B1880" s="209" t="s">
        <v>745</v>
      </c>
      <c r="C1880" s="210">
        <v>45694.818749999999</v>
      </c>
      <c r="D1880" s="209" t="s">
        <v>2396</v>
      </c>
      <c r="E1880" s="209" t="s">
        <v>497</v>
      </c>
      <c r="F1880" s="209">
        <v>5</v>
      </c>
      <c r="G1880" s="209" t="s">
        <v>518</v>
      </c>
      <c r="H1880" s="209" t="s">
        <v>622</v>
      </c>
      <c r="I1880" s="209" t="s">
        <v>622</v>
      </c>
      <c r="J1880" s="209" t="s">
        <v>1</v>
      </c>
      <c r="K1880" s="209" t="s">
        <v>2457</v>
      </c>
      <c r="L1880" s="209" t="s">
        <v>612</v>
      </c>
      <c r="M1880" s="209" t="s">
        <v>2276</v>
      </c>
      <c r="N1880" s="209" t="s">
        <v>552</v>
      </c>
      <c r="O1880" s="209" t="s">
        <v>2496</v>
      </c>
      <c r="P1880" s="209"/>
      <c r="Q1880" s="209" t="s">
        <v>688</v>
      </c>
      <c r="R1880" s="209" t="e">
        <f>VLOOKUP(LEFT(Solicitacao_Prancha[[#This Row],[ORIGEM]],4),#REF!,2,0)</f>
        <v>#REF!</v>
      </c>
      <c r="S1880" s="209" t="e">
        <f>VLOOKUP(LEFT(Solicitacao_Prancha[[#This Row],[DESTINO]],4),#REF!,2,0)</f>
        <v>#REF!</v>
      </c>
      <c r="T1880" s="218" t="str">
        <f t="shared" si="723"/>
        <v>Não Aderente</v>
      </c>
      <c r="U1880" s="222">
        <f>((CONCATENATE(Solicitacao_Prancha[[#This Row],[DATA MOVIMENTAÇÃO]]," ",Solicitacao_Prancha[[#This Row],[HORA MOVIMENTAÇÃO]])-Solicitacao_Prancha[[#This Row],[DATA SOLICITAÇÃO]])*24)+3</f>
        <v>37.850000000093132</v>
      </c>
      <c r="V1880" s="218" t="s">
        <v>410</v>
      </c>
      <c r="W1880" s="209" t="str">
        <f>LEFT(Solicitacao_Prancha[[#This Row],[ORIGEM]],4)</f>
        <v>0474</v>
      </c>
      <c r="X1880" s="209" t="str">
        <f>LEFT(Solicitacao_Prancha[[#This Row],[DESTINO]],4)</f>
        <v>0245</v>
      </c>
      <c r="Y1880" s="209" t="str">
        <f t="shared" si="724"/>
        <v>BRLP0474</v>
      </c>
      <c r="Z1880" s="209" t="str">
        <f t="shared" si="725"/>
        <v>04740245</v>
      </c>
      <c r="AA1880" s="209" t="str">
        <f t="shared" si="726"/>
        <v>BRLP0245</v>
      </c>
      <c r="AB1880" s="222" t="e">
        <f>VLOOKUP(Y1880,#REF!,2,0)</f>
        <v>#REF!</v>
      </c>
      <c r="AC1880" s="222" t="e">
        <f>VLOOKUP(Z1880,#REF!,2,0)</f>
        <v>#REF!</v>
      </c>
      <c r="AD1880" s="222" t="e">
        <f>VLOOKUP(AA1880,#REF!,2,0)</f>
        <v>#REF!</v>
      </c>
      <c r="AE1880" s="228" t="e">
        <f t="shared" si="727"/>
        <v>#REF!</v>
      </c>
      <c r="AF1880" s="230" t="e">
        <f t="shared" si="728"/>
        <v>#REF!</v>
      </c>
      <c r="AG1880" s="230">
        <v>2</v>
      </c>
      <c r="AH1880" s="230" t="e">
        <f t="shared" si="729"/>
        <v>#REF!</v>
      </c>
      <c r="AI1880" s="230" t="e">
        <f t="shared" si="730"/>
        <v>#REF!</v>
      </c>
      <c r="AJ1880" s="230" t="e">
        <f t="shared" si="731"/>
        <v>#REF!</v>
      </c>
      <c r="AK1880" s="209"/>
      <c r="AL1880" s="209"/>
      <c r="AM1880" s="209"/>
      <c r="AN1880" s="209"/>
      <c r="AO1880" s="209"/>
      <c r="AP1880" s="209"/>
      <c r="AQ1880" s="209"/>
      <c r="AR1880" s="209"/>
      <c r="AS1880" s="209"/>
      <c r="AT1880" s="209"/>
      <c r="AU1880" s="209"/>
      <c r="AV1880" s="209"/>
      <c r="AW1880" s="209"/>
      <c r="AX1880"/>
    </row>
    <row r="1881" spans="1:50" ht="15" x14ac:dyDescent="0.25">
      <c r="A1881" s="209">
        <v>4649</v>
      </c>
      <c r="B1881" s="209" t="s">
        <v>742</v>
      </c>
      <c r="C1881" s="210">
        <v>45694.84652777778</v>
      </c>
      <c r="D1881" s="209" t="s">
        <v>670</v>
      </c>
      <c r="E1881" s="209" t="s">
        <v>491</v>
      </c>
      <c r="F1881" s="209">
        <v>1</v>
      </c>
      <c r="G1881" s="209" t="s">
        <v>532</v>
      </c>
      <c r="H1881" s="209" t="s">
        <v>620</v>
      </c>
      <c r="I1881" s="209" t="s">
        <v>621</v>
      </c>
      <c r="J1881" s="209" t="s">
        <v>1</v>
      </c>
      <c r="K1881" s="209" t="s">
        <v>2457</v>
      </c>
      <c r="L1881" s="209" t="s">
        <v>1585</v>
      </c>
      <c r="M1881" s="209" t="s">
        <v>1423</v>
      </c>
      <c r="N1881" s="209" t="s">
        <v>2497</v>
      </c>
      <c r="O1881" s="209"/>
      <c r="P1881" s="209"/>
      <c r="Q1881" s="209" t="s">
        <v>687</v>
      </c>
      <c r="R1881" s="209" t="e">
        <f>VLOOKUP(LEFT(Solicitacao_Prancha[[#This Row],[ORIGEM]],4),#REF!,2,0)</f>
        <v>#REF!</v>
      </c>
      <c r="S1881" s="209" t="e">
        <f>VLOOKUP(LEFT(Solicitacao_Prancha[[#This Row],[DESTINO]],4),#REF!,2,0)</f>
        <v>#REF!</v>
      </c>
      <c r="T1881" s="218" t="str">
        <f t="shared" si="723"/>
        <v>Aderente</v>
      </c>
      <c r="U1881" s="222">
        <f>((CONCATENATE(Solicitacao_Prancha[[#This Row],[DATA MOVIMENTAÇÃO]]," ",Solicitacao_Prancha[[#This Row],[HORA MOVIMENTAÇÃO]])-Solicitacao_Prancha[[#This Row],[DATA SOLICITAÇÃO]])*24)+3</f>
        <v>48.099999999976717</v>
      </c>
      <c r="V1881" s="218" t="s">
        <v>410</v>
      </c>
      <c r="W1881" s="209" t="str">
        <f>LEFT(Solicitacao_Prancha[[#This Row],[ORIGEM]],4)</f>
        <v>0396</v>
      </c>
      <c r="X1881" s="209" t="str">
        <f>LEFT(Solicitacao_Prancha[[#This Row],[DESTINO]],4)</f>
        <v>0292</v>
      </c>
      <c r="Y1881" s="209" t="str">
        <f t="shared" si="724"/>
        <v>BRLP0396</v>
      </c>
      <c r="Z1881" s="209" t="str">
        <f t="shared" si="725"/>
        <v>03960292</v>
      </c>
      <c r="AA1881" s="209" t="str">
        <f t="shared" si="726"/>
        <v>BRLP0292</v>
      </c>
      <c r="AB1881" s="222" t="e">
        <f>VLOOKUP(Y1881,#REF!,2,0)</f>
        <v>#REF!</v>
      </c>
      <c r="AC1881" s="222" t="e">
        <f>VLOOKUP(Z1881,#REF!,2,0)</f>
        <v>#REF!</v>
      </c>
      <c r="AD1881" s="222" t="e">
        <f>VLOOKUP(AA1881,#REF!,2,0)</f>
        <v>#REF!</v>
      </c>
      <c r="AE1881" s="228" t="e">
        <f t="shared" si="727"/>
        <v>#REF!</v>
      </c>
      <c r="AF1881" s="230" t="e">
        <f t="shared" si="728"/>
        <v>#REF!</v>
      </c>
      <c r="AG1881" s="230">
        <v>2</v>
      </c>
      <c r="AH1881" s="230" t="e">
        <f t="shared" si="729"/>
        <v>#REF!</v>
      </c>
      <c r="AI1881" s="230" t="e">
        <f t="shared" si="730"/>
        <v>#REF!</v>
      </c>
      <c r="AJ1881" s="230" t="e">
        <f t="shared" si="731"/>
        <v>#REF!</v>
      </c>
      <c r="AK1881" s="209"/>
      <c r="AL1881" s="209"/>
      <c r="AM1881" s="209"/>
      <c r="AN1881" s="209"/>
      <c r="AO1881" s="209"/>
      <c r="AP1881" s="209"/>
      <c r="AQ1881" s="209"/>
      <c r="AR1881" s="209"/>
      <c r="AS1881" s="209"/>
      <c r="AT1881" s="209"/>
      <c r="AU1881" s="209"/>
      <c r="AV1881" s="209"/>
      <c r="AW1881" s="209"/>
      <c r="AX1881"/>
    </row>
    <row r="1882" spans="1:50" ht="15" x14ac:dyDescent="0.25">
      <c r="A1882" s="209">
        <v>4650</v>
      </c>
      <c r="B1882" s="209" t="s">
        <v>743</v>
      </c>
      <c r="C1882" s="210">
        <v>45694.847916666666</v>
      </c>
      <c r="D1882" s="209" t="s">
        <v>670</v>
      </c>
      <c r="E1882" s="209" t="s">
        <v>489</v>
      </c>
      <c r="F1882" s="209">
        <v>1</v>
      </c>
      <c r="G1882" s="209" t="s">
        <v>508</v>
      </c>
      <c r="H1882" s="209" t="s">
        <v>620</v>
      </c>
      <c r="I1882" s="209" t="s">
        <v>621</v>
      </c>
      <c r="J1882" s="209" t="s">
        <v>1</v>
      </c>
      <c r="K1882" s="209" t="s">
        <v>2457</v>
      </c>
      <c r="L1882" s="209" t="s">
        <v>1585</v>
      </c>
      <c r="M1882" s="209" t="s">
        <v>1423</v>
      </c>
      <c r="N1882" s="209" t="s">
        <v>2498</v>
      </c>
      <c r="O1882" s="209"/>
      <c r="P1882" s="209"/>
      <c r="Q1882" s="209" t="s">
        <v>687</v>
      </c>
      <c r="R1882" s="209" t="e">
        <f>VLOOKUP(LEFT(Solicitacao_Prancha[[#This Row],[ORIGEM]],4),#REF!,2,0)</f>
        <v>#REF!</v>
      </c>
      <c r="S1882" s="209" t="e">
        <f>VLOOKUP(LEFT(Solicitacao_Prancha[[#This Row],[DESTINO]],4),#REF!,2,0)</f>
        <v>#REF!</v>
      </c>
      <c r="T1882" s="218" t="str">
        <f t="shared" si="723"/>
        <v>Aderente</v>
      </c>
      <c r="U1882" s="222">
        <f>((CONCATENATE(Solicitacao_Prancha[[#This Row],[DATA MOVIMENTAÇÃO]]," ",Solicitacao_Prancha[[#This Row],[HORA MOVIMENTAÇÃO]])-Solicitacao_Prancha[[#This Row],[DATA SOLICITAÇÃO]])*24)+3</f>
        <v>48.066666666709352</v>
      </c>
      <c r="V1882" s="218" t="s">
        <v>410</v>
      </c>
      <c r="W1882" s="209" t="str">
        <f>LEFT(Solicitacao_Prancha[[#This Row],[ORIGEM]],4)</f>
        <v>0396</v>
      </c>
      <c r="X1882" s="209" t="str">
        <f>LEFT(Solicitacao_Prancha[[#This Row],[DESTINO]],4)</f>
        <v>0379</v>
      </c>
      <c r="Y1882" s="209" t="str">
        <f t="shared" si="724"/>
        <v>BRLP0396</v>
      </c>
      <c r="Z1882" s="209" t="str">
        <f t="shared" si="725"/>
        <v>03960379</v>
      </c>
      <c r="AA1882" s="209" t="str">
        <f t="shared" si="726"/>
        <v>BRLP0379</v>
      </c>
      <c r="AB1882" s="222" t="e">
        <f>VLOOKUP(Y1882,#REF!,2,0)</f>
        <v>#REF!</v>
      </c>
      <c r="AC1882" s="222" t="e">
        <f>VLOOKUP(Z1882,#REF!,2,0)</f>
        <v>#REF!</v>
      </c>
      <c r="AD1882" s="222" t="e">
        <f>VLOOKUP(AA1882,#REF!,2,0)</f>
        <v>#REF!</v>
      </c>
      <c r="AE1882" s="228" t="e">
        <f t="shared" si="727"/>
        <v>#REF!</v>
      </c>
      <c r="AF1882" s="230" t="e">
        <f t="shared" si="728"/>
        <v>#REF!</v>
      </c>
      <c r="AG1882" s="230">
        <v>2</v>
      </c>
      <c r="AH1882" s="230" t="e">
        <f t="shared" si="729"/>
        <v>#REF!</v>
      </c>
      <c r="AI1882" s="230" t="e">
        <f t="shared" si="730"/>
        <v>#REF!</v>
      </c>
      <c r="AJ1882" s="230" t="e">
        <f t="shared" si="731"/>
        <v>#REF!</v>
      </c>
      <c r="AK1882" s="209"/>
      <c r="AL1882" s="209"/>
      <c r="AM1882" s="209"/>
      <c r="AN1882" s="209"/>
      <c r="AO1882" s="209"/>
      <c r="AP1882" s="209"/>
      <c r="AQ1882" s="209"/>
      <c r="AR1882" s="209"/>
      <c r="AS1882" s="209"/>
      <c r="AT1882" s="209"/>
      <c r="AU1882" s="209"/>
      <c r="AV1882" s="209"/>
      <c r="AW1882" s="209"/>
      <c r="AX1882"/>
    </row>
    <row r="1883" spans="1:50" x14ac:dyDescent="0.2">
      <c r="A1883" s="209">
        <v>4652</v>
      </c>
      <c r="B1883" s="209" t="s">
        <v>742</v>
      </c>
      <c r="C1883" s="210">
        <v>45694.967361111114</v>
      </c>
      <c r="D1883" s="209" t="s">
        <v>499</v>
      </c>
      <c r="E1883" s="209" t="s">
        <v>489</v>
      </c>
      <c r="F1883" s="209">
        <v>1</v>
      </c>
      <c r="G1883" s="209" t="s">
        <v>534</v>
      </c>
      <c r="H1883" s="209" t="s">
        <v>620</v>
      </c>
      <c r="I1883" s="209" t="s">
        <v>624</v>
      </c>
      <c r="J1883" s="209" t="s">
        <v>1</v>
      </c>
      <c r="K1883" s="209" t="s">
        <v>2457</v>
      </c>
      <c r="L1883" s="209" t="s">
        <v>600</v>
      </c>
      <c r="M1883" s="209" t="s">
        <v>410</v>
      </c>
      <c r="N1883" s="209" t="s">
        <v>647</v>
      </c>
      <c r="O1883" s="209" t="s">
        <v>2500</v>
      </c>
      <c r="P1883" s="209"/>
      <c r="Q1883" s="209" t="s">
        <v>688</v>
      </c>
      <c r="R1883" s="209" t="e">
        <f>VLOOKUP(LEFT(Solicitacao_Prancha[[#This Row],[ORIGEM]],4),#REF!,2,0)</f>
        <v>#REF!</v>
      </c>
      <c r="S1883" s="209" t="e">
        <f>VLOOKUP(LEFT(Solicitacao_Prancha[[#This Row],[DESTINO]],4),#REF!,2,0)</f>
        <v>#REF!</v>
      </c>
      <c r="T1883" s="218" t="str">
        <f t="shared" si="723"/>
        <v>Não Aderente</v>
      </c>
      <c r="U1883" s="222">
        <f>((CONCATENATE(Solicitacao_Prancha[[#This Row],[DATA MOVIMENTAÇÃO]]," ",Solicitacao_Prancha[[#This Row],[HORA MOVIMENTAÇÃO]])-Solicitacao_Prancha[[#This Row],[DATA SOLICITAÇÃO]])*24)+3</f>
        <v>33.783333333267365</v>
      </c>
      <c r="V1883" s="218" t="s">
        <v>410</v>
      </c>
      <c r="W1883" s="209" t="str">
        <f>LEFT(Solicitacao_Prancha[[#This Row],[ORIGEM]],4)</f>
        <v>BRLP</v>
      </c>
      <c r="X1883" s="209" t="str">
        <f>LEFT(Solicitacao_Prancha[[#This Row],[DESTINO]],4)</f>
        <v>0298</v>
      </c>
      <c r="Y1883" s="209" t="str">
        <f t="shared" si="724"/>
        <v>BRLPBRLP</v>
      </c>
      <c r="Z1883" s="209" t="str">
        <f t="shared" si="725"/>
        <v>BRLP0298</v>
      </c>
      <c r="AA1883" s="209" t="str">
        <f t="shared" si="726"/>
        <v>BRLP0298</v>
      </c>
      <c r="AB1883" s="222" t="e">
        <f>VLOOKUP(Y1883,#REF!,2,0)</f>
        <v>#REF!</v>
      </c>
      <c r="AC1883" s="222" t="e">
        <f>VLOOKUP(Z1883,#REF!,2,0)</f>
        <v>#REF!</v>
      </c>
      <c r="AD1883" s="222" t="e">
        <f>VLOOKUP(AA1883,#REF!,2,0)</f>
        <v>#REF!</v>
      </c>
      <c r="AE1883" s="228" t="e">
        <f t="shared" si="727"/>
        <v>#REF!</v>
      </c>
      <c r="AF1883" s="230" t="e">
        <f t="shared" si="728"/>
        <v>#REF!</v>
      </c>
      <c r="AG1883" s="230">
        <v>2</v>
      </c>
      <c r="AH1883" s="230" t="e">
        <f t="shared" si="729"/>
        <v>#REF!</v>
      </c>
      <c r="AI1883" s="230" t="e">
        <f t="shared" si="730"/>
        <v>#REF!</v>
      </c>
      <c r="AJ1883" s="230" t="e">
        <f t="shared" si="731"/>
        <v>#REF!</v>
      </c>
      <c r="AK1883" s="209"/>
      <c r="AL1883" s="209"/>
      <c r="AM1883" s="209"/>
      <c r="AN1883" s="209"/>
      <c r="AO1883" s="209"/>
      <c r="AP1883" s="209"/>
      <c r="AQ1883" s="209"/>
      <c r="AR1883" s="209"/>
      <c r="AS1883" s="209"/>
      <c r="AT1883" s="209"/>
      <c r="AU1883" s="209"/>
      <c r="AV1883" s="209"/>
      <c r="AW1883" s="209"/>
    </row>
    <row r="1884" spans="1:50" x14ac:dyDescent="0.2">
      <c r="A1884" s="209">
        <v>4653</v>
      </c>
      <c r="B1884" s="209" t="s">
        <v>742</v>
      </c>
      <c r="C1884" s="210">
        <v>45694.96875</v>
      </c>
      <c r="D1884" s="209" t="s">
        <v>499</v>
      </c>
      <c r="E1884" s="209" t="s">
        <v>496</v>
      </c>
      <c r="F1884" s="209">
        <v>1</v>
      </c>
      <c r="G1884" s="209" t="s">
        <v>534</v>
      </c>
      <c r="H1884" s="209" t="s">
        <v>620</v>
      </c>
      <c r="I1884" s="209" t="s">
        <v>624</v>
      </c>
      <c r="J1884" s="209" t="s">
        <v>1</v>
      </c>
      <c r="K1884" s="209" t="s">
        <v>2457</v>
      </c>
      <c r="L1884" s="209" t="s">
        <v>593</v>
      </c>
      <c r="M1884" s="209" t="s">
        <v>647</v>
      </c>
      <c r="N1884" s="209" t="s">
        <v>647</v>
      </c>
      <c r="O1884" s="209" t="s">
        <v>2501</v>
      </c>
      <c r="P1884" s="209"/>
      <c r="Q1884" s="209" t="s">
        <v>687</v>
      </c>
      <c r="R1884" s="209" t="e">
        <f>VLOOKUP(LEFT(Solicitacao_Prancha[[#This Row],[ORIGEM]],4),#REF!,2,0)</f>
        <v>#REF!</v>
      </c>
      <c r="S1884" s="209" t="e">
        <f>VLOOKUP(LEFT(Solicitacao_Prancha[[#This Row],[DESTINO]],4),#REF!,2,0)</f>
        <v>#REF!</v>
      </c>
      <c r="T1884" s="218" t="str">
        <f t="shared" si="723"/>
        <v>Não Aderente</v>
      </c>
      <c r="U1884" s="222">
        <f>((CONCATENATE(Solicitacao_Prancha[[#This Row],[DATA MOVIMENTAÇÃO]]," ",Solicitacao_Prancha[[#This Row],[HORA MOVIMENTAÇÃO]])-Solicitacao_Prancha[[#This Row],[DATA SOLICITAÇÃO]])*24)+3</f>
        <v>35.750000000058208</v>
      </c>
      <c r="V1884" s="218" t="s">
        <v>410</v>
      </c>
      <c r="W1884" s="209" t="str">
        <f>LEFT(Solicitacao_Prancha[[#This Row],[ORIGEM]],4)</f>
        <v>0298</v>
      </c>
      <c r="X1884" s="209" t="str">
        <f>LEFT(Solicitacao_Prancha[[#This Row],[DESTINO]],4)</f>
        <v>0298</v>
      </c>
      <c r="Y1884" s="209" t="str">
        <f t="shared" si="724"/>
        <v>BRLP0298</v>
      </c>
      <c r="Z1884" s="209" t="str">
        <f t="shared" si="725"/>
        <v>02980298</v>
      </c>
      <c r="AA1884" s="209" t="str">
        <f t="shared" si="726"/>
        <v>BRLP0298</v>
      </c>
      <c r="AB1884" s="222" t="e">
        <f>VLOOKUP(Y1884,#REF!,2,0)</f>
        <v>#REF!</v>
      </c>
      <c r="AC1884" s="222" t="e">
        <f>VLOOKUP(Z1884,#REF!,2,0)</f>
        <v>#REF!</v>
      </c>
      <c r="AD1884" s="222" t="e">
        <f>VLOOKUP(AA1884,#REF!,2,0)</f>
        <v>#REF!</v>
      </c>
      <c r="AE1884" s="228" t="e">
        <f t="shared" si="727"/>
        <v>#REF!</v>
      </c>
      <c r="AF1884" s="230" t="e">
        <f t="shared" si="728"/>
        <v>#REF!</v>
      </c>
      <c r="AG1884" s="230">
        <v>2</v>
      </c>
      <c r="AH1884" s="230" t="e">
        <f t="shared" si="729"/>
        <v>#REF!</v>
      </c>
      <c r="AI1884" s="230" t="e">
        <f t="shared" si="730"/>
        <v>#REF!</v>
      </c>
      <c r="AJ1884" s="230" t="e">
        <f t="shared" si="731"/>
        <v>#REF!</v>
      </c>
      <c r="AK1884" s="209"/>
      <c r="AL1884" s="209"/>
      <c r="AM1884" s="209"/>
      <c r="AN1884" s="209"/>
      <c r="AO1884" s="209"/>
      <c r="AP1884" s="209"/>
      <c r="AQ1884" s="209"/>
      <c r="AR1884" s="209"/>
      <c r="AS1884" s="209"/>
      <c r="AT1884" s="209"/>
      <c r="AU1884" s="209"/>
      <c r="AV1884" s="209"/>
      <c r="AW1884" s="209"/>
    </row>
    <row r="1885" spans="1:50" hidden="1" x14ac:dyDescent="0.2">
      <c r="A1885" s="209">
        <v>4654</v>
      </c>
      <c r="B1885" s="209" t="s">
        <v>743</v>
      </c>
      <c r="C1885" s="210">
        <v>45695.09652777778</v>
      </c>
      <c r="D1885" s="209" t="s">
        <v>1564</v>
      </c>
      <c r="E1885" s="209" t="s">
        <v>493</v>
      </c>
      <c r="F1885" s="209">
        <v>1</v>
      </c>
      <c r="G1885" s="209" t="s">
        <v>501</v>
      </c>
      <c r="H1885" s="209" t="s">
        <v>620</v>
      </c>
      <c r="I1885" s="209" t="s">
        <v>622</v>
      </c>
      <c r="J1885" s="209" t="s">
        <v>531</v>
      </c>
      <c r="K1885" s="209" t="s">
        <v>2430</v>
      </c>
      <c r="L1885" s="209" t="s">
        <v>2502</v>
      </c>
      <c r="M1885" s="209" t="s">
        <v>2240</v>
      </c>
      <c r="N1885" s="209" t="s">
        <v>2387</v>
      </c>
      <c r="O1885" s="209"/>
      <c r="P1885" s="209" t="s">
        <v>848</v>
      </c>
      <c r="Q1885" s="209" t="s">
        <v>688</v>
      </c>
      <c r="R1885" s="209" t="e">
        <f>VLOOKUP(LEFT(Solicitacao_Prancha[[#This Row],[ORIGEM]],4),#REF!,2,0)</f>
        <v>#REF!</v>
      </c>
      <c r="S1885" s="209" t="e">
        <f>VLOOKUP(LEFT(Solicitacao_Prancha[[#This Row],[DESTINO]],4),#REF!,2,0)</f>
        <v>#REF!</v>
      </c>
      <c r="T1885" s="218" t="str">
        <f t="shared" si="723"/>
        <v>Não Aderente</v>
      </c>
      <c r="U1885" s="222">
        <f>((CONCATENATE(Solicitacao_Prancha[[#This Row],[DATA MOVIMENTAÇÃO]]," ",Solicitacao_Prancha[[#This Row],[HORA MOVIMENTAÇÃO]])-Solicitacao_Prancha[[#This Row],[DATA SOLICITAÇÃO]])*24)+3</f>
        <v>-4.0000000001164153</v>
      </c>
      <c r="V1885" s="218" t="s">
        <v>410</v>
      </c>
      <c r="W1885" s="209" t="str">
        <f>LEFT(Solicitacao_Prancha[[#This Row],[ORIGEM]],4)</f>
        <v>0475</v>
      </c>
      <c r="X1885" s="209" t="str">
        <f>LEFT(Solicitacao_Prancha[[#This Row],[DESTINO]],4)</f>
        <v>0025</v>
      </c>
      <c r="Y1885" s="209" t="str">
        <f t="shared" si="724"/>
        <v>BRLP0475</v>
      </c>
      <c r="Z1885" s="209" t="str">
        <f t="shared" si="725"/>
        <v>04750025</v>
      </c>
      <c r="AA1885" s="209" t="str">
        <f t="shared" si="726"/>
        <v>BRLP0025</v>
      </c>
      <c r="AB1885" s="222" t="e">
        <f>VLOOKUP(Y1885,#REF!,2,0)</f>
        <v>#REF!</v>
      </c>
      <c r="AC1885" s="222" t="e">
        <f>VLOOKUP(Z1885,#REF!,2,0)</f>
        <v>#REF!</v>
      </c>
      <c r="AD1885" s="222" t="e">
        <f>VLOOKUP(AA1885,#REF!,2,0)</f>
        <v>#REF!</v>
      </c>
      <c r="AE1885" s="228" t="e">
        <f t="shared" si="727"/>
        <v>#REF!</v>
      </c>
      <c r="AF1885" s="230" t="e">
        <f t="shared" si="728"/>
        <v>#REF!</v>
      </c>
      <c r="AG1885" s="230">
        <v>2</v>
      </c>
      <c r="AH1885" s="230" t="e">
        <f t="shared" si="729"/>
        <v>#REF!</v>
      </c>
      <c r="AI1885" s="230" t="e">
        <f t="shared" si="730"/>
        <v>#REF!</v>
      </c>
      <c r="AJ1885" s="230" t="e">
        <f t="shared" si="731"/>
        <v>#REF!</v>
      </c>
      <c r="AK1885" s="209"/>
      <c r="AL1885" s="209"/>
      <c r="AM1885" s="209"/>
      <c r="AN1885" s="209"/>
      <c r="AO1885" s="209"/>
      <c r="AP1885" s="209"/>
      <c r="AQ1885" s="209"/>
      <c r="AR1885" s="209"/>
      <c r="AS1885" s="209"/>
      <c r="AT1885" s="209"/>
      <c r="AU1885" s="209"/>
      <c r="AV1885" s="209"/>
      <c r="AW1885" s="209"/>
    </row>
    <row r="1886" spans="1:50" x14ac:dyDescent="0.2">
      <c r="A1886" s="209">
        <v>4655</v>
      </c>
      <c r="B1886" s="209" t="s">
        <v>717</v>
      </c>
      <c r="C1886" s="210">
        <v>45695.414583333331</v>
      </c>
      <c r="D1886" s="209" t="s">
        <v>510</v>
      </c>
      <c r="E1886" s="209" t="s">
        <v>500</v>
      </c>
      <c r="F1886" s="209">
        <v>3</v>
      </c>
      <c r="G1886" s="209" t="s">
        <v>4</v>
      </c>
      <c r="H1886" s="209" t="s">
        <v>621</v>
      </c>
      <c r="I1886" s="209" t="s">
        <v>621</v>
      </c>
      <c r="J1886" s="209" t="s">
        <v>531</v>
      </c>
      <c r="K1886" s="209" t="s">
        <v>2457</v>
      </c>
      <c r="L1886" s="209" t="s">
        <v>600</v>
      </c>
      <c r="M1886" s="209" t="s">
        <v>681</v>
      </c>
      <c r="N1886" s="209" t="s">
        <v>635</v>
      </c>
      <c r="O1886" s="209" t="s">
        <v>522</v>
      </c>
      <c r="P1886" s="209" t="s">
        <v>633</v>
      </c>
      <c r="Q1886" s="209" t="s">
        <v>688</v>
      </c>
      <c r="R1886" s="209" t="e">
        <f>VLOOKUP(LEFT(Solicitacao_Prancha[[#This Row],[ORIGEM]],4),#REF!,2,0)</f>
        <v>#REF!</v>
      </c>
      <c r="S1886" s="209" t="e">
        <f>VLOOKUP(LEFT(Solicitacao_Prancha[[#This Row],[DESTINO]],4),#REF!,2,0)</f>
        <v>#REF!</v>
      </c>
      <c r="T1886" s="218" t="str">
        <f t="shared" si="723"/>
        <v>Não Aderente</v>
      </c>
      <c r="U1886" s="222">
        <f>((CONCATENATE(Solicitacao_Prancha[[#This Row],[DATA MOVIMENTAÇÃO]]," ",Solicitacao_Prancha[[#This Row],[HORA MOVIMENTAÇÃO]])-Solicitacao_Prancha[[#This Row],[DATA SOLICITAÇÃO]])*24)+3</f>
        <v>23.050000000046566</v>
      </c>
      <c r="V1886" s="218" t="s">
        <v>410</v>
      </c>
      <c r="W1886" s="209" t="str">
        <f>LEFT(Solicitacao_Prancha[[#This Row],[ORIGEM]],4)</f>
        <v>0029</v>
      </c>
      <c r="X1886" s="209" t="str">
        <f>LEFT(Solicitacao_Prancha[[#This Row],[DESTINO]],4)</f>
        <v>0030</v>
      </c>
      <c r="Y1886" s="209" t="str">
        <f t="shared" si="724"/>
        <v>BRLP0029</v>
      </c>
      <c r="Z1886" s="209" t="str">
        <f t="shared" si="725"/>
        <v>00290030</v>
      </c>
      <c r="AA1886" s="209" t="str">
        <f t="shared" si="726"/>
        <v>BRLP0030</v>
      </c>
      <c r="AB1886" s="222" t="e">
        <f>VLOOKUP(Y1886,#REF!,2,0)</f>
        <v>#REF!</v>
      </c>
      <c r="AC1886" s="222" t="e">
        <f>VLOOKUP(Z1886,#REF!,2,0)</f>
        <v>#REF!</v>
      </c>
      <c r="AD1886" s="222" t="e">
        <f>VLOOKUP(AA1886,#REF!,2,0)</f>
        <v>#REF!</v>
      </c>
      <c r="AE1886" s="228" t="e">
        <f t="shared" si="727"/>
        <v>#REF!</v>
      </c>
      <c r="AF1886" s="230" t="e">
        <f t="shared" si="728"/>
        <v>#REF!</v>
      </c>
      <c r="AG1886" s="230">
        <v>2</v>
      </c>
      <c r="AH1886" s="230" t="e">
        <f t="shared" si="729"/>
        <v>#REF!</v>
      </c>
      <c r="AI1886" s="230" t="e">
        <f t="shared" si="730"/>
        <v>#REF!</v>
      </c>
      <c r="AJ1886" s="230" t="e">
        <f t="shared" si="731"/>
        <v>#REF!</v>
      </c>
      <c r="AK1886" s="209"/>
      <c r="AL1886" s="209"/>
      <c r="AM1886" s="209"/>
      <c r="AN1886" s="209"/>
      <c r="AO1886" s="209"/>
      <c r="AP1886" s="209"/>
      <c r="AQ1886" s="209"/>
      <c r="AR1886" s="209"/>
      <c r="AS1886" s="209"/>
      <c r="AT1886" s="209"/>
      <c r="AU1886" s="209"/>
      <c r="AV1886" s="209"/>
      <c r="AW1886" s="209"/>
    </row>
    <row r="1887" spans="1:50" hidden="1" x14ac:dyDescent="0.2">
      <c r="A1887" s="209">
        <v>4656</v>
      </c>
      <c r="B1887" s="209" t="s">
        <v>742</v>
      </c>
      <c r="C1887" s="210">
        <v>45695.463194444441</v>
      </c>
      <c r="D1887" s="209" t="s">
        <v>777</v>
      </c>
      <c r="E1887" s="209" t="s">
        <v>496</v>
      </c>
      <c r="F1887" s="209">
        <v>1</v>
      </c>
      <c r="G1887" s="209" t="s">
        <v>536</v>
      </c>
      <c r="H1887" s="209" t="s">
        <v>620</v>
      </c>
      <c r="I1887" s="209" t="s">
        <v>621</v>
      </c>
      <c r="J1887" s="209" t="s">
        <v>1</v>
      </c>
      <c r="K1887" s="209" t="s">
        <v>2430</v>
      </c>
      <c r="L1887" s="209" t="s">
        <v>2504</v>
      </c>
      <c r="M1887" s="209" t="s">
        <v>681</v>
      </c>
      <c r="N1887" s="209" t="s">
        <v>635</v>
      </c>
      <c r="O1887" s="209"/>
      <c r="P1887" s="209"/>
      <c r="Q1887" s="209" t="s">
        <v>687</v>
      </c>
      <c r="R1887" s="209" t="e">
        <f>VLOOKUP(LEFT(Solicitacao_Prancha[[#This Row],[ORIGEM]],4),#REF!,2,0)</f>
        <v>#REF!</v>
      </c>
      <c r="S1887" s="209" t="e">
        <f>VLOOKUP(LEFT(Solicitacao_Prancha[[#This Row],[DESTINO]],4),#REF!,2,0)</f>
        <v>#REF!</v>
      </c>
      <c r="T1887" s="218" t="str">
        <f t="shared" si="723"/>
        <v>Não Aderente</v>
      </c>
      <c r="U1887" s="222">
        <f>((CONCATENATE(Solicitacao_Prancha[[#This Row],[DATA MOVIMENTAÇÃO]]," ",Solicitacao_Prancha[[#This Row],[HORA MOVIMENTAÇÃO]])-Solicitacao_Prancha[[#This Row],[DATA SOLICITAÇÃO]])*24)+3</f>
        <v>-23.983333333279006</v>
      </c>
      <c r="V1887" s="218" t="s">
        <v>410</v>
      </c>
      <c r="W1887" s="209" t="str">
        <f>LEFT(Solicitacao_Prancha[[#This Row],[ORIGEM]],4)</f>
        <v>0029</v>
      </c>
      <c r="X1887" s="209" t="str">
        <f>LEFT(Solicitacao_Prancha[[#This Row],[DESTINO]],4)</f>
        <v>0030</v>
      </c>
      <c r="Y1887" s="209" t="str">
        <f t="shared" si="724"/>
        <v>BRLP0029</v>
      </c>
      <c r="Z1887" s="209" t="str">
        <f t="shared" si="725"/>
        <v>00290030</v>
      </c>
      <c r="AA1887" s="209" t="str">
        <f t="shared" si="726"/>
        <v>BRLP0030</v>
      </c>
      <c r="AB1887" s="222" t="e">
        <f>VLOOKUP(Y1887,#REF!,2,0)</f>
        <v>#REF!</v>
      </c>
      <c r="AC1887" s="222" t="e">
        <f>VLOOKUP(Z1887,#REF!,2,0)</f>
        <v>#REF!</v>
      </c>
      <c r="AD1887" s="222" t="e">
        <f>VLOOKUP(AA1887,#REF!,2,0)</f>
        <v>#REF!</v>
      </c>
      <c r="AE1887" s="228" t="e">
        <f t="shared" si="727"/>
        <v>#REF!</v>
      </c>
      <c r="AF1887" s="230" t="e">
        <f t="shared" si="728"/>
        <v>#REF!</v>
      </c>
      <c r="AG1887" s="230">
        <v>2</v>
      </c>
      <c r="AH1887" s="230" t="e">
        <f t="shared" si="729"/>
        <v>#REF!</v>
      </c>
      <c r="AI1887" s="230" t="e">
        <f t="shared" si="730"/>
        <v>#REF!</v>
      </c>
      <c r="AJ1887" s="230" t="e">
        <f t="shared" si="731"/>
        <v>#REF!</v>
      </c>
      <c r="AK1887" s="209"/>
      <c r="AL1887" s="209"/>
      <c r="AM1887" s="209"/>
      <c r="AN1887" s="209"/>
      <c r="AO1887" s="209"/>
      <c r="AP1887" s="209"/>
      <c r="AQ1887" s="209"/>
      <c r="AR1887" s="209"/>
      <c r="AS1887" s="209"/>
      <c r="AT1887" s="209"/>
      <c r="AU1887" s="209"/>
      <c r="AV1887" s="209"/>
      <c r="AW1887" s="209"/>
    </row>
    <row r="1888" spans="1:50" x14ac:dyDescent="0.2">
      <c r="A1888" s="209">
        <v>4658</v>
      </c>
      <c r="B1888" s="209" t="s">
        <v>718</v>
      </c>
      <c r="C1888" s="210">
        <v>45695.465277777781</v>
      </c>
      <c r="D1888" s="209" t="s">
        <v>2053</v>
      </c>
      <c r="E1888" s="209" t="s">
        <v>719</v>
      </c>
      <c r="F1888" s="209">
        <v>7</v>
      </c>
      <c r="G1888" s="209" t="s">
        <v>487</v>
      </c>
      <c r="H1888" s="209" t="s">
        <v>622</v>
      </c>
      <c r="I1888" s="209" t="s">
        <v>621</v>
      </c>
      <c r="J1888" s="209" t="s">
        <v>1</v>
      </c>
      <c r="K1888" s="209" t="s">
        <v>2457</v>
      </c>
      <c r="L1888" s="209" t="s">
        <v>596</v>
      </c>
      <c r="M1888" s="209" t="s">
        <v>1854</v>
      </c>
      <c r="N1888" s="209" t="s">
        <v>1580</v>
      </c>
      <c r="O1888" s="209"/>
      <c r="P1888" s="209"/>
      <c r="Q1888" s="209" t="s">
        <v>688</v>
      </c>
      <c r="R1888" s="209" t="e">
        <f>VLOOKUP(LEFT(Solicitacao_Prancha[[#This Row],[ORIGEM]],4),#REF!,2,0)</f>
        <v>#REF!</v>
      </c>
      <c r="S1888" s="209" t="e">
        <f>VLOOKUP(LEFT(Solicitacao_Prancha[[#This Row],[DESTINO]],4),#REF!,2,0)</f>
        <v>#REF!</v>
      </c>
      <c r="T1888" s="218" t="str">
        <f t="shared" si="723"/>
        <v>Não Aderente</v>
      </c>
      <c r="U1888" s="222">
        <f>((CONCATENATE(Solicitacao_Prancha[[#This Row],[DATA MOVIMENTAÇÃO]]," ",Solicitacao_Prancha[[#This Row],[HORA MOVIMENTAÇÃO]])-Solicitacao_Prancha[[#This Row],[DATA SOLICITAÇÃO]])*24)+3</f>
        <v>18.333333333197515</v>
      </c>
      <c r="V1888" s="218" t="s">
        <v>410</v>
      </c>
      <c r="W1888" s="209" t="str">
        <f>LEFT(Solicitacao_Prancha[[#This Row],[ORIGEM]],4)</f>
        <v>0122</v>
      </c>
      <c r="X1888" s="209" t="str">
        <f>LEFT(Solicitacao_Prancha[[#This Row],[DESTINO]],4)</f>
        <v>0014</v>
      </c>
      <c r="Y1888" s="209" t="str">
        <f t="shared" si="724"/>
        <v>BRLP0122</v>
      </c>
      <c r="Z1888" s="209" t="str">
        <f t="shared" si="725"/>
        <v>01220014</v>
      </c>
      <c r="AA1888" s="209" t="str">
        <f t="shared" si="726"/>
        <v>BRLP0014</v>
      </c>
      <c r="AB1888" s="222" t="e">
        <f>VLOOKUP(Y1888,#REF!,2,0)</f>
        <v>#REF!</v>
      </c>
      <c r="AC1888" s="222" t="e">
        <f>VLOOKUP(Z1888,#REF!,2,0)</f>
        <v>#REF!</v>
      </c>
      <c r="AD1888" s="222" t="e">
        <f>VLOOKUP(AA1888,#REF!,2,0)</f>
        <v>#REF!</v>
      </c>
      <c r="AE1888" s="228" t="e">
        <f t="shared" si="727"/>
        <v>#REF!</v>
      </c>
      <c r="AF1888" s="230" t="e">
        <f t="shared" si="728"/>
        <v>#REF!</v>
      </c>
      <c r="AG1888" s="230">
        <v>2</v>
      </c>
      <c r="AH1888" s="230" t="e">
        <f t="shared" si="729"/>
        <v>#REF!</v>
      </c>
      <c r="AI1888" s="230" t="e">
        <f t="shared" si="730"/>
        <v>#REF!</v>
      </c>
      <c r="AJ1888" s="230" t="e">
        <f t="shared" si="731"/>
        <v>#REF!</v>
      </c>
      <c r="AK1888" s="209"/>
      <c r="AL1888" s="209"/>
      <c r="AM1888" s="209"/>
      <c r="AN1888" s="209"/>
      <c r="AO1888" s="209"/>
      <c r="AP1888" s="209"/>
      <c r="AQ1888" s="209"/>
      <c r="AR1888" s="209"/>
      <c r="AS1888" s="209"/>
      <c r="AT1888" s="209"/>
      <c r="AU1888" s="209"/>
      <c r="AV1888" s="209"/>
      <c r="AW1888" s="209"/>
    </row>
    <row r="1889" spans="1:49" x14ac:dyDescent="0.2">
      <c r="A1889" s="209">
        <v>4659</v>
      </c>
      <c r="B1889" s="209" t="s">
        <v>718</v>
      </c>
      <c r="C1889" s="210">
        <v>45695.467361111114</v>
      </c>
      <c r="D1889" s="209" t="s">
        <v>2053</v>
      </c>
      <c r="E1889" s="209" t="s">
        <v>5</v>
      </c>
      <c r="F1889" s="209">
        <v>1</v>
      </c>
      <c r="G1889" s="209" t="s">
        <v>487</v>
      </c>
      <c r="H1889" s="209" t="s">
        <v>620</v>
      </c>
      <c r="I1889" s="209" t="s">
        <v>621</v>
      </c>
      <c r="J1889" s="209" t="s">
        <v>531</v>
      </c>
      <c r="K1889" s="209" t="s">
        <v>2457</v>
      </c>
      <c r="L1889" s="209" t="s">
        <v>593</v>
      </c>
      <c r="M1889" s="209" t="s">
        <v>1854</v>
      </c>
      <c r="N1889" s="209" t="s">
        <v>1580</v>
      </c>
      <c r="O1889" s="209"/>
      <c r="P1889" s="209" t="s">
        <v>514</v>
      </c>
      <c r="Q1889" s="209" t="s">
        <v>688</v>
      </c>
      <c r="R1889" s="209" t="e">
        <f>VLOOKUP(LEFT(Solicitacao_Prancha[[#This Row],[ORIGEM]],4),#REF!,2,0)</f>
        <v>#REF!</v>
      </c>
      <c r="S1889" s="209" t="e">
        <f>VLOOKUP(LEFT(Solicitacao_Prancha[[#This Row],[DESTINO]],4),#REF!,2,0)</f>
        <v>#REF!</v>
      </c>
      <c r="T1889" s="218" t="str">
        <f t="shared" si="723"/>
        <v>Não Aderente</v>
      </c>
      <c r="U1889" s="222">
        <f>((CONCATENATE(Solicitacao_Prancha[[#This Row],[DATA MOVIMENTAÇÃO]]," ",Solicitacao_Prancha[[#This Row],[HORA MOVIMENTAÇÃO]])-Solicitacao_Prancha[[#This Row],[DATA SOLICITAÇÃO]])*24)+3</f>
        <v>23.783333333325572</v>
      </c>
      <c r="V1889" s="218" t="s">
        <v>410</v>
      </c>
      <c r="W1889" s="209" t="str">
        <f>LEFT(Solicitacao_Prancha[[#This Row],[ORIGEM]],4)</f>
        <v>0122</v>
      </c>
      <c r="X1889" s="209" t="str">
        <f>LEFT(Solicitacao_Prancha[[#This Row],[DESTINO]],4)</f>
        <v>0014</v>
      </c>
      <c r="Y1889" s="209" t="str">
        <f t="shared" si="724"/>
        <v>BRLP0122</v>
      </c>
      <c r="Z1889" s="209" t="str">
        <f t="shared" si="725"/>
        <v>01220014</v>
      </c>
      <c r="AA1889" s="209" t="str">
        <f t="shared" si="726"/>
        <v>BRLP0014</v>
      </c>
      <c r="AB1889" s="222" t="e">
        <f>VLOOKUP(Y1889,#REF!,2,0)</f>
        <v>#REF!</v>
      </c>
      <c r="AC1889" s="222" t="e">
        <f>VLOOKUP(Z1889,#REF!,2,0)</f>
        <v>#REF!</v>
      </c>
      <c r="AD1889" s="222" t="e">
        <f>VLOOKUP(AA1889,#REF!,2,0)</f>
        <v>#REF!</v>
      </c>
      <c r="AE1889" s="228" t="e">
        <f t="shared" si="727"/>
        <v>#REF!</v>
      </c>
      <c r="AF1889" s="230" t="e">
        <f t="shared" si="728"/>
        <v>#REF!</v>
      </c>
      <c r="AG1889" s="230">
        <v>2</v>
      </c>
      <c r="AH1889" s="230" t="e">
        <f t="shared" si="729"/>
        <v>#REF!</v>
      </c>
      <c r="AI1889" s="230" t="e">
        <f t="shared" si="730"/>
        <v>#REF!</v>
      </c>
      <c r="AJ1889" s="230" t="e">
        <f t="shared" si="731"/>
        <v>#REF!</v>
      </c>
      <c r="AK1889" s="209"/>
      <c r="AL1889" s="209"/>
      <c r="AM1889" s="209"/>
      <c r="AN1889" s="209"/>
      <c r="AO1889" s="209"/>
      <c r="AP1889" s="209"/>
      <c r="AQ1889" s="209"/>
      <c r="AR1889" s="209"/>
      <c r="AS1889" s="209"/>
      <c r="AT1889" s="209"/>
      <c r="AU1889" s="209"/>
      <c r="AV1889" s="209"/>
      <c r="AW1889" s="209"/>
    </row>
    <row r="1890" spans="1:49" hidden="1" x14ac:dyDescent="0.2">
      <c r="A1890" s="209">
        <v>4660</v>
      </c>
      <c r="B1890" s="209" t="s">
        <v>745</v>
      </c>
      <c r="C1890" s="210">
        <v>45695.476388888892</v>
      </c>
      <c r="D1890" s="209" t="s">
        <v>654</v>
      </c>
      <c r="E1890" s="209" t="s">
        <v>497</v>
      </c>
      <c r="F1890" s="209">
        <v>1</v>
      </c>
      <c r="G1890" s="209" t="s">
        <v>655</v>
      </c>
      <c r="H1890" s="209" t="s">
        <v>620</v>
      </c>
      <c r="I1890" s="209" t="s">
        <v>624</v>
      </c>
      <c r="J1890" s="209" t="s">
        <v>1</v>
      </c>
      <c r="K1890" s="209" t="s">
        <v>2483</v>
      </c>
      <c r="L1890" s="209" t="s">
        <v>604</v>
      </c>
      <c r="M1890" s="209" t="s">
        <v>560</v>
      </c>
      <c r="N1890" s="209" t="s">
        <v>681</v>
      </c>
      <c r="O1890" s="209"/>
      <c r="P1890" s="209"/>
      <c r="Q1890" s="209" t="s">
        <v>688</v>
      </c>
      <c r="R1890" s="209" t="e">
        <f>VLOOKUP(LEFT(Solicitacao_Prancha[[#This Row],[ORIGEM]],4),#REF!,2,0)</f>
        <v>#REF!</v>
      </c>
      <c r="S1890" s="209" t="e">
        <f>VLOOKUP(LEFT(Solicitacao_Prancha[[#This Row],[DESTINO]],4),#REF!,2,0)</f>
        <v>#REF!</v>
      </c>
      <c r="T1890" s="218" t="str">
        <f t="shared" si="723"/>
        <v>Não Aderente</v>
      </c>
      <c r="U1890" s="222">
        <f>((CONCATENATE(Solicitacao_Prancha[[#This Row],[DATA MOVIMENTAÇÃO]]," ",Solicitacao_Prancha[[#This Row],[HORA MOVIMENTAÇÃO]])-Solicitacao_Prancha[[#This Row],[DATA SOLICITAÇÃO]])*24)+3</f>
        <v>46.566666666534729</v>
      </c>
      <c r="V1890" s="218" t="s">
        <v>410</v>
      </c>
      <c r="W1890" s="209" t="str">
        <f>LEFT(Solicitacao_Prancha[[#This Row],[ORIGEM]],4)</f>
        <v>0480</v>
      </c>
      <c r="X1890" s="209" t="str">
        <f>LEFT(Solicitacao_Prancha[[#This Row],[DESTINO]],4)</f>
        <v>0029</v>
      </c>
      <c r="Y1890" s="209" t="str">
        <f t="shared" si="724"/>
        <v>BRLP0480</v>
      </c>
      <c r="Z1890" s="209" t="str">
        <f t="shared" si="725"/>
        <v>04800029</v>
      </c>
      <c r="AA1890" s="209" t="str">
        <f t="shared" si="726"/>
        <v>BRLP0029</v>
      </c>
      <c r="AB1890" s="222" t="e">
        <f>VLOOKUP(Y1890,#REF!,2,0)</f>
        <v>#REF!</v>
      </c>
      <c r="AC1890" s="222" t="e">
        <f>VLOOKUP(Z1890,#REF!,2,0)</f>
        <v>#REF!</v>
      </c>
      <c r="AD1890" s="222" t="e">
        <f>VLOOKUP(AA1890,#REF!,2,0)</f>
        <v>#REF!</v>
      </c>
      <c r="AE1890" s="228" t="e">
        <f t="shared" si="727"/>
        <v>#REF!</v>
      </c>
      <c r="AF1890" s="230" t="e">
        <f t="shared" si="728"/>
        <v>#REF!</v>
      </c>
      <c r="AG1890" s="230">
        <v>2</v>
      </c>
      <c r="AH1890" s="230" t="e">
        <f t="shared" si="729"/>
        <v>#REF!</v>
      </c>
      <c r="AI1890" s="230" t="e">
        <f t="shared" si="730"/>
        <v>#REF!</v>
      </c>
      <c r="AJ1890" s="230" t="e">
        <f t="shared" si="731"/>
        <v>#REF!</v>
      </c>
      <c r="AK1890" s="209"/>
      <c r="AL1890" s="209"/>
      <c r="AM1890" s="209"/>
      <c r="AN1890" s="209"/>
      <c r="AO1890" s="209"/>
      <c r="AP1890" s="209"/>
      <c r="AQ1890" s="209"/>
      <c r="AR1890" s="209"/>
      <c r="AS1890" s="209"/>
      <c r="AT1890" s="209"/>
      <c r="AU1890" s="209"/>
      <c r="AV1890" s="209"/>
      <c r="AW1890" s="209"/>
    </row>
    <row r="1891" spans="1:49" hidden="1" x14ac:dyDescent="0.2">
      <c r="A1891" s="209">
        <v>4662</v>
      </c>
      <c r="B1891" s="209" t="s">
        <v>745</v>
      </c>
      <c r="C1891" s="210">
        <v>45695.477777777778</v>
      </c>
      <c r="D1891" s="209" t="s">
        <v>2347</v>
      </c>
      <c r="E1891" s="209" t="s">
        <v>497</v>
      </c>
      <c r="F1891" s="209">
        <v>2</v>
      </c>
      <c r="G1891" s="209" t="s">
        <v>655</v>
      </c>
      <c r="H1891" s="209" t="s">
        <v>621</v>
      </c>
      <c r="I1891" s="209" t="s">
        <v>624</v>
      </c>
      <c r="J1891" s="209" t="s">
        <v>502</v>
      </c>
      <c r="K1891" s="209" t="s">
        <v>2483</v>
      </c>
      <c r="L1891" s="209" t="s">
        <v>604</v>
      </c>
      <c r="M1891" s="209" t="s">
        <v>2198</v>
      </c>
      <c r="N1891" s="209" t="s">
        <v>681</v>
      </c>
      <c r="O1891" s="209"/>
      <c r="P1891" s="209"/>
      <c r="Q1891" s="209" t="s">
        <v>688</v>
      </c>
      <c r="R1891" s="209" t="e">
        <f>VLOOKUP(LEFT(Solicitacao_Prancha[[#This Row],[ORIGEM]],4),#REF!,2,0)</f>
        <v>#REF!</v>
      </c>
      <c r="S1891" s="209" t="e">
        <f>VLOOKUP(LEFT(Solicitacao_Prancha[[#This Row],[DESTINO]],4),#REF!,2,0)</f>
        <v>#REF!</v>
      </c>
      <c r="T1891" s="218" t="str">
        <f t="shared" ref="T1891:T1892" si="732">IF(U1891&gt;=48,"Aderente","Não Aderente")</f>
        <v>Não Aderente</v>
      </c>
      <c r="U1891" s="222">
        <f>((CONCATENATE(Solicitacao_Prancha[[#This Row],[DATA MOVIMENTAÇÃO]]," ",Solicitacao_Prancha[[#This Row],[HORA MOVIMENTAÇÃO]])-Solicitacao_Prancha[[#This Row],[DATA SOLICITAÇÃO]])*24)+3</f>
        <v>46.533333333267365</v>
      </c>
      <c r="V1891" s="218" t="s">
        <v>410</v>
      </c>
      <c r="W1891" s="209" t="str">
        <f>LEFT(Solicitacao_Prancha[[#This Row],[ORIGEM]],4)</f>
        <v>2095</v>
      </c>
      <c r="X1891" s="209" t="str">
        <f>LEFT(Solicitacao_Prancha[[#This Row],[DESTINO]],4)</f>
        <v>0029</v>
      </c>
      <c r="Y1891" s="209" t="str">
        <f t="shared" ref="Y1891:Y1892" si="733">CONCATENATE(V1891,W1891)</f>
        <v>BRLP2095</v>
      </c>
      <c r="Z1891" s="209" t="str">
        <f t="shared" ref="Z1891:Z1892" si="734">CONCATENATE(W1891,X1891)</f>
        <v>20950029</v>
      </c>
      <c r="AA1891" s="209" t="str">
        <f t="shared" ref="AA1891:AA1892" si="735">CONCATENATE(V1891,X1891)</f>
        <v>BRLP0029</v>
      </c>
      <c r="AB1891" s="222" t="e">
        <f>VLOOKUP(Y1891,#REF!,2,0)</f>
        <v>#REF!</v>
      </c>
      <c r="AC1891" s="222" t="e">
        <f>VLOOKUP(Z1891,#REF!,2,0)</f>
        <v>#REF!</v>
      </c>
      <c r="AD1891" s="222" t="e">
        <f>VLOOKUP(AA1891,#REF!,2,0)</f>
        <v>#REF!</v>
      </c>
      <c r="AE1891" s="228" t="e">
        <f t="shared" ref="AE1891:AE1892" si="736">SUM(AB1891:AD1891)</f>
        <v>#REF!</v>
      </c>
      <c r="AF1891" s="230" t="e">
        <f t="shared" ref="AF1891:AF1892" si="737">(AB1891/65)+(AC1891/42.5)+(AD1891/65)</f>
        <v>#REF!</v>
      </c>
      <c r="AG1891" s="230">
        <v>2</v>
      </c>
      <c r="AH1891" s="230" t="e">
        <f t="shared" ref="AH1891:AH1892" si="738">(AD1891/65)+(AE1891/42.5)+(AF1891/65)</f>
        <v>#REF!</v>
      </c>
      <c r="AI1891" s="230" t="e">
        <f t="shared" ref="AI1891:AI1892" si="739">(AE1891/65)+(AF1891/42.5)+(AG1891/65)</f>
        <v>#REF!</v>
      </c>
      <c r="AJ1891" s="230" t="e">
        <f t="shared" ref="AJ1891:AJ1892" si="740">(AF1891/65)+(AG1891/42.5)+(AH1891/65)</f>
        <v>#REF!</v>
      </c>
      <c r="AK1891" s="209"/>
      <c r="AL1891" s="209"/>
      <c r="AM1891" s="209"/>
      <c r="AN1891" s="209"/>
      <c r="AO1891" s="209"/>
      <c r="AP1891" s="209"/>
      <c r="AQ1891" s="209"/>
      <c r="AR1891" s="209"/>
      <c r="AS1891" s="209"/>
      <c r="AT1891" s="209"/>
      <c r="AU1891" s="209"/>
      <c r="AV1891" s="209"/>
      <c r="AW1891" s="209"/>
    </row>
    <row r="1892" spans="1:49" hidden="1" x14ac:dyDescent="0.2">
      <c r="A1892" s="209">
        <v>4661</v>
      </c>
      <c r="B1892" s="209" t="s">
        <v>745</v>
      </c>
      <c r="C1892" s="210">
        <v>45695.477777777778</v>
      </c>
      <c r="D1892" s="209" t="s">
        <v>2505</v>
      </c>
      <c r="E1892" s="209" t="s">
        <v>497</v>
      </c>
      <c r="F1892" s="209">
        <v>1</v>
      </c>
      <c r="G1892" s="209" t="s">
        <v>655</v>
      </c>
      <c r="H1892" s="209" t="s">
        <v>620</v>
      </c>
      <c r="I1892" s="209" t="s">
        <v>624</v>
      </c>
      <c r="J1892" s="209" t="s">
        <v>1</v>
      </c>
      <c r="K1892" s="209" t="s">
        <v>2483</v>
      </c>
      <c r="L1892" s="209" t="s">
        <v>604</v>
      </c>
      <c r="M1892" s="209" t="s">
        <v>560</v>
      </c>
      <c r="N1892" s="209" t="s">
        <v>783</v>
      </c>
      <c r="O1892" s="209"/>
      <c r="P1892" s="209"/>
      <c r="Q1892" s="209" t="s">
        <v>688</v>
      </c>
      <c r="R1892" s="209" t="e">
        <f>VLOOKUP(LEFT(Solicitacao_Prancha[[#This Row],[ORIGEM]],4),#REF!,2,0)</f>
        <v>#REF!</v>
      </c>
      <c r="S1892" s="209" t="e">
        <f>VLOOKUP(LEFT(Solicitacao_Prancha[[#This Row],[DESTINO]],4),#REF!,2,0)</f>
        <v>#REF!</v>
      </c>
      <c r="T1892" s="218" t="str">
        <f t="shared" si="732"/>
        <v>Não Aderente</v>
      </c>
      <c r="U1892" s="222">
        <f>((CONCATENATE(Solicitacao_Prancha[[#This Row],[DATA MOVIMENTAÇÃO]]," ",Solicitacao_Prancha[[#This Row],[HORA MOVIMENTAÇÃO]])-Solicitacao_Prancha[[#This Row],[DATA SOLICITAÇÃO]])*24)+3</f>
        <v>46.533333333267365</v>
      </c>
      <c r="V1892" s="218" t="s">
        <v>410</v>
      </c>
      <c r="W1892" s="209" t="str">
        <f>LEFT(Solicitacao_Prancha[[#This Row],[ORIGEM]],4)</f>
        <v>0480</v>
      </c>
      <c r="X1892" s="209" t="str">
        <f>LEFT(Solicitacao_Prancha[[#This Row],[DESTINO]],4)</f>
        <v>1080</v>
      </c>
      <c r="Y1892" s="209" t="str">
        <f t="shared" si="733"/>
        <v>BRLP0480</v>
      </c>
      <c r="Z1892" s="209" t="str">
        <f t="shared" si="734"/>
        <v>04801080</v>
      </c>
      <c r="AA1892" s="209" t="str">
        <f t="shared" si="735"/>
        <v>BRLP1080</v>
      </c>
      <c r="AB1892" s="222" t="e">
        <f>VLOOKUP(Y1892,#REF!,2,0)</f>
        <v>#REF!</v>
      </c>
      <c r="AC1892" s="222" t="e">
        <f>VLOOKUP(Z1892,#REF!,2,0)</f>
        <v>#REF!</v>
      </c>
      <c r="AD1892" s="222" t="e">
        <f>VLOOKUP(AA1892,#REF!,2,0)</f>
        <v>#REF!</v>
      </c>
      <c r="AE1892" s="228" t="e">
        <f t="shared" si="736"/>
        <v>#REF!</v>
      </c>
      <c r="AF1892" s="230" t="e">
        <f t="shared" si="737"/>
        <v>#REF!</v>
      </c>
      <c r="AG1892" s="230">
        <v>2</v>
      </c>
      <c r="AH1892" s="230" t="e">
        <f t="shared" si="738"/>
        <v>#REF!</v>
      </c>
      <c r="AI1892" s="230" t="e">
        <f t="shared" si="739"/>
        <v>#REF!</v>
      </c>
      <c r="AJ1892" s="230" t="e">
        <f t="shared" si="740"/>
        <v>#REF!</v>
      </c>
      <c r="AK1892" s="209"/>
      <c r="AL1892" s="209"/>
      <c r="AM1892" s="209"/>
      <c r="AN1892" s="209"/>
      <c r="AO1892" s="209"/>
      <c r="AP1892" s="209"/>
      <c r="AQ1892" s="209"/>
      <c r="AR1892" s="209"/>
      <c r="AS1892" s="209"/>
      <c r="AT1892" s="209"/>
      <c r="AU1892" s="209"/>
      <c r="AV1892" s="209"/>
      <c r="AW1892" s="209"/>
    </row>
    <row r="1893" spans="1:49" x14ac:dyDescent="0.2">
      <c r="A1893" s="209">
        <v>4663</v>
      </c>
      <c r="B1893" s="209" t="s">
        <v>742</v>
      </c>
      <c r="C1893" s="210">
        <v>45695.495138888888</v>
      </c>
      <c r="D1893" s="209" t="s">
        <v>1124</v>
      </c>
      <c r="E1893" s="209" t="s">
        <v>491</v>
      </c>
      <c r="F1893" s="209">
        <v>2</v>
      </c>
      <c r="G1893" s="209" t="s">
        <v>533</v>
      </c>
      <c r="H1893" s="209" t="s">
        <v>621</v>
      </c>
      <c r="I1893" s="209" t="s">
        <v>624</v>
      </c>
      <c r="J1893" s="209" t="s">
        <v>531</v>
      </c>
      <c r="K1893" s="209" t="s">
        <v>2457</v>
      </c>
      <c r="L1893" s="209" t="s">
        <v>600</v>
      </c>
      <c r="M1893" s="209" t="s">
        <v>783</v>
      </c>
      <c r="N1893" s="209" t="s">
        <v>2506</v>
      </c>
      <c r="O1893" s="209" t="s">
        <v>2507</v>
      </c>
      <c r="P1893" s="209" t="s">
        <v>630</v>
      </c>
      <c r="Q1893" s="209" t="s">
        <v>688</v>
      </c>
      <c r="R1893" s="209" t="e">
        <f>VLOOKUP(LEFT(Solicitacao_Prancha[[#This Row],[ORIGEM]],4),#REF!,2,0)</f>
        <v>#REF!</v>
      </c>
      <c r="S1893" s="209" t="e">
        <f>VLOOKUP(LEFT(Solicitacao_Prancha[[#This Row],[DESTINO]],4),#REF!,2,0)</f>
        <v>#REF!</v>
      </c>
      <c r="T1893" s="218" t="str">
        <f t="shared" ref="T1893:T1894" si="741">IF(U1893&gt;=48,"Aderente","Não Aderente")</f>
        <v>Não Aderente</v>
      </c>
      <c r="U1893" s="222">
        <f>((CONCATENATE(Solicitacao_Prancha[[#This Row],[DATA MOVIMENTAÇÃO]]," ",Solicitacao_Prancha[[#This Row],[HORA MOVIMENTAÇÃO]])-Solicitacao_Prancha[[#This Row],[DATA SOLICITAÇÃO]])*24)+3</f>
        <v>21.116666666697711</v>
      </c>
      <c r="V1893" s="218" t="s">
        <v>410</v>
      </c>
      <c r="W1893" s="209" t="str">
        <f>LEFT(Solicitacao_Prancha[[#This Row],[ORIGEM]],4)</f>
        <v>1080</v>
      </c>
      <c r="X1893" s="209" t="str">
        <f>LEFT(Solicitacao_Prancha[[#This Row],[DESTINO]],4)</f>
        <v>0266</v>
      </c>
      <c r="Y1893" s="209" t="str">
        <f t="shared" ref="Y1893:Y1894" si="742">CONCATENATE(V1893,W1893)</f>
        <v>BRLP1080</v>
      </c>
      <c r="Z1893" s="209" t="str">
        <f t="shared" ref="Z1893:Z1894" si="743">CONCATENATE(W1893,X1893)</f>
        <v>10800266</v>
      </c>
      <c r="AA1893" s="209" t="str">
        <f t="shared" ref="AA1893:AA1894" si="744">CONCATENATE(V1893,X1893)</f>
        <v>BRLP0266</v>
      </c>
      <c r="AB1893" s="222" t="e">
        <f>VLOOKUP(Y1893,#REF!,2,0)</f>
        <v>#REF!</v>
      </c>
      <c r="AC1893" s="222" t="e">
        <f>VLOOKUP(Z1893,#REF!,2,0)</f>
        <v>#REF!</v>
      </c>
      <c r="AD1893" s="222" t="e">
        <f>VLOOKUP(AA1893,#REF!,2,0)</f>
        <v>#REF!</v>
      </c>
      <c r="AE1893" s="228" t="e">
        <f t="shared" ref="AE1893:AE1894" si="745">SUM(AB1893:AD1893)</f>
        <v>#REF!</v>
      </c>
      <c r="AF1893" s="230" t="e">
        <f t="shared" ref="AF1893:AF1894" si="746">(AB1893/65)+(AC1893/42.5)+(AD1893/65)</f>
        <v>#REF!</v>
      </c>
      <c r="AG1893" s="230">
        <v>2</v>
      </c>
      <c r="AH1893" s="230" t="e">
        <f t="shared" ref="AH1893:AH1894" si="747">(AD1893/65)+(AE1893/42.5)+(AF1893/65)</f>
        <v>#REF!</v>
      </c>
      <c r="AI1893" s="230" t="e">
        <f t="shared" ref="AI1893:AI1894" si="748">(AE1893/65)+(AF1893/42.5)+(AG1893/65)</f>
        <v>#REF!</v>
      </c>
      <c r="AJ1893" s="230" t="e">
        <f t="shared" ref="AJ1893:AJ1894" si="749">(AF1893/65)+(AG1893/42.5)+(AH1893/65)</f>
        <v>#REF!</v>
      </c>
      <c r="AK1893" s="209"/>
      <c r="AL1893" s="209"/>
      <c r="AM1893" s="209"/>
      <c r="AN1893" s="209"/>
      <c r="AO1893" s="209"/>
      <c r="AP1893" s="209"/>
      <c r="AQ1893" s="209"/>
      <c r="AR1893" s="209"/>
      <c r="AS1893" s="209"/>
      <c r="AT1893" s="209"/>
      <c r="AU1893" s="209"/>
      <c r="AV1893" s="209"/>
      <c r="AW1893" s="209"/>
    </row>
    <row r="1894" spans="1:49" x14ac:dyDescent="0.2">
      <c r="A1894" s="209">
        <v>4686</v>
      </c>
      <c r="B1894" s="209" t="s">
        <v>742</v>
      </c>
      <c r="C1894" s="210">
        <v>45695.495138888888</v>
      </c>
      <c r="D1894" s="209" t="s">
        <v>1124</v>
      </c>
      <c r="E1894" s="209" t="s">
        <v>491</v>
      </c>
      <c r="F1894" s="209">
        <v>1</v>
      </c>
      <c r="G1894" s="209" t="s">
        <v>533</v>
      </c>
      <c r="H1894" s="209" t="s">
        <v>621</v>
      </c>
      <c r="I1894" s="209" t="s">
        <v>624</v>
      </c>
      <c r="J1894" s="209" t="s">
        <v>531</v>
      </c>
      <c r="K1894" s="209" t="s">
        <v>2457</v>
      </c>
      <c r="L1894" s="209" t="s">
        <v>600</v>
      </c>
      <c r="M1894" s="209" t="s">
        <v>783</v>
      </c>
      <c r="N1894" s="209" t="s">
        <v>2506</v>
      </c>
      <c r="O1894" s="209" t="s">
        <v>2507</v>
      </c>
      <c r="P1894" s="209" t="s">
        <v>630</v>
      </c>
      <c r="Q1894" s="209" t="s">
        <v>688</v>
      </c>
      <c r="R1894" s="209" t="e">
        <f>VLOOKUP(LEFT(Solicitacao_Prancha[[#This Row],[ORIGEM]],4),#REF!,2,0)</f>
        <v>#REF!</v>
      </c>
      <c r="S1894" s="209" t="e">
        <f>VLOOKUP(LEFT(Solicitacao_Prancha[[#This Row],[DESTINO]],4),#REF!,2,0)</f>
        <v>#REF!</v>
      </c>
      <c r="T1894" s="218" t="str">
        <f t="shared" si="741"/>
        <v>Não Aderente</v>
      </c>
      <c r="U1894" s="222">
        <f>((CONCATENATE(Solicitacao_Prancha[[#This Row],[DATA MOVIMENTAÇÃO]]," ",Solicitacao_Prancha[[#This Row],[HORA MOVIMENTAÇÃO]])-Solicitacao_Prancha[[#This Row],[DATA SOLICITAÇÃO]])*24)+3</f>
        <v>21.116666666697711</v>
      </c>
      <c r="V1894" s="218" t="s">
        <v>410</v>
      </c>
      <c r="W1894" s="209" t="str">
        <f>LEFT(Solicitacao_Prancha[[#This Row],[ORIGEM]],4)</f>
        <v>1080</v>
      </c>
      <c r="X1894" s="209" t="str">
        <f>LEFT(Solicitacao_Prancha[[#This Row],[DESTINO]],4)</f>
        <v>0266</v>
      </c>
      <c r="Y1894" s="209" t="str">
        <f t="shared" si="742"/>
        <v>BRLP1080</v>
      </c>
      <c r="Z1894" s="209" t="str">
        <f t="shared" si="743"/>
        <v>10800266</v>
      </c>
      <c r="AA1894" s="209" t="str">
        <f t="shared" si="744"/>
        <v>BRLP0266</v>
      </c>
      <c r="AB1894" s="222" t="e">
        <f>VLOOKUP(Y1894,#REF!,2,0)</f>
        <v>#REF!</v>
      </c>
      <c r="AC1894" s="222" t="e">
        <f>VLOOKUP(Z1894,#REF!,2,0)</f>
        <v>#REF!</v>
      </c>
      <c r="AD1894" s="222" t="e">
        <f>VLOOKUP(AA1894,#REF!,2,0)</f>
        <v>#REF!</v>
      </c>
      <c r="AE1894" s="228" t="e">
        <f t="shared" si="745"/>
        <v>#REF!</v>
      </c>
      <c r="AF1894" s="230" t="e">
        <f t="shared" si="746"/>
        <v>#REF!</v>
      </c>
      <c r="AG1894" s="230">
        <v>2</v>
      </c>
      <c r="AH1894" s="230" t="e">
        <f t="shared" si="747"/>
        <v>#REF!</v>
      </c>
      <c r="AI1894" s="230" t="e">
        <f t="shared" si="748"/>
        <v>#REF!</v>
      </c>
      <c r="AJ1894" s="230" t="e">
        <f t="shared" si="749"/>
        <v>#REF!</v>
      </c>
      <c r="AK1894" s="209"/>
      <c r="AL1894" s="209"/>
      <c r="AM1894" s="209"/>
      <c r="AN1894" s="209"/>
      <c r="AO1894" s="209"/>
      <c r="AP1894" s="209"/>
      <c r="AQ1894" s="209"/>
      <c r="AR1894" s="209"/>
      <c r="AS1894" s="209"/>
      <c r="AT1894" s="209"/>
      <c r="AU1894" s="209"/>
      <c r="AV1894" s="209"/>
      <c r="AW1894" s="209"/>
    </row>
    <row r="1895" spans="1:49" hidden="1" x14ac:dyDescent="0.2">
      <c r="A1895" s="209">
        <v>4665</v>
      </c>
      <c r="B1895" s="209" t="s">
        <v>717</v>
      </c>
      <c r="C1895" s="210">
        <v>45695.542361111111</v>
      </c>
      <c r="D1895" s="209" t="s">
        <v>510</v>
      </c>
      <c r="E1895" s="209" t="s">
        <v>500</v>
      </c>
      <c r="F1895" s="209">
        <v>3</v>
      </c>
      <c r="G1895" s="209" t="s">
        <v>4</v>
      </c>
      <c r="H1895" s="209" t="s">
        <v>620</v>
      </c>
      <c r="I1895" s="209" t="s">
        <v>624</v>
      </c>
      <c r="J1895" s="209" t="s">
        <v>531</v>
      </c>
      <c r="K1895" s="209" t="s">
        <v>2451</v>
      </c>
      <c r="L1895" s="209" t="s">
        <v>605</v>
      </c>
      <c r="M1895" s="209" t="s">
        <v>681</v>
      </c>
      <c r="N1895" s="209" t="s">
        <v>635</v>
      </c>
      <c r="O1895" s="209" t="s">
        <v>2508</v>
      </c>
      <c r="P1895" s="209" t="s">
        <v>514</v>
      </c>
      <c r="Q1895" s="209" t="s">
        <v>688</v>
      </c>
      <c r="R1895" s="209" t="e">
        <f>VLOOKUP(LEFT(Solicitacao_Prancha[[#This Row],[ORIGEM]],4),#REF!,2,0)</f>
        <v>#REF!</v>
      </c>
      <c r="S1895" s="209" t="e">
        <f>VLOOKUP(LEFT(Solicitacao_Prancha[[#This Row],[DESTINO]],4),#REF!,2,0)</f>
        <v>#REF!</v>
      </c>
      <c r="T1895" s="218" t="str">
        <f t="shared" ref="T1895:T1899" si="750">IF(U1895&gt;=48,"Aderente","Não Aderente")</f>
        <v>Não Aderente</v>
      </c>
      <c r="U1895" s="222">
        <f>((CONCATENATE(Solicitacao_Prancha[[#This Row],[DATA MOVIMENTAÇÃO]]," ",Solicitacao_Prancha[[#This Row],[HORA MOVIMENTAÇÃO]])-Solicitacao_Prancha[[#This Row],[DATA SOLICITAÇÃO]])*24)+3</f>
        <v>7.9833333333372138</v>
      </c>
      <c r="V1895" s="218" t="s">
        <v>410</v>
      </c>
      <c r="W1895" s="209" t="str">
        <f>LEFT(Solicitacao_Prancha[[#This Row],[ORIGEM]],4)</f>
        <v>0029</v>
      </c>
      <c r="X1895" s="209" t="str">
        <f>LEFT(Solicitacao_Prancha[[#This Row],[DESTINO]],4)</f>
        <v>0030</v>
      </c>
      <c r="Y1895" s="209" t="str">
        <f t="shared" ref="Y1895:Y1899" si="751">CONCATENATE(V1895,W1895)</f>
        <v>BRLP0029</v>
      </c>
      <c r="Z1895" s="209" t="str">
        <f t="shared" ref="Z1895:Z1899" si="752">CONCATENATE(W1895,X1895)</f>
        <v>00290030</v>
      </c>
      <c r="AA1895" s="209" t="str">
        <f t="shared" ref="AA1895:AA1899" si="753">CONCATENATE(V1895,X1895)</f>
        <v>BRLP0030</v>
      </c>
      <c r="AB1895" s="222" t="e">
        <f>VLOOKUP(Y1895,#REF!,2,0)</f>
        <v>#REF!</v>
      </c>
      <c r="AC1895" s="222" t="e">
        <f>VLOOKUP(Z1895,#REF!,2,0)</f>
        <v>#REF!</v>
      </c>
      <c r="AD1895" s="222" t="e">
        <f>VLOOKUP(AA1895,#REF!,2,0)</f>
        <v>#REF!</v>
      </c>
      <c r="AE1895" s="228" t="e">
        <f t="shared" ref="AE1895:AE1897" si="754">SUM(AB1895:AD1895)</f>
        <v>#REF!</v>
      </c>
      <c r="AF1895" s="230" t="e">
        <f t="shared" ref="AF1895:AF1897" si="755">(AB1895/65)+(AC1895/42.5)+(AD1895/65)</f>
        <v>#REF!</v>
      </c>
      <c r="AG1895" s="230">
        <v>2</v>
      </c>
      <c r="AH1895" s="230" t="e">
        <f t="shared" ref="AH1895:AH1897" si="756">(AD1895/65)+(AE1895/42.5)+(AF1895/65)</f>
        <v>#REF!</v>
      </c>
      <c r="AI1895" s="230" t="e">
        <f t="shared" ref="AI1895:AI1897" si="757">(AE1895/65)+(AF1895/42.5)+(AG1895/65)</f>
        <v>#REF!</v>
      </c>
      <c r="AJ1895" s="230" t="e">
        <f t="shared" ref="AJ1895:AJ1897" si="758">(AF1895/65)+(AG1895/42.5)+(AH1895/65)</f>
        <v>#REF!</v>
      </c>
      <c r="AK1895" s="209"/>
      <c r="AL1895" s="209"/>
      <c r="AM1895" s="209"/>
      <c r="AN1895" s="209"/>
      <c r="AO1895" s="209"/>
      <c r="AP1895" s="209"/>
      <c r="AQ1895" s="209"/>
      <c r="AR1895" s="209"/>
      <c r="AS1895" s="209"/>
      <c r="AT1895" s="209"/>
      <c r="AU1895" s="209"/>
      <c r="AV1895" s="209"/>
      <c r="AW1895" s="209"/>
    </row>
    <row r="1896" spans="1:49" hidden="1" x14ac:dyDescent="0.2">
      <c r="A1896" s="209">
        <v>4666</v>
      </c>
      <c r="B1896" s="209" t="s">
        <v>717</v>
      </c>
      <c r="C1896" s="210">
        <v>45695.557638888888</v>
      </c>
      <c r="D1896" s="209" t="s">
        <v>511</v>
      </c>
      <c r="E1896" s="209" t="s">
        <v>500</v>
      </c>
      <c r="F1896" s="209">
        <v>2</v>
      </c>
      <c r="G1896" s="209" t="s">
        <v>8</v>
      </c>
      <c r="H1896" s="209" t="s">
        <v>621</v>
      </c>
      <c r="I1896" s="209" t="s">
        <v>624</v>
      </c>
      <c r="J1896" s="209" t="s">
        <v>1</v>
      </c>
      <c r="K1896" s="209" t="s">
        <v>2483</v>
      </c>
      <c r="L1896" s="209" t="s">
        <v>2509</v>
      </c>
      <c r="M1896" s="209" t="s">
        <v>1001</v>
      </c>
      <c r="N1896" s="209" t="s">
        <v>647</v>
      </c>
      <c r="O1896" s="209"/>
      <c r="P1896" s="209"/>
      <c r="Q1896" s="209" t="s">
        <v>688</v>
      </c>
      <c r="R1896" s="209" t="e">
        <f>VLOOKUP(LEFT(Solicitacao_Prancha[[#This Row],[ORIGEM]],4),#REF!,2,0)</f>
        <v>#REF!</v>
      </c>
      <c r="S1896" s="209" t="e">
        <f>VLOOKUP(LEFT(Solicitacao_Prancha[[#This Row],[DESTINO]],4),#REF!,2,0)</f>
        <v>#REF!</v>
      </c>
      <c r="T1896" s="218" t="str">
        <f t="shared" si="750"/>
        <v>Aderente</v>
      </c>
      <c r="U1896" s="222">
        <f>((CONCATENATE(Solicitacao_Prancha[[#This Row],[DATA MOVIMENTAÇÃO]]," ",Solicitacao_Prancha[[#This Row],[HORA MOVIMENTAÇÃO]])-Solicitacao_Prancha[[#This Row],[DATA SOLICITAÇÃO]])*24)+3</f>
        <v>48.016666666720994</v>
      </c>
      <c r="V1896" s="218" t="s">
        <v>410</v>
      </c>
      <c r="W1896" s="209" t="str">
        <f>LEFT(Solicitacao_Prancha[[#This Row],[ORIGEM]],4)</f>
        <v>0464</v>
      </c>
      <c r="X1896" s="209" t="str">
        <f>LEFT(Solicitacao_Prancha[[#This Row],[DESTINO]],4)</f>
        <v>0298</v>
      </c>
      <c r="Y1896" s="209" t="str">
        <f t="shared" si="751"/>
        <v>BRLP0464</v>
      </c>
      <c r="Z1896" s="209" t="str">
        <f t="shared" si="752"/>
        <v>04640298</v>
      </c>
      <c r="AA1896" s="209" t="str">
        <f t="shared" si="753"/>
        <v>BRLP0298</v>
      </c>
      <c r="AB1896" s="222" t="e">
        <f>VLOOKUP(Y1896,#REF!,2,0)</f>
        <v>#REF!</v>
      </c>
      <c r="AC1896" s="222" t="e">
        <f>VLOOKUP(Z1896,#REF!,2,0)</f>
        <v>#REF!</v>
      </c>
      <c r="AD1896" s="222" t="e">
        <f>VLOOKUP(AA1896,#REF!,2,0)</f>
        <v>#REF!</v>
      </c>
      <c r="AE1896" s="228" t="e">
        <f t="shared" si="754"/>
        <v>#REF!</v>
      </c>
      <c r="AF1896" s="230" t="e">
        <f t="shared" si="755"/>
        <v>#REF!</v>
      </c>
      <c r="AG1896" s="230">
        <v>2</v>
      </c>
      <c r="AH1896" s="230" t="e">
        <f t="shared" si="756"/>
        <v>#REF!</v>
      </c>
      <c r="AI1896" s="230" t="e">
        <f t="shared" si="757"/>
        <v>#REF!</v>
      </c>
      <c r="AJ1896" s="230" t="e">
        <f t="shared" si="758"/>
        <v>#REF!</v>
      </c>
      <c r="AK1896" s="209"/>
      <c r="AL1896" s="209"/>
      <c r="AM1896" s="209"/>
      <c r="AN1896" s="209"/>
      <c r="AO1896" s="209"/>
      <c r="AP1896" s="209"/>
      <c r="AQ1896" s="209"/>
      <c r="AR1896" s="209"/>
      <c r="AS1896" s="209"/>
      <c r="AT1896" s="209"/>
      <c r="AU1896" s="209"/>
      <c r="AV1896" s="209"/>
      <c r="AW1896" s="209"/>
    </row>
    <row r="1897" spans="1:49" hidden="1" x14ac:dyDescent="0.2">
      <c r="A1897" s="209">
        <v>4667</v>
      </c>
      <c r="B1897" s="209" t="s">
        <v>717</v>
      </c>
      <c r="C1897" s="210">
        <v>45695.558333333334</v>
      </c>
      <c r="D1897" s="209" t="s">
        <v>511</v>
      </c>
      <c r="E1897" s="209" t="s">
        <v>493</v>
      </c>
      <c r="F1897" s="209">
        <v>1</v>
      </c>
      <c r="G1897" s="209" t="s">
        <v>8</v>
      </c>
      <c r="H1897" s="209" t="s">
        <v>620</v>
      </c>
      <c r="I1897" s="209" t="s">
        <v>624</v>
      </c>
      <c r="J1897" s="209" t="s">
        <v>1</v>
      </c>
      <c r="K1897" s="209" t="s">
        <v>2483</v>
      </c>
      <c r="L1897" s="209" t="s">
        <v>1221</v>
      </c>
      <c r="M1897" s="209" t="s">
        <v>1001</v>
      </c>
      <c r="N1897" s="209" t="s">
        <v>647</v>
      </c>
      <c r="O1897" s="209"/>
      <c r="P1897" s="209"/>
      <c r="Q1897" s="209" t="s">
        <v>688</v>
      </c>
      <c r="R1897" s="209" t="e">
        <f>VLOOKUP(LEFT(Solicitacao_Prancha[[#This Row],[ORIGEM]],4),#REF!,2,0)</f>
        <v>#REF!</v>
      </c>
      <c r="S1897" s="209" t="e">
        <f>VLOOKUP(LEFT(Solicitacao_Prancha[[#This Row],[DESTINO]],4),#REF!,2,0)</f>
        <v>#REF!</v>
      </c>
      <c r="T1897" s="218" t="str">
        <f t="shared" si="750"/>
        <v>Aderente</v>
      </c>
      <c r="U1897" s="222">
        <f>((CONCATENATE(Solicitacao_Prancha[[#This Row],[DATA MOVIMENTAÇÃO]]," ",Solicitacao_Prancha[[#This Row],[HORA MOVIMENTAÇÃO]])-Solicitacao_Prancha[[#This Row],[DATA SOLICITAÇÃO]])*24)+3</f>
        <v>48.016666666720994</v>
      </c>
      <c r="V1897" s="218" t="s">
        <v>410</v>
      </c>
      <c r="W1897" s="209" t="str">
        <f>LEFT(Solicitacao_Prancha[[#This Row],[ORIGEM]],4)</f>
        <v>0464</v>
      </c>
      <c r="X1897" s="209" t="str">
        <f>LEFT(Solicitacao_Prancha[[#This Row],[DESTINO]],4)</f>
        <v>0298</v>
      </c>
      <c r="Y1897" s="209" t="str">
        <f t="shared" si="751"/>
        <v>BRLP0464</v>
      </c>
      <c r="Z1897" s="209" t="str">
        <f t="shared" si="752"/>
        <v>04640298</v>
      </c>
      <c r="AA1897" s="209" t="str">
        <f t="shared" si="753"/>
        <v>BRLP0298</v>
      </c>
      <c r="AB1897" s="222" t="e">
        <f>VLOOKUP(Y1897,#REF!,2,0)</f>
        <v>#REF!</v>
      </c>
      <c r="AC1897" s="222" t="e">
        <f>VLOOKUP(Z1897,#REF!,2,0)</f>
        <v>#REF!</v>
      </c>
      <c r="AD1897" s="222" t="e">
        <f>VLOOKUP(AA1897,#REF!,2,0)</f>
        <v>#REF!</v>
      </c>
      <c r="AE1897" s="228" t="e">
        <f t="shared" si="754"/>
        <v>#REF!</v>
      </c>
      <c r="AF1897" s="230" t="e">
        <f t="shared" si="755"/>
        <v>#REF!</v>
      </c>
      <c r="AG1897" s="230">
        <v>2</v>
      </c>
      <c r="AH1897" s="230" t="e">
        <f t="shared" si="756"/>
        <v>#REF!</v>
      </c>
      <c r="AI1897" s="230" t="e">
        <f t="shared" si="757"/>
        <v>#REF!</v>
      </c>
      <c r="AJ1897" s="230" t="e">
        <f t="shared" si="758"/>
        <v>#REF!</v>
      </c>
      <c r="AK1897" s="209"/>
      <c r="AL1897" s="209"/>
      <c r="AM1897" s="209"/>
      <c r="AN1897" s="209"/>
      <c r="AO1897" s="209"/>
      <c r="AP1897" s="209"/>
      <c r="AQ1897" s="209"/>
      <c r="AR1897" s="209"/>
      <c r="AS1897" s="209"/>
      <c r="AT1897" s="209"/>
      <c r="AU1897" s="209"/>
      <c r="AV1897" s="209"/>
      <c r="AW1897" s="209"/>
    </row>
    <row r="1898" spans="1:49" x14ac:dyDescent="0.2">
      <c r="A1898" s="209">
        <v>4668</v>
      </c>
      <c r="B1898" s="209" t="s">
        <v>742</v>
      </c>
      <c r="C1898" s="210">
        <v>45695.581944444442</v>
      </c>
      <c r="D1898" s="209" t="s">
        <v>670</v>
      </c>
      <c r="E1898" s="209" t="s">
        <v>491</v>
      </c>
      <c r="F1898" s="209">
        <v>1</v>
      </c>
      <c r="G1898" s="209" t="s">
        <v>532</v>
      </c>
      <c r="H1898" s="209" t="s">
        <v>620</v>
      </c>
      <c r="I1898" s="209" t="s">
        <v>621</v>
      </c>
      <c r="J1898" s="209" t="s">
        <v>502</v>
      </c>
      <c r="K1898" s="209" t="s">
        <v>2457</v>
      </c>
      <c r="L1898" s="209" t="s">
        <v>599</v>
      </c>
      <c r="M1898" s="209" t="s">
        <v>1423</v>
      </c>
      <c r="N1898" s="209" t="s">
        <v>2497</v>
      </c>
      <c r="O1898" s="209" t="s">
        <v>2510</v>
      </c>
      <c r="P1898" s="209"/>
      <c r="Q1898" s="209" t="s">
        <v>687</v>
      </c>
      <c r="R1898" s="209" t="e">
        <f>VLOOKUP(LEFT(Solicitacao_Prancha[[#This Row],[ORIGEM]],4),#REF!,2,0)</f>
        <v>#REF!</v>
      </c>
      <c r="S1898" s="209" t="e">
        <f>VLOOKUP(LEFT(Solicitacao_Prancha[[#This Row],[DESTINO]],4),#REF!,2,0)</f>
        <v>#REF!</v>
      </c>
      <c r="T1898" s="218" t="str">
        <f t="shared" si="750"/>
        <v>Não Aderente</v>
      </c>
      <c r="U1898" s="222">
        <f>((CONCATENATE(Solicitacao_Prancha[[#This Row],[DATA MOVIMENTAÇÃO]]," ",Solicitacao_Prancha[[#This Row],[HORA MOVIMENTAÇÃO]])-Solicitacao_Prancha[[#This Row],[DATA SOLICITAÇÃO]])*24)+3</f>
        <v>24.033333333441988</v>
      </c>
      <c r="V1898" s="218" t="s">
        <v>410</v>
      </c>
      <c r="W1898" s="209" t="str">
        <f>LEFT(Solicitacao_Prancha[[#This Row],[ORIGEM]],4)</f>
        <v>0396</v>
      </c>
      <c r="X1898" s="209" t="str">
        <f>LEFT(Solicitacao_Prancha[[#This Row],[DESTINO]],4)</f>
        <v>0292</v>
      </c>
      <c r="Y1898" s="209" t="str">
        <f t="shared" si="751"/>
        <v>BRLP0396</v>
      </c>
      <c r="Z1898" s="209" t="str">
        <f t="shared" si="752"/>
        <v>03960292</v>
      </c>
      <c r="AA1898" s="209" t="str">
        <f t="shared" si="753"/>
        <v>BRLP0292</v>
      </c>
      <c r="AB1898" s="222" t="e">
        <f>VLOOKUP(Y1898,#REF!,2,0)</f>
        <v>#REF!</v>
      </c>
      <c r="AC1898" s="222" t="e">
        <f>VLOOKUP(Z1898,#REF!,2,0)</f>
        <v>#REF!</v>
      </c>
      <c r="AD1898" s="222" t="e">
        <f>VLOOKUP(AA1898,#REF!,2,0)</f>
        <v>#REF!</v>
      </c>
      <c r="AE1898" s="228" t="e">
        <f t="shared" ref="AE1898:AE1899" si="759">SUM(AB1898:AD1898)</f>
        <v>#REF!</v>
      </c>
      <c r="AF1898" s="230" t="e">
        <f t="shared" ref="AF1898:AF1899" si="760">(AB1898/65)+(AC1898/42.5)+(AD1898/65)</f>
        <v>#REF!</v>
      </c>
      <c r="AG1898" s="230">
        <v>2</v>
      </c>
      <c r="AH1898" s="230" t="e">
        <f t="shared" ref="AH1898:AH1899" si="761">(AD1898/65)+(AE1898/42.5)+(AF1898/65)</f>
        <v>#REF!</v>
      </c>
      <c r="AI1898" s="230" t="e">
        <f t="shared" ref="AI1898:AI1899" si="762">(AE1898/65)+(AF1898/42.5)+(AG1898/65)</f>
        <v>#REF!</v>
      </c>
      <c r="AJ1898" s="230" t="e">
        <f t="shared" ref="AJ1898:AJ1899" si="763">(AF1898/65)+(AG1898/42.5)+(AH1898/65)</f>
        <v>#REF!</v>
      </c>
      <c r="AK1898" s="209"/>
      <c r="AL1898" s="209"/>
      <c r="AM1898" s="209"/>
      <c r="AN1898" s="209"/>
      <c r="AO1898" s="209"/>
      <c r="AP1898" s="209"/>
      <c r="AQ1898" s="209"/>
      <c r="AR1898" s="209"/>
      <c r="AS1898" s="209"/>
      <c r="AT1898" s="209"/>
      <c r="AU1898" s="209"/>
      <c r="AV1898" s="209"/>
      <c r="AW1898" s="209"/>
    </row>
    <row r="1899" spans="1:49" x14ac:dyDescent="0.2">
      <c r="A1899" s="209">
        <v>4669</v>
      </c>
      <c r="B1899" s="209" t="s">
        <v>743</v>
      </c>
      <c r="C1899" s="210">
        <v>45695.587500000001</v>
      </c>
      <c r="D1899" s="209" t="s">
        <v>670</v>
      </c>
      <c r="E1899" s="209" t="s">
        <v>491</v>
      </c>
      <c r="F1899" s="209">
        <v>1</v>
      </c>
      <c r="G1899" s="209" t="s">
        <v>508</v>
      </c>
      <c r="H1899" s="209" t="s">
        <v>620</v>
      </c>
      <c r="I1899" s="209" t="s">
        <v>621</v>
      </c>
      <c r="J1899" s="209" t="s">
        <v>1</v>
      </c>
      <c r="K1899" s="209" t="s">
        <v>2457</v>
      </c>
      <c r="L1899" s="209" t="s">
        <v>595</v>
      </c>
      <c r="M1899" s="209" t="s">
        <v>1423</v>
      </c>
      <c r="N1899" s="209" t="s">
        <v>2498</v>
      </c>
      <c r="O1899" s="209"/>
      <c r="P1899" s="209"/>
      <c r="Q1899" s="209" t="s">
        <v>687</v>
      </c>
      <c r="R1899" s="209" t="e">
        <f>VLOOKUP(LEFT(Solicitacao_Prancha[[#This Row],[ORIGEM]],4),#REF!,2,0)</f>
        <v>#REF!</v>
      </c>
      <c r="S1899" s="209" t="e">
        <f>VLOOKUP(LEFT(Solicitacao_Prancha[[#This Row],[DESTINO]],4),#REF!,2,0)</f>
        <v>#REF!</v>
      </c>
      <c r="T1899" s="218" t="str">
        <f t="shared" si="750"/>
        <v>Não Aderente</v>
      </c>
      <c r="U1899" s="222">
        <f>((CONCATENATE(Solicitacao_Prancha[[#This Row],[DATA MOVIMENTAÇÃO]]," ",Solicitacao_Prancha[[#This Row],[HORA MOVIMENTAÇÃO]])-Solicitacao_Prancha[[#This Row],[DATA SOLICITAÇÃO]])*24)+3</f>
        <v>22.899999999906868</v>
      </c>
      <c r="V1899" s="218" t="s">
        <v>410</v>
      </c>
      <c r="W1899" s="209" t="str">
        <f>LEFT(Solicitacao_Prancha[[#This Row],[ORIGEM]],4)</f>
        <v>0396</v>
      </c>
      <c r="X1899" s="209" t="str">
        <f>LEFT(Solicitacao_Prancha[[#This Row],[DESTINO]],4)</f>
        <v>0379</v>
      </c>
      <c r="Y1899" s="209" t="str">
        <f t="shared" si="751"/>
        <v>BRLP0396</v>
      </c>
      <c r="Z1899" s="209" t="str">
        <f t="shared" si="752"/>
        <v>03960379</v>
      </c>
      <c r="AA1899" s="209" t="str">
        <f t="shared" si="753"/>
        <v>BRLP0379</v>
      </c>
      <c r="AB1899" s="222" t="e">
        <f>VLOOKUP(Y1899,#REF!,2,0)</f>
        <v>#REF!</v>
      </c>
      <c r="AC1899" s="222" t="e">
        <f>VLOOKUP(Z1899,#REF!,2,0)</f>
        <v>#REF!</v>
      </c>
      <c r="AD1899" s="222" t="e">
        <f>VLOOKUP(AA1899,#REF!,2,0)</f>
        <v>#REF!</v>
      </c>
      <c r="AE1899" s="228" t="e">
        <f t="shared" si="759"/>
        <v>#REF!</v>
      </c>
      <c r="AF1899" s="230" t="e">
        <f t="shared" si="760"/>
        <v>#REF!</v>
      </c>
      <c r="AG1899" s="230">
        <v>2</v>
      </c>
      <c r="AH1899" s="230" t="e">
        <f t="shared" si="761"/>
        <v>#REF!</v>
      </c>
      <c r="AI1899" s="230" t="e">
        <f t="shared" si="762"/>
        <v>#REF!</v>
      </c>
      <c r="AJ1899" s="230" t="e">
        <f t="shared" si="763"/>
        <v>#REF!</v>
      </c>
      <c r="AK1899" s="209"/>
      <c r="AL1899" s="209"/>
      <c r="AM1899" s="209"/>
      <c r="AN1899" s="209"/>
      <c r="AO1899" s="209"/>
      <c r="AP1899" s="209"/>
      <c r="AQ1899" s="209"/>
      <c r="AR1899" s="209"/>
      <c r="AS1899" s="209"/>
      <c r="AT1899" s="209"/>
      <c r="AU1899" s="209"/>
      <c r="AV1899" s="209"/>
      <c r="AW1899" s="209"/>
    </row>
    <row r="1900" spans="1:49" hidden="1" x14ac:dyDescent="0.2">
      <c r="A1900" s="209">
        <v>4670</v>
      </c>
      <c r="B1900" s="209" t="s">
        <v>743</v>
      </c>
      <c r="C1900" s="210">
        <v>45695.599305555559</v>
      </c>
      <c r="D1900" s="209" t="s">
        <v>488</v>
      </c>
      <c r="E1900" s="209" t="s">
        <v>503</v>
      </c>
      <c r="F1900" s="209">
        <v>1</v>
      </c>
      <c r="G1900" s="209" t="s">
        <v>4</v>
      </c>
      <c r="H1900" s="209" t="s">
        <v>620</v>
      </c>
      <c r="I1900" s="209" t="s">
        <v>621</v>
      </c>
      <c r="J1900" s="209" t="s">
        <v>531</v>
      </c>
      <c r="K1900" s="209" t="s">
        <v>2430</v>
      </c>
      <c r="L1900" s="209" t="s">
        <v>604</v>
      </c>
      <c r="M1900" s="209" t="s">
        <v>1001</v>
      </c>
      <c r="N1900" s="209" t="s">
        <v>1580</v>
      </c>
      <c r="O1900" s="209"/>
      <c r="P1900" s="209" t="s">
        <v>630</v>
      </c>
      <c r="Q1900" s="209" t="s">
        <v>688</v>
      </c>
      <c r="R1900" s="209"/>
      <c r="S1900" s="209"/>
      <c r="T1900" s="209"/>
      <c r="U1900" s="209"/>
      <c r="V1900" s="209"/>
      <c r="W1900" s="209"/>
      <c r="X1900" s="209"/>
      <c r="Y1900" s="209"/>
      <c r="Z1900" s="209"/>
      <c r="AA1900" s="209"/>
      <c r="AB1900" s="209"/>
      <c r="AC1900" s="209"/>
      <c r="AD1900" s="209"/>
      <c r="AE1900" s="209"/>
      <c r="AF1900" s="209"/>
      <c r="AG1900" s="209"/>
      <c r="AH1900" s="209"/>
      <c r="AI1900" s="209"/>
      <c r="AJ1900" s="209"/>
      <c r="AK1900" s="209"/>
      <c r="AL1900" s="209"/>
      <c r="AM1900" s="209"/>
      <c r="AN1900" s="209"/>
      <c r="AO1900" s="209"/>
      <c r="AP1900" s="209"/>
      <c r="AQ1900" s="209"/>
      <c r="AR1900" s="209"/>
      <c r="AS1900" s="209"/>
      <c r="AT1900" s="209"/>
      <c r="AU1900" s="209"/>
      <c r="AV1900" s="209"/>
      <c r="AW1900" s="209"/>
    </row>
    <row r="1901" spans="1:49" hidden="1" x14ac:dyDescent="0.2">
      <c r="A1901" s="209">
        <v>4671</v>
      </c>
      <c r="B1901" s="209" t="s">
        <v>743</v>
      </c>
      <c r="C1901" s="210">
        <v>45695.613194444442</v>
      </c>
      <c r="D1901" s="209" t="s">
        <v>997</v>
      </c>
      <c r="E1901" s="209" t="s">
        <v>481</v>
      </c>
      <c r="F1901" s="209">
        <v>1</v>
      </c>
      <c r="G1901" s="209" t="s">
        <v>487</v>
      </c>
      <c r="H1901" s="209" t="s">
        <v>620</v>
      </c>
      <c r="I1901" s="209" t="s">
        <v>621</v>
      </c>
      <c r="J1901" s="209" t="s">
        <v>1</v>
      </c>
      <c r="K1901" s="209" t="s">
        <v>2483</v>
      </c>
      <c r="L1901" s="209" t="s">
        <v>606</v>
      </c>
      <c r="M1901" s="209" t="s">
        <v>2354</v>
      </c>
      <c r="N1901" s="209" t="s">
        <v>1696</v>
      </c>
      <c r="O1901" s="209"/>
      <c r="P1901" s="209"/>
      <c r="Q1901" s="209" t="s">
        <v>688</v>
      </c>
      <c r="R1901" s="209" t="e">
        <f>VLOOKUP(LEFT(Solicitacao_Prancha[[#This Row],[ORIGEM]],4),#REF!,2,0)</f>
        <v>#REF!</v>
      </c>
      <c r="S1901" s="209" t="e">
        <f>VLOOKUP(LEFT(Solicitacao_Prancha[[#This Row],[DESTINO]],4),#REF!,2,0)</f>
        <v>#REF!</v>
      </c>
      <c r="T1901" s="218" t="str">
        <f t="shared" ref="T1901" si="764">IF(U1901&gt;=48,"Aderente","Não Aderente")</f>
        <v>Aderente</v>
      </c>
      <c r="U1901" s="222">
        <f>((CONCATENATE(Solicitacao_Prancha[[#This Row],[DATA MOVIMENTAÇÃO]]," ",Solicitacao_Prancha[[#This Row],[HORA MOVIMENTAÇÃO]])-Solicitacao_Prancha[[#This Row],[DATA SOLICITAÇÃO]])*24)+3</f>
        <v>48.28333333338378</v>
      </c>
      <c r="V1901" s="218" t="s">
        <v>410</v>
      </c>
      <c r="W1901" s="209" t="str">
        <f>LEFT(Solicitacao_Prancha[[#This Row],[ORIGEM]],4)</f>
        <v>0274</v>
      </c>
      <c r="X1901" s="209" t="str">
        <f>LEFT(Solicitacao_Prancha[[#This Row],[DESTINO]],4)</f>
        <v>0353</v>
      </c>
      <c r="Y1901" s="209" t="str">
        <f t="shared" ref="Y1901" si="765">CONCATENATE(V1901,W1901)</f>
        <v>BRLP0274</v>
      </c>
      <c r="Z1901" s="209" t="str">
        <f t="shared" ref="Z1901" si="766">CONCATENATE(W1901,X1901)</f>
        <v>02740353</v>
      </c>
      <c r="AA1901" s="209" t="str">
        <f t="shared" ref="AA1901" si="767">CONCATENATE(V1901,X1901)</f>
        <v>BRLP0353</v>
      </c>
      <c r="AB1901" s="222" t="e">
        <f>VLOOKUP(Y1901,#REF!,2,0)</f>
        <v>#REF!</v>
      </c>
      <c r="AC1901" s="222" t="e">
        <f>VLOOKUP(Z1901,#REF!,2,0)</f>
        <v>#REF!</v>
      </c>
      <c r="AD1901" s="222" t="e">
        <f>VLOOKUP(AA1901,#REF!,2,0)</f>
        <v>#REF!</v>
      </c>
      <c r="AE1901" s="228" t="e">
        <f t="shared" ref="AE1901" si="768">SUM(AB1901:AD1901)</f>
        <v>#REF!</v>
      </c>
      <c r="AF1901" s="230" t="e">
        <f t="shared" ref="AF1901" si="769">(AB1901/65)+(AC1901/42.5)+(AD1901/65)</f>
        <v>#REF!</v>
      </c>
      <c r="AG1901" s="230">
        <v>2</v>
      </c>
      <c r="AH1901" s="230" t="e">
        <f t="shared" ref="AH1901" si="770">(AD1901/65)+(AE1901/42.5)+(AF1901/65)</f>
        <v>#REF!</v>
      </c>
      <c r="AI1901" s="230" t="e">
        <f t="shared" ref="AI1901" si="771">(AE1901/65)+(AF1901/42.5)+(AG1901/65)</f>
        <v>#REF!</v>
      </c>
      <c r="AJ1901" s="230" t="e">
        <f t="shared" ref="AJ1901" si="772">(AF1901/65)+(AG1901/42.5)+(AH1901/65)</f>
        <v>#REF!</v>
      </c>
      <c r="AK1901" s="209"/>
      <c r="AL1901" s="209"/>
      <c r="AM1901" s="209"/>
      <c r="AN1901" s="209"/>
      <c r="AO1901" s="209"/>
      <c r="AP1901" s="209"/>
      <c r="AQ1901" s="209"/>
      <c r="AR1901" s="209"/>
      <c r="AS1901" s="209"/>
      <c r="AT1901" s="209"/>
      <c r="AU1901" s="209"/>
      <c r="AV1901" s="209"/>
      <c r="AW1901" s="209"/>
    </row>
    <row r="1902" spans="1:49" hidden="1" x14ac:dyDescent="0.2">
      <c r="A1902" s="209">
        <v>4673</v>
      </c>
      <c r="B1902" s="209" t="s">
        <v>745</v>
      </c>
      <c r="C1902" s="210">
        <v>45695.71875</v>
      </c>
      <c r="D1902" s="209" t="s">
        <v>645</v>
      </c>
      <c r="E1902" s="209" t="s">
        <v>485</v>
      </c>
      <c r="F1902" s="209">
        <v>2</v>
      </c>
      <c r="G1902" s="209" t="s">
        <v>787</v>
      </c>
      <c r="H1902" s="209" t="s">
        <v>621</v>
      </c>
      <c r="I1902" s="209" t="s">
        <v>621</v>
      </c>
      <c r="J1902" s="209" t="s">
        <v>1</v>
      </c>
      <c r="K1902" s="209" t="s">
        <v>2388</v>
      </c>
      <c r="L1902" s="209" t="s">
        <v>604</v>
      </c>
      <c r="M1902" s="209" t="s">
        <v>783</v>
      </c>
      <c r="N1902" s="209" t="s">
        <v>663</v>
      </c>
      <c r="O1902" s="209"/>
      <c r="P1902" s="209"/>
      <c r="Q1902" s="209" t="s">
        <v>688</v>
      </c>
      <c r="R1902" s="209"/>
      <c r="S1902" s="209"/>
      <c r="T1902" s="209"/>
      <c r="U1902" s="209"/>
      <c r="V1902" s="209"/>
      <c r="W1902" s="209"/>
      <c r="X1902" s="209"/>
      <c r="Y1902" s="209"/>
      <c r="Z1902" s="209"/>
      <c r="AA1902" s="209"/>
      <c r="AB1902" s="209"/>
      <c r="AC1902" s="209"/>
      <c r="AD1902" s="209"/>
      <c r="AE1902" s="209"/>
      <c r="AF1902" s="209"/>
      <c r="AG1902" s="209"/>
      <c r="AH1902" s="209"/>
      <c r="AI1902" s="209"/>
      <c r="AJ1902" s="209"/>
      <c r="AK1902" s="209"/>
      <c r="AL1902" s="209"/>
      <c r="AM1902" s="209"/>
      <c r="AN1902" s="209"/>
      <c r="AO1902" s="209"/>
      <c r="AP1902" s="209"/>
      <c r="AQ1902" s="209"/>
      <c r="AR1902" s="209"/>
      <c r="AS1902" s="209"/>
      <c r="AT1902" s="209"/>
      <c r="AU1902" s="209"/>
      <c r="AV1902" s="209"/>
      <c r="AW1902" s="209"/>
    </row>
    <row r="1903" spans="1:49" hidden="1" x14ac:dyDescent="0.2">
      <c r="A1903" s="209">
        <v>4687</v>
      </c>
      <c r="B1903" s="209" t="s">
        <v>745</v>
      </c>
      <c r="C1903" s="210">
        <v>45695.71875</v>
      </c>
      <c r="D1903" s="209" t="s">
        <v>645</v>
      </c>
      <c r="E1903" s="209" t="s">
        <v>485</v>
      </c>
      <c r="F1903" s="209">
        <v>2</v>
      </c>
      <c r="G1903" s="209" t="s">
        <v>787</v>
      </c>
      <c r="H1903" s="209" t="s">
        <v>621</v>
      </c>
      <c r="I1903" s="209" t="s">
        <v>621</v>
      </c>
      <c r="J1903" s="209" t="s">
        <v>502</v>
      </c>
      <c r="K1903" s="209" t="s">
        <v>2388</v>
      </c>
      <c r="L1903" s="209" t="s">
        <v>604</v>
      </c>
      <c r="M1903" s="209" t="s">
        <v>783</v>
      </c>
      <c r="N1903" s="209" t="s">
        <v>663</v>
      </c>
      <c r="O1903" s="209"/>
      <c r="P1903" s="209"/>
      <c r="Q1903" s="209" t="s">
        <v>688</v>
      </c>
      <c r="R1903" s="209" t="e">
        <f>VLOOKUP(LEFT(Solicitacao_Prancha[[#This Row],[ORIGEM]],4),#REF!,2,0)</f>
        <v>#REF!</v>
      </c>
      <c r="S1903" s="209" t="e">
        <f>VLOOKUP(LEFT(Solicitacao_Prancha[[#This Row],[DESTINO]],4),#REF!,2,0)</f>
        <v>#REF!</v>
      </c>
      <c r="T1903" s="218" t="str">
        <f t="shared" ref="T1903:T1904" si="773">IF(U1903&gt;=48,"Aderente","Não Aderente")</f>
        <v>Não Aderente</v>
      </c>
      <c r="U1903" s="222">
        <f>((CONCATENATE(Solicitacao_Prancha[[#This Row],[DATA MOVIMENTAÇÃO]]," ",Solicitacao_Prancha[[#This Row],[HORA MOVIMENTAÇÃO]])-Solicitacao_Prancha[[#This Row],[DATA SOLICITAÇÃO]])*24)+3</f>
        <v>-127.25000000005821</v>
      </c>
      <c r="V1903" s="218" t="s">
        <v>410</v>
      </c>
      <c r="W1903" s="209" t="str">
        <f>LEFT(Solicitacao_Prancha[[#This Row],[ORIGEM]],4)</f>
        <v>1080</v>
      </c>
      <c r="X1903" s="209" t="str">
        <f>LEFT(Solicitacao_Prancha[[#This Row],[DESTINO]],4)</f>
        <v>0508</v>
      </c>
      <c r="Y1903" s="209" t="str">
        <f t="shared" ref="Y1903:Y1904" si="774">CONCATENATE(V1903,W1903)</f>
        <v>BRLP1080</v>
      </c>
      <c r="Z1903" s="209" t="str">
        <f t="shared" ref="Z1903:Z1904" si="775">CONCATENATE(W1903,X1903)</f>
        <v>10800508</v>
      </c>
      <c r="AA1903" s="209" t="str">
        <f t="shared" ref="AA1903:AA1904" si="776">CONCATENATE(V1903,X1903)</f>
        <v>BRLP0508</v>
      </c>
      <c r="AB1903" s="222" t="e">
        <f>VLOOKUP(Y1903,#REF!,2,0)</f>
        <v>#REF!</v>
      </c>
      <c r="AC1903" s="222" t="e">
        <f>VLOOKUP(Z1903,#REF!,2,0)</f>
        <v>#REF!</v>
      </c>
      <c r="AD1903" s="222" t="e">
        <f>VLOOKUP(AA1903,#REF!,2,0)</f>
        <v>#REF!</v>
      </c>
      <c r="AE1903" s="228" t="e">
        <f t="shared" ref="AE1903:AE1904" si="777">SUM(AB1903:AD1903)</f>
        <v>#REF!</v>
      </c>
      <c r="AF1903" s="230" t="e">
        <f t="shared" ref="AF1903:AF1904" si="778">(AB1903/65)+(AC1903/42.5)+(AD1903/65)</f>
        <v>#REF!</v>
      </c>
      <c r="AG1903" s="230">
        <v>2</v>
      </c>
      <c r="AH1903" s="230" t="e">
        <f t="shared" ref="AH1903:AH1904" si="779">(AD1903/65)+(AE1903/42.5)+(AF1903/65)</f>
        <v>#REF!</v>
      </c>
      <c r="AI1903" s="230" t="e">
        <f t="shared" ref="AI1903:AI1904" si="780">(AE1903/65)+(AF1903/42.5)+(AG1903/65)</f>
        <v>#REF!</v>
      </c>
      <c r="AJ1903" s="230" t="e">
        <f t="shared" ref="AJ1903:AJ1904" si="781">(AF1903/65)+(AG1903/42.5)+(AH1903/65)</f>
        <v>#REF!</v>
      </c>
      <c r="AK1903" s="209"/>
      <c r="AL1903" s="209"/>
      <c r="AM1903" s="209"/>
      <c r="AN1903" s="209"/>
      <c r="AO1903" s="209"/>
      <c r="AP1903" s="209"/>
      <c r="AQ1903" s="209"/>
      <c r="AR1903" s="209"/>
      <c r="AS1903" s="209"/>
      <c r="AT1903" s="209"/>
      <c r="AU1903" s="209"/>
      <c r="AV1903" s="209"/>
      <c r="AW1903" s="209"/>
    </row>
    <row r="1904" spans="1:49" hidden="1" x14ac:dyDescent="0.2">
      <c r="A1904" s="209">
        <v>4674</v>
      </c>
      <c r="B1904" s="209" t="s">
        <v>745</v>
      </c>
      <c r="C1904" s="210">
        <v>45695.73541666667</v>
      </c>
      <c r="D1904" s="209" t="s">
        <v>645</v>
      </c>
      <c r="E1904" s="209" t="s">
        <v>485</v>
      </c>
      <c r="F1904" s="209">
        <v>2</v>
      </c>
      <c r="G1904" s="209" t="s">
        <v>787</v>
      </c>
      <c r="H1904" s="209" t="s">
        <v>621</v>
      </c>
      <c r="I1904" s="209" t="s">
        <v>621</v>
      </c>
      <c r="J1904" s="209" t="s">
        <v>1</v>
      </c>
      <c r="K1904" s="209" t="s">
        <v>2483</v>
      </c>
      <c r="L1904" s="209" t="s">
        <v>604</v>
      </c>
      <c r="M1904" s="209" t="s">
        <v>783</v>
      </c>
      <c r="N1904" s="209" t="s">
        <v>663</v>
      </c>
      <c r="O1904" s="209"/>
      <c r="P1904" s="209"/>
      <c r="Q1904" s="209" t="s">
        <v>688</v>
      </c>
      <c r="R1904" s="209" t="e">
        <f>VLOOKUP(LEFT(Solicitacao_Prancha[[#This Row],[ORIGEM]],4),#REF!,2,0)</f>
        <v>#REF!</v>
      </c>
      <c r="S1904" s="209" t="e">
        <f>VLOOKUP(LEFT(Solicitacao_Prancha[[#This Row],[DESTINO]],4),#REF!,2,0)</f>
        <v>#REF!</v>
      </c>
      <c r="T1904" s="218" t="str">
        <f t="shared" si="773"/>
        <v>Não Aderente</v>
      </c>
      <c r="U1904" s="222">
        <f>((CONCATENATE(Solicitacao_Prancha[[#This Row],[DATA MOVIMENTAÇÃO]]," ",Solicitacao_Prancha[[#This Row],[HORA MOVIMENTAÇÃO]])-Solicitacao_Prancha[[#This Row],[DATA SOLICITAÇÃO]])*24)+3</f>
        <v>40.349999999860302</v>
      </c>
      <c r="V1904" s="218" t="s">
        <v>410</v>
      </c>
      <c r="W1904" s="209" t="str">
        <f>LEFT(Solicitacao_Prancha[[#This Row],[ORIGEM]],4)</f>
        <v>1080</v>
      </c>
      <c r="X1904" s="209" t="str">
        <f>LEFT(Solicitacao_Prancha[[#This Row],[DESTINO]],4)</f>
        <v>0508</v>
      </c>
      <c r="Y1904" s="209" t="str">
        <f t="shared" si="774"/>
        <v>BRLP1080</v>
      </c>
      <c r="Z1904" s="209" t="str">
        <f t="shared" si="775"/>
        <v>10800508</v>
      </c>
      <c r="AA1904" s="209" t="str">
        <f t="shared" si="776"/>
        <v>BRLP0508</v>
      </c>
      <c r="AB1904" s="222" t="e">
        <f>VLOOKUP(Y1904,#REF!,2,0)</f>
        <v>#REF!</v>
      </c>
      <c r="AC1904" s="222" t="e">
        <f>VLOOKUP(Z1904,#REF!,2,0)</f>
        <v>#REF!</v>
      </c>
      <c r="AD1904" s="222" t="e">
        <f>VLOOKUP(AA1904,#REF!,2,0)</f>
        <v>#REF!</v>
      </c>
      <c r="AE1904" s="228" t="e">
        <f t="shared" si="777"/>
        <v>#REF!</v>
      </c>
      <c r="AF1904" s="230" t="e">
        <f t="shared" si="778"/>
        <v>#REF!</v>
      </c>
      <c r="AG1904" s="230">
        <v>2</v>
      </c>
      <c r="AH1904" s="230" t="e">
        <f t="shared" si="779"/>
        <v>#REF!</v>
      </c>
      <c r="AI1904" s="230" t="e">
        <f t="shared" si="780"/>
        <v>#REF!</v>
      </c>
      <c r="AJ1904" s="230" t="e">
        <f t="shared" si="781"/>
        <v>#REF!</v>
      </c>
      <c r="AK1904" s="209"/>
      <c r="AL1904" s="209"/>
      <c r="AM1904" s="209"/>
      <c r="AN1904" s="209"/>
      <c r="AO1904" s="209"/>
      <c r="AP1904" s="209"/>
      <c r="AQ1904" s="209"/>
      <c r="AR1904" s="209"/>
      <c r="AS1904" s="209"/>
      <c r="AT1904" s="209"/>
      <c r="AU1904" s="209"/>
      <c r="AV1904" s="209"/>
      <c r="AW1904" s="209"/>
    </row>
    <row r="1905" spans="1:49" hidden="1" x14ac:dyDescent="0.2">
      <c r="A1905" s="209">
        <v>4695</v>
      </c>
      <c r="B1905" s="209" t="s">
        <v>718</v>
      </c>
      <c r="C1905" s="210">
        <v>45695.775694444441</v>
      </c>
      <c r="D1905" s="209" t="s">
        <v>576</v>
      </c>
      <c r="E1905" s="209" t="s">
        <v>5</v>
      </c>
      <c r="F1905" s="213">
        <v>1</v>
      </c>
      <c r="G1905" s="209" t="s">
        <v>509</v>
      </c>
      <c r="H1905" s="214" t="s">
        <v>620</v>
      </c>
      <c r="I1905" s="214" t="s">
        <v>621</v>
      </c>
      <c r="J1905" s="209" t="s">
        <v>1</v>
      </c>
      <c r="K1905" s="215" t="s">
        <v>2521</v>
      </c>
      <c r="L1905" s="216" t="s">
        <v>1000</v>
      </c>
      <c r="M1905" s="209" t="s">
        <v>2387</v>
      </c>
      <c r="N1905" s="209" t="s">
        <v>2511</v>
      </c>
      <c r="O1905" s="218"/>
      <c r="P1905" s="209"/>
      <c r="Q1905" s="209" t="s">
        <v>688</v>
      </c>
      <c r="R1905" s="209"/>
      <c r="S1905" s="209"/>
      <c r="T1905" s="218"/>
      <c r="U1905" s="222"/>
      <c r="V1905" s="218"/>
      <c r="W1905" s="209"/>
      <c r="X1905" s="209"/>
      <c r="Y1905" s="209"/>
      <c r="Z1905" s="209"/>
      <c r="AA1905" s="209"/>
      <c r="AB1905" s="222"/>
      <c r="AC1905" s="222"/>
      <c r="AD1905" s="222"/>
      <c r="AE1905" s="228"/>
      <c r="AF1905" s="230"/>
      <c r="AG1905" s="230"/>
      <c r="AH1905" s="230"/>
      <c r="AI1905" s="230"/>
      <c r="AJ1905" s="230"/>
      <c r="AK1905" s="209"/>
      <c r="AL1905" s="209"/>
      <c r="AM1905" s="209"/>
      <c r="AN1905" s="209"/>
      <c r="AO1905" s="209"/>
      <c r="AP1905" s="209"/>
      <c r="AQ1905" s="209"/>
      <c r="AR1905" s="209"/>
      <c r="AS1905" s="209"/>
      <c r="AT1905" s="209"/>
      <c r="AU1905" s="209"/>
      <c r="AV1905" s="209"/>
      <c r="AW1905" s="209"/>
    </row>
    <row r="1906" spans="1:49" hidden="1" x14ac:dyDescent="0.2">
      <c r="A1906" s="209">
        <v>4696</v>
      </c>
      <c r="B1906" s="209" t="s">
        <v>718</v>
      </c>
      <c r="C1906" s="210">
        <v>45695.775694444441</v>
      </c>
      <c r="D1906" s="209" t="s">
        <v>576</v>
      </c>
      <c r="E1906" s="209" t="s">
        <v>744</v>
      </c>
      <c r="F1906" s="209">
        <v>3</v>
      </c>
      <c r="G1906" s="209" t="s">
        <v>509</v>
      </c>
      <c r="H1906" s="209" t="s">
        <v>624</v>
      </c>
      <c r="I1906" s="209" t="s">
        <v>621</v>
      </c>
      <c r="J1906" s="209" t="s">
        <v>1</v>
      </c>
      <c r="K1906" s="209" t="s">
        <v>2524</v>
      </c>
      <c r="L1906" s="209" t="s">
        <v>613</v>
      </c>
      <c r="M1906" s="209" t="s">
        <v>2387</v>
      </c>
      <c r="N1906" s="209" t="s">
        <v>2511</v>
      </c>
      <c r="O1906" s="209"/>
      <c r="P1906" s="209"/>
      <c r="Q1906" s="209" t="s">
        <v>688</v>
      </c>
      <c r="R1906" s="209" t="e">
        <f>VLOOKUP(LEFT(Solicitacao_Prancha[[#This Row],[ORIGEM]],4),#REF!,2,0)</f>
        <v>#REF!</v>
      </c>
      <c r="S1906" s="209" t="e">
        <f>VLOOKUP(LEFT(Solicitacao_Prancha[[#This Row],[DESTINO]],4),#REF!,2,0)</f>
        <v>#REF!</v>
      </c>
      <c r="T1906" s="218" t="str">
        <f t="shared" ref="T1906:T1907" si="782">IF(U1906&gt;=48,"Aderente","Não Aderente")</f>
        <v>Aderente</v>
      </c>
      <c r="U1906" s="222">
        <f>((CONCATENATE(Solicitacao_Prancha[[#This Row],[DATA MOVIMENTAÇÃO]]," ",Solicitacao_Prancha[[#This Row],[HORA MOVIMENTAÇÃO]])-Solicitacao_Prancha[[#This Row],[DATA SOLICITAÇÃO]])*24)+3</f>
        <v>105.8833333334187</v>
      </c>
      <c r="V1906" s="218" t="s">
        <v>410</v>
      </c>
      <c r="W1906" s="209" t="str">
        <f>LEFT(Solicitacao_Prancha[[#This Row],[ORIGEM]],4)</f>
        <v>0025</v>
      </c>
      <c r="X1906" s="209" t="str">
        <f>LEFT(Solicitacao_Prancha[[#This Row],[DESTINO]],4)</f>
        <v>0131</v>
      </c>
      <c r="Y1906" s="209" t="str">
        <f t="shared" ref="Y1906:Y1907" si="783">CONCATENATE(V1906,W1906)</f>
        <v>BRLP0025</v>
      </c>
      <c r="Z1906" s="209" t="str">
        <f t="shared" ref="Z1906:Z1907" si="784">CONCATENATE(W1906,X1906)</f>
        <v>00250131</v>
      </c>
      <c r="AA1906" s="209" t="str">
        <f t="shared" ref="AA1906:AA1907" si="785">CONCATENATE(V1906,X1906)</f>
        <v>BRLP0131</v>
      </c>
      <c r="AB1906" s="222" t="e">
        <f>VLOOKUP(Y1906,#REF!,2,0)</f>
        <v>#REF!</v>
      </c>
      <c r="AC1906" s="222" t="e">
        <f>VLOOKUP(Z1906,#REF!,2,0)</f>
        <v>#REF!</v>
      </c>
      <c r="AD1906" s="222" t="e">
        <f>VLOOKUP(AA1906,#REF!,2,0)</f>
        <v>#REF!</v>
      </c>
      <c r="AE1906" s="228" t="e">
        <f t="shared" ref="AE1906:AE1907" si="786">SUM(AB1906:AD1906)</f>
        <v>#REF!</v>
      </c>
      <c r="AF1906" s="230" t="e">
        <f t="shared" ref="AF1906:AF1907" si="787">(AB1906/65)+(AC1906/42.5)+(AD1906/65)</f>
        <v>#REF!</v>
      </c>
      <c r="AG1906" s="230">
        <v>2</v>
      </c>
      <c r="AH1906" s="230" t="e">
        <f t="shared" ref="AH1906:AH1907" si="788">(AD1906/65)+(AE1906/42.5)+(AF1906/65)</f>
        <v>#REF!</v>
      </c>
      <c r="AI1906" s="230" t="e">
        <f t="shared" ref="AI1906:AI1907" si="789">(AE1906/65)+(AF1906/42.5)+(AG1906/65)</f>
        <v>#REF!</v>
      </c>
      <c r="AJ1906" s="230" t="e">
        <f t="shared" ref="AJ1906:AJ1907" si="790">(AF1906/65)+(AG1906/42.5)+(AH1906/65)</f>
        <v>#REF!</v>
      </c>
      <c r="AK1906" s="209"/>
      <c r="AL1906" s="209"/>
      <c r="AM1906" s="209"/>
      <c r="AN1906" s="209"/>
      <c r="AO1906" s="209"/>
      <c r="AP1906" s="209"/>
      <c r="AQ1906" s="209"/>
      <c r="AR1906" s="209"/>
      <c r="AS1906" s="209"/>
      <c r="AT1906" s="209"/>
      <c r="AU1906" s="209"/>
      <c r="AV1906" s="209"/>
      <c r="AW1906" s="209"/>
    </row>
    <row r="1907" spans="1:49" hidden="1" x14ac:dyDescent="0.2">
      <c r="A1907" s="209">
        <v>4675</v>
      </c>
      <c r="B1907" s="209" t="s">
        <v>718</v>
      </c>
      <c r="C1907" s="210">
        <v>45695.775694444441</v>
      </c>
      <c r="D1907" s="209" t="s">
        <v>576</v>
      </c>
      <c r="E1907" s="209" t="s">
        <v>744</v>
      </c>
      <c r="F1907" s="209">
        <v>4</v>
      </c>
      <c r="G1907" s="209" t="s">
        <v>509</v>
      </c>
      <c r="H1907" s="209" t="s">
        <v>622</v>
      </c>
      <c r="I1907" s="209" t="s">
        <v>621</v>
      </c>
      <c r="J1907" s="209" t="s">
        <v>1</v>
      </c>
      <c r="K1907" s="209" t="s">
        <v>2483</v>
      </c>
      <c r="L1907" s="209" t="s">
        <v>613</v>
      </c>
      <c r="M1907" s="209" t="s">
        <v>2387</v>
      </c>
      <c r="N1907" s="209" t="s">
        <v>2511</v>
      </c>
      <c r="O1907" s="209"/>
      <c r="P1907" s="209"/>
      <c r="Q1907" s="209" t="s">
        <v>688</v>
      </c>
      <c r="R1907" s="209" t="e">
        <f>VLOOKUP(LEFT(Solicitacao_Prancha[[#This Row],[ORIGEM]],4),#REF!,2,0)</f>
        <v>#REF!</v>
      </c>
      <c r="S1907" s="209" t="e">
        <f>VLOOKUP(LEFT(Solicitacao_Prancha[[#This Row],[DESTINO]],4),#REF!,2,0)</f>
        <v>#REF!</v>
      </c>
      <c r="T1907" s="218" t="str">
        <f t="shared" si="782"/>
        <v>Não Aderente</v>
      </c>
      <c r="U1907" s="222">
        <f>((CONCATENATE(Solicitacao_Prancha[[#This Row],[DATA MOVIMENTAÇÃO]]," ",Solicitacao_Prancha[[#This Row],[HORA MOVIMENTAÇÃO]])-Solicitacao_Prancha[[#This Row],[DATA SOLICITAÇÃO]])*24)+3</f>
        <v>33.883333333418705</v>
      </c>
      <c r="V1907" s="218" t="s">
        <v>410</v>
      </c>
      <c r="W1907" s="209" t="str">
        <f>LEFT(Solicitacao_Prancha[[#This Row],[ORIGEM]],4)</f>
        <v>0025</v>
      </c>
      <c r="X1907" s="209" t="str">
        <f>LEFT(Solicitacao_Prancha[[#This Row],[DESTINO]],4)</f>
        <v>0131</v>
      </c>
      <c r="Y1907" s="209" t="str">
        <f t="shared" si="783"/>
        <v>BRLP0025</v>
      </c>
      <c r="Z1907" s="209" t="str">
        <f t="shared" si="784"/>
        <v>00250131</v>
      </c>
      <c r="AA1907" s="209" t="str">
        <f t="shared" si="785"/>
        <v>BRLP0131</v>
      </c>
      <c r="AB1907" s="222" t="e">
        <f>VLOOKUP(Y1907,#REF!,2,0)</f>
        <v>#REF!</v>
      </c>
      <c r="AC1907" s="222" t="e">
        <f>VLOOKUP(Z1907,#REF!,2,0)</f>
        <v>#REF!</v>
      </c>
      <c r="AD1907" s="222" t="e">
        <f>VLOOKUP(AA1907,#REF!,2,0)</f>
        <v>#REF!</v>
      </c>
      <c r="AE1907" s="228" t="e">
        <f t="shared" si="786"/>
        <v>#REF!</v>
      </c>
      <c r="AF1907" s="230" t="e">
        <f t="shared" si="787"/>
        <v>#REF!</v>
      </c>
      <c r="AG1907" s="230">
        <v>2</v>
      </c>
      <c r="AH1907" s="230" t="e">
        <f t="shared" si="788"/>
        <v>#REF!</v>
      </c>
      <c r="AI1907" s="230" t="e">
        <f t="shared" si="789"/>
        <v>#REF!</v>
      </c>
      <c r="AJ1907" s="230" t="e">
        <f t="shared" si="790"/>
        <v>#REF!</v>
      </c>
      <c r="AK1907" s="209"/>
      <c r="AL1907" s="209"/>
      <c r="AM1907" s="209"/>
      <c r="AN1907" s="209"/>
      <c r="AO1907" s="209"/>
      <c r="AP1907" s="209"/>
      <c r="AQ1907" s="209"/>
      <c r="AR1907" s="209"/>
      <c r="AS1907" s="209"/>
      <c r="AT1907" s="209"/>
      <c r="AU1907" s="209"/>
      <c r="AV1907" s="209"/>
      <c r="AW1907" s="209"/>
    </row>
    <row r="1908" spans="1:49" hidden="1" x14ac:dyDescent="0.2">
      <c r="A1908" s="209">
        <v>4694</v>
      </c>
      <c r="B1908" s="209" t="s">
        <v>718</v>
      </c>
      <c r="C1908" s="210">
        <v>45695.775694444441</v>
      </c>
      <c r="D1908" s="209" t="s">
        <v>576</v>
      </c>
      <c r="E1908" s="209" t="s">
        <v>744</v>
      </c>
      <c r="F1908" s="209">
        <v>4</v>
      </c>
      <c r="G1908" s="209" t="s">
        <v>509</v>
      </c>
      <c r="H1908" s="209" t="s">
        <v>622</v>
      </c>
      <c r="I1908" s="209" t="s">
        <v>621</v>
      </c>
      <c r="J1908" s="209" t="s">
        <v>1</v>
      </c>
      <c r="K1908" s="209" t="s">
        <v>2525</v>
      </c>
      <c r="L1908" s="209" t="s">
        <v>613</v>
      </c>
      <c r="M1908" s="209" t="s">
        <v>2387</v>
      </c>
      <c r="N1908" s="209" t="s">
        <v>2511</v>
      </c>
      <c r="O1908" s="209"/>
      <c r="P1908" s="209"/>
      <c r="Q1908" s="209" t="s">
        <v>688</v>
      </c>
      <c r="R1908" s="209" t="e">
        <f>VLOOKUP(LEFT(Solicitacao_Prancha[[#This Row],[ORIGEM]],4),#REF!,2,0)</f>
        <v>#REF!</v>
      </c>
      <c r="S1908" s="209" t="e">
        <f>VLOOKUP(LEFT(Solicitacao_Prancha[[#This Row],[DESTINO]],4),#REF!,2,0)</f>
        <v>#REF!</v>
      </c>
      <c r="T1908" s="218" t="str">
        <f t="shared" ref="T1908:T1913" si="791">IF(U1908&gt;=48,"Aderente","Não Aderente")</f>
        <v>Aderente</v>
      </c>
      <c r="U1908" s="222">
        <f>((CONCATENATE(Solicitacao_Prancha[[#This Row],[DATA MOVIMENTAÇÃO]]," ",Solicitacao_Prancha[[#This Row],[HORA MOVIMENTAÇÃO]])-Solicitacao_Prancha[[#This Row],[DATA SOLICITAÇÃO]])*24)+3</f>
        <v>81.883333333418705</v>
      </c>
      <c r="V1908" s="218" t="s">
        <v>410</v>
      </c>
      <c r="W1908" s="209" t="str">
        <f>LEFT(Solicitacao_Prancha[[#This Row],[ORIGEM]],4)</f>
        <v>0025</v>
      </c>
      <c r="X1908" s="209" t="str">
        <f>LEFT(Solicitacao_Prancha[[#This Row],[DESTINO]],4)</f>
        <v>0131</v>
      </c>
      <c r="Y1908" s="209" t="str">
        <f t="shared" ref="Y1908:Y1913" si="792">CONCATENATE(V1908,W1908)</f>
        <v>BRLP0025</v>
      </c>
      <c r="Z1908" s="209" t="str">
        <f t="shared" ref="Z1908:Z1913" si="793">CONCATENATE(W1908,X1908)</f>
        <v>00250131</v>
      </c>
      <c r="AA1908" s="209" t="str">
        <f t="shared" ref="AA1908:AA1913" si="794">CONCATENATE(V1908,X1908)</f>
        <v>BRLP0131</v>
      </c>
      <c r="AB1908" s="222" t="e">
        <f>VLOOKUP(Y1908,#REF!,2,0)</f>
        <v>#REF!</v>
      </c>
      <c r="AC1908" s="222" t="e">
        <f>VLOOKUP(Z1908,#REF!,2,0)</f>
        <v>#REF!</v>
      </c>
      <c r="AD1908" s="222" t="e">
        <f>VLOOKUP(AA1908,#REF!,2,0)</f>
        <v>#REF!</v>
      </c>
      <c r="AE1908" s="228" t="e">
        <f t="shared" ref="AE1908:AE1913" si="795">SUM(AB1908:AD1908)</f>
        <v>#REF!</v>
      </c>
      <c r="AF1908" s="230" t="e">
        <f t="shared" ref="AF1908:AF1913" si="796">(AB1908/65)+(AC1908/42.5)+(AD1908/65)</f>
        <v>#REF!</v>
      </c>
      <c r="AG1908" s="230">
        <v>2</v>
      </c>
      <c r="AH1908" s="230" t="e">
        <f t="shared" ref="AH1908:AH1913" si="797">(AD1908/65)+(AE1908/42.5)+(AF1908/65)</f>
        <v>#REF!</v>
      </c>
      <c r="AI1908" s="230" t="e">
        <f t="shared" ref="AI1908:AI1913" si="798">(AE1908/65)+(AF1908/42.5)+(AG1908/65)</f>
        <v>#REF!</v>
      </c>
      <c r="AJ1908" s="230" t="e">
        <f t="shared" ref="AJ1908:AJ1913" si="799">(AF1908/65)+(AG1908/42.5)+(AH1908/65)</f>
        <v>#REF!</v>
      </c>
      <c r="AK1908" s="209"/>
      <c r="AL1908" s="209"/>
      <c r="AM1908" s="209"/>
      <c r="AN1908" s="209"/>
      <c r="AO1908" s="209"/>
      <c r="AP1908" s="209"/>
      <c r="AQ1908" s="209"/>
      <c r="AR1908" s="209"/>
      <c r="AS1908" s="209"/>
      <c r="AT1908" s="209"/>
      <c r="AU1908" s="209"/>
      <c r="AV1908" s="209"/>
      <c r="AW1908" s="209"/>
    </row>
    <row r="1909" spans="1:49" hidden="1" x14ac:dyDescent="0.2">
      <c r="A1909" s="209">
        <v>4692</v>
      </c>
      <c r="B1909" s="209" t="s">
        <v>718</v>
      </c>
      <c r="C1909" s="210">
        <v>45695.775694444441</v>
      </c>
      <c r="D1909" s="209" t="s">
        <v>576</v>
      </c>
      <c r="E1909" s="209" t="s">
        <v>744</v>
      </c>
      <c r="F1909" s="209">
        <v>4</v>
      </c>
      <c r="G1909" s="209" t="s">
        <v>509</v>
      </c>
      <c r="H1909" s="209" t="s">
        <v>622</v>
      </c>
      <c r="I1909" s="209" t="s">
        <v>621</v>
      </c>
      <c r="J1909" s="209" t="s">
        <v>502</v>
      </c>
      <c r="K1909" s="209" t="s">
        <v>2483</v>
      </c>
      <c r="L1909" s="209" t="s">
        <v>613</v>
      </c>
      <c r="M1909" s="209" t="s">
        <v>2387</v>
      </c>
      <c r="N1909" s="209" t="s">
        <v>2511</v>
      </c>
      <c r="O1909" s="209"/>
      <c r="P1909" s="209"/>
      <c r="Q1909" s="209" t="s">
        <v>688</v>
      </c>
      <c r="R1909" s="209" t="e">
        <f>VLOOKUP(LEFT(Solicitacao_Prancha[[#This Row],[ORIGEM]],4),#REF!,2,0)</f>
        <v>#REF!</v>
      </c>
      <c r="S1909" s="209" t="e">
        <f>VLOOKUP(LEFT(Solicitacao_Prancha[[#This Row],[DESTINO]],4),#REF!,2,0)</f>
        <v>#REF!</v>
      </c>
      <c r="T1909" s="218" t="str">
        <f t="shared" si="791"/>
        <v>Não Aderente</v>
      </c>
      <c r="U1909" s="222">
        <f>((CONCATENATE(Solicitacao_Prancha[[#This Row],[DATA MOVIMENTAÇÃO]]," ",Solicitacao_Prancha[[#This Row],[HORA MOVIMENTAÇÃO]])-Solicitacao_Prancha[[#This Row],[DATA SOLICITAÇÃO]])*24)+3</f>
        <v>33.883333333418705</v>
      </c>
      <c r="V1909" s="218" t="s">
        <v>410</v>
      </c>
      <c r="W1909" s="209" t="str">
        <f>LEFT(Solicitacao_Prancha[[#This Row],[ORIGEM]],4)</f>
        <v>0025</v>
      </c>
      <c r="X1909" s="209" t="str">
        <f>LEFT(Solicitacao_Prancha[[#This Row],[DESTINO]],4)</f>
        <v>0131</v>
      </c>
      <c r="Y1909" s="209" t="str">
        <f t="shared" si="792"/>
        <v>BRLP0025</v>
      </c>
      <c r="Z1909" s="209" t="str">
        <f t="shared" si="793"/>
        <v>00250131</v>
      </c>
      <c r="AA1909" s="209" t="str">
        <f t="shared" si="794"/>
        <v>BRLP0131</v>
      </c>
      <c r="AB1909" s="222" t="e">
        <f>VLOOKUP(Y1909,#REF!,2,0)</f>
        <v>#REF!</v>
      </c>
      <c r="AC1909" s="222" t="e">
        <f>VLOOKUP(Z1909,#REF!,2,0)</f>
        <v>#REF!</v>
      </c>
      <c r="AD1909" s="222" t="e">
        <f>VLOOKUP(AA1909,#REF!,2,0)</f>
        <v>#REF!</v>
      </c>
      <c r="AE1909" s="228" t="e">
        <f t="shared" si="795"/>
        <v>#REF!</v>
      </c>
      <c r="AF1909" s="230" t="e">
        <f t="shared" si="796"/>
        <v>#REF!</v>
      </c>
      <c r="AG1909" s="230">
        <v>2</v>
      </c>
      <c r="AH1909" s="230" t="e">
        <f t="shared" si="797"/>
        <v>#REF!</v>
      </c>
      <c r="AI1909" s="230" t="e">
        <f t="shared" si="798"/>
        <v>#REF!</v>
      </c>
      <c r="AJ1909" s="230" t="e">
        <f t="shared" si="799"/>
        <v>#REF!</v>
      </c>
      <c r="AK1909" s="209"/>
      <c r="AL1909" s="209"/>
      <c r="AM1909" s="209"/>
      <c r="AN1909" s="209"/>
      <c r="AO1909" s="209"/>
      <c r="AP1909" s="209"/>
      <c r="AQ1909" s="209"/>
      <c r="AR1909" s="209"/>
      <c r="AS1909" s="209"/>
      <c r="AT1909" s="209"/>
      <c r="AU1909" s="209"/>
      <c r="AV1909" s="209"/>
      <c r="AW1909" s="209"/>
    </row>
    <row r="1910" spans="1:49" hidden="1" x14ac:dyDescent="0.2">
      <c r="A1910" s="209">
        <v>4693</v>
      </c>
      <c r="B1910" s="209" t="s">
        <v>718</v>
      </c>
      <c r="C1910" s="210">
        <v>45695.775694444441</v>
      </c>
      <c r="D1910" s="209" t="s">
        <v>576</v>
      </c>
      <c r="E1910" s="209" t="s">
        <v>744</v>
      </c>
      <c r="F1910" s="209">
        <v>8</v>
      </c>
      <c r="G1910" s="209" t="s">
        <v>509</v>
      </c>
      <c r="H1910" s="209" t="s">
        <v>664</v>
      </c>
      <c r="I1910" s="209" t="s">
        <v>621</v>
      </c>
      <c r="J1910" s="209" t="s">
        <v>1</v>
      </c>
      <c r="K1910" s="209" t="s">
        <v>2521</v>
      </c>
      <c r="L1910" s="209" t="s">
        <v>613</v>
      </c>
      <c r="M1910" s="209" t="s">
        <v>2387</v>
      </c>
      <c r="N1910" s="209" t="s">
        <v>2511</v>
      </c>
      <c r="O1910" s="209"/>
      <c r="P1910" s="209"/>
      <c r="Q1910" s="209" t="s">
        <v>688</v>
      </c>
      <c r="R1910" s="209" t="e">
        <f>VLOOKUP(LEFT(Solicitacao_Prancha[[#This Row],[ORIGEM]],4),#REF!,2,0)</f>
        <v>#REF!</v>
      </c>
      <c r="S1910" s="209" t="e">
        <f>VLOOKUP(LEFT(Solicitacao_Prancha[[#This Row],[DESTINO]],4),#REF!,2,0)</f>
        <v>#REF!</v>
      </c>
      <c r="T1910" s="218" t="str">
        <f t="shared" si="791"/>
        <v>Aderente</v>
      </c>
      <c r="U1910" s="222">
        <f>((CONCATENATE(Solicitacao_Prancha[[#This Row],[DATA MOVIMENTAÇÃO]]," ",Solicitacao_Prancha[[#This Row],[HORA MOVIMENTAÇÃO]])-Solicitacao_Prancha[[#This Row],[DATA SOLICITAÇÃO]])*24)+3</f>
        <v>57.883333333418705</v>
      </c>
      <c r="V1910" s="218" t="s">
        <v>410</v>
      </c>
      <c r="W1910" s="209" t="str">
        <f>LEFT(Solicitacao_Prancha[[#This Row],[ORIGEM]],4)</f>
        <v>0025</v>
      </c>
      <c r="X1910" s="209" t="str">
        <f>LEFT(Solicitacao_Prancha[[#This Row],[DESTINO]],4)</f>
        <v>0131</v>
      </c>
      <c r="Y1910" s="209" t="str">
        <f t="shared" si="792"/>
        <v>BRLP0025</v>
      </c>
      <c r="Z1910" s="209" t="str">
        <f t="shared" si="793"/>
        <v>00250131</v>
      </c>
      <c r="AA1910" s="209" t="str">
        <f t="shared" si="794"/>
        <v>BRLP0131</v>
      </c>
      <c r="AB1910" s="222" t="e">
        <f>VLOOKUP(Y1910,#REF!,2,0)</f>
        <v>#REF!</v>
      </c>
      <c r="AC1910" s="222" t="e">
        <f>VLOOKUP(Z1910,#REF!,2,0)</f>
        <v>#REF!</v>
      </c>
      <c r="AD1910" s="222" t="e">
        <f>VLOOKUP(AA1910,#REF!,2,0)</f>
        <v>#REF!</v>
      </c>
      <c r="AE1910" s="228" t="e">
        <f t="shared" si="795"/>
        <v>#REF!</v>
      </c>
      <c r="AF1910" s="230" t="e">
        <f t="shared" si="796"/>
        <v>#REF!</v>
      </c>
      <c r="AG1910" s="230">
        <v>2</v>
      </c>
      <c r="AH1910" s="230" t="e">
        <f t="shared" si="797"/>
        <v>#REF!</v>
      </c>
      <c r="AI1910" s="230" t="e">
        <f t="shared" si="798"/>
        <v>#REF!</v>
      </c>
      <c r="AJ1910" s="230" t="e">
        <f t="shared" si="799"/>
        <v>#REF!</v>
      </c>
      <c r="AK1910" s="209"/>
      <c r="AL1910" s="209"/>
      <c r="AM1910" s="209"/>
      <c r="AN1910" s="209"/>
      <c r="AO1910" s="209"/>
      <c r="AP1910" s="209"/>
      <c r="AQ1910" s="209"/>
      <c r="AR1910" s="209"/>
      <c r="AS1910" s="209"/>
      <c r="AT1910" s="209"/>
      <c r="AU1910" s="209"/>
      <c r="AV1910" s="209"/>
      <c r="AW1910" s="209"/>
    </row>
    <row r="1911" spans="1:49" x14ac:dyDescent="0.2">
      <c r="A1911" s="209">
        <v>4676</v>
      </c>
      <c r="B1911" s="209" t="s">
        <v>718</v>
      </c>
      <c r="C1911" s="210">
        <v>45695.822916666664</v>
      </c>
      <c r="D1911" s="209" t="s">
        <v>2512</v>
      </c>
      <c r="E1911" s="209" t="s">
        <v>719</v>
      </c>
      <c r="F1911" s="209">
        <v>1</v>
      </c>
      <c r="G1911" s="209" t="s">
        <v>7</v>
      </c>
      <c r="H1911" s="209" t="s">
        <v>620</v>
      </c>
      <c r="I1911" s="209" t="s">
        <v>621</v>
      </c>
      <c r="J1911" s="209" t="s">
        <v>531</v>
      </c>
      <c r="K1911" s="209" t="s">
        <v>2457</v>
      </c>
      <c r="L1911" s="209" t="s">
        <v>812</v>
      </c>
      <c r="M1911" s="209" t="s">
        <v>1804</v>
      </c>
      <c r="N1911" s="209" t="s">
        <v>1887</v>
      </c>
      <c r="O1911" s="209" t="s">
        <v>2513</v>
      </c>
      <c r="P1911" s="209" t="s">
        <v>514</v>
      </c>
      <c r="Q1911" s="209" t="s">
        <v>688</v>
      </c>
      <c r="R1911" s="209" t="e">
        <f>VLOOKUP(LEFT(Solicitacao_Prancha[[#This Row],[ORIGEM]],4),#REF!,2,0)</f>
        <v>#REF!</v>
      </c>
      <c r="S1911" s="209" t="e">
        <f>VLOOKUP(LEFT(Solicitacao_Prancha[[#This Row],[DESTINO]],4),#REF!,2,0)</f>
        <v>#REF!</v>
      </c>
      <c r="T1911" s="218" t="str">
        <f t="shared" si="791"/>
        <v>Não Aderente</v>
      </c>
      <c r="U1911" s="222">
        <f>((CONCATENATE(Solicitacao_Prancha[[#This Row],[DATA MOVIMENTAÇÃO]]," ",Solicitacao_Prancha[[#This Row],[HORA MOVIMENTAÇÃO]])-Solicitacao_Prancha[[#This Row],[DATA SOLICITAÇÃO]])*24)+3</f>
        <v>17.750000000058208</v>
      </c>
      <c r="V1911" s="218" t="s">
        <v>410</v>
      </c>
      <c r="W1911" s="209" t="str">
        <f>LEFT(Solicitacao_Prancha[[#This Row],[ORIGEM]],4)</f>
        <v>0391</v>
      </c>
      <c r="X1911" s="209" t="str">
        <f>LEFT(Solicitacao_Prancha[[#This Row],[DESTINO]],4)</f>
        <v>0516</v>
      </c>
      <c r="Y1911" s="209" t="str">
        <f t="shared" si="792"/>
        <v>BRLP0391</v>
      </c>
      <c r="Z1911" s="209" t="str">
        <f t="shared" si="793"/>
        <v>03910516</v>
      </c>
      <c r="AA1911" s="209" t="str">
        <f t="shared" si="794"/>
        <v>BRLP0516</v>
      </c>
      <c r="AB1911" s="222" t="e">
        <f>VLOOKUP(Y1911,#REF!,2,0)</f>
        <v>#REF!</v>
      </c>
      <c r="AC1911" s="222" t="e">
        <f>VLOOKUP(Z1911,#REF!,2,0)</f>
        <v>#REF!</v>
      </c>
      <c r="AD1911" s="222" t="e">
        <f>VLOOKUP(AA1911,#REF!,2,0)</f>
        <v>#REF!</v>
      </c>
      <c r="AE1911" s="228" t="e">
        <f t="shared" si="795"/>
        <v>#REF!</v>
      </c>
      <c r="AF1911" s="230" t="e">
        <f t="shared" si="796"/>
        <v>#REF!</v>
      </c>
      <c r="AG1911" s="230">
        <v>2</v>
      </c>
      <c r="AH1911" s="230" t="e">
        <f t="shared" si="797"/>
        <v>#REF!</v>
      </c>
      <c r="AI1911" s="230" t="e">
        <f t="shared" si="798"/>
        <v>#REF!</v>
      </c>
      <c r="AJ1911" s="230" t="e">
        <f t="shared" si="799"/>
        <v>#REF!</v>
      </c>
      <c r="AK1911" s="209"/>
      <c r="AL1911" s="209"/>
      <c r="AM1911" s="209"/>
      <c r="AN1911" s="209"/>
      <c r="AO1911" s="209"/>
      <c r="AP1911" s="209"/>
      <c r="AQ1911" s="209"/>
      <c r="AR1911" s="209"/>
      <c r="AS1911" s="209"/>
      <c r="AT1911" s="209"/>
      <c r="AU1911" s="209"/>
      <c r="AV1911" s="209"/>
      <c r="AW1911" s="209"/>
    </row>
    <row r="1912" spans="1:49" hidden="1" x14ac:dyDescent="0.2">
      <c r="A1912" s="209">
        <v>4677</v>
      </c>
      <c r="B1912" s="209" t="s">
        <v>718</v>
      </c>
      <c r="C1912" s="210">
        <v>45695.828472222223</v>
      </c>
      <c r="D1912" s="209" t="s">
        <v>2514</v>
      </c>
      <c r="E1912" s="209" t="s">
        <v>719</v>
      </c>
      <c r="F1912" s="209">
        <v>1</v>
      </c>
      <c r="G1912" s="209" t="s">
        <v>564</v>
      </c>
      <c r="H1912" s="209" t="s">
        <v>620</v>
      </c>
      <c r="I1912" s="209" t="s">
        <v>624</v>
      </c>
      <c r="J1912" s="209" t="s">
        <v>1</v>
      </c>
      <c r="K1912" s="209" t="s">
        <v>2483</v>
      </c>
      <c r="L1912" s="209" t="s">
        <v>604</v>
      </c>
      <c r="M1912" s="209" t="s">
        <v>1887</v>
      </c>
      <c r="N1912" s="209" t="s">
        <v>1768</v>
      </c>
      <c r="O1912" s="209" t="s">
        <v>2515</v>
      </c>
      <c r="P1912" s="209"/>
      <c r="Q1912" s="209" t="s">
        <v>688</v>
      </c>
      <c r="R1912" s="209" t="e">
        <f>VLOOKUP(LEFT(Solicitacao_Prancha[[#This Row],[ORIGEM]],4),#REF!,2,0)</f>
        <v>#REF!</v>
      </c>
      <c r="S1912" s="209" t="e">
        <f>VLOOKUP(LEFT(Solicitacao_Prancha[[#This Row],[DESTINO]],4),#REF!,2,0)</f>
        <v>#REF!</v>
      </c>
      <c r="T1912" s="218" t="str">
        <f t="shared" si="791"/>
        <v>Não Aderente</v>
      </c>
      <c r="U1912" s="222">
        <f>((CONCATENATE(Solicitacao_Prancha[[#This Row],[DATA MOVIMENTAÇÃO]]," ",Solicitacao_Prancha[[#This Row],[HORA MOVIMENTAÇÃO]])-Solicitacao_Prancha[[#This Row],[DATA SOLICITAÇÃO]])*24)+3</f>
        <v>38.116666666581295</v>
      </c>
      <c r="V1912" s="218" t="s">
        <v>410</v>
      </c>
      <c r="W1912" s="209" t="str">
        <f>LEFT(Solicitacao_Prancha[[#This Row],[ORIGEM]],4)</f>
        <v>0516</v>
      </c>
      <c r="X1912" s="209" t="str">
        <f>LEFT(Solicitacao_Prancha[[#This Row],[DESTINO]],4)</f>
        <v>5009</v>
      </c>
      <c r="Y1912" s="209" t="str">
        <f t="shared" si="792"/>
        <v>BRLP0516</v>
      </c>
      <c r="Z1912" s="209" t="str">
        <f t="shared" si="793"/>
        <v>05165009</v>
      </c>
      <c r="AA1912" s="209" t="str">
        <f t="shared" si="794"/>
        <v>BRLP5009</v>
      </c>
      <c r="AB1912" s="222" t="e">
        <f>VLOOKUP(Y1912,#REF!,2,0)</f>
        <v>#REF!</v>
      </c>
      <c r="AC1912" s="222" t="e">
        <f>VLOOKUP(Z1912,#REF!,2,0)</f>
        <v>#REF!</v>
      </c>
      <c r="AD1912" s="222" t="e">
        <f>VLOOKUP(AA1912,#REF!,2,0)</f>
        <v>#REF!</v>
      </c>
      <c r="AE1912" s="228" t="e">
        <f t="shared" si="795"/>
        <v>#REF!</v>
      </c>
      <c r="AF1912" s="230" t="e">
        <f t="shared" si="796"/>
        <v>#REF!</v>
      </c>
      <c r="AG1912" s="230">
        <v>2</v>
      </c>
      <c r="AH1912" s="230" t="e">
        <f t="shared" si="797"/>
        <v>#REF!</v>
      </c>
      <c r="AI1912" s="230" t="e">
        <f t="shared" si="798"/>
        <v>#REF!</v>
      </c>
      <c r="AJ1912" s="230" t="e">
        <f t="shared" si="799"/>
        <v>#REF!</v>
      </c>
      <c r="AK1912" s="209"/>
      <c r="AL1912" s="209"/>
      <c r="AM1912" s="209"/>
      <c r="AN1912" s="209"/>
      <c r="AO1912" s="209"/>
      <c r="AP1912" s="209"/>
      <c r="AQ1912" s="209"/>
      <c r="AR1912" s="209"/>
      <c r="AS1912" s="209"/>
      <c r="AT1912" s="209"/>
      <c r="AU1912" s="209"/>
      <c r="AV1912" s="209"/>
      <c r="AW1912" s="209"/>
    </row>
    <row r="1913" spans="1:49" x14ac:dyDescent="0.2">
      <c r="A1913" s="209">
        <v>4678</v>
      </c>
      <c r="B1913" s="209" t="s">
        <v>718</v>
      </c>
      <c r="C1913" s="210">
        <v>45695.866666666669</v>
      </c>
      <c r="D1913" s="209" t="s">
        <v>1803</v>
      </c>
      <c r="E1913" s="209" t="s">
        <v>744</v>
      </c>
      <c r="F1913" s="209">
        <v>8</v>
      </c>
      <c r="G1913" s="209" t="s">
        <v>6</v>
      </c>
      <c r="H1913" s="209" t="s">
        <v>622</v>
      </c>
      <c r="I1913" s="209" t="s">
        <v>624</v>
      </c>
      <c r="J1913" s="209" t="s">
        <v>531</v>
      </c>
      <c r="K1913" s="209" t="s">
        <v>2457</v>
      </c>
      <c r="L1913" s="209" t="s">
        <v>604</v>
      </c>
      <c r="M1913" s="209" t="s">
        <v>2362</v>
      </c>
      <c r="N1913" s="209" t="s">
        <v>2407</v>
      </c>
      <c r="O1913" s="209"/>
      <c r="P1913" s="209" t="s">
        <v>848</v>
      </c>
      <c r="Q1913" s="209" t="s">
        <v>688</v>
      </c>
      <c r="R1913" s="209" t="e">
        <f>VLOOKUP(LEFT(Solicitacao_Prancha[[#This Row],[ORIGEM]],4),#REF!,2,0)</f>
        <v>#REF!</v>
      </c>
      <c r="S1913" s="209" t="e">
        <f>VLOOKUP(LEFT(Solicitacao_Prancha[[#This Row],[DESTINO]],4),#REF!,2,0)</f>
        <v>#REF!</v>
      </c>
      <c r="T1913" s="218" t="str">
        <f t="shared" si="791"/>
        <v>Não Aderente</v>
      </c>
      <c r="U1913" s="222">
        <f>((CONCATENATE(Solicitacao_Prancha[[#This Row],[DATA MOVIMENTAÇÃO]]," ",Solicitacao_Prancha[[#This Row],[HORA MOVIMENTAÇÃO]])-Solicitacao_Prancha[[#This Row],[DATA SOLICITAÇÃO]])*24)+3</f>
        <v>13.199999999895226</v>
      </c>
      <c r="V1913" s="218" t="s">
        <v>410</v>
      </c>
      <c r="W1913" s="209" t="str">
        <f>LEFT(Solicitacao_Prancha[[#This Row],[ORIGEM]],4)</f>
        <v>0401</v>
      </c>
      <c r="X1913" s="209" t="str">
        <f>LEFT(Solicitacao_Prancha[[#This Row],[DESTINO]],4)</f>
        <v>0531</v>
      </c>
      <c r="Y1913" s="209" t="str">
        <f t="shared" si="792"/>
        <v>BRLP0401</v>
      </c>
      <c r="Z1913" s="209" t="str">
        <f t="shared" si="793"/>
        <v>04010531</v>
      </c>
      <c r="AA1913" s="209" t="str">
        <f t="shared" si="794"/>
        <v>BRLP0531</v>
      </c>
      <c r="AB1913" s="222" t="e">
        <f>VLOOKUP(Y1913,#REF!,2,0)</f>
        <v>#REF!</v>
      </c>
      <c r="AC1913" s="222" t="e">
        <f>VLOOKUP(Z1913,#REF!,2,0)</f>
        <v>#REF!</v>
      </c>
      <c r="AD1913" s="222" t="e">
        <f>VLOOKUP(AA1913,#REF!,2,0)</f>
        <v>#REF!</v>
      </c>
      <c r="AE1913" s="228" t="e">
        <f t="shared" si="795"/>
        <v>#REF!</v>
      </c>
      <c r="AF1913" s="230" t="e">
        <f t="shared" si="796"/>
        <v>#REF!</v>
      </c>
      <c r="AG1913" s="230">
        <v>2</v>
      </c>
      <c r="AH1913" s="230" t="e">
        <f t="shared" si="797"/>
        <v>#REF!</v>
      </c>
      <c r="AI1913" s="230" t="e">
        <f t="shared" si="798"/>
        <v>#REF!</v>
      </c>
      <c r="AJ1913" s="230" t="e">
        <f t="shared" si="799"/>
        <v>#REF!</v>
      </c>
      <c r="AK1913" s="209"/>
      <c r="AL1913" s="209"/>
      <c r="AM1913" s="209"/>
      <c r="AN1913" s="209"/>
      <c r="AO1913" s="209"/>
      <c r="AP1913" s="209"/>
      <c r="AQ1913" s="209"/>
      <c r="AR1913" s="209"/>
      <c r="AS1913" s="209"/>
      <c r="AT1913" s="209"/>
      <c r="AU1913" s="209"/>
      <c r="AV1913" s="209"/>
      <c r="AW1913" s="209"/>
    </row>
    <row r="1914" spans="1:49" x14ac:dyDescent="0.2">
      <c r="A1914" s="209">
        <v>4681</v>
      </c>
      <c r="B1914" s="209" t="s">
        <v>743</v>
      </c>
      <c r="C1914" s="210">
        <v>45695.87222222222</v>
      </c>
      <c r="D1914" s="209" t="s">
        <v>527</v>
      </c>
      <c r="E1914" s="209" t="s">
        <v>489</v>
      </c>
      <c r="F1914" s="209">
        <v>1</v>
      </c>
      <c r="G1914" s="209" t="s">
        <v>4</v>
      </c>
      <c r="H1914" s="209" t="s">
        <v>620</v>
      </c>
      <c r="I1914" s="209" t="s">
        <v>621</v>
      </c>
      <c r="J1914" s="209" t="s">
        <v>1</v>
      </c>
      <c r="K1914" s="209" t="s">
        <v>2457</v>
      </c>
      <c r="L1914" s="209" t="s">
        <v>599</v>
      </c>
      <c r="M1914" s="209" t="s">
        <v>1428</v>
      </c>
      <c r="N1914" s="209" t="s">
        <v>2361</v>
      </c>
      <c r="O1914" s="209"/>
      <c r="P1914" s="209"/>
      <c r="Q1914" s="209" t="s">
        <v>688</v>
      </c>
      <c r="R1914" s="209" t="e">
        <f>VLOOKUP(LEFT(Solicitacao_Prancha[[#This Row],[ORIGEM]],4),#REF!,2,0)</f>
        <v>#REF!</v>
      </c>
      <c r="S1914" s="209" t="e">
        <f>VLOOKUP(LEFT(Solicitacao_Prancha[[#This Row],[DESTINO]],4),#REF!,2,0)</f>
        <v>#REF!</v>
      </c>
      <c r="T1914" s="218" t="str">
        <f t="shared" ref="T1914:T1916" si="800">IF(U1914&gt;=48,"Aderente","Não Aderente")</f>
        <v>Não Aderente</v>
      </c>
      <c r="U1914" s="222">
        <f>((CONCATENATE(Solicitacao_Prancha[[#This Row],[DATA MOVIMENTAÇÃO]]," ",Solicitacao_Prancha[[#This Row],[HORA MOVIMENTAÇÃO]])-Solicitacao_Prancha[[#This Row],[DATA SOLICITAÇÃO]])*24)+3</f>
        <v>17.06666666676756</v>
      </c>
      <c r="V1914" s="218" t="s">
        <v>410</v>
      </c>
      <c r="W1914" s="209" t="str">
        <f>LEFT(Solicitacao_Prancha[[#This Row],[ORIGEM]],4)</f>
        <v>0019</v>
      </c>
      <c r="X1914" s="209" t="str">
        <f>LEFT(Solicitacao_Prancha[[#This Row],[DESTINO]],4)</f>
        <v>0359</v>
      </c>
      <c r="Y1914" s="209" t="str">
        <f t="shared" ref="Y1914:Y1916" si="801">CONCATENATE(V1914,W1914)</f>
        <v>BRLP0019</v>
      </c>
      <c r="Z1914" s="209" t="str">
        <f t="shared" ref="Z1914:Z1916" si="802">CONCATENATE(W1914,X1914)</f>
        <v>00190359</v>
      </c>
      <c r="AA1914" s="209" t="str">
        <f t="shared" ref="AA1914:AA1916" si="803">CONCATENATE(V1914,X1914)</f>
        <v>BRLP0359</v>
      </c>
      <c r="AB1914" s="222" t="e">
        <f>VLOOKUP(Y1914,#REF!,2,0)</f>
        <v>#REF!</v>
      </c>
      <c r="AC1914" s="222" t="e">
        <f>VLOOKUP(Z1914,#REF!,2,0)</f>
        <v>#REF!</v>
      </c>
      <c r="AD1914" s="222" t="e">
        <f>VLOOKUP(AA1914,#REF!,2,0)</f>
        <v>#REF!</v>
      </c>
      <c r="AE1914" s="228" t="e">
        <f t="shared" ref="AE1914:AE1916" si="804">SUM(AB1914:AD1914)</f>
        <v>#REF!</v>
      </c>
      <c r="AF1914" s="230" t="e">
        <f t="shared" ref="AF1914:AF1916" si="805">(AB1914/65)+(AC1914/42.5)+(AD1914/65)</f>
        <v>#REF!</v>
      </c>
      <c r="AG1914" s="230">
        <v>2</v>
      </c>
      <c r="AH1914" s="230" t="e">
        <f t="shared" ref="AH1914:AH1916" si="806">(AD1914/65)+(AE1914/42.5)+(AF1914/65)</f>
        <v>#REF!</v>
      </c>
      <c r="AI1914" s="230" t="e">
        <f t="shared" ref="AI1914:AI1916" si="807">(AE1914/65)+(AF1914/42.5)+(AG1914/65)</f>
        <v>#REF!</v>
      </c>
      <c r="AJ1914" s="230" t="e">
        <f t="shared" ref="AJ1914:AJ1916" si="808">(AF1914/65)+(AG1914/42.5)+(AH1914/65)</f>
        <v>#REF!</v>
      </c>
      <c r="AK1914" s="209"/>
      <c r="AL1914" s="209"/>
      <c r="AM1914" s="209"/>
      <c r="AN1914" s="209"/>
      <c r="AO1914" s="209"/>
      <c r="AP1914" s="209"/>
      <c r="AQ1914" s="209"/>
      <c r="AR1914" s="209"/>
      <c r="AS1914" s="209"/>
      <c r="AT1914" s="209"/>
      <c r="AU1914" s="209"/>
      <c r="AV1914" s="209"/>
      <c r="AW1914" s="209"/>
    </row>
    <row r="1915" spans="1:49" x14ac:dyDescent="0.2">
      <c r="A1915" s="209">
        <v>4680</v>
      </c>
      <c r="B1915" s="209" t="s">
        <v>743</v>
      </c>
      <c r="C1915" s="210">
        <v>45695.87222222222</v>
      </c>
      <c r="D1915" s="209" t="s">
        <v>527</v>
      </c>
      <c r="E1915" s="209" t="s">
        <v>489</v>
      </c>
      <c r="F1915" s="209">
        <v>1</v>
      </c>
      <c r="G1915" s="209" t="s">
        <v>4</v>
      </c>
      <c r="H1915" s="209" t="s">
        <v>620</v>
      </c>
      <c r="I1915" s="209" t="s">
        <v>621</v>
      </c>
      <c r="J1915" s="209" t="s">
        <v>1</v>
      </c>
      <c r="K1915" s="209" t="s">
        <v>2457</v>
      </c>
      <c r="L1915" s="209" t="s">
        <v>600</v>
      </c>
      <c r="M1915" s="209" t="s">
        <v>1001</v>
      </c>
      <c r="N1915" s="209" t="s">
        <v>1428</v>
      </c>
      <c r="O1915" s="209"/>
      <c r="P1915" s="209"/>
      <c r="Q1915" s="209" t="s">
        <v>688</v>
      </c>
      <c r="R1915" s="209" t="e">
        <f>VLOOKUP(LEFT(Solicitacao_Prancha[[#This Row],[ORIGEM]],4),#REF!,2,0)</f>
        <v>#REF!</v>
      </c>
      <c r="S1915" s="209" t="e">
        <f>VLOOKUP(LEFT(Solicitacao_Prancha[[#This Row],[DESTINO]],4),#REF!,2,0)</f>
        <v>#REF!</v>
      </c>
      <c r="T1915" s="218" t="str">
        <f t="shared" si="800"/>
        <v>Não Aderente</v>
      </c>
      <c r="U1915" s="222">
        <f>((CONCATENATE(Solicitacao_Prancha[[#This Row],[DATA MOVIMENTAÇÃO]]," ",Solicitacao_Prancha[[#This Row],[HORA MOVIMENTAÇÃO]])-Solicitacao_Prancha[[#This Row],[DATA SOLICITAÇÃO]])*24)+3</f>
        <v>12.066666666709352</v>
      </c>
      <c r="V1915" s="218" t="s">
        <v>410</v>
      </c>
      <c r="W1915" s="209" t="str">
        <f>LEFT(Solicitacao_Prancha[[#This Row],[ORIGEM]],4)</f>
        <v>0464</v>
      </c>
      <c r="X1915" s="209" t="str">
        <f>LEFT(Solicitacao_Prancha[[#This Row],[DESTINO]],4)</f>
        <v>0019</v>
      </c>
      <c r="Y1915" s="209" t="str">
        <f t="shared" si="801"/>
        <v>BRLP0464</v>
      </c>
      <c r="Z1915" s="209" t="str">
        <f t="shared" si="802"/>
        <v>04640019</v>
      </c>
      <c r="AA1915" s="209" t="str">
        <f t="shared" si="803"/>
        <v>BRLP0019</v>
      </c>
      <c r="AB1915" s="222" t="e">
        <f>VLOOKUP(Y1915,#REF!,2,0)</f>
        <v>#REF!</v>
      </c>
      <c r="AC1915" s="222" t="e">
        <f>VLOOKUP(Z1915,#REF!,2,0)</f>
        <v>#REF!</v>
      </c>
      <c r="AD1915" s="222" t="e">
        <f>VLOOKUP(AA1915,#REF!,2,0)</f>
        <v>#REF!</v>
      </c>
      <c r="AE1915" s="228" t="e">
        <f t="shared" si="804"/>
        <v>#REF!</v>
      </c>
      <c r="AF1915" s="230" t="e">
        <f t="shared" si="805"/>
        <v>#REF!</v>
      </c>
      <c r="AG1915" s="230">
        <v>2</v>
      </c>
      <c r="AH1915" s="230" t="e">
        <f t="shared" si="806"/>
        <v>#REF!</v>
      </c>
      <c r="AI1915" s="230" t="e">
        <f t="shared" si="807"/>
        <v>#REF!</v>
      </c>
      <c r="AJ1915" s="230" t="e">
        <f t="shared" si="808"/>
        <v>#REF!</v>
      </c>
      <c r="AK1915" s="209"/>
      <c r="AL1915" s="209"/>
      <c r="AM1915" s="209"/>
      <c r="AN1915" s="209"/>
      <c r="AO1915" s="209"/>
      <c r="AP1915" s="209"/>
      <c r="AQ1915" s="209"/>
      <c r="AR1915" s="209"/>
      <c r="AS1915" s="209"/>
      <c r="AT1915" s="209"/>
      <c r="AU1915" s="209"/>
      <c r="AV1915" s="209"/>
      <c r="AW1915" s="209"/>
    </row>
    <row r="1916" spans="1:49" x14ac:dyDescent="0.2">
      <c r="A1916" s="209">
        <v>4682</v>
      </c>
      <c r="B1916" s="209" t="s">
        <v>717</v>
      </c>
      <c r="C1916" s="210">
        <v>45695.899305555555</v>
      </c>
      <c r="D1916" s="209" t="s">
        <v>511</v>
      </c>
      <c r="E1916" s="209" t="s">
        <v>493</v>
      </c>
      <c r="F1916" s="209">
        <v>1</v>
      </c>
      <c r="G1916" s="209" t="s">
        <v>8</v>
      </c>
      <c r="H1916" s="209" t="s">
        <v>620</v>
      </c>
      <c r="I1916" s="209" t="s">
        <v>624</v>
      </c>
      <c r="J1916" s="209" t="s">
        <v>531</v>
      </c>
      <c r="K1916" s="209" t="s">
        <v>2457</v>
      </c>
      <c r="L1916" s="209" t="s">
        <v>602</v>
      </c>
      <c r="M1916" s="209" t="s">
        <v>1001</v>
      </c>
      <c r="N1916" s="209" t="s">
        <v>538</v>
      </c>
      <c r="O1916" s="209"/>
      <c r="P1916" s="209" t="s">
        <v>651</v>
      </c>
      <c r="Q1916" s="209" t="s">
        <v>688</v>
      </c>
      <c r="R1916" s="209" t="e">
        <f>VLOOKUP(LEFT(Solicitacao_Prancha[[#This Row],[ORIGEM]],4),#REF!,2,0)</f>
        <v>#REF!</v>
      </c>
      <c r="S1916" s="209" t="e">
        <f>VLOOKUP(LEFT(Solicitacao_Prancha[[#This Row],[DESTINO]],4),#REF!,2,0)</f>
        <v>#REF!</v>
      </c>
      <c r="T1916" s="218" t="str">
        <f t="shared" si="800"/>
        <v>Não Aderente</v>
      </c>
      <c r="U1916" s="222">
        <f>((CONCATENATE(Solicitacao_Prancha[[#This Row],[DATA MOVIMENTAÇÃO]]," ",Solicitacao_Prancha[[#This Row],[HORA MOVIMENTAÇÃO]])-Solicitacao_Prancha[[#This Row],[DATA SOLICITAÇÃO]])*24)+3</f>
        <v>20.416666666686069</v>
      </c>
      <c r="V1916" s="218" t="s">
        <v>410</v>
      </c>
      <c r="W1916" s="209" t="str">
        <f>LEFT(Solicitacao_Prancha[[#This Row],[ORIGEM]],4)</f>
        <v>0464</v>
      </c>
      <c r="X1916" s="209" t="str">
        <f>LEFT(Solicitacao_Prancha[[#This Row],[DESTINO]],4)</f>
        <v>0371</v>
      </c>
      <c r="Y1916" s="209" t="str">
        <f t="shared" si="801"/>
        <v>BRLP0464</v>
      </c>
      <c r="Z1916" s="209" t="str">
        <f t="shared" si="802"/>
        <v>04640371</v>
      </c>
      <c r="AA1916" s="209" t="str">
        <f t="shared" si="803"/>
        <v>BRLP0371</v>
      </c>
      <c r="AB1916" s="222" t="e">
        <f>VLOOKUP(Y1916,#REF!,2,0)</f>
        <v>#REF!</v>
      </c>
      <c r="AC1916" s="222" t="e">
        <f>VLOOKUP(Z1916,#REF!,2,0)</f>
        <v>#REF!</v>
      </c>
      <c r="AD1916" s="222" t="e">
        <f>VLOOKUP(AA1916,#REF!,2,0)</f>
        <v>#REF!</v>
      </c>
      <c r="AE1916" s="228" t="e">
        <f t="shared" si="804"/>
        <v>#REF!</v>
      </c>
      <c r="AF1916" s="230" t="e">
        <f t="shared" si="805"/>
        <v>#REF!</v>
      </c>
      <c r="AG1916" s="230">
        <v>2</v>
      </c>
      <c r="AH1916" s="230" t="e">
        <f t="shared" si="806"/>
        <v>#REF!</v>
      </c>
      <c r="AI1916" s="230" t="e">
        <f t="shared" si="807"/>
        <v>#REF!</v>
      </c>
      <c r="AJ1916" s="230" t="e">
        <f t="shared" si="808"/>
        <v>#REF!</v>
      </c>
      <c r="AK1916" s="209"/>
      <c r="AL1916" s="209"/>
      <c r="AM1916" s="209"/>
      <c r="AN1916" s="209"/>
      <c r="AO1916" s="209"/>
      <c r="AP1916" s="209"/>
      <c r="AQ1916" s="209"/>
      <c r="AR1916" s="209"/>
      <c r="AS1916" s="209"/>
      <c r="AT1916" s="209"/>
      <c r="AU1916" s="209"/>
      <c r="AV1916" s="209"/>
      <c r="AW1916" s="209"/>
    </row>
    <row r="1917" spans="1:49" x14ac:dyDescent="0.2">
      <c r="A1917" s="209">
        <v>4683</v>
      </c>
      <c r="B1917" s="209" t="s">
        <v>717</v>
      </c>
      <c r="C1917" s="210">
        <v>45695.901388888888</v>
      </c>
      <c r="D1917" s="209" t="s">
        <v>2516</v>
      </c>
      <c r="E1917" s="209" t="s">
        <v>491</v>
      </c>
      <c r="F1917" s="209">
        <v>1</v>
      </c>
      <c r="G1917" s="209" t="s">
        <v>8</v>
      </c>
      <c r="H1917" s="209" t="s">
        <v>620</v>
      </c>
      <c r="I1917" s="209" t="s">
        <v>624</v>
      </c>
      <c r="J1917" s="209" t="s">
        <v>531</v>
      </c>
      <c r="K1917" s="209" t="s">
        <v>2457</v>
      </c>
      <c r="L1917" s="209" t="s">
        <v>2517</v>
      </c>
      <c r="M1917" s="209" t="s">
        <v>538</v>
      </c>
      <c r="N1917" s="209" t="s">
        <v>1001</v>
      </c>
      <c r="O1917" s="209"/>
      <c r="P1917" s="209" t="s">
        <v>651</v>
      </c>
      <c r="Q1917" s="209" t="s">
        <v>688</v>
      </c>
      <c r="R1917" s="209"/>
      <c r="S1917" s="209"/>
      <c r="T1917" s="209"/>
      <c r="U1917" s="222">
        <f>((CONCATENATE(Solicitacao_Prancha[[#This Row],[DATA MOVIMENTAÇÃO]]," ",Solicitacao_Prancha[[#This Row],[HORA MOVIMENTAÇÃO]])-Solicitacao_Prancha[[#This Row],[DATA SOLICITAÇÃO]])*24)+3</f>
        <v>22.016666666662786</v>
      </c>
      <c r="V1917" s="218" t="s">
        <v>410</v>
      </c>
      <c r="W1917" s="209" t="str">
        <f>LEFT(Solicitacao_Prancha[[#This Row],[ORIGEM]],4)</f>
        <v>0371</v>
      </c>
      <c r="X1917" s="209" t="str">
        <f>LEFT(Solicitacao_Prancha[[#This Row],[DESTINO]],4)</f>
        <v>0464</v>
      </c>
      <c r="Y1917" s="209" t="str">
        <f t="shared" ref="Y1917:Y1921" si="809">CONCATENATE(V1917,W1917)</f>
        <v>BRLP0371</v>
      </c>
      <c r="Z1917" s="209" t="str">
        <f t="shared" ref="Z1917:Z1921" si="810">CONCATENATE(W1917,X1917)</f>
        <v>03710464</v>
      </c>
      <c r="AA1917" s="209" t="str">
        <f t="shared" ref="AA1917:AA1921" si="811">CONCATENATE(V1917,X1917)</f>
        <v>BRLP0464</v>
      </c>
      <c r="AB1917" s="222" t="e">
        <f>VLOOKUP(Y1917,#REF!,2,0)</f>
        <v>#REF!</v>
      </c>
      <c r="AC1917" s="222" t="e">
        <f>VLOOKUP(Z1917,#REF!,2,0)</f>
        <v>#REF!</v>
      </c>
      <c r="AD1917" s="222" t="e">
        <f>VLOOKUP(AA1917,#REF!,2,0)</f>
        <v>#REF!</v>
      </c>
      <c r="AE1917" s="228" t="e">
        <f t="shared" ref="AE1917:AE1921" si="812">SUM(AB1917:AD1917)</f>
        <v>#REF!</v>
      </c>
      <c r="AF1917" s="230" t="e">
        <f t="shared" ref="AF1917:AF1921" si="813">(AB1917/65)+(AC1917/42.5)+(AD1917/65)</f>
        <v>#REF!</v>
      </c>
      <c r="AG1917" s="230">
        <v>2</v>
      </c>
      <c r="AH1917" s="230" t="e">
        <f t="shared" ref="AH1917:AH1921" si="814">(AD1917/65)+(AE1917/42.5)+(AF1917/65)</f>
        <v>#REF!</v>
      </c>
      <c r="AI1917" s="230" t="e">
        <f t="shared" ref="AI1917:AI1921" si="815">(AE1917/65)+(AF1917/42.5)+(AG1917/65)</f>
        <v>#REF!</v>
      </c>
      <c r="AJ1917" s="230" t="e">
        <f t="shared" ref="AJ1917:AJ1921" si="816">(AF1917/65)+(AG1917/42.5)+(AH1917/65)</f>
        <v>#REF!</v>
      </c>
      <c r="AK1917" s="209"/>
      <c r="AL1917" s="209"/>
      <c r="AM1917" s="209"/>
      <c r="AN1917" s="209"/>
      <c r="AO1917" s="209"/>
      <c r="AP1917" s="209"/>
      <c r="AQ1917" s="209"/>
      <c r="AR1917" s="209"/>
      <c r="AS1917" s="209"/>
      <c r="AT1917" s="209"/>
      <c r="AU1917" s="209"/>
      <c r="AV1917" s="209"/>
      <c r="AW1917" s="209"/>
    </row>
    <row r="1918" spans="1:49" x14ac:dyDescent="0.2">
      <c r="A1918" s="209">
        <v>4684</v>
      </c>
      <c r="B1918" s="209" t="s">
        <v>743</v>
      </c>
      <c r="C1918" s="210">
        <v>45695.931250000001</v>
      </c>
      <c r="D1918" s="209" t="s">
        <v>670</v>
      </c>
      <c r="E1918" s="209" t="s">
        <v>489</v>
      </c>
      <c r="F1918" s="209">
        <v>1</v>
      </c>
      <c r="G1918" s="209" t="s">
        <v>508</v>
      </c>
      <c r="H1918" s="209" t="s">
        <v>620</v>
      </c>
      <c r="I1918" s="209" t="s">
        <v>621</v>
      </c>
      <c r="J1918" s="209" t="s">
        <v>1</v>
      </c>
      <c r="K1918" s="209" t="s">
        <v>2457</v>
      </c>
      <c r="L1918" s="209" t="s">
        <v>599</v>
      </c>
      <c r="M1918" s="209" t="s">
        <v>1423</v>
      </c>
      <c r="N1918" s="209" t="s">
        <v>2151</v>
      </c>
      <c r="O1918" s="209"/>
      <c r="P1918" s="209"/>
      <c r="Q1918" s="209" t="s">
        <v>687</v>
      </c>
      <c r="R1918" s="209"/>
      <c r="S1918" s="209"/>
      <c r="T1918" s="218"/>
      <c r="U1918" s="222">
        <f>((CONCATENATE(Solicitacao_Prancha[[#This Row],[DATA MOVIMENTAÇÃO]]," ",Solicitacao_Prancha[[#This Row],[HORA MOVIMENTAÇÃO]])-Solicitacao_Prancha[[#This Row],[DATA SOLICITAÇÃO]])*24)+3</f>
        <v>15.650000000023283</v>
      </c>
      <c r="V1918" s="218" t="s">
        <v>410</v>
      </c>
      <c r="W1918" s="209" t="str">
        <f>LEFT(Solicitacao_Prancha[[#This Row],[ORIGEM]],4)</f>
        <v>0396</v>
      </c>
      <c r="X1918" s="209" t="str">
        <f>LEFT(Solicitacao_Prancha[[#This Row],[DESTINO]],4)</f>
        <v>0378</v>
      </c>
      <c r="Y1918" s="209" t="str">
        <f t="shared" si="809"/>
        <v>BRLP0396</v>
      </c>
      <c r="Z1918" s="209" t="str">
        <f t="shared" si="810"/>
        <v>03960378</v>
      </c>
      <c r="AA1918" s="209" t="str">
        <f t="shared" si="811"/>
        <v>BRLP0378</v>
      </c>
      <c r="AB1918" s="222" t="e">
        <f>VLOOKUP(Y1918,#REF!,2,0)</f>
        <v>#REF!</v>
      </c>
      <c r="AC1918" s="222" t="e">
        <f>VLOOKUP(Z1918,#REF!,2,0)</f>
        <v>#REF!</v>
      </c>
      <c r="AD1918" s="222" t="e">
        <f>VLOOKUP(AA1918,#REF!,2,0)</f>
        <v>#REF!</v>
      </c>
      <c r="AE1918" s="228" t="e">
        <f t="shared" si="812"/>
        <v>#REF!</v>
      </c>
      <c r="AF1918" s="230" t="e">
        <f t="shared" si="813"/>
        <v>#REF!</v>
      </c>
      <c r="AG1918" s="230">
        <v>2</v>
      </c>
      <c r="AH1918" s="230" t="e">
        <f t="shared" si="814"/>
        <v>#REF!</v>
      </c>
      <c r="AI1918" s="230" t="e">
        <f t="shared" si="815"/>
        <v>#REF!</v>
      </c>
      <c r="AJ1918" s="230" t="e">
        <f t="shared" si="816"/>
        <v>#REF!</v>
      </c>
      <c r="AK1918" s="209"/>
      <c r="AL1918" s="209"/>
      <c r="AM1918" s="209"/>
      <c r="AN1918" s="209"/>
      <c r="AO1918" s="209"/>
      <c r="AP1918" s="209"/>
      <c r="AQ1918" s="209"/>
      <c r="AR1918" s="209"/>
      <c r="AS1918" s="209"/>
      <c r="AT1918" s="209"/>
      <c r="AU1918" s="209"/>
      <c r="AV1918" s="209"/>
      <c r="AW1918" s="209"/>
    </row>
    <row r="1919" spans="1:49" x14ac:dyDescent="0.2">
      <c r="A1919" s="209">
        <v>4685</v>
      </c>
      <c r="B1919" s="209" t="s">
        <v>742</v>
      </c>
      <c r="C1919" s="210">
        <v>45695.943055555559</v>
      </c>
      <c r="D1919" s="209" t="s">
        <v>1124</v>
      </c>
      <c r="E1919" s="209" t="s">
        <v>493</v>
      </c>
      <c r="F1919" s="209">
        <v>1</v>
      </c>
      <c r="G1919" s="209" t="s">
        <v>533</v>
      </c>
      <c r="H1919" s="209" t="s">
        <v>624</v>
      </c>
      <c r="I1919" s="209" t="s">
        <v>622</v>
      </c>
      <c r="J1919" s="209" t="s">
        <v>531</v>
      </c>
      <c r="K1919" s="209" t="s">
        <v>2457</v>
      </c>
      <c r="L1919" s="209" t="s">
        <v>600</v>
      </c>
      <c r="M1919" s="209" t="s">
        <v>783</v>
      </c>
      <c r="N1919" s="209" t="s">
        <v>2506</v>
      </c>
      <c r="O1919" s="209"/>
      <c r="P1919" s="209" t="s">
        <v>630</v>
      </c>
      <c r="Q1919" s="209" t="s">
        <v>688</v>
      </c>
      <c r="R1919" s="209"/>
      <c r="S1919" s="209"/>
      <c r="T1919" s="209"/>
      <c r="U1919" s="222">
        <f>((CONCATENATE(Solicitacao_Prancha[[#This Row],[DATA MOVIMENTAÇÃO]]," ",Solicitacao_Prancha[[#This Row],[HORA MOVIMENTAÇÃO]])-Solicitacao_Prancha[[#This Row],[DATA SOLICITAÇÃO]])*24)+3</f>
        <v>10.366666666581295</v>
      </c>
      <c r="V1919" s="218" t="s">
        <v>410</v>
      </c>
      <c r="W1919" s="209" t="str">
        <f>LEFT(Solicitacao_Prancha[[#This Row],[ORIGEM]],4)</f>
        <v>1080</v>
      </c>
      <c r="X1919" s="209" t="str">
        <f>LEFT(Solicitacao_Prancha[[#This Row],[DESTINO]],4)</f>
        <v>0266</v>
      </c>
      <c r="Y1919" s="209" t="str">
        <f t="shared" si="809"/>
        <v>BRLP1080</v>
      </c>
      <c r="Z1919" s="209" t="str">
        <f t="shared" si="810"/>
        <v>10800266</v>
      </c>
      <c r="AA1919" s="209" t="str">
        <f t="shared" si="811"/>
        <v>BRLP0266</v>
      </c>
      <c r="AB1919" s="222" t="e">
        <f>VLOOKUP(Y1919,#REF!,2,0)</f>
        <v>#REF!</v>
      </c>
      <c r="AC1919" s="222" t="e">
        <f>VLOOKUP(Z1919,#REF!,2,0)</f>
        <v>#REF!</v>
      </c>
      <c r="AD1919" s="222" t="e">
        <f>VLOOKUP(AA1919,#REF!,2,0)</f>
        <v>#REF!</v>
      </c>
      <c r="AE1919" s="228" t="e">
        <f t="shared" si="812"/>
        <v>#REF!</v>
      </c>
      <c r="AF1919" s="230" t="e">
        <f t="shared" si="813"/>
        <v>#REF!</v>
      </c>
      <c r="AG1919" s="230">
        <v>2</v>
      </c>
      <c r="AH1919" s="230" t="e">
        <f t="shared" si="814"/>
        <v>#REF!</v>
      </c>
      <c r="AI1919" s="230" t="e">
        <f t="shared" si="815"/>
        <v>#REF!</v>
      </c>
      <c r="AJ1919" s="230" t="e">
        <f t="shared" si="816"/>
        <v>#REF!</v>
      </c>
      <c r="AK1919" s="209"/>
      <c r="AL1919" s="209"/>
      <c r="AM1919" s="209"/>
      <c r="AN1919" s="209"/>
      <c r="AO1919" s="209"/>
      <c r="AP1919" s="209"/>
      <c r="AQ1919" s="209"/>
      <c r="AR1919" s="209"/>
      <c r="AS1919" s="209"/>
      <c r="AT1919" s="209"/>
      <c r="AU1919" s="209"/>
      <c r="AV1919" s="209"/>
      <c r="AW1919" s="209"/>
    </row>
    <row r="1920" spans="1:49" x14ac:dyDescent="0.2">
      <c r="A1920" s="209">
        <v>4688</v>
      </c>
      <c r="B1920" s="209" t="s">
        <v>745</v>
      </c>
      <c r="C1920" s="210">
        <v>45696.445833333331</v>
      </c>
      <c r="D1920" s="209" t="s">
        <v>557</v>
      </c>
      <c r="E1920" s="209" t="s">
        <v>485</v>
      </c>
      <c r="F1920" s="209">
        <v>1</v>
      </c>
      <c r="G1920" s="209" t="s">
        <v>823</v>
      </c>
      <c r="H1920" s="209" t="s">
        <v>620</v>
      </c>
      <c r="I1920" s="209" t="s">
        <v>622</v>
      </c>
      <c r="J1920" s="209" t="s">
        <v>531</v>
      </c>
      <c r="K1920" s="209" t="s">
        <v>2457</v>
      </c>
      <c r="L1920" s="209" t="s">
        <v>607</v>
      </c>
      <c r="M1920" s="209" t="s">
        <v>647</v>
      </c>
      <c r="N1920" s="209" t="s">
        <v>1667</v>
      </c>
      <c r="O1920" s="209" t="s">
        <v>2518</v>
      </c>
      <c r="P1920" s="209" t="s">
        <v>630</v>
      </c>
      <c r="Q1920" s="209" t="s">
        <v>688</v>
      </c>
      <c r="R1920" s="209"/>
      <c r="S1920" s="209"/>
      <c r="T1920" s="209"/>
      <c r="U1920" s="222">
        <f>((CONCATENATE(Solicitacao_Prancha[[#This Row],[DATA MOVIMENTAÇÃO]]," ",Solicitacao_Prancha[[#This Row],[HORA MOVIMENTAÇÃO]])-Solicitacao_Prancha[[#This Row],[DATA SOLICITAÇÃO]])*24)+3</f>
        <v>0.79999999998835847</v>
      </c>
      <c r="V1920" s="218" t="s">
        <v>410</v>
      </c>
      <c r="W1920" s="209" t="str">
        <f>LEFT(Solicitacao_Prancha[[#This Row],[ORIGEM]],4)</f>
        <v>0298</v>
      </c>
      <c r="X1920" s="209" t="str">
        <f>LEFT(Solicitacao_Prancha[[#This Row],[DESTINO]],4)</f>
        <v>0546</v>
      </c>
      <c r="Y1920" s="209" t="str">
        <f t="shared" si="809"/>
        <v>BRLP0298</v>
      </c>
      <c r="Z1920" s="209" t="str">
        <f t="shared" si="810"/>
        <v>02980546</v>
      </c>
      <c r="AA1920" s="209" t="str">
        <f t="shared" si="811"/>
        <v>BRLP0546</v>
      </c>
      <c r="AB1920" s="222" t="e">
        <f>VLOOKUP(Y1920,#REF!,2,0)</f>
        <v>#REF!</v>
      </c>
      <c r="AC1920" s="222" t="e">
        <f>VLOOKUP(Z1920,#REF!,2,0)</f>
        <v>#REF!</v>
      </c>
      <c r="AD1920" s="222" t="e">
        <f>VLOOKUP(AA1920,#REF!,2,0)</f>
        <v>#REF!</v>
      </c>
      <c r="AE1920" s="228" t="e">
        <f t="shared" si="812"/>
        <v>#REF!</v>
      </c>
      <c r="AF1920" s="230" t="e">
        <f t="shared" si="813"/>
        <v>#REF!</v>
      </c>
      <c r="AG1920" s="230">
        <v>2</v>
      </c>
      <c r="AH1920" s="230" t="e">
        <f t="shared" si="814"/>
        <v>#REF!</v>
      </c>
      <c r="AI1920" s="230" t="e">
        <f t="shared" si="815"/>
        <v>#REF!</v>
      </c>
      <c r="AJ1920" s="230" t="e">
        <f t="shared" si="816"/>
        <v>#REF!</v>
      </c>
      <c r="AK1920" s="209"/>
      <c r="AL1920" s="209"/>
      <c r="AM1920" s="209"/>
      <c r="AN1920" s="209"/>
      <c r="AO1920" s="209"/>
      <c r="AP1920" s="209"/>
      <c r="AQ1920" s="209"/>
      <c r="AR1920" s="209"/>
      <c r="AS1920" s="209"/>
      <c r="AT1920" s="209"/>
      <c r="AU1920" s="209"/>
      <c r="AV1920" s="209"/>
      <c r="AW1920" s="209"/>
    </row>
    <row r="1921" spans="1:49" x14ac:dyDescent="0.2">
      <c r="A1921" s="209">
        <v>4689</v>
      </c>
      <c r="B1921" s="209" t="s">
        <v>745</v>
      </c>
      <c r="C1921" s="210">
        <v>45696.457638888889</v>
      </c>
      <c r="D1921" s="209" t="s">
        <v>557</v>
      </c>
      <c r="E1921" s="209" t="s">
        <v>485</v>
      </c>
      <c r="F1921" s="209">
        <v>1</v>
      </c>
      <c r="G1921" s="209" t="s">
        <v>1897</v>
      </c>
      <c r="H1921" s="209" t="s">
        <v>620</v>
      </c>
      <c r="I1921" s="209" t="s">
        <v>622</v>
      </c>
      <c r="J1921" s="209" t="s">
        <v>531</v>
      </c>
      <c r="K1921" s="209" t="s">
        <v>2457</v>
      </c>
      <c r="L1921" s="209" t="s">
        <v>594</v>
      </c>
      <c r="M1921" s="209" t="s">
        <v>1667</v>
      </c>
      <c r="N1921" s="209" t="s">
        <v>647</v>
      </c>
      <c r="O1921" s="209" t="s">
        <v>2519</v>
      </c>
      <c r="P1921" s="209" t="s">
        <v>848</v>
      </c>
      <c r="Q1921" s="209" t="s">
        <v>688</v>
      </c>
      <c r="R1921" s="209"/>
      <c r="S1921" s="209"/>
      <c r="T1921" s="209"/>
      <c r="U1921" s="222">
        <f>((CONCATENATE(Solicitacao_Prancha[[#This Row],[DATA MOVIMENTAÇÃO]]," ",Solicitacao_Prancha[[#This Row],[HORA MOVIMENTAÇÃO]])-Solicitacao_Prancha[[#This Row],[DATA SOLICITAÇÃO]])*24)+3</f>
        <v>5.0166666666045785</v>
      </c>
      <c r="V1921" s="218" t="s">
        <v>410</v>
      </c>
      <c r="W1921" s="209" t="str">
        <f>LEFT(Solicitacao_Prancha[[#This Row],[ORIGEM]],4)</f>
        <v>0546</v>
      </c>
      <c r="X1921" s="209" t="str">
        <f>LEFT(Solicitacao_Prancha[[#This Row],[DESTINO]],4)</f>
        <v>0298</v>
      </c>
      <c r="Y1921" s="209" t="str">
        <f t="shared" si="809"/>
        <v>BRLP0546</v>
      </c>
      <c r="Z1921" s="209" t="str">
        <f t="shared" si="810"/>
        <v>05460298</v>
      </c>
      <c r="AA1921" s="209" t="str">
        <f t="shared" si="811"/>
        <v>BRLP0298</v>
      </c>
      <c r="AB1921" s="222" t="e">
        <f>VLOOKUP(Y1921,#REF!,2,0)</f>
        <v>#REF!</v>
      </c>
      <c r="AC1921" s="222" t="e">
        <f>VLOOKUP(Z1921,#REF!,2,0)</f>
        <v>#REF!</v>
      </c>
      <c r="AD1921" s="222" t="e">
        <f>VLOOKUP(AA1921,#REF!,2,0)</f>
        <v>#REF!</v>
      </c>
      <c r="AE1921" s="228" t="e">
        <f t="shared" si="812"/>
        <v>#REF!</v>
      </c>
      <c r="AF1921" s="230" t="e">
        <f t="shared" si="813"/>
        <v>#REF!</v>
      </c>
      <c r="AG1921" s="230">
        <v>2</v>
      </c>
      <c r="AH1921" s="230" t="e">
        <f t="shared" si="814"/>
        <v>#REF!</v>
      </c>
      <c r="AI1921" s="230" t="e">
        <f t="shared" si="815"/>
        <v>#REF!</v>
      </c>
      <c r="AJ1921" s="230" t="e">
        <f t="shared" si="816"/>
        <v>#REF!</v>
      </c>
      <c r="AK1921" s="209"/>
      <c r="AL1921" s="209"/>
      <c r="AM1921" s="209"/>
      <c r="AN1921" s="209"/>
      <c r="AO1921" s="209"/>
      <c r="AP1921" s="209"/>
      <c r="AQ1921" s="209"/>
      <c r="AR1921" s="209"/>
      <c r="AS1921" s="209"/>
      <c r="AT1921" s="209"/>
      <c r="AU1921" s="209"/>
      <c r="AV1921" s="209"/>
      <c r="AW1921" s="209"/>
    </row>
    <row r="1922" spans="1:49" hidden="1" x14ac:dyDescent="0.2">
      <c r="A1922" s="209">
        <v>4690</v>
      </c>
      <c r="B1922" s="209" t="s">
        <v>718</v>
      </c>
      <c r="C1922" s="210">
        <v>45696.48333333333</v>
      </c>
      <c r="D1922" s="209" t="s">
        <v>2520</v>
      </c>
      <c r="E1922" s="209" t="s">
        <v>5</v>
      </c>
      <c r="F1922" s="209">
        <v>1</v>
      </c>
      <c r="G1922" s="209" t="s">
        <v>564</v>
      </c>
      <c r="H1922" s="209" t="s">
        <v>620</v>
      </c>
      <c r="I1922" s="209" t="s">
        <v>620</v>
      </c>
      <c r="J1922" s="209" t="s">
        <v>1</v>
      </c>
      <c r="K1922" s="209" t="s">
        <v>2521</v>
      </c>
      <c r="L1922" s="209" t="s">
        <v>593</v>
      </c>
      <c r="M1922" s="209" t="s">
        <v>410</v>
      </c>
      <c r="N1922" s="209" t="s">
        <v>410</v>
      </c>
      <c r="O1922" s="209" t="s">
        <v>2522</v>
      </c>
      <c r="P1922" s="209"/>
      <c r="Q1922" s="209" t="s">
        <v>687</v>
      </c>
      <c r="R1922" s="209"/>
      <c r="S1922" s="209"/>
      <c r="T1922" s="209"/>
      <c r="U1922" s="209"/>
      <c r="V1922" s="209"/>
      <c r="W1922" s="209"/>
      <c r="X1922" s="209"/>
      <c r="Y1922" s="209"/>
      <c r="Z1922" s="209"/>
      <c r="AA1922" s="209"/>
      <c r="AB1922" s="209"/>
      <c r="AC1922" s="209"/>
      <c r="AD1922" s="209"/>
      <c r="AE1922" s="209"/>
      <c r="AF1922" s="209"/>
      <c r="AG1922" s="209"/>
      <c r="AH1922" s="209"/>
      <c r="AI1922" s="209"/>
      <c r="AJ1922" s="209"/>
      <c r="AK1922" s="209"/>
      <c r="AL1922" s="209"/>
      <c r="AM1922" s="209"/>
      <c r="AN1922" s="209"/>
      <c r="AO1922" s="209"/>
      <c r="AP1922" s="209"/>
      <c r="AQ1922" s="209"/>
      <c r="AR1922" s="209"/>
      <c r="AS1922" s="209"/>
      <c r="AT1922" s="209"/>
      <c r="AU1922" s="209"/>
      <c r="AV1922" s="209"/>
      <c r="AW1922" s="209"/>
    </row>
    <row r="1923" spans="1:49" x14ac:dyDescent="0.2">
      <c r="A1923" s="209">
        <v>4691</v>
      </c>
      <c r="B1923" s="209" t="s">
        <v>742</v>
      </c>
      <c r="C1923" s="210">
        <v>45696.545138888891</v>
      </c>
      <c r="D1923" s="209" t="s">
        <v>499</v>
      </c>
      <c r="E1923" s="209" t="s">
        <v>489</v>
      </c>
      <c r="F1923" s="209">
        <v>1</v>
      </c>
      <c r="G1923" s="209" t="s">
        <v>534</v>
      </c>
      <c r="H1923" s="209" t="s">
        <v>620</v>
      </c>
      <c r="I1923" s="209" t="s">
        <v>624</v>
      </c>
      <c r="J1923" s="209" t="s">
        <v>531</v>
      </c>
      <c r="K1923" s="209" t="s">
        <v>2457</v>
      </c>
      <c r="L1923" s="209" t="s">
        <v>1300</v>
      </c>
      <c r="M1923" s="209" t="s">
        <v>410</v>
      </c>
      <c r="N1923" s="209" t="s">
        <v>2276</v>
      </c>
      <c r="O1923" s="209" t="s">
        <v>2523</v>
      </c>
      <c r="P1923" s="209" t="s">
        <v>630</v>
      </c>
      <c r="Q1923" s="209" t="s">
        <v>688</v>
      </c>
      <c r="R1923" s="209"/>
      <c r="S1923" s="209"/>
      <c r="T1923" s="209"/>
      <c r="U1923" s="222">
        <f>((CONCATENATE(Solicitacao_Prancha[[#This Row],[DATA MOVIMENTAÇÃO]]," ",Solicitacao_Prancha[[#This Row],[HORA MOVIMENTAÇÃO]])-Solicitacao_Prancha[[#This Row],[DATA SOLICITAÇÃO]])*24)+3</f>
        <v>0.58333333331393078</v>
      </c>
      <c r="V1923" s="218" t="s">
        <v>410</v>
      </c>
      <c r="W1923" s="209" t="str">
        <f>LEFT(Solicitacao_Prancha[[#This Row],[ORIGEM]],4)</f>
        <v>BRLP</v>
      </c>
      <c r="X1923" s="209" t="str">
        <f>LEFT(Solicitacao_Prancha[[#This Row],[DESTINO]],4)</f>
        <v>0474</v>
      </c>
      <c r="Y1923" s="209" t="str">
        <f t="shared" ref="Y1923:Y1924" si="817">CONCATENATE(V1923,W1923)</f>
        <v>BRLPBRLP</v>
      </c>
      <c r="Z1923" s="209" t="str">
        <f t="shared" ref="Z1923:Z1924" si="818">CONCATENATE(W1923,X1923)</f>
        <v>BRLP0474</v>
      </c>
      <c r="AA1923" s="209" t="str">
        <f t="shared" ref="AA1923:AA1924" si="819">CONCATENATE(V1923,X1923)</f>
        <v>BRLP0474</v>
      </c>
      <c r="AB1923" s="222" t="e">
        <f>VLOOKUP(Y1923,#REF!,2,0)</f>
        <v>#REF!</v>
      </c>
      <c r="AC1923" s="222" t="e">
        <f>VLOOKUP(Z1923,#REF!,2,0)</f>
        <v>#REF!</v>
      </c>
      <c r="AD1923" s="222" t="e">
        <f>VLOOKUP(AA1923,#REF!,2,0)</f>
        <v>#REF!</v>
      </c>
      <c r="AE1923" s="228" t="e">
        <f t="shared" ref="AE1923:AE1924" si="820">SUM(AB1923:AD1923)</f>
        <v>#REF!</v>
      </c>
      <c r="AF1923" s="230" t="e">
        <f t="shared" ref="AF1923:AF1924" si="821">(AB1923/65)+(AC1923/42.5)+(AD1923/65)</f>
        <v>#REF!</v>
      </c>
      <c r="AG1923" s="230">
        <v>2</v>
      </c>
      <c r="AH1923" s="230" t="e">
        <f t="shared" ref="AH1923:AH1924" si="822">(AD1923/65)+(AE1923/42.5)+(AF1923/65)</f>
        <v>#REF!</v>
      </c>
      <c r="AI1923" s="230" t="e">
        <f t="shared" ref="AI1923:AI1924" si="823">(AE1923/65)+(AF1923/42.5)+(AG1923/65)</f>
        <v>#REF!</v>
      </c>
      <c r="AJ1923" s="230" t="e">
        <f t="shared" ref="AJ1923:AJ1924" si="824">(AF1923/65)+(AG1923/42.5)+(AH1923/65)</f>
        <v>#REF!</v>
      </c>
      <c r="AK1923" s="209"/>
      <c r="AL1923" s="209"/>
      <c r="AM1923" s="209"/>
      <c r="AN1923" s="209"/>
      <c r="AO1923" s="209"/>
      <c r="AP1923" s="209"/>
      <c r="AQ1923" s="209"/>
      <c r="AR1923" s="209"/>
      <c r="AS1923" s="209"/>
      <c r="AT1923" s="209"/>
      <c r="AU1923" s="209"/>
      <c r="AV1923" s="209"/>
      <c r="AW1923" s="209"/>
    </row>
    <row r="1924" spans="1:49" x14ac:dyDescent="0.2">
      <c r="A1924" s="209">
        <v>4697</v>
      </c>
      <c r="B1924" s="209" t="s">
        <v>742</v>
      </c>
      <c r="C1924" s="210">
        <v>45696.600694444445</v>
      </c>
      <c r="D1924" s="209" t="s">
        <v>499</v>
      </c>
      <c r="E1924" s="209" t="s">
        <v>489</v>
      </c>
      <c r="F1924" s="209">
        <v>1</v>
      </c>
      <c r="G1924" s="209" t="s">
        <v>534</v>
      </c>
      <c r="H1924" s="209" t="s">
        <v>620</v>
      </c>
      <c r="I1924" s="209" t="s">
        <v>624</v>
      </c>
      <c r="J1924" s="209" t="s">
        <v>531</v>
      </c>
      <c r="K1924" s="209" t="s">
        <v>2457</v>
      </c>
      <c r="L1924" s="209" t="s">
        <v>598</v>
      </c>
      <c r="M1924" s="209" t="s">
        <v>2276</v>
      </c>
      <c r="N1924" s="209" t="s">
        <v>2526</v>
      </c>
      <c r="O1924" s="209" t="s">
        <v>2527</v>
      </c>
      <c r="P1924" s="209" t="s">
        <v>630</v>
      </c>
      <c r="Q1924" s="209" t="s">
        <v>688</v>
      </c>
      <c r="R1924" s="209"/>
      <c r="S1924" s="209"/>
      <c r="T1924" s="209"/>
      <c r="U1924" s="222">
        <f>((CONCATENATE(Solicitacao_Prancha[[#This Row],[DATA MOVIMENTAÇÃO]]," ",Solicitacao_Prancha[[#This Row],[HORA MOVIMENTAÇÃO]])-Solicitacao_Prancha[[#This Row],[DATA SOLICITAÇÃO]])*24)+3</f>
        <v>2.5833333333721384</v>
      </c>
      <c r="V1924" s="218" t="s">
        <v>410</v>
      </c>
      <c r="W1924" s="209" t="str">
        <f>LEFT(Solicitacao_Prancha[[#This Row],[ORIGEM]],4)</f>
        <v>0474</v>
      </c>
      <c r="X1924" s="209" t="str">
        <f>LEFT(Solicitacao_Prancha[[#This Row],[DESTINO]],4)</f>
        <v>0344</v>
      </c>
      <c r="Y1924" s="209" t="str">
        <f t="shared" si="817"/>
        <v>BRLP0474</v>
      </c>
      <c r="Z1924" s="209" t="str">
        <f t="shared" si="818"/>
        <v>04740344</v>
      </c>
      <c r="AA1924" s="209" t="str">
        <f t="shared" si="819"/>
        <v>BRLP0344</v>
      </c>
      <c r="AB1924" s="222" t="e">
        <f>VLOOKUP(Y1924,#REF!,2,0)</f>
        <v>#REF!</v>
      </c>
      <c r="AC1924" s="222" t="e">
        <f>VLOOKUP(Z1924,#REF!,2,0)</f>
        <v>#REF!</v>
      </c>
      <c r="AD1924" s="222" t="e">
        <f>VLOOKUP(AA1924,#REF!,2,0)</f>
        <v>#REF!</v>
      </c>
      <c r="AE1924" s="228" t="e">
        <f t="shared" si="820"/>
        <v>#REF!</v>
      </c>
      <c r="AF1924" s="230" t="e">
        <f t="shared" si="821"/>
        <v>#REF!</v>
      </c>
      <c r="AG1924" s="230">
        <v>2</v>
      </c>
      <c r="AH1924" s="230" t="e">
        <f t="shared" si="822"/>
        <v>#REF!</v>
      </c>
      <c r="AI1924" s="230" t="e">
        <f t="shared" si="823"/>
        <v>#REF!</v>
      </c>
      <c r="AJ1924" s="230" t="e">
        <f t="shared" si="824"/>
        <v>#REF!</v>
      </c>
      <c r="AK1924" s="209"/>
      <c r="AL1924" s="209"/>
      <c r="AM1924" s="209"/>
      <c r="AN1924" s="209"/>
      <c r="AO1924" s="209"/>
      <c r="AP1924" s="209"/>
      <c r="AQ1924" s="209"/>
      <c r="AR1924" s="209"/>
      <c r="AS1924" s="209"/>
      <c r="AT1924" s="209"/>
      <c r="AU1924" s="209"/>
      <c r="AV1924" s="209"/>
      <c r="AW1924" s="209"/>
    </row>
    <row r="1925" spans="1:49" hidden="1" x14ac:dyDescent="0.2">
      <c r="A1925" s="209">
        <v>4698</v>
      </c>
      <c r="B1925" s="209" t="s">
        <v>745</v>
      </c>
      <c r="C1925" s="209">
        <v>45696.609722222223</v>
      </c>
      <c r="D1925" s="209" t="s">
        <v>484</v>
      </c>
      <c r="E1925" s="209" t="s">
        <v>497</v>
      </c>
      <c r="F1925" s="209">
        <v>4</v>
      </c>
      <c r="G1925" s="209" t="s">
        <v>486</v>
      </c>
      <c r="H1925" s="209" t="s">
        <v>624</v>
      </c>
      <c r="I1925" s="209" t="s">
        <v>622</v>
      </c>
      <c r="J1925" s="209" t="s">
        <v>1</v>
      </c>
      <c r="K1925" s="209" t="s">
        <v>2521</v>
      </c>
      <c r="L1925" s="209" t="s">
        <v>607</v>
      </c>
      <c r="M1925" s="209" t="s">
        <v>1499</v>
      </c>
      <c r="N1925" s="209" t="s">
        <v>696</v>
      </c>
      <c r="O1925" s="209" t="s">
        <v>2528</v>
      </c>
      <c r="P1925" s="209"/>
      <c r="Q1925" s="209" t="s">
        <v>688</v>
      </c>
      <c r="R1925" s="209" t="e">
        <f>VLOOKUP(LEFT(Solicitacao_Prancha[[#This Row],[ORIGEM]],4),#REF!,2,0)</f>
        <v>#REF!</v>
      </c>
      <c r="S1925" s="209" t="e">
        <f>VLOOKUP(LEFT(Solicitacao_Prancha[[#This Row],[DESTINO]],4),#REF!,2,0)</f>
        <v>#REF!</v>
      </c>
      <c r="T1925" s="209" t="str">
        <f t="shared" ref="T1925" si="825">IF(U1925&gt;=48,"Aderente","Não Aderente")</f>
        <v>Não Aderente</v>
      </c>
      <c r="U1925" s="209">
        <f>((CONCATENATE(Solicitacao_Prancha[[#This Row],[DATA MOVIMENTAÇÃO]]," ",Solicitacao_Prancha[[#This Row],[HORA MOVIMENTAÇÃO]])-Solicitacao_Prancha[[#This Row],[DATA SOLICITAÇÃO]])*24)+3</f>
        <v>44.866666666581295</v>
      </c>
      <c r="V1925" s="209" t="s">
        <v>410</v>
      </c>
      <c r="W1925" s="209" t="str">
        <f>LEFT(Solicitacao_Prancha[[#This Row],[ORIGEM]],4)</f>
        <v>0077</v>
      </c>
      <c r="X1925" s="209" t="str">
        <f>LEFT(Solicitacao_Prancha[[#This Row],[DESTINO]],4)</f>
        <v>0347</v>
      </c>
      <c r="Y1925" s="209" t="str">
        <f t="shared" ref="Y1925" si="826">CONCATENATE(V1925,W1925)</f>
        <v>BRLP0077</v>
      </c>
      <c r="Z1925" s="209" t="str">
        <f t="shared" ref="Z1925" si="827">CONCATENATE(W1925,X1925)</f>
        <v>00770347</v>
      </c>
      <c r="AA1925" s="209" t="str">
        <f t="shared" ref="AA1925" si="828">CONCATENATE(V1925,X1925)</f>
        <v>BRLP0347</v>
      </c>
      <c r="AB1925" s="209" t="e">
        <f>VLOOKUP(Y1925,#REF!,2,0)</f>
        <v>#REF!</v>
      </c>
      <c r="AC1925" s="209" t="e">
        <f>VLOOKUP(Z1925,#REF!,2,0)</f>
        <v>#REF!</v>
      </c>
      <c r="AD1925" s="209" t="e">
        <f>VLOOKUP(AA1925,#REF!,2,0)</f>
        <v>#REF!</v>
      </c>
      <c r="AE1925" s="209" t="e">
        <f t="shared" ref="AE1925" si="829">SUM(AB1925:AD1925)</f>
        <v>#REF!</v>
      </c>
      <c r="AF1925" s="209" t="e">
        <f t="shared" ref="AF1925" si="830">(AB1925/65)+(AC1925/42.5)+(AD1925/65)</f>
        <v>#REF!</v>
      </c>
      <c r="AG1925" s="209">
        <v>2</v>
      </c>
      <c r="AH1925" s="209" t="e">
        <f t="shared" ref="AH1925" si="831">(AD1925/65)+(AE1925/42.5)+(AF1925/65)</f>
        <v>#REF!</v>
      </c>
      <c r="AI1925" s="209" t="e">
        <f t="shared" ref="AI1925" si="832">(AE1925/65)+(AF1925/42.5)+(AG1925/65)</f>
        <v>#REF!</v>
      </c>
      <c r="AJ1925" s="209" t="e">
        <f t="shared" ref="AJ1925" si="833">(AF1925/65)+(AG1925/42.5)+(AH1925/65)</f>
        <v>#REF!</v>
      </c>
      <c r="AK1925" s="209"/>
      <c r="AL1925" s="209"/>
      <c r="AM1925" s="209"/>
      <c r="AN1925" s="209"/>
      <c r="AO1925" s="209"/>
      <c r="AP1925" s="209"/>
      <c r="AQ1925" s="209"/>
      <c r="AR1925" s="209"/>
      <c r="AS1925" s="209"/>
      <c r="AT1925" s="209"/>
      <c r="AU1925" s="209"/>
      <c r="AV1925" s="209"/>
      <c r="AW1925" s="209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M2882"/>
  <sheetViews>
    <sheetView showGridLines="0" workbookViewId="0">
      <selection activeCell="E29" sqref="E29"/>
    </sheetView>
  </sheetViews>
  <sheetFormatPr defaultRowHeight="11.25" x14ac:dyDescent="0.2"/>
  <cols>
    <col min="1" max="1" width="13.7109375" style="2" bestFit="1" customWidth="1"/>
    <col min="2" max="2" width="15.7109375" style="1" bestFit="1" customWidth="1"/>
    <col min="3" max="3" width="17.7109375" style="4" bestFit="1" customWidth="1"/>
    <col min="4" max="4" width="8.140625" style="1" bestFit="1" customWidth="1"/>
    <col min="5" max="5" width="11.7109375" style="1" bestFit="1" customWidth="1"/>
    <col min="6" max="6" width="16.7109375" style="1" bestFit="1" customWidth="1"/>
    <col min="7" max="7" width="15.7109375" style="1" bestFit="1" customWidth="1"/>
    <col min="8" max="8" width="12.140625" style="1" bestFit="1" customWidth="1"/>
    <col min="9" max="9" width="15.7109375" style="1" bestFit="1" customWidth="1"/>
    <col min="10" max="10" width="17.7109375" style="1" bestFit="1" customWidth="1"/>
    <col min="11" max="11" width="8.140625" style="1" bestFit="1" customWidth="1"/>
    <col min="12" max="12" width="9.28515625" style="1" bestFit="1" customWidth="1"/>
    <col min="13" max="13" width="9.28515625" style="5" bestFit="1" customWidth="1"/>
    <col min="14" max="50" width="9.28515625" style="1" bestFit="1" customWidth="1"/>
    <col min="51" max="52" width="8.140625" style="1" bestFit="1" customWidth="1"/>
    <col min="53" max="195" width="16.7109375" style="1" bestFit="1" customWidth="1"/>
    <col min="196" max="196" width="8.140625" style="1" bestFit="1" customWidth="1"/>
    <col min="197" max="16384" width="9.140625" style="1"/>
  </cols>
  <sheetData>
    <row r="1" spans="1:13" x14ac:dyDescent="0.2">
      <c r="A1" s="232" t="s">
        <v>694</v>
      </c>
      <c r="B1" s="232"/>
      <c r="C1" s="232"/>
      <c r="D1" s="232"/>
      <c r="E1" s="232"/>
      <c r="G1" s="232" t="s">
        <v>694</v>
      </c>
      <c r="H1" s="232"/>
      <c r="I1" s="232"/>
      <c r="J1" s="232"/>
      <c r="K1" s="232"/>
    </row>
    <row r="2" spans="1:13" x14ac:dyDescent="0.2">
      <c r="A2" s="6" t="s">
        <v>692</v>
      </c>
      <c r="B2" s="233" t="s">
        <v>693</v>
      </c>
      <c r="C2" s="233"/>
      <c r="D2" s="233"/>
      <c r="E2" s="233"/>
      <c r="G2" s="6" t="s">
        <v>692</v>
      </c>
      <c r="H2" s="233" t="s">
        <v>693</v>
      </c>
      <c r="I2" s="233"/>
      <c r="J2" s="233"/>
      <c r="K2" s="233"/>
    </row>
    <row r="3" spans="1:13" x14ac:dyDescent="0.2">
      <c r="G3" s="2"/>
      <c r="I3" s="4"/>
    </row>
    <row r="4" spans="1:13" x14ac:dyDescent="0.2">
      <c r="A4" s="1"/>
      <c r="I4" s="4"/>
    </row>
    <row r="5" spans="1:13" ht="15" x14ac:dyDescent="0.25">
      <c r="A5"/>
      <c r="B5"/>
      <c r="G5"/>
      <c r="H5"/>
      <c r="I5" s="4"/>
    </row>
    <row r="6" spans="1:13" ht="15" x14ac:dyDescent="0.25">
      <c r="A6"/>
      <c r="B6"/>
      <c r="C6" s="1"/>
      <c r="G6"/>
      <c r="H6"/>
      <c r="M6" s="1"/>
    </row>
    <row r="7" spans="1:13" x14ac:dyDescent="0.2">
      <c r="A7" s="1"/>
      <c r="C7" s="1"/>
      <c r="M7" s="1"/>
    </row>
    <row r="8" spans="1:13" ht="15" x14ac:dyDescent="0.25">
      <c r="A8" s="9"/>
      <c r="B8" s="10"/>
      <c r="C8" s="11"/>
      <c r="D8"/>
      <c r="E8" s="231" t="s">
        <v>695</v>
      </c>
      <c r="G8" s="9"/>
      <c r="H8" s="10"/>
      <c r="I8" s="11"/>
      <c r="J8"/>
      <c r="K8"/>
      <c r="M8" s="1"/>
    </row>
    <row r="9" spans="1:13" ht="15" x14ac:dyDescent="0.25">
      <c r="A9" s="12"/>
      <c r="B9" s="13"/>
      <c r="C9" s="14"/>
      <c r="D9"/>
      <c r="E9" s="231"/>
      <c r="G9" s="12"/>
      <c r="H9" s="13"/>
      <c r="I9" s="14"/>
      <c r="J9"/>
      <c r="K9"/>
      <c r="L9" s="3"/>
      <c r="M9" s="3"/>
    </row>
    <row r="10" spans="1:13" ht="15" x14ac:dyDescent="0.25">
      <c r="A10" s="12"/>
      <c r="B10" s="13"/>
      <c r="C10" s="14"/>
      <c r="D10"/>
      <c r="E10" s="7" t="e">
        <f>C10/D10</f>
        <v>#DIV/0!</v>
      </c>
      <c r="G10" s="12"/>
      <c r="H10" s="13"/>
      <c r="I10" s="14"/>
      <c r="J10"/>
      <c r="K10"/>
      <c r="M10" s="1"/>
    </row>
    <row r="11" spans="1:13" ht="15" x14ac:dyDescent="0.25">
      <c r="A11" s="12"/>
      <c r="B11" s="13"/>
      <c r="C11" s="14"/>
      <c r="D11"/>
      <c r="E11" s="7" t="e">
        <f t="shared" ref="E11:E15" si="0">C11/D11</f>
        <v>#DIV/0!</v>
      </c>
      <c r="G11" s="12"/>
      <c r="H11" s="13"/>
      <c r="I11" s="14"/>
      <c r="J11"/>
      <c r="K11"/>
      <c r="M11" s="1"/>
    </row>
    <row r="12" spans="1:13" ht="15" x14ac:dyDescent="0.25">
      <c r="A12" s="12"/>
      <c r="B12" s="13"/>
      <c r="C12" s="14"/>
      <c r="D12"/>
      <c r="E12" s="7" t="e">
        <f t="shared" si="0"/>
        <v>#DIV/0!</v>
      </c>
      <c r="G12" s="12"/>
      <c r="H12" s="13"/>
      <c r="I12" s="14"/>
      <c r="J12"/>
      <c r="K12"/>
      <c r="M12" s="1"/>
    </row>
    <row r="13" spans="1:13" ht="15" x14ac:dyDescent="0.25">
      <c r="A13" s="12"/>
      <c r="B13" s="13"/>
      <c r="C13" s="14"/>
      <c r="D13"/>
      <c r="E13" s="7" t="e">
        <f t="shared" si="0"/>
        <v>#DIV/0!</v>
      </c>
      <c r="G13" s="12"/>
      <c r="H13" s="13"/>
      <c r="I13" s="14"/>
      <c r="J13"/>
      <c r="K13"/>
      <c r="M13" s="1"/>
    </row>
    <row r="14" spans="1:13" ht="15" x14ac:dyDescent="0.25">
      <c r="A14" s="12"/>
      <c r="B14" s="13"/>
      <c r="C14" s="14"/>
      <c r="D14"/>
      <c r="E14" s="7" t="e">
        <f t="shared" si="0"/>
        <v>#DIV/0!</v>
      </c>
      <c r="G14" s="12"/>
      <c r="H14" s="13"/>
      <c r="I14" s="14"/>
      <c r="J14"/>
      <c r="K14"/>
      <c r="M14" s="1"/>
    </row>
    <row r="15" spans="1:13" ht="15" x14ac:dyDescent="0.25">
      <c r="A15" s="12"/>
      <c r="B15" s="13"/>
      <c r="C15" s="14"/>
      <c r="D15"/>
      <c r="E15" s="7" t="e">
        <f t="shared" si="0"/>
        <v>#DIV/0!</v>
      </c>
      <c r="G15" s="12"/>
      <c r="H15" s="13"/>
      <c r="I15" s="14"/>
      <c r="J15"/>
      <c r="K15"/>
      <c r="M15" s="1"/>
    </row>
    <row r="16" spans="1:13" ht="15" x14ac:dyDescent="0.25">
      <c r="A16" s="12"/>
      <c r="B16" s="13"/>
      <c r="C16" s="14"/>
      <c r="D16"/>
      <c r="E16" s="8" t="e">
        <f>C16/D16</f>
        <v>#DIV/0!</v>
      </c>
      <c r="G16" s="12"/>
      <c r="H16" s="13"/>
      <c r="I16" s="14"/>
      <c r="J16"/>
      <c r="K16"/>
      <c r="M16" s="1"/>
    </row>
    <row r="17" spans="1:13" ht="15" x14ac:dyDescent="0.25">
      <c r="A17" s="12"/>
      <c r="B17" s="13"/>
      <c r="C17" s="14"/>
      <c r="G17" s="12"/>
      <c r="H17" s="13"/>
      <c r="I17" s="14"/>
      <c r="J17"/>
      <c r="K17"/>
      <c r="M17" s="1"/>
    </row>
    <row r="18" spans="1:13" ht="15" x14ac:dyDescent="0.25">
      <c r="A18" s="12"/>
      <c r="B18" s="13"/>
      <c r="C18" s="14"/>
      <c r="G18" s="12"/>
      <c r="H18" s="13"/>
      <c r="I18" s="14"/>
      <c r="J18"/>
      <c r="K18"/>
      <c r="M18" s="1"/>
    </row>
    <row r="19" spans="1:13" ht="15" x14ac:dyDescent="0.25">
      <c r="A19" s="12"/>
      <c r="B19" s="13"/>
      <c r="C19" s="14"/>
      <c r="G19" s="12"/>
      <c r="H19" s="13"/>
      <c r="I19" s="14"/>
      <c r="J19"/>
      <c r="K19"/>
      <c r="M19" s="1"/>
    </row>
    <row r="20" spans="1:13" ht="15" x14ac:dyDescent="0.25">
      <c r="A20" s="12"/>
      <c r="B20" s="13"/>
      <c r="C20" s="14"/>
      <c r="G20" s="12"/>
      <c r="H20" s="13"/>
      <c r="I20" s="14"/>
      <c r="J20"/>
      <c r="K20"/>
      <c r="M20" s="1"/>
    </row>
    <row r="21" spans="1:13" ht="15" x14ac:dyDescent="0.25">
      <c r="A21" s="12"/>
      <c r="B21" s="13"/>
      <c r="C21" s="14"/>
      <c r="G21" s="12"/>
      <c r="H21" s="13"/>
      <c r="I21" s="14"/>
      <c r="J21"/>
      <c r="K21"/>
      <c r="M21" s="1"/>
    </row>
    <row r="22" spans="1:13" ht="15" x14ac:dyDescent="0.25">
      <c r="A22" s="12"/>
      <c r="B22" s="13"/>
      <c r="C22" s="14"/>
      <c r="G22" s="12"/>
      <c r="H22" s="13"/>
      <c r="I22" s="14"/>
      <c r="J22"/>
      <c r="K22"/>
      <c r="M22" s="1"/>
    </row>
    <row r="23" spans="1:13" ht="15" x14ac:dyDescent="0.25">
      <c r="A23" s="12"/>
      <c r="B23" s="13"/>
      <c r="C23" s="14"/>
      <c r="G23" s="12"/>
      <c r="H23" s="13"/>
      <c r="I23" s="14"/>
      <c r="J23"/>
      <c r="K23"/>
      <c r="M23" s="1"/>
    </row>
    <row r="24" spans="1:13" ht="15" x14ac:dyDescent="0.25">
      <c r="A24" s="12"/>
      <c r="B24" s="13"/>
      <c r="C24" s="14"/>
      <c r="G24" s="12"/>
      <c r="H24" s="13"/>
      <c r="I24" s="14"/>
      <c r="J24"/>
      <c r="K24"/>
      <c r="M24" s="1"/>
    </row>
    <row r="25" spans="1:13" ht="15" x14ac:dyDescent="0.25">
      <c r="A25" s="15"/>
      <c r="B25" s="16"/>
      <c r="C25" s="17"/>
      <c r="G25" s="15"/>
      <c r="H25" s="16"/>
      <c r="I25" s="17"/>
      <c r="J25"/>
      <c r="K25"/>
      <c r="M25" s="1"/>
    </row>
    <row r="26" spans="1:13" ht="15" x14ac:dyDescent="0.25">
      <c r="A26" s="1"/>
      <c r="C26" s="1"/>
      <c r="G26"/>
      <c r="H26"/>
      <c r="I26"/>
      <c r="J26"/>
      <c r="K26"/>
      <c r="M26" s="1"/>
    </row>
    <row r="27" spans="1:13" ht="15" x14ac:dyDescent="0.25">
      <c r="A27" s="1"/>
      <c r="C27" s="1"/>
      <c r="G27"/>
      <c r="H27"/>
      <c r="I27"/>
      <c r="J27"/>
      <c r="K27"/>
      <c r="M27" s="1"/>
    </row>
    <row r="28" spans="1:13" ht="15" x14ac:dyDescent="0.25">
      <c r="A28" s="1"/>
      <c r="C28" s="1"/>
      <c r="G28"/>
      <c r="H28"/>
      <c r="I28"/>
      <c r="J28"/>
      <c r="K28"/>
      <c r="M28" s="1"/>
    </row>
    <row r="29" spans="1:13" ht="15" x14ac:dyDescent="0.25">
      <c r="A29" s="1"/>
      <c r="C29" s="1"/>
      <c r="G29"/>
      <c r="H29"/>
      <c r="I29"/>
      <c r="J29"/>
      <c r="K29"/>
      <c r="M29" s="1"/>
    </row>
    <row r="30" spans="1:13" ht="15" x14ac:dyDescent="0.25">
      <c r="A30" s="1"/>
      <c r="C30" s="1"/>
      <c r="G30"/>
      <c r="H30"/>
      <c r="I30"/>
      <c r="J30"/>
      <c r="K30"/>
      <c r="M30" s="1"/>
    </row>
    <row r="31" spans="1:13" ht="15" x14ac:dyDescent="0.25">
      <c r="A31" s="1"/>
      <c r="C31" s="1"/>
      <c r="G31"/>
      <c r="H31"/>
      <c r="I31"/>
      <c r="J31"/>
      <c r="K31"/>
      <c r="M31" s="1"/>
    </row>
    <row r="32" spans="1:13" ht="15" x14ac:dyDescent="0.25">
      <c r="A32" s="1"/>
      <c r="C32" s="1"/>
      <c r="G32"/>
      <c r="H32"/>
      <c r="I32"/>
      <c r="J32"/>
      <c r="K32"/>
      <c r="M32" s="1"/>
    </row>
    <row r="33" spans="1:13" ht="15" x14ac:dyDescent="0.25">
      <c r="A33" s="1"/>
      <c r="C33" s="1"/>
      <c r="G33"/>
      <c r="H33"/>
      <c r="I33"/>
      <c r="J33"/>
      <c r="K33"/>
      <c r="M33" s="1"/>
    </row>
    <row r="34" spans="1:13" ht="15" x14ac:dyDescent="0.25">
      <c r="A34" s="1"/>
      <c r="C34" s="1"/>
      <c r="G34"/>
      <c r="H34"/>
      <c r="I34"/>
      <c r="J34"/>
      <c r="K34"/>
      <c r="M34" s="1"/>
    </row>
    <row r="35" spans="1:13" ht="15" x14ac:dyDescent="0.25">
      <c r="A35" s="1"/>
      <c r="C35" s="1"/>
      <c r="G35"/>
      <c r="H35"/>
      <c r="I35"/>
      <c r="J35"/>
      <c r="K35"/>
      <c r="M35" s="1"/>
    </row>
    <row r="36" spans="1:13" ht="15" x14ac:dyDescent="0.25">
      <c r="A36" s="1"/>
      <c r="C36" s="1"/>
      <c r="G36"/>
      <c r="H36"/>
      <c r="I36"/>
      <c r="J36"/>
      <c r="K36"/>
      <c r="M36" s="1"/>
    </row>
    <row r="37" spans="1:13" ht="15" x14ac:dyDescent="0.25">
      <c r="A37" s="1"/>
      <c r="C37" s="1"/>
      <c r="G37"/>
      <c r="H37"/>
      <c r="I37"/>
      <c r="J37"/>
      <c r="K37"/>
      <c r="M37" s="1"/>
    </row>
    <row r="38" spans="1:13" ht="15" x14ac:dyDescent="0.25">
      <c r="A38" s="1"/>
      <c r="C38" s="1"/>
      <c r="G38"/>
      <c r="H38"/>
      <c r="I38"/>
      <c r="J38"/>
      <c r="K38"/>
      <c r="M38" s="1"/>
    </row>
    <row r="39" spans="1:13" ht="15" x14ac:dyDescent="0.25">
      <c r="A39" s="1"/>
      <c r="C39" s="1"/>
      <c r="G39"/>
      <c r="H39"/>
      <c r="I39"/>
      <c r="J39"/>
      <c r="K39"/>
      <c r="M39" s="1"/>
    </row>
    <row r="40" spans="1:13" ht="15" x14ac:dyDescent="0.25">
      <c r="A40" s="1"/>
      <c r="C40" s="1"/>
      <c r="G40"/>
      <c r="H40"/>
      <c r="I40"/>
      <c r="J40"/>
      <c r="K40"/>
      <c r="M40" s="1"/>
    </row>
    <row r="41" spans="1:13" ht="15" x14ac:dyDescent="0.25">
      <c r="A41" s="1"/>
      <c r="C41" s="1"/>
      <c r="G41"/>
      <c r="H41"/>
      <c r="I41"/>
      <c r="J41"/>
      <c r="K41"/>
      <c r="M41" s="1"/>
    </row>
    <row r="42" spans="1:13" ht="15" x14ac:dyDescent="0.25">
      <c r="A42" s="1"/>
      <c r="C42" s="1"/>
      <c r="G42"/>
      <c r="H42"/>
      <c r="I42"/>
      <c r="J42"/>
      <c r="K42"/>
      <c r="M42" s="1"/>
    </row>
    <row r="43" spans="1:13" ht="15" x14ac:dyDescent="0.25">
      <c r="A43" s="1"/>
      <c r="C43" s="1"/>
      <c r="G43"/>
      <c r="H43"/>
      <c r="I43"/>
      <c r="J43"/>
      <c r="K43"/>
      <c r="M43" s="1"/>
    </row>
    <row r="44" spans="1:13" ht="15" x14ac:dyDescent="0.25">
      <c r="A44" s="1"/>
      <c r="C44" s="1"/>
      <c r="G44"/>
      <c r="H44"/>
      <c r="I44"/>
      <c r="J44"/>
      <c r="K44"/>
      <c r="M44" s="1"/>
    </row>
    <row r="45" spans="1:13" ht="15" x14ac:dyDescent="0.25">
      <c r="A45" s="1"/>
      <c r="C45" s="1"/>
      <c r="G45"/>
      <c r="H45"/>
      <c r="I45"/>
      <c r="J45"/>
      <c r="K45"/>
      <c r="M45" s="1"/>
    </row>
    <row r="46" spans="1:13" ht="15" x14ac:dyDescent="0.25">
      <c r="A46" s="1"/>
      <c r="C46" s="1"/>
      <c r="G46"/>
      <c r="H46"/>
      <c r="I46"/>
      <c r="J46"/>
      <c r="K46"/>
      <c r="M46" s="1"/>
    </row>
    <row r="47" spans="1:13" ht="15" x14ac:dyDescent="0.25">
      <c r="A47" s="1"/>
      <c r="C47" s="1"/>
      <c r="G47"/>
      <c r="H47"/>
      <c r="I47"/>
      <c r="J47"/>
      <c r="K47"/>
      <c r="M47" s="1"/>
    </row>
    <row r="48" spans="1:13" ht="15" x14ac:dyDescent="0.25">
      <c r="A48" s="1"/>
      <c r="C48" s="1"/>
      <c r="G48"/>
      <c r="H48"/>
      <c r="I48"/>
      <c r="J48"/>
      <c r="K48"/>
      <c r="M48" s="1"/>
    </row>
    <row r="49" spans="1:13" ht="15" x14ac:dyDescent="0.25">
      <c r="A49" s="1"/>
      <c r="C49" s="1"/>
      <c r="G49"/>
      <c r="H49"/>
      <c r="I49"/>
      <c r="J49"/>
      <c r="K49"/>
      <c r="M49" s="1"/>
    </row>
    <row r="50" spans="1:13" ht="15" x14ac:dyDescent="0.25">
      <c r="A50" s="1"/>
      <c r="C50" s="1"/>
      <c r="G50"/>
      <c r="H50"/>
      <c r="I50"/>
      <c r="J50"/>
      <c r="K50"/>
      <c r="M50" s="1"/>
    </row>
    <row r="51" spans="1:13" ht="15" x14ac:dyDescent="0.25">
      <c r="A51" s="1"/>
      <c r="C51" s="1"/>
      <c r="G51"/>
      <c r="H51"/>
      <c r="I51"/>
      <c r="J51"/>
      <c r="K51"/>
      <c r="M51" s="1"/>
    </row>
    <row r="52" spans="1:13" ht="15" x14ac:dyDescent="0.25">
      <c r="A52" s="1"/>
      <c r="C52" s="1"/>
      <c r="G52"/>
      <c r="H52"/>
      <c r="I52"/>
      <c r="J52"/>
      <c r="K52"/>
      <c r="M52" s="1"/>
    </row>
    <row r="53" spans="1:13" ht="15" x14ac:dyDescent="0.25">
      <c r="A53" s="1"/>
      <c r="C53" s="1"/>
      <c r="G53"/>
      <c r="H53"/>
      <c r="I53"/>
      <c r="J53"/>
      <c r="K53"/>
      <c r="M53" s="1"/>
    </row>
    <row r="54" spans="1:13" ht="15" x14ac:dyDescent="0.25">
      <c r="A54" s="1"/>
      <c r="C54" s="1"/>
      <c r="G54"/>
      <c r="H54"/>
      <c r="I54"/>
      <c r="J54"/>
      <c r="K54"/>
      <c r="M54" s="1"/>
    </row>
    <row r="55" spans="1:13" ht="15" x14ac:dyDescent="0.25">
      <c r="A55" s="1"/>
      <c r="C55" s="1"/>
      <c r="G55"/>
      <c r="H55"/>
      <c r="I55"/>
      <c r="J55"/>
      <c r="K55"/>
      <c r="M55" s="1"/>
    </row>
    <row r="56" spans="1:13" ht="15" x14ac:dyDescent="0.25">
      <c r="A56" s="1"/>
      <c r="C56" s="1"/>
      <c r="G56"/>
      <c r="H56"/>
      <c r="I56"/>
      <c r="J56"/>
      <c r="K56"/>
      <c r="M56" s="1"/>
    </row>
    <row r="57" spans="1:13" ht="15" x14ac:dyDescent="0.25">
      <c r="A57" s="1"/>
      <c r="C57" s="1"/>
      <c r="G57"/>
      <c r="H57"/>
      <c r="I57"/>
      <c r="J57"/>
      <c r="K57"/>
      <c r="M57" s="1"/>
    </row>
    <row r="58" spans="1:13" ht="15" x14ac:dyDescent="0.25">
      <c r="A58" s="1"/>
      <c r="C58" s="1"/>
      <c r="G58"/>
      <c r="H58"/>
      <c r="I58"/>
      <c r="J58"/>
      <c r="K58"/>
      <c r="M58" s="1"/>
    </row>
    <row r="59" spans="1:13" ht="15" x14ac:dyDescent="0.25">
      <c r="A59" s="1"/>
      <c r="C59" s="1"/>
      <c r="G59"/>
      <c r="H59"/>
      <c r="I59"/>
      <c r="J59"/>
      <c r="K59"/>
      <c r="M59" s="1"/>
    </row>
    <row r="60" spans="1:13" ht="15" x14ac:dyDescent="0.25">
      <c r="A60" s="1"/>
      <c r="C60" s="1"/>
      <c r="G60"/>
      <c r="H60"/>
      <c r="I60"/>
      <c r="J60"/>
      <c r="K60"/>
      <c r="M60" s="1"/>
    </row>
    <row r="61" spans="1:13" ht="15" x14ac:dyDescent="0.25">
      <c r="A61" s="1"/>
      <c r="C61" s="1"/>
      <c r="G61"/>
      <c r="H61"/>
      <c r="I61"/>
      <c r="J61"/>
      <c r="K61"/>
      <c r="M61" s="1"/>
    </row>
    <row r="62" spans="1:13" ht="15" x14ac:dyDescent="0.25">
      <c r="A62" s="1"/>
      <c r="C62" s="1"/>
      <c r="G62"/>
      <c r="H62"/>
      <c r="I62"/>
      <c r="J62"/>
      <c r="K62"/>
      <c r="M62" s="1"/>
    </row>
    <row r="63" spans="1:13" ht="15" x14ac:dyDescent="0.25">
      <c r="A63" s="1"/>
      <c r="C63" s="1"/>
      <c r="G63"/>
      <c r="H63"/>
      <c r="I63"/>
      <c r="J63"/>
      <c r="K63"/>
      <c r="M63" s="1"/>
    </row>
    <row r="64" spans="1:13" ht="15" x14ac:dyDescent="0.25">
      <c r="A64" s="1"/>
      <c r="C64" s="1"/>
      <c r="G64"/>
      <c r="H64"/>
      <c r="I64"/>
      <c r="J64"/>
      <c r="K64"/>
      <c r="M64" s="1"/>
    </row>
    <row r="65" spans="1:13" ht="15" x14ac:dyDescent="0.25">
      <c r="A65" s="1"/>
      <c r="C65" s="1"/>
      <c r="G65"/>
      <c r="H65"/>
      <c r="I65"/>
      <c r="J65"/>
      <c r="K65"/>
      <c r="M65" s="1"/>
    </row>
    <row r="66" spans="1:13" ht="15" x14ac:dyDescent="0.25">
      <c r="A66" s="1"/>
      <c r="C66" s="1"/>
      <c r="G66"/>
      <c r="H66"/>
      <c r="I66"/>
      <c r="J66"/>
      <c r="K66"/>
      <c r="M66" s="1"/>
    </row>
    <row r="67" spans="1:13" ht="15" x14ac:dyDescent="0.25">
      <c r="A67" s="1"/>
      <c r="C67" s="1"/>
      <c r="G67"/>
      <c r="H67"/>
      <c r="I67"/>
      <c r="J67"/>
      <c r="K67"/>
      <c r="M67" s="1"/>
    </row>
    <row r="68" spans="1:13" ht="15" x14ac:dyDescent="0.25">
      <c r="A68" s="1"/>
      <c r="C68" s="1"/>
      <c r="G68"/>
      <c r="H68"/>
      <c r="I68"/>
      <c r="J68"/>
      <c r="K68"/>
      <c r="M68" s="1"/>
    </row>
    <row r="69" spans="1:13" ht="15" x14ac:dyDescent="0.25">
      <c r="A69" s="1"/>
      <c r="C69" s="1"/>
      <c r="G69"/>
      <c r="H69"/>
      <c r="I69"/>
      <c r="J69"/>
      <c r="K69"/>
      <c r="M69" s="1"/>
    </row>
    <row r="70" spans="1:13" ht="15" x14ac:dyDescent="0.25">
      <c r="A70" s="1"/>
      <c r="C70" s="1"/>
      <c r="G70"/>
      <c r="H70"/>
      <c r="I70"/>
      <c r="J70"/>
      <c r="K70"/>
      <c r="M70" s="1"/>
    </row>
    <row r="71" spans="1:13" ht="15" x14ac:dyDescent="0.25">
      <c r="A71" s="1"/>
      <c r="C71" s="1"/>
      <c r="G71"/>
      <c r="H71"/>
      <c r="I71"/>
      <c r="J71"/>
      <c r="K71"/>
      <c r="M71" s="1"/>
    </row>
    <row r="72" spans="1:13" ht="15" x14ac:dyDescent="0.25">
      <c r="A72" s="1"/>
      <c r="C72" s="1"/>
      <c r="G72"/>
      <c r="H72"/>
      <c r="I72"/>
      <c r="J72"/>
      <c r="K72"/>
      <c r="M72" s="1"/>
    </row>
    <row r="73" spans="1:13" ht="15" x14ac:dyDescent="0.25">
      <c r="A73" s="1"/>
      <c r="C73" s="1"/>
      <c r="G73"/>
      <c r="H73"/>
      <c r="I73"/>
      <c r="J73"/>
      <c r="K73"/>
      <c r="M73" s="1"/>
    </row>
    <row r="74" spans="1:13" ht="15" x14ac:dyDescent="0.25">
      <c r="A74" s="1"/>
      <c r="C74" s="1"/>
      <c r="G74"/>
      <c r="H74"/>
      <c r="I74"/>
      <c r="J74"/>
      <c r="K74"/>
      <c r="M74" s="1"/>
    </row>
    <row r="75" spans="1:13" ht="15" x14ac:dyDescent="0.25">
      <c r="A75" s="1"/>
      <c r="C75" s="1"/>
      <c r="G75"/>
      <c r="H75"/>
      <c r="I75"/>
      <c r="J75"/>
      <c r="K75"/>
      <c r="M75" s="1"/>
    </row>
    <row r="76" spans="1:13" ht="15" x14ac:dyDescent="0.25">
      <c r="A76" s="1"/>
      <c r="C76" s="1"/>
      <c r="G76"/>
      <c r="H76"/>
      <c r="I76"/>
      <c r="J76"/>
      <c r="K76"/>
      <c r="M76" s="1"/>
    </row>
    <row r="77" spans="1:13" ht="15" x14ac:dyDescent="0.25">
      <c r="A77" s="1"/>
      <c r="C77" s="1"/>
      <c r="G77"/>
      <c r="H77"/>
      <c r="I77"/>
      <c r="M77" s="1"/>
    </row>
    <row r="78" spans="1:13" ht="15" x14ac:dyDescent="0.25">
      <c r="A78" s="1"/>
      <c r="C78" s="1"/>
      <c r="G78"/>
      <c r="H78"/>
      <c r="I78"/>
      <c r="M78" s="1"/>
    </row>
    <row r="79" spans="1:13" ht="15" x14ac:dyDescent="0.25">
      <c r="A79" s="1"/>
      <c r="C79" s="1"/>
      <c r="G79"/>
      <c r="H79"/>
      <c r="I79"/>
      <c r="M79" s="1"/>
    </row>
    <row r="80" spans="1:13" ht="15" x14ac:dyDescent="0.25">
      <c r="A80" s="1"/>
      <c r="C80" s="1"/>
      <c r="G80"/>
      <c r="H80"/>
      <c r="I80"/>
      <c r="M80" s="1"/>
    </row>
    <row r="81" spans="1:13" ht="15" x14ac:dyDescent="0.25">
      <c r="A81" s="1"/>
      <c r="C81" s="1"/>
      <c r="G81"/>
      <c r="H81"/>
      <c r="I81"/>
      <c r="M81" s="1"/>
    </row>
    <row r="82" spans="1:13" x14ac:dyDescent="0.2">
      <c r="A82" s="1"/>
      <c r="C82" s="1"/>
      <c r="M82" s="1"/>
    </row>
    <row r="83" spans="1:13" x14ac:dyDescent="0.2">
      <c r="A83" s="1"/>
      <c r="C83" s="1"/>
      <c r="M83" s="1"/>
    </row>
    <row r="84" spans="1:13" x14ac:dyDescent="0.2">
      <c r="A84" s="1"/>
      <c r="C84" s="1"/>
      <c r="M84" s="1"/>
    </row>
    <row r="85" spans="1:13" x14ac:dyDescent="0.2">
      <c r="A85" s="1"/>
      <c r="C85" s="1"/>
      <c r="M85" s="1"/>
    </row>
    <row r="86" spans="1:13" x14ac:dyDescent="0.2">
      <c r="A86" s="1"/>
      <c r="C86" s="1"/>
      <c r="M86" s="1"/>
    </row>
    <row r="87" spans="1:13" x14ac:dyDescent="0.2">
      <c r="A87" s="1"/>
      <c r="C87" s="1"/>
      <c r="M87" s="1"/>
    </row>
    <row r="88" spans="1:13" x14ac:dyDescent="0.2">
      <c r="A88" s="1"/>
      <c r="C88" s="1"/>
      <c r="M88" s="1"/>
    </row>
    <row r="89" spans="1:13" x14ac:dyDescent="0.2">
      <c r="A89" s="1"/>
      <c r="C89" s="1"/>
      <c r="M89" s="1"/>
    </row>
    <row r="90" spans="1:13" x14ac:dyDescent="0.2">
      <c r="A90" s="1"/>
      <c r="C90" s="1"/>
      <c r="M90" s="1"/>
    </row>
    <row r="91" spans="1:13" x14ac:dyDescent="0.2">
      <c r="A91" s="1"/>
      <c r="C91" s="1"/>
      <c r="M91" s="1"/>
    </row>
    <row r="92" spans="1:13" x14ac:dyDescent="0.2">
      <c r="A92" s="1"/>
      <c r="C92" s="1"/>
      <c r="M92" s="1"/>
    </row>
    <row r="93" spans="1:13" x14ac:dyDescent="0.2">
      <c r="A93" s="1"/>
      <c r="C93" s="1"/>
      <c r="M93" s="1"/>
    </row>
    <row r="94" spans="1:13" x14ac:dyDescent="0.2">
      <c r="A94" s="1"/>
      <c r="C94" s="1"/>
      <c r="M94" s="1"/>
    </row>
    <row r="95" spans="1:13" x14ac:dyDescent="0.2">
      <c r="A95" s="1"/>
      <c r="C95" s="1"/>
      <c r="M95" s="1"/>
    </row>
    <row r="96" spans="1:13" x14ac:dyDescent="0.2">
      <c r="A96" s="1"/>
      <c r="C96" s="1"/>
      <c r="M96" s="1"/>
    </row>
    <row r="97" spans="1:13" x14ac:dyDescent="0.2">
      <c r="A97" s="1"/>
      <c r="C97" s="1"/>
      <c r="M97" s="1"/>
    </row>
    <row r="98" spans="1:13" x14ac:dyDescent="0.2">
      <c r="A98" s="1"/>
      <c r="C98" s="1"/>
      <c r="M98" s="1"/>
    </row>
    <row r="99" spans="1:13" x14ac:dyDescent="0.2">
      <c r="A99" s="1"/>
      <c r="C99" s="1"/>
      <c r="M99" s="1"/>
    </row>
    <row r="100" spans="1:13" x14ac:dyDescent="0.2">
      <c r="A100" s="1"/>
      <c r="C100" s="1"/>
      <c r="M100" s="1"/>
    </row>
    <row r="101" spans="1:13" x14ac:dyDescent="0.2">
      <c r="A101" s="1"/>
      <c r="C101" s="1"/>
      <c r="M101" s="1"/>
    </row>
    <row r="102" spans="1:13" x14ac:dyDescent="0.2">
      <c r="A102" s="1"/>
      <c r="C102" s="1"/>
      <c r="M102" s="1"/>
    </row>
    <row r="103" spans="1:13" x14ac:dyDescent="0.2">
      <c r="A103" s="1"/>
      <c r="C103" s="1"/>
      <c r="M103" s="1"/>
    </row>
    <row r="104" spans="1:13" x14ac:dyDescent="0.2">
      <c r="A104" s="1"/>
      <c r="C104" s="1"/>
      <c r="M104" s="1"/>
    </row>
    <row r="105" spans="1:13" x14ac:dyDescent="0.2">
      <c r="A105" s="1"/>
      <c r="C105" s="1"/>
      <c r="M105" s="1"/>
    </row>
    <row r="106" spans="1:13" x14ac:dyDescent="0.2">
      <c r="A106" s="1"/>
      <c r="C106" s="1"/>
      <c r="M106" s="1"/>
    </row>
    <row r="107" spans="1:13" x14ac:dyDescent="0.2">
      <c r="A107" s="1"/>
      <c r="C107" s="1"/>
      <c r="M107" s="1"/>
    </row>
    <row r="108" spans="1:13" x14ac:dyDescent="0.2">
      <c r="A108" s="1"/>
      <c r="C108" s="1"/>
      <c r="M108" s="1"/>
    </row>
    <row r="109" spans="1:13" x14ac:dyDescent="0.2">
      <c r="A109" s="1"/>
      <c r="C109" s="1"/>
      <c r="M109" s="1"/>
    </row>
    <row r="110" spans="1:13" x14ac:dyDescent="0.2">
      <c r="A110" s="1"/>
      <c r="C110" s="1"/>
      <c r="M110" s="1"/>
    </row>
    <row r="111" spans="1:13" x14ac:dyDescent="0.2">
      <c r="A111" s="1"/>
      <c r="C111" s="1"/>
      <c r="M111" s="1"/>
    </row>
    <row r="112" spans="1:13" x14ac:dyDescent="0.2">
      <c r="A112" s="1"/>
      <c r="C112" s="1"/>
      <c r="M112" s="1"/>
    </row>
    <row r="113" spans="1:13" x14ac:dyDescent="0.2">
      <c r="A113" s="1"/>
      <c r="C113" s="1"/>
      <c r="M113" s="1"/>
    </row>
    <row r="114" spans="1:13" x14ac:dyDescent="0.2">
      <c r="A114" s="1"/>
      <c r="C114" s="1"/>
      <c r="M114" s="1"/>
    </row>
    <row r="115" spans="1:13" x14ac:dyDescent="0.2">
      <c r="A115" s="1"/>
      <c r="C115" s="1"/>
      <c r="M115" s="1"/>
    </row>
    <row r="116" spans="1:13" x14ac:dyDescent="0.2">
      <c r="A116" s="1"/>
      <c r="C116" s="1"/>
      <c r="M116" s="1"/>
    </row>
    <row r="117" spans="1:13" x14ac:dyDescent="0.2">
      <c r="A117" s="1"/>
      <c r="C117" s="1"/>
      <c r="M117" s="1"/>
    </row>
    <row r="118" spans="1:13" x14ac:dyDescent="0.2">
      <c r="A118" s="1"/>
      <c r="C118" s="1"/>
      <c r="M118" s="1"/>
    </row>
    <row r="119" spans="1:13" x14ac:dyDescent="0.2">
      <c r="A119" s="1"/>
      <c r="C119" s="1"/>
      <c r="M119" s="1"/>
    </row>
    <row r="120" spans="1:13" x14ac:dyDescent="0.2">
      <c r="A120" s="1"/>
      <c r="C120" s="1"/>
      <c r="M120" s="1"/>
    </row>
    <row r="121" spans="1:13" x14ac:dyDescent="0.2">
      <c r="A121" s="1"/>
      <c r="C121" s="1"/>
      <c r="M121" s="1"/>
    </row>
    <row r="122" spans="1:13" x14ac:dyDescent="0.2">
      <c r="A122" s="1"/>
      <c r="C122" s="1"/>
      <c r="M122" s="1"/>
    </row>
    <row r="123" spans="1:13" x14ac:dyDescent="0.2">
      <c r="A123" s="1"/>
      <c r="C123" s="1"/>
      <c r="M123" s="1"/>
    </row>
    <row r="124" spans="1:13" x14ac:dyDescent="0.2">
      <c r="A124" s="1"/>
      <c r="C124" s="1"/>
      <c r="M124" s="1"/>
    </row>
    <row r="125" spans="1:13" x14ac:dyDescent="0.2">
      <c r="A125" s="1"/>
      <c r="C125" s="1"/>
      <c r="M125" s="1"/>
    </row>
    <row r="126" spans="1:13" x14ac:dyDescent="0.2">
      <c r="A126" s="1"/>
      <c r="C126" s="1"/>
      <c r="M126" s="1"/>
    </row>
    <row r="127" spans="1:13" x14ac:dyDescent="0.2">
      <c r="A127" s="1"/>
      <c r="C127" s="1"/>
      <c r="M127" s="1"/>
    </row>
    <row r="128" spans="1:13" x14ac:dyDescent="0.2">
      <c r="A128" s="1"/>
      <c r="C128" s="1"/>
      <c r="M128" s="1"/>
    </row>
    <row r="129" spans="1:13" x14ac:dyDescent="0.2">
      <c r="A129" s="1"/>
      <c r="C129" s="1"/>
      <c r="M129" s="1"/>
    </row>
    <row r="130" spans="1:13" x14ac:dyDescent="0.2">
      <c r="A130" s="1"/>
      <c r="C130" s="1"/>
      <c r="M130" s="1"/>
    </row>
    <row r="131" spans="1:13" x14ac:dyDescent="0.2">
      <c r="A131" s="1"/>
      <c r="C131" s="1"/>
      <c r="M131" s="1"/>
    </row>
    <row r="132" spans="1:13" x14ac:dyDescent="0.2">
      <c r="A132" s="1"/>
      <c r="C132" s="1"/>
      <c r="M132" s="1"/>
    </row>
    <row r="133" spans="1:13" x14ac:dyDescent="0.2">
      <c r="A133" s="1"/>
      <c r="C133" s="1"/>
      <c r="M133" s="1"/>
    </row>
    <row r="134" spans="1:13" x14ac:dyDescent="0.2">
      <c r="A134" s="1"/>
      <c r="C134" s="1"/>
      <c r="M134" s="1"/>
    </row>
    <row r="135" spans="1:13" x14ac:dyDescent="0.2">
      <c r="A135" s="1"/>
      <c r="C135" s="1"/>
      <c r="M135" s="1"/>
    </row>
    <row r="136" spans="1:13" x14ac:dyDescent="0.2">
      <c r="A136" s="1"/>
      <c r="C136" s="1"/>
      <c r="M136" s="1"/>
    </row>
    <row r="137" spans="1:13" x14ac:dyDescent="0.2">
      <c r="A137" s="1"/>
      <c r="C137" s="1"/>
      <c r="M137" s="1"/>
    </row>
    <row r="138" spans="1:13" x14ac:dyDescent="0.2">
      <c r="A138" s="1"/>
      <c r="C138" s="1"/>
      <c r="M138" s="1"/>
    </row>
    <row r="139" spans="1:13" x14ac:dyDescent="0.2">
      <c r="A139" s="1"/>
      <c r="C139" s="1"/>
      <c r="M139" s="1"/>
    </row>
    <row r="140" spans="1:13" x14ac:dyDescent="0.2">
      <c r="A140" s="1"/>
      <c r="C140" s="1"/>
      <c r="M140" s="1"/>
    </row>
    <row r="141" spans="1:13" x14ac:dyDescent="0.2">
      <c r="A141" s="1"/>
      <c r="C141" s="1"/>
      <c r="M141" s="1"/>
    </row>
    <row r="142" spans="1:13" x14ac:dyDescent="0.2">
      <c r="A142" s="1"/>
      <c r="C142" s="1"/>
      <c r="M142" s="1"/>
    </row>
    <row r="143" spans="1:13" x14ac:dyDescent="0.2">
      <c r="A143" s="1"/>
      <c r="C143" s="1"/>
      <c r="M143" s="1"/>
    </row>
    <row r="144" spans="1:13" x14ac:dyDescent="0.2">
      <c r="A144" s="1"/>
      <c r="C144" s="1"/>
      <c r="M144" s="1"/>
    </row>
    <row r="145" spans="1:13" x14ac:dyDescent="0.2">
      <c r="A145" s="1"/>
      <c r="C145" s="1"/>
      <c r="M145" s="1"/>
    </row>
    <row r="146" spans="1:13" x14ac:dyDescent="0.2">
      <c r="A146" s="1"/>
      <c r="C146" s="1"/>
      <c r="M146" s="1"/>
    </row>
    <row r="147" spans="1:13" x14ac:dyDescent="0.2">
      <c r="A147" s="1"/>
      <c r="C147" s="1"/>
      <c r="M147" s="1"/>
    </row>
    <row r="148" spans="1:13" x14ac:dyDescent="0.2">
      <c r="A148" s="1"/>
      <c r="C148" s="1"/>
      <c r="M148" s="1"/>
    </row>
    <row r="149" spans="1:13" x14ac:dyDescent="0.2">
      <c r="A149" s="1"/>
      <c r="C149" s="1"/>
      <c r="M149" s="1"/>
    </row>
    <row r="150" spans="1:13" x14ac:dyDescent="0.2">
      <c r="A150" s="1"/>
      <c r="C150" s="1"/>
      <c r="M150" s="1"/>
    </row>
    <row r="151" spans="1:13" x14ac:dyDescent="0.2">
      <c r="A151" s="1"/>
      <c r="C151" s="1"/>
      <c r="M151" s="1"/>
    </row>
    <row r="152" spans="1:13" x14ac:dyDescent="0.2">
      <c r="A152" s="1"/>
      <c r="C152" s="1"/>
      <c r="M152" s="1"/>
    </row>
    <row r="153" spans="1:13" x14ac:dyDescent="0.2">
      <c r="A153" s="1"/>
      <c r="C153" s="1"/>
      <c r="M153" s="1"/>
    </row>
    <row r="154" spans="1:13" x14ac:dyDescent="0.2">
      <c r="A154" s="1"/>
      <c r="C154" s="1"/>
      <c r="M154" s="1"/>
    </row>
    <row r="155" spans="1:13" x14ac:dyDescent="0.2">
      <c r="A155" s="1"/>
      <c r="C155" s="1"/>
      <c r="M155" s="1"/>
    </row>
    <row r="156" spans="1:13" x14ac:dyDescent="0.2">
      <c r="A156" s="1"/>
      <c r="C156" s="1"/>
      <c r="M156" s="1"/>
    </row>
    <row r="157" spans="1:13" x14ac:dyDescent="0.2">
      <c r="A157" s="1"/>
      <c r="C157" s="1"/>
      <c r="M157" s="1"/>
    </row>
    <row r="158" spans="1:13" x14ac:dyDescent="0.2">
      <c r="A158" s="1"/>
      <c r="C158" s="1"/>
      <c r="M158" s="1"/>
    </row>
    <row r="159" spans="1:13" x14ac:dyDescent="0.2">
      <c r="A159" s="1"/>
      <c r="C159" s="1"/>
      <c r="M159" s="1"/>
    </row>
    <row r="160" spans="1:13" x14ac:dyDescent="0.2">
      <c r="A160" s="1"/>
      <c r="C160" s="1"/>
      <c r="M160" s="1"/>
    </row>
    <row r="161" spans="1:13" x14ac:dyDescent="0.2">
      <c r="A161" s="1"/>
      <c r="C161" s="1"/>
      <c r="M161" s="1"/>
    </row>
    <row r="162" spans="1:13" x14ac:dyDescent="0.2">
      <c r="A162" s="1"/>
      <c r="C162" s="1"/>
      <c r="M162" s="1"/>
    </row>
    <row r="163" spans="1:13" x14ac:dyDescent="0.2">
      <c r="A163" s="1"/>
      <c r="C163" s="1"/>
      <c r="M163" s="1"/>
    </row>
    <row r="164" spans="1:13" x14ac:dyDescent="0.2">
      <c r="A164" s="1"/>
      <c r="C164" s="1"/>
      <c r="M164" s="1"/>
    </row>
    <row r="165" spans="1:13" x14ac:dyDescent="0.2">
      <c r="A165" s="1"/>
      <c r="C165" s="1"/>
      <c r="M165" s="1"/>
    </row>
    <row r="166" spans="1:13" x14ac:dyDescent="0.2">
      <c r="A166" s="1"/>
      <c r="C166" s="1"/>
      <c r="M166" s="1"/>
    </row>
    <row r="167" spans="1:13" x14ac:dyDescent="0.2">
      <c r="A167" s="1"/>
      <c r="C167" s="1"/>
      <c r="M167" s="1"/>
    </row>
    <row r="168" spans="1:13" x14ac:dyDescent="0.2">
      <c r="A168" s="1"/>
      <c r="C168" s="1"/>
      <c r="M168" s="1"/>
    </row>
    <row r="169" spans="1:13" x14ac:dyDescent="0.2">
      <c r="A169" s="1"/>
      <c r="C169" s="1"/>
      <c r="M169" s="1"/>
    </row>
    <row r="170" spans="1:13" x14ac:dyDescent="0.2">
      <c r="A170" s="1"/>
      <c r="C170" s="1"/>
      <c r="M170" s="1"/>
    </row>
    <row r="171" spans="1:13" x14ac:dyDescent="0.2">
      <c r="A171" s="1"/>
      <c r="C171" s="1"/>
      <c r="M171" s="1"/>
    </row>
    <row r="172" spans="1:13" x14ac:dyDescent="0.2">
      <c r="A172" s="1"/>
      <c r="C172" s="1"/>
      <c r="M172" s="1"/>
    </row>
    <row r="173" spans="1:13" x14ac:dyDescent="0.2">
      <c r="A173" s="1"/>
      <c r="C173" s="1"/>
      <c r="M173" s="1"/>
    </row>
    <row r="174" spans="1:13" x14ac:dyDescent="0.2">
      <c r="A174" s="1"/>
      <c r="C174" s="1"/>
      <c r="M174" s="1"/>
    </row>
    <row r="175" spans="1:13" x14ac:dyDescent="0.2">
      <c r="A175" s="1"/>
      <c r="C175" s="1"/>
      <c r="M175" s="1"/>
    </row>
    <row r="176" spans="1:13" x14ac:dyDescent="0.2">
      <c r="A176" s="1"/>
      <c r="C176" s="1"/>
      <c r="M176" s="1"/>
    </row>
    <row r="177" spans="1:13" x14ac:dyDescent="0.2">
      <c r="A177" s="1"/>
      <c r="C177" s="1"/>
      <c r="M177" s="1"/>
    </row>
    <row r="178" spans="1:13" x14ac:dyDescent="0.2">
      <c r="A178" s="1"/>
      <c r="C178" s="1"/>
      <c r="M178" s="1"/>
    </row>
    <row r="179" spans="1:13" x14ac:dyDescent="0.2">
      <c r="A179" s="1"/>
      <c r="C179" s="1"/>
      <c r="M179" s="1"/>
    </row>
    <row r="180" spans="1:13" x14ac:dyDescent="0.2">
      <c r="A180" s="1"/>
      <c r="C180" s="1"/>
      <c r="M180" s="1"/>
    </row>
    <row r="181" spans="1:13" x14ac:dyDescent="0.2">
      <c r="A181" s="1"/>
      <c r="C181" s="1"/>
      <c r="M181" s="1"/>
    </row>
    <row r="182" spans="1:13" x14ac:dyDescent="0.2">
      <c r="A182" s="1"/>
      <c r="C182" s="1"/>
      <c r="M182" s="1"/>
    </row>
    <row r="183" spans="1:13" x14ac:dyDescent="0.2">
      <c r="A183" s="1"/>
      <c r="C183" s="1"/>
      <c r="M183" s="1"/>
    </row>
    <row r="184" spans="1:13" x14ac:dyDescent="0.2">
      <c r="A184" s="1"/>
      <c r="C184" s="1"/>
      <c r="M184" s="1"/>
    </row>
    <row r="185" spans="1:13" x14ac:dyDescent="0.2">
      <c r="A185" s="1"/>
      <c r="C185" s="1"/>
      <c r="M185" s="1"/>
    </row>
    <row r="186" spans="1:13" x14ac:dyDescent="0.2">
      <c r="A186" s="1"/>
      <c r="C186" s="1"/>
      <c r="M186" s="1"/>
    </row>
    <row r="187" spans="1:13" x14ac:dyDescent="0.2">
      <c r="A187" s="1"/>
      <c r="C187" s="1"/>
      <c r="M187" s="1"/>
    </row>
    <row r="188" spans="1:13" x14ac:dyDescent="0.2">
      <c r="A188" s="1"/>
      <c r="C188" s="1"/>
      <c r="M188" s="1"/>
    </row>
    <row r="189" spans="1:13" x14ac:dyDescent="0.2">
      <c r="A189" s="1"/>
      <c r="C189" s="1"/>
      <c r="M189" s="1"/>
    </row>
    <row r="190" spans="1:13" x14ac:dyDescent="0.2">
      <c r="A190" s="1"/>
      <c r="C190" s="1"/>
      <c r="M190" s="1"/>
    </row>
    <row r="191" spans="1:13" x14ac:dyDescent="0.2">
      <c r="A191" s="1"/>
      <c r="C191" s="1"/>
      <c r="M191" s="1"/>
    </row>
    <row r="192" spans="1:13" x14ac:dyDescent="0.2">
      <c r="A192" s="1"/>
      <c r="C192" s="1"/>
      <c r="M192" s="1"/>
    </row>
    <row r="193" spans="1:13" x14ac:dyDescent="0.2">
      <c r="A193" s="1"/>
      <c r="C193" s="1"/>
      <c r="M193" s="1"/>
    </row>
    <row r="194" spans="1:13" x14ac:dyDescent="0.2">
      <c r="A194" s="1"/>
      <c r="C194" s="1"/>
      <c r="M194" s="1"/>
    </row>
    <row r="195" spans="1:13" x14ac:dyDescent="0.2">
      <c r="A195" s="1"/>
      <c r="C195" s="1"/>
      <c r="M195" s="1"/>
    </row>
    <row r="196" spans="1:13" x14ac:dyDescent="0.2">
      <c r="A196" s="1"/>
      <c r="C196" s="1"/>
      <c r="M196" s="1"/>
    </row>
    <row r="197" spans="1:13" x14ac:dyDescent="0.2">
      <c r="A197" s="1"/>
      <c r="C197" s="1"/>
      <c r="M197" s="1"/>
    </row>
    <row r="198" spans="1:13" x14ac:dyDescent="0.2">
      <c r="A198" s="1"/>
      <c r="C198" s="1"/>
      <c r="M198" s="1"/>
    </row>
    <row r="199" spans="1:13" x14ac:dyDescent="0.2">
      <c r="A199" s="1"/>
      <c r="C199" s="1"/>
      <c r="M199" s="1"/>
    </row>
    <row r="200" spans="1:13" x14ac:dyDescent="0.2">
      <c r="A200" s="1"/>
      <c r="C200" s="1"/>
      <c r="M200" s="1"/>
    </row>
    <row r="201" spans="1:13" x14ac:dyDescent="0.2">
      <c r="A201" s="1"/>
      <c r="C201" s="1"/>
      <c r="M201" s="1"/>
    </row>
    <row r="202" spans="1:13" x14ac:dyDescent="0.2">
      <c r="A202" s="1"/>
      <c r="C202" s="1"/>
      <c r="M202" s="1"/>
    </row>
    <row r="203" spans="1:13" x14ac:dyDescent="0.2">
      <c r="A203" s="1"/>
      <c r="C203" s="1"/>
      <c r="M203" s="1"/>
    </row>
    <row r="204" spans="1:13" x14ac:dyDescent="0.2">
      <c r="A204" s="1"/>
      <c r="C204" s="1"/>
      <c r="M204" s="1"/>
    </row>
    <row r="205" spans="1:13" x14ac:dyDescent="0.2">
      <c r="A205" s="1"/>
      <c r="C205" s="1"/>
      <c r="M205" s="1"/>
    </row>
    <row r="206" spans="1:13" x14ac:dyDescent="0.2">
      <c r="A206" s="1"/>
      <c r="C206" s="1"/>
      <c r="M206" s="1"/>
    </row>
    <row r="207" spans="1:13" x14ac:dyDescent="0.2">
      <c r="A207" s="1"/>
      <c r="C207" s="1"/>
      <c r="M207" s="1"/>
    </row>
    <row r="208" spans="1:13" x14ac:dyDescent="0.2">
      <c r="A208" s="1"/>
      <c r="C208" s="1"/>
      <c r="M208" s="1"/>
    </row>
    <row r="209" spans="1:13" x14ac:dyDescent="0.2">
      <c r="A209" s="1"/>
      <c r="C209" s="1"/>
      <c r="M209" s="1"/>
    </row>
    <row r="210" spans="1:13" x14ac:dyDescent="0.2">
      <c r="A210" s="1"/>
      <c r="C210" s="1"/>
      <c r="M210" s="1"/>
    </row>
    <row r="211" spans="1:13" x14ac:dyDescent="0.2">
      <c r="A211" s="1"/>
      <c r="C211" s="1"/>
      <c r="M211" s="1"/>
    </row>
    <row r="212" spans="1:13" x14ac:dyDescent="0.2">
      <c r="A212" s="1"/>
      <c r="C212" s="1"/>
      <c r="M212" s="1"/>
    </row>
    <row r="213" spans="1:13" x14ac:dyDescent="0.2">
      <c r="A213" s="1"/>
      <c r="C213" s="1"/>
      <c r="M213" s="1"/>
    </row>
    <row r="214" spans="1:13" x14ac:dyDescent="0.2">
      <c r="A214" s="1"/>
      <c r="C214" s="1"/>
      <c r="M214" s="1"/>
    </row>
    <row r="215" spans="1:13" x14ac:dyDescent="0.2">
      <c r="A215" s="1"/>
      <c r="C215" s="1"/>
      <c r="M215" s="1"/>
    </row>
    <row r="216" spans="1:13" x14ac:dyDescent="0.2">
      <c r="A216" s="1"/>
      <c r="C216" s="1"/>
      <c r="M216" s="1"/>
    </row>
    <row r="217" spans="1:13" x14ac:dyDescent="0.2">
      <c r="A217" s="1"/>
      <c r="C217" s="1"/>
      <c r="M217" s="1"/>
    </row>
    <row r="218" spans="1:13" x14ac:dyDescent="0.2">
      <c r="A218" s="1"/>
      <c r="C218" s="1"/>
      <c r="M218" s="1"/>
    </row>
    <row r="219" spans="1:13" x14ac:dyDescent="0.2">
      <c r="A219" s="1"/>
      <c r="C219" s="1"/>
      <c r="M219" s="1"/>
    </row>
    <row r="220" spans="1:13" x14ac:dyDescent="0.2">
      <c r="A220" s="1"/>
      <c r="C220" s="1"/>
      <c r="M220" s="1"/>
    </row>
    <row r="221" spans="1:13" x14ac:dyDescent="0.2">
      <c r="A221" s="1"/>
      <c r="C221" s="1"/>
      <c r="M221" s="1"/>
    </row>
    <row r="222" spans="1:13" x14ac:dyDescent="0.2">
      <c r="A222" s="1"/>
      <c r="C222" s="1"/>
      <c r="M222" s="1"/>
    </row>
    <row r="223" spans="1:13" x14ac:dyDescent="0.2">
      <c r="A223" s="1"/>
      <c r="C223" s="1"/>
      <c r="M223" s="1"/>
    </row>
    <row r="224" spans="1:13" x14ac:dyDescent="0.2">
      <c r="A224" s="1"/>
      <c r="C224" s="1"/>
      <c r="M224" s="1"/>
    </row>
    <row r="225" spans="1:13" x14ac:dyDescent="0.2">
      <c r="A225" s="1"/>
      <c r="C225" s="1"/>
      <c r="M225" s="1"/>
    </row>
    <row r="226" spans="1:13" x14ac:dyDescent="0.2">
      <c r="A226" s="1"/>
      <c r="C226" s="1"/>
      <c r="M226" s="1"/>
    </row>
    <row r="227" spans="1:13" x14ac:dyDescent="0.2">
      <c r="A227" s="1"/>
      <c r="C227" s="1"/>
      <c r="M227" s="1"/>
    </row>
    <row r="228" spans="1:13" x14ac:dyDescent="0.2">
      <c r="A228" s="1"/>
      <c r="C228" s="1"/>
      <c r="M228" s="1"/>
    </row>
    <row r="229" spans="1:13" x14ac:dyDescent="0.2">
      <c r="A229" s="1"/>
      <c r="C229" s="1"/>
      <c r="M229" s="1"/>
    </row>
    <row r="230" spans="1:13" x14ac:dyDescent="0.2">
      <c r="A230" s="1"/>
      <c r="C230" s="1"/>
      <c r="M230" s="1"/>
    </row>
    <row r="231" spans="1:13" x14ac:dyDescent="0.2">
      <c r="A231" s="1"/>
      <c r="C231" s="1"/>
      <c r="M231" s="1"/>
    </row>
    <row r="232" spans="1:13" x14ac:dyDescent="0.2">
      <c r="A232" s="1"/>
      <c r="C232" s="1"/>
      <c r="M232" s="1"/>
    </row>
    <row r="233" spans="1:13" x14ac:dyDescent="0.2">
      <c r="A233" s="1"/>
      <c r="C233" s="1"/>
      <c r="M233" s="1"/>
    </row>
    <row r="234" spans="1:13" x14ac:dyDescent="0.2">
      <c r="A234" s="1"/>
      <c r="C234" s="1"/>
      <c r="M234" s="1"/>
    </row>
    <row r="235" spans="1:13" x14ac:dyDescent="0.2">
      <c r="A235" s="1"/>
      <c r="C235" s="1"/>
      <c r="M235" s="1"/>
    </row>
    <row r="236" spans="1:13" x14ac:dyDescent="0.2">
      <c r="A236" s="1"/>
      <c r="C236" s="1"/>
      <c r="M236" s="1"/>
    </row>
    <row r="237" spans="1:13" x14ac:dyDescent="0.2">
      <c r="A237" s="1"/>
      <c r="C237" s="1"/>
      <c r="M237" s="1"/>
    </row>
    <row r="238" spans="1:13" x14ac:dyDescent="0.2">
      <c r="A238" s="1"/>
      <c r="C238" s="1"/>
      <c r="M238" s="1"/>
    </row>
    <row r="239" spans="1:13" x14ac:dyDescent="0.2">
      <c r="A239" s="1"/>
      <c r="C239" s="1"/>
      <c r="M239" s="1"/>
    </row>
    <row r="240" spans="1:13" x14ac:dyDescent="0.2">
      <c r="A240" s="1"/>
      <c r="C240" s="1"/>
      <c r="M240" s="1"/>
    </row>
    <row r="241" spans="1:13" x14ac:dyDescent="0.2">
      <c r="A241" s="1"/>
      <c r="C241" s="1"/>
      <c r="M241" s="1"/>
    </row>
    <row r="242" spans="1:13" x14ac:dyDescent="0.2">
      <c r="A242" s="1"/>
      <c r="C242" s="1"/>
      <c r="M242" s="1"/>
    </row>
    <row r="243" spans="1:13" x14ac:dyDescent="0.2">
      <c r="A243" s="1"/>
      <c r="C243" s="1"/>
      <c r="M243" s="1"/>
    </row>
    <row r="244" spans="1:13" x14ac:dyDescent="0.2">
      <c r="A244" s="1"/>
      <c r="C244" s="1"/>
      <c r="M244" s="1"/>
    </row>
    <row r="245" spans="1:13" x14ac:dyDescent="0.2">
      <c r="A245" s="1"/>
      <c r="C245" s="1"/>
      <c r="M245" s="1"/>
    </row>
    <row r="246" spans="1:13" x14ac:dyDescent="0.2">
      <c r="A246" s="1"/>
      <c r="C246" s="1"/>
      <c r="M246" s="1"/>
    </row>
    <row r="247" spans="1:13" x14ac:dyDescent="0.2">
      <c r="A247" s="1"/>
      <c r="C247" s="1"/>
      <c r="M247" s="1"/>
    </row>
    <row r="248" spans="1:13" x14ac:dyDescent="0.2">
      <c r="A248" s="1"/>
      <c r="C248" s="1"/>
      <c r="M248" s="1"/>
    </row>
    <row r="249" spans="1:13" x14ac:dyDescent="0.2">
      <c r="A249" s="1"/>
      <c r="C249" s="1"/>
      <c r="M249" s="1"/>
    </row>
    <row r="250" spans="1:13" x14ac:dyDescent="0.2">
      <c r="A250" s="1"/>
      <c r="C250" s="1"/>
      <c r="M250" s="1"/>
    </row>
    <row r="251" spans="1:13" x14ac:dyDescent="0.2">
      <c r="A251" s="1"/>
      <c r="C251" s="1"/>
      <c r="M251" s="1"/>
    </row>
    <row r="252" spans="1:13" x14ac:dyDescent="0.2">
      <c r="A252" s="1"/>
      <c r="C252" s="1"/>
      <c r="M252" s="1"/>
    </row>
    <row r="253" spans="1:13" x14ac:dyDescent="0.2">
      <c r="A253" s="1"/>
      <c r="C253" s="1"/>
      <c r="M253" s="1"/>
    </row>
    <row r="254" spans="1:13" x14ac:dyDescent="0.2">
      <c r="A254" s="1"/>
      <c r="C254" s="1"/>
      <c r="M254" s="1"/>
    </row>
    <row r="255" spans="1:13" x14ac:dyDescent="0.2">
      <c r="A255" s="1"/>
      <c r="C255" s="1"/>
      <c r="M255" s="1"/>
    </row>
    <row r="256" spans="1:13" x14ac:dyDescent="0.2">
      <c r="A256" s="1"/>
      <c r="C256" s="1"/>
      <c r="M256" s="1"/>
    </row>
    <row r="257" spans="1:13" x14ac:dyDescent="0.2">
      <c r="A257" s="1"/>
      <c r="C257" s="1"/>
      <c r="M257" s="1"/>
    </row>
    <row r="258" spans="1:13" x14ac:dyDescent="0.2">
      <c r="A258" s="1"/>
      <c r="C258" s="1"/>
      <c r="M258" s="1"/>
    </row>
    <row r="259" spans="1:13" x14ac:dyDescent="0.2">
      <c r="A259" s="1"/>
      <c r="C259" s="1"/>
      <c r="M259" s="1"/>
    </row>
    <row r="260" spans="1:13" x14ac:dyDescent="0.2">
      <c r="A260" s="1"/>
      <c r="C260" s="1"/>
      <c r="M260" s="1"/>
    </row>
    <row r="261" spans="1:13" x14ac:dyDescent="0.2">
      <c r="A261" s="1"/>
      <c r="C261" s="1"/>
      <c r="M261" s="1"/>
    </row>
    <row r="262" spans="1:13" x14ac:dyDescent="0.2">
      <c r="A262" s="1"/>
      <c r="C262" s="1"/>
      <c r="M262" s="1"/>
    </row>
    <row r="263" spans="1:13" x14ac:dyDescent="0.2">
      <c r="A263" s="1"/>
      <c r="C263" s="1"/>
      <c r="M263" s="1"/>
    </row>
    <row r="264" spans="1:13" x14ac:dyDescent="0.2">
      <c r="A264" s="1"/>
      <c r="C264" s="1"/>
      <c r="M264" s="1"/>
    </row>
    <row r="265" spans="1:13" x14ac:dyDescent="0.2">
      <c r="A265" s="1"/>
      <c r="C265" s="1"/>
      <c r="M265" s="1"/>
    </row>
    <row r="266" spans="1:13" x14ac:dyDescent="0.2">
      <c r="A266" s="1"/>
      <c r="C266" s="1"/>
      <c r="M266" s="1"/>
    </row>
    <row r="267" spans="1:13" x14ac:dyDescent="0.2">
      <c r="A267" s="1"/>
      <c r="C267" s="1"/>
      <c r="M267" s="1"/>
    </row>
    <row r="268" spans="1:13" x14ac:dyDescent="0.2">
      <c r="A268" s="1"/>
      <c r="C268" s="1"/>
      <c r="M268" s="1"/>
    </row>
    <row r="269" spans="1:13" x14ac:dyDescent="0.2">
      <c r="A269" s="1"/>
      <c r="C269" s="1"/>
      <c r="M269" s="1"/>
    </row>
    <row r="270" spans="1:13" x14ac:dyDescent="0.2">
      <c r="A270" s="1"/>
      <c r="C270" s="1"/>
      <c r="M270" s="1"/>
    </row>
    <row r="271" spans="1:13" x14ac:dyDescent="0.2">
      <c r="A271" s="1"/>
      <c r="C271" s="1"/>
      <c r="M271" s="1"/>
    </row>
    <row r="272" spans="1:13" x14ac:dyDescent="0.2">
      <c r="A272" s="1"/>
      <c r="C272" s="1"/>
      <c r="M272" s="1"/>
    </row>
    <row r="273" spans="1:13" x14ac:dyDescent="0.2">
      <c r="A273" s="1"/>
      <c r="C273" s="1"/>
      <c r="M273" s="1"/>
    </row>
    <row r="274" spans="1:13" x14ac:dyDescent="0.2">
      <c r="A274" s="1"/>
      <c r="C274" s="1"/>
      <c r="M274" s="1"/>
    </row>
    <row r="275" spans="1:13" x14ac:dyDescent="0.2">
      <c r="A275" s="1"/>
      <c r="C275" s="1"/>
      <c r="M275" s="1"/>
    </row>
    <row r="276" spans="1:13" x14ac:dyDescent="0.2">
      <c r="A276" s="1"/>
      <c r="C276" s="1"/>
      <c r="M276" s="1"/>
    </row>
    <row r="277" spans="1:13" x14ac:dyDescent="0.2">
      <c r="A277" s="1"/>
      <c r="C277" s="1"/>
      <c r="M277" s="1"/>
    </row>
    <row r="278" spans="1:13" x14ac:dyDescent="0.2">
      <c r="A278" s="1"/>
      <c r="C278" s="1"/>
      <c r="M278" s="1"/>
    </row>
    <row r="279" spans="1:13" x14ac:dyDescent="0.2">
      <c r="A279" s="1"/>
      <c r="C279" s="1"/>
      <c r="M279" s="1"/>
    </row>
    <row r="280" spans="1:13" x14ac:dyDescent="0.2">
      <c r="A280" s="1"/>
      <c r="C280" s="1"/>
      <c r="M280" s="1"/>
    </row>
    <row r="281" spans="1:13" x14ac:dyDescent="0.2">
      <c r="A281" s="1"/>
      <c r="C281" s="1"/>
      <c r="M281" s="1"/>
    </row>
    <row r="282" spans="1:13" x14ac:dyDescent="0.2">
      <c r="A282" s="1"/>
      <c r="C282" s="1"/>
      <c r="M282" s="1"/>
    </row>
    <row r="283" spans="1:13" x14ac:dyDescent="0.2">
      <c r="A283" s="1"/>
      <c r="C283" s="1"/>
      <c r="M283" s="1"/>
    </row>
    <row r="284" spans="1:13" x14ac:dyDescent="0.2">
      <c r="A284" s="1"/>
      <c r="C284" s="1"/>
      <c r="M284" s="1"/>
    </row>
    <row r="285" spans="1:13" x14ac:dyDescent="0.2">
      <c r="A285" s="1"/>
      <c r="C285" s="1"/>
      <c r="M285" s="1"/>
    </row>
    <row r="286" spans="1:13" x14ac:dyDescent="0.2">
      <c r="A286" s="1"/>
      <c r="C286" s="1"/>
      <c r="M286" s="1"/>
    </row>
    <row r="287" spans="1:13" x14ac:dyDescent="0.2">
      <c r="A287" s="1"/>
      <c r="C287" s="1"/>
      <c r="M287" s="1"/>
    </row>
    <row r="288" spans="1:13" x14ac:dyDescent="0.2">
      <c r="A288" s="1"/>
      <c r="C288" s="1"/>
      <c r="M288" s="1"/>
    </row>
    <row r="289" spans="1:13" x14ac:dyDescent="0.2">
      <c r="A289" s="1"/>
      <c r="C289" s="1"/>
      <c r="M289" s="1"/>
    </row>
    <row r="290" spans="1:13" x14ac:dyDescent="0.2">
      <c r="A290" s="1"/>
      <c r="C290" s="1"/>
      <c r="M290" s="1"/>
    </row>
    <row r="291" spans="1:13" x14ac:dyDescent="0.2">
      <c r="A291" s="1"/>
      <c r="C291" s="1"/>
      <c r="M291" s="1"/>
    </row>
    <row r="292" spans="1:13" x14ac:dyDescent="0.2">
      <c r="A292" s="1"/>
      <c r="C292" s="1"/>
      <c r="M292" s="1"/>
    </row>
    <row r="293" spans="1:13" x14ac:dyDescent="0.2">
      <c r="A293" s="1"/>
      <c r="C293" s="1"/>
      <c r="M293" s="1"/>
    </row>
    <row r="294" spans="1:13" x14ac:dyDescent="0.2">
      <c r="A294" s="1"/>
      <c r="C294" s="1"/>
      <c r="M294" s="1"/>
    </row>
    <row r="295" spans="1:13" x14ac:dyDescent="0.2">
      <c r="A295" s="1"/>
      <c r="C295" s="1"/>
      <c r="M295" s="1"/>
    </row>
    <row r="296" spans="1:13" x14ac:dyDescent="0.2">
      <c r="A296" s="1"/>
      <c r="C296" s="1"/>
      <c r="M296" s="1"/>
    </row>
    <row r="297" spans="1:13" x14ac:dyDescent="0.2">
      <c r="A297" s="1"/>
      <c r="C297" s="1"/>
      <c r="M297" s="1"/>
    </row>
    <row r="298" spans="1:13" x14ac:dyDescent="0.2">
      <c r="A298" s="1"/>
      <c r="C298" s="1"/>
      <c r="M298" s="1"/>
    </row>
    <row r="299" spans="1:13" x14ac:dyDescent="0.2">
      <c r="A299" s="1"/>
      <c r="C299" s="1"/>
      <c r="M299" s="1"/>
    </row>
    <row r="300" spans="1:13" x14ac:dyDescent="0.2">
      <c r="A300" s="1"/>
      <c r="C300" s="1"/>
      <c r="M300" s="1"/>
    </row>
    <row r="301" spans="1:13" x14ac:dyDescent="0.2">
      <c r="A301" s="1"/>
      <c r="C301" s="1"/>
      <c r="M301" s="1"/>
    </row>
    <row r="302" spans="1:13" x14ac:dyDescent="0.2">
      <c r="A302" s="1"/>
      <c r="C302" s="1"/>
      <c r="M302" s="1"/>
    </row>
    <row r="303" spans="1:13" x14ac:dyDescent="0.2">
      <c r="A303" s="1"/>
      <c r="C303" s="1"/>
      <c r="M303" s="1"/>
    </row>
    <row r="304" spans="1:13" x14ac:dyDescent="0.2">
      <c r="A304" s="1"/>
      <c r="C304" s="1"/>
      <c r="M304" s="1"/>
    </row>
    <row r="305" spans="1:13" x14ac:dyDescent="0.2">
      <c r="A305" s="1"/>
      <c r="C305" s="1"/>
      <c r="M305" s="1"/>
    </row>
    <row r="306" spans="1:13" x14ac:dyDescent="0.2">
      <c r="A306" s="1"/>
      <c r="C306" s="1"/>
      <c r="M306" s="1"/>
    </row>
    <row r="307" spans="1:13" x14ac:dyDescent="0.2">
      <c r="A307" s="1"/>
      <c r="C307" s="1"/>
      <c r="M307" s="1"/>
    </row>
    <row r="308" spans="1:13" x14ac:dyDescent="0.2">
      <c r="A308" s="1"/>
      <c r="C308" s="1"/>
      <c r="M308" s="1"/>
    </row>
    <row r="309" spans="1:13" x14ac:dyDescent="0.2">
      <c r="A309" s="1"/>
      <c r="C309" s="1"/>
      <c r="M309" s="1"/>
    </row>
    <row r="310" spans="1:13" x14ac:dyDescent="0.2">
      <c r="A310" s="1"/>
      <c r="C310" s="1"/>
      <c r="M310" s="1"/>
    </row>
    <row r="311" spans="1:13" x14ac:dyDescent="0.2">
      <c r="A311" s="1"/>
      <c r="C311" s="1"/>
      <c r="M311" s="1"/>
    </row>
    <row r="312" spans="1:13" x14ac:dyDescent="0.2">
      <c r="A312" s="1"/>
      <c r="C312" s="1"/>
      <c r="M312" s="1"/>
    </row>
    <row r="313" spans="1:13" x14ac:dyDescent="0.2">
      <c r="A313" s="1"/>
      <c r="C313" s="1"/>
      <c r="M313" s="1"/>
    </row>
    <row r="314" spans="1:13" x14ac:dyDescent="0.2">
      <c r="A314" s="1"/>
      <c r="C314" s="1"/>
      <c r="M314" s="1"/>
    </row>
    <row r="315" spans="1:13" x14ac:dyDescent="0.2">
      <c r="A315" s="1"/>
      <c r="C315" s="1"/>
      <c r="M315" s="1"/>
    </row>
    <row r="316" spans="1:13" x14ac:dyDescent="0.2">
      <c r="A316" s="1"/>
      <c r="C316" s="1"/>
      <c r="M316" s="1"/>
    </row>
    <row r="317" spans="1:13" x14ac:dyDescent="0.2">
      <c r="A317" s="1"/>
      <c r="C317" s="1"/>
      <c r="M317" s="1"/>
    </row>
    <row r="318" spans="1:13" x14ac:dyDescent="0.2">
      <c r="A318" s="1"/>
      <c r="C318" s="1"/>
      <c r="M318" s="1"/>
    </row>
    <row r="319" spans="1:13" x14ac:dyDescent="0.2">
      <c r="A319" s="1"/>
      <c r="C319" s="1"/>
      <c r="M319" s="1"/>
    </row>
    <row r="320" spans="1:13" x14ac:dyDescent="0.2">
      <c r="A320" s="1"/>
      <c r="C320" s="1"/>
      <c r="M320" s="1"/>
    </row>
    <row r="321" spans="1:13" x14ac:dyDescent="0.2">
      <c r="A321" s="1"/>
      <c r="C321" s="1"/>
      <c r="M321" s="1"/>
    </row>
    <row r="322" spans="1:13" x14ac:dyDescent="0.2">
      <c r="A322" s="1"/>
      <c r="C322" s="1"/>
      <c r="M322" s="1"/>
    </row>
    <row r="323" spans="1:13" x14ac:dyDescent="0.2">
      <c r="A323" s="1"/>
      <c r="C323" s="1"/>
      <c r="M323" s="1"/>
    </row>
    <row r="324" spans="1:13" x14ac:dyDescent="0.2">
      <c r="A324" s="1"/>
      <c r="C324" s="1"/>
      <c r="M324" s="1"/>
    </row>
    <row r="325" spans="1:13" x14ac:dyDescent="0.2">
      <c r="A325" s="1"/>
      <c r="C325" s="1"/>
      <c r="M325" s="1"/>
    </row>
    <row r="326" spans="1:13" x14ac:dyDescent="0.2">
      <c r="A326" s="1"/>
      <c r="C326" s="1"/>
      <c r="M326" s="1"/>
    </row>
    <row r="327" spans="1:13" x14ac:dyDescent="0.2">
      <c r="A327" s="1"/>
      <c r="C327" s="1"/>
      <c r="M327" s="1"/>
    </row>
    <row r="328" spans="1:13" x14ac:dyDescent="0.2">
      <c r="A328" s="1"/>
      <c r="C328" s="1"/>
      <c r="M328" s="1"/>
    </row>
    <row r="329" spans="1:13" x14ac:dyDescent="0.2">
      <c r="A329" s="1"/>
      <c r="C329" s="1"/>
      <c r="M329" s="1"/>
    </row>
    <row r="330" spans="1:13" x14ac:dyDescent="0.2">
      <c r="A330" s="1"/>
      <c r="C330" s="1"/>
      <c r="M330" s="1"/>
    </row>
    <row r="331" spans="1:13" x14ac:dyDescent="0.2">
      <c r="A331" s="1"/>
      <c r="C331" s="1"/>
      <c r="M331" s="1"/>
    </row>
    <row r="332" spans="1:13" x14ac:dyDescent="0.2">
      <c r="A332" s="1"/>
      <c r="C332" s="1"/>
      <c r="M332" s="1"/>
    </row>
    <row r="333" spans="1:13" x14ac:dyDescent="0.2">
      <c r="A333" s="1"/>
      <c r="C333" s="1"/>
      <c r="M333" s="1"/>
    </row>
    <row r="334" spans="1:13" x14ac:dyDescent="0.2">
      <c r="A334" s="1"/>
      <c r="C334" s="1"/>
      <c r="M334" s="1"/>
    </row>
    <row r="335" spans="1:13" x14ac:dyDescent="0.2">
      <c r="A335" s="1"/>
      <c r="C335" s="1"/>
      <c r="M335" s="1"/>
    </row>
    <row r="336" spans="1:13" x14ac:dyDescent="0.2">
      <c r="A336" s="1"/>
      <c r="C336" s="1"/>
      <c r="M336" s="1"/>
    </row>
    <row r="337" spans="1:13" x14ac:dyDescent="0.2">
      <c r="A337" s="1"/>
      <c r="C337" s="1"/>
      <c r="M337" s="1"/>
    </row>
    <row r="338" spans="1:13" x14ac:dyDescent="0.2">
      <c r="A338" s="1"/>
      <c r="C338" s="1"/>
      <c r="M338" s="1"/>
    </row>
    <row r="339" spans="1:13" x14ac:dyDescent="0.2">
      <c r="A339" s="1"/>
      <c r="C339" s="1"/>
      <c r="M339" s="1"/>
    </row>
    <row r="340" spans="1:13" x14ac:dyDescent="0.2">
      <c r="A340" s="1"/>
      <c r="C340" s="1"/>
      <c r="M340" s="1"/>
    </row>
    <row r="341" spans="1:13" x14ac:dyDescent="0.2">
      <c r="A341" s="1"/>
      <c r="C341" s="1"/>
      <c r="M341" s="1"/>
    </row>
    <row r="342" spans="1:13" x14ac:dyDescent="0.2">
      <c r="A342" s="1"/>
      <c r="C342" s="1"/>
      <c r="M342" s="1"/>
    </row>
    <row r="343" spans="1:13" x14ac:dyDescent="0.2">
      <c r="A343" s="1"/>
      <c r="C343" s="1"/>
      <c r="M343" s="1"/>
    </row>
    <row r="344" spans="1:13" x14ac:dyDescent="0.2">
      <c r="A344" s="1"/>
      <c r="C344" s="1"/>
      <c r="M344" s="1"/>
    </row>
    <row r="345" spans="1:13" x14ac:dyDescent="0.2">
      <c r="A345" s="1"/>
      <c r="C345" s="1"/>
      <c r="M345" s="1"/>
    </row>
    <row r="346" spans="1:13" x14ac:dyDescent="0.2">
      <c r="A346" s="1"/>
      <c r="C346" s="1"/>
      <c r="M346" s="1"/>
    </row>
    <row r="347" spans="1:13" x14ac:dyDescent="0.2">
      <c r="A347" s="1"/>
      <c r="C347" s="1"/>
      <c r="M347" s="1"/>
    </row>
    <row r="348" spans="1:13" x14ac:dyDescent="0.2">
      <c r="A348" s="1"/>
      <c r="C348" s="1"/>
      <c r="M348" s="1"/>
    </row>
    <row r="349" spans="1:13" x14ac:dyDescent="0.2">
      <c r="A349" s="1"/>
      <c r="C349" s="1"/>
      <c r="M349" s="1"/>
    </row>
    <row r="350" spans="1:13" x14ac:dyDescent="0.2">
      <c r="A350" s="1"/>
      <c r="C350" s="1"/>
      <c r="M350" s="1"/>
    </row>
    <row r="351" spans="1:13" x14ac:dyDescent="0.2">
      <c r="A351" s="1"/>
      <c r="C351" s="1"/>
      <c r="M351" s="1"/>
    </row>
    <row r="352" spans="1:13" x14ac:dyDescent="0.2">
      <c r="A352" s="1"/>
      <c r="C352" s="1"/>
      <c r="M352" s="1"/>
    </row>
    <row r="353" spans="1:13" x14ac:dyDescent="0.2">
      <c r="A353" s="1"/>
      <c r="C353" s="1"/>
      <c r="M353" s="1"/>
    </row>
    <row r="354" spans="1:13" x14ac:dyDescent="0.2">
      <c r="A354" s="1"/>
      <c r="C354" s="1"/>
      <c r="M354" s="1"/>
    </row>
    <row r="355" spans="1:13" x14ac:dyDescent="0.2">
      <c r="A355" s="1"/>
      <c r="C355" s="1"/>
      <c r="M355" s="1"/>
    </row>
    <row r="356" spans="1:13" x14ac:dyDescent="0.2">
      <c r="A356" s="1"/>
      <c r="C356" s="1"/>
      <c r="M356" s="1"/>
    </row>
    <row r="357" spans="1:13" x14ac:dyDescent="0.2">
      <c r="A357" s="1"/>
      <c r="C357" s="1"/>
      <c r="M357" s="1"/>
    </row>
    <row r="358" spans="1:13" x14ac:dyDescent="0.2">
      <c r="A358" s="1"/>
      <c r="C358" s="1"/>
      <c r="M358" s="1"/>
    </row>
    <row r="359" spans="1:13" x14ac:dyDescent="0.2">
      <c r="A359" s="1"/>
      <c r="C359" s="1"/>
      <c r="M359" s="1"/>
    </row>
    <row r="360" spans="1:13" x14ac:dyDescent="0.2">
      <c r="A360" s="1"/>
      <c r="C360" s="1"/>
      <c r="M360" s="1"/>
    </row>
    <row r="361" spans="1:13" x14ac:dyDescent="0.2">
      <c r="A361" s="1"/>
      <c r="C361" s="1"/>
      <c r="M361" s="1"/>
    </row>
    <row r="362" spans="1:13" x14ac:dyDescent="0.2">
      <c r="A362" s="1"/>
      <c r="C362" s="1"/>
      <c r="M362" s="1"/>
    </row>
    <row r="363" spans="1:13" x14ac:dyDescent="0.2">
      <c r="A363" s="1"/>
      <c r="C363" s="1"/>
      <c r="M363" s="1"/>
    </row>
    <row r="364" spans="1:13" x14ac:dyDescent="0.2">
      <c r="A364" s="1"/>
      <c r="C364" s="1"/>
      <c r="M364" s="1"/>
    </row>
    <row r="365" spans="1:13" x14ac:dyDescent="0.2">
      <c r="A365" s="1"/>
      <c r="C365" s="1"/>
      <c r="M365" s="1"/>
    </row>
    <row r="366" spans="1:13" x14ac:dyDescent="0.2">
      <c r="A366" s="1"/>
      <c r="C366" s="1"/>
      <c r="M366" s="1"/>
    </row>
    <row r="367" spans="1:13" x14ac:dyDescent="0.2">
      <c r="A367" s="1"/>
      <c r="C367" s="1"/>
      <c r="M367" s="1"/>
    </row>
    <row r="368" spans="1:13" x14ac:dyDescent="0.2">
      <c r="A368" s="1"/>
      <c r="C368" s="1"/>
      <c r="M368" s="1"/>
    </row>
    <row r="369" spans="1:13" x14ac:dyDescent="0.2">
      <c r="A369" s="1"/>
      <c r="C369" s="1"/>
      <c r="M369" s="1"/>
    </row>
    <row r="370" spans="1:13" x14ac:dyDescent="0.2">
      <c r="A370" s="1"/>
      <c r="C370" s="1"/>
      <c r="M370" s="1"/>
    </row>
    <row r="371" spans="1:13" x14ac:dyDescent="0.2">
      <c r="A371" s="1"/>
      <c r="C371" s="1"/>
      <c r="M371" s="1"/>
    </row>
    <row r="372" spans="1:13" x14ac:dyDescent="0.2">
      <c r="A372" s="1"/>
      <c r="C372" s="1"/>
      <c r="M372" s="1"/>
    </row>
    <row r="373" spans="1:13" x14ac:dyDescent="0.2">
      <c r="A373" s="1"/>
      <c r="C373" s="1"/>
      <c r="M373" s="1"/>
    </row>
    <row r="374" spans="1:13" x14ac:dyDescent="0.2">
      <c r="A374" s="1"/>
      <c r="C374" s="1"/>
      <c r="M374" s="1"/>
    </row>
    <row r="375" spans="1:13" x14ac:dyDescent="0.2">
      <c r="A375" s="1"/>
      <c r="C375" s="1"/>
      <c r="M375" s="1"/>
    </row>
    <row r="376" spans="1:13" x14ac:dyDescent="0.2">
      <c r="A376" s="1"/>
      <c r="C376" s="1"/>
      <c r="M376" s="1"/>
    </row>
    <row r="377" spans="1:13" x14ac:dyDescent="0.2">
      <c r="A377" s="1"/>
      <c r="C377" s="1"/>
      <c r="M377" s="1"/>
    </row>
    <row r="378" spans="1:13" x14ac:dyDescent="0.2">
      <c r="A378" s="1"/>
      <c r="C378" s="1"/>
      <c r="M378" s="1"/>
    </row>
    <row r="379" spans="1:13" x14ac:dyDescent="0.2">
      <c r="A379" s="1"/>
      <c r="C379" s="1"/>
      <c r="M379" s="1"/>
    </row>
    <row r="380" spans="1:13" x14ac:dyDescent="0.2">
      <c r="A380" s="1"/>
      <c r="C380" s="1"/>
      <c r="M380" s="1"/>
    </row>
    <row r="381" spans="1:13" x14ac:dyDescent="0.2">
      <c r="A381" s="1"/>
      <c r="C381" s="1"/>
      <c r="M381" s="1"/>
    </row>
    <row r="382" spans="1:13" x14ac:dyDescent="0.2">
      <c r="A382" s="1"/>
      <c r="C382" s="1"/>
      <c r="M382" s="1"/>
    </row>
    <row r="383" spans="1:13" x14ac:dyDescent="0.2">
      <c r="A383" s="1"/>
      <c r="C383" s="1"/>
      <c r="M383" s="1"/>
    </row>
    <row r="384" spans="1:13" x14ac:dyDescent="0.2">
      <c r="A384" s="1"/>
      <c r="C384" s="1"/>
      <c r="M384" s="1"/>
    </row>
    <row r="385" spans="1:13" x14ac:dyDescent="0.2">
      <c r="A385" s="1"/>
      <c r="C385" s="1"/>
      <c r="M385" s="1"/>
    </row>
    <row r="386" spans="1:13" x14ac:dyDescent="0.2">
      <c r="A386" s="1"/>
      <c r="C386" s="1"/>
      <c r="M386" s="1"/>
    </row>
    <row r="387" spans="1:13" x14ac:dyDescent="0.2">
      <c r="A387" s="1"/>
      <c r="C387" s="1"/>
      <c r="M387" s="1"/>
    </row>
    <row r="388" spans="1:13" x14ac:dyDescent="0.2">
      <c r="A388" s="1"/>
      <c r="C388" s="1"/>
      <c r="M388" s="1"/>
    </row>
    <row r="389" spans="1:13" x14ac:dyDescent="0.2">
      <c r="A389" s="1"/>
      <c r="C389" s="1"/>
      <c r="M389" s="1"/>
    </row>
    <row r="390" spans="1:13" x14ac:dyDescent="0.2">
      <c r="A390" s="1"/>
      <c r="C390" s="1"/>
      <c r="M390" s="1"/>
    </row>
    <row r="391" spans="1:13" x14ac:dyDescent="0.2">
      <c r="A391" s="1"/>
      <c r="C391" s="1"/>
      <c r="M391" s="1"/>
    </row>
    <row r="392" spans="1:13" x14ac:dyDescent="0.2">
      <c r="A392" s="1"/>
      <c r="C392" s="1"/>
      <c r="M392" s="1"/>
    </row>
    <row r="393" spans="1:13" x14ac:dyDescent="0.2">
      <c r="A393" s="1"/>
      <c r="C393" s="1"/>
      <c r="M393" s="1"/>
    </row>
    <row r="394" spans="1:13" x14ac:dyDescent="0.2">
      <c r="A394" s="1"/>
      <c r="C394" s="1"/>
      <c r="M394" s="1"/>
    </row>
    <row r="395" spans="1:13" x14ac:dyDescent="0.2">
      <c r="A395" s="1"/>
      <c r="C395" s="1"/>
      <c r="M395" s="1"/>
    </row>
    <row r="396" spans="1:13" x14ac:dyDescent="0.2">
      <c r="A396" s="1"/>
      <c r="C396" s="1"/>
      <c r="M396" s="1"/>
    </row>
    <row r="397" spans="1:13" x14ac:dyDescent="0.2">
      <c r="A397" s="1"/>
      <c r="C397" s="1"/>
      <c r="M397" s="1"/>
    </row>
    <row r="398" spans="1:13" x14ac:dyDescent="0.2">
      <c r="A398" s="1"/>
      <c r="C398" s="1"/>
      <c r="M398" s="1"/>
    </row>
    <row r="399" spans="1:13" x14ac:dyDescent="0.2">
      <c r="A399" s="1"/>
      <c r="C399" s="1"/>
      <c r="M399" s="1"/>
    </row>
    <row r="400" spans="1:13" x14ac:dyDescent="0.2">
      <c r="A400" s="1"/>
      <c r="C400" s="1"/>
      <c r="M400" s="1"/>
    </row>
    <row r="401" spans="1:13" x14ac:dyDescent="0.2">
      <c r="A401" s="1"/>
      <c r="C401" s="1"/>
      <c r="M401" s="1"/>
    </row>
    <row r="402" spans="1:13" x14ac:dyDescent="0.2">
      <c r="A402" s="1"/>
      <c r="C402" s="1"/>
      <c r="M402" s="1"/>
    </row>
    <row r="403" spans="1:13" x14ac:dyDescent="0.2">
      <c r="A403" s="1"/>
      <c r="C403" s="1"/>
      <c r="M403" s="1"/>
    </row>
    <row r="404" spans="1:13" x14ac:dyDescent="0.2">
      <c r="A404" s="1"/>
      <c r="C404" s="1"/>
      <c r="M404" s="1"/>
    </row>
    <row r="405" spans="1:13" x14ac:dyDescent="0.2">
      <c r="A405" s="1"/>
      <c r="C405" s="1"/>
      <c r="M405" s="1"/>
    </row>
    <row r="406" spans="1:13" x14ac:dyDescent="0.2">
      <c r="A406" s="1"/>
      <c r="C406" s="1"/>
      <c r="M406" s="1"/>
    </row>
    <row r="407" spans="1:13" x14ac:dyDescent="0.2">
      <c r="A407" s="1"/>
      <c r="C407" s="1"/>
      <c r="M407" s="1"/>
    </row>
    <row r="408" spans="1:13" x14ac:dyDescent="0.2">
      <c r="A408" s="1"/>
      <c r="C408" s="1"/>
      <c r="M408" s="1"/>
    </row>
    <row r="409" spans="1:13" x14ac:dyDescent="0.2">
      <c r="A409" s="1"/>
      <c r="C409" s="1"/>
      <c r="M409" s="1"/>
    </row>
    <row r="410" spans="1:13" x14ac:dyDescent="0.2">
      <c r="A410" s="1"/>
      <c r="C410" s="1"/>
      <c r="M410" s="1"/>
    </row>
    <row r="411" spans="1:13" x14ac:dyDescent="0.2">
      <c r="A411" s="1"/>
      <c r="C411" s="1"/>
      <c r="M411" s="1"/>
    </row>
    <row r="412" spans="1:13" x14ac:dyDescent="0.2">
      <c r="A412" s="1"/>
      <c r="C412" s="1"/>
      <c r="M412" s="1"/>
    </row>
    <row r="413" spans="1:13" x14ac:dyDescent="0.2">
      <c r="A413" s="1"/>
      <c r="C413" s="1"/>
      <c r="M413" s="1"/>
    </row>
    <row r="414" spans="1:13" x14ac:dyDescent="0.2">
      <c r="A414" s="1"/>
      <c r="C414" s="1"/>
      <c r="M414" s="1"/>
    </row>
    <row r="415" spans="1:13" x14ac:dyDescent="0.2">
      <c r="A415" s="1"/>
      <c r="C415" s="1"/>
      <c r="M415" s="1"/>
    </row>
    <row r="416" spans="1:13" x14ac:dyDescent="0.2">
      <c r="A416" s="1"/>
      <c r="C416" s="1"/>
      <c r="M416" s="1"/>
    </row>
    <row r="417" spans="1:13" x14ac:dyDescent="0.2">
      <c r="A417" s="1"/>
      <c r="C417" s="1"/>
      <c r="M417" s="1"/>
    </row>
    <row r="418" spans="1:13" x14ac:dyDescent="0.2">
      <c r="A418" s="1"/>
      <c r="C418" s="1"/>
      <c r="M418" s="1"/>
    </row>
    <row r="419" spans="1:13" x14ac:dyDescent="0.2">
      <c r="A419" s="1"/>
      <c r="C419" s="1"/>
      <c r="M419" s="1"/>
    </row>
    <row r="420" spans="1:13" x14ac:dyDescent="0.2">
      <c r="A420" s="1"/>
      <c r="C420" s="1"/>
      <c r="M420" s="1"/>
    </row>
    <row r="421" spans="1:13" x14ac:dyDescent="0.2">
      <c r="A421" s="1"/>
      <c r="C421" s="1"/>
      <c r="M421" s="1"/>
    </row>
    <row r="422" spans="1:13" x14ac:dyDescent="0.2">
      <c r="A422" s="1"/>
      <c r="C422" s="1"/>
      <c r="M422" s="1"/>
    </row>
    <row r="423" spans="1:13" x14ac:dyDescent="0.2">
      <c r="A423" s="1"/>
      <c r="C423" s="1"/>
      <c r="M423" s="1"/>
    </row>
    <row r="424" spans="1:13" x14ac:dyDescent="0.2">
      <c r="A424" s="1"/>
      <c r="C424" s="1"/>
      <c r="M424" s="1"/>
    </row>
    <row r="425" spans="1:13" x14ac:dyDescent="0.2">
      <c r="A425" s="1"/>
      <c r="C425" s="1"/>
      <c r="M425" s="1"/>
    </row>
    <row r="426" spans="1:13" x14ac:dyDescent="0.2">
      <c r="A426" s="1"/>
      <c r="C426" s="1"/>
      <c r="M426" s="1"/>
    </row>
    <row r="427" spans="1:13" x14ac:dyDescent="0.2">
      <c r="A427" s="1"/>
      <c r="C427" s="1"/>
      <c r="M427" s="1"/>
    </row>
    <row r="428" spans="1:13" x14ac:dyDescent="0.2">
      <c r="A428" s="1"/>
      <c r="C428" s="1"/>
      <c r="M428" s="1"/>
    </row>
    <row r="429" spans="1:13" x14ac:dyDescent="0.2">
      <c r="A429" s="1"/>
      <c r="C429" s="1"/>
      <c r="M429" s="1"/>
    </row>
    <row r="430" spans="1:13" x14ac:dyDescent="0.2">
      <c r="A430" s="1"/>
      <c r="C430" s="1"/>
      <c r="M430" s="1"/>
    </row>
    <row r="431" spans="1:13" x14ac:dyDescent="0.2">
      <c r="A431" s="1"/>
      <c r="C431" s="1"/>
      <c r="M431" s="1"/>
    </row>
    <row r="432" spans="1:13" x14ac:dyDescent="0.2">
      <c r="A432" s="1"/>
      <c r="C432" s="1"/>
      <c r="M432" s="1"/>
    </row>
    <row r="433" spans="1:13" x14ac:dyDescent="0.2">
      <c r="A433" s="1"/>
      <c r="C433" s="1"/>
      <c r="M433" s="1"/>
    </row>
    <row r="434" spans="1:13" x14ac:dyDescent="0.2">
      <c r="A434" s="1"/>
      <c r="C434" s="1"/>
      <c r="M434" s="1"/>
    </row>
    <row r="435" spans="1:13" x14ac:dyDescent="0.2">
      <c r="A435" s="1"/>
      <c r="C435" s="1"/>
      <c r="M435" s="1"/>
    </row>
    <row r="436" spans="1:13" x14ac:dyDescent="0.2">
      <c r="A436" s="1"/>
      <c r="C436" s="1"/>
      <c r="M436" s="1"/>
    </row>
    <row r="437" spans="1:13" x14ac:dyDescent="0.2">
      <c r="A437" s="1"/>
      <c r="C437" s="1"/>
      <c r="M437" s="1"/>
    </row>
    <row r="438" spans="1:13" x14ac:dyDescent="0.2">
      <c r="A438" s="1"/>
      <c r="C438" s="1"/>
      <c r="M438" s="1"/>
    </row>
    <row r="439" spans="1:13" x14ac:dyDescent="0.2">
      <c r="A439" s="1"/>
      <c r="C439" s="1"/>
      <c r="M439" s="1"/>
    </row>
    <row r="440" spans="1:13" x14ac:dyDescent="0.2">
      <c r="A440" s="1"/>
      <c r="C440" s="1"/>
      <c r="M440" s="1"/>
    </row>
    <row r="441" spans="1:13" x14ac:dyDescent="0.2">
      <c r="A441" s="1"/>
      <c r="C441" s="1"/>
      <c r="M441" s="1"/>
    </row>
    <row r="442" spans="1:13" x14ac:dyDescent="0.2">
      <c r="A442" s="1"/>
      <c r="C442" s="1"/>
      <c r="M442" s="1"/>
    </row>
    <row r="443" spans="1:13" x14ac:dyDescent="0.2">
      <c r="A443" s="1"/>
      <c r="C443" s="1"/>
      <c r="M443" s="1"/>
    </row>
    <row r="444" spans="1:13" x14ac:dyDescent="0.2">
      <c r="A444" s="1"/>
      <c r="C444" s="1"/>
      <c r="M444" s="1"/>
    </row>
    <row r="445" spans="1:13" x14ac:dyDescent="0.2">
      <c r="A445" s="1"/>
      <c r="C445" s="1"/>
      <c r="M445" s="1"/>
    </row>
    <row r="446" spans="1:13" x14ac:dyDescent="0.2">
      <c r="A446" s="1"/>
      <c r="C446" s="1"/>
      <c r="M446" s="1"/>
    </row>
    <row r="447" spans="1:13" x14ac:dyDescent="0.2">
      <c r="A447" s="1"/>
      <c r="C447" s="1"/>
      <c r="M447" s="1"/>
    </row>
    <row r="448" spans="1:13" x14ac:dyDescent="0.2">
      <c r="A448" s="1"/>
      <c r="C448" s="1"/>
      <c r="M448" s="1"/>
    </row>
    <row r="449" spans="1:13" x14ac:dyDescent="0.2">
      <c r="A449" s="1"/>
      <c r="C449" s="1"/>
      <c r="M449" s="1"/>
    </row>
    <row r="450" spans="1:13" x14ac:dyDescent="0.2">
      <c r="A450" s="1"/>
      <c r="C450" s="1"/>
      <c r="M450" s="1"/>
    </row>
    <row r="451" spans="1:13" x14ac:dyDescent="0.2">
      <c r="A451" s="1"/>
      <c r="C451" s="1"/>
      <c r="M451" s="1"/>
    </row>
    <row r="452" spans="1:13" x14ac:dyDescent="0.2">
      <c r="A452" s="1"/>
      <c r="C452" s="1"/>
      <c r="M452" s="1"/>
    </row>
    <row r="453" spans="1:13" x14ac:dyDescent="0.2">
      <c r="A453" s="1"/>
      <c r="C453" s="1"/>
      <c r="M453" s="1"/>
    </row>
    <row r="454" spans="1:13" x14ac:dyDescent="0.2">
      <c r="A454" s="1"/>
      <c r="C454" s="1"/>
      <c r="M454" s="1"/>
    </row>
    <row r="455" spans="1:13" x14ac:dyDescent="0.2">
      <c r="A455" s="1"/>
      <c r="C455" s="1"/>
      <c r="M455" s="1"/>
    </row>
    <row r="456" spans="1:13" x14ac:dyDescent="0.2">
      <c r="A456" s="1"/>
      <c r="C456" s="1"/>
      <c r="M456" s="1"/>
    </row>
    <row r="457" spans="1:13" x14ac:dyDescent="0.2">
      <c r="A457" s="1"/>
      <c r="C457" s="1"/>
      <c r="M457" s="1"/>
    </row>
    <row r="458" spans="1:13" x14ac:dyDescent="0.2">
      <c r="A458" s="1"/>
      <c r="C458" s="1"/>
      <c r="M458" s="1"/>
    </row>
    <row r="459" spans="1:13" x14ac:dyDescent="0.2">
      <c r="A459" s="1"/>
      <c r="C459" s="1"/>
      <c r="M459" s="1"/>
    </row>
    <row r="460" spans="1:13" x14ac:dyDescent="0.2">
      <c r="A460" s="1"/>
      <c r="C460" s="1"/>
      <c r="M460" s="1"/>
    </row>
    <row r="461" spans="1:13" x14ac:dyDescent="0.2">
      <c r="A461" s="1"/>
      <c r="C461" s="1"/>
      <c r="M461" s="1"/>
    </row>
    <row r="462" spans="1:13" x14ac:dyDescent="0.2">
      <c r="A462" s="1"/>
      <c r="C462" s="1"/>
      <c r="M462" s="1"/>
    </row>
    <row r="463" spans="1:13" x14ac:dyDescent="0.2">
      <c r="A463" s="1"/>
      <c r="C463" s="1"/>
      <c r="M463" s="1"/>
    </row>
    <row r="464" spans="1:13" x14ac:dyDescent="0.2">
      <c r="A464" s="1"/>
      <c r="C464" s="1"/>
      <c r="M464" s="1"/>
    </row>
    <row r="465" spans="1:13" x14ac:dyDescent="0.2">
      <c r="A465" s="1"/>
      <c r="C465" s="1"/>
      <c r="M465" s="1"/>
    </row>
    <row r="466" spans="1:13" x14ac:dyDescent="0.2">
      <c r="A466" s="1"/>
      <c r="C466" s="1"/>
      <c r="M466" s="1"/>
    </row>
    <row r="467" spans="1:13" x14ac:dyDescent="0.2">
      <c r="A467" s="1"/>
      <c r="C467" s="1"/>
      <c r="M467" s="1"/>
    </row>
    <row r="468" spans="1:13" x14ac:dyDescent="0.2">
      <c r="A468" s="1"/>
      <c r="C468" s="1"/>
      <c r="M468" s="1"/>
    </row>
    <row r="469" spans="1:13" x14ac:dyDescent="0.2">
      <c r="A469" s="1"/>
      <c r="C469" s="1"/>
      <c r="M469" s="1"/>
    </row>
    <row r="470" spans="1:13" x14ac:dyDescent="0.2">
      <c r="A470" s="1"/>
      <c r="C470" s="1"/>
      <c r="M470" s="1"/>
    </row>
    <row r="471" spans="1:13" x14ac:dyDescent="0.2">
      <c r="A471" s="1"/>
      <c r="C471" s="1"/>
      <c r="M471" s="1"/>
    </row>
    <row r="472" spans="1:13" x14ac:dyDescent="0.2">
      <c r="A472" s="1"/>
      <c r="C472" s="1"/>
      <c r="M472" s="1"/>
    </row>
    <row r="473" spans="1:13" x14ac:dyDescent="0.2">
      <c r="A473" s="1"/>
      <c r="C473" s="1"/>
      <c r="M473" s="1"/>
    </row>
    <row r="474" spans="1:13" x14ac:dyDescent="0.2">
      <c r="A474" s="1"/>
      <c r="C474" s="1"/>
      <c r="M474" s="1"/>
    </row>
    <row r="475" spans="1:13" x14ac:dyDescent="0.2">
      <c r="A475" s="1"/>
      <c r="C475" s="1"/>
      <c r="M475" s="1"/>
    </row>
    <row r="476" spans="1:13" x14ac:dyDescent="0.2">
      <c r="A476" s="1"/>
      <c r="C476" s="1"/>
      <c r="M476" s="1"/>
    </row>
    <row r="477" spans="1:13" x14ac:dyDescent="0.2">
      <c r="A477" s="1"/>
      <c r="C477" s="1"/>
      <c r="M477" s="1"/>
    </row>
    <row r="478" spans="1:13" x14ac:dyDescent="0.2">
      <c r="A478" s="1"/>
      <c r="C478" s="1"/>
      <c r="M478" s="1"/>
    </row>
    <row r="479" spans="1:13" x14ac:dyDescent="0.2">
      <c r="A479" s="1"/>
      <c r="C479" s="1"/>
      <c r="M479" s="1"/>
    </row>
    <row r="480" spans="1:13" x14ac:dyDescent="0.2">
      <c r="A480" s="1"/>
      <c r="C480" s="1"/>
      <c r="M480" s="1"/>
    </row>
    <row r="481" spans="1:13" x14ac:dyDescent="0.2">
      <c r="A481" s="1"/>
      <c r="C481" s="1"/>
      <c r="M481" s="1"/>
    </row>
    <row r="482" spans="1:13" x14ac:dyDescent="0.2">
      <c r="A482" s="1"/>
      <c r="C482" s="1"/>
      <c r="M482" s="1"/>
    </row>
    <row r="483" spans="1:13" x14ac:dyDescent="0.2">
      <c r="A483" s="1"/>
      <c r="C483" s="1"/>
      <c r="M483" s="1"/>
    </row>
    <row r="484" spans="1:13" x14ac:dyDescent="0.2">
      <c r="A484" s="1"/>
      <c r="C484" s="1"/>
      <c r="M484" s="1"/>
    </row>
    <row r="485" spans="1:13" x14ac:dyDescent="0.2">
      <c r="A485" s="1"/>
      <c r="C485" s="1"/>
      <c r="M485" s="1"/>
    </row>
    <row r="486" spans="1:13" x14ac:dyDescent="0.2">
      <c r="A486" s="1"/>
      <c r="C486" s="1"/>
      <c r="M486" s="1"/>
    </row>
    <row r="487" spans="1:13" x14ac:dyDescent="0.2">
      <c r="A487" s="1"/>
      <c r="C487" s="1"/>
      <c r="M487" s="1"/>
    </row>
    <row r="488" spans="1:13" x14ac:dyDescent="0.2">
      <c r="A488" s="1"/>
      <c r="C488" s="1"/>
      <c r="M488" s="1"/>
    </row>
    <row r="489" spans="1:13" x14ac:dyDescent="0.2">
      <c r="A489" s="1"/>
      <c r="C489" s="1"/>
      <c r="M489" s="1"/>
    </row>
    <row r="490" spans="1:13" x14ac:dyDescent="0.2">
      <c r="A490" s="1"/>
      <c r="C490" s="1"/>
      <c r="M490" s="1"/>
    </row>
    <row r="491" spans="1:13" x14ac:dyDescent="0.2">
      <c r="A491" s="1"/>
      <c r="C491" s="1"/>
      <c r="M491" s="1"/>
    </row>
    <row r="492" spans="1:13" x14ac:dyDescent="0.2">
      <c r="A492" s="1"/>
      <c r="C492" s="1"/>
      <c r="M492" s="1"/>
    </row>
    <row r="493" spans="1:13" x14ac:dyDescent="0.2">
      <c r="A493" s="1"/>
      <c r="C493" s="1"/>
      <c r="M493" s="1"/>
    </row>
    <row r="494" spans="1:13" x14ac:dyDescent="0.2">
      <c r="A494" s="1"/>
      <c r="C494" s="1"/>
      <c r="M494" s="1"/>
    </row>
    <row r="495" spans="1:13" x14ac:dyDescent="0.2">
      <c r="A495" s="1"/>
      <c r="C495" s="1"/>
      <c r="M495" s="1"/>
    </row>
    <row r="496" spans="1:13" x14ac:dyDescent="0.2">
      <c r="A496" s="1"/>
      <c r="C496" s="1"/>
      <c r="M496" s="1"/>
    </row>
    <row r="497" spans="1:13" x14ac:dyDescent="0.2">
      <c r="A497" s="1"/>
      <c r="C497" s="1"/>
      <c r="M497" s="1"/>
    </row>
    <row r="498" spans="1:13" x14ac:dyDescent="0.2">
      <c r="A498" s="1"/>
      <c r="C498" s="1"/>
      <c r="M498" s="1"/>
    </row>
    <row r="499" spans="1:13" x14ac:dyDescent="0.2">
      <c r="A499" s="1"/>
      <c r="C499" s="1"/>
      <c r="M499" s="1"/>
    </row>
    <row r="500" spans="1:13" x14ac:dyDescent="0.2">
      <c r="A500" s="1"/>
      <c r="C500" s="1"/>
      <c r="M500" s="1"/>
    </row>
    <row r="501" spans="1:13" x14ac:dyDescent="0.2">
      <c r="A501" s="1"/>
      <c r="C501" s="1"/>
      <c r="M501" s="1"/>
    </row>
    <row r="502" spans="1:13" x14ac:dyDescent="0.2">
      <c r="A502" s="1"/>
      <c r="C502" s="1"/>
      <c r="M502" s="1"/>
    </row>
    <row r="503" spans="1:13" x14ac:dyDescent="0.2">
      <c r="A503" s="1"/>
      <c r="C503" s="1"/>
      <c r="M503" s="1"/>
    </row>
    <row r="504" spans="1:13" x14ac:dyDescent="0.2">
      <c r="A504" s="1"/>
      <c r="C504" s="1"/>
      <c r="M504" s="1"/>
    </row>
    <row r="505" spans="1:13" x14ac:dyDescent="0.2">
      <c r="A505" s="1"/>
      <c r="C505" s="1"/>
      <c r="M505" s="1"/>
    </row>
    <row r="506" spans="1:13" x14ac:dyDescent="0.2">
      <c r="A506" s="1"/>
      <c r="C506" s="1"/>
      <c r="M506" s="1"/>
    </row>
    <row r="507" spans="1:13" x14ac:dyDescent="0.2">
      <c r="A507" s="1"/>
      <c r="C507" s="1"/>
      <c r="M507" s="1"/>
    </row>
    <row r="508" spans="1:13" x14ac:dyDescent="0.2">
      <c r="A508" s="1"/>
      <c r="C508" s="1"/>
      <c r="M508" s="1"/>
    </row>
    <row r="509" spans="1:13" x14ac:dyDescent="0.2">
      <c r="A509" s="1"/>
      <c r="C509" s="1"/>
      <c r="M509" s="1"/>
    </row>
    <row r="510" spans="1:13" x14ac:dyDescent="0.2">
      <c r="A510" s="1"/>
      <c r="C510" s="1"/>
      <c r="M510" s="1"/>
    </row>
    <row r="511" spans="1:13" x14ac:dyDescent="0.2">
      <c r="A511" s="1"/>
      <c r="C511" s="1"/>
      <c r="M511" s="1"/>
    </row>
    <row r="512" spans="1:13" x14ac:dyDescent="0.2">
      <c r="A512" s="1"/>
      <c r="C512" s="1"/>
      <c r="M512" s="1"/>
    </row>
    <row r="513" spans="1:13" x14ac:dyDescent="0.2">
      <c r="A513" s="1"/>
      <c r="C513" s="1"/>
      <c r="M513" s="1"/>
    </row>
    <row r="514" spans="1:13" x14ac:dyDescent="0.2">
      <c r="A514" s="1"/>
      <c r="C514" s="1"/>
      <c r="M514" s="1"/>
    </row>
    <row r="515" spans="1:13" x14ac:dyDescent="0.2">
      <c r="A515" s="1"/>
      <c r="C515" s="1"/>
      <c r="M515" s="1"/>
    </row>
    <row r="516" spans="1:13" x14ac:dyDescent="0.2">
      <c r="A516" s="1"/>
      <c r="C516" s="1"/>
      <c r="M516" s="1"/>
    </row>
    <row r="517" spans="1:13" x14ac:dyDescent="0.2">
      <c r="A517" s="1"/>
      <c r="C517" s="1"/>
      <c r="M517" s="1"/>
    </row>
    <row r="518" spans="1:13" x14ac:dyDescent="0.2">
      <c r="A518" s="1"/>
      <c r="C518" s="1"/>
      <c r="M518" s="1"/>
    </row>
    <row r="519" spans="1:13" x14ac:dyDescent="0.2">
      <c r="A519" s="1"/>
      <c r="C519" s="1"/>
      <c r="M519" s="1"/>
    </row>
    <row r="520" spans="1:13" x14ac:dyDescent="0.2">
      <c r="A520" s="1"/>
      <c r="C520" s="1"/>
      <c r="M520" s="1"/>
    </row>
    <row r="521" spans="1:13" x14ac:dyDescent="0.2">
      <c r="A521" s="1"/>
      <c r="C521" s="1"/>
      <c r="M521" s="1"/>
    </row>
    <row r="522" spans="1:13" x14ac:dyDescent="0.2">
      <c r="A522" s="1"/>
      <c r="C522" s="1"/>
      <c r="M522" s="1"/>
    </row>
    <row r="523" spans="1:13" x14ac:dyDescent="0.2">
      <c r="A523" s="1"/>
      <c r="C523" s="1"/>
      <c r="M523" s="1"/>
    </row>
    <row r="524" spans="1:13" x14ac:dyDescent="0.2">
      <c r="A524" s="1"/>
      <c r="C524" s="1"/>
      <c r="M524" s="1"/>
    </row>
    <row r="525" spans="1:13" x14ac:dyDescent="0.2">
      <c r="A525" s="1"/>
      <c r="C525" s="1"/>
      <c r="M525" s="1"/>
    </row>
    <row r="526" spans="1:13" x14ac:dyDescent="0.2">
      <c r="A526" s="1"/>
      <c r="C526" s="1"/>
      <c r="M526" s="1"/>
    </row>
    <row r="527" spans="1:13" x14ac:dyDescent="0.2">
      <c r="A527" s="1"/>
      <c r="C527" s="1"/>
      <c r="M527" s="1"/>
    </row>
    <row r="528" spans="1:13" x14ac:dyDescent="0.2">
      <c r="A528" s="1"/>
      <c r="C528" s="1"/>
      <c r="M528" s="1"/>
    </row>
    <row r="529" spans="1:13" x14ac:dyDescent="0.2">
      <c r="A529" s="1"/>
      <c r="C529" s="1"/>
      <c r="M529" s="1"/>
    </row>
    <row r="530" spans="1:13" x14ac:dyDescent="0.2">
      <c r="A530" s="1"/>
      <c r="C530" s="1"/>
      <c r="M530" s="1"/>
    </row>
    <row r="531" spans="1:13" x14ac:dyDescent="0.2">
      <c r="A531" s="1"/>
      <c r="C531" s="1"/>
      <c r="M531" s="1"/>
    </row>
    <row r="532" spans="1:13" x14ac:dyDescent="0.2">
      <c r="A532" s="1"/>
      <c r="C532" s="1"/>
      <c r="M532" s="1"/>
    </row>
    <row r="533" spans="1:13" x14ac:dyDescent="0.2">
      <c r="A533" s="1"/>
      <c r="C533" s="1"/>
      <c r="M533" s="1"/>
    </row>
    <row r="534" spans="1:13" x14ac:dyDescent="0.2">
      <c r="A534" s="1"/>
      <c r="C534" s="1"/>
      <c r="M534" s="1"/>
    </row>
    <row r="535" spans="1:13" x14ac:dyDescent="0.2">
      <c r="A535" s="1"/>
      <c r="C535" s="1"/>
      <c r="M535" s="1"/>
    </row>
    <row r="536" spans="1:13" x14ac:dyDescent="0.2">
      <c r="A536" s="1"/>
      <c r="C536" s="1"/>
      <c r="M536" s="1"/>
    </row>
    <row r="537" spans="1:13" x14ac:dyDescent="0.2">
      <c r="A537" s="1"/>
      <c r="C537" s="1"/>
      <c r="M537" s="1"/>
    </row>
    <row r="538" spans="1:13" x14ac:dyDescent="0.2">
      <c r="A538" s="1"/>
      <c r="C538" s="1"/>
      <c r="M538" s="1"/>
    </row>
    <row r="539" spans="1:13" x14ac:dyDescent="0.2">
      <c r="A539" s="1"/>
      <c r="C539" s="1"/>
      <c r="M539" s="1"/>
    </row>
    <row r="540" spans="1:13" x14ac:dyDescent="0.2">
      <c r="A540" s="1"/>
      <c r="C540" s="1"/>
      <c r="M540" s="1"/>
    </row>
    <row r="541" spans="1:13" x14ac:dyDescent="0.2">
      <c r="A541" s="1"/>
      <c r="C541" s="1"/>
      <c r="M541" s="1"/>
    </row>
    <row r="542" spans="1:13" x14ac:dyDescent="0.2">
      <c r="A542" s="1"/>
      <c r="C542" s="1"/>
      <c r="M542" s="1"/>
    </row>
    <row r="543" spans="1:13" x14ac:dyDescent="0.2">
      <c r="A543" s="1"/>
      <c r="C543" s="1"/>
      <c r="M543" s="1"/>
    </row>
    <row r="544" spans="1:13" x14ac:dyDescent="0.2">
      <c r="A544" s="1"/>
      <c r="C544" s="1"/>
      <c r="M544" s="1"/>
    </row>
    <row r="545" spans="1:13" x14ac:dyDescent="0.2">
      <c r="A545" s="1"/>
      <c r="C545" s="1"/>
      <c r="M545" s="1"/>
    </row>
    <row r="546" spans="1:13" x14ac:dyDescent="0.2">
      <c r="A546" s="1"/>
      <c r="C546" s="1"/>
      <c r="M546" s="1"/>
    </row>
    <row r="547" spans="1:13" x14ac:dyDescent="0.2">
      <c r="A547" s="1"/>
      <c r="C547" s="1"/>
      <c r="M547" s="1"/>
    </row>
    <row r="548" spans="1:13" x14ac:dyDescent="0.2">
      <c r="A548" s="1"/>
      <c r="C548" s="1"/>
      <c r="M548" s="1"/>
    </row>
    <row r="549" spans="1:13" x14ac:dyDescent="0.2">
      <c r="A549" s="1"/>
      <c r="C549" s="1"/>
      <c r="M549" s="1"/>
    </row>
    <row r="550" spans="1:13" x14ac:dyDescent="0.2">
      <c r="A550" s="1"/>
      <c r="C550" s="1"/>
      <c r="M550" s="1"/>
    </row>
    <row r="551" spans="1:13" x14ac:dyDescent="0.2">
      <c r="A551" s="1"/>
      <c r="C551" s="1"/>
      <c r="M551" s="1"/>
    </row>
    <row r="552" spans="1:13" x14ac:dyDescent="0.2">
      <c r="A552" s="1"/>
      <c r="C552" s="1"/>
      <c r="M552" s="1"/>
    </row>
    <row r="553" spans="1:13" x14ac:dyDescent="0.2">
      <c r="A553" s="1"/>
      <c r="C553" s="1"/>
      <c r="M553" s="1"/>
    </row>
    <row r="554" spans="1:13" x14ac:dyDescent="0.2">
      <c r="A554" s="1"/>
      <c r="C554" s="1"/>
      <c r="M554" s="1"/>
    </row>
    <row r="555" spans="1:13" x14ac:dyDescent="0.2">
      <c r="A555" s="1"/>
      <c r="C555" s="1"/>
      <c r="M555" s="1"/>
    </row>
    <row r="556" spans="1:13" x14ac:dyDescent="0.2">
      <c r="A556" s="1"/>
      <c r="C556" s="1"/>
      <c r="M556" s="1"/>
    </row>
    <row r="557" spans="1:13" x14ac:dyDescent="0.2">
      <c r="A557" s="1"/>
      <c r="C557" s="1"/>
      <c r="M557" s="1"/>
    </row>
    <row r="558" spans="1:13" x14ac:dyDescent="0.2">
      <c r="A558" s="1"/>
      <c r="C558" s="1"/>
      <c r="M558" s="1"/>
    </row>
    <row r="559" spans="1:13" x14ac:dyDescent="0.2">
      <c r="A559" s="1"/>
      <c r="C559" s="1"/>
      <c r="M559" s="1"/>
    </row>
    <row r="560" spans="1:13" x14ac:dyDescent="0.2">
      <c r="A560" s="1"/>
      <c r="C560" s="1"/>
      <c r="M560" s="1"/>
    </row>
    <row r="561" spans="1:13" x14ac:dyDescent="0.2">
      <c r="A561" s="1"/>
      <c r="C561" s="1"/>
      <c r="M561" s="1"/>
    </row>
    <row r="562" spans="1:13" x14ac:dyDescent="0.2">
      <c r="A562" s="1"/>
      <c r="C562" s="1"/>
      <c r="M562" s="1"/>
    </row>
    <row r="563" spans="1:13" x14ac:dyDescent="0.2">
      <c r="A563" s="1"/>
      <c r="C563" s="1"/>
      <c r="M563" s="1"/>
    </row>
    <row r="564" spans="1:13" x14ac:dyDescent="0.2">
      <c r="A564" s="1"/>
      <c r="C564" s="1"/>
      <c r="M564" s="1"/>
    </row>
    <row r="565" spans="1:13" x14ac:dyDescent="0.2">
      <c r="A565" s="1"/>
      <c r="C565" s="1"/>
      <c r="M565" s="1"/>
    </row>
    <row r="566" spans="1:13" x14ac:dyDescent="0.2">
      <c r="A566" s="1"/>
      <c r="C566" s="1"/>
      <c r="M566" s="1"/>
    </row>
    <row r="567" spans="1:13" x14ac:dyDescent="0.2">
      <c r="A567" s="1"/>
      <c r="C567" s="1"/>
      <c r="M567" s="1"/>
    </row>
    <row r="568" spans="1:13" x14ac:dyDescent="0.2">
      <c r="A568" s="1"/>
      <c r="C568" s="1"/>
      <c r="M568" s="1"/>
    </row>
    <row r="569" spans="1:13" x14ac:dyDescent="0.2">
      <c r="A569" s="1"/>
      <c r="C569" s="1"/>
      <c r="M569" s="1"/>
    </row>
    <row r="570" spans="1:13" x14ac:dyDescent="0.2">
      <c r="A570" s="1"/>
      <c r="C570" s="1"/>
      <c r="M570" s="1"/>
    </row>
    <row r="571" spans="1:13" x14ac:dyDescent="0.2">
      <c r="A571" s="1"/>
      <c r="C571" s="1"/>
      <c r="M571" s="1"/>
    </row>
    <row r="572" spans="1:13" x14ac:dyDescent="0.2">
      <c r="A572" s="1"/>
      <c r="C572" s="1"/>
      <c r="M572" s="1"/>
    </row>
    <row r="573" spans="1:13" x14ac:dyDescent="0.2">
      <c r="A573" s="1"/>
      <c r="C573" s="1"/>
      <c r="M573" s="1"/>
    </row>
    <row r="574" spans="1:13" x14ac:dyDescent="0.2">
      <c r="A574" s="1"/>
      <c r="C574" s="1"/>
      <c r="M574" s="1"/>
    </row>
    <row r="575" spans="1:13" x14ac:dyDescent="0.2">
      <c r="A575" s="1"/>
      <c r="C575" s="1"/>
      <c r="M575" s="1"/>
    </row>
    <row r="576" spans="1:13" x14ac:dyDescent="0.2">
      <c r="A576" s="1"/>
      <c r="C576" s="1"/>
      <c r="M576" s="1"/>
    </row>
    <row r="577" spans="1:13" x14ac:dyDescent="0.2">
      <c r="A577" s="1"/>
      <c r="C577" s="1"/>
      <c r="M577" s="1"/>
    </row>
    <row r="578" spans="1:13" x14ac:dyDescent="0.2">
      <c r="A578" s="1"/>
      <c r="C578" s="1"/>
      <c r="M578" s="1"/>
    </row>
    <row r="579" spans="1:13" x14ac:dyDescent="0.2">
      <c r="A579" s="1"/>
      <c r="C579" s="1"/>
      <c r="M579" s="1"/>
    </row>
    <row r="580" spans="1:13" x14ac:dyDescent="0.2">
      <c r="A580" s="1"/>
      <c r="C580" s="1"/>
      <c r="M580" s="1"/>
    </row>
    <row r="581" spans="1:13" x14ac:dyDescent="0.2">
      <c r="A581" s="1"/>
      <c r="C581" s="1"/>
      <c r="M581" s="1"/>
    </row>
    <row r="582" spans="1:13" x14ac:dyDescent="0.2">
      <c r="A582" s="1"/>
      <c r="C582" s="1"/>
      <c r="M582" s="1"/>
    </row>
    <row r="583" spans="1:13" x14ac:dyDescent="0.2">
      <c r="A583" s="1"/>
      <c r="C583" s="1"/>
      <c r="M583" s="1"/>
    </row>
    <row r="584" spans="1:13" x14ac:dyDescent="0.2">
      <c r="A584" s="1"/>
      <c r="C584" s="1"/>
      <c r="M584" s="1"/>
    </row>
    <row r="585" spans="1:13" x14ac:dyDescent="0.2">
      <c r="A585" s="1"/>
      <c r="C585" s="1"/>
      <c r="M585" s="1"/>
    </row>
    <row r="586" spans="1:13" x14ac:dyDescent="0.2">
      <c r="A586" s="1"/>
      <c r="C586" s="1"/>
      <c r="M586" s="1"/>
    </row>
    <row r="587" spans="1:13" x14ac:dyDescent="0.2">
      <c r="A587" s="1"/>
      <c r="C587" s="1"/>
      <c r="M587" s="1"/>
    </row>
    <row r="588" spans="1:13" x14ac:dyDescent="0.2">
      <c r="A588" s="1"/>
      <c r="C588" s="1"/>
      <c r="M588" s="1"/>
    </row>
    <row r="589" spans="1:13" x14ac:dyDescent="0.2">
      <c r="A589" s="1"/>
      <c r="C589" s="1"/>
      <c r="M589" s="1"/>
    </row>
    <row r="590" spans="1:13" x14ac:dyDescent="0.2">
      <c r="A590" s="1"/>
      <c r="C590" s="1"/>
      <c r="M590" s="1"/>
    </row>
    <row r="591" spans="1:13" x14ac:dyDescent="0.2">
      <c r="A591" s="1"/>
      <c r="C591" s="1"/>
      <c r="M591" s="1"/>
    </row>
    <row r="592" spans="1:13" x14ac:dyDescent="0.2">
      <c r="A592" s="1"/>
      <c r="C592" s="1"/>
      <c r="M592" s="1"/>
    </row>
    <row r="593" spans="1:13" x14ac:dyDescent="0.2">
      <c r="A593" s="1"/>
      <c r="C593" s="1"/>
      <c r="M593" s="1"/>
    </row>
    <row r="594" spans="1:13" x14ac:dyDescent="0.2">
      <c r="A594" s="1"/>
      <c r="C594" s="1"/>
      <c r="M594" s="1"/>
    </row>
    <row r="595" spans="1:13" x14ac:dyDescent="0.2">
      <c r="A595" s="1"/>
      <c r="C595" s="1"/>
      <c r="M595" s="1"/>
    </row>
    <row r="596" spans="1:13" x14ac:dyDescent="0.2">
      <c r="A596" s="1"/>
      <c r="C596" s="1"/>
      <c r="M596" s="1"/>
    </row>
    <row r="597" spans="1:13" x14ac:dyDescent="0.2">
      <c r="A597" s="1"/>
      <c r="C597" s="1"/>
      <c r="M597" s="1"/>
    </row>
    <row r="598" spans="1:13" x14ac:dyDescent="0.2">
      <c r="A598" s="1"/>
      <c r="C598" s="1"/>
      <c r="M598" s="1"/>
    </row>
    <row r="599" spans="1:13" x14ac:dyDescent="0.2">
      <c r="A599" s="1"/>
      <c r="C599" s="1"/>
      <c r="M599" s="1"/>
    </row>
    <row r="600" spans="1:13" x14ac:dyDescent="0.2">
      <c r="A600" s="1"/>
      <c r="C600" s="1"/>
      <c r="M600" s="1"/>
    </row>
    <row r="601" spans="1:13" x14ac:dyDescent="0.2">
      <c r="A601" s="1"/>
      <c r="C601" s="1"/>
      <c r="M601" s="1"/>
    </row>
    <row r="602" spans="1:13" x14ac:dyDescent="0.2">
      <c r="A602" s="1"/>
      <c r="C602" s="1"/>
      <c r="M602" s="1"/>
    </row>
    <row r="603" spans="1:13" x14ac:dyDescent="0.2">
      <c r="A603" s="1"/>
      <c r="C603" s="1"/>
      <c r="M603" s="1"/>
    </row>
    <row r="604" spans="1:13" x14ac:dyDescent="0.2">
      <c r="A604" s="1"/>
      <c r="C604" s="1"/>
      <c r="M604" s="1"/>
    </row>
    <row r="605" spans="1:13" x14ac:dyDescent="0.2">
      <c r="A605" s="1"/>
      <c r="C605" s="1"/>
      <c r="M605" s="1"/>
    </row>
    <row r="606" spans="1:13" x14ac:dyDescent="0.2">
      <c r="A606" s="1"/>
      <c r="C606" s="1"/>
      <c r="M606" s="1"/>
    </row>
    <row r="607" spans="1:13" x14ac:dyDescent="0.2">
      <c r="A607" s="1"/>
      <c r="C607" s="1"/>
      <c r="M607" s="1"/>
    </row>
    <row r="608" spans="1:13" x14ac:dyDescent="0.2">
      <c r="A608" s="1"/>
      <c r="C608" s="1"/>
      <c r="M608" s="1"/>
    </row>
    <row r="609" spans="1:13" x14ac:dyDescent="0.2">
      <c r="A609" s="1"/>
      <c r="C609" s="1"/>
      <c r="M609" s="1"/>
    </row>
    <row r="610" spans="1:13" x14ac:dyDescent="0.2">
      <c r="A610" s="1"/>
      <c r="C610" s="1"/>
      <c r="M610" s="1"/>
    </row>
    <row r="611" spans="1:13" x14ac:dyDescent="0.2">
      <c r="A611" s="1"/>
      <c r="C611" s="1"/>
      <c r="M611" s="1"/>
    </row>
    <row r="612" spans="1:13" x14ac:dyDescent="0.2">
      <c r="A612" s="1"/>
      <c r="C612" s="1"/>
      <c r="M612" s="1"/>
    </row>
    <row r="613" spans="1:13" x14ac:dyDescent="0.2">
      <c r="A613" s="1"/>
      <c r="C613" s="1"/>
      <c r="M613" s="1"/>
    </row>
    <row r="614" spans="1:13" x14ac:dyDescent="0.2">
      <c r="A614" s="1"/>
      <c r="C614" s="1"/>
      <c r="M614" s="1"/>
    </row>
    <row r="615" spans="1:13" x14ac:dyDescent="0.2">
      <c r="A615" s="1"/>
      <c r="C615" s="1"/>
      <c r="M615" s="1"/>
    </row>
    <row r="616" spans="1:13" x14ac:dyDescent="0.2">
      <c r="A616" s="1"/>
      <c r="C616" s="1"/>
      <c r="M616" s="1"/>
    </row>
    <row r="617" spans="1:13" x14ac:dyDescent="0.2">
      <c r="A617" s="1"/>
      <c r="C617" s="1"/>
      <c r="M617" s="1"/>
    </row>
    <row r="618" spans="1:13" x14ac:dyDescent="0.2">
      <c r="A618" s="1"/>
      <c r="C618" s="1"/>
      <c r="M618" s="1"/>
    </row>
    <row r="619" spans="1:13" x14ac:dyDescent="0.2">
      <c r="A619" s="1"/>
      <c r="C619" s="1"/>
      <c r="M619" s="1"/>
    </row>
    <row r="620" spans="1:13" x14ac:dyDescent="0.2">
      <c r="A620" s="1"/>
      <c r="C620" s="1"/>
      <c r="M620" s="1"/>
    </row>
    <row r="621" spans="1:13" x14ac:dyDescent="0.2">
      <c r="A621" s="1"/>
      <c r="C621" s="1"/>
      <c r="M621" s="1"/>
    </row>
    <row r="622" spans="1:13" x14ac:dyDescent="0.2">
      <c r="A622" s="1"/>
      <c r="C622" s="1"/>
      <c r="M622" s="1"/>
    </row>
    <row r="623" spans="1:13" x14ac:dyDescent="0.2">
      <c r="A623" s="1"/>
      <c r="C623" s="1"/>
      <c r="M623" s="1"/>
    </row>
    <row r="624" spans="1:13" x14ac:dyDescent="0.2">
      <c r="A624" s="1"/>
      <c r="C624" s="1"/>
      <c r="M624" s="1"/>
    </row>
    <row r="625" spans="1:13" x14ac:dyDescent="0.2">
      <c r="A625" s="1"/>
      <c r="C625" s="1"/>
      <c r="M625" s="1"/>
    </row>
    <row r="626" spans="1:13" x14ac:dyDescent="0.2">
      <c r="A626" s="1"/>
      <c r="C626" s="1"/>
      <c r="M626" s="1"/>
    </row>
    <row r="627" spans="1:13" x14ac:dyDescent="0.2">
      <c r="A627" s="1"/>
      <c r="C627" s="1"/>
      <c r="M627" s="1"/>
    </row>
    <row r="628" spans="1:13" x14ac:dyDescent="0.2">
      <c r="A628" s="1"/>
      <c r="C628" s="1"/>
      <c r="M628" s="1"/>
    </row>
    <row r="629" spans="1:13" x14ac:dyDescent="0.2">
      <c r="A629" s="1"/>
      <c r="C629" s="1"/>
      <c r="M629" s="1"/>
    </row>
    <row r="630" spans="1:13" x14ac:dyDescent="0.2">
      <c r="A630" s="1"/>
      <c r="C630" s="1"/>
      <c r="M630" s="1"/>
    </row>
    <row r="631" spans="1:13" x14ac:dyDescent="0.2">
      <c r="A631" s="1"/>
      <c r="C631" s="1"/>
      <c r="M631" s="1"/>
    </row>
    <row r="632" spans="1:13" x14ac:dyDescent="0.2">
      <c r="A632" s="1"/>
      <c r="C632" s="1"/>
      <c r="M632" s="1"/>
    </row>
    <row r="633" spans="1:13" x14ac:dyDescent="0.2">
      <c r="A633" s="1"/>
      <c r="C633" s="1"/>
      <c r="M633" s="1"/>
    </row>
    <row r="634" spans="1:13" x14ac:dyDescent="0.2">
      <c r="A634" s="1"/>
      <c r="C634" s="1"/>
      <c r="M634" s="1"/>
    </row>
    <row r="635" spans="1:13" x14ac:dyDescent="0.2">
      <c r="A635" s="1"/>
      <c r="C635" s="1"/>
      <c r="M635" s="1"/>
    </row>
    <row r="636" spans="1:13" x14ac:dyDescent="0.2">
      <c r="A636" s="1"/>
      <c r="C636" s="1"/>
      <c r="M636" s="1"/>
    </row>
    <row r="637" spans="1:13" x14ac:dyDescent="0.2">
      <c r="A637" s="1"/>
      <c r="C637" s="1"/>
      <c r="M637" s="1"/>
    </row>
    <row r="638" spans="1:13" x14ac:dyDescent="0.2">
      <c r="A638" s="1"/>
      <c r="C638" s="1"/>
      <c r="M638" s="1"/>
    </row>
    <row r="639" spans="1:13" x14ac:dyDescent="0.2">
      <c r="A639" s="1"/>
      <c r="C639" s="1"/>
      <c r="M639" s="1"/>
    </row>
    <row r="640" spans="1:13" x14ac:dyDescent="0.2">
      <c r="A640" s="1"/>
      <c r="C640" s="1"/>
      <c r="M640" s="1"/>
    </row>
    <row r="641" spans="1:13" x14ac:dyDescent="0.2">
      <c r="A641" s="1"/>
      <c r="C641" s="1"/>
      <c r="M641" s="1"/>
    </row>
    <row r="642" spans="1:13" x14ac:dyDescent="0.2">
      <c r="A642" s="1"/>
      <c r="C642" s="1"/>
      <c r="M642" s="1"/>
    </row>
    <row r="643" spans="1:13" x14ac:dyDescent="0.2">
      <c r="A643" s="1"/>
      <c r="C643" s="1"/>
      <c r="M643" s="1"/>
    </row>
    <row r="644" spans="1:13" x14ac:dyDescent="0.2">
      <c r="A644" s="1"/>
      <c r="C644" s="1"/>
      <c r="M644" s="1"/>
    </row>
    <row r="645" spans="1:13" x14ac:dyDescent="0.2">
      <c r="A645" s="1"/>
      <c r="C645" s="1"/>
      <c r="M645" s="1"/>
    </row>
    <row r="646" spans="1:13" x14ac:dyDescent="0.2">
      <c r="A646" s="1"/>
      <c r="C646" s="1"/>
      <c r="M646" s="1"/>
    </row>
    <row r="647" spans="1:13" x14ac:dyDescent="0.2">
      <c r="A647" s="1"/>
      <c r="C647" s="1"/>
      <c r="M647" s="1"/>
    </row>
    <row r="648" spans="1:13" x14ac:dyDescent="0.2">
      <c r="A648" s="1"/>
      <c r="C648" s="1"/>
      <c r="M648" s="1"/>
    </row>
    <row r="649" spans="1:13" x14ac:dyDescent="0.2">
      <c r="A649" s="1"/>
      <c r="C649" s="1"/>
      <c r="M649" s="1"/>
    </row>
    <row r="650" spans="1:13" x14ac:dyDescent="0.2">
      <c r="A650" s="1"/>
      <c r="C650" s="1"/>
      <c r="M650" s="1"/>
    </row>
    <row r="651" spans="1:13" x14ac:dyDescent="0.2">
      <c r="A651" s="1"/>
      <c r="C651" s="1"/>
      <c r="M651" s="1"/>
    </row>
    <row r="652" spans="1:13" x14ac:dyDescent="0.2">
      <c r="A652" s="1"/>
      <c r="C652" s="1"/>
      <c r="M652" s="1"/>
    </row>
    <row r="653" spans="1:13" x14ac:dyDescent="0.2">
      <c r="A653" s="1"/>
      <c r="C653" s="1"/>
      <c r="M653" s="1"/>
    </row>
    <row r="654" spans="1:13" x14ac:dyDescent="0.2">
      <c r="A654" s="1"/>
      <c r="C654" s="1"/>
      <c r="M654" s="1"/>
    </row>
    <row r="655" spans="1:13" x14ac:dyDescent="0.2">
      <c r="A655" s="1"/>
      <c r="C655" s="1"/>
      <c r="M655" s="1"/>
    </row>
    <row r="656" spans="1:13" x14ac:dyDescent="0.2">
      <c r="A656" s="1"/>
      <c r="C656" s="1"/>
      <c r="M656" s="1"/>
    </row>
    <row r="657" spans="1:13" x14ac:dyDescent="0.2">
      <c r="A657" s="1"/>
      <c r="C657" s="1"/>
      <c r="M657" s="1"/>
    </row>
    <row r="658" spans="1:13" x14ac:dyDescent="0.2">
      <c r="A658" s="1"/>
      <c r="C658" s="1"/>
      <c r="M658" s="1"/>
    </row>
    <row r="659" spans="1:13" x14ac:dyDescent="0.2">
      <c r="A659" s="1"/>
      <c r="C659" s="1"/>
      <c r="M659" s="1"/>
    </row>
    <row r="660" spans="1:13" x14ac:dyDescent="0.2">
      <c r="A660" s="1"/>
      <c r="C660" s="1"/>
      <c r="M660" s="1"/>
    </row>
    <row r="661" spans="1:13" x14ac:dyDescent="0.2">
      <c r="A661" s="1"/>
      <c r="C661" s="1"/>
      <c r="M661" s="1"/>
    </row>
    <row r="662" spans="1:13" x14ac:dyDescent="0.2">
      <c r="A662" s="1"/>
      <c r="C662" s="1"/>
      <c r="M662" s="1"/>
    </row>
    <row r="663" spans="1:13" x14ac:dyDescent="0.2">
      <c r="A663" s="1"/>
      <c r="C663" s="1"/>
      <c r="M663" s="1"/>
    </row>
    <row r="664" spans="1:13" x14ac:dyDescent="0.2">
      <c r="A664" s="1"/>
      <c r="C664" s="1"/>
      <c r="M664" s="1"/>
    </row>
    <row r="665" spans="1:13" x14ac:dyDescent="0.2">
      <c r="A665" s="1"/>
      <c r="C665" s="1"/>
      <c r="M665" s="1"/>
    </row>
    <row r="666" spans="1:13" x14ac:dyDescent="0.2">
      <c r="A666" s="1"/>
      <c r="C666" s="1"/>
      <c r="M666" s="1"/>
    </row>
    <row r="667" spans="1:13" x14ac:dyDescent="0.2">
      <c r="A667" s="1"/>
      <c r="C667" s="1"/>
      <c r="M667" s="1"/>
    </row>
    <row r="668" spans="1:13" x14ac:dyDescent="0.2">
      <c r="A668" s="1"/>
      <c r="C668" s="1"/>
      <c r="M668" s="1"/>
    </row>
    <row r="669" spans="1:13" x14ac:dyDescent="0.2">
      <c r="A669" s="1"/>
      <c r="C669" s="1"/>
      <c r="M669" s="1"/>
    </row>
    <row r="670" spans="1:13" x14ac:dyDescent="0.2">
      <c r="A670" s="1"/>
      <c r="C670" s="1"/>
      <c r="M670" s="1"/>
    </row>
    <row r="671" spans="1:13" x14ac:dyDescent="0.2">
      <c r="A671" s="1"/>
      <c r="C671" s="1"/>
      <c r="M671" s="1"/>
    </row>
    <row r="672" spans="1:13" x14ac:dyDescent="0.2">
      <c r="A672" s="1"/>
      <c r="C672" s="1"/>
      <c r="M672" s="1"/>
    </row>
    <row r="673" spans="1:13" x14ac:dyDescent="0.2">
      <c r="A673" s="1"/>
      <c r="C673" s="1"/>
      <c r="M673" s="1"/>
    </row>
    <row r="674" spans="1:13" x14ac:dyDescent="0.2">
      <c r="A674" s="1"/>
      <c r="C674" s="1"/>
      <c r="M674" s="1"/>
    </row>
    <row r="675" spans="1:13" x14ac:dyDescent="0.2">
      <c r="A675" s="1"/>
      <c r="C675" s="1"/>
      <c r="M675" s="1"/>
    </row>
    <row r="676" spans="1:13" x14ac:dyDescent="0.2">
      <c r="A676" s="1"/>
      <c r="C676" s="1"/>
      <c r="M676" s="1"/>
    </row>
    <row r="677" spans="1:13" x14ac:dyDescent="0.2">
      <c r="A677" s="1"/>
      <c r="C677" s="1"/>
      <c r="M677" s="1"/>
    </row>
    <row r="678" spans="1:13" x14ac:dyDescent="0.2">
      <c r="A678" s="1"/>
      <c r="C678" s="1"/>
      <c r="M678" s="1"/>
    </row>
    <row r="679" spans="1:13" x14ac:dyDescent="0.2">
      <c r="A679" s="1"/>
      <c r="C679" s="1"/>
      <c r="M679" s="1"/>
    </row>
    <row r="680" spans="1:13" x14ac:dyDescent="0.2">
      <c r="A680" s="1"/>
      <c r="C680" s="1"/>
      <c r="M680" s="1"/>
    </row>
    <row r="681" spans="1:13" x14ac:dyDescent="0.2">
      <c r="A681" s="1"/>
      <c r="C681" s="1"/>
      <c r="M681" s="1"/>
    </row>
    <row r="682" spans="1:13" x14ac:dyDescent="0.2">
      <c r="A682" s="1"/>
      <c r="C682" s="1"/>
      <c r="M682" s="1"/>
    </row>
    <row r="683" spans="1:13" x14ac:dyDescent="0.2">
      <c r="A683" s="1"/>
      <c r="C683" s="1"/>
      <c r="M683" s="1"/>
    </row>
    <row r="684" spans="1:13" x14ac:dyDescent="0.2">
      <c r="A684" s="1"/>
      <c r="C684" s="1"/>
      <c r="M684" s="1"/>
    </row>
    <row r="685" spans="1:13" x14ac:dyDescent="0.2">
      <c r="A685" s="1"/>
      <c r="C685" s="1"/>
      <c r="M685" s="1"/>
    </row>
    <row r="686" spans="1:13" x14ac:dyDescent="0.2">
      <c r="A686" s="1"/>
      <c r="C686" s="1"/>
      <c r="M686" s="1"/>
    </row>
    <row r="687" spans="1:13" x14ac:dyDescent="0.2">
      <c r="A687" s="1"/>
      <c r="C687" s="1"/>
      <c r="M687" s="1"/>
    </row>
    <row r="688" spans="1:13" x14ac:dyDescent="0.2">
      <c r="A688" s="1"/>
      <c r="C688" s="1"/>
      <c r="M688" s="1"/>
    </row>
    <row r="689" spans="1:13" x14ac:dyDescent="0.2">
      <c r="A689" s="1"/>
      <c r="C689" s="1"/>
      <c r="M689" s="1"/>
    </row>
    <row r="690" spans="1:13" x14ac:dyDescent="0.2">
      <c r="A690" s="1"/>
      <c r="C690" s="1"/>
      <c r="M690" s="1"/>
    </row>
    <row r="691" spans="1:13" x14ac:dyDescent="0.2">
      <c r="A691" s="1"/>
      <c r="C691" s="1"/>
      <c r="M691" s="1"/>
    </row>
    <row r="692" spans="1:13" x14ac:dyDescent="0.2">
      <c r="A692" s="1"/>
      <c r="C692" s="1"/>
      <c r="M692" s="1"/>
    </row>
    <row r="693" spans="1:13" x14ac:dyDescent="0.2">
      <c r="A693" s="1"/>
      <c r="C693" s="1"/>
      <c r="M693" s="1"/>
    </row>
    <row r="694" spans="1:13" x14ac:dyDescent="0.2">
      <c r="A694" s="1"/>
      <c r="C694" s="1"/>
      <c r="M694" s="1"/>
    </row>
    <row r="695" spans="1:13" x14ac:dyDescent="0.2">
      <c r="A695" s="1"/>
      <c r="C695" s="1"/>
      <c r="M695" s="1"/>
    </row>
    <row r="696" spans="1:13" x14ac:dyDescent="0.2">
      <c r="A696" s="1"/>
      <c r="C696" s="1"/>
      <c r="M696" s="1"/>
    </row>
    <row r="697" spans="1:13" x14ac:dyDescent="0.2">
      <c r="A697" s="1"/>
      <c r="C697" s="1"/>
      <c r="M697" s="1"/>
    </row>
    <row r="698" spans="1:13" x14ac:dyDescent="0.2">
      <c r="A698" s="1"/>
      <c r="C698" s="1"/>
      <c r="M698" s="1"/>
    </row>
    <row r="699" spans="1:13" x14ac:dyDescent="0.2">
      <c r="A699" s="1"/>
      <c r="C699" s="1"/>
      <c r="M699" s="1"/>
    </row>
    <row r="700" spans="1:13" x14ac:dyDescent="0.2">
      <c r="A700" s="1"/>
      <c r="C700" s="1"/>
      <c r="M700" s="1"/>
    </row>
    <row r="701" spans="1:13" x14ac:dyDescent="0.2">
      <c r="A701" s="1"/>
      <c r="C701" s="1"/>
      <c r="M701" s="1"/>
    </row>
    <row r="702" spans="1:13" x14ac:dyDescent="0.2">
      <c r="A702" s="1"/>
      <c r="C702" s="1"/>
      <c r="M702" s="1"/>
    </row>
    <row r="703" spans="1:13" x14ac:dyDescent="0.2">
      <c r="A703" s="1"/>
      <c r="C703" s="1"/>
      <c r="M703" s="1"/>
    </row>
    <row r="704" spans="1:13" x14ac:dyDescent="0.2">
      <c r="A704" s="1"/>
      <c r="C704" s="1"/>
      <c r="M704" s="1"/>
    </row>
    <row r="705" spans="1:13" x14ac:dyDescent="0.2">
      <c r="A705" s="1"/>
      <c r="C705" s="1"/>
      <c r="M705" s="1"/>
    </row>
    <row r="706" spans="1:13" x14ac:dyDescent="0.2">
      <c r="A706" s="1"/>
      <c r="C706" s="1"/>
      <c r="M706" s="1"/>
    </row>
    <row r="707" spans="1:13" x14ac:dyDescent="0.2">
      <c r="A707" s="1"/>
      <c r="C707" s="1"/>
      <c r="M707" s="1"/>
    </row>
    <row r="708" spans="1:13" x14ac:dyDescent="0.2">
      <c r="A708" s="1"/>
      <c r="C708" s="1"/>
      <c r="M708" s="1"/>
    </row>
    <row r="709" spans="1:13" x14ac:dyDescent="0.2">
      <c r="A709" s="1"/>
      <c r="C709" s="1"/>
      <c r="M709" s="1"/>
    </row>
    <row r="710" spans="1:13" x14ac:dyDescent="0.2">
      <c r="A710" s="1"/>
      <c r="C710" s="1"/>
      <c r="M710" s="1"/>
    </row>
    <row r="711" spans="1:13" x14ac:dyDescent="0.2">
      <c r="A711" s="1"/>
      <c r="C711" s="1"/>
      <c r="M711" s="1"/>
    </row>
    <row r="712" spans="1:13" x14ac:dyDescent="0.2">
      <c r="A712" s="1"/>
      <c r="C712" s="1"/>
      <c r="M712" s="1"/>
    </row>
    <row r="713" spans="1:13" x14ac:dyDescent="0.2">
      <c r="A713" s="1"/>
      <c r="C713" s="1"/>
      <c r="M713" s="1"/>
    </row>
    <row r="714" spans="1:13" x14ac:dyDescent="0.2">
      <c r="A714" s="1"/>
      <c r="C714" s="1"/>
      <c r="M714" s="1"/>
    </row>
    <row r="715" spans="1:13" x14ac:dyDescent="0.2">
      <c r="A715" s="1"/>
      <c r="C715" s="1"/>
      <c r="M715" s="1"/>
    </row>
    <row r="716" spans="1:13" x14ac:dyDescent="0.2">
      <c r="A716" s="1"/>
      <c r="C716" s="1"/>
      <c r="M716" s="1"/>
    </row>
    <row r="717" spans="1:13" x14ac:dyDescent="0.2">
      <c r="A717" s="1"/>
      <c r="C717" s="1"/>
      <c r="M717" s="1"/>
    </row>
    <row r="718" spans="1:13" x14ac:dyDescent="0.2">
      <c r="A718" s="1"/>
      <c r="C718" s="1"/>
      <c r="M718" s="1"/>
    </row>
    <row r="719" spans="1:13" x14ac:dyDescent="0.2">
      <c r="A719" s="1"/>
      <c r="C719" s="1"/>
      <c r="M719" s="1"/>
    </row>
    <row r="720" spans="1:13" x14ac:dyDescent="0.2">
      <c r="A720" s="1"/>
      <c r="C720" s="1"/>
      <c r="M720" s="1"/>
    </row>
    <row r="721" spans="1:13" x14ac:dyDescent="0.2">
      <c r="A721" s="1"/>
      <c r="C721" s="1"/>
      <c r="M721" s="1"/>
    </row>
    <row r="722" spans="1:13" x14ac:dyDescent="0.2">
      <c r="A722" s="1"/>
      <c r="C722" s="1"/>
      <c r="M722" s="1"/>
    </row>
    <row r="723" spans="1:13" x14ac:dyDescent="0.2">
      <c r="A723" s="1"/>
      <c r="C723" s="1"/>
      <c r="M723" s="1"/>
    </row>
    <row r="724" spans="1:13" x14ac:dyDescent="0.2">
      <c r="A724" s="1"/>
      <c r="C724" s="1"/>
      <c r="M724" s="1"/>
    </row>
    <row r="725" spans="1:13" x14ac:dyDescent="0.2">
      <c r="A725" s="1"/>
      <c r="C725" s="1"/>
      <c r="M725" s="1"/>
    </row>
    <row r="726" spans="1:13" x14ac:dyDescent="0.2">
      <c r="A726" s="1"/>
      <c r="C726" s="1"/>
      <c r="M726" s="1"/>
    </row>
    <row r="727" spans="1:13" x14ac:dyDescent="0.2">
      <c r="A727" s="1"/>
      <c r="C727" s="1"/>
      <c r="M727" s="1"/>
    </row>
    <row r="728" spans="1:13" x14ac:dyDescent="0.2">
      <c r="A728" s="1"/>
      <c r="C728" s="1"/>
      <c r="M728" s="1"/>
    </row>
    <row r="729" spans="1:13" x14ac:dyDescent="0.2">
      <c r="A729" s="1"/>
      <c r="C729" s="1"/>
      <c r="M729" s="1"/>
    </row>
    <row r="730" spans="1:13" x14ac:dyDescent="0.2">
      <c r="A730" s="1"/>
      <c r="C730" s="1"/>
      <c r="M730" s="1"/>
    </row>
    <row r="731" spans="1:13" x14ac:dyDescent="0.2">
      <c r="A731" s="1"/>
      <c r="C731" s="1"/>
      <c r="M731" s="1"/>
    </row>
    <row r="732" spans="1:13" x14ac:dyDescent="0.2">
      <c r="A732" s="1"/>
      <c r="C732" s="1"/>
      <c r="M732" s="1"/>
    </row>
    <row r="733" spans="1:13" x14ac:dyDescent="0.2">
      <c r="A733" s="1"/>
      <c r="C733" s="1"/>
      <c r="M733" s="1"/>
    </row>
    <row r="734" spans="1:13" x14ac:dyDescent="0.2">
      <c r="A734" s="1"/>
      <c r="C734" s="1"/>
      <c r="M734" s="1"/>
    </row>
    <row r="735" spans="1:13" x14ac:dyDescent="0.2">
      <c r="A735" s="1"/>
      <c r="C735" s="1"/>
      <c r="M735" s="1"/>
    </row>
    <row r="736" spans="1:13" x14ac:dyDescent="0.2">
      <c r="A736" s="1"/>
      <c r="C736" s="1"/>
      <c r="M736" s="1"/>
    </row>
    <row r="737" spans="1:13" x14ac:dyDescent="0.2">
      <c r="A737" s="1"/>
      <c r="C737" s="1"/>
      <c r="M737" s="1"/>
    </row>
    <row r="738" spans="1:13" x14ac:dyDescent="0.2">
      <c r="A738" s="1"/>
      <c r="C738" s="1"/>
      <c r="M738" s="1"/>
    </row>
    <row r="739" spans="1:13" x14ac:dyDescent="0.2">
      <c r="A739" s="1"/>
      <c r="C739" s="1"/>
      <c r="M739" s="1"/>
    </row>
    <row r="740" spans="1:13" x14ac:dyDescent="0.2">
      <c r="A740" s="1"/>
      <c r="C740" s="1"/>
      <c r="M740" s="1"/>
    </row>
    <row r="741" spans="1:13" x14ac:dyDescent="0.2">
      <c r="A741" s="1"/>
      <c r="C741" s="1"/>
      <c r="M741" s="1"/>
    </row>
    <row r="742" spans="1:13" x14ac:dyDescent="0.2">
      <c r="A742" s="1"/>
      <c r="C742" s="1"/>
      <c r="M742" s="1"/>
    </row>
    <row r="743" spans="1:13" x14ac:dyDescent="0.2">
      <c r="A743" s="1"/>
      <c r="C743" s="1"/>
      <c r="M743" s="1"/>
    </row>
    <row r="744" spans="1:13" x14ac:dyDescent="0.2">
      <c r="A744" s="1"/>
      <c r="C744" s="1"/>
      <c r="M744" s="1"/>
    </row>
    <row r="745" spans="1:13" x14ac:dyDescent="0.2">
      <c r="A745" s="1"/>
      <c r="C745" s="1"/>
      <c r="M745" s="1"/>
    </row>
    <row r="746" spans="1:13" x14ac:dyDescent="0.2">
      <c r="A746" s="1"/>
      <c r="C746" s="1"/>
      <c r="M746" s="1"/>
    </row>
    <row r="747" spans="1:13" x14ac:dyDescent="0.2">
      <c r="A747" s="1"/>
      <c r="C747" s="1"/>
      <c r="M747" s="1"/>
    </row>
    <row r="748" spans="1:13" x14ac:dyDescent="0.2">
      <c r="A748" s="1"/>
      <c r="C748" s="1"/>
      <c r="M748" s="1"/>
    </row>
    <row r="749" spans="1:13" x14ac:dyDescent="0.2">
      <c r="A749" s="1"/>
      <c r="C749" s="1"/>
      <c r="M749" s="1"/>
    </row>
    <row r="750" spans="1:13" x14ac:dyDescent="0.2">
      <c r="A750" s="1"/>
      <c r="C750" s="1"/>
      <c r="M750" s="1"/>
    </row>
    <row r="751" spans="1:13" x14ac:dyDescent="0.2">
      <c r="A751" s="1"/>
      <c r="C751" s="1"/>
      <c r="M751" s="1"/>
    </row>
    <row r="752" spans="1:13" x14ac:dyDescent="0.2">
      <c r="A752" s="1"/>
      <c r="C752" s="1"/>
      <c r="M752" s="1"/>
    </row>
    <row r="753" spans="1:13" x14ac:dyDescent="0.2">
      <c r="A753" s="1"/>
      <c r="C753" s="1"/>
      <c r="M753" s="1"/>
    </row>
    <row r="754" spans="1:13" x14ac:dyDescent="0.2">
      <c r="A754" s="1"/>
      <c r="C754" s="1"/>
      <c r="M754" s="1"/>
    </row>
    <row r="755" spans="1:13" x14ac:dyDescent="0.2">
      <c r="A755" s="1"/>
      <c r="C755" s="1"/>
      <c r="M755" s="1"/>
    </row>
    <row r="756" spans="1:13" x14ac:dyDescent="0.2">
      <c r="A756" s="1"/>
      <c r="C756" s="1"/>
      <c r="M756" s="1"/>
    </row>
    <row r="757" spans="1:13" x14ac:dyDescent="0.2">
      <c r="A757" s="1"/>
      <c r="C757" s="1"/>
      <c r="M757" s="1"/>
    </row>
    <row r="758" spans="1:13" x14ac:dyDescent="0.2">
      <c r="A758" s="1"/>
      <c r="C758" s="1"/>
      <c r="M758" s="1"/>
    </row>
    <row r="759" spans="1:13" x14ac:dyDescent="0.2">
      <c r="A759" s="1"/>
      <c r="C759" s="1"/>
      <c r="M759" s="1"/>
    </row>
    <row r="760" spans="1:13" x14ac:dyDescent="0.2">
      <c r="A760" s="1"/>
      <c r="C760" s="1"/>
      <c r="M760" s="1"/>
    </row>
    <row r="761" spans="1:13" x14ac:dyDescent="0.2">
      <c r="A761" s="1"/>
      <c r="C761" s="1"/>
      <c r="M761" s="1"/>
    </row>
    <row r="762" spans="1:13" x14ac:dyDescent="0.2">
      <c r="A762" s="1"/>
      <c r="C762" s="1"/>
      <c r="M762" s="1"/>
    </row>
    <row r="763" spans="1:13" x14ac:dyDescent="0.2">
      <c r="A763" s="1"/>
      <c r="C763" s="1"/>
      <c r="M763" s="1"/>
    </row>
    <row r="764" spans="1:13" x14ac:dyDescent="0.2">
      <c r="A764" s="1"/>
      <c r="C764" s="1"/>
      <c r="M764" s="1"/>
    </row>
    <row r="765" spans="1:13" x14ac:dyDescent="0.2">
      <c r="A765" s="1"/>
      <c r="C765" s="1"/>
      <c r="M765" s="1"/>
    </row>
    <row r="766" spans="1:13" x14ac:dyDescent="0.2">
      <c r="A766" s="1"/>
      <c r="C766" s="1"/>
      <c r="M766" s="1"/>
    </row>
    <row r="767" spans="1:13" x14ac:dyDescent="0.2">
      <c r="A767" s="1"/>
      <c r="C767" s="1"/>
      <c r="M767" s="1"/>
    </row>
    <row r="768" spans="1:13" x14ac:dyDescent="0.2">
      <c r="A768" s="1"/>
      <c r="C768" s="1"/>
      <c r="M768" s="1"/>
    </row>
    <row r="769" spans="1:13" x14ac:dyDescent="0.2">
      <c r="A769" s="1"/>
      <c r="C769" s="1"/>
      <c r="M769" s="1"/>
    </row>
    <row r="770" spans="1:13" x14ac:dyDescent="0.2">
      <c r="A770" s="1"/>
      <c r="C770" s="1"/>
      <c r="M770" s="1"/>
    </row>
    <row r="771" spans="1:13" x14ac:dyDescent="0.2">
      <c r="A771" s="1"/>
      <c r="C771" s="1"/>
      <c r="M771" s="1"/>
    </row>
    <row r="772" spans="1:13" x14ac:dyDescent="0.2">
      <c r="A772" s="1"/>
      <c r="C772" s="1"/>
      <c r="M772" s="1"/>
    </row>
    <row r="773" spans="1:13" x14ac:dyDescent="0.2">
      <c r="A773" s="1"/>
      <c r="C773" s="1"/>
      <c r="M773" s="1"/>
    </row>
    <row r="774" spans="1:13" x14ac:dyDescent="0.2">
      <c r="A774" s="1"/>
      <c r="C774" s="1"/>
      <c r="M774" s="1"/>
    </row>
    <row r="775" spans="1:13" x14ac:dyDescent="0.2">
      <c r="A775" s="1"/>
      <c r="C775" s="1"/>
      <c r="M775" s="1"/>
    </row>
    <row r="776" spans="1:13" x14ac:dyDescent="0.2">
      <c r="A776" s="1"/>
      <c r="C776" s="1"/>
      <c r="M776" s="1"/>
    </row>
    <row r="777" spans="1:13" x14ac:dyDescent="0.2">
      <c r="A777" s="1"/>
      <c r="C777" s="1"/>
      <c r="M777" s="1"/>
    </row>
    <row r="778" spans="1:13" x14ac:dyDescent="0.2">
      <c r="A778" s="1"/>
      <c r="C778" s="1"/>
      <c r="M778" s="1"/>
    </row>
    <row r="779" spans="1:13" x14ac:dyDescent="0.2">
      <c r="A779" s="1"/>
      <c r="C779" s="1"/>
      <c r="M779" s="1"/>
    </row>
    <row r="780" spans="1:13" x14ac:dyDescent="0.2">
      <c r="A780" s="1"/>
      <c r="C780" s="1"/>
      <c r="M780" s="1"/>
    </row>
    <row r="781" spans="1:13" x14ac:dyDescent="0.2">
      <c r="A781" s="1"/>
      <c r="C781" s="1"/>
      <c r="M781" s="1"/>
    </row>
    <row r="782" spans="1:13" x14ac:dyDescent="0.2">
      <c r="A782" s="1"/>
      <c r="C782" s="1"/>
      <c r="M782" s="1"/>
    </row>
    <row r="783" spans="1:13" x14ac:dyDescent="0.2">
      <c r="A783" s="1"/>
      <c r="C783" s="1"/>
      <c r="M783" s="1"/>
    </row>
    <row r="784" spans="1:13" x14ac:dyDescent="0.2">
      <c r="A784" s="1"/>
      <c r="C784" s="1"/>
      <c r="M784" s="1"/>
    </row>
    <row r="785" spans="1:13" x14ac:dyDescent="0.2">
      <c r="A785" s="1"/>
      <c r="C785" s="1"/>
      <c r="M785" s="1"/>
    </row>
    <row r="786" spans="1:13" x14ac:dyDescent="0.2">
      <c r="A786" s="1"/>
      <c r="C786" s="1"/>
      <c r="M786" s="1"/>
    </row>
    <row r="787" spans="1:13" x14ac:dyDescent="0.2">
      <c r="A787" s="1"/>
      <c r="C787" s="1"/>
      <c r="M787" s="1"/>
    </row>
    <row r="788" spans="1:13" x14ac:dyDescent="0.2">
      <c r="A788" s="1"/>
      <c r="C788" s="1"/>
      <c r="M788" s="1"/>
    </row>
    <row r="789" spans="1:13" x14ac:dyDescent="0.2">
      <c r="A789" s="1"/>
      <c r="C789" s="1"/>
      <c r="M789" s="1"/>
    </row>
    <row r="790" spans="1:13" x14ac:dyDescent="0.2">
      <c r="A790" s="1"/>
      <c r="C790" s="1"/>
      <c r="M790" s="1"/>
    </row>
    <row r="791" spans="1:13" x14ac:dyDescent="0.2">
      <c r="A791" s="1"/>
      <c r="C791" s="1"/>
      <c r="M791" s="1"/>
    </row>
    <row r="792" spans="1:13" x14ac:dyDescent="0.2">
      <c r="A792" s="1"/>
      <c r="C792" s="1"/>
      <c r="M792" s="1"/>
    </row>
    <row r="793" spans="1:13" x14ac:dyDescent="0.2">
      <c r="A793" s="1"/>
      <c r="C793" s="1"/>
      <c r="M793" s="1"/>
    </row>
    <row r="794" spans="1:13" x14ac:dyDescent="0.2">
      <c r="A794" s="1"/>
      <c r="C794" s="1"/>
      <c r="M794" s="1"/>
    </row>
    <row r="795" spans="1:13" x14ac:dyDescent="0.2">
      <c r="A795" s="1"/>
      <c r="C795" s="1"/>
      <c r="M795" s="1"/>
    </row>
    <row r="796" spans="1:13" x14ac:dyDescent="0.2">
      <c r="A796" s="1"/>
      <c r="C796" s="1"/>
      <c r="M796" s="1"/>
    </row>
    <row r="797" spans="1:13" x14ac:dyDescent="0.2">
      <c r="A797" s="1"/>
      <c r="C797" s="1"/>
      <c r="M797" s="1"/>
    </row>
    <row r="798" spans="1:13" x14ac:dyDescent="0.2">
      <c r="A798" s="1"/>
      <c r="C798" s="1"/>
      <c r="M798" s="1"/>
    </row>
    <row r="799" spans="1:13" x14ac:dyDescent="0.2">
      <c r="A799" s="1"/>
      <c r="C799" s="1"/>
      <c r="M799" s="1"/>
    </row>
    <row r="800" spans="1:13" x14ac:dyDescent="0.2">
      <c r="A800" s="1"/>
      <c r="C800" s="1"/>
      <c r="M800" s="1"/>
    </row>
    <row r="801" spans="1:13" x14ac:dyDescent="0.2">
      <c r="A801" s="1"/>
      <c r="C801" s="1"/>
      <c r="M801" s="1"/>
    </row>
    <row r="802" spans="1:13" x14ac:dyDescent="0.2">
      <c r="A802" s="1"/>
      <c r="C802" s="1"/>
      <c r="M802" s="1"/>
    </row>
    <row r="803" spans="1:13" x14ac:dyDescent="0.2">
      <c r="A803" s="1"/>
      <c r="C803" s="1"/>
      <c r="M803" s="1"/>
    </row>
    <row r="804" spans="1:13" x14ac:dyDescent="0.2">
      <c r="A804" s="1"/>
      <c r="C804" s="1"/>
      <c r="M804" s="1"/>
    </row>
    <row r="805" spans="1:13" x14ac:dyDescent="0.2">
      <c r="A805" s="1"/>
      <c r="C805" s="1"/>
      <c r="M805" s="1"/>
    </row>
    <row r="806" spans="1:13" x14ac:dyDescent="0.2">
      <c r="A806" s="1"/>
      <c r="C806" s="1"/>
      <c r="M806" s="1"/>
    </row>
    <row r="807" spans="1:13" x14ac:dyDescent="0.2">
      <c r="A807" s="1"/>
      <c r="C807" s="1"/>
      <c r="M807" s="1"/>
    </row>
    <row r="808" spans="1:13" x14ac:dyDescent="0.2">
      <c r="A808" s="1"/>
      <c r="C808" s="1"/>
      <c r="M808" s="1"/>
    </row>
    <row r="809" spans="1:13" x14ac:dyDescent="0.2">
      <c r="A809" s="1"/>
      <c r="C809" s="1"/>
      <c r="M809" s="1"/>
    </row>
    <row r="810" spans="1:13" x14ac:dyDescent="0.2">
      <c r="A810" s="1"/>
      <c r="C810" s="1"/>
      <c r="M810" s="1"/>
    </row>
    <row r="811" spans="1:13" x14ac:dyDescent="0.2">
      <c r="A811" s="1"/>
      <c r="C811" s="1"/>
      <c r="M811" s="1"/>
    </row>
    <row r="812" spans="1:13" x14ac:dyDescent="0.2">
      <c r="A812" s="1"/>
      <c r="C812" s="1"/>
      <c r="M812" s="1"/>
    </row>
    <row r="813" spans="1:13" x14ac:dyDescent="0.2">
      <c r="A813" s="1"/>
      <c r="C813" s="1"/>
      <c r="M813" s="1"/>
    </row>
    <row r="814" spans="1:13" x14ac:dyDescent="0.2">
      <c r="A814" s="1"/>
      <c r="C814" s="1"/>
      <c r="M814" s="1"/>
    </row>
    <row r="815" spans="1:13" x14ac:dyDescent="0.2">
      <c r="A815" s="1"/>
      <c r="C815" s="1"/>
      <c r="M815" s="1"/>
    </row>
    <row r="816" spans="1:13" x14ac:dyDescent="0.2">
      <c r="A816" s="1"/>
      <c r="C816" s="1"/>
      <c r="M816" s="1"/>
    </row>
    <row r="817" spans="1:13" x14ac:dyDescent="0.2">
      <c r="A817" s="1"/>
      <c r="C817" s="1"/>
      <c r="M817" s="1"/>
    </row>
    <row r="818" spans="1:13" x14ac:dyDescent="0.2">
      <c r="A818" s="1"/>
      <c r="C818" s="1"/>
      <c r="M818" s="1"/>
    </row>
    <row r="819" spans="1:13" x14ac:dyDescent="0.2">
      <c r="A819" s="1"/>
      <c r="C819" s="1"/>
      <c r="M819" s="1"/>
    </row>
    <row r="820" spans="1:13" x14ac:dyDescent="0.2">
      <c r="A820" s="1"/>
      <c r="C820" s="1"/>
      <c r="M820" s="1"/>
    </row>
    <row r="821" spans="1:13" x14ac:dyDescent="0.2">
      <c r="A821" s="1"/>
      <c r="C821" s="1"/>
      <c r="M821" s="1"/>
    </row>
    <row r="822" spans="1:13" x14ac:dyDescent="0.2">
      <c r="A822" s="1"/>
      <c r="C822" s="1"/>
      <c r="M822" s="1"/>
    </row>
    <row r="823" spans="1:13" x14ac:dyDescent="0.2">
      <c r="A823" s="1"/>
      <c r="C823" s="1"/>
      <c r="M823" s="1"/>
    </row>
    <row r="824" spans="1:13" x14ac:dyDescent="0.2">
      <c r="A824" s="1"/>
      <c r="C824" s="1"/>
      <c r="M824" s="1"/>
    </row>
    <row r="825" spans="1:13" x14ac:dyDescent="0.2">
      <c r="A825" s="1"/>
      <c r="C825" s="1"/>
      <c r="M825" s="1"/>
    </row>
    <row r="826" spans="1:13" x14ac:dyDescent="0.2">
      <c r="A826" s="1"/>
      <c r="C826" s="1"/>
      <c r="M826" s="1"/>
    </row>
    <row r="827" spans="1:13" x14ac:dyDescent="0.2">
      <c r="A827" s="1"/>
      <c r="C827" s="1"/>
      <c r="M827" s="1"/>
    </row>
    <row r="828" spans="1:13" x14ac:dyDescent="0.2">
      <c r="A828" s="1"/>
      <c r="C828" s="1"/>
      <c r="M828" s="1"/>
    </row>
    <row r="829" spans="1:13" x14ac:dyDescent="0.2">
      <c r="A829" s="1"/>
      <c r="C829" s="1"/>
      <c r="M829" s="1"/>
    </row>
    <row r="830" spans="1:13" x14ac:dyDescent="0.2">
      <c r="A830" s="1"/>
      <c r="C830" s="1"/>
      <c r="M830" s="1"/>
    </row>
    <row r="831" spans="1:13" x14ac:dyDescent="0.2">
      <c r="A831" s="1"/>
      <c r="C831" s="1"/>
      <c r="M831" s="1"/>
    </row>
    <row r="832" spans="1:13" x14ac:dyDescent="0.2">
      <c r="A832" s="1"/>
      <c r="C832" s="1"/>
      <c r="M832" s="1"/>
    </row>
    <row r="833" spans="1:13" x14ac:dyDescent="0.2">
      <c r="A833" s="1"/>
      <c r="C833" s="1"/>
      <c r="M833" s="1"/>
    </row>
    <row r="834" spans="1:13" x14ac:dyDescent="0.2">
      <c r="A834" s="1"/>
      <c r="C834" s="1"/>
      <c r="M834" s="1"/>
    </row>
    <row r="835" spans="1:13" x14ac:dyDescent="0.2">
      <c r="A835" s="1"/>
      <c r="C835" s="1"/>
      <c r="M835" s="1"/>
    </row>
    <row r="836" spans="1:13" x14ac:dyDescent="0.2">
      <c r="A836" s="1"/>
      <c r="C836" s="1"/>
      <c r="M836" s="1"/>
    </row>
    <row r="837" spans="1:13" x14ac:dyDescent="0.2">
      <c r="A837" s="1"/>
      <c r="C837" s="1"/>
      <c r="M837" s="1"/>
    </row>
    <row r="838" spans="1:13" x14ac:dyDescent="0.2">
      <c r="A838" s="1"/>
      <c r="C838" s="1"/>
      <c r="M838" s="1"/>
    </row>
    <row r="839" spans="1:13" x14ac:dyDescent="0.2">
      <c r="A839" s="1"/>
      <c r="C839" s="1"/>
      <c r="M839" s="1"/>
    </row>
    <row r="840" spans="1:13" x14ac:dyDescent="0.2">
      <c r="A840" s="1"/>
      <c r="C840" s="1"/>
      <c r="M840" s="1"/>
    </row>
    <row r="841" spans="1:13" x14ac:dyDescent="0.2">
      <c r="A841" s="1"/>
      <c r="C841" s="1"/>
      <c r="M841" s="1"/>
    </row>
    <row r="842" spans="1:13" x14ac:dyDescent="0.2">
      <c r="A842" s="1"/>
      <c r="C842" s="1"/>
      <c r="M842" s="1"/>
    </row>
    <row r="843" spans="1:13" x14ac:dyDescent="0.2">
      <c r="A843" s="1"/>
      <c r="C843" s="1"/>
      <c r="M843" s="1"/>
    </row>
    <row r="844" spans="1:13" x14ac:dyDescent="0.2">
      <c r="A844" s="1"/>
      <c r="C844" s="1"/>
      <c r="M844" s="1"/>
    </row>
    <row r="845" spans="1:13" x14ac:dyDescent="0.2">
      <c r="A845" s="1"/>
      <c r="C845" s="1"/>
      <c r="M845" s="1"/>
    </row>
    <row r="846" spans="1:13" x14ac:dyDescent="0.2">
      <c r="A846" s="1"/>
      <c r="C846" s="1"/>
      <c r="M846" s="1"/>
    </row>
    <row r="847" spans="1:13" x14ac:dyDescent="0.2">
      <c r="A847" s="1"/>
      <c r="C847" s="1"/>
      <c r="M847" s="1"/>
    </row>
    <row r="848" spans="1:13" x14ac:dyDescent="0.2">
      <c r="A848" s="1"/>
      <c r="C848" s="1"/>
      <c r="M848" s="1"/>
    </row>
    <row r="849" spans="1:13" x14ac:dyDescent="0.2">
      <c r="A849" s="1"/>
      <c r="C849" s="1"/>
      <c r="M849" s="1"/>
    </row>
    <row r="850" spans="1:13" x14ac:dyDescent="0.2">
      <c r="A850" s="1"/>
      <c r="C850" s="1"/>
      <c r="M850" s="1"/>
    </row>
    <row r="851" spans="1:13" x14ac:dyDescent="0.2">
      <c r="A851" s="1"/>
      <c r="C851" s="1"/>
      <c r="M851" s="1"/>
    </row>
    <row r="852" spans="1:13" x14ac:dyDescent="0.2">
      <c r="A852" s="1"/>
      <c r="C852" s="1"/>
      <c r="M852" s="1"/>
    </row>
    <row r="853" spans="1:13" x14ac:dyDescent="0.2">
      <c r="A853" s="1"/>
      <c r="C853" s="1"/>
      <c r="M853" s="1"/>
    </row>
    <row r="854" spans="1:13" x14ac:dyDescent="0.2">
      <c r="A854" s="1"/>
      <c r="C854" s="1"/>
      <c r="M854" s="1"/>
    </row>
    <row r="855" spans="1:13" x14ac:dyDescent="0.2">
      <c r="A855" s="1"/>
      <c r="C855" s="1"/>
      <c r="M855" s="1"/>
    </row>
    <row r="856" spans="1:13" x14ac:dyDescent="0.2">
      <c r="A856" s="1"/>
      <c r="C856" s="1"/>
      <c r="M856" s="1"/>
    </row>
    <row r="857" spans="1:13" x14ac:dyDescent="0.2">
      <c r="A857" s="1"/>
      <c r="C857" s="1"/>
      <c r="M857" s="1"/>
    </row>
    <row r="858" spans="1:13" x14ac:dyDescent="0.2">
      <c r="A858" s="1"/>
      <c r="C858" s="1"/>
      <c r="M858" s="1"/>
    </row>
    <row r="859" spans="1:13" x14ac:dyDescent="0.2">
      <c r="A859" s="1"/>
      <c r="C859" s="1"/>
      <c r="M859" s="1"/>
    </row>
    <row r="860" spans="1:13" x14ac:dyDescent="0.2">
      <c r="A860" s="1"/>
      <c r="C860" s="1"/>
      <c r="M860" s="1"/>
    </row>
    <row r="861" spans="1:13" x14ac:dyDescent="0.2">
      <c r="A861" s="1"/>
      <c r="C861" s="1"/>
      <c r="M861" s="1"/>
    </row>
    <row r="862" spans="1:13" x14ac:dyDescent="0.2">
      <c r="A862" s="1"/>
      <c r="C862" s="1"/>
      <c r="M862" s="1"/>
    </row>
    <row r="863" spans="1:13" x14ac:dyDescent="0.2">
      <c r="A863" s="1"/>
      <c r="C863" s="1"/>
      <c r="M863" s="1"/>
    </row>
    <row r="864" spans="1:13" x14ac:dyDescent="0.2">
      <c r="A864" s="1"/>
      <c r="C864" s="1"/>
      <c r="M864" s="1"/>
    </row>
    <row r="865" spans="1:13" x14ac:dyDescent="0.2">
      <c r="A865" s="1"/>
      <c r="C865" s="1"/>
      <c r="M865" s="1"/>
    </row>
    <row r="866" spans="1:13" x14ac:dyDescent="0.2">
      <c r="A866" s="1"/>
      <c r="C866" s="1"/>
      <c r="M866" s="1"/>
    </row>
    <row r="867" spans="1:13" x14ac:dyDescent="0.2">
      <c r="A867" s="1"/>
      <c r="C867" s="1"/>
      <c r="M867" s="1"/>
    </row>
    <row r="868" spans="1:13" x14ac:dyDescent="0.2">
      <c r="A868" s="1"/>
      <c r="C868" s="1"/>
      <c r="M868" s="1"/>
    </row>
    <row r="869" spans="1:13" x14ac:dyDescent="0.2">
      <c r="A869" s="1"/>
      <c r="C869" s="1"/>
      <c r="M869" s="1"/>
    </row>
    <row r="870" spans="1:13" x14ac:dyDescent="0.2">
      <c r="A870" s="1"/>
      <c r="C870" s="1"/>
      <c r="M870" s="1"/>
    </row>
    <row r="871" spans="1:13" x14ac:dyDescent="0.2">
      <c r="A871" s="1"/>
      <c r="C871" s="1"/>
      <c r="M871" s="1"/>
    </row>
    <row r="872" spans="1:13" x14ac:dyDescent="0.2">
      <c r="A872" s="1"/>
      <c r="C872" s="1"/>
      <c r="M872" s="1"/>
    </row>
    <row r="873" spans="1:13" x14ac:dyDescent="0.2">
      <c r="A873" s="1"/>
      <c r="C873" s="1"/>
      <c r="M873" s="1"/>
    </row>
    <row r="874" spans="1:13" x14ac:dyDescent="0.2">
      <c r="A874" s="1"/>
      <c r="C874" s="1"/>
      <c r="M874" s="1"/>
    </row>
    <row r="875" spans="1:13" x14ac:dyDescent="0.2">
      <c r="A875" s="1"/>
      <c r="C875" s="1"/>
      <c r="M875" s="1"/>
    </row>
    <row r="876" spans="1:13" x14ac:dyDescent="0.2">
      <c r="A876" s="1"/>
      <c r="C876" s="1"/>
      <c r="M876" s="1"/>
    </row>
    <row r="877" spans="1:13" x14ac:dyDescent="0.2">
      <c r="A877" s="1"/>
      <c r="C877" s="1"/>
      <c r="M877" s="1"/>
    </row>
    <row r="878" spans="1:13" x14ac:dyDescent="0.2">
      <c r="A878" s="1"/>
      <c r="C878" s="1"/>
      <c r="M878" s="1"/>
    </row>
    <row r="879" spans="1:13" x14ac:dyDescent="0.2">
      <c r="A879" s="1"/>
      <c r="C879" s="1"/>
      <c r="M879" s="1"/>
    </row>
    <row r="880" spans="1:13" x14ac:dyDescent="0.2">
      <c r="A880" s="1"/>
      <c r="C880" s="1"/>
      <c r="M880" s="1"/>
    </row>
    <row r="881" spans="1:13" x14ac:dyDescent="0.2">
      <c r="A881" s="1"/>
      <c r="C881" s="1"/>
      <c r="M881" s="1"/>
    </row>
    <row r="882" spans="1:13" x14ac:dyDescent="0.2">
      <c r="A882" s="1"/>
      <c r="C882" s="1"/>
      <c r="M882" s="1"/>
    </row>
    <row r="883" spans="1:13" x14ac:dyDescent="0.2">
      <c r="A883" s="1"/>
      <c r="C883" s="1"/>
      <c r="M883" s="1"/>
    </row>
    <row r="884" spans="1:13" x14ac:dyDescent="0.2">
      <c r="A884" s="1"/>
      <c r="C884" s="1"/>
      <c r="M884" s="1"/>
    </row>
    <row r="885" spans="1:13" x14ac:dyDescent="0.2">
      <c r="A885" s="1"/>
      <c r="C885" s="1"/>
      <c r="M885" s="1"/>
    </row>
    <row r="886" spans="1:13" x14ac:dyDescent="0.2">
      <c r="A886" s="1"/>
      <c r="C886" s="1"/>
      <c r="M886" s="1"/>
    </row>
    <row r="887" spans="1:13" x14ac:dyDescent="0.2">
      <c r="A887" s="1"/>
      <c r="C887" s="1"/>
      <c r="M887" s="1"/>
    </row>
    <row r="888" spans="1:13" x14ac:dyDescent="0.2">
      <c r="A888" s="1"/>
      <c r="C888" s="1"/>
      <c r="M888" s="1"/>
    </row>
    <row r="889" spans="1:13" x14ac:dyDescent="0.2">
      <c r="A889" s="1"/>
      <c r="C889" s="1"/>
      <c r="M889" s="1"/>
    </row>
    <row r="890" spans="1:13" x14ac:dyDescent="0.2">
      <c r="A890" s="1"/>
      <c r="C890" s="1"/>
      <c r="M890" s="1"/>
    </row>
    <row r="891" spans="1:13" x14ac:dyDescent="0.2">
      <c r="A891" s="1"/>
      <c r="C891" s="1"/>
      <c r="M891" s="1"/>
    </row>
    <row r="892" spans="1:13" x14ac:dyDescent="0.2">
      <c r="A892" s="1"/>
      <c r="C892" s="1"/>
      <c r="M892" s="1"/>
    </row>
    <row r="893" spans="1:13" x14ac:dyDescent="0.2">
      <c r="A893" s="1"/>
      <c r="C893" s="1"/>
      <c r="M893" s="1"/>
    </row>
    <row r="894" spans="1:13" x14ac:dyDescent="0.2">
      <c r="A894" s="1"/>
      <c r="C894" s="1"/>
      <c r="M894" s="1"/>
    </row>
    <row r="895" spans="1:13" x14ac:dyDescent="0.2">
      <c r="A895" s="1"/>
      <c r="C895" s="1"/>
      <c r="M895" s="1"/>
    </row>
    <row r="896" spans="1:13" x14ac:dyDescent="0.2">
      <c r="A896" s="1"/>
      <c r="C896" s="1"/>
      <c r="M896" s="1"/>
    </row>
    <row r="897" spans="1:13" x14ac:dyDescent="0.2">
      <c r="A897" s="1"/>
      <c r="C897" s="1"/>
      <c r="M897" s="1"/>
    </row>
    <row r="898" spans="1:13" x14ac:dyDescent="0.2">
      <c r="A898" s="1"/>
      <c r="C898" s="1"/>
      <c r="M898" s="1"/>
    </row>
    <row r="899" spans="1:13" x14ac:dyDescent="0.2">
      <c r="A899" s="1"/>
      <c r="C899" s="1"/>
      <c r="M899" s="1"/>
    </row>
    <row r="900" spans="1:13" x14ac:dyDescent="0.2">
      <c r="A900" s="1"/>
      <c r="C900" s="1"/>
      <c r="M900" s="1"/>
    </row>
    <row r="901" spans="1:13" x14ac:dyDescent="0.2">
      <c r="A901" s="1"/>
      <c r="C901" s="1"/>
      <c r="M901" s="1"/>
    </row>
    <row r="902" spans="1:13" x14ac:dyDescent="0.2">
      <c r="A902" s="1"/>
      <c r="C902" s="1"/>
      <c r="M902" s="1"/>
    </row>
    <row r="903" spans="1:13" x14ac:dyDescent="0.2">
      <c r="A903" s="1"/>
      <c r="C903" s="1"/>
      <c r="M903" s="1"/>
    </row>
    <row r="904" spans="1:13" x14ac:dyDescent="0.2">
      <c r="A904" s="1"/>
      <c r="C904" s="1"/>
      <c r="M904" s="1"/>
    </row>
    <row r="905" spans="1:13" x14ac:dyDescent="0.2">
      <c r="A905" s="1"/>
      <c r="C905" s="1"/>
      <c r="M905" s="1"/>
    </row>
    <row r="906" spans="1:13" x14ac:dyDescent="0.2">
      <c r="A906" s="1"/>
      <c r="C906" s="1"/>
      <c r="M906" s="1"/>
    </row>
    <row r="907" spans="1:13" x14ac:dyDescent="0.2">
      <c r="A907" s="1"/>
      <c r="C907" s="1"/>
      <c r="M907" s="1"/>
    </row>
    <row r="908" spans="1:13" x14ac:dyDescent="0.2">
      <c r="A908" s="1"/>
      <c r="C908" s="1"/>
      <c r="M908" s="1"/>
    </row>
    <row r="909" spans="1:13" x14ac:dyDescent="0.2">
      <c r="A909" s="1"/>
      <c r="C909" s="1"/>
      <c r="M909" s="1"/>
    </row>
    <row r="910" spans="1:13" x14ac:dyDescent="0.2">
      <c r="A910" s="1"/>
      <c r="C910" s="1"/>
      <c r="M910" s="1"/>
    </row>
    <row r="911" spans="1:13" x14ac:dyDescent="0.2">
      <c r="A911" s="1"/>
      <c r="C911" s="1"/>
      <c r="M911" s="1"/>
    </row>
    <row r="912" spans="1:13" x14ac:dyDescent="0.2">
      <c r="A912" s="1"/>
      <c r="C912" s="1"/>
      <c r="M912" s="1"/>
    </row>
    <row r="913" spans="1:13" x14ac:dyDescent="0.2">
      <c r="A913" s="1"/>
      <c r="C913" s="1"/>
      <c r="M913" s="1"/>
    </row>
    <row r="914" spans="1:13" x14ac:dyDescent="0.2">
      <c r="A914" s="1"/>
      <c r="C914" s="1"/>
      <c r="M914" s="1"/>
    </row>
    <row r="915" spans="1:13" x14ac:dyDescent="0.2">
      <c r="A915" s="1"/>
      <c r="C915" s="1"/>
      <c r="M915" s="1"/>
    </row>
    <row r="916" spans="1:13" x14ac:dyDescent="0.2">
      <c r="A916" s="1"/>
      <c r="C916" s="1"/>
      <c r="M916" s="1"/>
    </row>
    <row r="917" spans="1:13" x14ac:dyDescent="0.2">
      <c r="A917" s="1"/>
      <c r="C917" s="1"/>
      <c r="M917" s="1"/>
    </row>
    <row r="918" spans="1:13" x14ac:dyDescent="0.2">
      <c r="A918" s="1"/>
      <c r="C918" s="1"/>
      <c r="M918" s="1"/>
    </row>
    <row r="919" spans="1:13" x14ac:dyDescent="0.2">
      <c r="A919" s="1"/>
      <c r="C919" s="1"/>
      <c r="M919" s="1"/>
    </row>
    <row r="920" spans="1:13" x14ac:dyDescent="0.2">
      <c r="A920" s="1"/>
      <c r="C920" s="1"/>
      <c r="M920" s="1"/>
    </row>
    <row r="921" spans="1:13" x14ac:dyDescent="0.2">
      <c r="A921" s="1"/>
      <c r="C921" s="1"/>
      <c r="M921" s="1"/>
    </row>
    <row r="922" spans="1:13" x14ac:dyDescent="0.2">
      <c r="A922" s="1"/>
      <c r="C922" s="1"/>
      <c r="M922" s="1"/>
    </row>
    <row r="923" spans="1:13" x14ac:dyDescent="0.2">
      <c r="A923" s="1"/>
      <c r="C923" s="1"/>
      <c r="M923" s="1"/>
    </row>
    <row r="924" spans="1:13" x14ac:dyDescent="0.2">
      <c r="A924" s="1"/>
      <c r="C924" s="1"/>
      <c r="M924" s="1"/>
    </row>
    <row r="925" spans="1:13" x14ac:dyDescent="0.2">
      <c r="A925" s="1"/>
      <c r="C925" s="1"/>
      <c r="M925" s="1"/>
    </row>
    <row r="926" spans="1:13" x14ac:dyDescent="0.2">
      <c r="A926" s="1"/>
      <c r="C926" s="1"/>
      <c r="M926" s="1"/>
    </row>
    <row r="927" spans="1:13" x14ac:dyDescent="0.2">
      <c r="A927" s="1"/>
      <c r="C927" s="1"/>
      <c r="M927" s="1"/>
    </row>
    <row r="928" spans="1:13" x14ac:dyDescent="0.2">
      <c r="A928" s="1"/>
      <c r="C928" s="1"/>
      <c r="M928" s="1"/>
    </row>
    <row r="929" spans="1:13" x14ac:dyDescent="0.2">
      <c r="A929" s="1"/>
      <c r="C929" s="1"/>
      <c r="M929" s="1"/>
    </row>
    <row r="930" spans="1:13" x14ac:dyDescent="0.2">
      <c r="A930" s="1"/>
      <c r="C930" s="1"/>
      <c r="M930" s="1"/>
    </row>
    <row r="931" spans="1:13" x14ac:dyDescent="0.2">
      <c r="A931" s="1"/>
      <c r="C931" s="1"/>
      <c r="M931" s="1"/>
    </row>
    <row r="932" spans="1:13" x14ac:dyDescent="0.2">
      <c r="A932" s="1"/>
      <c r="C932" s="1"/>
      <c r="M932" s="1"/>
    </row>
    <row r="933" spans="1:13" x14ac:dyDescent="0.2">
      <c r="A933" s="1"/>
      <c r="C933" s="1"/>
      <c r="M933" s="1"/>
    </row>
    <row r="934" spans="1:13" x14ac:dyDescent="0.2">
      <c r="A934" s="1"/>
      <c r="C934" s="1"/>
      <c r="M934" s="1"/>
    </row>
    <row r="935" spans="1:13" x14ac:dyDescent="0.2">
      <c r="A935" s="1"/>
      <c r="C935" s="1"/>
      <c r="M935" s="1"/>
    </row>
    <row r="936" spans="1:13" x14ac:dyDescent="0.2">
      <c r="A936" s="1"/>
      <c r="C936" s="1"/>
      <c r="M936" s="1"/>
    </row>
    <row r="937" spans="1:13" x14ac:dyDescent="0.2">
      <c r="A937" s="1"/>
      <c r="C937" s="1"/>
      <c r="M937" s="1"/>
    </row>
    <row r="938" spans="1:13" x14ac:dyDescent="0.2">
      <c r="A938" s="1"/>
      <c r="C938" s="1"/>
      <c r="M938" s="1"/>
    </row>
    <row r="939" spans="1:13" x14ac:dyDescent="0.2">
      <c r="A939" s="1"/>
      <c r="C939" s="1"/>
      <c r="M939" s="1"/>
    </row>
    <row r="940" spans="1:13" x14ac:dyDescent="0.2">
      <c r="A940" s="1"/>
      <c r="C940" s="1"/>
      <c r="M940" s="1"/>
    </row>
    <row r="941" spans="1:13" x14ac:dyDescent="0.2">
      <c r="A941" s="1"/>
      <c r="C941" s="1"/>
      <c r="M941" s="1"/>
    </row>
    <row r="942" spans="1:13" x14ac:dyDescent="0.2">
      <c r="A942" s="1"/>
      <c r="C942" s="1"/>
      <c r="M942" s="1"/>
    </row>
    <row r="943" spans="1:13" x14ac:dyDescent="0.2">
      <c r="A943" s="1"/>
      <c r="C943" s="1"/>
      <c r="M943" s="1"/>
    </row>
    <row r="944" spans="1:13" x14ac:dyDescent="0.2">
      <c r="A944" s="1"/>
      <c r="C944" s="1"/>
      <c r="M944" s="1"/>
    </row>
    <row r="945" spans="1:13" x14ac:dyDescent="0.2">
      <c r="A945" s="1"/>
      <c r="C945" s="1"/>
      <c r="M945" s="1"/>
    </row>
    <row r="946" spans="1:13" x14ac:dyDescent="0.2">
      <c r="A946" s="1"/>
      <c r="C946" s="1"/>
      <c r="M946" s="1"/>
    </row>
    <row r="947" spans="1:13" x14ac:dyDescent="0.2">
      <c r="A947" s="1"/>
      <c r="C947" s="1"/>
      <c r="M947" s="1"/>
    </row>
    <row r="948" spans="1:13" x14ac:dyDescent="0.2">
      <c r="A948" s="1"/>
      <c r="C948" s="1"/>
      <c r="M948" s="1"/>
    </row>
    <row r="949" spans="1:13" x14ac:dyDescent="0.2">
      <c r="A949" s="1"/>
      <c r="C949" s="1"/>
      <c r="M949" s="1"/>
    </row>
    <row r="950" spans="1:13" x14ac:dyDescent="0.2">
      <c r="A950" s="1"/>
      <c r="C950" s="1"/>
      <c r="M950" s="1"/>
    </row>
    <row r="951" spans="1:13" x14ac:dyDescent="0.2">
      <c r="A951" s="1"/>
      <c r="C951" s="1"/>
      <c r="M951" s="1"/>
    </row>
    <row r="952" spans="1:13" x14ac:dyDescent="0.2">
      <c r="A952" s="1"/>
      <c r="C952" s="1"/>
      <c r="M952" s="1"/>
    </row>
    <row r="953" spans="1:13" x14ac:dyDescent="0.2">
      <c r="A953" s="1"/>
      <c r="C953" s="1"/>
      <c r="M953" s="1"/>
    </row>
    <row r="954" spans="1:13" x14ac:dyDescent="0.2">
      <c r="A954" s="1"/>
      <c r="C954" s="1"/>
      <c r="M954" s="1"/>
    </row>
    <row r="955" spans="1:13" x14ac:dyDescent="0.2">
      <c r="A955" s="1"/>
      <c r="C955" s="1"/>
      <c r="M955" s="1"/>
    </row>
    <row r="956" spans="1:13" x14ac:dyDescent="0.2">
      <c r="A956" s="1"/>
      <c r="C956" s="1"/>
      <c r="M956" s="1"/>
    </row>
    <row r="957" spans="1:13" x14ac:dyDescent="0.2">
      <c r="A957" s="1"/>
      <c r="C957" s="1"/>
      <c r="M957" s="1"/>
    </row>
    <row r="958" spans="1:13" x14ac:dyDescent="0.2">
      <c r="A958" s="1"/>
      <c r="C958" s="1"/>
      <c r="M958" s="1"/>
    </row>
    <row r="959" spans="1:13" x14ac:dyDescent="0.2">
      <c r="A959" s="1"/>
      <c r="C959" s="1"/>
      <c r="M959" s="1"/>
    </row>
    <row r="960" spans="1:13" x14ac:dyDescent="0.2">
      <c r="A960" s="1"/>
      <c r="C960" s="1"/>
      <c r="M960" s="1"/>
    </row>
    <row r="961" spans="1:13" x14ac:dyDescent="0.2">
      <c r="A961" s="1"/>
      <c r="C961" s="1"/>
      <c r="M961" s="1"/>
    </row>
    <row r="962" spans="1:13" x14ac:dyDescent="0.2">
      <c r="A962" s="1"/>
      <c r="C962" s="1"/>
      <c r="M962" s="1"/>
    </row>
    <row r="963" spans="1:13" x14ac:dyDescent="0.2">
      <c r="A963" s="1"/>
      <c r="C963" s="1"/>
      <c r="M963" s="1"/>
    </row>
    <row r="964" spans="1:13" x14ac:dyDescent="0.2">
      <c r="A964" s="1"/>
      <c r="C964" s="1"/>
      <c r="M964" s="1"/>
    </row>
    <row r="965" spans="1:13" x14ac:dyDescent="0.2">
      <c r="A965" s="1"/>
      <c r="C965" s="1"/>
      <c r="M965" s="1"/>
    </row>
    <row r="966" spans="1:13" x14ac:dyDescent="0.2">
      <c r="A966" s="1"/>
      <c r="C966" s="1"/>
      <c r="M966" s="1"/>
    </row>
    <row r="967" spans="1:13" x14ac:dyDescent="0.2">
      <c r="A967" s="1"/>
      <c r="C967" s="1"/>
      <c r="M967" s="1"/>
    </row>
    <row r="968" spans="1:13" x14ac:dyDescent="0.2">
      <c r="A968" s="1"/>
      <c r="C968" s="1"/>
      <c r="M968" s="1"/>
    </row>
    <row r="969" spans="1:13" x14ac:dyDescent="0.2">
      <c r="A969" s="1"/>
      <c r="C969" s="1"/>
      <c r="M969" s="1"/>
    </row>
    <row r="970" spans="1:13" x14ac:dyDescent="0.2">
      <c r="A970" s="1"/>
      <c r="C970" s="1"/>
      <c r="M970" s="1"/>
    </row>
    <row r="971" spans="1:13" x14ac:dyDescent="0.2">
      <c r="A971" s="1"/>
      <c r="C971" s="1"/>
      <c r="M971" s="1"/>
    </row>
    <row r="972" spans="1:13" x14ac:dyDescent="0.2">
      <c r="A972" s="1"/>
      <c r="C972" s="1"/>
      <c r="M972" s="1"/>
    </row>
    <row r="973" spans="1:13" x14ac:dyDescent="0.2">
      <c r="A973" s="1"/>
      <c r="C973" s="1"/>
      <c r="M973" s="1"/>
    </row>
    <row r="974" spans="1:13" x14ac:dyDescent="0.2">
      <c r="A974" s="1"/>
      <c r="C974" s="1"/>
      <c r="M974" s="1"/>
    </row>
    <row r="975" spans="1:13" x14ac:dyDescent="0.2">
      <c r="A975" s="1"/>
      <c r="C975" s="1"/>
      <c r="M975" s="1"/>
    </row>
    <row r="976" spans="1:13" x14ac:dyDescent="0.2">
      <c r="A976" s="1"/>
      <c r="C976" s="1"/>
      <c r="M976" s="1"/>
    </row>
    <row r="977" spans="1:13" x14ac:dyDescent="0.2">
      <c r="A977" s="1"/>
      <c r="C977" s="1"/>
      <c r="M977" s="1"/>
    </row>
    <row r="978" spans="1:13" x14ac:dyDescent="0.2">
      <c r="A978" s="1"/>
      <c r="C978" s="1"/>
      <c r="M978" s="1"/>
    </row>
    <row r="979" spans="1:13" x14ac:dyDescent="0.2">
      <c r="A979" s="1"/>
      <c r="C979" s="1"/>
      <c r="M979" s="1"/>
    </row>
    <row r="980" spans="1:13" x14ac:dyDescent="0.2">
      <c r="A980" s="1"/>
      <c r="C980" s="1"/>
      <c r="M980" s="1"/>
    </row>
    <row r="981" spans="1:13" x14ac:dyDescent="0.2">
      <c r="A981" s="1"/>
      <c r="C981" s="1"/>
      <c r="M981" s="1"/>
    </row>
    <row r="982" spans="1:13" x14ac:dyDescent="0.2">
      <c r="A982" s="1"/>
      <c r="C982" s="1"/>
      <c r="M982" s="1"/>
    </row>
    <row r="983" spans="1:13" x14ac:dyDescent="0.2">
      <c r="A983" s="1"/>
      <c r="C983" s="1"/>
      <c r="M983" s="1"/>
    </row>
    <row r="984" spans="1:13" x14ac:dyDescent="0.2">
      <c r="A984" s="1"/>
      <c r="C984" s="1"/>
      <c r="M984" s="1"/>
    </row>
    <row r="985" spans="1:13" x14ac:dyDescent="0.2">
      <c r="A985" s="1"/>
      <c r="C985" s="1"/>
      <c r="M985" s="1"/>
    </row>
    <row r="986" spans="1:13" x14ac:dyDescent="0.2">
      <c r="A986" s="1"/>
      <c r="C986" s="1"/>
      <c r="M986" s="1"/>
    </row>
    <row r="987" spans="1:13" x14ac:dyDescent="0.2">
      <c r="A987" s="1"/>
      <c r="C987" s="1"/>
      <c r="M987" s="1"/>
    </row>
    <row r="988" spans="1:13" x14ac:dyDescent="0.2">
      <c r="A988" s="1"/>
      <c r="C988" s="1"/>
      <c r="M988" s="1"/>
    </row>
    <row r="989" spans="1:13" x14ac:dyDescent="0.2">
      <c r="A989" s="1"/>
      <c r="C989" s="1"/>
      <c r="M989" s="1"/>
    </row>
    <row r="990" spans="1:13" x14ac:dyDescent="0.2">
      <c r="A990" s="1"/>
      <c r="C990" s="1"/>
      <c r="M990" s="1"/>
    </row>
    <row r="991" spans="1:13" x14ac:dyDescent="0.2">
      <c r="A991" s="1"/>
      <c r="C991" s="1"/>
      <c r="M991" s="1"/>
    </row>
    <row r="992" spans="1:13" x14ac:dyDescent="0.2">
      <c r="A992" s="1"/>
      <c r="C992" s="1"/>
      <c r="M992" s="1"/>
    </row>
    <row r="993" spans="1:13" x14ac:dyDescent="0.2">
      <c r="A993" s="1"/>
      <c r="C993" s="1"/>
      <c r="M993" s="1"/>
    </row>
    <row r="994" spans="1:13" x14ac:dyDescent="0.2">
      <c r="A994" s="1"/>
      <c r="C994" s="1"/>
      <c r="M994" s="1"/>
    </row>
    <row r="995" spans="1:13" x14ac:dyDescent="0.2">
      <c r="A995" s="1"/>
      <c r="C995" s="1"/>
      <c r="M995" s="1"/>
    </row>
    <row r="996" spans="1:13" x14ac:dyDescent="0.2">
      <c r="A996" s="1"/>
      <c r="C996" s="1"/>
      <c r="M996" s="1"/>
    </row>
    <row r="997" spans="1:13" x14ac:dyDescent="0.2">
      <c r="A997" s="1"/>
      <c r="C997" s="1"/>
      <c r="M997" s="1"/>
    </row>
    <row r="998" spans="1:13" x14ac:dyDescent="0.2">
      <c r="A998" s="1"/>
      <c r="C998" s="1"/>
      <c r="M998" s="1"/>
    </row>
    <row r="999" spans="1:13" x14ac:dyDescent="0.2">
      <c r="A999" s="1"/>
      <c r="C999" s="1"/>
      <c r="M999" s="1"/>
    </row>
    <row r="1000" spans="1:13" x14ac:dyDescent="0.2">
      <c r="A1000" s="1"/>
      <c r="C1000" s="1"/>
      <c r="M1000" s="1"/>
    </row>
    <row r="1001" spans="1:13" x14ac:dyDescent="0.2">
      <c r="A1001" s="1"/>
      <c r="C1001" s="1"/>
      <c r="M1001" s="1"/>
    </row>
    <row r="1002" spans="1:13" x14ac:dyDescent="0.2">
      <c r="A1002" s="1"/>
      <c r="C1002" s="1"/>
      <c r="M1002" s="1"/>
    </row>
    <row r="1003" spans="1:13" x14ac:dyDescent="0.2">
      <c r="A1003" s="1"/>
      <c r="C1003" s="1"/>
      <c r="M1003" s="1"/>
    </row>
    <row r="1004" spans="1:13" x14ac:dyDescent="0.2">
      <c r="A1004" s="1"/>
      <c r="C1004" s="1"/>
      <c r="M1004" s="1"/>
    </row>
    <row r="1005" spans="1:13" x14ac:dyDescent="0.2">
      <c r="A1005" s="1"/>
      <c r="C1005" s="1"/>
      <c r="M1005" s="1"/>
    </row>
    <row r="1006" spans="1:13" x14ac:dyDescent="0.2">
      <c r="A1006" s="1"/>
      <c r="C1006" s="1"/>
      <c r="M1006" s="1"/>
    </row>
    <row r="1007" spans="1:13" x14ac:dyDescent="0.2">
      <c r="A1007" s="1"/>
      <c r="C1007" s="1"/>
      <c r="M1007" s="1"/>
    </row>
    <row r="1008" spans="1:13" x14ac:dyDescent="0.2">
      <c r="A1008" s="1"/>
      <c r="C1008" s="1"/>
      <c r="M1008" s="1"/>
    </row>
    <row r="1009" spans="1:13" x14ac:dyDescent="0.2">
      <c r="A1009" s="1"/>
      <c r="C1009" s="1"/>
      <c r="M1009" s="1"/>
    </row>
    <row r="1010" spans="1:13" x14ac:dyDescent="0.2">
      <c r="A1010" s="1"/>
      <c r="C1010" s="1"/>
      <c r="M1010" s="1"/>
    </row>
    <row r="1011" spans="1:13" x14ac:dyDescent="0.2">
      <c r="A1011" s="1"/>
      <c r="C1011" s="1"/>
      <c r="M1011" s="1"/>
    </row>
    <row r="1012" spans="1:13" x14ac:dyDescent="0.2">
      <c r="A1012" s="1"/>
      <c r="C1012" s="1"/>
      <c r="M1012" s="1"/>
    </row>
    <row r="1013" spans="1:13" x14ac:dyDescent="0.2">
      <c r="A1013" s="1"/>
      <c r="C1013" s="1"/>
      <c r="M1013" s="1"/>
    </row>
    <row r="1014" spans="1:13" x14ac:dyDescent="0.2">
      <c r="A1014" s="1"/>
      <c r="C1014" s="1"/>
      <c r="M1014" s="1"/>
    </row>
    <row r="1015" spans="1:13" x14ac:dyDescent="0.2">
      <c r="A1015" s="1"/>
      <c r="C1015" s="1"/>
      <c r="M1015" s="1"/>
    </row>
    <row r="1016" spans="1:13" x14ac:dyDescent="0.2">
      <c r="A1016" s="1"/>
      <c r="C1016" s="1"/>
      <c r="M1016" s="1"/>
    </row>
    <row r="1017" spans="1:13" x14ac:dyDescent="0.2">
      <c r="A1017" s="1"/>
      <c r="C1017" s="1"/>
      <c r="M1017" s="1"/>
    </row>
    <row r="1018" spans="1:13" x14ac:dyDescent="0.2">
      <c r="A1018" s="1"/>
      <c r="C1018" s="1"/>
      <c r="M1018" s="1"/>
    </row>
    <row r="1019" spans="1:13" x14ac:dyDescent="0.2">
      <c r="A1019" s="1"/>
      <c r="C1019" s="1"/>
      <c r="M1019" s="1"/>
    </row>
    <row r="1020" spans="1:13" x14ac:dyDescent="0.2">
      <c r="A1020" s="1"/>
      <c r="C1020" s="1"/>
      <c r="M1020" s="1"/>
    </row>
    <row r="1021" spans="1:13" x14ac:dyDescent="0.2">
      <c r="A1021" s="1"/>
      <c r="C1021" s="1"/>
      <c r="M1021" s="1"/>
    </row>
    <row r="1022" spans="1:13" x14ac:dyDescent="0.2">
      <c r="A1022" s="1"/>
      <c r="C1022" s="1"/>
      <c r="M1022" s="1"/>
    </row>
    <row r="1023" spans="1:13" x14ac:dyDescent="0.2">
      <c r="A1023" s="1"/>
      <c r="C1023" s="1"/>
      <c r="M1023" s="1"/>
    </row>
    <row r="1024" spans="1:13" x14ac:dyDescent="0.2">
      <c r="A1024" s="1"/>
      <c r="C1024" s="1"/>
      <c r="M1024" s="1"/>
    </row>
    <row r="1025" spans="1:13" x14ac:dyDescent="0.2">
      <c r="A1025" s="1"/>
      <c r="C1025" s="1"/>
      <c r="M1025" s="1"/>
    </row>
    <row r="1026" spans="1:13" x14ac:dyDescent="0.2">
      <c r="A1026" s="1"/>
      <c r="C1026" s="1"/>
      <c r="M1026" s="1"/>
    </row>
    <row r="1027" spans="1:13" x14ac:dyDescent="0.2">
      <c r="A1027" s="1"/>
      <c r="C1027" s="1"/>
      <c r="M1027" s="1"/>
    </row>
    <row r="1028" spans="1:13" x14ac:dyDescent="0.2">
      <c r="A1028" s="1"/>
      <c r="C1028" s="1"/>
      <c r="M1028" s="1"/>
    </row>
    <row r="1029" spans="1:13" x14ac:dyDescent="0.2">
      <c r="A1029" s="1"/>
      <c r="C1029" s="1"/>
      <c r="M1029" s="1"/>
    </row>
    <row r="1030" spans="1:13" x14ac:dyDescent="0.2">
      <c r="A1030" s="1"/>
      <c r="C1030" s="1"/>
      <c r="M1030" s="1"/>
    </row>
    <row r="1031" spans="1:13" x14ac:dyDescent="0.2">
      <c r="A1031" s="1"/>
      <c r="C1031" s="1"/>
      <c r="M1031" s="1"/>
    </row>
    <row r="1032" spans="1:13" x14ac:dyDescent="0.2">
      <c r="A1032" s="1"/>
      <c r="C1032" s="1"/>
      <c r="M1032" s="1"/>
    </row>
    <row r="1033" spans="1:13" x14ac:dyDescent="0.2">
      <c r="A1033" s="1"/>
      <c r="C1033" s="1"/>
      <c r="M1033" s="1"/>
    </row>
    <row r="1034" spans="1:13" x14ac:dyDescent="0.2">
      <c r="A1034" s="1"/>
      <c r="C1034" s="1"/>
      <c r="M1034" s="1"/>
    </row>
    <row r="1035" spans="1:13" x14ac:dyDescent="0.2">
      <c r="A1035" s="1"/>
      <c r="C1035" s="1"/>
      <c r="M1035" s="1"/>
    </row>
    <row r="1036" spans="1:13" x14ac:dyDescent="0.2">
      <c r="A1036" s="1"/>
      <c r="C1036" s="1"/>
      <c r="M1036" s="1"/>
    </row>
    <row r="1037" spans="1:13" x14ac:dyDescent="0.2">
      <c r="A1037" s="1"/>
      <c r="C1037" s="1"/>
      <c r="M1037" s="1"/>
    </row>
    <row r="1038" spans="1:13" x14ac:dyDescent="0.2">
      <c r="A1038" s="1"/>
      <c r="C1038" s="1"/>
      <c r="M1038" s="1"/>
    </row>
    <row r="1039" spans="1:13" x14ac:dyDescent="0.2">
      <c r="A1039" s="1"/>
      <c r="C1039" s="1"/>
      <c r="M1039" s="1"/>
    </row>
    <row r="1040" spans="1:13" x14ac:dyDescent="0.2">
      <c r="A1040" s="1"/>
      <c r="C1040" s="1"/>
      <c r="M1040" s="1"/>
    </row>
    <row r="1041" spans="1:13" x14ac:dyDescent="0.2">
      <c r="A1041" s="1"/>
      <c r="C1041" s="1"/>
      <c r="M1041" s="1"/>
    </row>
    <row r="1042" spans="1:13" x14ac:dyDescent="0.2">
      <c r="A1042" s="1"/>
      <c r="C1042" s="1"/>
      <c r="M1042" s="1"/>
    </row>
    <row r="1043" spans="1:13" x14ac:dyDescent="0.2">
      <c r="A1043" s="1"/>
      <c r="C1043" s="1"/>
      <c r="M1043" s="1"/>
    </row>
    <row r="1044" spans="1:13" x14ac:dyDescent="0.2">
      <c r="A1044" s="1"/>
      <c r="C1044" s="1"/>
      <c r="M1044" s="1"/>
    </row>
    <row r="1045" spans="1:13" x14ac:dyDescent="0.2">
      <c r="A1045" s="1"/>
      <c r="C1045" s="1"/>
      <c r="M1045" s="1"/>
    </row>
    <row r="1046" spans="1:13" x14ac:dyDescent="0.2">
      <c r="A1046" s="1"/>
      <c r="C1046" s="1"/>
      <c r="M1046" s="1"/>
    </row>
    <row r="1047" spans="1:13" x14ac:dyDescent="0.2">
      <c r="A1047" s="1"/>
      <c r="C1047" s="1"/>
      <c r="M1047" s="1"/>
    </row>
    <row r="1048" spans="1:13" x14ac:dyDescent="0.2">
      <c r="A1048" s="1"/>
      <c r="C1048" s="1"/>
      <c r="M1048" s="1"/>
    </row>
    <row r="1049" spans="1:13" x14ac:dyDescent="0.2">
      <c r="A1049" s="1"/>
      <c r="C1049" s="1"/>
      <c r="M1049" s="1"/>
    </row>
    <row r="1050" spans="1:13" x14ac:dyDescent="0.2">
      <c r="A1050" s="1"/>
      <c r="C1050" s="1"/>
      <c r="M1050" s="1"/>
    </row>
    <row r="1051" spans="1:13" x14ac:dyDescent="0.2">
      <c r="A1051" s="1"/>
      <c r="C1051" s="1"/>
      <c r="M1051" s="1"/>
    </row>
    <row r="1052" spans="1:13" x14ac:dyDescent="0.2">
      <c r="A1052" s="1"/>
      <c r="C1052" s="1"/>
      <c r="M1052" s="1"/>
    </row>
    <row r="1053" spans="1:13" x14ac:dyDescent="0.2">
      <c r="A1053" s="1"/>
      <c r="C1053" s="1"/>
      <c r="M1053" s="1"/>
    </row>
    <row r="1054" spans="1:13" x14ac:dyDescent="0.2">
      <c r="A1054" s="1"/>
      <c r="C1054" s="1"/>
      <c r="M1054" s="1"/>
    </row>
    <row r="1055" spans="1:13" x14ac:dyDescent="0.2">
      <c r="A1055" s="1"/>
      <c r="C1055" s="1"/>
      <c r="M1055" s="1"/>
    </row>
    <row r="1056" spans="1:13" x14ac:dyDescent="0.2">
      <c r="A1056" s="1"/>
      <c r="C1056" s="1"/>
      <c r="M1056" s="1"/>
    </row>
    <row r="1057" spans="1:13" x14ac:dyDescent="0.2">
      <c r="A1057" s="1"/>
      <c r="C1057" s="1"/>
      <c r="M1057" s="1"/>
    </row>
    <row r="1058" spans="1:13" x14ac:dyDescent="0.2">
      <c r="A1058" s="1"/>
      <c r="C1058" s="1"/>
      <c r="M1058" s="1"/>
    </row>
    <row r="1059" spans="1:13" x14ac:dyDescent="0.2">
      <c r="A1059" s="1"/>
      <c r="C1059" s="1"/>
      <c r="M1059" s="1"/>
    </row>
    <row r="1060" spans="1:13" x14ac:dyDescent="0.2">
      <c r="A1060" s="1"/>
      <c r="C1060" s="1"/>
      <c r="M1060" s="1"/>
    </row>
    <row r="1061" spans="1:13" x14ac:dyDescent="0.2">
      <c r="A1061" s="1"/>
      <c r="C1061" s="1"/>
      <c r="M1061" s="1"/>
    </row>
    <row r="1062" spans="1:13" x14ac:dyDescent="0.2">
      <c r="A1062" s="1"/>
      <c r="C1062" s="1"/>
      <c r="M1062" s="1"/>
    </row>
    <row r="1063" spans="1:13" x14ac:dyDescent="0.2">
      <c r="A1063" s="1"/>
      <c r="C1063" s="1"/>
      <c r="M1063" s="1"/>
    </row>
    <row r="1064" spans="1:13" x14ac:dyDescent="0.2">
      <c r="A1064" s="1"/>
      <c r="C1064" s="1"/>
      <c r="M1064" s="1"/>
    </row>
    <row r="1065" spans="1:13" x14ac:dyDescent="0.2">
      <c r="A1065" s="1"/>
      <c r="C1065" s="1"/>
      <c r="M1065" s="1"/>
    </row>
    <row r="1066" spans="1:13" x14ac:dyDescent="0.2">
      <c r="A1066" s="1"/>
      <c r="C1066" s="1"/>
      <c r="M1066" s="1"/>
    </row>
    <row r="1067" spans="1:13" x14ac:dyDescent="0.2">
      <c r="A1067" s="1"/>
      <c r="C1067" s="1"/>
      <c r="M1067" s="1"/>
    </row>
    <row r="1068" spans="1:13" x14ac:dyDescent="0.2">
      <c r="A1068" s="1"/>
      <c r="C1068" s="1"/>
      <c r="M1068" s="1"/>
    </row>
    <row r="1069" spans="1:13" x14ac:dyDescent="0.2">
      <c r="A1069" s="1"/>
      <c r="C1069" s="1"/>
      <c r="M1069" s="1"/>
    </row>
    <row r="1070" spans="1:13" x14ac:dyDescent="0.2">
      <c r="A1070" s="1"/>
      <c r="C1070" s="1"/>
      <c r="M1070" s="1"/>
    </row>
    <row r="1071" spans="1:13" x14ac:dyDescent="0.2">
      <c r="A1071" s="1"/>
      <c r="C1071" s="1"/>
      <c r="M1071" s="1"/>
    </row>
    <row r="1072" spans="1:13" x14ac:dyDescent="0.2">
      <c r="A1072" s="1"/>
      <c r="C1072" s="1"/>
      <c r="M1072" s="1"/>
    </row>
    <row r="1073" spans="1:13" x14ac:dyDescent="0.2">
      <c r="A1073" s="1"/>
      <c r="C1073" s="1"/>
      <c r="M1073" s="1"/>
    </row>
    <row r="1074" spans="1:13" x14ac:dyDescent="0.2">
      <c r="A1074" s="1"/>
      <c r="C1074" s="1"/>
      <c r="M1074" s="1"/>
    </row>
    <row r="1075" spans="1:13" x14ac:dyDescent="0.2">
      <c r="A1075" s="1"/>
      <c r="C1075" s="1"/>
      <c r="M1075" s="1"/>
    </row>
    <row r="1076" spans="1:13" x14ac:dyDescent="0.2">
      <c r="A1076" s="1"/>
      <c r="C1076" s="1"/>
      <c r="M1076" s="1"/>
    </row>
    <row r="1077" spans="1:13" x14ac:dyDescent="0.2">
      <c r="A1077" s="1"/>
      <c r="C1077" s="1"/>
      <c r="M1077" s="1"/>
    </row>
    <row r="1078" spans="1:13" x14ac:dyDescent="0.2">
      <c r="A1078" s="1"/>
      <c r="C1078" s="1"/>
      <c r="M1078" s="1"/>
    </row>
    <row r="1079" spans="1:13" x14ac:dyDescent="0.2">
      <c r="A1079" s="1"/>
      <c r="C1079" s="1"/>
      <c r="M1079" s="1"/>
    </row>
    <row r="1080" spans="1:13" x14ac:dyDescent="0.2">
      <c r="A1080" s="1"/>
      <c r="C1080" s="1"/>
      <c r="M1080" s="1"/>
    </row>
    <row r="1081" spans="1:13" x14ac:dyDescent="0.2">
      <c r="A1081" s="1"/>
      <c r="C1081" s="1"/>
      <c r="M1081" s="1"/>
    </row>
    <row r="1082" spans="1:13" x14ac:dyDescent="0.2">
      <c r="A1082" s="1"/>
      <c r="C1082" s="1"/>
      <c r="M1082" s="1"/>
    </row>
    <row r="1083" spans="1:13" x14ac:dyDescent="0.2">
      <c r="A1083" s="1"/>
      <c r="C1083" s="1"/>
      <c r="M1083" s="1"/>
    </row>
    <row r="1084" spans="1:13" x14ac:dyDescent="0.2">
      <c r="A1084" s="1"/>
      <c r="C1084" s="1"/>
      <c r="M1084" s="1"/>
    </row>
    <row r="1085" spans="1:13" x14ac:dyDescent="0.2">
      <c r="A1085" s="1"/>
      <c r="C1085" s="1"/>
      <c r="M1085" s="1"/>
    </row>
    <row r="1086" spans="1:13" x14ac:dyDescent="0.2">
      <c r="A1086" s="1"/>
      <c r="C1086" s="1"/>
      <c r="M1086" s="1"/>
    </row>
    <row r="1087" spans="1:13" x14ac:dyDescent="0.2">
      <c r="A1087" s="1"/>
      <c r="C1087" s="1"/>
      <c r="M1087" s="1"/>
    </row>
    <row r="1088" spans="1:13" x14ac:dyDescent="0.2">
      <c r="A1088" s="1"/>
      <c r="C1088" s="1"/>
      <c r="M1088" s="1"/>
    </row>
    <row r="1089" spans="1:13" x14ac:dyDescent="0.2">
      <c r="A1089" s="1"/>
      <c r="C1089" s="1"/>
      <c r="M1089" s="1"/>
    </row>
    <row r="1090" spans="1:13" x14ac:dyDescent="0.2">
      <c r="A1090" s="1"/>
      <c r="C1090" s="1"/>
      <c r="M1090" s="1"/>
    </row>
    <row r="1091" spans="1:13" x14ac:dyDescent="0.2">
      <c r="A1091" s="1"/>
      <c r="C1091" s="1"/>
      <c r="M1091" s="1"/>
    </row>
    <row r="1092" spans="1:13" x14ac:dyDescent="0.2">
      <c r="A1092" s="1"/>
      <c r="C1092" s="1"/>
      <c r="M1092" s="1"/>
    </row>
    <row r="1093" spans="1:13" x14ac:dyDescent="0.2">
      <c r="A1093" s="1"/>
      <c r="C1093" s="1"/>
      <c r="M1093" s="1"/>
    </row>
    <row r="1094" spans="1:13" x14ac:dyDescent="0.2">
      <c r="A1094" s="1"/>
      <c r="C1094" s="1"/>
      <c r="M1094" s="1"/>
    </row>
    <row r="1095" spans="1:13" x14ac:dyDescent="0.2">
      <c r="A1095" s="1"/>
      <c r="C1095" s="1"/>
      <c r="M1095" s="1"/>
    </row>
    <row r="1096" spans="1:13" x14ac:dyDescent="0.2">
      <c r="A1096" s="1"/>
      <c r="C1096" s="1"/>
      <c r="M1096" s="1"/>
    </row>
    <row r="1097" spans="1:13" x14ac:dyDescent="0.2">
      <c r="A1097" s="1"/>
      <c r="C1097" s="1"/>
      <c r="M1097" s="1"/>
    </row>
    <row r="1098" spans="1:13" x14ac:dyDescent="0.2">
      <c r="A1098" s="1"/>
      <c r="C1098" s="1"/>
      <c r="M1098" s="1"/>
    </row>
    <row r="1099" spans="1:13" x14ac:dyDescent="0.2">
      <c r="A1099" s="1"/>
      <c r="C1099" s="1"/>
      <c r="M1099" s="1"/>
    </row>
    <row r="1100" spans="1:13" x14ac:dyDescent="0.2">
      <c r="A1100" s="1"/>
      <c r="C1100" s="1"/>
      <c r="M1100" s="1"/>
    </row>
    <row r="1101" spans="1:13" x14ac:dyDescent="0.2">
      <c r="A1101" s="1"/>
      <c r="C1101" s="1"/>
      <c r="M1101" s="1"/>
    </row>
    <row r="1102" spans="1:13" x14ac:dyDescent="0.2">
      <c r="A1102" s="1"/>
      <c r="C1102" s="1"/>
      <c r="M1102" s="1"/>
    </row>
    <row r="1103" spans="1:13" x14ac:dyDescent="0.2">
      <c r="A1103" s="1"/>
      <c r="C1103" s="1"/>
      <c r="M1103" s="1"/>
    </row>
    <row r="1104" spans="1:13" x14ac:dyDescent="0.2">
      <c r="A1104" s="1"/>
      <c r="C1104" s="1"/>
      <c r="M1104" s="1"/>
    </row>
    <row r="1105" spans="1:13" x14ac:dyDescent="0.2">
      <c r="A1105" s="1"/>
      <c r="C1105" s="1"/>
      <c r="M1105" s="1"/>
    </row>
    <row r="1106" spans="1:13" x14ac:dyDescent="0.2">
      <c r="A1106" s="1"/>
      <c r="C1106" s="1"/>
      <c r="M1106" s="1"/>
    </row>
    <row r="1107" spans="1:13" x14ac:dyDescent="0.2">
      <c r="A1107" s="1"/>
      <c r="C1107" s="1"/>
      <c r="M1107" s="1"/>
    </row>
    <row r="1108" spans="1:13" x14ac:dyDescent="0.2">
      <c r="A1108" s="1"/>
      <c r="C1108" s="1"/>
      <c r="M1108" s="1"/>
    </row>
    <row r="1109" spans="1:13" x14ac:dyDescent="0.2">
      <c r="A1109" s="1"/>
      <c r="C1109" s="1"/>
      <c r="M1109" s="1"/>
    </row>
    <row r="1110" spans="1:13" x14ac:dyDescent="0.2">
      <c r="A1110" s="1"/>
      <c r="C1110" s="1"/>
      <c r="M1110" s="1"/>
    </row>
    <row r="1111" spans="1:13" x14ac:dyDescent="0.2">
      <c r="A1111" s="1"/>
      <c r="C1111" s="1"/>
      <c r="M1111" s="1"/>
    </row>
    <row r="1112" spans="1:13" x14ac:dyDescent="0.2">
      <c r="A1112" s="1"/>
      <c r="C1112" s="1"/>
      <c r="M1112" s="1"/>
    </row>
    <row r="1113" spans="1:13" x14ac:dyDescent="0.2">
      <c r="A1113" s="1"/>
      <c r="C1113" s="1"/>
      <c r="M1113" s="1"/>
    </row>
    <row r="1114" spans="1:13" x14ac:dyDescent="0.2">
      <c r="A1114" s="1"/>
      <c r="C1114" s="1"/>
      <c r="M1114" s="1"/>
    </row>
    <row r="1115" spans="1:13" x14ac:dyDescent="0.2">
      <c r="A1115" s="1"/>
      <c r="C1115" s="1"/>
      <c r="M1115" s="1"/>
    </row>
    <row r="1116" spans="1:13" x14ac:dyDescent="0.2">
      <c r="A1116" s="1"/>
      <c r="C1116" s="1"/>
      <c r="M1116" s="1"/>
    </row>
    <row r="1117" spans="1:13" x14ac:dyDescent="0.2">
      <c r="A1117" s="1"/>
      <c r="C1117" s="1"/>
      <c r="M1117" s="1"/>
    </row>
    <row r="1118" spans="1:13" x14ac:dyDescent="0.2">
      <c r="A1118" s="1"/>
      <c r="C1118" s="1"/>
      <c r="M1118" s="1"/>
    </row>
    <row r="1119" spans="1:13" x14ac:dyDescent="0.2">
      <c r="A1119" s="1"/>
      <c r="C1119" s="1"/>
      <c r="M1119" s="1"/>
    </row>
    <row r="1120" spans="1:13" x14ac:dyDescent="0.2">
      <c r="A1120" s="1"/>
      <c r="C1120" s="1"/>
      <c r="M1120" s="1"/>
    </row>
    <row r="1121" spans="1:13" x14ac:dyDescent="0.2">
      <c r="A1121" s="1"/>
      <c r="C1121" s="1"/>
      <c r="M1121" s="1"/>
    </row>
    <row r="1122" spans="1:13" x14ac:dyDescent="0.2">
      <c r="A1122" s="1"/>
      <c r="C1122" s="1"/>
      <c r="M1122" s="1"/>
    </row>
    <row r="1123" spans="1:13" x14ac:dyDescent="0.2">
      <c r="A1123" s="1"/>
      <c r="C1123" s="1"/>
      <c r="M1123" s="1"/>
    </row>
    <row r="1124" spans="1:13" x14ac:dyDescent="0.2">
      <c r="A1124" s="1"/>
      <c r="C1124" s="1"/>
      <c r="M1124" s="1"/>
    </row>
    <row r="1125" spans="1:13" x14ac:dyDescent="0.2">
      <c r="A1125" s="1"/>
      <c r="C1125" s="1"/>
      <c r="M1125" s="1"/>
    </row>
    <row r="1126" spans="1:13" x14ac:dyDescent="0.2">
      <c r="A1126" s="1"/>
      <c r="C1126" s="1"/>
      <c r="M1126" s="1"/>
    </row>
    <row r="1127" spans="1:13" x14ac:dyDescent="0.2">
      <c r="A1127" s="1"/>
      <c r="C1127" s="1"/>
      <c r="M1127" s="1"/>
    </row>
    <row r="1128" spans="1:13" x14ac:dyDescent="0.2">
      <c r="A1128" s="1"/>
      <c r="C1128" s="1"/>
      <c r="M1128" s="1"/>
    </row>
    <row r="1129" spans="1:13" x14ac:dyDescent="0.2">
      <c r="A1129" s="1"/>
      <c r="C1129" s="1"/>
      <c r="M1129" s="1"/>
    </row>
    <row r="1130" spans="1:13" x14ac:dyDescent="0.2">
      <c r="A1130" s="1"/>
      <c r="C1130" s="1"/>
      <c r="M1130" s="1"/>
    </row>
    <row r="1131" spans="1:13" x14ac:dyDescent="0.2">
      <c r="A1131" s="1"/>
      <c r="C1131" s="1"/>
      <c r="M1131" s="1"/>
    </row>
    <row r="1132" spans="1:13" x14ac:dyDescent="0.2">
      <c r="A1132" s="1"/>
      <c r="C1132" s="1"/>
      <c r="M1132" s="1"/>
    </row>
    <row r="1133" spans="1:13" x14ac:dyDescent="0.2">
      <c r="A1133" s="1"/>
      <c r="C1133" s="1"/>
      <c r="M1133" s="1"/>
    </row>
    <row r="1134" spans="1:13" x14ac:dyDescent="0.2">
      <c r="A1134" s="1"/>
      <c r="C1134" s="1"/>
      <c r="M1134" s="1"/>
    </row>
    <row r="1135" spans="1:13" x14ac:dyDescent="0.2">
      <c r="A1135" s="1"/>
      <c r="C1135" s="1"/>
      <c r="M1135" s="1"/>
    </row>
    <row r="1136" spans="1:13" x14ac:dyDescent="0.2">
      <c r="A1136" s="1"/>
      <c r="C1136" s="1"/>
      <c r="M1136" s="1"/>
    </row>
    <row r="1137" spans="1:13" x14ac:dyDescent="0.2">
      <c r="A1137" s="1"/>
      <c r="C1137" s="1"/>
      <c r="M1137" s="1"/>
    </row>
    <row r="1138" spans="1:13" x14ac:dyDescent="0.2">
      <c r="A1138" s="1"/>
      <c r="C1138" s="1"/>
      <c r="M1138" s="1"/>
    </row>
    <row r="1139" spans="1:13" x14ac:dyDescent="0.2">
      <c r="A1139" s="1"/>
      <c r="C1139" s="1"/>
      <c r="M1139" s="1"/>
    </row>
    <row r="1140" spans="1:13" x14ac:dyDescent="0.2">
      <c r="A1140" s="1"/>
      <c r="C1140" s="1"/>
      <c r="M1140" s="1"/>
    </row>
    <row r="1141" spans="1:13" x14ac:dyDescent="0.2">
      <c r="A1141" s="1"/>
      <c r="C1141" s="1"/>
      <c r="M1141" s="1"/>
    </row>
    <row r="1142" spans="1:13" x14ac:dyDescent="0.2">
      <c r="A1142" s="1"/>
      <c r="C1142" s="1"/>
      <c r="M1142" s="1"/>
    </row>
    <row r="1143" spans="1:13" x14ac:dyDescent="0.2">
      <c r="A1143" s="1"/>
      <c r="C1143" s="1"/>
      <c r="M1143" s="1"/>
    </row>
    <row r="1144" spans="1:13" x14ac:dyDescent="0.2">
      <c r="A1144" s="1"/>
      <c r="C1144" s="1"/>
      <c r="M1144" s="1"/>
    </row>
    <row r="1145" spans="1:13" x14ac:dyDescent="0.2">
      <c r="A1145" s="1"/>
      <c r="C1145" s="1"/>
      <c r="M1145" s="1"/>
    </row>
    <row r="1146" spans="1:13" x14ac:dyDescent="0.2">
      <c r="A1146" s="1"/>
      <c r="C1146" s="1"/>
      <c r="M1146" s="1"/>
    </row>
    <row r="1147" spans="1:13" x14ac:dyDescent="0.2">
      <c r="A1147" s="1"/>
      <c r="C1147" s="1"/>
      <c r="M1147" s="1"/>
    </row>
    <row r="1148" spans="1:13" x14ac:dyDescent="0.2">
      <c r="A1148" s="1"/>
      <c r="C1148" s="1"/>
      <c r="M1148" s="1"/>
    </row>
    <row r="1149" spans="1:13" x14ac:dyDescent="0.2">
      <c r="A1149" s="1"/>
      <c r="C1149" s="1"/>
      <c r="M1149" s="1"/>
    </row>
    <row r="1150" spans="1:13" x14ac:dyDescent="0.2">
      <c r="A1150" s="1"/>
      <c r="C1150" s="1"/>
      <c r="M1150" s="1"/>
    </row>
    <row r="1151" spans="1:13" x14ac:dyDescent="0.2">
      <c r="A1151" s="1"/>
      <c r="C1151" s="1"/>
      <c r="M1151" s="1"/>
    </row>
    <row r="1152" spans="1:13" x14ac:dyDescent="0.2">
      <c r="A1152" s="1"/>
      <c r="C1152" s="1"/>
      <c r="M1152" s="1"/>
    </row>
    <row r="1153" spans="1:13" x14ac:dyDescent="0.2">
      <c r="A1153" s="1"/>
      <c r="C1153" s="1"/>
      <c r="M1153" s="1"/>
    </row>
    <row r="1154" spans="1:13" x14ac:dyDescent="0.2">
      <c r="A1154" s="1"/>
      <c r="C1154" s="1"/>
      <c r="M1154" s="1"/>
    </row>
    <row r="1155" spans="1:13" x14ac:dyDescent="0.2">
      <c r="A1155" s="1"/>
      <c r="C1155" s="1"/>
      <c r="M1155" s="1"/>
    </row>
    <row r="1156" spans="1:13" x14ac:dyDescent="0.2">
      <c r="A1156" s="1"/>
      <c r="C1156" s="1"/>
      <c r="M1156" s="1"/>
    </row>
    <row r="1157" spans="1:13" x14ac:dyDescent="0.2">
      <c r="A1157" s="1"/>
      <c r="C1157" s="1"/>
      <c r="M1157" s="1"/>
    </row>
    <row r="1158" spans="1:13" x14ac:dyDescent="0.2">
      <c r="A1158" s="1"/>
      <c r="C1158" s="1"/>
      <c r="M1158" s="1"/>
    </row>
    <row r="1159" spans="1:13" x14ac:dyDescent="0.2">
      <c r="A1159" s="1"/>
      <c r="C1159" s="1"/>
      <c r="M1159" s="1"/>
    </row>
    <row r="1160" spans="1:13" x14ac:dyDescent="0.2">
      <c r="A1160" s="1"/>
      <c r="C1160" s="1"/>
      <c r="M1160" s="1"/>
    </row>
    <row r="1161" spans="1:13" x14ac:dyDescent="0.2">
      <c r="A1161" s="1"/>
      <c r="C1161" s="1"/>
      <c r="M1161" s="1"/>
    </row>
    <row r="1162" spans="1:13" x14ac:dyDescent="0.2">
      <c r="A1162" s="1"/>
      <c r="C1162" s="1"/>
      <c r="M1162" s="1"/>
    </row>
    <row r="1163" spans="1:13" x14ac:dyDescent="0.2">
      <c r="A1163" s="1"/>
      <c r="C1163" s="1"/>
      <c r="M1163" s="1"/>
    </row>
    <row r="1164" spans="1:13" x14ac:dyDescent="0.2">
      <c r="A1164" s="1"/>
      <c r="C1164" s="1"/>
      <c r="M1164" s="1"/>
    </row>
    <row r="1165" spans="1:13" x14ac:dyDescent="0.2">
      <c r="A1165" s="1"/>
      <c r="C1165" s="1"/>
      <c r="M1165" s="1"/>
    </row>
    <row r="1166" spans="1:13" x14ac:dyDescent="0.2">
      <c r="A1166" s="1"/>
      <c r="C1166" s="1"/>
      <c r="M1166" s="1"/>
    </row>
    <row r="1167" spans="1:13" x14ac:dyDescent="0.2">
      <c r="A1167" s="1"/>
      <c r="C1167" s="1"/>
      <c r="M1167" s="1"/>
    </row>
    <row r="1168" spans="1:13" x14ac:dyDescent="0.2">
      <c r="A1168" s="1"/>
      <c r="C1168" s="1"/>
      <c r="M1168" s="1"/>
    </row>
    <row r="1169" spans="1:13" x14ac:dyDescent="0.2">
      <c r="A1169" s="1"/>
      <c r="C1169" s="1"/>
      <c r="M1169" s="1"/>
    </row>
    <row r="1170" spans="1:13" x14ac:dyDescent="0.2">
      <c r="A1170" s="1"/>
      <c r="C1170" s="1"/>
      <c r="M1170" s="1"/>
    </row>
    <row r="1171" spans="1:13" x14ac:dyDescent="0.2">
      <c r="A1171" s="1"/>
      <c r="C1171" s="1"/>
      <c r="M1171" s="1"/>
    </row>
    <row r="1172" spans="1:13" x14ac:dyDescent="0.2">
      <c r="A1172" s="1"/>
      <c r="C1172" s="1"/>
      <c r="M1172" s="1"/>
    </row>
    <row r="1173" spans="1:13" x14ac:dyDescent="0.2">
      <c r="A1173" s="1"/>
      <c r="C1173" s="1"/>
      <c r="M1173" s="1"/>
    </row>
    <row r="1174" spans="1:13" x14ac:dyDescent="0.2">
      <c r="A1174" s="1"/>
      <c r="C1174" s="1"/>
      <c r="M1174" s="1"/>
    </row>
    <row r="1175" spans="1:13" x14ac:dyDescent="0.2">
      <c r="A1175" s="1"/>
      <c r="C1175" s="1"/>
      <c r="M1175" s="1"/>
    </row>
    <row r="1176" spans="1:13" x14ac:dyDescent="0.2">
      <c r="A1176" s="1"/>
      <c r="C1176" s="1"/>
      <c r="M1176" s="1"/>
    </row>
    <row r="1177" spans="1:13" x14ac:dyDescent="0.2">
      <c r="A1177" s="1"/>
      <c r="C1177" s="1"/>
      <c r="M1177" s="1"/>
    </row>
    <row r="1178" spans="1:13" x14ac:dyDescent="0.2">
      <c r="A1178" s="1"/>
      <c r="C1178" s="1"/>
      <c r="M1178" s="1"/>
    </row>
    <row r="1179" spans="1:13" x14ac:dyDescent="0.2">
      <c r="A1179" s="1"/>
      <c r="C1179" s="1"/>
      <c r="M1179" s="1"/>
    </row>
    <row r="1180" spans="1:13" x14ac:dyDescent="0.2">
      <c r="A1180" s="1"/>
      <c r="C1180" s="1"/>
      <c r="M1180" s="1"/>
    </row>
    <row r="1181" spans="1:13" x14ac:dyDescent="0.2">
      <c r="A1181" s="1"/>
      <c r="C1181" s="1"/>
      <c r="M1181" s="1"/>
    </row>
    <row r="1182" spans="1:13" x14ac:dyDescent="0.2">
      <c r="A1182" s="1"/>
      <c r="C1182" s="1"/>
      <c r="M1182" s="1"/>
    </row>
    <row r="1183" spans="1:13" x14ac:dyDescent="0.2">
      <c r="A1183" s="1"/>
      <c r="C1183" s="1"/>
      <c r="M1183" s="1"/>
    </row>
    <row r="1184" spans="1:13" x14ac:dyDescent="0.2">
      <c r="A1184" s="1"/>
      <c r="C1184" s="1"/>
      <c r="M1184" s="1"/>
    </row>
    <row r="1185" spans="1:13" x14ac:dyDescent="0.2">
      <c r="A1185" s="1"/>
      <c r="C1185" s="1"/>
      <c r="M1185" s="1"/>
    </row>
    <row r="1186" spans="1:13" x14ac:dyDescent="0.2">
      <c r="A1186" s="1"/>
      <c r="C1186" s="1"/>
      <c r="M1186" s="1"/>
    </row>
    <row r="1187" spans="1:13" x14ac:dyDescent="0.2">
      <c r="A1187" s="1"/>
      <c r="C1187" s="1"/>
      <c r="M1187" s="1"/>
    </row>
    <row r="1188" spans="1:13" x14ac:dyDescent="0.2">
      <c r="A1188" s="1"/>
      <c r="C1188" s="1"/>
      <c r="M1188" s="1"/>
    </row>
    <row r="1189" spans="1:13" x14ac:dyDescent="0.2">
      <c r="A1189" s="1"/>
      <c r="C1189" s="1"/>
      <c r="M1189" s="1"/>
    </row>
    <row r="1190" spans="1:13" x14ac:dyDescent="0.2">
      <c r="A1190" s="1"/>
      <c r="C1190" s="1"/>
      <c r="M1190" s="1"/>
    </row>
    <row r="1191" spans="1:13" x14ac:dyDescent="0.2">
      <c r="A1191" s="1"/>
      <c r="C1191" s="1"/>
      <c r="M1191" s="1"/>
    </row>
    <row r="1192" spans="1:13" x14ac:dyDescent="0.2">
      <c r="A1192" s="1"/>
      <c r="C1192" s="1"/>
      <c r="M1192" s="1"/>
    </row>
    <row r="1193" spans="1:13" x14ac:dyDescent="0.2">
      <c r="A1193" s="1"/>
      <c r="C1193" s="1"/>
      <c r="M1193" s="1"/>
    </row>
    <row r="1194" spans="1:13" x14ac:dyDescent="0.2">
      <c r="A1194" s="1"/>
      <c r="C1194" s="1"/>
      <c r="M1194" s="1"/>
    </row>
    <row r="1195" spans="1:13" x14ac:dyDescent="0.2">
      <c r="A1195" s="1"/>
      <c r="C1195" s="1"/>
      <c r="M1195" s="1"/>
    </row>
    <row r="1196" spans="1:13" x14ac:dyDescent="0.2">
      <c r="A1196" s="1"/>
      <c r="C1196" s="1"/>
      <c r="M1196" s="1"/>
    </row>
    <row r="1197" spans="1:13" x14ac:dyDescent="0.2">
      <c r="A1197" s="1"/>
      <c r="C1197" s="1"/>
      <c r="M1197" s="1"/>
    </row>
    <row r="1198" spans="1:13" x14ac:dyDescent="0.2">
      <c r="A1198" s="1"/>
      <c r="C1198" s="1"/>
      <c r="M1198" s="1"/>
    </row>
    <row r="1199" spans="1:13" x14ac:dyDescent="0.2">
      <c r="A1199" s="1"/>
      <c r="C1199" s="1"/>
      <c r="M1199" s="1"/>
    </row>
    <row r="1200" spans="1:13" x14ac:dyDescent="0.2">
      <c r="A1200" s="1"/>
      <c r="C1200" s="1"/>
      <c r="M1200" s="1"/>
    </row>
    <row r="1201" spans="1:13" x14ac:dyDescent="0.2">
      <c r="A1201" s="1"/>
      <c r="C1201" s="1"/>
      <c r="M1201" s="1"/>
    </row>
    <row r="1202" spans="1:13" x14ac:dyDescent="0.2">
      <c r="A1202" s="1"/>
      <c r="C1202" s="1"/>
      <c r="M1202" s="1"/>
    </row>
    <row r="1203" spans="1:13" x14ac:dyDescent="0.2">
      <c r="A1203" s="1"/>
      <c r="C1203" s="1"/>
      <c r="M1203" s="1"/>
    </row>
    <row r="1204" spans="1:13" x14ac:dyDescent="0.2">
      <c r="A1204" s="1"/>
      <c r="C1204" s="1"/>
      <c r="M1204" s="1"/>
    </row>
    <row r="1205" spans="1:13" x14ac:dyDescent="0.2">
      <c r="A1205" s="1"/>
      <c r="C1205" s="1"/>
      <c r="M1205" s="1"/>
    </row>
    <row r="1206" spans="1:13" x14ac:dyDescent="0.2">
      <c r="A1206" s="1"/>
      <c r="C1206" s="1"/>
      <c r="M1206" s="1"/>
    </row>
    <row r="1207" spans="1:13" x14ac:dyDescent="0.2">
      <c r="A1207" s="1"/>
      <c r="C1207" s="1"/>
      <c r="M1207" s="1"/>
    </row>
    <row r="1208" spans="1:13" x14ac:dyDescent="0.2">
      <c r="A1208" s="1"/>
      <c r="C1208" s="1"/>
      <c r="M1208" s="1"/>
    </row>
    <row r="1209" spans="1:13" x14ac:dyDescent="0.2">
      <c r="A1209" s="1"/>
      <c r="C1209" s="1"/>
      <c r="M1209" s="1"/>
    </row>
    <row r="1210" spans="1:13" x14ac:dyDescent="0.2">
      <c r="A1210" s="1"/>
      <c r="C1210" s="1"/>
      <c r="M1210" s="1"/>
    </row>
    <row r="1211" spans="1:13" x14ac:dyDescent="0.2">
      <c r="A1211" s="1"/>
      <c r="C1211" s="1"/>
      <c r="M1211" s="1"/>
    </row>
    <row r="1212" spans="1:13" x14ac:dyDescent="0.2">
      <c r="A1212" s="1"/>
      <c r="C1212" s="1"/>
      <c r="M1212" s="1"/>
    </row>
    <row r="1213" spans="1:13" x14ac:dyDescent="0.2">
      <c r="A1213" s="1"/>
      <c r="C1213" s="1"/>
      <c r="M1213" s="1"/>
    </row>
    <row r="1214" spans="1:13" x14ac:dyDescent="0.2">
      <c r="A1214" s="1"/>
      <c r="C1214" s="1"/>
      <c r="M1214" s="1"/>
    </row>
    <row r="1215" spans="1:13" x14ac:dyDescent="0.2">
      <c r="A1215" s="1"/>
      <c r="C1215" s="1"/>
      <c r="M1215" s="1"/>
    </row>
    <row r="1216" spans="1:13" x14ac:dyDescent="0.2">
      <c r="A1216" s="1"/>
      <c r="C1216" s="1"/>
      <c r="M1216" s="1"/>
    </row>
    <row r="1217" spans="1:13" x14ac:dyDescent="0.2">
      <c r="A1217" s="1"/>
      <c r="C1217" s="1"/>
      <c r="M1217" s="1"/>
    </row>
    <row r="1218" spans="1:13" x14ac:dyDescent="0.2">
      <c r="A1218" s="1"/>
      <c r="C1218" s="1"/>
      <c r="M1218" s="1"/>
    </row>
    <row r="1219" spans="1:13" x14ac:dyDescent="0.2">
      <c r="A1219" s="1"/>
      <c r="C1219" s="1"/>
      <c r="M1219" s="1"/>
    </row>
    <row r="1220" spans="1:13" x14ac:dyDescent="0.2">
      <c r="A1220" s="1"/>
      <c r="C1220" s="1"/>
      <c r="M1220" s="1"/>
    </row>
    <row r="1221" spans="1:13" x14ac:dyDescent="0.2">
      <c r="A1221" s="1"/>
      <c r="C1221" s="1"/>
      <c r="M1221" s="1"/>
    </row>
    <row r="1222" spans="1:13" x14ac:dyDescent="0.2">
      <c r="A1222" s="1"/>
      <c r="C1222" s="1"/>
      <c r="M1222" s="1"/>
    </row>
    <row r="1223" spans="1:13" x14ac:dyDescent="0.2">
      <c r="A1223" s="1"/>
      <c r="C1223" s="1"/>
      <c r="M1223" s="1"/>
    </row>
    <row r="1224" spans="1:13" x14ac:dyDescent="0.2">
      <c r="A1224" s="1"/>
      <c r="C1224" s="1"/>
      <c r="M1224" s="1"/>
    </row>
    <row r="1225" spans="1:13" x14ac:dyDescent="0.2">
      <c r="A1225" s="1"/>
      <c r="C1225" s="1"/>
      <c r="M1225" s="1"/>
    </row>
    <row r="1226" spans="1:13" x14ac:dyDescent="0.2">
      <c r="A1226" s="1"/>
      <c r="C1226" s="1"/>
      <c r="M1226" s="1"/>
    </row>
    <row r="1227" spans="1:13" x14ac:dyDescent="0.2">
      <c r="A1227" s="1"/>
      <c r="C1227" s="1"/>
      <c r="M1227" s="1"/>
    </row>
    <row r="1228" spans="1:13" x14ac:dyDescent="0.2">
      <c r="A1228" s="1"/>
      <c r="C1228" s="1"/>
      <c r="M1228" s="1"/>
    </row>
    <row r="1229" spans="1:13" x14ac:dyDescent="0.2">
      <c r="A1229" s="1"/>
      <c r="C1229" s="1"/>
      <c r="M1229" s="1"/>
    </row>
    <row r="1230" spans="1:13" x14ac:dyDescent="0.2">
      <c r="A1230" s="1"/>
      <c r="C1230" s="1"/>
      <c r="M1230" s="1"/>
    </row>
    <row r="1231" spans="1:13" x14ac:dyDescent="0.2">
      <c r="A1231" s="1"/>
      <c r="C1231" s="1"/>
      <c r="M1231" s="1"/>
    </row>
    <row r="1232" spans="1:13" x14ac:dyDescent="0.2">
      <c r="A1232" s="1"/>
      <c r="C1232" s="1"/>
      <c r="M1232" s="1"/>
    </row>
    <row r="1233" spans="1:13" x14ac:dyDescent="0.2">
      <c r="A1233" s="1"/>
      <c r="C1233" s="1"/>
      <c r="M1233" s="1"/>
    </row>
    <row r="1234" spans="1:13" x14ac:dyDescent="0.2">
      <c r="A1234" s="1"/>
      <c r="C1234" s="1"/>
      <c r="M1234" s="1"/>
    </row>
    <row r="1235" spans="1:13" x14ac:dyDescent="0.2">
      <c r="A1235" s="1"/>
      <c r="C1235" s="1"/>
      <c r="M1235" s="1"/>
    </row>
    <row r="1236" spans="1:13" x14ac:dyDescent="0.2">
      <c r="A1236" s="1"/>
      <c r="C1236" s="1"/>
      <c r="M1236" s="1"/>
    </row>
    <row r="1237" spans="1:13" x14ac:dyDescent="0.2">
      <c r="A1237" s="1"/>
      <c r="C1237" s="1"/>
      <c r="M1237" s="1"/>
    </row>
    <row r="1238" spans="1:13" x14ac:dyDescent="0.2">
      <c r="A1238" s="1"/>
      <c r="C1238" s="1"/>
      <c r="M1238" s="1"/>
    </row>
    <row r="1239" spans="1:13" x14ac:dyDescent="0.2">
      <c r="A1239" s="1"/>
      <c r="C1239" s="1"/>
      <c r="M1239" s="1"/>
    </row>
    <row r="1240" spans="1:13" x14ac:dyDescent="0.2">
      <c r="A1240" s="1"/>
      <c r="C1240" s="1"/>
      <c r="M1240" s="1"/>
    </row>
    <row r="1241" spans="1:13" x14ac:dyDescent="0.2">
      <c r="A1241" s="1"/>
      <c r="C1241" s="1"/>
      <c r="M1241" s="1"/>
    </row>
    <row r="1242" spans="1:13" x14ac:dyDescent="0.2">
      <c r="A1242" s="1"/>
      <c r="C1242" s="1"/>
      <c r="M1242" s="1"/>
    </row>
    <row r="1243" spans="1:13" x14ac:dyDescent="0.2">
      <c r="A1243" s="1"/>
      <c r="C1243" s="1"/>
      <c r="M1243" s="1"/>
    </row>
    <row r="1244" spans="1:13" x14ac:dyDescent="0.2">
      <c r="A1244" s="1"/>
      <c r="C1244" s="1"/>
      <c r="M1244" s="1"/>
    </row>
    <row r="1245" spans="1:13" x14ac:dyDescent="0.2">
      <c r="A1245" s="1"/>
      <c r="C1245" s="1"/>
      <c r="M1245" s="1"/>
    </row>
    <row r="1246" spans="1:13" x14ac:dyDescent="0.2">
      <c r="A1246" s="1"/>
      <c r="C1246" s="1"/>
      <c r="M1246" s="1"/>
    </row>
    <row r="1247" spans="1:13" x14ac:dyDescent="0.2">
      <c r="A1247" s="1"/>
      <c r="C1247" s="1"/>
      <c r="M1247" s="1"/>
    </row>
    <row r="1248" spans="1:13" x14ac:dyDescent="0.2">
      <c r="A1248" s="1"/>
      <c r="C1248" s="1"/>
      <c r="M1248" s="1"/>
    </row>
    <row r="1249" spans="1:13" x14ac:dyDescent="0.2">
      <c r="A1249" s="1"/>
      <c r="C1249" s="1"/>
      <c r="M1249" s="1"/>
    </row>
    <row r="1250" spans="1:13" x14ac:dyDescent="0.2">
      <c r="A1250" s="1"/>
      <c r="C1250" s="1"/>
      <c r="M1250" s="1"/>
    </row>
    <row r="1251" spans="1:13" x14ac:dyDescent="0.2">
      <c r="A1251" s="1"/>
      <c r="C1251" s="1"/>
      <c r="M1251" s="1"/>
    </row>
    <row r="1252" spans="1:13" x14ac:dyDescent="0.2">
      <c r="A1252" s="1"/>
      <c r="C1252" s="1"/>
      <c r="M1252" s="1"/>
    </row>
    <row r="1253" spans="1:13" x14ac:dyDescent="0.2">
      <c r="A1253" s="1"/>
      <c r="C1253" s="1"/>
      <c r="M1253" s="1"/>
    </row>
    <row r="1254" spans="1:13" x14ac:dyDescent="0.2">
      <c r="A1254" s="1"/>
      <c r="C1254" s="1"/>
      <c r="M1254" s="1"/>
    </row>
    <row r="1255" spans="1:13" x14ac:dyDescent="0.2">
      <c r="A1255" s="1"/>
      <c r="C1255" s="1"/>
      <c r="M1255" s="1"/>
    </row>
    <row r="1256" spans="1:13" x14ac:dyDescent="0.2">
      <c r="A1256" s="1"/>
      <c r="C1256" s="1"/>
      <c r="M1256" s="1"/>
    </row>
    <row r="1257" spans="1:13" x14ac:dyDescent="0.2">
      <c r="A1257" s="1"/>
      <c r="C1257" s="1"/>
      <c r="M1257" s="1"/>
    </row>
    <row r="1258" spans="1:13" x14ac:dyDescent="0.2">
      <c r="A1258" s="1"/>
      <c r="C1258" s="1"/>
      <c r="M1258" s="1"/>
    </row>
    <row r="1259" spans="1:13" x14ac:dyDescent="0.2">
      <c r="A1259" s="1"/>
      <c r="C1259" s="1"/>
      <c r="M1259" s="1"/>
    </row>
    <row r="1260" spans="1:13" x14ac:dyDescent="0.2">
      <c r="A1260" s="1"/>
      <c r="C1260" s="1"/>
      <c r="M1260" s="1"/>
    </row>
    <row r="1261" spans="1:13" x14ac:dyDescent="0.2">
      <c r="A1261" s="1"/>
      <c r="C1261" s="1"/>
      <c r="M1261" s="1"/>
    </row>
    <row r="1262" spans="1:13" x14ac:dyDescent="0.2">
      <c r="A1262" s="1"/>
      <c r="C1262" s="1"/>
      <c r="M1262" s="1"/>
    </row>
    <row r="1263" spans="1:13" x14ac:dyDescent="0.2">
      <c r="A1263" s="1"/>
      <c r="C1263" s="1"/>
      <c r="M1263" s="1"/>
    </row>
    <row r="1264" spans="1:13" x14ac:dyDescent="0.2">
      <c r="A1264" s="1"/>
      <c r="C1264" s="1"/>
      <c r="M1264" s="1"/>
    </row>
    <row r="1265" spans="1:13" x14ac:dyDescent="0.2">
      <c r="A1265" s="1"/>
      <c r="C1265" s="1"/>
      <c r="M1265" s="1"/>
    </row>
    <row r="1266" spans="1:13" x14ac:dyDescent="0.2">
      <c r="A1266" s="1"/>
      <c r="C1266" s="1"/>
      <c r="M1266" s="1"/>
    </row>
    <row r="1267" spans="1:13" x14ac:dyDescent="0.2">
      <c r="A1267" s="1"/>
      <c r="C1267" s="1"/>
      <c r="M1267" s="1"/>
    </row>
    <row r="1268" spans="1:13" x14ac:dyDescent="0.2">
      <c r="A1268" s="1"/>
      <c r="C1268" s="1"/>
      <c r="M1268" s="1"/>
    </row>
    <row r="1269" spans="1:13" x14ac:dyDescent="0.2">
      <c r="A1269" s="1"/>
      <c r="C1269" s="1"/>
      <c r="M1269" s="1"/>
    </row>
    <row r="1270" spans="1:13" x14ac:dyDescent="0.2">
      <c r="A1270" s="1"/>
      <c r="C1270" s="1"/>
      <c r="M1270" s="1"/>
    </row>
    <row r="1271" spans="1:13" x14ac:dyDescent="0.2">
      <c r="A1271" s="1"/>
      <c r="C1271" s="1"/>
      <c r="M1271" s="1"/>
    </row>
    <row r="1272" spans="1:13" x14ac:dyDescent="0.2">
      <c r="A1272" s="1"/>
      <c r="C1272" s="1"/>
      <c r="M1272" s="1"/>
    </row>
    <row r="1273" spans="1:13" x14ac:dyDescent="0.2">
      <c r="A1273" s="1"/>
      <c r="C1273" s="1"/>
      <c r="M1273" s="1"/>
    </row>
    <row r="1274" spans="1:13" x14ac:dyDescent="0.2">
      <c r="A1274" s="1"/>
      <c r="C1274" s="1"/>
      <c r="M1274" s="1"/>
    </row>
    <row r="1275" spans="1:13" x14ac:dyDescent="0.2">
      <c r="A1275" s="1"/>
      <c r="C1275" s="1"/>
      <c r="M1275" s="1"/>
    </row>
    <row r="1276" spans="1:13" x14ac:dyDescent="0.2">
      <c r="A1276" s="1"/>
      <c r="C1276" s="1"/>
      <c r="M1276" s="1"/>
    </row>
    <row r="1277" spans="1:13" x14ac:dyDescent="0.2">
      <c r="A1277" s="1"/>
      <c r="C1277" s="1"/>
      <c r="M1277" s="1"/>
    </row>
    <row r="1278" spans="1:13" x14ac:dyDescent="0.2">
      <c r="A1278" s="1"/>
      <c r="C1278" s="1"/>
      <c r="M1278" s="1"/>
    </row>
    <row r="1279" spans="1:13" x14ac:dyDescent="0.2">
      <c r="A1279" s="1"/>
      <c r="C1279" s="1"/>
      <c r="M1279" s="1"/>
    </row>
    <row r="1280" spans="1:13" x14ac:dyDescent="0.2">
      <c r="A1280" s="1"/>
      <c r="C1280" s="1"/>
      <c r="M1280" s="1"/>
    </row>
    <row r="1281" spans="1:13" x14ac:dyDescent="0.2">
      <c r="A1281" s="1"/>
      <c r="C1281" s="1"/>
      <c r="M1281" s="1"/>
    </row>
    <row r="1282" spans="1:13" x14ac:dyDescent="0.2">
      <c r="A1282" s="1"/>
      <c r="C1282" s="1"/>
      <c r="M1282" s="1"/>
    </row>
    <row r="1283" spans="1:13" x14ac:dyDescent="0.2">
      <c r="A1283" s="1"/>
      <c r="C1283" s="1"/>
      <c r="M1283" s="1"/>
    </row>
    <row r="1284" spans="1:13" x14ac:dyDescent="0.2">
      <c r="A1284" s="1"/>
      <c r="C1284" s="1"/>
      <c r="M1284" s="1"/>
    </row>
    <row r="1285" spans="1:13" x14ac:dyDescent="0.2">
      <c r="A1285" s="1"/>
      <c r="C1285" s="1"/>
      <c r="M1285" s="1"/>
    </row>
    <row r="1286" spans="1:13" x14ac:dyDescent="0.2">
      <c r="A1286" s="1"/>
      <c r="C1286" s="1"/>
      <c r="M1286" s="1"/>
    </row>
    <row r="1287" spans="1:13" x14ac:dyDescent="0.2">
      <c r="A1287" s="1"/>
      <c r="C1287" s="1"/>
      <c r="M1287" s="1"/>
    </row>
    <row r="1288" spans="1:13" x14ac:dyDescent="0.2">
      <c r="A1288" s="1"/>
      <c r="C1288" s="1"/>
      <c r="M1288" s="1"/>
    </row>
    <row r="1289" spans="1:13" x14ac:dyDescent="0.2">
      <c r="A1289" s="1"/>
      <c r="C1289" s="1"/>
      <c r="M1289" s="1"/>
    </row>
    <row r="1290" spans="1:13" x14ac:dyDescent="0.2">
      <c r="A1290" s="1"/>
      <c r="C1290" s="1"/>
      <c r="M1290" s="1"/>
    </row>
    <row r="1291" spans="1:13" x14ac:dyDescent="0.2">
      <c r="A1291" s="1"/>
      <c r="C1291" s="1"/>
      <c r="M1291" s="1"/>
    </row>
    <row r="1292" spans="1:13" x14ac:dyDescent="0.2">
      <c r="A1292" s="1"/>
      <c r="C1292" s="1"/>
      <c r="M1292" s="1"/>
    </row>
    <row r="1293" spans="1:13" x14ac:dyDescent="0.2">
      <c r="A1293" s="1"/>
      <c r="C1293" s="1"/>
      <c r="M1293" s="1"/>
    </row>
    <row r="1294" spans="1:13" x14ac:dyDescent="0.2">
      <c r="A1294" s="1"/>
      <c r="C1294" s="1"/>
      <c r="M1294" s="1"/>
    </row>
    <row r="1295" spans="1:13" x14ac:dyDescent="0.2">
      <c r="A1295" s="1"/>
      <c r="C1295" s="1"/>
      <c r="M1295" s="1"/>
    </row>
    <row r="1296" spans="1:13" x14ac:dyDescent="0.2">
      <c r="A1296" s="1"/>
      <c r="C1296" s="1"/>
      <c r="M1296" s="1"/>
    </row>
    <row r="1297" spans="1:13" x14ac:dyDescent="0.2">
      <c r="A1297" s="1"/>
      <c r="C1297" s="1"/>
      <c r="M1297" s="1"/>
    </row>
    <row r="1298" spans="1:13" x14ac:dyDescent="0.2">
      <c r="A1298" s="1"/>
      <c r="C1298" s="1"/>
      <c r="M1298" s="1"/>
    </row>
    <row r="1299" spans="1:13" x14ac:dyDescent="0.2">
      <c r="A1299" s="1"/>
      <c r="C1299" s="1"/>
      <c r="M1299" s="1"/>
    </row>
    <row r="1300" spans="1:13" x14ac:dyDescent="0.2">
      <c r="A1300" s="1"/>
      <c r="C1300" s="1"/>
      <c r="M1300" s="1"/>
    </row>
    <row r="1301" spans="1:13" x14ac:dyDescent="0.2">
      <c r="A1301" s="1"/>
      <c r="C1301" s="1"/>
      <c r="M1301" s="1"/>
    </row>
    <row r="1302" spans="1:13" x14ac:dyDescent="0.2">
      <c r="A1302" s="1"/>
      <c r="C1302" s="1"/>
      <c r="M1302" s="1"/>
    </row>
    <row r="1303" spans="1:13" x14ac:dyDescent="0.2">
      <c r="A1303" s="1"/>
      <c r="C1303" s="1"/>
      <c r="M1303" s="1"/>
    </row>
    <row r="1304" spans="1:13" x14ac:dyDescent="0.2">
      <c r="A1304" s="1"/>
      <c r="C1304" s="1"/>
      <c r="M1304" s="1"/>
    </row>
    <row r="1305" spans="1:13" x14ac:dyDescent="0.2">
      <c r="A1305" s="1"/>
      <c r="C1305" s="1"/>
      <c r="M1305" s="1"/>
    </row>
    <row r="1306" spans="1:13" x14ac:dyDescent="0.2">
      <c r="A1306" s="1"/>
      <c r="C1306" s="1"/>
      <c r="M1306" s="1"/>
    </row>
    <row r="1307" spans="1:13" x14ac:dyDescent="0.2">
      <c r="A1307" s="1"/>
      <c r="C1307" s="1"/>
      <c r="M1307" s="1"/>
    </row>
    <row r="1308" spans="1:13" x14ac:dyDescent="0.2">
      <c r="A1308" s="1"/>
      <c r="C1308" s="1"/>
      <c r="M1308" s="1"/>
    </row>
    <row r="1309" spans="1:13" x14ac:dyDescent="0.2">
      <c r="A1309" s="1"/>
      <c r="C1309" s="1"/>
      <c r="M1309" s="1"/>
    </row>
    <row r="1310" spans="1:13" x14ac:dyDescent="0.2">
      <c r="A1310" s="1"/>
      <c r="C1310" s="1"/>
      <c r="M1310" s="1"/>
    </row>
    <row r="1311" spans="1:13" x14ac:dyDescent="0.2">
      <c r="A1311" s="1"/>
      <c r="C1311" s="1"/>
      <c r="M1311" s="1"/>
    </row>
    <row r="1312" spans="1:13" x14ac:dyDescent="0.2">
      <c r="A1312" s="1"/>
      <c r="C1312" s="1"/>
      <c r="M1312" s="1"/>
    </row>
    <row r="1313" spans="1:13" x14ac:dyDescent="0.2">
      <c r="A1313" s="1"/>
      <c r="C1313" s="1"/>
      <c r="M1313" s="1"/>
    </row>
    <row r="1314" spans="1:13" x14ac:dyDescent="0.2">
      <c r="A1314" s="1"/>
      <c r="C1314" s="1"/>
      <c r="M1314" s="1"/>
    </row>
    <row r="1315" spans="1:13" x14ac:dyDescent="0.2">
      <c r="A1315" s="1"/>
      <c r="C1315" s="1"/>
      <c r="M1315" s="1"/>
    </row>
    <row r="1316" spans="1:13" x14ac:dyDescent="0.2">
      <c r="A1316" s="1"/>
      <c r="C1316" s="1"/>
      <c r="M1316" s="1"/>
    </row>
    <row r="1317" spans="1:13" x14ac:dyDescent="0.2">
      <c r="A1317" s="1"/>
      <c r="C1317" s="1"/>
      <c r="M1317" s="1"/>
    </row>
    <row r="1318" spans="1:13" x14ac:dyDescent="0.2">
      <c r="A1318" s="1"/>
      <c r="C1318" s="1"/>
      <c r="M1318" s="1"/>
    </row>
    <row r="1319" spans="1:13" x14ac:dyDescent="0.2">
      <c r="A1319" s="1"/>
      <c r="C1319" s="1"/>
      <c r="M1319" s="1"/>
    </row>
    <row r="1320" spans="1:13" x14ac:dyDescent="0.2">
      <c r="A1320" s="1"/>
      <c r="C1320" s="1"/>
      <c r="M1320" s="1"/>
    </row>
    <row r="1321" spans="1:13" x14ac:dyDescent="0.2">
      <c r="A1321" s="1"/>
      <c r="C1321" s="1"/>
      <c r="M1321" s="1"/>
    </row>
    <row r="1322" spans="1:13" x14ac:dyDescent="0.2">
      <c r="A1322" s="1"/>
      <c r="C1322" s="1"/>
      <c r="M1322" s="1"/>
    </row>
    <row r="1323" spans="1:13" x14ac:dyDescent="0.2">
      <c r="A1323" s="1"/>
      <c r="C1323" s="1"/>
      <c r="M1323" s="1"/>
    </row>
    <row r="1324" spans="1:13" x14ac:dyDescent="0.2">
      <c r="A1324" s="1"/>
      <c r="C1324" s="1"/>
      <c r="M1324" s="1"/>
    </row>
    <row r="1325" spans="1:13" x14ac:dyDescent="0.2">
      <c r="A1325" s="1"/>
      <c r="C1325" s="1"/>
      <c r="M1325" s="1"/>
    </row>
    <row r="1326" spans="1:13" x14ac:dyDescent="0.2">
      <c r="A1326" s="1"/>
      <c r="C1326" s="1"/>
      <c r="M1326" s="1"/>
    </row>
    <row r="1327" spans="1:13" x14ac:dyDescent="0.2">
      <c r="A1327" s="1"/>
      <c r="C1327" s="1"/>
      <c r="M1327" s="1"/>
    </row>
    <row r="1328" spans="1:13" x14ac:dyDescent="0.2">
      <c r="A1328" s="1"/>
      <c r="C1328" s="1"/>
      <c r="M1328" s="1"/>
    </row>
    <row r="1329" spans="1:13" x14ac:dyDescent="0.2">
      <c r="A1329" s="1"/>
      <c r="C1329" s="1"/>
      <c r="M1329" s="1"/>
    </row>
    <row r="1330" spans="1:13" x14ac:dyDescent="0.2">
      <c r="A1330" s="1"/>
      <c r="C1330" s="1"/>
      <c r="M1330" s="1"/>
    </row>
    <row r="1331" spans="1:13" x14ac:dyDescent="0.2">
      <c r="A1331" s="1"/>
      <c r="C1331" s="1"/>
      <c r="M1331" s="1"/>
    </row>
    <row r="1332" spans="1:13" x14ac:dyDescent="0.2">
      <c r="A1332" s="1"/>
      <c r="C1332" s="1"/>
      <c r="M1332" s="1"/>
    </row>
    <row r="1333" spans="1:13" x14ac:dyDescent="0.2">
      <c r="A1333" s="1"/>
      <c r="C1333" s="1"/>
      <c r="M1333" s="1"/>
    </row>
    <row r="1334" spans="1:13" x14ac:dyDescent="0.2">
      <c r="A1334" s="1"/>
      <c r="C1334" s="1"/>
      <c r="M1334" s="1"/>
    </row>
    <row r="1335" spans="1:13" x14ac:dyDescent="0.2">
      <c r="A1335" s="1"/>
      <c r="C1335" s="1"/>
      <c r="M1335" s="1"/>
    </row>
    <row r="1336" spans="1:13" x14ac:dyDescent="0.2">
      <c r="A1336" s="1"/>
      <c r="C1336" s="1"/>
      <c r="M1336" s="1"/>
    </row>
    <row r="1337" spans="1:13" x14ac:dyDescent="0.2">
      <c r="A1337" s="1"/>
      <c r="C1337" s="1"/>
      <c r="M1337" s="1"/>
    </row>
    <row r="1338" spans="1:13" x14ac:dyDescent="0.2">
      <c r="A1338" s="1"/>
      <c r="C1338" s="1"/>
      <c r="M1338" s="1"/>
    </row>
    <row r="1339" spans="1:13" x14ac:dyDescent="0.2">
      <c r="A1339" s="1"/>
      <c r="C1339" s="1"/>
      <c r="M1339" s="1"/>
    </row>
    <row r="1340" spans="1:13" x14ac:dyDescent="0.2">
      <c r="A1340" s="1"/>
      <c r="C1340" s="1"/>
      <c r="M1340" s="1"/>
    </row>
    <row r="1341" spans="1:13" x14ac:dyDescent="0.2">
      <c r="A1341" s="1"/>
      <c r="C1341" s="1"/>
      <c r="M1341" s="1"/>
    </row>
    <row r="1342" spans="1:13" x14ac:dyDescent="0.2">
      <c r="A1342" s="1"/>
      <c r="C1342" s="1"/>
      <c r="M1342" s="1"/>
    </row>
    <row r="1343" spans="1:13" x14ac:dyDescent="0.2">
      <c r="A1343" s="1"/>
      <c r="C1343" s="1"/>
      <c r="M1343" s="1"/>
    </row>
    <row r="1344" spans="1:13" x14ac:dyDescent="0.2">
      <c r="A1344" s="1"/>
      <c r="C1344" s="1"/>
      <c r="M1344" s="1"/>
    </row>
    <row r="1345" spans="1:13" x14ac:dyDescent="0.2">
      <c r="A1345" s="1"/>
      <c r="C1345" s="1"/>
      <c r="M1345" s="1"/>
    </row>
    <row r="1346" spans="1:13" x14ac:dyDescent="0.2">
      <c r="A1346" s="1"/>
      <c r="C1346" s="1"/>
      <c r="M1346" s="1"/>
    </row>
    <row r="1347" spans="1:13" x14ac:dyDescent="0.2">
      <c r="A1347" s="1"/>
      <c r="C1347" s="1"/>
      <c r="M1347" s="1"/>
    </row>
    <row r="1348" spans="1:13" x14ac:dyDescent="0.2">
      <c r="A1348" s="1"/>
      <c r="C1348" s="1"/>
      <c r="M1348" s="1"/>
    </row>
    <row r="1349" spans="1:13" x14ac:dyDescent="0.2">
      <c r="A1349" s="1"/>
      <c r="C1349" s="1"/>
      <c r="M1349" s="1"/>
    </row>
    <row r="1350" spans="1:13" x14ac:dyDescent="0.2">
      <c r="A1350" s="1"/>
      <c r="C1350" s="1"/>
      <c r="M1350" s="1"/>
    </row>
    <row r="1351" spans="1:13" x14ac:dyDescent="0.2">
      <c r="A1351" s="1"/>
      <c r="C1351" s="1"/>
      <c r="M1351" s="1"/>
    </row>
    <row r="1352" spans="1:13" x14ac:dyDescent="0.2">
      <c r="A1352" s="1"/>
      <c r="C1352" s="1"/>
      <c r="M1352" s="1"/>
    </row>
    <row r="1353" spans="1:13" x14ac:dyDescent="0.2">
      <c r="A1353" s="1"/>
      <c r="C1353" s="1"/>
      <c r="M1353" s="1"/>
    </row>
    <row r="1354" spans="1:13" x14ac:dyDescent="0.2">
      <c r="A1354" s="1"/>
      <c r="C1354" s="1"/>
      <c r="M1354" s="1"/>
    </row>
    <row r="1355" spans="1:13" x14ac:dyDescent="0.2">
      <c r="A1355" s="1"/>
      <c r="C1355" s="1"/>
      <c r="M1355" s="1"/>
    </row>
    <row r="1356" spans="1:13" x14ac:dyDescent="0.2">
      <c r="A1356" s="1"/>
      <c r="C1356" s="1"/>
      <c r="M1356" s="1"/>
    </row>
    <row r="1357" spans="1:13" x14ac:dyDescent="0.2">
      <c r="A1357" s="1"/>
      <c r="C1357" s="1"/>
      <c r="M1357" s="1"/>
    </row>
    <row r="1358" spans="1:13" x14ac:dyDescent="0.2">
      <c r="A1358" s="1"/>
      <c r="C1358" s="1"/>
      <c r="M1358" s="1"/>
    </row>
    <row r="1359" spans="1:13" x14ac:dyDescent="0.2">
      <c r="A1359" s="1"/>
      <c r="C1359" s="1"/>
      <c r="M1359" s="1"/>
    </row>
    <row r="1360" spans="1:13" x14ac:dyDescent="0.2">
      <c r="A1360" s="1"/>
      <c r="C1360" s="1"/>
      <c r="M1360" s="1"/>
    </row>
    <row r="1361" spans="1:13" x14ac:dyDescent="0.2">
      <c r="A1361" s="1"/>
      <c r="C1361" s="1"/>
      <c r="M1361" s="1"/>
    </row>
    <row r="1362" spans="1:13" x14ac:dyDescent="0.2">
      <c r="A1362" s="1"/>
      <c r="C1362" s="1"/>
      <c r="M1362" s="1"/>
    </row>
    <row r="1363" spans="1:13" x14ac:dyDescent="0.2">
      <c r="A1363" s="1"/>
      <c r="C1363" s="1"/>
      <c r="M1363" s="1"/>
    </row>
    <row r="1364" spans="1:13" x14ac:dyDescent="0.2">
      <c r="A1364" s="1"/>
      <c r="C1364" s="1"/>
      <c r="M1364" s="1"/>
    </row>
    <row r="1365" spans="1:13" x14ac:dyDescent="0.2">
      <c r="A1365" s="1"/>
      <c r="C1365" s="1"/>
      <c r="M1365" s="1"/>
    </row>
    <row r="1366" spans="1:13" x14ac:dyDescent="0.2">
      <c r="A1366" s="1"/>
      <c r="C1366" s="1"/>
      <c r="M1366" s="1"/>
    </row>
    <row r="1367" spans="1:13" x14ac:dyDescent="0.2">
      <c r="A1367" s="1"/>
      <c r="C1367" s="1"/>
      <c r="M1367" s="1"/>
    </row>
    <row r="1368" spans="1:13" x14ac:dyDescent="0.2">
      <c r="A1368" s="1"/>
      <c r="C1368" s="1"/>
      <c r="M1368" s="1"/>
    </row>
    <row r="1369" spans="1:13" x14ac:dyDescent="0.2">
      <c r="A1369" s="1"/>
      <c r="C1369" s="1"/>
      <c r="M1369" s="1"/>
    </row>
    <row r="1370" spans="1:13" x14ac:dyDescent="0.2">
      <c r="A1370" s="1"/>
      <c r="C1370" s="1"/>
      <c r="M1370" s="1"/>
    </row>
    <row r="1371" spans="1:13" x14ac:dyDescent="0.2">
      <c r="A1371" s="1"/>
      <c r="C1371" s="1"/>
      <c r="M1371" s="1"/>
    </row>
    <row r="1372" spans="1:13" x14ac:dyDescent="0.2">
      <c r="A1372" s="1"/>
      <c r="C1372" s="1"/>
      <c r="M1372" s="1"/>
    </row>
    <row r="1373" spans="1:13" x14ac:dyDescent="0.2">
      <c r="A1373" s="1"/>
      <c r="C1373" s="1"/>
      <c r="M1373" s="1"/>
    </row>
    <row r="1374" spans="1:13" x14ac:dyDescent="0.2">
      <c r="A1374" s="1"/>
      <c r="C1374" s="1"/>
      <c r="M1374" s="1"/>
    </row>
    <row r="1375" spans="1:13" x14ac:dyDescent="0.2">
      <c r="A1375" s="1"/>
      <c r="C1375" s="1"/>
      <c r="M1375" s="1"/>
    </row>
    <row r="1376" spans="1:13" x14ac:dyDescent="0.2">
      <c r="A1376" s="1"/>
      <c r="C1376" s="1"/>
      <c r="M1376" s="1"/>
    </row>
    <row r="1377" spans="1:13" x14ac:dyDescent="0.2">
      <c r="A1377" s="1"/>
      <c r="C1377" s="1"/>
      <c r="M1377" s="1"/>
    </row>
    <row r="1378" spans="1:13" x14ac:dyDescent="0.2">
      <c r="A1378" s="1"/>
      <c r="C1378" s="1"/>
      <c r="M1378" s="1"/>
    </row>
    <row r="1379" spans="1:13" x14ac:dyDescent="0.2">
      <c r="A1379" s="1"/>
      <c r="C1379" s="1"/>
      <c r="M1379" s="1"/>
    </row>
    <row r="1380" spans="1:13" x14ac:dyDescent="0.2">
      <c r="A1380" s="1"/>
      <c r="C1380" s="1"/>
      <c r="M1380" s="1"/>
    </row>
    <row r="1381" spans="1:13" x14ac:dyDescent="0.2">
      <c r="A1381" s="1"/>
      <c r="C1381" s="1"/>
      <c r="M1381" s="1"/>
    </row>
    <row r="1382" spans="1:13" x14ac:dyDescent="0.2">
      <c r="A1382" s="1"/>
      <c r="C1382" s="1"/>
      <c r="M1382" s="1"/>
    </row>
    <row r="1383" spans="1:13" x14ac:dyDescent="0.2">
      <c r="A1383" s="1"/>
      <c r="C1383" s="1"/>
      <c r="M1383" s="1"/>
    </row>
    <row r="1384" spans="1:13" x14ac:dyDescent="0.2">
      <c r="A1384" s="1"/>
      <c r="C1384" s="1"/>
      <c r="M1384" s="1"/>
    </row>
    <row r="1385" spans="1:13" x14ac:dyDescent="0.2">
      <c r="A1385" s="1"/>
      <c r="C1385" s="1"/>
      <c r="M1385" s="1"/>
    </row>
    <row r="1386" spans="1:13" x14ac:dyDescent="0.2">
      <c r="A1386" s="1"/>
      <c r="C1386" s="1"/>
      <c r="M1386" s="1"/>
    </row>
    <row r="1387" spans="1:13" x14ac:dyDescent="0.2">
      <c r="A1387" s="1"/>
      <c r="C1387" s="1"/>
      <c r="M1387" s="1"/>
    </row>
    <row r="1388" spans="1:13" x14ac:dyDescent="0.2">
      <c r="A1388" s="1"/>
      <c r="C1388" s="1"/>
      <c r="M1388" s="1"/>
    </row>
    <row r="1389" spans="1:13" x14ac:dyDescent="0.2">
      <c r="A1389" s="1"/>
      <c r="C1389" s="1"/>
      <c r="M1389" s="1"/>
    </row>
    <row r="1390" spans="1:13" x14ac:dyDescent="0.2">
      <c r="A1390" s="1"/>
      <c r="C1390" s="1"/>
      <c r="M1390" s="1"/>
    </row>
    <row r="1391" spans="1:13" x14ac:dyDescent="0.2">
      <c r="A1391" s="1"/>
      <c r="C1391" s="1"/>
      <c r="M1391" s="1"/>
    </row>
    <row r="1392" spans="1:13" x14ac:dyDescent="0.2">
      <c r="A1392" s="1"/>
      <c r="C1392" s="1"/>
      <c r="M1392" s="1"/>
    </row>
    <row r="1393" spans="1:13" x14ac:dyDescent="0.2">
      <c r="A1393" s="1"/>
      <c r="C1393" s="1"/>
      <c r="M1393" s="1"/>
    </row>
    <row r="1394" spans="1:13" x14ac:dyDescent="0.2">
      <c r="A1394" s="1"/>
      <c r="C1394" s="1"/>
      <c r="M1394" s="1"/>
    </row>
    <row r="1395" spans="1:13" x14ac:dyDescent="0.2">
      <c r="A1395" s="1"/>
      <c r="C1395" s="1"/>
      <c r="M1395" s="1"/>
    </row>
    <row r="1396" spans="1:13" x14ac:dyDescent="0.2">
      <c r="A1396" s="1"/>
      <c r="C1396" s="1"/>
      <c r="M1396" s="1"/>
    </row>
    <row r="1397" spans="1:13" x14ac:dyDescent="0.2">
      <c r="A1397" s="1"/>
      <c r="C1397" s="1"/>
      <c r="M1397" s="1"/>
    </row>
    <row r="1398" spans="1:13" x14ac:dyDescent="0.2">
      <c r="A1398" s="1"/>
      <c r="C1398" s="1"/>
      <c r="M1398" s="1"/>
    </row>
    <row r="1399" spans="1:13" x14ac:dyDescent="0.2">
      <c r="A1399" s="1"/>
      <c r="C1399" s="1"/>
      <c r="M1399" s="1"/>
    </row>
    <row r="1400" spans="1:13" x14ac:dyDescent="0.2">
      <c r="A1400" s="1"/>
      <c r="C1400" s="1"/>
      <c r="M1400" s="1"/>
    </row>
    <row r="1401" spans="1:13" x14ac:dyDescent="0.2">
      <c r="A1401" s="1"/>
      <c r="C1401" s="1"/>
      <c r="M1401" s="1"/>
    </row>
    <row r="1402" spans="1:13" x14ac:dyDescent="0.2">
      <c r="A1402" s="1"/>
      <c r="C1402" s="1"/>
      <c r="M1402" s="1"/>
    </row>
    <row r="1403" spans="1:13" x14ac:dyDescent="0.2">
      <c r="A1403" s="1"/>
      <c r="C1403" s="1"/>
      <c r="M1403" s="1"/>
    </row>
    <row r="1404" spans="1:13" x14ac:dyDescent="0.2">
      <c r="A1404" s="1"/>
      <c r="C1404" s="1"/>
      <c r="M1404" s="1"/>
    </row>
    <row r="1405" spans="1:13" x14ac:dyDescent="0.2">
      <c r="A1405" s="1"/>
      <c r="C1405" s="1"/>
      <c r="M1405" s="1"/>
    </row>
    <row r="1406" spans="1:13" x14ac:dyDescent="0.2">
      <c r="A1406" s="1"/>
      <c r="C1406" s="1"/>
      <c r="M1406" s="1"/>
    </row>
    <row r="1407" spans="1:13" x14ac:dyDescent="0.2">
      <c r="A1407" s="1"/>
      <c r="C1407" s="1"/>
      <c r="M1407" s="1"/>
    </row>
    <row r="1408" spans="1:13" x14ac:dyDescent="0.2">
      <c r="A1408" s="1"/>
      <c r="C1408" s="1"/>
      <c r="M1408" s="1"/>
    </row>
    <row r="1409" spans="1:13" x14ac:dyDescent="0.2">
      <c r="A1409" s="1"/>
      <c r="C1409" s="1"/>
      <c r="M1409" s="1"/>
    </row>
    <row r="1410" spans="1:13" x14ac:dyDescent="0.2">
      <c r="A1410" s="1"/>
      <c r="C1410" s="1"/>
      <c r="M1410" s="1"/>
    </row>
    <row r="1411" spans="1:13" x14ac:dyDescent="0.2">
      <c r="A1411" s="1"/>
      <c r="C1411" s="1"/>
      <c r="M1411" s="1"/>
    </row>
    <row r="1412" spans="1:13" x14ac:dyDescent="0.2">
      <c r="A1412" s="1"/>
      <c r="C1412" s="1"/>
      <c r="M1412" s="1"/>
    </row>
    <row r="1413" spans="1:13" x14ac:dyDescent="0.2">
      <c r="A1413" s="1"/>
      <c r="C1413" s="1"/>
      <c r="M1413" s="1"/>
    </row>
    <row r="1414" spans="1:13" x14ac:dyDescent="0.2">
      <c r="A1414" s="1"/>
      <c r="C1414" s="1"/>
      <c r="M1414" s="1"/>
    </row>
    <row r="1415" spans="1:13" x14ac:dyDescent="0.2">
      <c r="A1415" s="1"/>
      <c r="C1415" s="1"/>
      <c r="M1415" s="1"/>
    </row>
    <row r="1416" spans="1:13" x14ac:dyDescent="0.2">
      <c r="A1416" s="1"/>
      <c r="C1416" s="1"/>
      <c r="M1416" s="1"/>
    </row>
    <row r="1417" spans="1:13" x14ac:dyDescent="0.2">
      <c r="A1417" s="1"/>
      <c r="C1417" s="1"/>
      <c r="M1417" s="1"/>
    </row>
    <row r="1418" spans="1:13" x14ac:dyDescent="0.2">
      <c r="A1418" s="1"/>
      <c r="C1418" s="1"/>
      <c r="M1418" s="1"/>
    </row>
    <row r="1419" spans="1:13" x14ac:dyDescent="0.2">
      <c r="A1419" s="1"/>
      <c r="C1419" s="1"/>
      <c r="M1419" s="1"/>
    </row>
    <row r="1420" spans="1:13" x14ac:dyDescent="0.2">
      <c r="A1420" s="1"/>
      <c r="C1420" s="1"/>
      <c r="M1420" s="1"/>
    </row>
    <row r="1421" spans="1:13" x14ac:dyDescent="0.2">
      <c r="A1421" s="1"/>
      <c r="C1421" s="1"/>
      <c r="M1421" s="1"/>
    </row>
    <row r="1422" spans="1:13" x14ac:dyDescent="0.2">
      <c r="A1422" s="1"/>
      <c r="C1422" s="1"/>
      <c r="M1422" s="1"/>
    </row>
    <row r="1423" spans="1:13" x14ac:dyDescent="0.2">
      <c r="A1423" s="1"/>
      <c r="C1423" s="1"/>
      <c r="M1423" s="1"/>
    </row>
    <row r="1424" spans="1:13" x14ac:dyDescent="0.2">
      <c r="A1424" s="1"/>
      <c r="C1424" s="1"/>
      <c r="M1424" s="1"/>
    </row>
    <row r="1425" spans="1:13" x14ac:dyDescent="0.2">
      <c r="A1425" s="1"/>
      <c r="C1425" s="1"/>
      <c r="M1425" s="1"/>
    </row>
    <row r="1426" spans="1:13" x14ac:dyDescent="0.2">
      <c r="A1426" s="1"/>
      <c r="C1426" s="1"/>
      <c r="M1426" s="1"/>
    </row>
    <row r="1427" spans="1:13" x14ac:dyDescent="0.2">
      <c r="A1427" s="1"/>
      <c r="C1427" s="1"/>
      <c r="M1427" s="1"/>
    </row>
    <row r="1428" spans="1:13" x14ac:dyDescent="0.2">
      <c r="A1428" s="1"/>
      <c r="C1428" s="1"/>
      <c r="M1428" s="1"/>
    </row>
    <row r="1429" spans="1:13" x14ac:dyDescent="0.2">
      <c r="A1429" s="1"/>
      <c r="C1429" s="1"/>
      <c r="M1429" s="1"/>
    </row>
    <row r="1430" spans="1:13" x14ac:dyDescent="0.2">
      <c r="A1430" s="1"/>
      <c r="C1430" s="1"/>
      <c r="M1430" s="1"/>
    </row>
    <row r="1431" spans="1:13" x14ac:dyDescent="0.2">
      <c r="A1431" s="1"/>
      <c r="C1431" s="1"/>
      <c r="M1431" s="1"/>
    </row>
    <row r="1432" spans="1:13" x14ac:dyDescent="0.2">
      <c r="A1432" s="1"/>
      <c r="C1432" s="1"/>
      <c r="M1432" s="1"/>
    </row>
    <row r="1433" spans="1:13" x14ac:dyDescent="0.2">
      <c r="A1433" s="1"/>
      <c r="C1433" s="1"/>
      <c r="M1433" s="1"/>
    </row>
    <row r="1434" spans="1:13" x14ac:dyDescent="0.2">
      <c r="A1434" s="1"/>
      <c r="C1434" s="1"/>
      <c r="M1434" s="1"/>
    </row>
    <row r="1435" spans="1:13" x14ac:dyDescent="0.2">
      <c r="A1435" s="1"/>
      <c r="C1435" s="1"/>
      <c r="M1435" s="1"/>
    </row>
    <row r="1436" spans="1:13" x14ac:dyDescent="0.2">
      <c r="A1436" s="1"/>
      <c r="C1436" s="1"/>
      <c r="M1436" s="1"/>
    </row>
    <row r="1437" spans="1:13" x14ac:dyDescent="0.2">
      <c r="A1437" s="1"/>
      <c r="C1437" s="1"/>
      <c r="M1437" s="1"/>
    </row>
    <row r="1438" spans="1:13" x14ac:dyDescent="0.2">
      <c r="A1438" s="1"/>
      <c r="C1438" s="1"/>
      <c r="M1438" s="1"/>
    </row>
    <row r="1439" spans="1:13" x14ac:dyDescent="0.2">
      <c r="A1439" s="1"/>
      <c r="C1439" s="1"/>
      <c r="M1439" s="1"/>
    </row>
    <row r="1440" spans="1:13" x14ac:dyDescent="0.2">
      <c r="A1440" s="1"/>
      <c r="C1440" s="1"/>
      <c r="M1440" s="1"/>
    </row>
    <row r="1441" spans="1:13" x14ac:dyDescent="0.2">
      <c r="A1441" s="1"/>
      <c r="C1441" s="1"/>
      <c r="M1441" s="1"/>
    </row>
    <row r="1442" spans="1:13" x14ac:dyDescent="0.2">
      <c r="A1442" s="1"/>
      <c r="C1442" s="1"/>
      <c r="M1442" s="1"/>
    </row>
    <row r="1443" spans="1:13" x14ac:dyDescent="0.2">
      <c r="A1443" s="1"/>
      <c r="C1443" s="1"/>
      <c r="M1443" s="1"/>
    </row>
    <row r="1444" spans="1:13" x14ac:dyDescent="0.2">
      <c r="A1444" s="1"/>
      <c r="C1444" s="1"/>
      <c r="M1444" s="1"/>
    </row>
    <row r="1445" spans="1:13" x14ac:dyDescent="0.2">
      <c r="A1445" s="1"/>
      <c r="C1445" s="1"/>
      <c r="M1445" s="1"/>
    </row>
    <row r="1446" spans="1:13" x14ac:dyDescent="0.2">
      <c r="A1446" s="1"/>
      <c r="C1446" s="1"/>
      <c r="M1446" s="1"/>
    </row>
    <row r="1447" spans="1:13" x14ac:dyDescent="0.2">
      <c r="A1447" s="1"/>
      <c r="C1447" s="1"/>
      <c r="M1447" s="1"/>
    </row>
    <row r="1448" spans="1:13" x14ac:dyDescent="0.2">
      <c r="A1448" s="1"/>
      <c r="C1448" s="1"/>
      <c r="M1448" s="1"/>
    </row>
    <row r="1449" spans="1:13" x14ac:dyDescent="0.2">
      <c r="A1449" s="1"/>
      <c r="C1449" s="1"/>
      <c r="M1449" s="1"/>
    </row>
    <row r="1450" spans="1:13" x14ac:dyDescent="0.2">
      <c r="A1450" s="1"/>
      <c r="C1450" s="1"/>
      <c r="M1450" s="1"/>
    </row>
    <row r="1451" spans="1:13" x14ac:dyDescent="0.2">
      <c r="A1451" s="1"/>
      <c r="C1451" s="1"/>
      <c r="M1451" s="1"/>
    </row>
    <row r="1452" spans="1:13" x14ac:dyDescent="0.2">
      <c r="A1452" s="1"/>
      <c r="C1452" s="1"/>
      <c r="M1452" s="1"/>
    </row>
    <row r="1453" spans="1:13" x14ac:dyDescent="0.2">
      <c r="A1453" s="1"/>
      <c r="C1453" s="1"/>
      <c r="M1453" s="1"/>
    </row>
    <row r="1454" spans="1:13" x14ac:dyDescent="0.2">
      <c r="A1454" s="1"/>
      <c r="C1454" s="1"/>
      <c r="M1454" s="1"/>
    </row>
    <row r="1455" spans="1:13" x14ac:dyDescent="0.2">
      <c r="A1455" s="1"/>
      <c r="C1455" s="1"/>
      <c r="M1455" s="1"/>
    </row>
    <row r="1456" spans="1:13" x14ac:dyDescent="0.2">
      <c r="A1456" s="1"/>
      <c r="C1456" s="1"/>
      <c r="M1456" s="1"/>
    </row>
    <row r="1457" spans="1:13" x14ac:dyDescent="0.2">
      <c r="A1457" s="1"/>
      <c r="C1457" s="1"/>
      <c r="M1457" s="1"/>
    </row>
    <row r="1458" spans="1:13" x14ac:dyDescent="0.2">
      <c r="A1458" s="1"/>
      <c r="C1458" s="1"/>
      <c r="M1458" s="1"/>
    </row>
    <row r="1459" spans="1:13" x14ac:dyDescent="0.2">
      <c r="A1459" s="1"/>
      <c r="C1459" s="1"/>
      <c r="M1459" s="1"/>
    </row>
    <row r="1460" spans="1:13" x14ac:dyDescent="0.2">
      <c r="A1460" s="1"/>
      <c r="C1460" s="1"/>
      <c r="M1460" s="1"/>
    </row>
    <row r="1461" spans="1:13" x14ac:dyDescent="0.2">
      <c r="A1461" s="1"/>
      <c r="C1461" s="1"/>
      <c r="M1461" s="1"/>
    </row>
    <row r="1462" spans="1:13" x14ac:dyDescent="0.2">
      <c r="A1462" s="1"/>
      <c r="C1462" s="1"/>
      <c r="M1462" s="1"/>
    </row>
    <row r="1463" spans="1:13" x14ac:dyDescent="0.2">
      <c r="A1463" s="1"/>
      <c r="C1463" s="1"/>
      <c r="M1463" s="1"/>
    </row>
    <row r="1464" spans="1:13" x14ac:dyDescent="0.2">
      <c r="A1464" s="1"/>
      <c r="C1464" s="1"/>
      <c r="M1464" s="1"/>
    </row>
    <row r="1465" spans="1:13" x14ac:dyDescent="0.2">
      <c r="A1465" s="1"/>
      <c r="C1465" s="1"/>
      <c r="M1465" s="1"/>
    </row>
    <row r="1466" spans="1:13" x14ac:dyDescent="0.2">
      <c r="A1466" s="1"/>
      <c r="C1466" s="1"/>
      <c r="M1466" s="1"/>
    </row>
    <row r="1467" spans="1:13" x14ac:dyDescent="0.2">
      <c r="A1467" s="1"/>
      <c r="C1467" s="1"/>
      <c r="M1467" s="1"/>
    </row>
    <row r="1468" spans="1:13" x14ac:dyDescent="0.2">
      <c r="A1468" s="1"/>
      <c r="C1468" s="1"/>
      <c r="M1468" s="1"/>
    </row>
    <row r="1469" spans="1:13" x14ac:dyDescent="0.2">
      <c r="A1469" s="1"/>
      <c r="C1469" s="1"/>
      <c r="M1469" s="1"/>
    </row>
    <row r="1470" spans="1:13" x14ac:dyDescent="0.2">
      <c r="A1470" s="1"/>
      <c r="C1470" s="1"/>
      <c r="M1470" s="1"/>
    </row>
    <row r="1471" spans="1:13" x14ac:dyDescent="0.2">
      <c r="A1471" s="1"/>
      <c r="C1471" s="1"/>
      <c r="M1471" s="1"/>
    </row>
    <row r="1472" spans="1:13" x14ac:dyDescent="0.2">
      <c r="A1472" s="1"/>
      <c r="C1472" s="1"/>
      <c r="M1472" s="1"/>
    </row>
    <row r="1473" spans="1:13" x14ac:dyDescent="0.2">
      <c r="A1473" s="1"/>
      <c r="C1473" s="1"/>
      <c r="M1473" s="1"/>
    </row>
    <row r="1474" spans="1:13" x14ac:dyDescent="0.2">
      <c r="A1474" s="1"/>
      <c r="C1474" s="1"/>
      <c r="M1474" s="1"/>
    </row>
    <row r="1475" spans="1:13" x14ac:dyDescent="0.2">
      <c r="A1475" s="1"/>
      <c r="C1475" s="1"/>
      <c r="M1475" s="1"/>
    </row>
    <row r="1476" spans="1:13" x14ac:dyDescent="0.2">
      <c r="A1476" s="1"/>
      <c r="C1476" s="1"/>
      <c r="M1476" s="1"/>
    </row>
    <row r="1477" spans="1:13" x14ac:dyDescent="0.2">
      <c r="A1477" s="1"/>
      <c r="C1477" s="1"/>
      <c r="M1477" s="1"/>
    </row>
    <row r="1478" spans="1:13" x14ac:dyDescent="0.2">
      <c r="A1478" s="1"/>
      <c r="C1478" s="1"/>
      <c r="M1478" s="1"/>
    </row>
    <row r="1479" spans="1:13" x14ac:dyDescent="0.2">
      <c r="A1479" s="1"/>
      <c r="C1479" s="1"/>
      <c r="M1479" s="1"/>
    </row>
    <row r="1480" spans="1:13" x14ac:dyDescent="0.2">
      <c r="A1480" s="1"/>
      <c r="C1480" s="1"/>
      <c r="M1480" s="1"/>
    </row>
    <row r="1481" spans="1:13" x14ac:dyDescent="0.2">
      <c r="A1481" s="1"/>
      <c r="C1481" s="1"/>
      <c r="M1481" s="1"/>
    </row>
    <row r="1482" spans="1:13" x14ac:dyDescent="0.2">
      <c r="A1482" s="1"/>
      <c r="C1482" s="1"/>
      <c r="M1482" s="1"/>
    </row>
    <row r="1483" spans="1:13" x14ac:dyDescent="0.2">
      <c r="A1483" s="1"/>
      <c r="C1483" s="1"/>
      <c r="M1483" s="1"/>
    </row>
    <row r="1484" spans="1:13" x14ac:dyDescent="0.2">
      <c r="A1484" s="1"/>
      <c r="C1484" s="1"/>
      <c r="M1484" s="1"/>
    </row>
    <row r="1485" spans="1:13" x14ac:dyDescent="0.2">
      <c r="A1485" s="1"/>
      <c r="C1485" s="1"/>
      <c r="M1485" s="1"/>
    </row>
    <row r="1486" spans="1:13" x14ac:dyDescent="0.2">
      <c r="A1486" s="1"/>
      <c r="C1486" s="1"/>
      <c r="M1486" s="1"/>
    </row>
    <row r="1487" spans="1:13" x14ac:dyDescent="0.2">
      <c r="A1487" s="1"/>
      <c r="C1487" s="1"/>
      <c r="M1487" s="1"/>
    </row>
    <row r="1488" spans="1:13" x14ac:dyDescent="0.2">
      <c r="A1488" s="1"/>
      <c r="C1488" s="1"/>
      <c r="M1488" s="1"/>
    </row>
    <row r="1489" spans="1:13" x14ac:dyDescent="0.2">
      <c r="A1489" s="1"/>
      <c r="C1489" s="1"/>
      <c r="M1489" s="1"/>
    </row>
    <row r="1490" spans="1:13" x14ac:dyDescent="0.2">
      <c r="A1490" s="1"/>
      <c r="C1490" s="1"/>
      <c r="M1490" s="1"/>
    </row>
    <row r="1491" spans="1:13" x14ac:dyDescent="0.2">
      <c r="A1491" s="1"/>
      <c r="C1491" s="1"/>
      <c r="M1491" s="1"/>
    </row>
    <row r="1492" spans="1:13" x14ac:dyDescent="0.2">
      <c r="A1492" s="1"/>
      <c r="C1492" s="1"/>
      <c r="M1492" s="1"/>
    </row>
    <row r="1493" spans="1:13" x14ac:dyDescent="0.2">
      <c r="A1493" s="1"/>
      <c r="C1493" s="1"/>
      <c r="M1493" s="1"/>
    </row>
    <row r="1494" spans="1:13" x14ac:dyDescent="0.2">
      <c r="A1494" s="1"/>
      <c r="C1494" s="1"/>
      <c r="M1494" s="1"/>
    </row>
    <row r="1495" spans="1:13" x14ac:dyDescent="0.2">
      <c r="A1495" s="1"/>
      <c r="C1495" s="1"/>
      <c r="M1495" s="1"/>
    </row>
    <row r="1496" spans="1:13" x14ac:dyDescent="0.2">
      <c r="A1496" s="1"/>
      <c r="C1496" s="1"/>
      <c r="M1496" s="1"/>
    </row>
    <row r="1497" spans="1:13" x14ac:dyDescent="0.2">
      <c r="A1497" s="1"/>
      <c r="C1497" s="1"/>
      <c r="M1497" s="1"/>
    </row>
    <row r="1498" spans="1:13" x14ac:dyDescent="0.2">
      <c r="A1498" s="1"/>
      <c r="C1498" s="1"/>
      <c r="M1498" s="1"/>
    </row>
    <row r="1499" spans="1:13" x14ac:dyDescent="0.2">
      <c r="A1499" s="1"/>
      <c r="C1499" s="1"/>
      <c r="M1499" s="1"/>
    </row>
    <row r="1500" spans="1:13" x14ac:dyDescent="0.2">
      <c r="A1500" s="1"/>
      <c r="C1500" s="1"/>
      <c r="M1500" s="1"/>
    </row>
    <row r="1501" spans="1:13" x14ac:dyDescent="0.2">
      <c r="A1501" s="1"/>
      <c r="C1501" s="1"/>
      <c r="M1501" s="1"/>
    </row>
    <row r="1502" spans="1:13" x14ac:dyDescent="0.2">
      <c r="A1502" s="1"/>
      <c r="C1502" s="1"/>
      <c r="M1502" s="1"/>
    </row>
    <row r="1503" spans="1:13" x14ac:dyDescent="0.2">
      <c r="A1503" s="1"/>
      <c r="C1503" s="1"/>
      <c r="M1503" s="1"/>
    </row>
    <row r="1504" spans="1:13" x14ac:dyDescent="0.2">
      <c r="A1504" s="1"/>
      <c r="C1504" s="1"/>
      <c r="M1504" s="1"/>
    </row>
    <row r="1505" spans="1:13" x14ac:dyDescent="0.2">
      <c r="A1505" s="1"/>
      <c r="C1505" s="1"/>
      <c r="M1505" s="1"/>
    </row>
    <row r="1506" spans="1:13" x14ac:dyDescent="0.2">
      <c r="A1506" s="1"/>
      <c r="C1506" s="1"/>
      <c r="M1506" s="1"/>
    </row>
    <row r="1507" spans="1:13" x14ac:dyDescent="0.2">
      <c r="A1507" s="1"/>
      <c r="C1507" s="1"/>
      <c r="M1507" s="1"/>
    </row>
    <row r="1508" spans="1:13" x14ac:dyDescent="0.2">
      <c r="A1508" s="1"/>
      <c r="C1508" s="1"/>
      <c r="M1508" s="1"/>
    </row>
    <row r="1509" spans="1:13" x14ac:dyDescent="0.2">
      <c r="A1509" s="1"/>
      <c r="C1509" s="1"/>
      <c r="M1509" s="1"/>
    </row>
    <row r="1510" spans="1:13" x14ac:dyDescent="0.2">
      <c r="A1510" s="1"/>
      <c r="C1510" s="1"/>
      <c r="M1510" s="1"/>
    </row>
    <row r="1511" spans="1:13" x14ac:dyDescent="0.2">
      <c r="A1511" s="1"/>
      <c r="C1511" s="1"/>
      <c r="M1511" s="1"/>
    </row>
    <row r="1512" spans="1:13" x14ac:dyDescent="0.2">
      <c r="A1512" s="1"/>
      <c r="C1512" s="1"/>
      <c r="M1512" s="1"/>
    </row>
    <row r="1513" spans="1:13" x14ac:dyDescent="0.2">
      <c r="A1513" s="1"/>
      <c r="C1513" s="1"/>
      <c r="M1513" s="1"/>
    </row>
    <row r="1514" spans="1:13" x14ac:dyDescent="0.2">
      <c r="A1514" s="1"/>
      <c r="C1514" s="1"/>
      <c r="M1514" s="1"/>
    </row>
    <row r="1515" spans="1:13" x14ac:dyDescent="0.2">
      <c r="A1515" s="1"/>
      <c r="C1515" s="1"/>
      <c r="M1515" s="1"/>
    </row>
    <row r="1516" spans="1:13" x14ac:dyDescent="0.2">
      <c r="A1516" s="1"/>
      <c r="C1516" s="1"/>
      <c r="M1516" s="1"/>
    </row>
    <row r="1517" spans="1:13" x14ac:dyDescent="0.2">
      <c r="A1517" s="1"/>
      <c r="C1517" s="1"/>
      <c r="M1517" s="1"/>
    </row>
    <row r="1518" spans="1:13" x14ac:dyDescent="0.2">
      <c r="A1518" s="1"/>
      <c r="C1518" s="1"/>
      <c r="M1518" s="1"/>
    </row>
    <row r="1519" spans="1:13" x14ac:dyDescent="0.2">
      <c r="A1519" s="1"/>
      <c r="C1519" s="1"/>
      <c r="M1519" s="1"/>
    </row>
    <row r="1520" spans="1:13" x14ac:dyDescent="0.2">
      <c r="A1520" s="1"/>
      <c r="C1520" s="1"/>
      <c r="M1520" s="1"/>
    </row>
    <row r="1521" spans="1:13" x14ac:dyDescent="0.2">
      <c r="A1521" s="1"/>
      <c r="C1521" s="1"/>
      <c r="M1521" s="1"/>
    </row>
    <row r="1522" spans="1:13" x14ac:dyDescent="0.2">
      <c r="A1522" s="1"/>
      <c r="C1522" s="1"/>
      <c r="M1522" s="1"/>
    </row>
    <row r="1523" spans="1:13" x14ac:dyDescent="0.2">
      <c r="A1523" s="1"/>
      <c r="C1523" s="1"/>
      <c r="M1523" s="1"/>
    </row>
    <row r="1524" spans="1:13" x14ac:dyDescent="0.2">
      <c r="A1524" s="1"/>
      <c r="C1524" s="1"/>
      <c r="M1524" s="1"/>
    </row>
    <row r="1525" spans="1:13" x14ac:dyDescent="0.2">
      <c r="A1525" s="1"/>
      <c r="C1525" s="1"/>
      <c r="M1525" s="1"/>
    </row>
    <row r="1526" spans="1:13" x14ac:dyDescent="0.2">
      <c r="A1526" s="1"/>
      <c r="C1526" s="1"/>
      <c r="M1526" s="1"/>
    </row>
    <row r="1527" spans="1:13" x14ac:dyDescent="0.2">
      <c r="A1527" s="1"/>
      <c r="C1527" s="1"/>
      <c r="M1527" s="1"/>
    </row>
    <row r="1528" spans="1:13" x14ac:dyDescent="0.2">
      <c r="A1528" s="1"/>
      <c r="C1528" s="1"/>
      <c r="M1528" s="1"/>
    </row>
    <row r="1529" spans="1:13" x14ac:dyDescent="0.2">
      <c r="A1529" s="1"/>
      <c r="C1529" s="1"/>
      <c r="M1529" s="1"/>
    </row>
    <row r="1530" spans="1:13" x14ac:dyDescent="0.2">
      <c r="A1530" s="1"/>
      <c r="C1530" s="1"/>
      <c r="M1530" s="1"/>
    </row>
    <row r="1531" spans="1:13" x14ac:dyDescent="0.2">
      <c r="A1531" s="1"/>
      <c r="C1531" s="1"/>
      <c r="M1531" s="1"/>
    </row>
    <row r="1532" spans="1:13" x14ac:dyDescent="0.2">
      <c r="A1532" s="1"/>
      <c r="C1532" s="1"/>
      <c r="M1532" s="1"/>
    </row>
    <row r="1533" spans="1:13" x14ac:dyDescent="0.2">
      <c r="A1533" s="1"/>
      <c r="C1533" s="1"/>
      <c r="M1533" s="1"/>
    </row>
    <row r="1534" spans="1:13" x14ac:dyDescent="0.2">
      <c r="A1534" s="1"/>
      <c r="C1534" s="1"/>
      <c r="M1534" s="1"/>
    </row>
    <row r="1535" spans="1:13" x14ac:dyDescent="0.2">
      <c r="A1535" s="1"/>
      <c r="C1535" s="1"/>
      <c r="M1535" s="1"/>
    </row>
    <row r="1536" spans="1:13" x14ac:dyDescent="0.2">
      <c r="A1536" s="1"/>
      <c r="C1536" s="1"/>
      <c r="M1536" s="1"/>
    </row>
    <row r="1537" spans="1:13" x14ac:dyDescent="0.2">
      <c r="A1537" s="1"/>
      <c r="C1537" s="1"/>
      <c r="M1537" s="1"/>
    </row>
    <row r="1538" spans="1:13" x14ac:dyDescent="0.2">
      <c r="A1538" s="1"/>
      <c r="C1538" s="1"/>
      <c r="M1538" s="1"/>
    </row>
    <row r="1539" spans="1:13" x14ac:dyDescent="0.2">
      <c r="A1539" s="1"/>
      <c r="C1539" s="1"/>
      <c r="M1539" s="1"/>
    </row>
    <row r="1540" spans="1:13" x14ac:dyDescent="0.2">
      <c r="A1540" s="1"/>
      <c r="C1540" s="1"/>
      <c r="M1540" s="1"/>
    </row>
    <row r="1541" spans="1:13" x14ac:dyDescent="0.2">
      <c r="A1541" s="1"/>
      <c r="C1541" s="1"/>
      <c r="M1541" s="1"/>
    </row>
    <row r="1542" spans="1:13" x14ac:dyDescent="0.2">
      <c r="A1542" s="1"/>
      <c r="C1542" s="1"/>
      <c r="M1542" s="1"/>
    </row>
    <row r="1543" spans="1:13" x14ac:dyDescent="0.2">
      <c r="A1543" s="1"/>
      <c r="C1543" s="1"/>
      <c r="M1543" s="1"/>
    </row>
    <row r="1544" spans="1:13" x14ac:dyDescent="0.2">
      <c r="A1544" s="1"/>
      <c r="C1544" s="1"/>
      <c r="M1544" s="1"/>
    </row>
    <row r="1545" spans="1:13" x14ac:dyDescent="0.2">
      <c r="A1545" s="1"/>
      <c r="C1545" s="1"/>
      <c r="M1545" s="1"/>
    </row>
    <row r="1546" spans="1:13" x14ac:dyDescent="0.2">
      <c r="A1546" s="1"/>
      <c r="C1546" s="1"/>
      <c r="M1546" s="1"/>
    </row>
    <row r="1547" spans="1:13" x14ac:dyDescent="0.2">
      <c r="A1547" s="1"/>
      <c r="C1547" s="1"/>
      <c r="M1547" s="1"/>
    </row>
    <row r="1548" spans="1:13" x14ac:dyDescent="0.2">
      <c r="A1548" s="1"/>
      <c r="C1548" s="1"/>
      <c r="M1548" s="1"/>
    </row>
    <row r="1549" spans="1:13" x14ac:dyDescent="0.2">
      <c r="A1549" s="1"/>
      <c r="C1549" s="1"/>
      <c r="M1549" s="1"/>
    </row>
    <row r="1550" spans="1:13" x14ac:dyDescent="0.2">
      <c r="A1550" s="1"/>
      <c r="C1550" s="1"/>
      <c r="M1550" s="1"/>
    </row>
    <row r="1551" spans="1:13" x14ac:dyDescent="0.2">
      <c r="A1551" s="1"/>
      <c r="C1551" s="1"/>
      <c r="M1551" s="1"/>
    </row>
    <row r="1552" spans="1:13" x14ac:dyDescent="0.2">
      <c r="A1552" s="1"/>
      <c r="C1552" s="1"/>
      <c r="M1552" s="1"/>
    </row>
    <row r="1553" spans="1:13" x14ac:dyDescent="0.2">
      <c r="A1553" s="1"/>
      <c r="C1553" s="1"/>
      <c r="M1553" s="1"/>
    </row>
    <row r="1554" spans="1:13" x14ac:dyDescent="0.2">
      <c r="A1554" s="1"/>
      <c r="C1554" s="1"/>
      <c r="M1554" s="1"/>
    </row>
    <row r="1555" spans="1:13" x14ac:dyDescent="0.2">
      <c r="A1555" s="1"/>
      <c r="C1555" s="1"/>
      <c r="M1555" s="1"/>
    </row>
    <row r="1556" spans="1:13" x14ac:dyDescent="0.2">
      <c r="A1556" s="1"/>
      <c r="C1556" s="1"/>
      <c r="M1556" s="1"/>
    </row>
    <row r="1557" spans="1:13" x14ac:dyDescent="0.2">
      <c r="A1557" s="1"/>
      <c r="C1557" s="1"/>
      <c r="M1557" s="1"/>
    </row>
    <row r="1558" spans="1:13" x14ac:dyDescent="0.2">
      <c r="A1558" s="1"/>
      <c r="C1558" s="1"/>
      <c r="M1558" s="1"/>
    </row>
    <row r="1559" spans="1:13" x14ac:dyDescent="0.2">
      <c r="A1559" s="1"/>
      <c r="C1559" s="1"/>
      <c r="M1559" s="1"/>
    </row>
    <row r="1560" spans="1:13" x14ac:dyDescent="0.2">
      <c r="A1560" s="1"/>
      <c r="C1560" s="1"/>
      <c r="M1560" s="1"/>
    </row>
    <row r="1561" spans="1:13" x14ac:dyDescent="0.2">
      <c r="A1561" s="1"/>
      <c r="C1561" s="1"/>
      <c r="M1561" s="1"/>
    </row>
    <row r="1562" spans="1:13" x14ac:dyDescent="0.2">
      <c r="A1562" s="1"/>
      <c r="C1562" s="1"/>
      <c r="M1562" s="1"/>
    </row>
    <row r="1563" spans="1:13" x14ac:dyDescent="0.2">
      <c r="A1563" s="1"/>
      <c r="C1563" s="1"/>
      <c r="M1563" s="1"/>
    </row>
    <row r="1564" spans="1:13" x14ac:dyDescent="0.2">
      <c r="A1564" s="1"/>
      <c r="C1564" s="1"/>
      <c r="M1564" s="1"/>
    </row>
    <row r="1565" spans="1:13" x14ac:dyDescent="0.2">
      <c r="A1565" s="1"/>
      <c r="C1565" s="1"/>
      <c r="M1565" s="1"/>
    </row>
    <row r="1566" spans="1:13" x14ac:dyDescent="0.2">
      <c r="A1566" s="1"/>
      <c r="C1566" s="1"/>
      <c r="M1566" s="1"/>
    </row>
    <row r="1567" spans="1:13" x14ac:dyDescent="0.2">
      <c r="A1567" s="1"/>
      <c r="C1567" s="1"/>
      <c r="M1567" s="1"/>
    </row>
    <row r="1568" spans="1:13" x14ac:dyDescent="0.2">
      <c r="A1568" s="1"/>
      <c r="C1568" s="1"/>
      <c r="M1568" s="1"/>
    </row>
    <row r="1569" spans="1:13" x14ac:dyDescent="0.2">
      <c r="A1569" s="1"/>
      <c r="C1569" s="1"/>
      <c r="M1569" s="1"/>
    </row>
    <row r="1570" spans="1:13" x14ac:dyDescent="0.2">
      <c r="A1570" s="1"/>
      <c r="C1570" s="1"/>
      <c r="M1570" s="1"/>
    </row>
    <row r="1571" spans="1:13" x14ac:dyDescent="0.2">
      <c r="A1571" s="1"/>
      <c r="C1571" s="1"/>
      <c r="M1571" s="1"/>
    </row>
    <row r="1572" spans="1:13" x14ac:dyDescent="0.2">
      <c r="A1572" s="1"/>
      <c r="C1572" s="1"/>
      <c r="M1572" s="1"/>
    </row>
    <row r="1573" spans="1:13" x14ac:dyDescent="0.2">
      <c r="A1573" s="1"/>
      <c r="C1573" s="1"/>
      <c r="M1573" s="1"/>
    </row>
    <row r="1574" spans="1:13" x14ac:dyDescent="0.2">
      <c r="A1574" s="1"/>
      <c r="C1574" s="1"/>
      <c r="M1574" s="1"/>
    </row>
    <row r="1575" spans="1:13" x14ac:dyDescent="0.2">
      <c r="A1575" s="1"/>
      <c r="C1575" s="1"/>
      <c r="M1575" s="1"/>
    </row>
    <row r="1576" spans="1:13" x14ac:dyDescent="0.2">
      <c r="A1576" s="1"/>
      <c r="C1576" s="1"/>
      <c r="M1576" s="1"/>
    </row>
    <row r="1577" spans="1:13" x14ac:dyDescent="0.2">
      <c r="A1577" s="1"/>
      <c r="C1577" s="1"/>
      <c r="M1577" s="1"/>
    </row>
    <row r="1578" spans="1:13" x14ac:dyDescent="0.2">
      <c r="A1578" s="1"/>
      <c r="C1578" s="1"/>
      <c r="M1578" s="1"/>
    </row>
    <row r="1579" spans="1:13" x14ac:dyDescent="0.2">
      <c r="A1579" s="1"/>
      <c r="C1579" s="1"/>
      <c r="M1579" s="1"/>
    </row>
    <row r="1580" spans="1:13" x14ac:dyDescent="0.2">
      <c r="A1580" s="1"/>
      <c r="C1580" s="1"/>
      <c r="M1580" s="1"/>
    </row>
    <row r="1581" spans="1:13" x14ac:dyDescent="0.2">
      <c r="A1581" s="1"/>
      <c r="C1581" s="1"/>
      <c r="M1581" s="1"/>
    </row>
    <row r="1582" spans="1:13" x14ac:dyDescent="0.2">
      <c r="A1582" s="1"/>
      <c r="C1582" s="1"/>
      <c r="M1582" s="1"/>
    </row>
    <row r="1583" spans="1:13" x14ac:dyDescent="0.2">
      <c r="A1583" s="1"/>
      <c r="C1583" s="1"/>
      <c r="M1583" s="1"/>
    </row>
    <row r="1584" spans="1:13" x14ac:dyDescent="0.2">
      <c r="A1584" s="1"/>
      <c r="C1584" s="1"/>
      <c r="M1584" s="1"/>
    </row>
    <row r="1585" spans="1:13" x14ac:dyDescent="0.2">
      <c r="A1585" s="1"/>
      <c r="C1585" s="1"/>
      <c r="M1585" s="1"/>
    </row>
    <row r="1586" spans="1:13" x14ac:dyDescent="0.2">
      <c r="A1586" s="1"/>
      <c r="C1586" s="1"/>
      <c r="M1586" s="1"/>
    </row>
    <row r="1587" spans="1:13" x14ac:dyDescent="0.2">
      <c r="A1587" s="1"/>
      <c r="C1587" s="1"/>
      <c r="M1587" s="1"/>
    </row>
    <row r="1588" spans="1:13" x14ac:dyDescent="0.2">
      <c r="A1588" s="1"/>
      <c r="C1588" s="1"/>
      <c r="M1588" s="1"/>
    </row>
    <row r="1589" spans="1:13" x14ac:dyDescent="0.2">
      <c r="A1589" s="1"/>
      <c r="C1589" s="1"/>
      <c r="M1589" s="1"/>
    </row>
    <row r="1590" spans="1:13" x14ac:dyDescent="0.2">
      <c r="A1590" s="1"/>
      <c r="C1590" s="1"/>
      <c r="M1590" s="1"/>
    </row>
    <row r="1591" spans="1:13" x14ac:dyDescent="0.2">
      <c r="A1591" s="1"/>
      <c r="C1591" s="1"/>
      <c r="M1591" s="1"/>
    </row>
    <row r="1592" spans="1:13" x14ac:dyDescent="0.2">
      <c r="A1592" s="1"/>
      <c r="C1592" s="1"/>
      <c r="M1592" s="1"/>
    </row>
    <row r="1593" spans="1:13" x14ac:dyDescent="0.2">
      <c r="A1593" s="1"/>
      <c r="C1593" s="1"/>
      <c r="M1593" s="1"/>
    </row>
    <row r="1594" spans="1:13" x14ac:dyDescent="0.2">
      <c r="A1594" s="1"/>
      <c r="C1594" s="1"/>
      <c r="M1594" s="1"/>
    </row>
    <row r="1595" spans="1:13" x14ac:dyDescent="0.2">
      <c r="A1595" s="1"/>
      <c r="C1595" s="1"/>
      <c r="M1595" s="1"/>
    </row>
    <row r="1596" spans="1:13" x14ac:dyDescent="0.2">
      <c r="A1596" s="1"/>
      <c r="C1596" s="1"/>
      <c r="M1596" s="1"/>
    </row>
    <row r="1597" spans="1:13" x14ac:dyDescent="0.2">
      <c r="A1597" s="1"/>
      <c r="C1597" s="1"/>
      <c r="M1597" s="1"/>
    </row>
    <row r="1598" spans="1:13" x14ac:dyDescent="0.2">
      <c r="A1598" s="1"/>
      <c r="C1598" s="1"/>
      <c r="M1598" s="1"/>
    </row>
    <row r="1599" spans="1:13" x14ac:dyDescent="0.2">
      <c r="A1599" s="1"/>
      <c r="C1599" s="1"/>
      <c r="M1599" s="1"/>
    </row>
    <row r="1600" spans="1:13" x14ac:dyDescent="0.2">
      <c r="A1600" s="1"/>
      <c r="C1600" s="1"/>
      <c r="M1600" s="1"/>
    </row>
    <row r="1601" spans="1:13" x14ac:dyDescent="0.2">
      <c r="A1601" s="1"/>
      <c r="C1601" s="1"/>
      <c r="M1601" s="1"/>
    </row>
    <row r="1602" spans="1:13" x14ac:dyDescent="0.2">
      <c r="A1602" s="1"/>
      <c r="C1602" s="1"/>
      <c r="M1602" s="1"/>
    </row>
    <row r="1603" spans="1:13" x14ac:dyDescent="0.2">
      <c r="A1603" s="1"/>
      <c r="C1603" s="1"/>
      <c r="M1603" s="1"/>
    </row>
    <row r="1604" spans="1:13" x14ac:dyDescent="0.2">
      <c r="A1604" s="1"/>
      <c r="C1604" s="1"/>
      <c r="M1604" s="1"/>
    </row>
    <row r="1605" spans="1:13" x14ac:dyDescent="0.2">
      <c r="A1605" s="1"/>
      <c r="C1605" s="1"/>
      <c r="M1605" s="1"/>
    </row>
    <row r="1606" spans="1:13" x14ac:dyDescent="0.2">
      <c r="A1606" s="1"/>
      <c r="C1606" s="1"/>
      <c r="M1606" s="1"/>
    </row>
    <row r="1607" spans="1:13" x14ac:dyDescent="0.2">
      <c r="A1607" s="1"/>
      <c r="C1607" s="1"/>
      <c r="M1607" s="1"/>
    </row>
    <row r="1608" spans="1:13" x14ac:dyDescent="0.2">
      <c r="A1608" s="1"/>
      <c r="C1608" s="1"/>
      <c r="M1608" s="1"/>
    </row>
    <row r="1609" spans="1:13" x14ac:dyDescent="0.2">
      <c r="A1609" s="1"/>
      <c r="C1609" s="1"/>
      <c r="M1609" s="1"/>
    </row>
    <row r="1610" spans="1:13" x14ac:dyDescent="0.2">
      <c r="A1610" s="1"/>
      <c r="C1610" s="1"/>
      <c r="M1610" s="1"/>
    </row>
    <row r="1611" spans="1:13" x14ac:dyDescent="0.2">
      <c r="A1611" s="1"/>
      <c r="C1611" s="1"/>
      <c r="M1611" s="1"/>
    </row>
    <row r="1612" spans="1:13" x14ac:dyDescent="0.2">
      <c r="A1612" s="1"/>
      <c r="C1612" s="1"/>
      <c r="M1612" s="1"/>
    </row>
    <row r="1613" spans="1:13" x14ac:dyDescent="0.2">
      <c r="A1613" s="1"/>
      <c r="C1613" s="1"/>
      <c r="M1613" s="1"/>
    </row>
    <row r="1614" spans="1:13" x14ac:dyDescent="0.2">
      <c r="A1614" s="1"/>
      <c r="C1614" s="1"/>
      <c r="M1614" s="1"/>
    </row>
    <row r="1615" spans="1:13" x14ac:dyDescent="0.2">
      <c r="A1615" s="1"/>
      <c r="C1615" s="1"/>
      <c r="M1615" s="1"/>
    </row>
    <row r="1616" spans="1:13" x14ac:dyDescent="0.2">
      <c r="A1616" s="1"/>
      <c r="C1616" s="1"/>
      <c r="M1616" s="1"/>
    </row>
    <row r="1617" spans="1:13" x14ac:dyDescent="0.2">
      <c r="A1617" s="1"/>
      <c r="C1617" s="1"/>
      <c r="M1617" s="1"/>
    </row>
    <row r="1618" spans="1:13" x14ac:dyDescent="0.2">
      <c r="A1618" s="1"/>
      <c r="C1618" s="1"/>
      <c r="M1618" s="1"/>
    </row>
    <row r="1619" spans="1:13" x14ac:dyDescent="0.2">
      <c r="A1619" s="1"/>
      <c r="C1619" s="1"/>
      <c r="M1619" s="1"/>
    </row>
    <row r="1620" spans="1:13" x14ac:dyDescent="0.2">
      <c r="A1620" s="1"/>
      <c r="C1620" s="1"/>
      <c r="M1620" s="1"/>
    </row>
    <row r="1621" spans="1:13" x14ac:dyDescent="0.2">
      <c r="A1621" s="1"/>
      <c r="C1621" s="1"/>
      <c r="M1621" s="1"/>
    </row>
    <row r="1622" spans="1:13" x14ac:dyDescent="0.2">
      <c r="A1622" s="1"/>
      <c r="C1622" s="1"/>
      <c r="M1622" s="1"/>
    </row>
    <row r="1623" spans="1:13" x14ac:dyDescent="0.2">
      <c r="A1623" s="1"/>
      <c r="C1623" s="1"/>
      <c r="M1623" s="1"/>
    </row>
    <row r="1624" spans="1:13" x14ac:dyDescent="0.2">
      <c r="A1624" s="1"/>
      <c r="C1624" s="1"/>
      <c r="M1624" s="1"/>
    </row>
    <row r="1625" spans="1:13" x14ac:dyDescent="0.2">
      <c r="A1625" s="1"/>
      <c r="C1625" s="1"/>
      <c r="M1625" s="1"/>
    </row>
    <row r="1626" spans="1:13" x14ac:dyDescent="0.2">
      <c r="A1626" s="1"/>
      <c r="C1626" s="1"/>
      <c r="M1626" s="1"/>
    </row>
    <row r="1627" spans="1:13" x14ac:dyDescent="0.2">
      <c r="A1627" s="1"/>
      <c r="C1627" s="1"/>
      <c r="M1627" s="1"/>
    </row>
    <row r="1628" spans="1:13" x14ac:dyDescent="0.2">
      <c r="A1628" s="1"/>
      <c r="C1628" s="1"/>
      <c r="M1628" s="1"/>
    </row>
    <row r="1629" spans="1:13" x14ac:dyDescent="0.2">
      <c r="A1629" s="1"/>
      <c r="C1629" s="1"/>
      <c r="M1629" s="1"/>
    </row>
    <row r="1630" spans="1:13" x14ac:dyDescent="0.2">
      <c r="A1630" s="1"/>
      <c r="C1630" s="1"/>
      <c r="M1630" s="1"/>
    </row>
    <row r="1631" spans="1:13" x14ac:dyDescent="0.2">
      <c r="A1631" s="1"/>
      <c r="C1631" s="1"/>
      <c r="M1631" s="1"/>
    </row>
    <row r="1632" spans="1:13" x14ac:dyDescent="0.2">
      <c r="A1632" s="1"/>
      <c r="C1632" s="1"/>
      <c r="M1632" s="1"/>
    </row>
    <row r="1633" spans="1:13" x14ac:dyDescent="0.2">
      <c r="A1633" s="1"/>
      <c r="C1633" s="1"/>
      <c r="M1633" s="1"/>
    </row>
    <row r="1634" spans="1:13" x14ac:dyDescent="0.2">
      <c r="A1634" s="1"/>
      <c r="C1634" s="1"/>
      <c r="M1634" s="1"/>
    </row>
    <row r="1635" spans="1:13" x14ac:dyDescent="0.2">
      <c r="A1635" s="1"/>
      <c r="C1635" s="1"/>
      <c r="M1635" s="1"/>
    </row>
    <row r="1636" spans="1:13" x14ac:dyDescent="0.2">
      <c r="A1636" s="1"/>
      <c r="C1636" s="1"/>
      <c r="M1636" s="1"/>
    </row>
    <row r="1637" spans="1:13" x14ac:dyDescent="0.2">
      <c r="A1637" s="1"/>
      <c r="C1637" s="1"/>
      <c r="M1637" s="1"/>
    </row>
    <row r="1638" spans="1:13" x14ac:dyDescent="0.2">
      <c r="A1638" s="1"/>
      <c r="C1638" s="1"/>
      <c r="M1638" s="1"/>
    </row>
    <row r="1639" spans="1:13" x14ac:dyDescent="0.2">
      <c r="A1639" s="1"/>
      <c r="C1639" s="1"/>
      <c r="M1639" s="1"/>
    </row>
    <row r="1640" spans="1:13" x14ac:dyDescent="0.2">
      <c r="A1640" s="1"/>
      <c r="C1640" s="1"/>
      <c r="M1640" s="1"/>
    </row>
    <row r="1641" spans="1:13" x14ac:dyDescent="0.2">
      <c r="A1641" s="1"/>
      <c r="C1641" s="1"/>
      <c r="M1641" s="1"/>
    </row>
    <row r="1642" spans="1:13" x14ac:dyDescent="0.2">
      <c r="A1642" s="1"/>
      <c r="C1642" s="1"/>
      <c r="M1642" s="1"/>
    </row>
    <row r="1643" spans="1:13" x14ac:dyDescent="0.2">
      <c r="A1643" s="1"/>
      <c r="C1643" s="1"/>
      <c r="M1643" s="1"/>
    </row>
    <row r="1644" spans="1:13" x14ac:dyDescent="0.2">
      <c r="A1644" s="1"/>
      <c r="C1644" s="1"/>
      <c r="M1644" s="1"/>
    </row>
    <row r="1645" spans="1:13" x14ac:dyDescent="0.2">
      <c r="A1645" s="1"/>
      <c r="C1645" s="1"/>
      <c r="M1645" s="1"/>
    </row>
    <row r="1646" spans="1:13" x14ac:dyDescent="0.2">
      <c r="A1646" s="1"/>
      <c r="C1646" s="1"/>
      <c r="M1646" s="1"/>
    </row>
    <row r="1647" spans="1:13" x14ac:dyDescent="0.2">
      <c r="A1647" s="1"/>
      <c r="C1647" s="1"/>
      <c r="M1647" s="1"/>
    </row>
    <row r="1648" spans="1:13" x14ac:dyDescent="0.2">
      <c r="A1648" s="1"/>
      <c r="C1648" s="1"/>
      <c r="M1648" s="1"/>
    </row>
    <row r="1649" spans="1:13" x14ac:dyDescent="0.2">
      <c r="A1649" s="1"/>
      <c r="C1649" s="1"/>
      <c r="M1649" s="1"/>
    </row>
    <row r="1650" spans="1:13" x14ac:dyDescent="0.2">
      <c r="A1650" s="1"/>
      <c r="C1650" s="1"/>
      <c r="M1650" s="1"/>
    </row>
    <row r="1651" spans="1:13" x14ac:dyDescent="0.2">
      <c r="A1651" s="1"/>
      <c r="C1651" s="1"/>
      <c r="M1651" s="1"/>
    </row>
    <row r="1652" spans="1:13" x14ac:dyDescent="0.2">
      <c r="A1652" s="1"/>
      <c r="C1652" s="1"/>
      <c r="M1652" s="1"/>
    </row>
    <row r="1653" spans="1:13" x14ac:dyDescent="0.2">
      <c r="A1653" s="1"/>
      <c r="C1653" s="1"/>
      <c r="M1653" s="1"/>
    </row>
    <row r="1654" spans="1:13" x14ac:dyDescent="0.2">
      <c r="A1654" s="1"/>
      <c r="C1654" s="1"/>
      <c r="M1654" s="1"/>
    </row>
    <row r="1655" spans="1:13" x14ac:dyDescent="0.2">
      <c r="A1655" s="1"/>
      <c r="C1655" s="1"/>
      <c r="M1655" s="1"/>
    </row>
    <row r="1656" spans="1:13" x14ac:dyDescent="0.2">
      <c r="A1656" s="1"/>
      <c r="C1656" s="1"/>
      <c r="M1656" s="1"/>
    </row>
    <row r="1657" spans="1:13" x14ac:dyDescent="0.2">
      <c r="A1657" s="1"/>
      <c r="C1657" s="1"/>
      <c r="M1657" s="1"/>
    </row>
    <row r="1658" spans="1:13" x14ac:dyDescent="0.2">
      <c r="A1658" s="1"/>
      <c r="C1658" s="1"/>
      <c r="M1658" s="1"/>
    </row>
    <row r="1659" spans="1:13" x14ac:dyDescent="0.2">
      <c r="A1659" s="1"/>
      <c r="C1659" s="1"/>
      <c r="M1659" s="1"/>
    </row>
    <row r="1660" spans="1:13" x14ac:dyDescent="0.2">
      <c r="A1660" s="1"/>
      <c r="C1660" s="1"/>
      <c r="M1660" s="1"/>
    </row>
    <row r="1661" spans="1:13" x14ac:dyDescent="0.2">
      <c r="A1661" s="1"/>
      <c r="C1661" s="1"/>
      <c r="M1661" s="1"/>
    </row>
    <row r="1662" spans="1:13" x14ac:dyDescent="0.2">
      <c r="A1662" s="1"/>
      <c r="C1662" s="1"/>
      <c r="M1662" s="1"/>
    </row>
    <row r="1663" spans="1:13" x14ac:dyDescent="0.2">
      <c r="A1663" s="1"/>
      <c r="C1663" s="1"/>
      <c r="M1663" s="1"/>
    </row>
    <row r="1664" spans="1:13" x14ac:dyDescent="0.2">
      <c r="A1664" s="1"/>
      <c r="C1664" s="1"/>
      <c r="M1664" s="1"/>
    </row>
    <row r="1665" spans="1:13" x14ac:dyDescent="0.2">
      <c r="A1665" s="1"/>
      <c r="C1665" s="1"/>
      <c r="M1665" s="1"/>
    </row>
    <row r="1666" spans="1:13" x14ac:dyDescent="0.2">
      <c r="A1666" s="1"/>
      <c r="C1666" s="1"/>
      <c r="M1666" s="1"/>
    </row>
    <row r="1667" spans="1:13" x14ac:dyDescent="0.2">
      <c r="A1667" s="1"/>
      <c r="C1667" s="1"/>
      <c r="M1667" s="1"/>
    </row>
    <row r="1668" spans="1:13" x14ac:dyDescent="0.2">
      <c r="A1668" s="1"/>
      <c r="C1668" s="1"/>
      <c r="M1668" s="1"/>
    </row>
    <row r="1669" spans="1:13" x14ac:dyDescent="0.2">
      <c r="A1669" s="1"/>
      <c r="C1669" s="1"/>
      <c r="M1669" s="1"/>
    </row>
    <row r="1670" spans="1:13" x14ac:dyDescent="0.2">
      <c r="A1670" s="1"/>
      <c r="C1670" s="1"/>
      <c r="M1670" s="1"/>
    </row>
    <row r="1671" spans="1:13" x14ac:dyDescent="0.2">
      <c r="A1671" s="1"/>
      <c r="C1671" s="1"/>
      <c r="M1671" s="1"/>
    </row>
    <row r="1672" spans="1:13" x14ac:dyDescent="0.2">
      <c r="A1672" s="1"/>
      <c r="C1672" s="1"/>
      <c r="M1672" s="1"/>
    </row>
    <row r="1673" spans="1:13" x14ac:dyDescent="0.2">
      <c r="A1673" s="1"/>
      <c r="C1673" s="1"/>
      <c r="M1673" s="1"/>
    </row>
    <row r="1674" spans="1:13" x14ac:dyDescent="0.2">
      <c r="A1674" s="1"/>
      <c r="C1674" s="1"/>
      <c r="M1674" s="1"/>
    </row>
    <row r="1675" spans="1:13" x14ac:dyDescent="0.2">
      <c r="A1675" s="1"/>
      <c r="C1675" s="1"/>
      <c r="M1675" s="1"/>
    </row>
    <row r="1676" spans="1:13" x14ac:dyDescent="0.2">
      <c r="A1676" s="1"/>
      <c r="C1676" s="1"/>
      <c r="M1676" s="1"/>
    </row>
    <row r="1677" spans="1:13" x14ac:dyDescent="0.2">
      <c r="A1677" s="1"/>
      <c r="C1677" s="1"/>
      <c r="M1677" s="1"/>
    </row>
    <row r="1678" spans="1:13" x14ac:dyDescent="0.2">
      <c r="A1678" s="1"/>
      <c r="C1678" s="1"/>
      <c r="M1678" s="1"/>
    </row>
    <row r="1679" spans="1:13" x14ac:dyDescent="0.2">
      <c r="A1679" s="1"/>
      <c r="C1679" s="1"/>
      <c r="M1679" s="1"/>
    </row>
    <row r="1680" spans="1:13" x14ac:dyDescent="0.2">
      <c r="A1680" s="1"/>
      <c r="C1680" s="1"/>
      <c r="M1680" s="1"/>
    </row>
    <row r="1681" spans="1:13" x14ac:dyDescent="0.2">
      <c r="A1681" s="1"/>
      <c r="C1681" s="1"/>
      <c r="M1681" s="1"/>
    </row>
    <row r="1682" spans="1:13" x14ac:dyDescent="0.2">
      <c r="A1682" s="1"/>
      <c r="C1682" s="1"/>
      <c r="M1682" s="1"/>
    </row>
    <row r="1683" spans="1:13" x14ac:dyDescent="0.2">
      <c r="A1683" s="1"/>
      <c r="C1683" s="1"/>
      <c r="M1683" s="1"/>
    </row>
    <row r="1684" spans="1:13" x14ac:dyDescent="0.2">
      <c r="A1684" s="1"/>
      <c r="C1684" s="1"/>
      <c r="M1684" s="1"/>
    </row>
    <row r="1685" spans="1:13" x14ac:dyDescent="0.2">
      <c r="A1685" s="1"/>
      <c r="C1685" s="1"/>
      <c r="M1685" s="1"/>
    </row>
    <row r="1686" spans="1:13" x14ac:dyDescent="0.2">
      <c r="A1686" s="1"/>
      <c r="C1686" s="1"/>
      <c r="M1686" s="1"/>
    </row>
    <row r="1687" spans="1:13" x14ac:dyDescent="0.2">
      <c r="A1687" s="1"/>
      <c r="C1687" s="1"/>
      <c r="M1687" s="1"/>
    </row>
    <row r="1688" spans="1:13" x14ac:dyDescent="0.2">
      <c r="A1688" s="1"/>
      <c r="C1688" s="1"/>
      <c r="M1688" s="1"/>
    </row>
    <row r="1689" spans="1:13" x14ac:dyDescent="0.2">
      <c r="A1689" s="1"/>
      <c r="C1689" s="1"/>
      <c r="M1689" s="1"/>
    </row>
    <row r="1690" spans="1:13" x14ac:dyDescent="0.2">
      <c r="A1690" s="1"/>
      <c r="C1690" s="1"/>
      <c r="M1690" s="1"/>
    </row>
    <row r="1691" spans="1:13" x14ac:dyDescent="0.2">
      <c r="A1691" s="1"/>
      <c r="C1691" s="1"/>
      <c r="M1691" s="1"/>
    </row>
    <row r="1692" spans="1:13" x14ac:dyDescent="0.2">
      <c r="A1692" s="1"/>
      <c r="C1692" s="1"/>
      <c r="M1692" s="1"/>
    </row>
    <row r="1693" spans="1:13" x14ac:dyDescent="0.2">
      <c r="A1693" s="1"/>
      <c r="C1693" s="1"/>
      <c r="M1693" s="1"/>
    </row>
    <row r="1694" spans="1:13" x14ac:dyDescent="0.2">
      <c r="A1694" s="1"/>
      <c r="C1694" s="1"/>
      <c r="M1694" s="1"/>
    </row>
    <row r="1695" spans="1:13" x14ac:dyDescent="0.2">
      <c r="A1695" s="1"/>
      <c r="C1695" s="1"/>
      <c r="M1695" s="1"/>
    </row>
    <row r="1696" spans="1:13" x14ac:dyDescent="0.2">
      <c r="A1696" s="1"/>
      <c r="C1696" s="1"/>
      <c r="M1696" s="1"/>
    </row>
    <row r="1697" spans="1:13" x14ac:dyDescent="0.2">
      <c r="A1697" s="1"/>
      <c r="C1697" s="1"/>
      <c r="M1697" s="1"/>
    </row>
    <row r="1698" spans="1:13" x14ac:dyDescent="0.2">
      <c r="A1698" s="1"/>
      <c r="C1698" s="1"/>
      <c r="M1698" s="1"/>
    </row>
    <row r="1699" spans="1:13" x14ac:dyDescent="0.2">
      <c r="A1699" s="1"/>
      <c r="C1699" s="1"/>
      <c r="M1699" s="1"/>
    </row>
    <row r="1700" spans="1:13" x14ac:dyDescent="0.2">
      <c r="A1700" s="1"/>
      <c r="C1700" s="1"/>
      <c r="M1700" s="1"/>
    </row>
    <row r="1701" spans="1:13" x14ac:dyDescent="0.2">
      <c r="A1701" s="1"/>
      <c r="C1701" s="1"/>
      <c r="M1701" s="1"/>
    </row>
    <row r="1702" spans="1:13" x14ac:dyDescent="0.2">
      <c r="A1702" s="1"/>
      <c r="C1702" s="1"/>
      <c r="M1702" s="1"/>
    </row>
    <row r="1703" spans="1:13" x14ac:dyDescent="0.2">
      <c r="A1703" s="1"/>
      <c r="C1703" s="1"/>
      <c r="M1703" s="1"/>
    </row>
    <row r="1704" spans="1:13" x14ac:dyDescent="0.2">
      <c r="A1704" s="1"/>
      <c r="C1704" s="1"/>
      <c r="M1704" s="1"/>
    </row>
    <row r="1705" spans="1:13" x14ac:dyDescent="0.2">
      <c r="A1705" s="1"/>
      <c r="C1705" s="1"/>
      <c r="M1705" s="1"/>
    </row>
    <row r="1706" spans="1:13" x14ac:dyDescent="0.2">
      <c r="A1706" s="1"/>
      <c r="C1706" s="1"/>
      <c r="M1706" s="1"/>
    </row>
    <row r="1707" spans="1:13" x14ac:dyDescent="0.2">
      <c r="A1707" s="1"/>
      <c r="C1707" s="1"/>
      <c r="M1707" s="1"/>
    </row>
    <row r="1708" spans="1:13" x14ac:dyDescent="0.2">
      <c r="A1708" s="1"/>
      <c r="C1708" s="1"/>
      <c r="M1708" s="1"/>
    </row>
    <row r="1709" spans="1:13" x14ac:dyDescent="0.2">
      <c r="A1709" s="1"/>
      <c r="C1709" s="1"/>
      <c r="M1709" s="1"/>
    </row>
    <row r="1710" spans="1:13" x14ac:dyDescent="0.2">
      <c r="A1710" s="1"/>
      <c r="C1710" s="1"/>
      <c r="M1710" s="1"/>
    </row>
    <row r="1711" spans="1:13" x14ac:dyDescent="0.2">
      <c r="A1711" s="1"/>
      <c r="C1711" s="1"/>
      <c r="M1711" s="1"/>
    </row>
    <row r="1712" spans="1:13" x14ac:dyDescent="0.2">
      <c r="A1712" s="1"/>
      <c r="C1712" s="1"/>
      <c r="M1712" s="1"/>
    </row>
    <row r="1713" spans="1:13" x14ac:dyDescent="0.2">
      <c r="A1713" s="1"/>
      <c r="C1713" s="1"/>
      <c r="M1713" s="1"/>
    </row>
    <row r="1714" spans="1:13" x14ac:dyDescent="0.2">
      <c r="A1714" s="1"/>
      <c r="C1714" s="1"/>
      <c r="M1714" s="1"/>
    </row>
    <row r="1715" spans="1:13" x14ac:dyDescent="0.2">
      <c r="A1715" s="1"/>
      <c r="C1715" s="1"/>
      <c r="M1715" s="1"/>
    </row>
    <row r="1716" spans="1:13" x14ac:dyDescent="0.2">
      <c r="A1716" s="1"/>
      <c r="C1716" s="1"/>
      <c r="M1716" s="1"/>
    </row>
    <row r="1717" spans="1:13" x14ac:dyDescent="0.2">
      <c r="A1717" s="1"/>
      <c r="C1717" s="1"/>
      <c r="M1717" s="1"/>
    </row>
    <row r="1718" spans="1:13" x14ac:dyDescent="0.2">
      <c r="A1718" s="1"/>
      <c r="C1718" s="1"/>
      <c r="M1718" s="1"/>
    </row>
    <row r="1719" spans="1:13" x14ac:dyDescent="0.2">
      <c r="A1719" s="1"/>
      <c r="C1719" s="1"/>
      <c r="M1719" s="1"/>
    </row>
    <row r="1720" spans="1:13" x14ac:dyDescent="0.2">
      <c r="A1720" s="1"/>
      <c r="C1720" s="1"/>
      <c r="M1720" s="1"/>
    </row>
    <row r="1721" spans="1:13" x14ac:dyDescent="0.2">
      <c r="A1721" s="1"/>
      <c r="C1721" s="1"/>
      <c r="M1721" s="1"/>
    </row>
    <row r="1722" spans="1:13" x14ac:dyDescent="0.2">
      <c r="A1722" s="1"/>
      <c r="C1722" s="1"/>
      <c r="M1722" s="1"/>
    </row>
    <row r="1723" spans="1:13" x14ac:dyDescent="0.2">
      <c r="A1723" s="1"/>
      <c r="C1723" s="1"/>
      <c r="M1723" s="1"/>
    </row>
    <row r="1724" spans="1:13" x14ac:dyDescent="0.2">
      <c r="A1724" s="1"/>
      <c r="C1724" s="1"/>
      <c r="M1724" s="1"/>
    </row>
    <row r="1725" spans="1:13" x14ac:dyDescent="0.2">
      <c r="A1725" s="1"/>
      <c r="C1725" s="1"/>
      <c r="M1725" s="1"/>
    </row>
    <row r="1726" spans="1:13" x14ac:dyDescent="0.2">
      <c r="A1726" s="1"/>
      <c r="C1726" s="1"/>
      <c r="M1726" s="1"/>
    </row>
    <row r="1727" spans="1:13" x14ac:dyDescent="0.2">
      <c r="A1727" s="1"/>
      <c r="C1727" s="1"/>
      <c r="M1727" s="1"/>
    </row>
    <row r="1728" spans="1:13" x14ac:dyDescent="0.2">
      <c r="A1728" s="1"/>
      <c r="C1728" s="1"/>
      <c r="M1728" s="1"/>
    </row>
    <row r="1729" spans="1:13" x14ac:dyDescent="0.2">
      <c r="A1729" s="1"/>
      <c r="C1729" s="1"/>
      <c r="M1729" s="1"/>
    </row>
    <row r="1730" spans="1:13" x14ac:dyDescent="0.2">
      <c r="A1730" s="1"/>
      <c r="C1730" s="1"/>
      <c r="M1730" s="1"/>
    </row>
    <row r="1731" spans="1:13" x14ac:dyDescent="0.2">
      <c r="A1731" s="1"/>
      <c r="C1731" s="1"/>
      <c r="M1731" s="1"/>
    </row>
    <row r="1732" spans="1:13" x14ac:dyDescent="0.2">
      <c r="A1732" s="1"/>
      <c r="C1732" s="1"/>
      <c r="M1732" s="1"/>
    </row>
    <row r="1733" spans="1:13" x14ac:dyDescent="0.2">
      <c r="A1733" s="1"/>
      <c r="C1733" s="1"/>
      <c r="M1733" s="1"/>
    </row>
    <row r="1734" spans="1:13" x14ac:dyDescent="0.2">
      <c r="A1734" s="1"/>
      <c r="C1734" s="1"/>
      <c r="M1734" s="1"/>
    </row>
    <row r="1735" spans="1:13" x14ac:dyDescent="0.2">
      <c r="A1735" s="1"/>
      <c r="C1735" s="1"/>
      <c r="M1735" s="1"/>
    </row>
    <row r="1736" spans="1:13" x14ac:dyDescent="0.2">
      <c r="A1736" s="1"/>
      <c r="C1736" s="1"/>
      <c r="M1736" s="1"/>
    </row>
    <row r="1737" spans="1:13" x14ac:dyDescent="0.2">
      <c r="A1737" s="1"/>
      <c r="C1737" s="1"/>
      <c r="M1737" s="1"/>
    </row>
    <row r="1738" spans="1:13" x14ac:dyDescent="0.2">
      <c r="A1738" s="1"/>
      <c r="C1738" s="1"/>
      <c r="M1738" s="1"/>
    </row>
    <row r="1739" spans="1:13" x14ac:dyDescent="0.2">
      <c r="A1739" s="1"/>
      <c r="C1739" s="1"/>
      <c r="M1739" s="1"/>
    </row>
    <row r="1740" spans="1:13" x14ac:dyDescent="0.2">
      <c r="A1740" s="1"/>
      <c r="C1740" s="1"/>
      <c r="M1740" s="1"/>
    </row>
    <row r="1741" spans="1:13" x14ac:dyDescent="0.2">
      <c r="A1741" s="1"/>
      <c r="C1741" s="1"/>
      <c r="M1741" s="1"/>
    </row>
    <row r="1742" spans="1:13" x14ac:dyDescent="0.2">
      <c r="A1742" s="1"/>
      <c r="C1742" s="1"/>
      <c r="M1742" s="1"/>
    </row>
    <row r="1743" spans="1:13" x14ac:dyDescent="0.2">
      <c r="A1743" s="1"/>
      <c r="C1743" s="1"/>
      <c r="M1743" s="1"/>
    </row>
    <row r="1744" spans="1:13" x14ac:dyDescent="0.2">
      <c r="A1744" s="1"/>
      <c r="C1744" s="1"/>
      <c r="M1744" s="1"/>
    </row>
    <row r="1745" spans="1:13" x14ac:dyDescent="0.2">
      <c r="A1745" s="1"/>
      <c r="C1745" s="1"/>
      <c r="M1745" s="1"/>
    </row>
    <row r="1746" spans="1:13" x14ac:dyDescent="0.2">
      <c r="A1746" s="1"/>
      <c r="C1746" s="1"/>
      <c r="M1746" s="1"/>
    </row>
    <row r="1747" spans="1:13" x14ac:dyDescent="0.2">
      <c r="A1747" s="1"/>
      <c r="C1747" s="1"/>
      <c r="M1747" s="1"/>
    </row>
    <row r="1748" spans="1:13" x14ac:dyDescent="0.2">
      <c r="A1748" s="1"/>
      <c r="C1748" s="1"/>
      <c r="M1748" s="1"/>
    </row>
    <row r="1749" spans="1:13" x14ac:dyDescent="0.2">
      <c r="A1749" s="1"/>
      <c r="C1749" s="1"/>
      <c r="M1749" s="1"/>
    </row>
    <row r="1750" spans="1:13" x14ac:dyDescent="0.2">
      <c r="A1750" s="1"/>
      <c r="C1750" s="1"/>
      <c r="M1750" s="1"/>
    </row>
    <row r="1751" spans="1:13" x14ac:dyDescent="0.2">
      <c r="A1751" s="1"/>
      <c r="C1751" s="1"/>
      <c r="M1751" s="1"/>
    </row>
    <row r="1752" spans="1:13" x14ac:dyDescent="0.2">
      <c r="A1752" s="1"/>
      <c r="C1752" s="1"/>
      <c r="M1752" s="1"/>
    </row>
    <row r="1753" spans="1:13" x14ac:dyDescent="0.2">
      <c r="A1753" s="1"/>
      <c r="C1753" s="1"/>
      <c r="M1753" s="1"/>
    </row>
    <row r="1754" spans="1:13" x14ac:dyDescent="0.2">
      <c r="A1754" s="1"/>
      <c r="C1754" s="1"/>
      <c r="M1754" s="1"/>
    </row>
    <row r="1755" spans="1:13" x14ac:dyDescent="0.2">
      <c r="A1755" s="1"/>
      <c r="C1755" s="1"/>
      <c r="M1755" s="1"/>
    </row>
    <row r="1756" spans="1:13" x14ac:dyDescent="0.2">
      <c r="A1756" s="1"/>
      <c r="C1756" s="1"/>
      <c r="M1756" s="1"/>
    </row>
    <row r="1757" spans="1:13" x14ac:dyDescent="0.2">
      <c r="A1757" s="1"/>
      <c r="C1757" s="1"/>
      <c r="M1757" s="1"/>
    </row>
    <row r="1758" spans="1:13" x14ac:dyDescent="0.2">
      <c r="A1758" s="1"/>
      <c r="C1758" s="1"/>
      <c r="M1758" s="1"/>
    </row>
    <row r="1759" spans="1:13" x14ac:dyDescent="0.2">
      <c r="A1759" s="1"/>
      <c r="C1759" s="1"/>
      <c r="M1759" s="1"/>
    </row>
    <row r="1760" spans="1:13" x14ac:dyDescent="0.2">
      <c r="A1760" s="1"/>
      <c r="C1760" s="1"/>
      <c r="M1760" s="1"/>
    </row>
    <row r="1761" spans="1:13" x14ac:dyDescent="0.2">
      <c r="A1761" s="1"/>
      <c r="C1761" s="1"/>
      <c r="M1761" s="1"/>
    </row>
    <row r="1762" spans="1:13" x14ac:dyDescent="0.2">
      <c r="A1762" s="1"/>
      <c r="C1762" s="1"/>
      <c r="M1762" s="1"/>
    </row>
    <row r="1763" spans="1:13" x14ac:dyDescent="0.2">
      <c r="A1763" s="1"/>
      <c r="C1763" s="1"/>
      <c r="M1763" s="1"/>
    </row>
    <row r="1764" spans="1:13" x14ac:dyDescent="0.2">
      <c r="A1764" s="1"/>
      <c r="C1764" s="1"/>
      <c r="M1764" s="1"/>
    </row>
    <row r="1765" spans="1:13" x14ac:dyDescent="0.2">
      <c r="A1765" s="1"/>
      <c r="C1765" s="1"/>
      <c r="M1765" s="1"/>
    </row>
    <row r="1766" spans="1:13" x14ac:dyDescent="0.2">
      <c r="A1766" s="1"/>
      <c r="C1766" s="1"/>
      <c r="M1766" s="1"/>
    </row>
    <row r="1767" spans="1:13" x14ac:dyDescent="0.2">
      <c r="A1767" s="1"/>
      <c r="C1767" s="1"/>
      <c r="M1767" s="1"/>
    </row>
    <row r="1768" spans="1:13" x14ac:dyDescent="0.2">
      <c r="A1768" s="1"/>
      <c r="C1768" s="1"/>
      <c r="M1768" s="1"/>
    </row>
    <row r="1769" spans="1:13" x14ac:dyDescent="0.2">
      <c r="A1769" s="1"/>
      <c r="C1769" s="1"/>
      <c r="M1769" s="1"/>
    </row>
    <row r="1770" spans="1:13" x14ac:dyDescent="0.2">
      <c r="A1770" s="1"/>
      <c r="C1770" s="1"/>
      <c r="M1770" s="1"/>
    </row>
    <row r="1771" spans="1:13" x14ac:dyDescent="0.2">
      <c r="A1771" s="1"/>
      <c r="C1771" s="1"/>
      <c r="M1771" s="1"/>
    </row>
    <row r="1772" spans="1:13" x14ac:dyDescent="0.2">
      <c r="A1772" s="1"/>
      <c r="C1772" s="1"/>
      <c r="M1772" s="1"/>
    </row>
    <row r="1773" spans="1:13" x14ac:dyDescent="0.2">
      <c r="A1773" s="1"/>
      <c r="C1773" s="1"/>
      <c r="M1773" s="1"/>
    </row>
    <row r="1774" spans="1:13" x14ac:dyDescent="0.2">
      <c r="A1774" s="1"/>
      <c r="C1774" s="1"/>
      <c r="M1774" s="1"/>
    </row>
    <row r="1775" spans="1:13" x14ac:dyDescent="0.2">
      <c r="A1775" s="1"/>
      <c r="C1775" s="1"/>
      <c r="M1775" s="1"/>
    </row>
    <row r="1776" spans="1:13" x14ac:dyDescent="0.2">
      <c r="A1776" s="1"/>
      <c r="C1776" s="1"/>
      <c r="M1776" s="1"/>
    </row>
    <row r="1777" spans="1:13" x14ac:dyDescent="0.2">
      <c r="A1777" s="1"/>
      <c r="C1777" s="1"/>
      <c r="M1777" s="1"/>
    </row>
    <row r="1778" spans="1:13" x14ac:dyDescent="0.2">
      <c r="A1778" s="1"/>
      <c r="C1778" s="1"/>
      <c r="M1778" s="1"/>
    </row>
    <row r="1779" spans="1:13" x14ac:dyDescent="0.2">
      <c r="A1779" s="1"/>
      <c r="C1779" s="1"/>
      <c r="M1779" s="1"/>
    </row>
    <row r="1780" spans="1:13" x14ac:dyDescent="0.2">
      <c r="A1780" s="1"/>
      <c r="C1780" s="1"/>
      <c r="M1780" s="1"/>
    </row>
    <row r="1781" spans="1:13" x14ac:dyDescent="0.2">
      <c r="A1781" s="1"/>
      <c r="C1781" s="1"/>
      <c r="M1781" s="1"/>
    </row>
    <row r="1782" spans="1:13" x14ac:dyDescent="0.2">
      <c r="A1782" s="1"/>
      <c r="C1782" s="1"/>
      <c r="M1782" s="1"/>
    </row>
    <row r="1783" spans="1:13" x14ac:dyDescent="0.2">
      <c r="A1783" s="1"/>
      <c r="C1783" s="1"/>
      <c r="M1783" s="1"/>
    </row>
    <row r="1784" spans="1:13" x14ac:dyDescent="0.2">
      <c r="A1784" s="1"/>
      <c r="C1784" s="1"/>
      <c r="M1784" s="1"/>
    </row>
    <row r="1785" spans="1:13" x14ac:dyDescent="0.2">
      <c r="A1785" s="1"/>
      <c r="C1785" s="1"/>
      <c r="M1785" s="1"/>
    </row>
    <row r="1786" spans="1:13" x14ac:dyDescent="0.2">
      <c r="A1786" s="1"/>
      <c r="C1786" s="1"/>
      <c r="M1786" s="1"/>
    </row>
    <row r="1787" spans="1:13" x14ac:dyDescent="0.2">
      <c r="A1787" s="1"/>
      <c r="C1787" s="1"/>
      <c r="M1787" s="1"/>
    </row>
    <row r="1788" spans="1:13" x14ac:dyDescent="0.2">
      <c r="A1788" s="1"/>
      <c r="C1788" s="1"/>
      <c r="M1788" s="1"/>
    </row>
    <row r="1789" spans="1:13" x14ac:dyDescent="0.2">
      <c r="A1789" s="1"/>
      <c r="C1789" s="1"/>
      <c r="M1789" s="1"/>
    </row>
    <row r="1790" spans="1:13" x14ac:dyDescent="0.2">
      <c r="A1790" s="1"/>
      <c r="C1790" s="1"/>
      <c r="M1790" s="1"/>
    </row>
    <row r="1791" spans="1:13" x14ac:dyDescent="0.2">
      <c r="A1791" s="1"/>
      <c r="C1791" s="1"/>
      <c r="M1791" s="1"/>
    </row>
    <row r="1792" spans="1:13" x14ac:dyDescent="0.2">
      <c r="A1792" s="1"/>
      <c r="C1792" s="1"/>
      <c r="M1792" s="1"/>
    </row>
    <row r="1793" spans="1:13" x14ac:dyDescent="0.2">
      <c r="A1793" s="1"/>
      <c r="C1793" s="1"/>
      <c r="M1793" s="1"/>
    </row>
    <row r="1794" spans="1:13" x14ac:dyDescent="0.2">
      <c r="A1794" s="1"/>
      <c r="C1794" s="1"/>
      <c r="M1794" s="1"/>
    </row>
    <row r="1795" spans="1:13" x14ac:dyDescent="0.2">
      <c r="A1795" s="1"/>
      <c r="C1795" s="1"/>
      <c r="M1795" s="1"/>
    </row>
    <row r="1796" spans="1:13" x14ac:dyDescent="0.2">
      <c r="A1796" s="1"/>
      <c r="C1796" s="1"/>
      <c r="M1796" s="1"/>
    </row>
    <row r="1797" spans="1:13" x14ac:dyDescent="0.2">
      <c r="A1797" s="1"/>
      <c r="C1797" s="1"/>
      <c r="M1797" s="1"/>
    </row>
    <row r="1798" spans="1:13" x14ac:dyDescent="0.2">
      <c r="A1798" s="1"/>
      <c r="C1798" s="1"/>
      <c r="M1798" s="1"/>
    </row>
    <row r="1799" spans="1:13" x14ac:dyDescent="0.2">
      <c r="A1799" s="1"/>
      <c r="C1799" s="1"/>
      <c r="M1799" s="1"/>
    </row>
    <row r="1800" spans="1:13" x14ac:dyDescent="0.2">
      <c r="A1800" s="1"/>
      <c r="C1800" s="1"/>
      <c r="M1800" s="1"/>
    </row>
    <row r="1801" spans="1:13" x14ac:dyDescent="0.2">
      <c r="A1801" s="1"/>
      <c r="C1801" s="1"/>
      <c r="M1801" s="1"/>
    </row>
    <row r="1802" spans="1:13" x14ac:dyDescent="0.2">
      <c r="A1802" s="1"/>
      <c r="C1802" s="1"/>
      <c r="M1802" s="1"/>
    </row>
    <row r="1803" spans="1:13" x14ac:dyDescent="0.2">
      <c r="A1803" s="1"/>
      <c r="C1803" s="1"/>
      <c r="M1803" s="1"/>
    </row>
    <row r="1804" spans="1:13" x14ac:dyDescent="0.2">
      <c r="A1804" s="1"/>
      <c r="C1804" s="1"/>
      <c r="M1804" s="1"/>
    </row>
    <row r="1805" spans="1:13" x14ac:dyDescent="0.2">
      <c r="A1805" s="1"/>
      <c r="C1805" s="1"/>
      <c r="M1805" s="1"/>
    </row>
    <row r="1806" spans="1:13" x14ac:dyDescent="0.2">
      <c r="A1806" s="1"/>
      <c r="C1806" s="1"/>
      <c r="M1806" s="1"/>
    </row>
    <row r="1807" spans="1:13" x14ac:dyDescent="0.2">
      <c r="A1807" s="1"/>
      <c r="C1807" s="1"/>
      <c r="M1807" s="1"/>
    </row>
    <row r="1808" spans="1:13" x14ac:dyDescent="0.2">
      <c r="A1808" s="1"/>
      <c r="C1808" s="1"/>
      <c r="M1808" s="1"/>
    </row>
    <row r="1809" spans="1:13" x14ac:dyDescent="0.2">
      <c r="A1809" s="1"/>
      <c r="C1809" s="1"/>
      <c r="M1809" s="1"/>
    </row>
    <row r="1810" spans="1:13" x14ac:dyDescent="0.2">
      <c r="A1810" s="1"/>
      <c r="C1810" s="1"/>
      <c r="M1810" s="1"/>
    </row>
    <row r="1811" spans="1:13" x14ac:dyDescent="0.2">
      <c r="A1811" s="1"/>
      <c r="C1811" s="1"/>
      <c r="M1811" s="1"/>
    </row>
    <row r="1812" spans="1:13" x14ac:dyDescent="0.2">
      <c r="A1812" s="1"/>
      <c r="C1812" s="1"/>
      <c r="M1812" s="1"/>
    </row>
    <row r="1813" spans="1:13" x14ac:dyDescent="0.2">
      <c r="A1813" s="1"/>
      <c r="C1813" s="1"/>
      <c r="M1813" s="1"/>
    </row>
    <row r="1814" spans="1:13" x14ac:dyDescent="0.2">
      <c r="A1814" s="1"/>
      <c r="C1814" s="1"/>
      <c r="M1814" s="1"/>
    </row>
    <row r="1815" spans="1:13" x14ac:dyDescent="0.2">
      <c r="A1815" s="1"/>
      <c r="C1815" s="1"/>
      <c r="M1815" s="1"/>
    </row>
    <row r="1816" spans="1:13" x14ac:dyDescent="0.2">
      <c r="A1816" s="1"/>
      <c r="C1816" s="1"/>
      <c r="M1816" s="1"/>
    </row>
    <row r="1817" spans="1:13" x14ac:dyDescent="0.2">
      <c r="A1817" s="1"/>
      <c r="C1817" s="1"/>
      <c r="M1817" s="1"/>
    </row>
    <row r="1818" spans="1:13" x14ac:dyDescent="0.2">
      <c r="A1818" s="1"/>
      <c r="C1818" s="1"/>
      <c r="M1818" s="1"/>
    </row>
    <row r="1819" spans="1:13" x14ac:dyDescent="0.2">
      <c r="A1819" s="1"/>
      <c r="C1819" s="1"/>
      <c r="M1819" s="1"/>
    </row>
    <row r="1820" spans="1:13" x14ac:dyDescent="0.2">
      <c r="A1820" s="1"/>
      <c r="C1820" s="1"/>
      <c r="M1820" s="1"/>
    </row>
    <row r="1821" spans="1:13" x14ac:dyDescent="0.2">
      <c r="A1821" s="1"/>
      <c r="C1821" s="1"/>
      <c r="M1821" s="1"/>
    </row>
    <row r="1822" spans="1:13" x14ac:dyDescent="0.2">
      <c r="A1822" s="1"/>
      <c r="C1822" s="1"/>
      <c r="M1822" s="1"/>
    </row>
    <row r="1823" spans="1:13" x14ac:dyDescent="0.2">
      <c r="A1823" s="1"/>
      <c r="C1823" s="1"/>
      <c r="M1823" s="1"/>
    </row>
    <row r="1824" spans="1:13" x14ac:dyDescent="0.2">
      <c r="A1824" s="1"/>
      <c r="C1824" s="1"/>
      <c r="M1824" s="1"/>
    </row>
    <row r="1825" spans="1:13" x14ac:dyDescent="0.2">
      <c r="A1825" s="1"/>
      <c r="C1825" s="1"/>
      <c r="M1825" s="1"/>
    </row>
    <row r="1826" spans="1:13" x14ac:dyDescent="0.2">
      <c r="A1826" s="1"/>
      <c r="C1826" s="1"/>
      <c r="M1826" s="1"/>
    </row>
    <row r="1827" spans="1:13" x14ac:dyDescent="0.2">
      <c r="A1827" s="1"/>
      <c r="C1827" s="1"/>
      <c r="M1827" s="1"/>
    </row>
    <row r="1828" spans="1:13" x14ac:dyDescent="0.2">
      <c r="A1828" s="1"/>
      <c r="C1828" s="1"/>
      <c r="M1828" s="1"/>
    </row>
    <row r="1829" spans="1:13" x14ac:dyDescent="0.2">
      <c r="A1829" s="1"/>
      <c r="C1829" s="1"/>
      <c r="M1829" s="1"/>
    </row>
    <row r="1830" spans="1:13" x14ac:dyDescent="0.2">
      <c r="A1830" s="1"/>
      <c r="C1830" s="1"/>
      <c r="M1830" s="1"/>
    </row>
    <row r="1831" spans="1:13" x14ac:dyDescent="0.2">
      <c r="A1831" s="1"/>
      <c r="C1831" s="1"/>
      <c r="M1831" s="1"/>
    </row>
    <row r="1832" spans="1:13" x14ac:dyDescent="0.2">
      <c r="A1832" s="1"/>
      <c r="C1832" s="1"/>
      <c r="M1832" s="1"/>
    </row>
    <row r="1833" spans="1:13" x14ac:dyDescent="0.2">
      <c r="A1833" s="1"/>
      <c r="C1833" s="1"/>
      <c r="M1833" s="1"/>
    </row>
    <row r="1834" spans="1:13" x14ac:dyDescent="0.2">
      <c r="A1834" s="1"/>
      <c r="C1834" s="1"/>
      <c r="M1834" s="1"/>
    </row>
    <row r="1835" spans="1:13" x14ac:dyDescent="0.2">
      <c r="A1835" s="1"/>
      <c r="C1835" s="1"/>
      <c r="M1835" s="1"/>
    </row>
    <row r="1836" spans="1:13" x14ac:dyDescent="0.2">
      <c r="A1836" s="1"/>
      <c r="C1836" s="1"/>
      <c r="M1836" s="1"/>
    </row>
    <row r="1837" spans="1:13" x14ac:dyDescent="0.2">
      <c r="A1837" s="1"/>
      <c r="C1837" s="1"/>
      <c r="M1837" s="1"/>
    </row>
    <row r="1838" spans="1:13" x14ac:dyDescent="0.2">
      <c r="A1838" s="1"/>
      <c r="C1838" s="1"/>
      <c r="M1838" s="1"/>
    </row>
    <row r="1839" spans="1:13" x14ac:dyDescent="0.2">
      <c r="A1839" s="1"/>
      <c r="C1839" s="1"/>
      <c r="M1839" s="1"/>
    </row>
    <row r="1840" spans="1:13" x14ac:dyDescent="0.2">
      <c r="A1840" s="1"/>
      <c r="C1840" s="1"/>
      <c r="M1840" s="1"/>
    </row>
    <row r="1841" spans="1:13" x14ac:dyDescent="0.2">
      <c r="A1841" s="1"/>
      <c r="C1841" s="1"/>
      <c r="M1841" s="1"/>
    </row>
    <row r="1842" spans="1:13" x14ac:dyDescent="0.2">
      <c r="A1842" s="1"/>
      <c r="C1842" s="1"/>
      <c r="M1842" s="1"/>
    </row>
    <row r="1843" spans="1:13" x14ac:dyDescent="0.2">
      <c r="A1843" s="1"/>
      <c r="C1843" s="1"/>
      <c r="M1843" s="1"/>
    </row>
    <row r="1844" spans="1:13" x14ac:dyDescent="0.2">
      <c r="A1844" s="1"/>
      <c r="C1844" s="1"/>
      <c r="M1844" s="1"/>
    </row>
    <row r="1845" spans="1:13" x14ac:dyDescent="0.2">
      <c r="A1845" s="1"/>
      <c r="C1845" s="1"/>
      <c r="M1845" s="1"/>
    </row>
    <row r="1846" spans="1:13" x14ac:dyDescent="0.2">
      <c r="A1846" s="1"/>
      <c r="C1846" s="1"/>
      <c r="M1846" s="1"/>
    </row>
    <row r="1847" spans="1:13" x14ac:dyDescent="0.2">
      <c r="A1847" s="1"/>
      <c r="C1847" s="1"/>
      <c r="M1847" s="1"/>
    </row>
    <row r="1848" spans="1:13" x14ac:dyDescent="0.2">
      <c r="A1848" s="1"/>
      <c r="C1848" s="1"/>
      <c r="M1848" s="1"/>
    </row>
    <row r="1849" spans="1:13" x14ac:dyDescent="0.2">
      <c r="A1849" s="1"/>
      <c r="C1849" s="1"/>
      <c r="M1849" s="1"/>
    </row>
    <row r="1850" spans="1:13" x14ac:dyDescent="0.2">
      <c r="A1850" s="1"/>
      <c r="C1850" s="1"/>
      <c r="M1850" s="1"/>
    </row>
    <row r="1851" spans="1:13" x14ac:dyDescent="0.2">
      <c r="A1851" s="1"/>
      <c r="C1851" s="1"/>
      <c r="M1851" s="1"/>
    </row>
    <row r="1852" spans="1:13" x14ac:dyDescent="0.2">
      <c r="A1852" s="1"/>
      <c r="C1852" s="1"/>
      <c r="M1852" s="1"/>
    </row>
    <row r="1853" spans="1:13" x14ac:dyDescent="0.2">
      <c r="A1853" s="1"/>
      <c r="C1853" s="1"/>
      <c r="M1853" s="1"/>
    </row>
    <row r="1854" spans="1:13" x14ac:dyDescent="0.2">
      <c r="A1854" s="1"/>
      <c r="C1854" s="1"/>
      <c r="M1854" s="1"/>
    </row>
    <row r="1855" spans="1:13" x14ac:dyDescent="0.2">
      <c r="A1855" s="1"/>
      <c r="C1855" s="1"/>
      <c r="M1855" s="1"/>
    </row>
    <row r="1856" spans="1:13" x14ac:dyDescent="0.2">
      <c r="A1856" s="1"/>
      <c r="C1856" s="1"/>
      <c r="M1856" s="1"/>
    </row>
    <row r="1857" spans="1:13" x14ac:dyDescent="0.2">
      <c r="A1857" s="1"/>
      <c r="C1857" s="1"/>
      <c r="M1857" s="1"/>
    </row>
    <row r="1858" spans="1:13" x14ac:dyDescent="0.2">
      <c r="A1858" s="1"/>
      <c r="C1858" s="1"/>
      <c r="M1858" s="1"/>
    </row>
    <row r="1859" spans="1:13" x14ac:dyDescent="0.2">
      <c r="A1859" s="1"/>
      <c r="C1859" s="1"/>
      <c r="M1859" s="1"/>
    </row>
    <row r="1860" spans="1:13" x14ac:dyDescent="0.2">
      <c r="A1860" s="1"/>
      <c r="C1860" s="1"/>
      <c r="M1860" s="1"/>
    </row>
    <row r="1861" spans="1:13" x14ac:dyDescent="0.2">
      <c r="A1861" s="1"/>
      <c r="C1861" s="1"/>
      <c r="M1861" s="1"/>
    </row>
    <row r="1862" spans="1:13" x14ac:dyDescent="0.2">
      <c r="A1862" s="1"/>
      <c r="C1862" s="1"/>
      <c r="M1862" s="1"/>
    </row>
    <row r="1863" spans="1:13" x14ac:dyDescent="0.2">
      <c r="A1863" s="1"/>
      <c r="C1863" s="1"/>
      <c r="M1863" s="1"/>
    </row>
    <row r="1864" spans="1:13" x14ac:dyDescent="0.2">
      <c r="A1864" s="1"/>
      <c r="C1864" s="1"/>
      <c r="M1864" s="1"/>
    </row>
    <row r="1865" spans="1:13" x14ac:dyDescent="0.2">
      <c r="A1865" s="1"/>
      <c r="C1865" s="1"/>
      <c r="M1865" s="1"/>
    </row>
    <row r="1866" spans="1:13" x14ac:dyDescent="0.2">
      <c r="A1866" s="1"/>
      <c r="C1866" s="1"/>
      <c r="M1866" s="1"/>
    </row>
    <row r="1867" spans="1:13" x14ac:dyDescent="0.2">
      <c r="A1867" s="1"/>
      <c r="C1867" s="1"/>
      <c r="M1867" s="1"/>
    </row>
    <row r="1868" spans="1:13" x14ac:dyDescent="0.2">
      <c r="A1868" s="1"/>
      <c r="C1868" s="1"/>
      <c r="M1868" s="1"/>
    </row>
    <row r="1869" spans="1:13" x14ac:dyDescent="0.2">
      <c r="A1869" s="1"/>
      <c r="C1869" s="1"/>
      <c r="M1869" s="1"/>
    </row>
    <row r="1870" spans="1:13" x14ac:dyDescent="0.2">
      <c r="A1870" s="1"/>
      <c r="C1870" s="1"/>
      <c r="M1870" s="1"/>
    </row>
    <row r="1871" spans="1:13" x14ac:dyDescent="0.2">
      <c r="A1871" s="1"/>
      <c r="C1871" s="1"/>
      <c r="M1871" s="1"/>
    </row>
    <row r="1872" spans="1:13" x14ac:dyDescent="0.2">
      <c r="A1872" s="1"/>
      <c r="C1872" s="1"/>
      <c r="M1872" s="1"/>
    </row>
    <row r="1873" spans="1:13" x14ac:dyDescent="0.2">
      <c r="A1873" s="1"/>
      <c r="C1873" s="1"/>
      <c r="M1873" s="1"/>
    </row>
    <row r="1874" spans="1:13" x14ac:dyDescent="0.2">
      <c r="A1874" s="1"/>
      <c r="C1874" s="1"/>
      <c r="M1874" s="1"/>
    </row>
    <row r="1875" spans="1:13" x14ac:dyDescent="0.2">
      <c r="A1875" s="1"/>
      <c r="C1875" s="1"/>
      <c r="M1875" s="1"/>
    </row>
    <row r="1876" spans="1:13" x14ac:dyDescent="0.2">
      <c r="A1876" s="1"/>
      <c r="C1876" s="1"/>
      <c r="M1876" s="1"/>
    </row>
    <row r="1877" spans="1:13" x14ac:dyDescent="0.2">
      <c r="A1877" s="1"/>
      <c r="C1877" s="1"/>
      <c r="M1877" s="1"/>
    </row>
    <row r="1878" spans="1:13" x14ac:dyDescent="0.2">
      <c r="A1878" s="1"/>
      <c r="C1878" s="1"/>
      <c r="M1878" s="1"/>
    </row>
    <row r="1879" spans="1:13" x14ac:dyDescent="0.2">
      <c r="A1879" s="1"/>
      <c r="C1879" s="1"/>
      <c r="M1879" s="1"/>
    </row>
    <row r="1880" spans="1:13" x14ac:dyDescent="0.2">
      <c r="A1880" s="1"/>
      <c r="C1880" s="1"/>
      <c r="M1880" s="1"/>
    </row>
    <row r="1881" spans="1:13" x14ac:dyDescent="0.2">
      <c r="A1881" s="1"/>
      <c r="C1881" s="1"/>
      <c r="M1881" s="1"/>
    </row>
    <row r="1882" spans="1:13" x14ac:dyDescent="0.2">
      <c r="A1882" s="1"/>
      <c r="C1882" s="1"/>
      <c r="M1882" s="1"/>
    </row>
    <row r="1883" spans="1:13" x14ac:dyDescent="0.2">
      <c r="A1883" s="1"/>
      <c r="C1883" s="1"/>
      <c r="M1883" s="1"/>
    </row>
    <row r="1884" spans="1:13" x14ac:dyDescent="0.2">
      <c r="A1884" s="1"/>
      <c r="C1884" s="1"/>
      <c r="M1884" s="1"/>
    </row>
    <row r="1885" spans="1:13" x14ac:dyDescent="0.2">
      <c r="A1885" s="1"/>
      <c r="C1885" s="1"/>
      <c r="M1885" s="1"/>
    </row>
    <row r="1886" spans="1:13" x14ac:dyDescent="0.2">
      <c r="A1886" s="1"/>
      <c r="C1886" s="1"/>
      <c r="M1886" s="1"/>
    </row>
    <row r="1887" spans="1:13" x14ac:dyDescent="0.2">
      <c r="A1887" s="1"/>
      <c r="C1887" s="1"/>
      <c r="M1887" s="1"/>
    </row>
    <row r="1888" spans="1:13" x14ac:dyDescent="0.2">
      <c r="A1888" s="1"/>
      <c r="C1888" s="1"/>
      <c r="M1888" s="1"/>
    </row>
    <row r="1889" spans="1:13" x14ac:dyDescent="0.2">
      <c r="A1889" s="1"/>
      <c r="C1889" s="1"/>
      <c r="M1889" s="1"/>
    </row>
    <row r="1890" spans="1:13" x14ac:dyDescent="0.2">
      <c r="A1890" s="1"/>
      <c r="C1890" s="1"/>
      <c r="M1890" s="1"/>
    </row>
    <row r="1891" spans="1:13" x14ac:dyDescent="0.2">
      <c r="A1891" s="1"/>
      <c r="C1891" s="1"/>
      <c r="M1891" s="1"/>
    </row>
    <row r="1892" spans="1:13" x14ac:dyDescent="0.2">
      <c r="A1892" s="1"/>
      <c r="C1892" s="1"/>
      <c r="M1892" s="1"/>
    </row>
    <row r="1893" spans="1:13" x14ac:dyDescent="0.2">
      <c r="A1893" s="1"/>
      <c r="C1893" s="1"/>
      <c r="M1893" s="1"/>
    </row>
    <row r="1894" spans="1:13" x14ac:dyDescent="0.2">
      <c r="A1894" s="1"/>
      <c r="C1894" s="1"/>
      <c r="M1894" s="1"/>
    </row>
    <row r="1895" spans="1:13" x14ac:dyDescent="0.2">
      <c r="A1895" s="1"/>
      <c r="C1895" s="1"/>
      <c r="M1895" s="1"/>
    </row>
    <row r="1896" spans="1:13" x14ac:dyDescent="0.2">
      <c r="A1896" s="1"/>
      <c r="C1896" s="1"/>
      <c r="M1896" s="1"/>
    </row>
    <row r="1897" spans="1:13" x14ac:dyDescent="0.2">
      <c r="A1897" s="1"/>
      <c r="C1897" s="1"/>
      <c r="M1897" s="1"/>
    </row>
    <row r="1898" spans="1:13" x14ac:dyDescent="0.2">
      <c r="A1898" s="1"/>
      <c r="C1898" s="1"/>
      <c r="M1898" s="1"/>
    </row>
    <row r="1899" spans="1:13" x14ac:dyDescent="0.2">
      <c r="A1899" s="1"/>
      <c r="C1899" s="1"/>
      <c r="M1899" s="1"/>
    </row>
    <row r="1900" spans="1:13" x14ac:dyDescent="0.2">
      <c r="A1900" s="1"/>
      <c r="C1900" s="1"/>
      <c r="M1900" s="1"/>
    </row>
    <row r="1901" spans="1:13" x14ac:dyDescent="0.2">
      <c r="A1901" s="1"/>
      <c r="C1901" s="1"/>
      <c r="M1901" s="1"/>
    </row>
    <row r="1902" spans="1:13" x14ac:dyDescent="0.2">
      <c r="A1902" s="1"/>
      <c r="C1902" s="1"/>
      <c r="M1902" s="1"/>
    </row>
    <row r="1903" spans="1:13" x14ac:dyDescent="0.2">
      <c r="A1903" s="1"/>
      <c r="C1903" s="1"/>
      <c r="M1903" s="1"/>
    </row>
    <row r="1904" spans="1:13" x14ac:dyDescent="0.2">
      <c r="A1904" s="1"/>
      <c r="C1904" s="1"/>
      <c r="M1904" s="1"/>
    </row>
    <row r="1905" spans="1:13" x14ac:dyDescent="0.2">
      <c r="A1905" s="1"/>
      <c r="C1905" s="1"/>
      <c r="M1905" s="1"/>
    </row>
    <row r="1906" spans="1:13" x14ac:dyDescent="0.2">
      <c r="A1906" s="1"/>
      <c r="C1906" s="1"/>
      <c r="M1906" s="1"/>
    </row>
    <row r="1907" spans="1:13" x14ac:dyDescent="0.2">
      <c r="A1907" s="1"/>
      <c r="C1907" s="1"/>
      <c r="M1907" s="1"/>
    </row>
    <row r="1908" spans="1:13" x14ac:dyDescent="0.2">
      <c r="A1908" s="1"/>
      <c r="C1908" s="1"/>
      <c r="M1908" s="1"/>
    </row>
    <row r="1909" spans="1:13" x14ac:dyDescent="0.2">
      <c r="A1909" s="1"/>
      <c r="C1909" s="1"/>
      <c r="M1909" s="1"/>
    </row>
    <row r="1910" spans="1:13" x14ac:dyDescent="0.2">
      <c r="A1910" s="1"/>
      <c r="C1910" s="1"/>
      <c r="M1910" s="1"/>
    </row>
    <row r="1911" spans="1:13" x14ac:dyDescent="0.2">
      <c r="A1911" s="1"/>
      <c r="C1911" s="1"/>
      <c r="M1911" s="1"/>
    </row>
    <row r="1912" spans="1:13" x14ac:dyDescent="0.2">
      <c r="A1912" s="1"/>
      <c r="C1912" s="1"/>
      <c r="M1912" s="1"/>
    </row>
    <row r="1913" spans="1:13" x14ac:dyDescent="0.2">
      <c r="A1913" s="1"/>
      <c r="C1913" s="1"/>
      <c r="M1913" s="1"/>
    </row>
    <row r="1914" spans="1:13" x14ac:dyDescent="0.2">
      <c r="A1914" s="1"/>
      <c r="C1914" s="1"/>
      <c r="M1914" s="1"/>
    </row>
    <row r="1915" spans="1:13" x14ac:dyDescent="0.2">
      <c r="A1915" s="1"/>
      <c r="C1915" s="1"/>
      <c r="M1915" s="1"/>
    </row>
    <row r="1916" spans="1:13" x14ac:dyDescent="0.2">
      <c r="A1916" s="1"/>
      <c r="C1916" s="1"/>
      <c r="M1916" s="1"/>
    </row>
    <row r="1917" spans="1:13" x14ac:dyDescent="0.2">
      <c r="A1917" s="1"/>
      <c r="C1917" s="1"/>
      <c r="M1917" s="1"/>
    </row>
    <row r="1918" spans="1:13" x14ac:dyDescent="0.2">
      <c r="A1918" s="1"/>
      <c r="C1918" s="1"/>
      <c r="M1918" s="1"/>
    </row>
    <row r="1919" spans="1:13" x14ac:dyDescent="0.2">
      <c r="A1919" s="1"/>
      <c r="C1919" s="1"/>
      <c r="M1919" s="1"/>
    </row>
    <row r="1920" spans="1:13" x14ac:dyDescent="0.2">
      <c r="A1920" s="1"/>
      <c r="C1920" s="1"/>
      <c r="M1920" s="1"/>
    </row>
    <row r="1921" spans="1:13" x14ac:dyDescent="0.2">
      <c r="A1921" s="1"/>
      <c r="C1921" s="1"/>
      <c r="M1921" s="1"/>
    </row>
    <row r="1922" spans="1:13" x14ac:dyDescent="0.2">
      <c r="A1922" s="1"/>
      <c r="C1922" s="1"/>
      <c r="M1922" s="1"/>
    </row>
    <row r="1923" spans="1:13" x14ac:dyDescent="0.2">
      <c r="A1923" s="1"/>
      <c r="C1923" s="1"/>
      <c r="M1923" s="1"/>
    </row>
    <row r="1924" spans="1:13" x14ac:dyDescent="0.2">
      <c r="A1924" s="1"/>
      <c r="C1924" s="1"/>
      <c r="M1924" s="1"/>
    </row>
    <row r="1925" spans="1:13" x14ac:dyDescent="0.2">
      <c r="A1925" s="1"/>
      <c r="C1925" s="1"/>
      <c r="M1925" s="1"/>
    </row>
    <row r="1926" spans="1:13" x14ac:dyDescent="0.2">
      <c r="A1926" s="1"/>
      <c r="C1926" s="1"/>
      <c r="M1926" s="1"/>
    </row>
    <row r="1927" spans="1:13" x14ac:dyDescent="0.2">
      <c r="A1927" s="1"/>
      <c r="C1927" s="1"/>
      <c r="M1927" s="1"/>
    </row>
    <row r="1928" spans="1:13" x14ac:dyDescent="0.2">
      <c r="A1928" s="1"/>
      <c r="C1928" s="1"/>
      <c r="M1928" s="1"/>
    </row>
    <row r="1929" spans="1:13" x14ac:dyDescent="0.2">
      <c r="A1929" s="1"/>
      <c r="C1929" s="1"/>
      <c r="M1929" s="1"/>
    </row>
    <row r="1930" spans="1:13" x14ac:dyDescent="0.2">
      <c r="A1930" s="1"/>
      <c r="C1930" s="1"/>
      <c r="M1930" s="1"/>
    </row>
    <row r="1931" spans="1:13" x14ac:dyDescent="0.2">
      <c r="A1931" s="1"/>
      <c r="C1931" s="1"/>
      <c r="M1931" s="1"/>
    </row>
    <row r="1932" spans="1:13" x14ac:dyDescent="0.2">
      <c r="A1932" s="1"/>
      <c r="C1932" s="1"/>
      <c r="M1932" s="1"/>
    </row>
    <row r="1933" spans="1:13" x14ac:dyDescent="0.2">
      <c r="A1933" s="1"/>
      <c r="C1933" s="1"/>
      <c r="M1933" s="1"/>
    </row>
    <row r="1934" spans="1:13" x14ac:dyDescent="0.2">
      <c r="A1934" s="1"/>
      <c r="C1934" s="1"/>
      <c r="M1934" s="1"/>
    </row>
    <row r="1935" spans="1:13" x14ac:dyDescent="0.2">
      <c r="A1935" s="1"/>
      <c r="C1935" s="1"/>
      <c r="M1935" s="1"/>
    </row>
    <row r="1936" spans="1:13" x14ac:dyDescent="0.2">
      <c r="A1936" s="1"/>
      <c r="C1936" s="1"/>
      <c r="M1936" s="1"/>
    </row>
    <row r="1937" spans="1:13" x14ac:dyDescent="0.2">
      <c r="A1937" s="1"/>
      <c r="C1937" s="1"/>
      <c r="M1937" s="1"/>
    </row>
    <row r="1938" spans="1:13" x14ac:dyDescent="0.2">
      <c r="A1938" s="1"/>
      <c r="C1938" s="1"/>
      <c r="M1938" s="1"/>
    </row>
    <row r="1939" spans="1:13" x14ac:dyDescent="0.2">
      <c r="A1939" s="1"/>
      <c r="C1939" s="1"/>
      <c r="M1939" s="1"/>
    </row>
    <row r="1940" spans="1:13" x14ac:dyDescent="0.2">
      <c r="A1940" s="1"/>
      <c r="C1940" s="1"/>
      <c r="M1940" s="1"/>
    </row>
    <row r="1941" spans="1:13" x14ac:dyDescent="0.2">
      <c r="A1941" s="1"/>
      <c r="C1941" s="1"/>
      <c r="M1941" s="1"/>
    </row>
    <row r="1942" spans="1:13" x14ac:dyDescent="0.2">
      <c r="A1942" s="1"/>
      <c r="C1942" s="1"/>
      <c r="M1942" s="1"/>
    </row>
    <row r="1943" spans="1:13" x14ac:dyDescent="0.2">
      <c r="A1943" s="1"/>
      <c r="C1943" s="1"/>
      <c r="M1943" s="1"/>
    </row>
    <row r="1944" spans="1:13" x14ac:dyDescent="0.2">
      <c r="A1944" s="1"/>
      <c r="C1944" s="1"/>
      <c r="M1944" s="1"/>
    </row>
    <row r="1945" spans="1:13" x14ac:dyDescent="0.2">
      <c r="A1945" s="1"/>
      <c r="C1945" s="1"/>
      <c r="M1945" s="1"/>
    </row>
    <row r="1946" spans="1:13" x14ac:dyDescent="0.2">
      <c r="A1946" s="1"/>
      <c r="C1946" s="1"/>
      <c r="M1946" s="1"/>
    </row>
    <row r="1947" spans="1:13" x14ac:dyDescent="0.2">
      <c r="A1947" s="1"/>
      <c r="C1947" s="1"/>
      <c r="M1947" s="1"/>
    </row>
    <row r="1948" spans="1:13" x14ac:dyDescent="0.2">
      <c r="A1948" s="1"/>
      <c r="C1948" s="1"/>
      <c r="M1948" s="1"/>
    </row>
    <row r="1949" spans="1:13" x14ac:dyDescent="0.2">
      <c r="A1949" s="1"/>
      <c r="C1949" s="1"/>
      <c r="M1949" s="1"/>
    </row>
    <row r="1950" spans="1:13" x14ac:dyDescent="0.2">
      <c r="A1950" s="1"/>
      <c r="C1950" s="1"/>
      <c r="M1950" s="1"/>
    </row>
    <row r="1951" spans="1:13" x14ac:dyDescent="0.2">
      <c r="A1951" s="1"/>
      <c r="C1951" s="1"/>
      <c r="M1951" s="1"/>
    </row>
    <row r="1952" spans="1:13" x14ac:dyDescent="0.2">
      <c r="A1952" s="1"/>
      <c r="C1952" s="1"/>
      <c r="M1952" s="1"/>
    </row>
    <row r="1953" spans="1:13" x14ac:dyDescent="0.2">
      <c r="A1953" s="1"/>
      <c r="C1953" s="1"/>
      <c r="M1953" s="1"/>
    </row>
    <row r="1954" spans="1:13" x14ac:dyDescent="0.2">
      <c r="A1954" s="1"/>
      <c r="C1954" s="1"/>
      <c r="M1954" s="1"/>
    </row>
    <row r="1955" spans="1:13" x14ac:dyDescent="0.2">
      <c r="A1955" s="1"/>
      <c r="C1955" s="1"/>
      <c r="M1955" s="1"/>
    </row>
    <row r="1956" spans="1:13" x14ac:dyDescent="0.2">
      <c r="A1956" s="1"/>
      <c r="C1956" s="1"/>
      <c r="M1956" s="1"/>
    </row>
    <row r="1957" spans="1:13" x14ac:dyDescent="0.2">
      <c r="A1957" s="1"/>
      <c r="C1957" s="1"/>
      <c r="M1957" s="1"/>
    </row>
    <row r="1958" spans="1:13" x14ac:dyDescent="0.2">
      <c r="A1958" s="1"/>
      <c r="C1958" s="1"/>
      <c r="M1958" s="1"/>
    </row>
    <row r="1959" spans="1:13" x14ac:dyDescent="0.2">
      <c r="A1959" s="1"/>
      <c r="C1959" s="1"/>
      <c r="M1959" s="1"/>
    </row>
    <row r="1960" spans="1:13" x14ac:dyDescent="0.2">
      <c r="A1960" s="1"/>
      <c r="C1960" s="1"/>
      <c r="M1960" s="1"/>
    </row>
    <row r="1961" spans="1:13" x14ac:dyDescent="0.2">
      <c r="A1961" s="1"/>
      <c r="C1961" s="1"/>
      <c r="M1961" s="1"/>
    </row>
    <row r="1962" spans="1:13" x14ac:dyDescent="0.2">
      <c r="A1962" s="1"/>
      <c r="C1962" s="1"/>
      <c r="M1962" s="1"/>
    </row>
    <row r="1963" spans="1:13" x14ac:dyDescent="0.2">
      <c r="A1963" s="1"/>
      <c r="C1963" s="1"/>
      <c r="M1963" s="1"/>
    </row>
    <row r="1964" spans="1:13" x14ac:dyDescent="0.2">
      <c r="A1964" s="1"/>
      <c r="C1964" s="1"/>
      <c r="M1964" s="1"/>
    </row>
    <row r="1965" spans="1:13" x14ac:dyDescent="0.2">
      <c r="A1965" s="1"/>
      <c r="C1965" s="1"/>
      <c r="M1965" s="1"/>
    </row>
    <row r="1966" spans="1:13" x14ac:dyDescent="0.2">
      <c r="A1966" s="1"/>
      <c r="C1966" s="1"/>
      <c r="M1966" s="1"/>
    </row>
    <row r="1967" spans="1:13" x14ac:dyDescent="0.2">
      <c r="A1967" s="1"/>
      <c r="C1967" s="1"/>
      <c r="M1967" s="1"/>
    </row>
    <row r="1968" spans="1:13" x14ac:dyDescent="0.2">
      <c r="A1968" s="1"/>
      <c r="C1968" s="1"/>
      <c r="M1968" s="1"/>
    </row>
    <row r="1969" spans="1:13" x14ac:dyDescent="0.2">
      <c r="A1969" s="1"/>
      <c r="C1969" s="1"/>
      <c r="M1969" s="1"/>
    </row>
    <row r="1970" spans="1:13" x14ac:dyDescent="0.2">
      <c r="A1970" s="1"/>
      <c r="C1970" s="1"/>
      <c r="M1970" s="1"/>
    </row>
    <row r="1971" spans="1:13" x14ac:dyDescent="0.2">
      <c r="A1971" s="1"/>
      <c r="C1971" s="1"/>
      <c r="M1971" s="1"/>
    </row>
    <row r="1972" spans="1:13" x14ac:dyDescent="0.2">
      <c r="A1972" s="1"/>
      <c r="C1972" s="1"/>
      <c r="M1972" s="1"/>
    </row>
    <row r="1973" spans="1:13" x14ac:dyDescent="0.2">
      <c r="A1973" s="1"/>
      <c r="C1973" s="1"/>
      <c r="M1973" s="1"/>
    </row>
    <row r="1974" spans="1:13" x14ac:dyDescent="0.2">
      <c r="A1974" s="1"/>
      <c r="C1974" s="1"/>
      <c r="M1974" s="1"/>
    </row>
    <row r="1975" spans="1:13" x14ac:dyDescent="0.2">
      <c r="A1975" s="1"/>
      <c r="C1975" s="1"/>
      <c r="M1975" s="1"/>
    </row>
    <row r="1976" spans="1:13" x14ac:dyDescent="0.2">
      <c r="A1976" s="1"/>
      <c r="C1976" s="1"/>
      <c r="M1976" s="1"/>
    </row>
    <row r="1977" spans="1:13" x14ac:dyDescent="0.2">
      <c r="A1977" s="1"/>
      <c r="C1977" s="1"/>
      <c r="M1977" s="1"/>
    </row>
    <row r="1978" spans="1:13" x14ac:dyDescent="0.2">
      <c r="A1978" s="1"/>
      <c r="C1978" s="1"/>
      <c r="M1978" s="1"/>
    </row>
    <row r="1979" spans="1:13" x14ac:dyDescent="0.2">
      <c r="A1979" s="1"/>
      <c r="C1979" s="1"/>
      <c r="M1979" s="1"/>
    </row>
    <row r="1980" spans="1:13" x14ac:dyDescent="0.2">
      <c r="A1980" s="1"/>
      <c r="C1980" s="1"/>
      <c r="M1980" s="1"/>
    </row>
    <row r="1981" spans="1:13" x14ac:dyDescent="0.2">
      <c r="A1981" s="1"/>
      <c r="C1981" s="1"/>
      <c r="M1981" s="1"/>
    </row>
    <row r="1982" spans="1:13" x14ac:dyDescent="0.2">
      <c r="A1982" s="1"/>
      <c r="C1982" s="1"/>
      <c r="M1982" s="1"/>
    </row>
    <row r="1983" spans="1:13" x14ac:dyDescent="0.2">
      <c r="A1983" s="1"/>
      <c r="C1983" s="1"/>
      <c r="M1983" s="1"/>
    </row>
    <row r="1984" spans="1:13" x14ac:dyDescent="0.2">
      <c r="A1984" s="1"/>
      <c r="C1984" s="1"/>
      <c r="M1984" s="1"/>
    </row>
    <row r="1985" spans="1:13" x14ac:dyDescent="0.2">
      <c r="A1985" s="1"/>
      <c r="C1985" s="1"/>
      <c r="M1985" s="1"/>
    </row>
    <row r="1986" spans="1:13" x14ac:dyDescent="0.2">
      <c r="A1986" s="1"/>
      <c r="C1986" s="1"/>
      <c r="M1986" s="1"/>
    </row>
    <row r="1987" spans="1:13" x14ac:dyDescent="0.2">
      <c r="A1987" s="1"/>
      <c r="C1987" s="1"/>
      <c r="M1987" s="1"/>
    </row>
    <row r="1988" spans="1:13" x14ac:dyDescent="0.2">
      <c r="A1988" s="1"/>
      <c r="C1988" s="1"/>
      <c r="M1988" s="1"/>
    </row>
    <row r="1989" spans="1:13" x14ac:dyDescent="0.2">
      <c r="A1989" s="1"/>
      <c r="C1989" s="1"/>
      <c r="M1989" s="1"/>
    </row>
    <row r="1990" spans="1:13" x14ac:dyDescent="0.2">
      <c r="A1990" s="1"/>
      <c r="C1990" s="1"/>
      <c r="M1990" s="1"/>
    </row>
    <row r="1991" spans="1:13" x14ac:dyDescent="0.2">
      <c r="A1991" s="1"/>
      <c r="C1991" s="1"/>
      <c r="M1991" s="1"/>
    </row>
    <row r="1992" spans="1:13" x14ac:dyDescent="0.2">
      <c r="A1992" s="1"/>
      <c r="C1992" s="1"/>
      <c r="M1992" s="1"/>
    </row>
    <row r="1993" spans="1:13" x14ac:dyDescent="0.2">
      <c r="A1993" s="1"/>
      <c r="C1993" s="1"/>
      <c r="M1993" s="1"/>
    </row>
    <row r="1994" spans="1:13" x14ac:dyDescent="0.2">
      <c r="A1994" s="1"/>
      <c r="C1994" s="1"/>
      <c r="M1994" s="1"/>
    </row>
    <row r="1995" spans="1:13" x14ac:dyDescent="0.2">
      <c r="A1995" s="1"/>
      <c r="C1995" s="1"/>
      <c r="M1995" s="1"/>
    </row>
    <row r="1996" spans="1:13" x14ac:dyDescent="0.2">
      <c r="A1996" s="1"/>
      <c r="C1996" s="1"/>
      <c r="M1996" s="1"/>
    </row>
    <row r="1997" spans="1:13" x14ac:dyDescent="0.2">
      <c r="A1997" s="1"/>
      <c r="C1997" s="1"/>
      <c r="M1997" s="1"/>
    </row>
    <row r="1998" spans="1:13" x14ac:dyDescent="0.2">
      <c r="A1998" s="1"/>
      <c r="C1998" s="1"/>
      <c r="M1998" s="1"/>
    </row>
    <row r="1999" spans="1:13" x14ac:dyDescent="0.2">
      <c r="A1999" s="1"/>
      <c r="C1999" s="1"/>
      <c r="M1999" s="1"/>
    </row>
    <row r="2000" spans="1:13" x14ac:dyDescent="0.2">
      <c r="A2000" s="1"/>
      <c r="C2000" s="1"/>
      <c r="M2000" s="1"/>
    </row>
    <row r="2001" spans="1:13" x14ac:dyDescent="0.2">
      <c r="A2001" s="1"/>
      <c r="C2001" s="1"/>
      <c r="M2001" s="1"/>
    </row>
    <row r="2002" spans="1:13" x14ac:dyDescent="0.2">
      <c r="A2002" s="1"/>
      <c r="C2002" s="1"/>
      <c r="M2002" s="1"/>
    </row>
    <row r="2003" spans="1:13" x14ac:dyDescent="0.2">
      <c r="A2003" s="1"/>
      <c r="C2003" s="1"/>
      <c r="M2003" s="1"/>
    </row>
    <row r="2004" spans="1:13" x14ac:dyDescent="0.2">
      <c r="A2004" s="1"/>
      <c r="C2004" s="1"/>
      <c r="M2004" s="1"/>
    </row>
    <row r="2005" spans="1:13" x14ac:dyDescent="0.2">
      <c r="A2005" s="1"/>
      <c r="C2005" s="1"/>
      <c r="M2005" s="1"/>
    </row>
    <row r="2006" spans="1:13" x14ac:dyDescent="0.2">
      <c r="A2006" s="1"/>
      <c r="C2006" s="1"/>
      <c r="M2006" s="1"/>
    </row>
    <row r="2007" spans="1:13" x14ac:dyDescent="0.2">
      <c r="A2007" s="1"/>
      <c r="C2007" s="1"/>
      <c r="M2007" s="1"/>
    </row>
    <row r="2008" spans="1:13" x14ac:dyDescent="0.2">
      <c r="A2008" s="1"/>
      <c r="C2008" s="1"/>
      <c r="M2008" s="1"/>
    </row>
    <row r="2009" spans="1:13" x14ac:dyDescent="0.2">
      <c r="A2009" s="1"/>
      <c r="C2009" s="1"/>
      <c r="M2009" s="1"/>
    </row>
    <row r="2010" spans="1:13" x14ac:dyDescent="0.2">
      <c r="A2010" s="1"/>
      <c r="C2010" s="1"/>
      <c r="M2010" s="1"/>
    </row>
    <row r="2011" spans="1:13" x14ac:dyDescent="0.2">
      <c r="A2011" s="1"/>
      <c r="C2011" s="1"/>
      <c r="M2011" s="1"/>
    </row>
    <row r="2012" spans="1:13" x14ac:dyDescent="0.2">
      <c r="A2012" s="1"/>
      <c r="C2012" s="1"/>
      <c r="M2012" s="1"/>
    </row>
    <row r="2013" spans="1:13" x14ac:dyDescent="0.2">
      <c r="A2013" s="1"/>
      <c r="C2013" s="1"/>
      <c r="M2013" s="1"/>
    </row>
    <row r="2014" spans="1:13" x14ac:dyDescent="0.2">
      <c r="A2014" s="1"/>
      <c r="C2014" s="1"/>
      <c r="M2014" s="1"/>
    </row>
    <row r="2015" spans="1:13" x14ac:dyDescent="0.2">
      <c r="A2015" s="1"/>
      <c r="C2015" s="1"/>
      <c r="M2015" s="1"/>
    </row>
    <row r="2016" spans="1:13" x14ac:dyDescent="0.2">
      <c r="A2016" s="1"/>
      <c r="C2016" s="1"/>
      <c r="M2016" s="1"/>
    </row>
    <row r="2017" spans="1:13" x14ac:dyDescent="0.2">
      <c r="A2017" s="1"/>
      <c r="C2017" s="1"/>
      <c r="M2017" s="1"/>
    </row>
    <row r="2018" spans="1:13" x14ac:dyDescent="0.2">
      <c r="A2018" s="1"/>
      <c r="C2018" s="1"/>
      <c r="M2018" s="1"/>
    </row>
    <row r="2019" spans="1:13" x14ac:dyDescent="0.2">
      <c r="A2019" s="1"/>
      <c r="C2019" s="1"/>
      <c r="M2019" s="1"/>
    </row>
    <row r="2020" spans="1:13" x14ac:dyDescent="0.2">
      <c r="A2020" s="1"/>
      <c r="C2020" s="1"/>
      <c r="M2020" s="1"/>
    </row>
    <row r="2021" spans="1:13" x14ac:dyDescent="0.2">
      <c r="A2021" s="1"/>
      <c r="C2021" s="1"/>
      <c r="M2021" s="1"/>
    </row>
    <row r="2022" spans="1:13" x14ac:dyDescent="0.2">
      <c r="A2022" s="1"/>
      <c r="C2022" s="1"/>
      <c r="M2022" s="1"/>
    </row>
    <row r="2023" spans="1:13" x14ac:dyDescent="0.2">
      <c r="A2023" s="1"/>
      <c r="C2023" s="1"/>
      <c r="M2023" s="1"/>
    </row>
    <row r="2024" spans="1:13" x14ac:dyDescent="0.2">
      <c r="A2024" s="1"/>
      <c r="C2024" s="1"/>
      <c r="M2024" s="1"/>
    </row>
    <row r="2025" spans="1:13" x14ac:dyDescent="0.2">
      <c r="A2025" s="1"/>
      <c r="C2025" s="1"/>
      <c r="M2025" s="1"/>
    </row>
    <row r="2026" spans="1:13" x14ac:dyDescent="0.2">
      <c r="A2026" s="1"/>
      <c r="C2026" s="1"/>
      <c r="M2026" s="1"/>
    </row>
    <row r="2027" spans="1:13" x14ac:dyDescent="0.2">
      <c r="A2027" s="1"/>
      <c r="C2027" s="1"/>
      <c r="M2027" s="1"/>
    </row>
    <row r="2028" spans="1:13" x14ac:dyDescent="0.2">
      <c r="A2028" s="1"/>
      <c r="C2028" s="1"/>
      <c r="M2028" s="1"/>
    </row>
    <row r="2029" spans="1:13" x14ac:dyDescent="0.2">
      <c r="A2029" s="1"/>
      <c r="C2029" s="1"/>
      <c r="M2029" s="1"/>
    </row>
    <row r="2030" spans="1:13" x14ac:dyDescent="0.2">
      <c r="A2030" s="1"/>
      <c r="C2030" s="1"/>
      <c r="M2030" s="1"/>
    </row>
    <row r="2031" spans="1:13" x14ac:dyDescent="0.2">
      <c r="A2031" s="1"/>
      <c r="C2031" s="1"/>
      <c r="M2031" s="1"/>
    </row>
    <row r="2032" spans="1:13" x14ac:dyDescent="0.2">
      <c r="A2032" s="1"/>
      <c r="C2032" s="1"/>
      <c r="M2032" s="1"/>
    </row>
    <row r="2033" spans="1:13" x14ac:dyDescent="0.2">
      <c r="A2033" s="1"/>
      <c r="C2033" s="1"/>
      <c r="M2033" s="1"/>
    </row>
    <row r="2034" spans="1:13" x14ac:dyDescent="0.2">
      <c r="A2034" s="1"/>
      <c r="C2034" s="1"/>
      <c r="M2034" s="1"/>
    </row>
    <row r="2035" spans="1:13" x14ac:dyDescent="0.2">
      <c r="A2035" s="1"/>
      <c r="C2035" s="1"/>
      <c r="M2035" s="1"/>
    </row>
    <row r="2036" spans="1:13" x14ac:dyDescent="0.2">
      <c r="A2036" s="1"/>
      <c r="C2036" s="1"/>
      <c r="M2036" s="1"/>
    </row>
    <row r="2037" spans="1:13" x14ac:dyDescent="0.2">
      <c r="A2037" s="1"/>
      <c r="C2037" s="1"/>
      <c r="M2037" s="1"/>
    </row>
    <row r="2038" spans="1:13" x14ac:dyDescent="0.2">
      <c r="A2038" s="1"/>
      <c r="C2038" s="1"/>
      <c r="M2038" s="1"/>
    </row>
    <row r="2039" spans="1:13" x14ac:dyDescent="0.2">
      <c r="A2039" s="1"/>
      <c r="C2039" s="1"/>
      <c r="M2039" s="1"/>
    </row>
    <row r="2040" spans="1:13" x14ac:dyDescent="0.2">
      <c r="A2040" s="1"/>
      <c r="C2040" s="1"/>
      <c r="M2040" s="1"/>
    </row>
    <row r="2041" spans="1:13" x14ac:dyDescent="0.2">
      <c r="A2041" s="1"/>
      <c r="C2041" s="1"/>
      <c r="M2041" s="1"/>
    </row>
    <row r="2042" spans="1:13" x14ac:dyDescent="0.2">
      <c r="A2042" s="1"/>
      <c r="C2042" s="1"/>
      <c r="M2042" s="1"/>
    </row>
    <row r="2043" spans="1:13" x14ac:dyDescent="0.2">
      <c r="A2043" s="1"/>
      <c r="C2043" s="1"/>
      <c r="M2043" s="1"/>
    </row>
    <row r="2044" spans="1:13" x14ac:dyDescent="0.2">
      <c r="A2044" s="1"/>
      <c r="C2044" s="1"/>
      <c r="M2044" s="1"/>
    </row>
    <row r="2045" spans="1:13" x14ac:dyDescent="0.2">
      <c r="A2045" s="1"/>
      <c r="C2045" s="1"/>
      <c r="M2045" s="1"/>
    </row>
    <row r="2046" spans="1:13" x14ac:dyDescent="0.2">
      <c r="A2046" s="1"/>
      <c r="C2046" s="1"/>
      <c r="M2046" s="1"/>
    </row>
    <row r="2047" spans="1:13" x14ac:dyDescent="0.2">
      <c r="A2047" s="1"/>
      <c r="C2047" s="1"/>
      <c r="M2047" s="1"/>
    </row>
    <row r="2048" spans="1:13" x14ac:dyDescent="0.2">
      <c r="A2048" s="1"/>
      <c r="C2048" s="1"/>
      <c r="M2048" s="1"/>
    </row>
    <row r="2049" spans="1:13" x14ac:dyDescent="0.2">
      <c r="A2049" s="1"/>
      <c r="C2049" s="1"/>
      <c r="M2049" s="1"/>
    </row>
    <row r="2050" spans="1:13" x14ac:dyDescent="0.2">
      <c r="A2050" s="1"/>
      <c r="C2050" s="1"/>
      <c r="M2050" s="1"/>
    </row>
    <row r="2051" spans="1:13" x14ac:dyDescent="0.2">
      <c r="A2051" s="1"/>
      <c r="C2051" s="1"/>
      <c r="M2051" s="1"/>
    </row>
    <row r="2052" spans="1:13" x14ac:dyDescent="0.2">
      <c r="A2052" s="1"/>
      <c r="C2052" s="1"/>
      <c r="M2052" s="1"/>
    </row>
    <row r="2053" spans="1:13" x14ac:dyDescent="0.2">
      <c r="A2053" s="1"/>
      <c r="C2053" s="1"/>
      <c r="M2053" s="1"/>
    </row>
    <row r="2054" spans="1:13" x14ac:dyDescent="0.2">
      <c r="A2054" s="1"/>
      <c r="C2054" s="1"/>
      <c r="M2054" s="1"/>
    </row>
    <row r="2055" spans="1:13" x14ac:dyDescent="0.2">
      <c r="A2055" s="1"/>
      <c r="C2055" s="1"/>
      <c r="M2055" s="1"/>
    </row>
    <row r="2056" spans="1:13" x14ac:dyDescent="0.2">
      <c r="A2056" s="1"/>
      <c r="C2056" s="1"/>
      <c r="M2056" s="1"/>
    </row>
    <row r="2057" spans="1:13" x14ac:dyDescent="0.2">
      <c r="A2057" s="1"/>
      <c r="C2057" s="1"/>
      <c r="M2057" s="1"/>
    </row>
    <row r="2058" spans="1:13" x14ac:dyDescent="0.2">
      <c r="A2058" s="1"/>
      <c r="C2058" s="1"/>
      <c r="M2058" s="1"/>
    </row>
    <row r="2059" spans="1:13" x14ac:dyDescent="0.2">
      <c r="A2059" s="1"/>
      <c r="C2059" s="1"/>
      <c r="M2059" s="1"/>
    </row>
    <row r="2060" spans="1:13" x14ac:dyDescent="0.2">
      <c r="A2060" s="1"/>
      <c r="C2060" s="1"/>
      <c r="M2060" s="1"/>
    </row>
    <row r="2061" spans="1:13" x14ac:dyDescent="0.2">
      <c r="A2061" s="1"/>
      <c r="C2061" s="1"/>
      <c r="M2061" s="1"/>
    </row>
    <row r="2062" spans="1:13" x14ac:dyDescent="0.2">
      <c r="A2062" s="1"/>
      <c r="C2062" s="1"/>
      <c r="M2062" s="1"/>
    </row>
    <row r="2063" spans="1:13" x14ac:dyDescent="0.2">
      <c r="A2063" s="1"/>
      <c r="C2063" s="1"/>
      <c r="M2063" s="1"/>
    </row>
    <row r="2064" spans="1:13" x14ac:dyDescent="0.2">
      <c r="A2064" s="1"/>
      <c r="C2064" s="1"/>
      <c r="M2064" s="1"/>
    </row>
    <row r="2065" spans="1:13" x14ac:dyDescent="0.2">
      <c r="A2065" s="1"/>
      <c r="C2065" s="1"/>
      <c r="M2065" s="1"/>
    </row>
    <row r="2066" spans="1:13" x14ac:dyDescent="0.2">
      <c r="A2066" s="1"/>
      <c r="C2066" s="1"/>
      <c r="M2066" s="1"/>
    </row>
    <row r="2067" spans="1:13" x14ac:dyDescent="0.2">
      <c r="A2067" s="1"/>
      <c r="C2067" s="1"/>
      <c r="M2067" s="1"/>
    </row>
    <row r="2068" spans="1:13" x14ac:dyDescent="0.2">
      <c r="A2068" s="1"/>
      <c r="C2068" s="1"/>
      <c r="M2068" s="1"/>
    </row>
    <row r="2069" spans="1:13" x14ac:dyDescent="0.2">
      <c r="A2069" s="1"/>
      <c r="C2069" s="1"/>
      <c r="M2069" s="1"/>
    </row>
    <row r="2070" spans="1:13" x14ac:dyDescent="0.2">
      <c r="A2070" s="1"/>
      <c r="C2070" s="1"/>
      <c r="M2070" s="1"/>
    </row>
    <row r="2071" spans="1:13" x14ac:dyDescent="0.2">
      <c r="A2071" s="1"/>
      <c r="C2071" s="1"/>
      <c r="M2071" s="1"/>
    </row>
    <row r="2072" spans="1:13" x14ac:dyDescent="0.2">
      <c r="A2072" s="1"/>
      <c r="C2072" s="1"/>
      <c r="M2072" s="1"/>
    </row>
    <row r="2073" spans="1:13" x14ac:dyDescent="0.2">
      <c r="A2073" s="1"/>
      <c r="C2073" s="1"/>
      <c r="M2073" s="1"/>
    </row>
    <row r="2074" spans="1:13" x14ac:dyDescent="0.2">
      <c r="A2074" s="1"/>
      <c r="C2074" s="1"/>
      <c r="M2074" s="1"/>
    </row>
    <row r="2075" spans="1:13" x14ac:dyDescent="0.2">
      <c r="A2075" s="1"/>
      <c r="C2075" s="1"/>
      <c r="M2075" s="1"/>
    </row>
    <row r="2076" spans="1:13" x14ac:dyDescent="0.2">
      <c r="A2076" s="1"/>
      <c r="C2076" s="1"/>
      <c r="M2076" s="1"/>
    </row>
    <row r="2077" spans="1:13" x14ac:dyDescent="0.2">
      <c r="A2077" s="1"/>
      <c r="C2077" s="1"/>
      <c r="M2077" s="1"/>
    </row>
    <row r="2078" spans="1:13" x14ac:dyDescent="0.2">
      <c r="A2078" s="1"/>
      <c r="C2078" s="1"/>
      <c r="M2078" s="1"/>
    </row>
    <row r="2079" spans="1:13" x14ac:dyDescent="0.2">
      <c r="A2079" s="1"/>
      <c r="C2079" s="1"/>
      <c r="M2079" s="1"/>
    </row>
    <row r="2080" spans="1:13" x14ac:dyDescent="0.2">
      <c r="A2080" s="1"/>
      <c r="C2080" s="1"/>
      <c r="M2080" s="1"/>
    </row>
    <row r="2081" spans="1:13" x14ac:dyDescent="0.2">
      <c r="A2081" s="1"/>
      <c r="C2081" s="1"/>
      <c r="M2081" s="1"/>
    </row>
    <row r="2082" spans="1:13" x14ac:dyDescent="0.2">
      <c r="A2082" s="1"/>
      <c r="C2082" s="1"/>
      <c r="M2082" s="1"/>
    </row>
    <row r="2083" spans="1:13" x14ac:dyDescent="0.2">
      <c r="A2083" s="1"/>
      <c r="C2083" s="1"/>
      <c r="M2083" s="1"/>
    </row>
    <row r="2084" spans="1:13" x14ac:dyDescent="0.2">
      <c r="A2084" s="1"/>
      <c r="C2084" s="1"/>
      <c r="M2084" s="1"/>
    </row>
    <row r="2085" spans="1:13" x14ac:dyDescent="0.2">
      <c r="A2085" s="1"/>
      <c r="C2085" s="1"/>
      <c r="M2085" s="1"/>
    </row>
    <row r="2086" spans="1:13" x14ac:dyDescent="0.2">
      <c r="A2086" s="1"/>
      <c r="C2086" s="1"/>
      <c r="M2086" s="1"/>
    </row>
    <row r="2087" spans="1:13" x14ac:dyDescent="0.2">
      <c r="A2087" s="1"/>
      <c r="C2087" s="1"/>
      <c r="M2087" s="1"/>
    </row>
    <row r="2088" spans="1:13" x14ac:dyDescent="0.2">
      <c r="A2088" s="1"/>
      <c r="C2088" s="1"/>
      <c r="M2088" s="1"/>
    </row>
    <row r="2089" spans="1:13" x14ac:dyDescent="0.2">
      <c r="A2089" s="1"/>
      <c r="C2089" s="1"/>
      <c r="M2089" s="1"/>
    </row>
    <row r="2090" spans="1:13" x14ac:dyDescent="0.2">
      <c r="A2090" s="1"/>
      <c r="C2090" s="1"/>
      <c r="M2090" s="1"/>
    </row>
    <row r="2091" spans="1:13" x14ac:dyDescent="0.2">
      <c r="A2091" s="1"/>
      <c r="C2091" s="1"/>
      <c r="M2091" s="1"/>
    </row>
    <row r="2092" spans="1:13" x14ac:dyDescent="0.2">
      <c r="A2092" s="1"/>
      <c r="C2092" s="1"/>
      <c r="M2092" s="1"/>
    </row>
    <row r="2093" spans="1:13" x14ac:dyDescent="0.2">
      <c r="A2093" s="1"/>
      <c r="C2093" s="1"/>
      <c r="M2093" s="1"/>
    </row>
    <row r="2094" spans="1:13" x14ac:dyDescent="0.2">
      <c r="A2094" s="1"/>
      <c r="C2094" s="1"/>
      <c r="M2094" s="1"/>
    </row>
    <row r="2095" spans="1:13" x14ac:dyDescent="0.2">
      <c r="A2095" s="1"/>
      <c r="C2095" s="1"/>
      <c r="M2095" s="1"/>
    </row>
    <row r="2096" spans="1:13" x14ac:dyDescent="0.2">
      <c r="A2096" s="1"/>
      <c r="C2096" s="1"/>
      <c r="M2096" s="1"/>
    </row>
    <row r="2097" spans="1:13" x14ac:dyDescent="0.2">
      <c r="A2097" s="1"/>
      <c r="C2097" s="1"/>
      <c r="M2097" s="1"/>
    </row>
    <row r="2098" spans="1:13" x14ac:dyDescent="0.2">
      <c r="A2098" s="1"/>
      <c r="C2098" s="1"/>
      <c r="M2098" s="1"/>
    </row>
    <row r="2099" spans="1:13" x14ac:dyDescent="0.2">
      <c r="A2099" s="1"/>
      <c r="C2099" s="1"/>
      <c r="M2099" s="1"/>
    </row>
    <row r="2100" spans="1:13" x14ac:dyDescent="0.2">
      <c r="A2100" s="1"/>
      <c r="C2100" s="1"/>
      <c r="M2100" s="1"/>
    </row>
    <row r="2101" spans="1:13" x14ac:dyDescent="0.2">
      <c r="A2101" s="1"/>
      <c r="C2101" s="1"/>
      <c r="M2101" s="1"/>
    </row>
    <row r="2102" spans="1:13" x14ac:dyDescent="0.2">
      <c r="A2102" s="1"/>
      <c r="C2102" s="1"/>
      <c r="M2102" s="1"/>
    </row>
    <row r="2103" spans="1:13" x14ac:dyDescent="0.2">
      <c r="A2103" s="1"/>
      <c r="C2103" s="1"/>
      <c r="M2103" s="1"/>
    </row>
    <row r="2104" spans="1:13" x14ac:dyDescent="0.2">
      <c r="A2104" s="1"/>
      <c r="C2104" s="1"/>
      <c r="M2104" s="1"/>
    </row>
    <row r="2105" spans="1:13" x14ac:dyDescent="0.2">
      <c r="A2105" s="1"/>
      <c r="C2105" s="1"/>
      <c r="M2105" s="1"/>
    </row>
    <row r="2106" spans="1:13" x14ac:dyDescent="0.2">
      <c r="A2106" s="1"/>
      <c r="C2106" s="1"/>
      <c r="M2106" s="1"/>
    </row>
    <row r="2107" spans="1:13" x14ac:dyDescent="0.2">
      <c r="A2107" s="1"/>
      <c r="C2107" s="1"/>
      <c r="M2107" s="1"/>
    </row>
    <row r="2108" spans="1:13" x14ac:dyDescent="0.2">
      <c r="A2108" s="1"/>
      <c r="C2108" s="1"/>
      <c r="M2108" s="1"/>
    </row>
    <row r="2109" spans="1:13" x14ac:dyDescent="0.2">
      <c r="A2109" s="1"/>
      <c r="C2109" s="1"/>
      <c r="M2109" s="1"/>
    </row>
    <row r="2110" spans="1:13" x14ac:dyDescent="0.2">
      <c r="A2110" s="1"/>
      <c r="C2110" s="1"/>
      <c r="M2110" s="1"/>
    </row>
    <row r="2111" spans="1:13" x14ac:dyDescent="0.2">
      <c r="A2111" s="1"/>
      <c r="C2111" s="1"/>
      <c r="M2111" s="1"/>
    </row>
    <row r="2112" spans="1:13" x14ac:dyDescent="0.2">
      <c r="A2112" s="1"/>
      <c r="C2112" s="1"/>
      <c r="M2112" s="1"/>
    </row>
    <row r="2113" spans="1:13" x14ac:dyDescent="0.2">
      <c r="A2113" s="1"/>
      <c r="C2113" s="1"/>
      <c r="M2113" s="1"/>
    </row>
    <row r="2114" spans="1:13" x14ac:dyDescent="0.2">
      <c r="A2114" s="1"/>
      <c r="C2114" s="1"/>
      <c r="M2114" s="1"/>
    </row>
    <row r="2115" spans="1:13" x14ac:dyDescent="0.2">
      <c r="A2115" s="1"/>
      <c r="C2115" s="1"/>
      <c r="M2115" s="1"/>
    </row>
    <row r="2116" spans="1:13" x14ac:dyDescent="0.2">
      <c r="A2116" s="1"/>
      <c r="C2116" s="1"/>
      <c r="M2116" s="1"/>
    </row>
    <row r="2117" spans="1:13" x14ac:dyDescent="0.2">
      <c r="A2117" s="1"/>
      <c r="C2117" s="1"/>
      <c r="M2117" s="1"/>
    </row>
    <row r="2118" spans="1:13" x14ac:dyDescent="0.2">
      <c r="A2118" s="1"/>
      <c r="C2118" s="1"/>
      <c r="M2118" s="1"/>
    </row>
    <row r="2119" spans="1:13" x14ac:dyDescent="0.2">
      <c r="A2119" s="1"/>
      <c r="C2119" s="1"/>
      <c r="M2119" s="1"/>
    </row>
    <row r="2120" spans="1:13" x14ac:dyDescent="0.2">
      <c r="A2120" s="1"/>
      <c r="C2120" s="1"/>
      <c r="M2120" s="1"/>
    </row>
    <row r="2121" spans="1:13" x14ac:dyDescent="0.2">
      <c r="A2121" s="1"/>
      <c r="C2121" s="1"/>
      <c r="M2121" s="1"/>
    </row>
    <row r="2122" spans="1:13" x14ac:dyDescent="0.2">
      <c r="A2122" s="1"/>
      <c r="C2122" s="1"/>
      <c r="M2122" s="1"/>
    </row>
    <row r="2123" spans="1:13" x14ac:dyDescent="0.2">
      <c r="A2123" s="1"/>
      <c r="C2123" s="1"/>
      <c r="M2123" s="1"/>
    </row>
    <row r="2124" spans="1:13" x14ac:dyDescent="0.2">
      <c r="A2124" s="1"/>
      <c r="C2124" s="1"/>
      <c r="M2124" s="1"/>
    </row>
    <row r="2125" spans="1:13" x14ac:dyDescent="0.2">
      <c r="A2125" s="1"/>
      <c r="C2125" s="1"/>
      <c r="M2125" s="1"/>
    </row>
    <row r="2126" spans="1:13" x14ac:dyDescent="0.2">
      <c r="A2126" s="1"/>
      <c r="C2126" s="1"/>
      <c r="M2126" s="1"/>
    </row>
    <row r="2127" spans="1:13" x14ac:dyDescent="0.2">
      <c r="A2127" s="1"/>
      <c r="C2127" s="1"/>
      <c r="M2127" s="1"/>
    </row>
    <row r="2128" spans="1:13" x14ac:dyDescent="0.2">
      <c r="A2128" s="1"/>
      <c r="C2128" s="1"/>
      <c r="M2128" s="1"/>
    </row>
    <row r="2129" spans="1:13" x14ac:dyDescent="0.2">
      <c r="A2129" s="1"/>
      <c r="C2129" s="1"/>
      <c r="M2129" s="1"/>
    </row>
    <row r="2130" spans="1:13" x14ac:dyDescent="0.2">
      <c r="A2130" s="1"/>
      <c r="C2130" s="1"/>
      <c r="M2130" s="1"/>
    </row>
    <row r="2131" spans="1:13" x14ac:dyDescent="0.2">
      <c r="A2131" s="1"/>
      <c r="C2131" s="1"/>
      <c r="M2131" s="1"/>
    </row>
    <row r="2132" spans="1:13" x14ac:dyDescent="0.2">
      <c r="A2132" s="1"/>
      <c r="C2132" s="1"/>
      <c r="M2132" s="1"/>
    </row>
    <row r="2133" spans="1:13" x14ac:dyDescent="0.2">
      <c r="A2133" s="1"/>
      <c r="C2133" s="1"/>
      <c r="M2133" s="1"/>
    </row>
    <row r="2134" spans="1:13" x14ac:dyDescent="0.2">
      <c r="A2134" s="1"/>
      <c r="C2134" s="1"/>
      <c r="M2134" s="1"/>
    </row>
    <row r="2135" spans="1:13" x14ac:dyDescent="0.2">
      <c r="A2135" s="1"/>
      <c r="C2135" s="1"/>
      <c r="M2135" s="1"/>
    </row>
    <row r="2136" spans="1:13" x14ac:dyDescent="0.2">
      <c r="A2136" s="1"/>
      <c r="C2136" s="1"/>
      <c r="M2136" s="1"/>
    </row>
    <row r="2137" spans="1:13" x14ac:dyDescent="0.2">
      <c r="A2137" s="1"/>
      <c r="C2137" s="1"/>
      <c r="M2137" s="1"/>
    </row>
    <row r="2138" spans="1:13" x14ac:dyDescent="0.2">
      <c r="A2138" s="1"/>
      <c r="C2138" s="1"/>
      <c r="M2138" s="1"/>
    </row>
    <row r="2139" spans="1:13" x14ac:dyDescent="0.2">
      <c r="A2139" s="1"/>
      <c r="C2139" s="1"/>
      <c r="M2139" s="1"/>
    </row>
    <row r="2140" spans="1:13" x14ac:dyDescent="0.2">
      <c r="A2140" s="1"/>
      <c r="C2140" s="1"/>
      <c r="M2140" s="1"/>
    </row>
    <row r="2141" spans="1:13" x14ac:dyDescent="0.2">
      <c r="A2141" s="1"/>
      <c r="C2141" s="1"/>
      <c r="M2141" s="1"/>
    </row>
    <row r="2142" spans="1:13" x14ac:dyDescent="0.2">
      <c r="A2142" s="1"/>
      <c r="C2142" s="1"/>
      <c r="M2142" s="1"/>
    </row>
    <row r="2143" spans="1:13" x14ac:dyDescent="0.2">
      <c r="A2143" s="1"/>
      <c r="C2143" s="1"/>
      <c r="M2143" s="1"/>
    </row>
    <row r="2144" spans="1:13" x14ac:dyDescent="0.2">
      <c r="A2144" s="1"/>
      <c r="C2144" s="1"/>
      <c r="M2144" s="1"/>
    </row>
    <row r="2145" spans="1:13" x14ac:dyDescent="0.2">
      <c r="A2145" s="1"/>
      <c r="C2145" s="1"/>
      <c r="M2145" s="1"/>
    </row>
    <row r="2146" spans="1:13" x14ac:dyDescent="0.2">
      <c r="A2146" s="1"/>
      <c r="C2146" s="1"/>
      <c r="M2146" s="1"/>
    </row>
    <row r="2147" spans="1:13" x14ac:dyDescent="0.2">
      <c r="A2147" s="1"/>
      <c r="C2147" s="1"/>
      <c r="M2147" s="1"/>
    </row>
    <row r="2148" spans="1:13" x14ac:dyDescent="0.2">
      <c r="A2148" s="1"/>
      <c r="C2148" s="1"/>
      <c r="M2148" s="1"/>
    </row>
    <row r="2149" spans="1:13" x14ac:dyDescent="0.2">
      <c r="A2149" s="1"/>
      <c r="C2149" s="1"/>
      <c r="M2149" s="1"/>
    </row>
    <row r="2150" spans="1:13" x14ac:dyDescent="0.2">
      <c r="A2150" s="1"/>
      <c r="C2150" s="1"/>
      <c r="M2150" s="1"/>
    </row>
    <row r="2151" spans="1:13" x14ac:dyDescent="0.2">
      <c r="A2151" s="1"/>
      <c r="C2151" s="1"/>
      <c r="M2151" s="1"/>
    </row>
    <row r="2152" spans="1:13" x14ac:dyDescent="0.2">
      <c r="A2152" s="1"/>
      <c r="C2152" s="1"/>
      <c r="M2152" s="1"/>
    </row>
    <row r="2153" spans="1:13" x14ac:dyDescent="0.2">
      <c r="A2153" s="1"/>
      <c r="C2153" s="1"/>
      <c r="M2153" s="1"/>
    </row>
    <row r="2154" spans="1:13" x14ac:dyDescent="0.2">
      <c r="A2154" s="1"/>
      <c r="C2154" s="1"/>
      <c r="M2154" s="1"/>
    </row>
    <row r="2155" spans="1:13" x14ac:dyDescent="0.2">
      <c r="A2155" s="1"/>
      <c r="C2155" s="1"/>
      <c r="M2155" s="1"/>
    </row>
    <row r="2156" spans="1:13" x14ac:dyDescent="0.2">
      <c r="A2156" s="1"/>
      <c r="C2156" s="1"/>
      <c r="M2156" s="1"/>
    </row>
    <row r="2157" spans="1:13" x14ac:dyDescent="0.2">
      <c r="A2157" s="1"/>
      <c r="C2157" s="1"/>
      <c r="M2157" s="1"/>
    </row>
    <row r="2158" spans="1:13" x14ac:dyDescent="0.2">
      <c r="A2158" s="1"/>
      <c r="C2158" s="1"/>
      <c r="M2158" s="1"/>
    </row>
    <row r="2159" spans="1:13" x14ac:dyDescent="0.2">
      <c r="A2159" s="1"/>
      <c r="C2159" s="1"/>
      <c r="M2159" s="1"/>
    </row>
    <row r="2160" spans="1:13" x14ac:dyDescent="0.2">
      <c r="A2160" s="1"/>
      <c r="C2160" s="1"/>
      <c r="M2160" s="1"/>
    </row>
    <row r="2161" spans="1:13" x14ac:dyDescent="0.2">
      <c r="A2161" s="1"/>
      <c r="C2161" s="1"/>
      <c r="M2161" s="1"/>
    </row>
    <row r="2162" spans="1:13" x14ac:dyDescent="0.2">
      <c r="A2162" s="1"/>
      <c r="C2162" s="1"/>
      <c r="M2162" s="1"/>
    </row>
    <row r="2163" spans="1:13" x14ac:dyDescent="0.2">
      <c r="A2163" s="1"/>
      <c r="C2163" s="1"/>
      <c r="M2163" s="1"/>
    </row>
    <row r="2164" spans="1:13" x14ac:dyDescent="0.2">
      <c r="A2164" s="1"/>
      <c r="C2164" s="1"/>
      <c r="M2164" s="1"/>
    </row>
    <row r="2165" spans="1:13" x14ac:dyDescent="0.2">
      <c r="A2165" s="1"/>
      <c r="C2165" s="1"/>
      <c r="M2165" s="1"/>
    </row>
    <row r="2166" spans="1:13" x14ac:dyDescent="0.2">
      <c r="A2166" s="1"/>
      <c r="C2166" s="1"/>
      <c r="M2166" s="1"/>
    </row>
    <row r="2167" spans="1:13" x14ac:dyDescent="0.2">
      <c r="A2167" s="1"/>
      <c r="C2167" s="1"/>
      <c r="M2167" s="1"/>
    </row>
    <row r="2168" spans="1:13" x14ac:dyDescent="0.2">
      <c r="A2168" s="1"/>
      <c r="C2168" s="1"/>
      <c r="M2168" s="1"/>
    </row>
    <row r="2169" spans="1:13" x14ac:dyDescent="0.2">
      <c r="A2169" s="1"/>
      <c r="C2169" s="1"/>
      <c r="M2169" s="1"/>
    </row>
    <row r="2170" spans="1:13" x14ac:dyDescent="0.2">
      <c r="A2170" s="1"/>
      <c r="C2170" s="1"/>
      <c r="M2170" s="1"/>
    </row>
    <row r="2171" spans="1:13" x14ac:dyDescent="0.2">
      <c r="A2171" s="1"/>
      <c r="C2171" s="1"/>
      <c r="M2171" s="1"/>
    </row>
    <row r="2172" spans="1:13" x14ac:dyDescent="0.2">
      <c r="A2172" s="1"/>
      <c r="C2172" s="1"/>
      <c r="M2172" s="1"/>
    </row>
    <row r="2173" spans="1:13" x14ac:dyDescent="0.2">
      <c r="A2173" s="1"/>
      <c r="C2173" s="1"/>
      <c r="M2173" s="1"/>
    </row>
    <row r="2174" spans="1:13" x14ac:dyDescent="0.2">
      <c r="A2174" s="1"/>
      <c r="C2174" s="1"/>
      <c r="M2174" s="1"/>
    </row>
    <row r="2175" spans="1:13" x14ac:dyDescent="0.2">
      <c r="A2175" s="1"/>
      <c r="C2175" s="1"/>
      <c r="M2175" s="1"/>
    </row>
    <row r="2176" spans="1:13" x14ac:dyDescent="0.2">
      <c r="A2176" s="1"/>
      <c r="C2176" s="1"/>
      <c r="M2176" s="1"/>
    </row>
    <row r="2177" spans="1:13" x14ac:dyDescent="0.2">
      <c r="A2177" s="1"/>
      <c r="C2177" s="1"/>
      <c r="M2177" s="1"/>
    </row>
    <row r="2178" spans="1:13" x14ac:dyDescent="0.2">
      <c r="A2178" s="1"/>
      <c r="C2178" s="1"/>
      <c r="M2178" s="1"/>
    </row>
    <row r="2179" spans="1:13" x14ac:dyDescent="0.2">
      <c r="A2179" s="1"/>
      <c r="C2179" s="1"/>
      <c r="M2179" s="1"/>
    </row>
    <row r="2180" spans="1:13" x14ac:dyDescent="0.2">
      <c r="A2180" s="1"/>
      <c r="C2180" s="1"/>
      <c r="M2180" s="1"/>
    </row>
    <row r="2181" spans="1:13" x14ac:dyDescent="0.2">
      <c r="A2181" s="1"/>
      <c r="C2181" s="1"/>
      <c r="M2181" s="1"/>
    </row>
    <row r="2182" spans="1:13" x14ac:dyDescent="0.2">
      <c r="A2182" s="1"/>
      <c r="C2182" s="1"/>
      <c r="M2182" s="1"/>
    </row>
    <row r="2183" spans="1:13" x14ac:dyDescent="0.2">
      <c r="A2183" s="1"/>
      <c r="C2183" s="1"/>
      <c r="M2183" s="1"/>
    </row>
    <row r="2184" spans="1:13" x14ac:dyDescent="0.2">
      <c r="A2184" s="1"/>
      <c r="C2184" s="1"/>
      <c r="M2184" s="1"/>
    </row>
    <row r="2185" spans="1:13" x14ac:dyDescent="0.2">
      <c r="A2185" s="1"/>
      <c r="C2185" s="1"/>
      <c r="M2185" s="1"/>
    </row>
    <row r="2186" spans="1:13" x14ac:dyDescent="0.2">
      <c r="A2186" s="1"/>
      <c r="C2186" s="1"/>
      <c r="M2186" s="1"/>
    </row>
    <row r="2187" spans="1:13" x14ac:dyDescent="0.2">
      <c r="A2187" s="1"/>
      <c r="C2187" s="1"/>
      <c r="M2187" s="1"/>
    </row>
    <row r="2188" spans="1:13" x14ac:dyDescent="0.2">
      <c r="A2188" s="1"/>
      <c r="C2188" s="1"/>
      <c r="M2188" s="1"/>
    </row>
    <row r="2189" spans="1:13" x14ac:dyDescent="0.2">
      <c r="A2189" s="1"/>
      <c r="C2189" s="1"/>
      <c r="M2189" s="1"/>
    </row>
    <row r="2190" spans="1:13" x14ac:dyDescent="0.2">
      <c r="A2190" s="1"/>
      <c r="C2190" s="1"/>
      <c r="M2190" s="1"/>
    </row>
    <row r="2191" spans="1:13" x14ac:dyDescent="0.2">
      <c r="A2191" s="1"/>
      <c r="C2191" s="1"/>
      <c r="M2191" s="1"/>
    </row>
    <row r="2192" spans="1:13" x14ac:dyDescent="0.2">
      <c r="A2192" s="1"/>
      <c r="C2192" s="1"/>
      <c r="M2192" s="1"/>
    </row>
    <row r="2193" spans="1:13" x14ac:dyDescent="0.2">
      <c r="A2193" s="1"/>
      <c r="C2193" s="1"/>
      <c r="M2193" s="1"/>
    </row>
    <row r="2194" spans="1:13" x14ac:dyDescent="0.2">
      <c r="A2194" s="1"/>
      <c r="C2194" s="1"/>
      <c r="M2194" s="1"/>
    </row>
    <row r="2195" spans="1:13" x14ac:dyDescent="0.2">
      <c r="A2195" s="1"/>
      <c r="C2195" s="1"/>
      <c r="M2195" s="1"/>
    </row>
    <row r="2196" spans="1:13" x14ac:dyDescent="0.2">
      <c r="A2196" s="1"/>
      <c r="C2196" s="1"/>
      <c r="M2196" s="1"/>
    </row>
    <row r="2197" spans="1:13" x14ac:dyDescent="0.2">
      <c r="A2197" s="1"/>
      <c r="C2197" s="1"/>
      <c r="M2197" s="1"/>
    </row>
    <row r="2198" spans="1:13" x14ac:dyDescent="0.2">
      <c r="A2198" s="1"/>
      <c r="C2198" s="1"/>
      <c r="M2198" s="1"/>
    </row>
    <row r="2199" spans="1:13" x14ac:dyDescent="0.2">
      <c r="A2199" s="1"/>
      <c r="C2199" s="1"/>
      <c r="M2199" s="1"/>
    </row>
    <row r="2200" spans="1:13" x14ac:dyDescent="0.2">
      <c r="A2200" s="1"/>
      <c r="C2200" s="1"/>
      <c r="M2200" s="1"/>
    </row>
    <row r="2201" spans="1:13" x14ac:dyDescent="0.2">
      <c r="A2201" s="1"/>
      <c r="C2201" s="1"/>
      <c r="M2201" s="1"/>
    </row>
    <row r="2202" spans="1:13" x14ac:dyDescent="0.2">
      <c r="A2202" s="1"/>
      <c r="C2202" s="1"/>
      <c r="M2202" s="1"/>
    </row>
    <row r="2203" spans="1:13" x14ac:dyDescent="0.2">
      <c r="A2203" s="1"/>
      <c r="C2203" s="1"/>
      <c r="M2203" s="1"/>
    </row>
    <row r="2204" spans="1:13" x14ac:dyDescent="0.2">
      <c r="A2204" s="1"/>
      <c r="C2204" s="1"/>
      <c r="M2204" s="1"/>
    </row>
    <row r="2205" spans="1:13" x14ac:dyDescent="0.2">
      <c r="A2205" s="1"/>
      <c r="C2205" s="1"/>
      <c r="M2205" s="1"/>
    </row>
    <row r="2206" spans="1:13" x14ac:dyDescent="0.2">
      <c r="A2206" s="1"/>
      <c r="C2206" s="1"/>
      <c r="M2206" s="1"/>
    </row>
    <row r="2207" spans="1:13" x14ac:dyDescent="0.2">
      <c r="A2207" s="1"/>
      <c r="C2207" s="1"/>
      <c r="M2207" s="1"/>
    </row>
    <row r="2208" spans="1:13" x14ac:dyDescent="0.2">
      <c r="A2208" s="1"/>
      <c r="C2208" s="1"/>
      <c r="M2208" s="1"/>
    </row>
    <row r="2209" spans="1:13" x14ac:dyDescent="0.2">
      <c r="A2209" s="1"/>
      <c r="C2209" s="1"/>
      <c r="M2209" s="1"/>
    </row>
    <row r="2210" spans="1:13" x14ac:dyDescent="0.2">
      <c r="A2210" s="1"/>
      <c r="C2210" s="1"/>
      <c r="M2210" s="1"/>
    </row>
    <row r="2211" spans="1:13" x14ac:dyDescent="0.2">
      <c r="A2211" s="1"/>
      <c r="C2211" s="1"/>
      <c r="M2211" s="1"/>
    </row>
    <row r="2212" spans="1:13" x14ac:dyDescent="0.2">
      <c r="A2212" s="1"/>
      <c r="C2212" s="1"/>
      <c r="M2212" s="1"/>
    </row>
    <row r="2213" spans="1:13" x14ac:dyDescent="0.2">
      <c r="A2213" s="1"/>
      <c r="C2213" s="1"/>
      <c r="M2213" s="1"/>
    </row>
    <row r="2214" spans="1:13" x14ac:dyDescent="0.2">
      <c r="A2214" s="1"/>
      <c r="C2214" s="1"/>
      <c r="M2214" s="1"/>
    </row>
    <row r="2215" spans="1:13" x14ac:dyDescent="0.2">
      <c r="A2215" s="1"/>
      <c r="C2215" s="1"/>
      <c r="M2215" s="1"/>
    </row>
    <row r="2216" spans="1:13" x14ac:dyDescent="0.2">
      <c r="A2216" s="1"/>
      <c r="C2216" s="1"/>
      <c r="M2216" s="1"/>
    </row>
    <row r="2217" spans="1:13" x14ac:dyDescent="0.2">
      <c r="A2217" s="1"/>
      <c r="C2217" s="1"/>
      <c r="M2217" s="1"/>
    </row>
    <row r="2218" spans="1:13" x14ac:dyDescent="0.2">
      <c r="A2218" s="1"/>
      <c r="C2218" s="1"/>
      <c r="M2218" s="1"/>
    </row>
    <row r="2219" spans="1:13" x14ac:dyDescent="0.2">
      <c r="A2219" s="1"/>
      <c r="C2219" s="1"/>
      <c r="M2219" s="1"/>
    </row>
    <row r="2220" spans="1:13" x14ac:dyDescent="0.2">
      <c r="A2220" s="1"/>
      <c r="C2220" s="1"/>
      <c r="M2220" s="1"/>
    </row>
    <row r="2221" spans="1:13" x14ac:dyDescent="0.2">
      <c r="A2221" s="1"/>
      <c r="C2221" s="1"/>
      <c r="M2221" s="1"/>
    </row>
    <row r="2222" spans="1:13" x14ac:dyDescent="0.2">
      <c r="A2222" s="1"/>
      <c r="C2222" s="1"/>
      <c r="M2222" s="1"/>
    </row>
    <row r="2223" spans="1:13" x14ac:dyDescent="0.2">
      <c r="A2223" s="1"/>
      <c r="C2223" s="1"/>
      <c r="M2223" s="1"/>
    </row>
    <row r="2224" spans="1:13" x14ac:dyDescent="0.2">
      <c r="A2224" s="1"/>
      <c r="C2224" s="1"/>
      <c r="M2224" s="1"/>
    </row>
    <row r="2225" spans="1:13" x14ac:dyDescent="0.2">
      <c r="A2225" s="1"/>
      <c r="C2225" s="1"/>
      <c r="M2225" s="1"/>
    </row>
    <row r="2226" spans="1:13" x14ac:dyDescent="0.2">
      <c r="A2226" s="1"/>
      <c r="C2226" s="1"/>
      <c r="M2226" s="1"/>
    </row>
    <row r="2227" spans="1:13" x14ac:dyDescent="0.2">
      <c r="A2227" s="1"/>
      <c r="C2227" s="1"/>
      <c r="M2227" s="1"/>
    </row>
    <row r="2228" spans="1:13" x14ac:dyDescent="0.2">
      <c r="A2228" s="1"/>
      <c r="C2228" s="1"/>
      <c r="M2228" s="1"/>
    </row>
    <row r="2229" spans="1:13" x14ac:dyDescent="0.2">
      <c r="A2229" s="1"/>
      <c r="C2229" s="1"/>
      <c r="M2229" s="1"/>
    </row>
    <row r="2230" spans="1:13" x14ac:dyDescent="0.2">
      <c r="A2230" s="1"/>
      <c r="C2230" s="1"/>
      <c r="M2230" s="1"/>
    </row>
    <row r="2231" spans="1:13" x14ac:dyDescent="0.2">
      <c r="A2231" s="1"/>
      <c r="C2231" s="1"/>
      <c r="M2231" s="1"/>
    </row>
    <row r="2232" spans="1:13" x14ac:dyDescent="0.2">
      <c r="A2232" s="1"/>
      <c r="C2232" s="1"/>
      <c r="M2232" s="1"/>
    </row>
    <row r="2233" spans="1:13" x14ac:dyDescent="0.2">
      <c r="A2233" s="1"/>
      <c r="C2233" s="1"/>
      <c r="M2233" s="1"/>
    </row>
    <row r="2234" spans="1:13" x14ac:dyDescent="0.2">
      <c r="A2234" s="1"/>
      <c r="C2234" s="1"/>
      <c r="M2234" s="1"/>
    </row>
    <row r="2235" spans="1:13" x14ac:dyDescent="0.2">
      <c r="A2235" s="1"/>
      <c r="C2235" s="1"/>
      <c r="M2235" s="1"/>
    </row>
    <row r="2236" spans="1:13" x14ac:dyDescent="0.2">
      <c r="A2236" s="1"/>
      <c r="C2236" s="1"/>
      <c r="M2236" s="1"/>
    </row>
    <row r="2237" spans="1:13" x14ac:dyDescent="0.2">
      <c r="A2237" s="1"/>
      <c r="C2237" s="1"/>
      <c r="M2237" s="1"/>
    </row>
    <row r="2238" spans="1:13" x14ac:dyDescent="0.2">
      <c r="A2238" s="1"/>
      <c r="C2238" s="1"/>
      <c r="M2238" s="1"/>
    </row>
    <row r="2239" spans="1:13" x14ac:dyDescent="0.2">
      <c r="A2239" s="1"/>
      <c r="C2239" s="1"/>
      <c r="M2239" s="1"/>
    </row>
    <row r="2240" spans="1:13" x14ac:dyDescent="0.2">
      <c r="A2240" s="1"/>
      <c r="C2240" s="1"/>
      <c r="M2240" s="1"/>
    </row>
    <row r="2241" spans="1:13" x14ac:dyDescent="0.2">
      <c r="A2241" s="1"/>
      <c r="C2241" s="1"/>
      <c r="M2241" s="1"/>
    </row>
    <row r="2242" spans="1:13" x14ac:dyDescent="0.2">
      <c r="A2242" s="1"/>
      <c r="C2242" s="1"/>
      <c r="M2242" s="1"/>
    </row>
    <row r="2243" spans="1:13" x14ac:dyDescent="0.2">
      <c r="A2243" s="1"/>
      <c r="C2243" s="1"/>
      <c r="M2243" s="1"/>
    </row>
    <row r="2244" spans="1:13" x14ac:dyDescent="0.2">
      <c r="A2244" s="1"/>
      <c r="C2244" s="1"/>
      <c r="M2244" s="1"/>
    </row>
    <row r="2245" spans="1:13" x14ac:dyDescent="0.2">
      <c r="A2245" s="1"/>
      <c r="C2245" s="1"/>
      <c r="M2245" s="1"/>
    </row>
    <row r="2246" spans="1:13" x14ac:dyDescent="0.2">
      <c r="A2246" s="1"/>
      <c r="C2246" s="1"/>
      <c r="M2246" s="1"/>
    </row>
    <row r="2247" spans="1:13" x14ac:dyDescent="0.2">
      <c r="A2247" s="1"/>
      <c r="C2247" s="1"/>
      <c r="M2247" s="1"/>
    </row>
    <row r="2248" spans="1:13" x14ac:dyDescent="0.2">
      <c r="A2248" s="1"/>
      <c r="C2248" s="1"/>
      <c r="M2248" s="1"/>
    </row>
    <row r="2249" spans="1:13" x14ac:dyDescent="0.2">
      <c r="A2249" s="1"/>
      <c r="C2249" s="1"/>
      <c r="M2249" s="1"/>
    </row>
    <row r="2250" spans="1:13" x14ac:dyDescent="0.2">
      <c r="A2250" s="1"/>
      <c r="C2250" s="1"/>
      <c r="M2250" s="1"/>
    </row>
    <row r="2251" spans="1:13" x14ac:dyDescent="0.2">
      <c r="A2251" s="1"/>
      <c r="C2251" s="1"/>
      <c r="M2251" s="1"/>
    </row>
    <row r="2252" spans="1:13" x14ac:dyDescent="0.2">
      <c r="A2252" s="1"/>
      <c r="C2252" s="1"/>
      <c r="M2252" s="1"/>
    </row>
    <row r="2253" spans="1:13" x14ac:dyDescent="0.2">
      <c r="A2253" s="1"/>
      <c r="C2253" s="1"/>
      <c r="M2253" s="1"/>
    </row>
    <row r="2254" spans="1:13" x14ac:dyDescent="0.2">
      <c r="A2254" s="1"/>
      <c r="C2254" s="1"/>
      <c r="M2254" s="1"/>
    </row>
    <row r="2255" spans="1:13" x14ac:dyDescent="0.2">
      <c r="A2255" s="1"/>
      <c r="C2255" s="1"/>
      <c r="M2255" s="1"/>
    </row>
    <row r="2256" spans="1:13" x14ac:dyDescent="0.2">
      <c r="A2256" s="1"/>
      <c r="C2256" s="1"/>
      <c r="M2256" s="1"/>
    </row>
    <row r="2257" spans="1:13" x14ac:dyDescent="0.2">
      <c r="A2257" s="1"/>
      <c r="C2257" s="1"/>
      <c r="M2257" s="1"/>
    </row>
    <row r="2258" spans="1:13" x14ac:dyDescent="0.2">
      <c r="A2258" s="1"/>
      <c r="C2258" s="1"/>
      <c r="M2258" s="1"/>
    </row>
    <row r="2259" spans="1:13" x14ac:dyDescent="0.2">
      <c r="A2259" s="1"/>
      <c r="C2259" s="1"/>
      <c r="M2259" s="1"/>
    </row>
    <row r="2260" spans="1:13" x14ac:dyDescent="0.2">
      <c r="A2260" s="1"/>
      <c r="C2260" s="1"/>
      <c r="M2260" s="1"/>
    </row>
    <row r="2261" spans="1:13" x14ac:dyDescent="0.2">
      <c r="A2261" s="1"/>
      <c r="C2261" s="1"/>
      <c r="M2261" s="1"/>
    </row>
    <row r="2262" spans="1:13" x14ac:dyDescent="0.2">
      <c r="A2262" s="1"/>
      <c r="C2262" s="1"/>
      <c r="M2262" s="1"/>
    </row>
    <row r="2263" spans="1:13" x14ac:dyDescent="0.2">
      <c r="A2263" s="1"/>
      <c r="C2263" s="1"/>
      <c r="M2263" s="1"/>
    </row>
    <row r="2264" spans="1:13" x14ac:dyDescent="0.2">
      <c r="A2264" s="1"/>
      <c r="C2264" s="1"/>
      <c r="M2264" s="1"/>
    </row>
    <row r="2265" spans="1:13" x14ac:dyDescent="0.2">
      <c r="A2265" s="1"/>
      <c r="C2265" s="1"/>
      <c r="M2265" s="1"/>
    </row>
    <row r="2266" spans="1:13" x14ac:dyDescent="0.2">
      <c r="A2266" s="1"/>
      <c r="C2266" s="1"/>
      <c r="M2266" s="1"/>
    </row>
    <row r="2267" spans="1:13" x14ac:dyDescent="0.2">
      <c r="A2267" s="1"/>
      <c r="C2267" s="1"/>
      <c r="M2267" s="1"/>
    </row>
    <row r="2268" spans="1:13" x14ac:dyDescent="0.2">
      <c r="A2268" s="1"/>
      <c r="C2268" s="1"/>
      <c r="M2268" s="1"/>
    </row>
    <row r="2269" spans="1:13" x14ac:dyDescent="0.2">
      <c r="A2269" s="1"/>
      <c r="C2269" s="1"/>
      <c r="M2269" s="1"/>
    </row>
    <row r="2270" spans="1:13" x14ac:dyDescent="0.2">
      <c r="A2270" s="1"/>
      <c r="C2270" s="1"/>
      <c r="M2270" s="1"/>
    </row>
    <row r="2271" spans="1:13" x14ac:dyDescent="0.2">
      <c r="A2271" s="1"/>
      <c r="C2271" s="1"/>
      <c r="M2271" s="1"/>
    </row>
    <row r="2272" spans="1:13" x14ac:dyDescent="0.2">
      <c r="A2272" s="1"/>
      <c r="C2272" s="1"/>
      <c r="M2272" s="1"/>
    </row>
    <row r="2273" spans="1:13" x14ac:dyDescent="0.2">
      <c r="A2273" s="1"/>
      <c r="C2273" s="1"/>
      <c r="M2273" s="1"/>
    </row>
    <row r="2274" spans="1:13" x14ac:dyDescent="0.2">
      <c r="A2274" s="1"/>
      <c r="C2274" s="1"/>
      <c r="M2274" s="1"/>
    </row>
    <row r="2275" spans="1:13" x14ac:dyDescent="0.2">
      <c r="A2275" s="1"/>
      <c r="C2275" s="1"/>
      <c r="M2275" s="1"/>
    </row>
    <row r="2276" spans="1:13" x14ac:dyDescent="0.2">
      <c r="A2276" s="1"/>
      <c r="C2276" s="1"/>
      <c r="M2276" s="1"/>
    </row>
    <row r="2277" spans="1:13" x14ac:dyDescent="0.2">
      <c r="A2277" s="1"/>
      <c r="C2277" s="1"/>
      <c r="M2277" s="1"/>
    </row>
    <row r="2278" spans="1:13" x14ac:dyDescent="0.2">
      <c r="A2278" s="1"/>
      <c r="C2278" s="1"/>
      <c r="M2278" s="1"/>
    </row>
    <row r="2279" spans="1:13" x14ac:dyDescent="0.2">
      <c r="A2279" s="1"/>
      <c r="C2279" s="1"/>
      <c r="M2279" s="1"/>
    </row>
    <row r="2280" spans="1:13" x14ac:dyDescent="0.2">
      <c r="A2280" s="1"/>
      <c r="C2280" s="1"/>
      <c r="M2280" s="1"/>
    </row>
    <row r="2281" spans="1:13" x14ac:dyDescent="0.2">
      <c r="A2281" s="1"/>
      <c r="C2281" s="1"/>
      <c r="M2281" s="1"/>
    </row>
    <row r="2282" spans="1:13" x14ac:dyDescent="0.2">
      <c r="A2282" s="1"/>
      <c r="C2282" s="1"/>
      <c r="M2282" s="1"/>
    </row>
    <row r="2283" spans="1:13" x14ac:dyDescent="0.2">
      <c r="A2283" s="1"/>
      <c r="C2283" s="1"/>
      <c r="M2283" s="1"/>
    </row>
    <row r="2284" spans="1:13" x14ac:dyDescent="0.2">
      <c r="A2284" s="1"/>
      <c r="C2284" s="1"/>
      <c r="M2284" s="1"/>
    </row>
    <row r="2285" spans="1:13" x14ac:dyDescent="0.2">
      <c r="A2285" s="1"/>
      <c r="C2285" s="1"/>
      <c r="M2285" s="1"/>
    </row>
    <row r="2286" spans="1:13" x14ac:dyDescent="0.2">
      <c r="A2286" s="1"/>
      <c r="C2286" s="1"/>
      <c r="M2286" s="1"/>
    </row>
    <row r="2287" spans="1:13" x14ac:dyDescent="0.2">
      <c r="A2287" s="1"/>
      <c r="C2287" s="1"/>
      <c r="M2287" s="1"/>
    </row>
    <row r="2288" spans="1:13" x14ac:dyDescent="0.2">
      <c r="A2288" s="1"/>
      <c r="C2288" s="1"/>
      <c r="M2288" s="1"/>
    </row>
    <row r="2289" spans="1:13" x14ac:dyDescent="0.2">
      <c r="A2289" s="1"/>
      <c r="C2289" s="1"/>
      <c r="M2289" s="1"/>
    </row>
    <row r="2290" spans="1:13" x14ac:dyDescent="0.2">
      <c r="A2290" s="1"/>
      <c r="C2290" s="1"/>
      <c r="M2290" s="1"/>
    </row>
    <row r="2291" spans="1:13" x14ac:dyDescent="0.2">
      <c r="A2291" s="1"/>
      <c r="C2291" s="1"/>
      <c r="M2291" s="1"/>
    </row>
    <row r="2292" spans="1:13" x14ac:dyDescent="0.2">
      <c r="A2292" s="1"/>
      <c r="C2292" s="1"/>
      <c r="M2292" s="1"/>
    </row>
    <row r="2293" spans="1:13" x14ac:dyDescent="0.2">
      <c r="A2293" s="1"/>
      <c r="C2293" s="1"/>
      <c r="M2293" s="1"/>
    </row>
    <row r="2294" spans="1:13" x14ac:dyDescent="0.2">
      <c r="A2294" s="1"/>
      <c r="C2294" s="1"/>
      <c r="M2294" s="1"/>
    </row>
    <row r="2295" spans="1:13" x14ac:dyDescent="0.2">
      <c r="A2295" s="1"/>
      <c r="C2295" s="1"/>
      <c r="M2295" s="1"/>
    </row>
    <row r="2296" spans="1:13" x14ac:dyDescent="0.2">
      <c r="A2296" s="1"/>
      <c r="C2296" s="1"/>
      <c r="M2296" s="1"/>
    </row>
    <row r="2297" spans="1:13" x14ac:dyDescent="0.2">
      <c r="A2297" s="1"/>
      <c r="C2297" s="1"/>
      <c r="M2297" s="1"/>
    </row>
    <row r="2298" spans="1:13" x14ac:dyDescent="0.2">
      <c r="A2298" s="1"/>
      <c r="C2298" s="1"/>
      <c r="M2298" s="1"/>
    </row>
    <row r="2299" spans="1:13" x14ac:dyDescent="0.2">
      <c r="A2299" s="1"/>
      <c r="C2299" s="1"/>
      <c r="M2299" s="1"/>
    </row>
    <row r="2300" spans="1:13" x14ac:dyDescent="0.2">
      <c r="A2300" s="1"/>
      <c r="C2300" s="1"/>
      <c r="M2300" s="1"/>
    </row>
    <row r="2301" spans="1:13" x14ac:dyDescent="0.2">
      <c r="A2301" s="1"/>
      <c r="C2301" s="1"/>
      <c r="M2301" s="1"/>
    </row>
    <row r="2302" spans="1:13" x14ac:dyDescent="0.2">
      <c r="A2302" s="1"/>
      <c r="C2302" s="1"/>
      <c r="M2302" s="1"/>
    </row>
    <row r="2303" spans="1:13" x14ac:dyDescent="0.2">
      <c r="A2303" s="1"/>
      <c r="C2303" s="1"/>
      <c r="M2303" s="1"/>
    </row>
    <row r="2304" spans="1:13" x14ac:dyDescent="0.2">
      <c r="A2304" s="1"/>
      <c r="C2304" s="1"/>
      <c r="M2304" s="1"/>
    </row>
    <row r="2305" spans="1:13" x14ac:dyDescent="0.2">
      <c r="A2305" s="1"/>
      <c r="C2305" s="1"/>
      <c r="M2305" s="1"/>
    </row>
    <row r="2306" spans="1:13" x14ac:dyDescent="0.2">
      <c r="A2306" s="1"/>
      <c r="C2306" s="1"/>
      <c r="M2306" s="1"/>
    </row>
    <row r="2307" spans="1:13" x14ac:dyDescent="0.2">
      <c r="A2307" s="1"/>
      <c r="C2307" s="1"/>
      <c r="M2307" s="1"/>
    </row>
    <row r="2308" spans="1:13" x14ac:dyDescent="0.2">
      <c r="A2308" s="1"/>
      <c r="C2308" s="1"/>
      <c r="M2308" s="1"/>
    </row>
    <row r="2309" spans="1:13" x14ac:dyDescent="0.2">
      <c r="A2309" s="1"/>
      <c r="C2309" s="1"/>
      <c r="M2309" s="1"/>
    </row>
    <row r="2310" spans="1:13" x14ac:dyDescent="0.2">
      <c r="A2310" s="1"/>
      <c r="C2310" s="1"/>
      <c r="M2310" s="1"/>
    </row>
    <row r="2311" spans="1:13" x14ac:dyDescent="0.2">
      <c r="A2311" s="1"/>
      <c r="C2311" s="1"/>
      <c r="M2311" s="1"/>
    </row>
    <row r="2312" spans="1:13" x14ac:dyDescent="0.2">
      <c r="A2312" s="1"/>
      <c r="C2312" s="1"/>
      <c r="M2312" s="1"/>
    </row>
    <row r="2313" spans="1:13" x14ac:dyDescent="0.2">
      <c r="A2313" s="1"/>
      <c r="C2313" s="1"/>
      <c r="M2313" s="1"/>
    </row>
    <row r="2314" spans="1:13" x14ac:dyDescent="0.2">
      <c r="A2314" s="1"/>
      <c r="C2314" s="1"/>
      <c r="M2314" s="1"/>
    </row>
    <row r="2315" spans="1:13" x14ac:dyDescent="0.2">
      <c r="A2315" s="1"/>
      <c r="C2315" s="1"/>
      <c r="M2315" s="1"/>
    </row>
    <row r="2316" spans="1:13" x14ac:dyDescent="0.2">
      <c r="A2316" s="1"/>
      <c r="C2316" s="1"/>
      <c r="M2316" s="1"/>
    </row>
    <row r="2317" spans="1:13" x14ac:dyDescent="0.2">
      <c r="A2317" s="1"/>
      <c r="C2317" s="1"/>
      <c r="M2317" s="1"/>
    </row>
    <row r="2318" spans="1:13" x14ac:dyDescent="0.2">
      <c r="A2318" s="1"/>
      <c r="C2318" s="1"/>
      <c r="M2318" s="1"/>
    </row>
    <row r="2319" spans="1:13" x14ac:dyDescent="0.2">
      <c r="A2319" s="1"/>
      <c r="C2319" s="1"/>
      <c r="M2319" s="1"/>
    </row>
    <row r="2320" spans="1:13" x14ac:dyDescent="0.2">
      <c r="A2320" s="1"/>
      <c r="C2320" s="1"/>
      <c r="M2320" s="1"/>
    </row>
    <row r="2321" spans="1:13" x14ac:dyDescent="0.2">
      <c r="A2321" s="1"/>
      <c r="C2321" s="1"/>
      <c r="M2321" s="1"/>
    </row>
    <row r="2322" spans="1:13" x14ac:dyDescent="0.2">
      <c r="A2322" s="1"/>
      <c r="C2322" s="1"/>
      <c r="M2322" s="1"/>
    </row>
    <row r="2323" spans="1:13" x14ac:dyDescent="0.2">
      <c r="A2323" s="1"/>
      <c r="C2323" s="1"/>
      <c r="M2323" s="1"/>
    </row>
    <row r="2324" spans="1:13" x14ac:dyDescent="0.2">
      <c r="A2324" s="1"/>
      <c r="C2324" s="1"/>
      <c r="M2324" s="1"/>
    </row>
    <row r="2325" spans="1:13" x14ac:dyDescent="0.2">
      <c r="A2325" s="1"/>
      <c r="C2325" s="1"/>
      <c r="M2325" s="1"/>
    </row>
    <row r="2326" spans="1:13" x14ac:dyDescent="0.2">
      <c r="A2326" s="1"/>
      <c r="C2326" s="1"/>
      <c r="M2326" s="1"/>
    </row>
    <row r="2327" spans="1:13" x14ac:dyDescent="0.2">
      <c r="A2327" s="1"/>
      <c r="C2327" s="1"/>
      <c r="M2327" s="1"/>
    </row>
    <row r="2328" spans="1:13" x14ac:dyDescent="0.2">
      <c r="A2328" s="1"/>
      <c r="C2328" s="1"/>
      <c r="M2328" s="1"/>
    </row>
    <row r="2329" spans="1:13" x14ac:dyDescent="0.2">
      <c r="A2329" s="1"/>
      <c r="C2329" s="1"/>
      <c r="M2329" s="1"/>
    </row>
    <row r="2330" spans="1:13" x14ac:dyDescent="0.2">
      <c r="A2330" s="1"/>
      <c r="C2330" s="1"/>
      <c r="M2330" s="1"/>
    </row>
    <row r="2331" spans="1:13" x14ac:dyDescent="0.2">
      <c r="A2331" s="1"/>
      <c r="C2331" s="1"/>
      <c r="M2331" s="1"/>
    </row>
    <row r="2332" spans="1:13" x14ac:dyDescent="0.2">
      <c r="A2332" s="1"/>
      <c r="C2332" s="1"/>
      <c r="M2332" s="1"/>
    </row>
    <row r="2333" spans="1:13" x14ac:dyDescent="0.2">
      <c r="A2333" s="1"/>
      <c r="C2333" s="1"/>
      <c r="M2333" s="1"/>
    </row>
    <row r="2334" spans="1:13" x14ac:dyDescent="0.2">
      <c r="A2334" s="1"/>
      <c r="C2334" s="1"/>
      <c r="M2334" s="1"/>
    </row>
    <row r="2335" spans="1:13" x14ac:dyDescent="0.2">
      <c r="A2335" s="1"/>
      <c r="C2335" s="1"/>
      <c r="M2335" s="1"/>
    </row>
    <row r="2336" spans="1:13" x14ac:dyDescent="0.2">
      <c r="A2336" s="1"/>
      <c r="C2336" s="1"/>
      <c r="M2336" s="1"/>
    </row>
    <row r="2337" spans="1:13" x14ac:dyDescent="0.2">
      <c r="A2337" s="1"/>
      <c r="C2337" s="1"/>
      <c r="M2337" s="1"/>
    </row>
    <row r="2338" spans="1:13" x14ac:dyDescent="0.2">
      <c r="A2338" s="1"/>
      <c r="C2338" s="1"/>
      <c r="M2338" s="1"/>
    </row>
    <row r="2339" spans="1:13" x14ac:dyDescent="0.2">
      <c r="A2339" s="1"/>
      <c r="C2339" s="1"/>
      <c r="M2339" s="1"/>
    </row>
    <row r="2340" spans="1:13" x14ac:dyDescent="0.2">
      <c r="A2340" s="1"/>
      <c r="C2340" s="1"/>
      <c r="M2340" s="1"/>
    </row>
    <row r="2341" spans="1:13" x14ac:dyDescent="0.2">
      <c r="A2341" s="1"/>
      <c r="C2341" s="1"/>
      <c r="M2341" s="1"/>
    </row>
    <row r="2342" spans="1:13" x14ac:dyDescent="0.2">
      <c r="A2342" s="1"/>
      <c r="C2342" s="1"/>
      <c r="M2342" s="1"/>
    </row>
    <row r="2343" spans="1:13" x14ac:dyDescent="0.2">
      <c r="A2343" s="1"/>
      <c r="C2343" s="1"/>
      <c r="M2343" s="1"/>
    </row>
    <row r="2344" spans="1:13" x14ac:dyDescent="0.2">
      <c r="A2344" s="1"/>
      <c r="C2344" s="1"/>
      <c r="M2344" s="1"/>
    </row>
    <row r="2345" spans="1:13" x14ac:dyDescent="0.2">
      <c r="A2345" s="1"/>
      <c r="C2345" s="1"/>
      <c r="M2345" s="1"/>
    </row>
    <row r="2346" spans="1:13" x14ac:dyDescent="0.2">
      <c r="A2346" s="1"/>
      <c r="C2346" s="1"/>
      <c r="M2346" s="1"/>
    </row>
    <row r="2347" spans="1:13" x14ac:dyDescent="0.2">
      <c r="A2347" s="1"/>
      <c r="C2347" s="1"/>
      <c r="M2347" s="1"/>
    </row>
    <row r="2348" spans="1:13" x14ac:dyDescent="0.2">
      <c r="A2348" s="1"/>
      <c r="C2348" s="1"/>
      <c r="M2348" s="1"/>
    </row>
    <row r="2349" spans="1:13" x14ac:dyDescent="0.2">
      <c r="A2349" s="1"/>
      <c r="C2349" s="1"/>
      <c r="M2349" s="1"/>
    </row>
    <row r="2350" spans="1:13" x14ac:dyDescent="0.2">
      <c r="A2350" s="1"/>
      <c r="C2350" s="1"/>
      <c r="M2350" s="1"/>
    </row>
    <row r="2351" spans="1:13" x14ac:dyDescent="0.2">
      <c r="A2351" s="1"/>
      <c r="C2351" s="1"/>
      <c r="M2351" s="1"/>
    </row>
    <row r="2352" spans="1:13" x14ac:dyDescent="0.2">
      <c r="A2352" s="1"/>
      <c r="C2352" s="1"/>
      <c r="M2352" s="1"/>
    </row>
    <row r="2353" spans="1:13" x14ac:dyDescent="0.2">
      <c r="A2353" s="1"/>
      <c r="C2353" s="1"/>
      <c r="M2353" s="1"/>
    </row>
    <row r="2354" spans="1:13" x14ac:dyDescent="0.2">
      <c r="A2354" s="1"/>
      <c r="C2354" s="1"/>
      <c r="M2354" s="1"/>
    </row>
    <row r="2355" spans="1:13" x14ac:dyDescent="0.2">
      <c r="A2355" s="1"/>
      <c r="C2355" s="1"/>
      <c r="M2355" s="1"/>
    </row>
    <row r="2356" spans="1:13" x14ac:dyDescent="0.2">
      <c r="A2356" s="1"/>
      <c r="C2356" s="1"/>
      <c r="M2356" s="1"/>
    </row>
    <row r="2357" spans="1:13" x14ac:dyDescent="0.2">
      <c r="A2357" s="1"/>
      <c r="C2357" s="1"/>
      <c r="M2357" s="1"/>
    </row>
    <row r="2358" spans="1:13" x14ac:dyDescent="0.2">
      <c r="A2358" s="1"/>
      <c r="C2358" s="1"/>
      <c r="M2358" s="1"/>
    </row>
    <row r="2359" spans="1:13" x14ac:dyDescent="0.2">
      <c r="A2359" s="1"/>
      <c r="C2359" s="1"/>
      <c r="M2359" s="1"/>
    </row>
    <row r="2360" spans="1:13" x14ac:dyDescent="0.2">
      <c r="A2360" s="1"/>
      <c r="C2360" s="1"/>
      <c r="M2360" s="1"/>
    </row>
    <row r="2361" spans="1:13" x14ac:dyDescent="0.2">
      <c r="A2361" s="1"/>
      <c r="C2361" s="1"/>
      <c r="M2361" s="1"/>
    </row>
    <row r="2362" spans="1:13" x14ac:dyDescent="0.2">
      <c r="A2362" s="1"/>
      <c r="C2362" s="1"/>
      <c r="M2362" s="1"/>
    </row>
    <row r="2363" spans="1:13" x14ac:dyDescent="0.2">
      <c r="A2363" s="1"/>
      <c r="C2363" s="1"/>
      <c r="M2363" s="1"/>
    </row>
    <row r="2364" spans="1:13" x14ac:dyDescent="0.2">
      <c r="A2364" s="1"/>
      <c r="C2364" s="1"/>
      <c r="M2364" s="1"/>
    </row>
    <row r="2365" spans="1:13" x14ac:dyDescent="0.2">
      <c r="A2365" s="1"/>
      <c r="C2365" s="1"/>
      <c r="M2365" s="1"/>
    </row>
    <row r="2366" spans="1:13" x14ac:dyDescent="0.2">
      <c r="A2366" s="1"/>
      <c r="C2366" s="1"/>
      <c r="M2366" s="1"/>
    </row>
    <row r="2367" spans="1:13" x14ac:dyDescent="0.2">
      <c r="A2367" s="1"/>
      <c r="C2367" s="1"/>
      <c r="M2367" s="1"/>
    </row>
    <row r="2368" spans="1:13" x14ac:dyDescent="0.2">
      <c r="A2368" s="1"/>
      <c r="C2368" s="1"/>
      <c r="M2368" s="1"/>
    </row>
    <row r="2369" spans="1:13" x14ac:dyDescent="0.2">
      <c r="A2369" s="1"/>
      <c r="C2369" s="1"/>
      <c r="M2369" s="1"/>
    </row>
    <row r="2370" spans="1:13" x14ac:dyDescent="0.2">
      <c r="A2370" s="1"/>
      <c r="C2370" s="1"/>
      <c r="M2370" s="1"/>
    </row>
    <row r="2371" spans="1:13" x14ac:dyDescent="0.2">
      <c r="A2371" s="1"/>
      <c r="C2371" s="1"/>
      <c r="M2371" s="1"/>
    </row>
    <row r="2372" spans="1:13" x14ac:dyDescent="0.2">
      <c r="A2372" s="1"/>
      <c r="C2372" s="1"/>
      <c r="M2372" s="1"/>
    </row>
    <row r="2373" spans="1:13" x14ac:dyDescent="0.2">
      <c r="A2373" s="1"/>
      <c r="C2373" s="1"/>
      <c r="M2373" s="1"/>
    </row>
    <row r="2374" spans="1:13" x14ac:dyDescent="0.2">
      <c r="A2374" s="1"/>
      <c r="C2374" s="1"/>
      <c r="M2374" s="1"/>
    </row>
    <row r="2375" spans="1:13" x14ac:dyDescent="0.2">
      <c r="A2375" s="1"/>
      <c r="C2375" s="1"/>
      <c r="M2375" s="1"/>
    </row>
    <row r="2376" spans="1:13" x14ac:dyDescent="0.2">
      <c r="A2376" s="1"/>
      <c r="C2376" s="1"/>
      <c r="M2376" s="1"/>
    </row>
    <row r="2377" spans="1:13" x14ac:dyDescent="0.2">
      <c r="A2377" s="1"/>
      <c r="C2377" s="1"/>
      <c r="M2377" s="1"/>
    </row>
    <row r="2378" spans="1:13" x14ac:dyDescent="0.2">
      <c r="A2378" s="1"/>
      <c r="C2378" s="1"/>
      <c r="M2378" s="1"/>
    </row>
    <row r="2379" spans="1:13" x14ac:dyDescent="0.2">
      <c r="A2379" s="1"/>
      <c r="C2379" s="1"/>
      <c r="M2379" s="1"/>
    </row>
    <row r="2380" spans="1:13" x14ac:dyDescent="0.2">
      <c r="A2380" s="1"/>
      <c r="C2380" s="1"/>
      <c r="M2380" s="1"/>
    </row>
    <row r="2381" spans="1:13" x14ac:dyDescent="0.2">
      <c r="A2381" s="1"/>
      <c r="C2381" s="1"/>
      <c r="M2381" s="1"/>
    </row>
    <row r="2382" spans="1:13" x14ac:dyDescent="0.2">
      <c r="A2382" s="1"/>
      <c r="C2382" s="1"/>
      <c r="M2382" s="1"/>
    </row>
    <row r="2383" spans="1:13" x14ac:dyDescent="0.2">
      <c r="A2383" s="1"/>
      <c r="C2383" s="1"/>
      <c r="M2383" s="1"/>
    </row>
    <row r="2384" spans="1:13" x14ac:dyDescent="0.2">
      <c r="A2384" s="1"/>
      <c r="C2384" s="1"/>
      <c r="M2384" s="1"/>
    </row>
    <row r="2385" spans="1:13" x14ac:dyDescent="0.2">
      <c r="A2385" s="1"/>
      <c r="C2385" s="1"/>
      <c r="M2385" s="1"/>
    </row>
    <row r="2386" spans="1:13" x14ac:dyDescent="0.2">
      <c r="A2386" s="1"/>
      <c r="C2386" s="1"/>
      <c r="M2386" s="1"/>
    </row>
    <row r="2387" spans="1:13" x14ac:dyDescent="0.2">
      <c r="A2387" s="1"/>
      <c r="C2387" s="1"/>
      <c r="M2387" s="1"/>
    </row>
    <row r="2388" spans="1:13" x14ac:dyDescent="0.2">
      <c r="A2388" s="1"/>
      <c r="C2388" s="1"/>
      <c r="M2388" s="1"/>
    </row>
    <row r="2389" spans="1:13" x14ac:dyDescent="0.2">
      <c r="A2389" s="1"/>
      <c r="C2389" s="1"/>
      <c r="M2389" s="1"/>
    </row>
    <row r="2390" spans="1:13" x14ac:dyDescent="0.2">
      <c r="A2390" s="1"/>
      <c r="C2390" s="1"/>
      <c r="M2390" s="1"/>
    </row>
    <row r="2391" spans="1:13" x14ac:dyDescent="0.2">
      <c r="A2391" s="1"/>
      <c r="C2391" s="1"/>
      <c r="M2391" s="1"/>
    </row>
    <row r="2392" spans="1:13" x14ac:dyDescent="0.2">
      <c r="A2392" s="1"/>
      <c r="C2392" s="1"/>
      <c r="M2392" s="1"/>
    </row>
    <row r="2393" spans="1:13" x14ac:dyDescent="0.2">
      <c r="A2393" s="1"/>
      <c r="C2393" s="1"/>
      <c r="M2393" s="1"/>
    </row>
    <row r="2394" spans="1:13" x14ac:dyDescent="0.2">
      <c r="A2394" s="1"/>
      <c r="C2394" s="1"/>
      <c r="M2394" s="1"/>
    </row>
    <row r="2395" spans="1:13" x14ac:dyDescent="0.2">
      <c r="A2395" s="1"/>
      <c r="C2395" s="1"/>
      <c r="M2395" s="1"/>
    </row>
    <row r="2396" spans="1:13" x14ac:dyDescent="0.2">
      <c r="A2396" s="1"/>
      <c r="C2396" s="1"/>
      <c r="M2396" s="1"/>
    </row>
    <row r="2397" spans="1:13" x14ac:dyDescent="0.2">
      <c r="A2397" s="1"/>
      <c r="C2397" s="1"/>
      <c r="M2397" s="1"/>
    </row>
    <row r="2398" spans="1:13" x14ac:dyDescent="0.2">
      <c r="A2398" s="1"/>
      <c r="C2398" s="1"/>
      <c r="M2398" s="1"/>
    </row>
    <row r="2399" spans="1:13" x14ac:dyDescent="0.2">
      <c r="A2399" s="1"/>
      <c r="C2399" s="1"/>
      <c r="M2399" s="1"/>
    </row>
    <row r="2400" spans="1:13" x14ac:dyDescent="0.2">
      <c r="A2400" s="1"/>
      <c r="C2400" s="1"/>
      <c r="M2400" s="1"/>
    </row>
    <row r="2401" spans="1:13" x14ac:dyDescent="0.2">
      <c r="A2401" s="1"/>
      <c r="C2401" s="1"/>
      <c r="M2401" s="1"/>
    </row>
    <row r="2402" spans="1:13" x14ac:dyDescent="0.2">
      <c r="A2402" s="1"/>
      <c r="C2402" s="1"/>
      <c r="M2402" s="1"/>
    </row>
    <row r="2403" spans="1:13" x14ac:dyDescent="0.2">
      <c r="A2403" s="1"/>
      <c r="C2403" s="1"/>
      <c r="M2403" s="1"/>
    </row>
    <row r="2404" spans="1:13" x14ac:dyDescent="0.2">
      <c r="A2404" s="1"/>
      <c r="C2404" s="1"/>
      <c r="M2404" s="1"/>
    </row>
    <row r="2405" spans="1:13" x14ac:dyDescent="0.2">
      <c r="A2405" s="1"/>
      <c r="C2405" s="1"/>
      <c r="M2405" s="1"/>
    </row>
    <row r="2406" spans="1:13" x14ac:dyDescent="0.2">
      <c r="A2406" s="1"/>
      <c r="C2406" s="1"/>
      <c r="M2406" s="1"/>
    </row>
    <row r="2407" spans="1:13" x14ac:dyDescent="0.2">
      <c r="A2407" s="1"/>
      <c r="C2407" s="1"/>
      <c r="M2407" s="1"/>
    </row>
    <row r="2408" spans="1:13" x14ac:dyDescent="0.2">
      <c r="A2408" s="1"/>
      <c r="C2408" s="1"/>
      <c r="M2408" s="1"/>
    </row>
    <row r="2409" spans="1:13" x14ac:dyDescent="0.2">
      <c r="A2409" s="1"/>
      <c r="C2409" s="1"/>
      <c r="M2409" s="1"/>
    </row>
    <row r="2410" spans="1:13" x14ac:dyDescent="0.2">
      <c r="A2410" s="1"/>
      <c r="C2410" s="1"/>
      <c r="M2410" s="1"/>
    </row>
    <row r="2411" spans="1:13" x14ac:dyDescent="0.2">
      <c r="A2411" s="1"/>
      <c r="C2411" s="1"/>
      <c r="M2411" s="1"/>
    </row>
    <row r="2412" spans="1:13" x14ac:dyDescent="0.2">
      <c r="A2412" s="1"/>
      <c r="C2412" s="1"/>
      <c r="M2412" s="1"/>
    </row>
    <row r="2413" spans="1:13" x14ac:dyDescent="0.2">
      <c r="A2413" s="1"/>
      <c r="C2413" s="1"/>
      <c r="M2413" s="1"/>
    </row>
    <row r="2414" spans="1:13" x14ac:dyDescent="0.2">
      <c r="A2414" s="1"/>
      <c r="C2414" s="1"/>
      <c r="M2414" s="1"/>
    </row>
    <row r="2415" spans="1:13" x14ac:dyDescent="0.2">
      <c r="A2415" s="1"/>
      <c r="C2415" s="1"/>
      <c r="M2415" s="1"/>
    </row>
    <row r="2416" spans="1:13" x14ac:dyDescent="0.2">
      <c r="A2416" s="1"/>
      <c r="C2416" s="1"/>
      <c r="M2416" s="1"/>
    </row>
    <row r="2417" spans="1:13" x14ac:dyDescent="0.2">
      <c r="A2417" s="1"/>
      <c r="C2417" s="1"/>
      <c r="M2417" s="1"/>
    </row>
    <row r="2418" spans="1:13" x14ac:dyDescent="0.2">
      <c r="A2418" s="1"/>
      <c r="C2418" s="1"/>
      <c r="M2418" s="1"/>
    </row>
    <row r="2419" spans="1:13" x14ac:dyDescent="0.2">
      <c r="A2419" s="1"/>
      <c r="C2419" s="1"/>
      <c r="M2419" s="1"/>
    </row>
    <row r="2420" spans="1:13" x14ac:dyDescent="0.2">
      <c r="A2420" s="1"/>
      <c r="C2420" s="1"/>
      <c r="M2420" s="1"/>
    </row>
    <row r="2421" spans="1:13" x14ac:dyDescent="0.2">
      <c r="A2421" s="1"/>
      <c r="C2421" s="1"/>
      <c r="M2421" s="1"/>
    </row>
    <row r="2422" spans="1:13" x14ac:dyDescent="0.2">
      <c r="A2422" s="1"/>
      <c r="C2422" s="1"/>
      <c r="M2422" s="1"/>
    </row>
    <row r="2423" spans="1:13" x14ac:dyDescent="0.2">
      <c r="A2423" s="1"/>
      <c r="C2423" s="1"/>
      <c r="M2423" s="1"/>
    </row>
    <row r="2424" spans="1:13" x14ac:dyDescent="0.2">
      <c r="A2424" s="1"/>
      <c r="C2424" s="1"/>
      <c r="M2424" s="1"/>
    </row>
    <row r="2425" spans="1:13" x14ac:dyDescent="0.2">
      <c r="A2425" s="1"/>
      <c r="C2425" s="1"/>
      <c r="M2425" s="1"/>
    </row>
    <row r="2426" spans="1:13" x14ac:dyDescent="0.2">
      <c r="A2426" s="1"/>
      <c r="C2426" s="1"/>
      <c r="M2426" s="1"/>
    </row>
    <row r="2427" spans="1:13" x14ac:dyDescent="0.2">
      <c r="A2427" s="1"/>
      <c r="C2427" s="1"/>
      <c r="M2427" s="1"/>
    </row>
    <row r="2428" spans="1:13" x14ac:dyDescent="0.2">
      <c r="A2428" s="1"/>
      <c r="C2428" s="1"/>
      <c r="M2428" s="1"/>
    </row>
    <row r="2429" spans="1:13" x14ac:dyDescent="0.2">
      <c r="A2429" s="1"/>
      <c r="C2429" s="1"/>
      <c r="M2429" s="1"/>
    </row>
    <row r="2430" spans="1:13" x14ac:dyDescent="0.2">
      <c r="A2430" s="1"/>
      <c r="C2430" s="1"/>
      <c r="M2430" s="1"/>
    </row>
    <row r="2431" spans="1:13" x14ac:dyDescent="0.2">
      <c r="A2431" s="1"/>
      <c r="C2431" s="1"/>
      <c r="M2431" s="1"/>
    </row>
    <row r="2432" spans="1:13" x14ac:dyDescent="0.2">
      <c r="A2432" s="1"/>
      <c r="C2432" s="1"/>
      <c r="M2432" s="1"/>
    </row>
    <row r="2433" spans="1:13" x14ac:dyDescent="0.2">
      <c r="A2433" s="1"/>
      <c r="C2433" s="1"/>
      <c r="M2433" s="1"/>
    </row>
    <row r="2434" spans="1:13" x14ac:dyDescent="0.2">
      <c r="A2434" s="1"/>
      <c r="C2434" s="1"/>
      <c r="M2434" s="1"/>
    </row>
    <row r="2435" spans="1:13" x14ac:dyDescent="0.2">
      <c r="A2435" s="1"/>
      <c r="C2435" s="1"/>
      <c r="M2435" s="1"/>
    </row>
    <row r="2436" spans="1:13" x14ac:dyDescent="0.2">
      <c r="A2436" s="1"/>
      <c r="C2436" s="1"/>
      <c r="M2436" s="1"/>
    </row>
    <row r="2437" spans="1:13" x14ac:dyDescent="0.2">
      <c r="A2437" s="1"/>
      <c r="C2437" s="1"/>
      <c r="M2437" s="1"/>
    </row>
    <row r="2438" spans="1:13" x14ac:dyDescent="0.2">
      <c r="A2438" s="1"/>
      <c r="C2438" s="1"/>
      <c r="M2438" s="1"/>
    </row>
    <row r="2439" spans="1:13" x14ac:dyDescent="0.2">
      <c r="A2439" s="1"/>
      <c r="C2439" s="1"/>
      <c r="M2439" s="1"/>
    </row>
    <row r="2440" spans="1:13" x14ac:dyDescent="0.2">
      <c r="A2440" s="1"/>
      <c r="C2440" s="1"/>
      <c r="M2440" s="1"/>
    </row>
    <row r="2441" spans="1:13" x14ac:dyDescent="0.2">
      <c r="A2441" s="1"/>
      <c r="C2441" s="1"/>
      <c r="M2441" s="1"/>
    </row>
    <row r="2442" spans="1:13" x14ac:dyDescent="0.2">
      <c r="A2442" s="1"/>
      <c r="C2442" s="1"/>
      <c r="M2442" s="1"/>
    </row>
    <row r="2443" spans="1:13" x14ac:dyDescent="0.2">
      <c r="A2443" s="1"/>
      <c r="C2443" s="1"/>
      <c r="M2443" s="1"/>
    </row>
    <row r="2444" spans="1:13" x14ac:dyDescent="0.2">
      <c r="A2444" s="1"/>
      <c r="C2444" s="1"/>
      <c r="M2444" s="1"/>
    </row>
    <row r="2445" spans="1:13" x14ac:dyDescent="0.2">
      <c r="A2445" s="1"/>
      <c r="C2445" s="1"/>
      <c r="M2445" s="1"/>
    </row>
    <row r="2446" spans="1:13" x14ac:dyDescent="0.2">
      <c r="A2446" s="1"/>
      <c r="C2446" s="1"/>
      <c r="M2446" s="1"/>
    </row>
    <row r="2447" spans="1:13" x14ac:dyDescent="0.2">
      <c r="A2447" s="1"/>
      <c r="C2447" s="1"/>
      <c r="M2447" s="1"/>
    </row>
    <row r="2448" spans="1:13" x14ac:dyDescent="0.2">
      <c r="A2448" s="1"/>
      <c r="C2448" s="1"/>
      <c r="M2448" s="1"/>
    </row>
    <row r="2449" spans="1:13" x14ac:dyDescent="0.2">
      <c r="A2449" s="1"/>
      <c r="C2449" s="1"/>
      <c r="M2449" s="1"/>
    </row>
    <row r="2450" spans="1:13" x14ac:dyDescent="0.2">
      <c r="A2450" s="1"/>
      <c r="C2450" s="1"/>
      <c r="M2450" s="1"/>
    </row>
    <row r="2451" spans="1:13" x14ac:dyDescent="0.2">
      <c r="A2451" s="1"/>
      <c r="C2451" s="1"/>
      <c r="M2451" s="1"/>
    </row>
    <row r="2452" spans="1:13" x14ac:dyDescent="0.2">
      <c r="A2452" s="1"/>
      <c r="C2452" s="1"/>
      <c r="M2452" s="1"/>
    </row>
    <row r="2453" spans="1:13" x14ac:dyDescent="0.2">
      <c r="A2453" s="1"/>
      <c r="C2453" s="1"/>
      <c r="M2453" s="1"/>
    </row>
    <row r="2454" spans="1:13" x14ac:dyDescent="0.2">
      <c r="A2454" s="1"/>
      <c r="C2454" s="1"/>
      <c r="M2454" s="1"/>
    </row>
    <row r="2455" spans="1:13" x14ac:dyDescent="0.2">
      <c r="A2455" s="1"/>
      <c r="C2455" s="1"/>
      <c r="M2455" s="1"/>
    </row>
    <row r="2456" spans="1:13" x14ac:dyDescent="0.2">
      <c r="A2456" s="1"/>
      <c r="C2456" s="1"/>
      <c r="M2456" s="1"/>
    </row>
    <row r="2457" spans="1:13" x14ac:dyDescent="0.2">
      <c r="A2457" s="1"/>
      <c r="C2457" s="1"/>
      <c r="M2457" s="1"/>
    </row>
    <row r="2458" spans="1:13" x14ac:dyDescent="0.2">
      <c r="A2458" s="1"/>
      <c r="C2458" s="1"/>
      <c r="M2458" s="1"/>
    </row>
    <row r="2459" spans="1:13" x14ac:dyDescent="0.2">
      <c r="A2459" s="1"/>
      <c r="C2459" s="1"/>
      <c r="M2459" s="1"/>
    </row>
    <row r="2460" spans="1:13" x14ac:dyDescent="0.2">
      <c r="A2460" s="1"/>
      <c r="C2460" s="1"/>
      <c r="M2460" s="1"/>
    </row>
    <row r="2461" spans="1:13" x14ac:dyDescent="0.2">
      <c r="A2461" s="1"/>
      <c r="C2461" s="1"/>
      <c r="M2461" s="1"/>
    </row>
    <row r="2462" spans="1:13" x14ac:dyDescent="0.2">
      <c r="A2462" s="1"/>
      <c r="C2462" s="1"/>
      <c r="M2462" s="1"/>
    </row>
    <row r="2463" spans="1:13" x14ac:dyDescent="0.2">
      <c r="A2463" s="1"/>
      <c r="C2463" s="1"/>
      <c r="M2463" s="1"/>
    </row>
    <row r="2464" spans="1:13" x14ac:dyDescent="0.2">
      <c r="A2464" s="1"/>
      <c r="C2464" s="1"/>
      <c r="M2464" s="1"/>
    </row>
    <row r="2465" spans="1:13" x14ac:dyDescent="0.2">
      <c r="A2465" s="1"/>
      <c r="C2465" s="1"/>
      <c r="M2465" s="1"/>
    </row>
    <row r="2466" spans="1:13" x14ac:dyDescent="0.2">
      <c r="A2466" s="1"/>
      <c r="C2466" s="1"/>
      <c r="M2466" s="1"/>
    </row>
    <row r="2467" spans="1:13" x14ac:dyDescent="0.2">
      <c r="A2467" s="1"/>
      <c r="C2467" s="1"/>
      <c r="M2467" s="1"/>
    </row>
    <row r="2468" spans="1:13" x14ac:dyDescent="0.2">
      <c r="A2468" s="1"/>
      <c r="C2468" s="1"/>
      <c r="M2468" s="1"/>
    </row>
    <row r="2469" spans="1:13" x14ac:dyDescent="0.2">
      <c r="A2469" s="1"/>
      <c r="C2469" s="1"/>
      <c r="M2469" s="1"/>
    </row>
    <row r="2470" spans="1:13" x14ac:dyDescent="0.2">
      <c r="A2470" s="1"/>
      <c r="C2470" s="1"/>
      <c r="M2470" s="1"/>
    </row>
    <row r="2471" spans="1:13" x14ac:dyDescent="0.2">
      <c r="A2471" s="1"/>
      <c r="C2471" s="1"/>
      <c r="M2471" s="1"/>
    </row>
    <row r="2472" spans="1:13" x14ac:dyDescent="0.2">
      <c r="A2472" s="1"/>
      <c r="C2472" s="1"/>
      <c r="M2472" s="1"/>
    </row>
    <row r="2473" spans="1:13" x14ac:dyDescent="0.2">
      <c r="A2473" s="1"/>
      <c r="C2473" s="1"/>
      <c r="M2473" s="1"/>
    </row>
    <row r="2474" spans="1:13" x14ac:dyDescent="0.2">
      <c r="A2474" s="1"/>
      <c r="C2474" s="1"/>
      <c r="M2474" s="1"/>
    </row>
    <row r="2475" spans="1:13" x14ac:dyDescent="0.2">
      <c r="A2475" s="1"/>
      <c r="C2475" s="1"/>
      <c r="M2475" s="1"/>
    </row>
    <row r="2476" spans="1:13" x14ac:dyDescent="0.2">
      <c r="A2476" s="1"/>
      <c r="C2476" s="1"/>
      <c r="M2476" s="1"/>
    </row>
    <row r="2477" spans="1:13" x14ac:dyDescent="0.2">
      <c r="A2477" s="1"/>
      <c r="C2477" s="1"/>
      <c r="M2477" s="1"/>
    </row>
    <row r="2478" spans="1:13" x14ac:dyDescent="0.2">
      <c r="A2478" s="1"/>
      <c r="C2478" s="1"/>
      <c r="M2478" s="1"/>
    </row>
    <row r="2479" spans="1:13" x14ac:dyDescent="0.2">
      <c r="A2479" s="1"/>
      <c r="C2479" s="1"/>
      <c r="M2479" s="1"/>
    </row>
    <row r="2480" spans="1:13" x14ac:dyDescent="0.2">
      <c r="A2480" s="1"/>
      <c r="C2480" s="1"/>
      <c r="M2480" s="1"/>
    </row>
    <row r="2481" spans="1:13" x14ac:dyDescent="0.2">
      <c r="A2481" s="1"/>
      <c r="C2481" s="1"/>
      <c r="M2481" s="1"/>
    </row>
    <row r="2482" spans="1:13" x14ac:dyDescent="0.2">
      <c r="A2482" s="1"/>
      <c r="C2482" s="1"/>
      <c r="M2482" s="1"/>
    </row>
    <row r="2483" spans="1:13" x14ac:dyDescent="0.2">
      <c r="A2483" s="1"/>
      <c r="C2483" s="1"/>
      <c r="M2483" s="1"/>
    </row>
    <row r="2484" spans="1:13" x14ac:dyDescent="0.2">
      <c r="A2484" s="1"/>
      <c r="C2484" s="1"/>
      <c r="M2484" s="1"/>
    </row>
    <row r="2485" spans="1:13" x14ac:dyDescent="0.2">
      <c r="A2485" s="1"/>
      <c r="C2485" s="1"/>
      <c r="M2485" s="1"/>
    </row>
    <row r="2486" spans="1:13" x14ac:dyDescent="0.2">
      <c r="A2486" s="1"/>
      <c r="C2486" s="1"/>
      <c r="M2486" s="1"/>
    </row>
    <row r="2487" spans="1:13" x14ac:dyDescent="0.2">
      <c r="A2487" s="1"/>
      <c r="C2487" s="1"/>
      <c r="M2487" s="1"/>
    </row>
    <row r="2488" spans="1:13" x14ac:dyDescent="0.2">
      <c r="A2488" s="1"/>
      <c r="C2488" s="1"/>
      <c r="M2488" s="1"/>
    </row>
    <row r="2489" spans="1:13" x14ac:dyDescent="0.2">
      <c r="A2489" s="1"/>
      <c r="C2489" s="1"/>
      <c r="M2489" s="1"/>
    </row>
    <row r="2490" spans="1:13" x14ac:dyDescent="0.2">
      <c r="A2490" s="1"/>
      <c r="C2490" s="1"/>
      <c r="M2490" s="1"/>
    </row>
    <row r="2491" spans="1:13" x14ac:dyDescent="0.2">
      <c r="A2491" s="1"/>
      <c r="C2491" s="1"/>
      <c r="M2491" s="1"/>
    </row>
    <row r="2492" spans="1:13" x14ac:dyDescent="0.2">
      <c r="A2492" s="1"/>
      <c r="C2492" s="1"/>
      <c r="M2492" s="1"/>
    </row>
    <row r="2493" spans="1:13" x14ac:dyDescent="0.2">
      <c r="A2493" s="1"/>
      <c r="C2493" s="1"/>
      <c r="M2493" s="1"/>
    </row>
    <row r="2494" spans="1:13" x14ac:dyDescent="0.2">
      <c r="A2494" s="1"/>
      <c r="C2494" s="1"/>
      <c r="M2494" s="1"/>
    </row>
    <row r="2495" spans="1:13" x14ac:dyDescent="0.2">
      <c r="A2495" s="1"/>
      <c r="C2495" s="1"/>
      <c r="M2495" s="1"/>
    </row>
    <row r="2496" spans="1:13" x14ac:dyDescent="0.2">
      <c r="A2496" s="1"/>
      <c r="C2496" s="1"/>
      <c r="M2496" s="1"/>
    </row>
    <row r="2497" spans="1:13" x14ac:dyDescent="0.2">
      <c r="A2497" s="1"/>
      <c r="C2497" s="1"/>
      <c r="M2497" s="1"/>
    </row>
    <row r="2498" spans="1:13" x14ac:dyDescent="0.2">
      <c r="A2498" s="1"/>
      <c r="C2498" s="1"/>
      <c r="M2498" s="1"/>
    </row>
    <row r="2499" spans="1:13" x14ac:dyDescent="0.2">
      <c r="A2499" s="1"/>
      <c r="C2499" s="1"/>
      <c r="M2499" s="1"/>
    </row>
    <row r="2500" spans="1:13" x14ac:dyDescent="0.2">
      <c r="A2500" s="1"/>
      <c r="C2500" s="1"/>
      <c r="M2500" s="1"/>
    </row>
    <row r="2501" spans="1:13" x14ac:dyDescent="0.2">
      <c r="A2501" s="1"/>
      <c r="C2501" s="1"/>
      <c r="M2501" s="1"/>
    </row>
    <row r="2502" spans="1:13" x14ac:dyDescent="0.2">
      <c r="A2502" s="1"/>
      <c r="C2502" s="1"/>
      <c r="M2502" s="1"/>
    </row>
    <row r="2503" spans="1:13" x14ac:dyDescent="0.2">
      <c r="A2503" s="1"/>
      <c r="C2503" s="1"/>
      <c r="M2503" s="1"/>
    </row>
    <row r="2504" spans="1:13" x14ac:dyDescent="0.2">
      <c r="A2504" s="1"/>
      <c r="C2504" s="1"/>
      <c r="M2504" s="1"/>
    </row>
    <row r="2505" spans="1:13" x14ac:dyDescent="0.2">
      <c r="A2505" s="1"/>
      <c r="C2505" s="1"/>
      <c r="M2505" s="1"/>
    </row>
    <row r="2506" spans="1:13" x14ac:dyDescent="0.2">
      <c r="A2506" s="1"/>
      <c r="C2506" s="1"/>
      <c r="M2506" s="1"/>
    </row>
    <row r="2507" spans="1:13" x14ac:dyDescent="0.2">
      <c r="A2507" s="1"/>
      <c r="C2507" s="1"/>
      <c r="M2507" s="1"/>
    </row>
    <row r="2508" spans="1:13" x14ac:dyDescent="0.2">
      <c r="A2508" s="1"/>
      <c r="C2508" s="1"/>
      <c r="M2508" s="1"/>
    </row>
    <row r="2509" spans="1:13" x14ac:dyDescent="0.2">
      <c r="A2509" s="1"/>
      <c r="C2509" s="1"/>
      <c r="M2509" s="1"/>
    </row>
    <row r="2510" spans="1:13" x14ac:dyDescent="0.2">
      <c r="A2510" s="1"/>
      <c r="C2510" s="1"/>
      <c r="M2510" s="1"/>
    </row>
    <row r="2511" spans="1:13" x14ac:dyDescent="0.2">
      <c r="A2511" s="1"/>
      <c r="C2511" s="1"/>
      <c r="M2511" s="1"/>
    </row>
    <row r="2512" spans="1:13" x14ac:dyDescent="0.2">
      <c r="A2512" s="1"/>
      <c r="C2512" s="1"/>
      <c r="M2512" s="1"/>
    </row>
    <row r="2513" spans="1:13" x14ac:dyDescent="0.2">
      <c r="A2513" s="1"/>
      <c r="C2513" s="1"/>
      <c r="M2513" s="1"/>
    </row>
    <row r="2514" spans="1:13" x14ac:dyDescent="0.2">
      <c r="A2514" s="1"/>
      <c r="C2514" s="1"/>
      <c r="M2514" s="1"/>
    </row>
    <row r="2515" spans="1:13" x14ac:dyDescent="0.2">
      <c r="A2515" s="1"/>
      <c r="C2515" s="1"/>
      <c r="M2515" s="1"/>
    </row>
    <row r="2516" spans="1:13" x14ac:dyDescent="0.2">
      <c r="A2516" s="1"/>
      <c r="C2516" s="1"/>
      <c r="M2516" s="1"/>
    </row>
    <row r="2517" spans="1:13" x14ac:dyDescent="0.2">
      <c r="A2517" s="1"/>
      <c r="C2517" s="1"/>
      <c r="M2517" s="1"/>
    </row>
    <row r="2518" spans="1:13" x14ac:dyDescent="0.2">
      <c r="A2518" s="1"/>
      <c r="C2518" s="1"/>
      <c r="M2518" s="1"/>
    </row>
    <row r="2519" spans="1:13" x14ac:dyDescent="0.2">
      <c r="A2519" s="1"/>
      <c r="C2519" s="1"/>
      <c r="M2519" s="1"/>
    </row>
    <row r="2520" spans="1:13" x14ac:dyDescent="0.2">
      <c r="A2520" s="1"/>
      <c r="C2520" s="1"/>
      <c r="M2520" s="1"/>
    </row>
    <row r="2521" spans="1:13" x14ac:dyDescent="0.2">
      <c r="A2521" s="1"/>
      <c r="C2521" s="1"/>
      <c r="M2521" s="1"/>
    </row>
    <row r="2522" spans="1:13" x14ac:dyDescent="0.2">
      <c r="A2522" s="1"/>
      <c r="C2522" s="1"/>
      <c r="M2522" s="1"/>
    </row>
    <row r="2523" spans="1:13" x14ac:dyDescent="0.2">
      <c r="A2523" s="1"/>
      <c r="C2523" s="1"/>
      <c r="M2523" s="1"/>
    </row>
    <row r="2524" spans="1:13" x14ac:dyDescent="0.2">
      <c r="A2524" s="1"/>
      <c r="C2524" s="1"/>
      <c r="M2524" s="1"/>
    </row>
    <row r="2525" spans="1:13" x14ac:dyDescent="0.2">
      <c r="A2525" s="1"/>
      <c r="C2525" s="1"/>
      <c r="M2525" s="1"/>
    </row>
    <row r="2526" spans="1:13" x14ac:dyDescent="0.2">
      <c r="A2526" s="1"/>
      <c r="C2526" s="1"/>
      <c r="M2526" s="1"/>
    </row>
    <row r="2527" spans="1:13" x14ac:dyDescent="0.2">
      <c r="A2527" s="1"/>
      <c r="C2527" s="1"/>
      <c r="M2527" s="1"/>
    </row>
    <row r="2528" spans="1:13" x14ac:dyDescent="0.2">
      <c r="A2528" s="1"/>
      <c r="C2528" s="1"/>
      <c r="M2528" s="1"/>
    </row>
    <row r="2529" spans="1:13" x14ac:dyDescent="0.2">
      <c r="A2529" s="1"/>
      <c r="C2529" s="1"/>
      <c r="M2529" s="1"/>
    </row>
    <row r="2530" spans="1:13" x14ac:dyDescent="0.2">
      <c r="A2530" s="1"/>
      <c r="C2530" s="1"/>
      <c r="M2530" s="1"/>
    </row>
    <row r="2531" spans="1:13" x14ac:dyDescent="0.2">
      <c r="A2531" s="1"/>
      <c r="C2531" s="1"/>
      <c r="M2531" s="1"/>
    </row>
    <row r="2532" spans="1:13" x14ac:dyDescent="0.2">
      <c r="A2532" s="1"/>
      <c r="C2532" s="1"/>
      <c r="M2532" s="1"/>
    </row>
    <row r="2533" spans="1:13" x14ac:dyDescent="0.2">
      <c r="A2533" s="1"/>
      <c r="C2533" s="1"/>
      <c r="M2533" s="1"/>
    </row>
    <row r="2534" spans="1:13" x14ac:dyDescent="0.2">
      <c r="A2534" s="1"/>
      <c r="C2534" s="1"/>
      <c r="M2534" s="1"/>
    </row>
    <row r="2535" spans="1:13" x14ac:dyDescent="0.2">
      <c r="A2535" s="1"/>
      <c r="C2535" s="1"/>
      <c r="M2535" s="1"/>
    </row>
    <row r="2536" spans="1:13" x14ac:dyDescent="0.2">
      <c r="A2536" s="1"/>
      <c r="C2536" s="1"/>
      <c r="M2536" s="1"/>
    </row>
    <row r="2537" spans="1:13" x14ac:dyDescent="0.2">
      <c r="A2537" s="1"/>
      <c r="C2537" s="1"/>
      <c r="M2537" s="1"/>
    </row>
    <row r="2538" spans="1:13" x14ac:dyDescent="0.2">
      <c r="A2538" s="1"/>
      <c r="C2538" s="1"/>
      <c r="M2538" s="1"/>
    </row>
    <row r="2539" spans="1:13" x14ac:dyDescent="0.2">
      <c r="A2539" s="1"/>
      <c r="C2539" s="1"/>
      <c r="M2539" s="1"/>
    </row>
    <row r="2540" spans="1:13" x14ac:dyDescent="0.2">
      <c r="A2540" s="1"/>
      <c r="C2540" s="1"/>
      <c r="M2540" s="1"/>
    </row>
    <row r="2541" spans="1:13" x14ac:dyDescent="0.2">
      <c r="A2541" s="1"/>
      <c r="C2541" s="1"/>
      <c r="M2541" s="1"/>
    </row>
    <row r="2542" spans="1:13" x14ac:dyDescent="0.2">
      <c r="A2542" s="1"/>
      <c r="C2542" s="1"/>
      <c r="M2542" s="1"/>
    </row>
    <row r="2543" spans="1:13" x14ac:dyDescent="0.2">
      <c r="A2543" s="1"/>
      <c r="C2543" s="1"/>
      <c r="M2543" s="1"/>
    </row>
    <row r="2544" spans="1:13" x14ac:dyDescent="0.2">
      <c r="A2544" s="1"/>
      <c r="C2544" s="1"/>
      <c r="M2544" s="1"/>
    </row>
    <row r="2545" spans="1:13" x14ac:dyDescent="0.2">
      <c r="A2545" s="1"/>
      <c r="C2545" s="1"/>
      <c r="M2545" s="1"/>
    </row>
    <row r="2546" spans="1:13" x14ac:dyDescent="0.2">
      <c r="A2546" s="1"/>
      <c r="C2546" s="1"/>
      <c r="M2546" s="1"/>
    </row>
    <row r="2547" spans="1:13" x14ac:dyDescent="0.2">
      <c r="A2547" s="1"/>
      <c r="C2547" s="1"/>
      <c r="M2547" s="1"/>
    </row>
    <row r="2548" spans="1:13" x14ac:dyDescent="0.2">
      <c r="A2548" s="1"/>
      <c r="C2548" s="1"/>
      <c r="M2548" s="1"/>
    </row>
    <row r="2549" spans="1:13" x14ac:dyDescent="0.2">
      <c r="A2549" s="1"/>
      <c r="C2549" s="1"/>
      <c r="M2549" s="1"/>
    </row>
    <row r="2550" spans="1:13" x14ac:dyDescent="0.2">
      <c r="A2550" s="1"/>
      <c r="C2550" s="1"/>
      <c r="M2550" s="1"/>
    </row>
    <row r="2551" spans="1:13" x14ac:dyDescent="0.2">
      <c r="A2551" s="1"/>
      <c r="C2551" s="1"/>
      <c r="M2551" s="1"/>
    </row>
    <row r="2552" spans="1:13" x14ac:dyDescent="0.2">
      <c r="A2552" s="1"/>
      <c r="C2552" s="1"/>
      <c r="M2552" s="1"/>
    </row>
    <row r="2553" spans="1:13" x14ac:dyDescent="0.2">
      <c r="A2553" s="1"/>
      <c r="C2553" s="1"/>
      <c r="M2553" s="1"/>
    </row>
    <row r="2554" spans="1:13" x14ac:dyDescent="0.2">
      <c r="A2554" s="1"/>
      <c r="C2554" s="1"/>
      <c r="M2554" s="1"/>
    </row>
    <row r="2555" spans="1:13" x14ac:dyDescent="0.2">
      <c r="A2555" s="1"/>
      <c r="C2555" s="1"/>
      <c r="M2555" s="1"/>
    </row>
    <row r="2556" spans="1:13" x14ac:dyDescent="0.2">
      <c r="A2556" s="1"/>
      <c r="C2556" s="1"/>
      <c r="M2556" s="1"/>
    </row>
    <row r="2557" spans="1:13" x14ac:dyDescent="0.2">
      <c r="A2557" s="1"/>
      <c r="C2557" s="1"/>
      <c r="M2557" s="1"/>
    </row>
    <row r="2558" spans="1:13" x14ac:dyDescent="0.2">
      <c r="A2558" s="1"/>
      <c r="C2558" s="1"/>
      <c r="M2558" s="1"/>
    </row>
    <row r="2559" spans="1:13" x14ac:dyDescent="0.2">
      <c r="A2559" s="1"/>
      <c r="C2559" s="1"/>
      <c r="M2559" s="1"/>
    </row>
    <row r="2560" spans="1:13" x14ac:dyDescent="0.2">
      <c r="A2560" s="1"/>
      <c r="C2560" s="1"/>
      <c r="M2560" s="1"/>
    </row>
    <row r="2561" spans="1:13" x14ac:dyDescent="0.2">
      <c r="A2561" s="1"/>
      <c r="C2561" s="1"/>
      <c r="M2561" s="1"/>
    </row>
    <row r="2562" spans="1:13" x14ac:dyDescent="0.2">
      <c r="A2562" s="1"/>
      <c r="C2562" s="1"/>
      <c r="M2562" s="1"/>
    </row>
    <row r="2563" spans="1:13" x14ac:dyDescent="0.2">
      <c r="A2563" s="1"/>
      <c r="C2563" s="1"/>
      <c r="M2563" s="1"/>
    </row>
    <row r="2564" spans="1:13" x14ac:dyDescent="0.2">
      <c r="A2564" s="1"/>
      <c r="C2564" s="1"/>
      <c r="M2564" s="1"/>
    </row>
    <row r="2565" spans="1:13" x14ac:dyDescent="0.2">
      <c r="A2565" s="1"/>
      <c r="C2565" s="1"/>
      <c r="M2565" s="1"/>
    </row>
    <row r="2566" spans="1:13" x14ac:dyDescent="0.2">
      <c r="A2566" s="1"/>
      <c r="C2566" s="1"/>
      <c r="M2566" s="1"/>
    </row>
    <row r="2567" spans="1:13" x14ac:dyDescent="0.2">
      <c r="A2567" s="1"/>
      <c r="C2567" s="1"/>
      <c r="M2567" s="1"/>
    </row>
    <row r="2568" spans="1:13" x14ac:dyDescent="0.2">
      <c r="A2568" s="1"/>
      <c r="C2568" s="1"/>
      <c r="M2568" s="1"/>
    </row>
    <row r="2569" spans="1:13" x14ac:dyDescent="0.2">
      <c r="A2569" s="1"/>
      <c r="C2569" s="1"/>
      <c r="M2569" s="1"/>
    </row>
    <row r="2570" spans="1:13" x14ac:dyDescent="0.2">
      <c r="A2570" s="1"/>
      <c r="C2570" s="1"/>
      <c r="M2570" s="1"/>
    </row>
    <row r="2571" spans="1:13" x14ac:dyDescent="0.2">
      <c r="A2571" s="1"/>
      <c r="C2571" s="1"/>
      <c r="M2571" s="1"/>
    </row>
    <row r="2572" spans="1:13" x14ac:dyDescent="0.2">
      <c r="A2572" s="1"/>
      <c r="C2572" s="1"/>
      <c r="M2572" s="1"/>
    </row>
    <row r="2573" spans="1:13" x14ac:dyDescent="0.2">
      <c r="A2573" s="1"/>
      <c r="C2573" s="1"/>
      <c r="M2573" s="1"/>
    </row>
    <row r="2574" spans="1:13" x14ac:dyDescent="0.2">
      <c r="A2574" s="1"/>
      <c r="C2574" s="1"/>
      <c r="M2574" s="1"/>
    </row>
    <row r="2575" spans="1:13" x14ac:dyDescent="0.2">
      <c r="A2575" s="1"/>
      <c r="C2575" s="1"/>
      <c r="M2575" s="1"/>
    </row>
    <row r="2576" spans="1:13" x14ac:dyDescent="0.2">
      <c r="A2576" s="1"/>
      <c r="C2576" s="1"/>
      <c r="M2576" s="1"/>
    </row>
    <row r="2577" spans="1:13" x14ac:dyDescent="0.2">
      <c r="A2577" s="1"/>
      <c r="C2577" s="1"/>
      <c r="M2577" s="1"/>
    </row>
    <row r="2578" spans="1:13" x14ac:dyDescent="0.2">
      <c r="A2578" s="1"/>
      <c r="C2578" s="1"/>
      <c r="M2578" s="1"/>
    </row>
    <row r="2579" spans="1:13" x14ac:dyDescent="0.2">
      <c r="A2579" s="1"/>
      <c r="C2579" s="1"/>
      <c r="M2579" s="1"/>
    </row>
    <row r="2580" spans="1:13" x14ac:dyDescent="0.2">
      <c r="A2580" s="1"/>
      <c r="C2580" s="1"/>
      <c r="M2580" s="1"/>
    </row>
    <row r="2581" spans="1:13" x14ac:dyDescent="0.2">
      <c r="A2581" s="1"/>
      <c r="C2581" s="1"/>
      <c r="M2581" s="1"/>
    </row>
    <row r="2582" spans="1:13" x14ac:dyDescent="0.2">
      <c r="A2582" s="1"/>
      <c r="C2582" s="1"/>
      <c r="M2582" s="1"/>
    </row>
    <row r="2583" spans="1:13" x14ac:dyDescent="0.2">
      <c r="A2583" s="1"/>
      <c r="C2583" s="1"/>
      <c r="M2583" s="1"/>
    </row>
    <row r="2584" spans="1:13" x14ac:dyDescent="0.2">
      <c r="A2584" s="1"/>
      <c r="C2584" s="1"/>
      <c r="M2584" s="1"/>
    </row>
    <row r="2585" spans="1:13" x14ac:dyDescent="0.2">
      <c r="A2585" s="1"/>
      <c r="C2585" s="1"/>
      <c r="M2585" s="1"/>
    </row>
    <row r="2586" spans="1:13" x14ac:dyDescent="0.2">
      <c r="A2586" s="1"/>
      <c r="C2586" s="1"/>
      <c r="M2586" s="1"/>
    </row>
    <row r="2587" spans="1:13" x14ac:dyDescent="0.2">
      <c r="A2587" s="1"/>
      <c r="C2587" s="1"/>
      <c r="M2587" s="1"/>
    </row>
    <row r="2588" spans="1:13" x14ac:dyDescent="0.2">
      <c r="A2588" s="1"/>
      <c r="C2588" s="1"/>
      <c r="M2588" s="1"/>
    </row>
    <row r="2589" spans="1:13" x14ac:dyDescent="0.2">
      <c r="A2589" s="1"/>
      <c r="C2589" s="1"/>
      <c r="M2589" s="1"/>
    </row>
    <row r="2590" spans="1:13" x14ac:dyDescent="0.2">
      <c r="A2590" s="1"/>
      <c r="C2590" s="1"/>
      <c r="M2590" s="1"/>
    </row>
    <row r="2591" spans="1:13" x14ac:dyDescent="0.2">
      <c r="A2591" s="1"/>
      <c r="C2591" s="1"/>
      <c r="M2591" s="1"/>
    </row>
    <row r="2592" spans="1:13" x14ac:dyDescent="0.2">
      <c r="A2592" s="1"/>
      <c r="C2592" s="1"/>
      <c r="M2592" s="1"/>
    </row>
    <row r="2593" spans="1:13" x14ac:dyDescent="0.2">
      <c r="A2593" s="1"/>
      <c r="C2593" s="1"/>
      <c r="M2593" s="1"/>
    </row>
    <row r="2594" spans="1:13" x14ac:dyDescent="0.2">
      <c r="A2594" s="1"/>
      <c r="C2594" s="1"/>
      <c r="M2594" s="1"/>
    </row>
    <row r="2595" spans="1:13" x14ac:dyDescent="0.2">
      <c r="A2595" s="1"/>
      <c r="C2595" s="1"/>
      <c r="M2595" s="1"/>
    </row>
    <row r="2596" spans="1:13" x14ac:dyDescent="0.2">
      <c r="A2596" s="1"/>
      <c r="C2596" s="1"/>
      <c r="M2596" s="1"/>
    </row>
    <row r="2597" spans="1:13" x14ac:dyDescent="0.2">
      <c r="A2597" s="1"/>
      <c r="C2597" s="1"/>
      <c r="M2597" s="1"/>
    </row>
    <row r="2598" spans="1:13" x14ac:dyDescent="0.2">
      <c r="A2598" s="1"/>
      <c r="C2598" s="1"/>
      <c r="M2598" s="1"/>
    </row>
    <row r="2599" spans="1:13" x14ac:dyDescent="0.2">
      <c r="A2599" s="1"/>
      <c r="C2599" s="1"/>
      <c r="M2599" s="1"/>
    </row>
    <row r="2600" spans="1:13" x14ac:dyDescent="0.2">
      <c r="A2600" s="1"/>
      <c r="C2600" s="1"/>
      <c r="M2600" s="1"/>
    </row>
    <row r="2601" spans="1:13" x14ac:dyDescent="0.2">
      <c r="A2601" s="1"/>
      <c r="C2601" s="1"/>
      <c r="M2601" s="1"/>
    </row>
    <row r="2602" spans="1:13" x14ac:dyDescent="0.2">
      <c r="A2602" s="1"/>
      <c r="C2602" s="1"/>
      <c r="M2602" s="1"/>
    </row>
    <row r="2603" spans="1:13" x14ac:dyDescent="0.2">
      <c r="A2603" s="1"/>
      <c r="C2603" s="1"/>
      <c r="M2603" s="1"/>
    </row>
    <row r="2604" spans="1:13" x14ac:dyDescent="0.2">
      <c r="A2604" s="1"/>
      <c r="C2604" s="1"/>
      <c r="M2604" s="1"/>
    </row>
    <row r="2605" spans="1:13" x14ac:dyDescent="0.2">
      <c r="A2605" s="1"/>
      <c r="C2605" s="1"/>
      <c r="M2605" s="1"/>
    </row>
    <row r="2606" spans="1:13" x14ac:dyDescent="0.2">
      <c r="A2606" s="1"/>
      <c r="C2606" s="1"/>
      <c r="M2606" s="1"/>
    </row>
    <row r="2607" spans="1:13" x14ac:dyDescent="0.2">
      <c r="A2607" s="1"/>
      <c r="C2607" s="1"/>
      <c r="M2607" s="1"/>
    </row>
    <row r="2608" spans="1:13" x14ac:dyDescent="0.2">
      <c r="A2608" s="1"/>
      <c r="C2608" s="1"/>
      <c r="M2608" s="1"/>
    </row>
    <row r="2609" spans="1:13" x14ac:dyDescent="0.2">
      <c r="A2609" s="1"/>
      <c r="C2609" s="1"/>
      <c r="M2609" s="1"/>
    </row>
    <row r="2610" spans="1:13" x14ac:dyDescent="0.2">
      <c r="A2610" s="1"/>
      <c r="C2610" s="1"/>
      <c r="M2610" s="1"/>
    </row>
    <row r="2611" spans="1:13" x14ac:dyDescent="0.2">
      <c r="A2611" s="1"/>
      <c r="C2611" s="1"/>
      <c r="M2611" s="1"/>
    </row>
    <row r="2612" spans="1:13" x14ac:dyDescent="0.2">
      <c r="A2612" s="1"/>
      <c r="C2612" s="1"/>
      <c r="M2612" s="1"/>
    </row>
    <row r="2613" spans="1:13" x14ac:dyDescent="0.2">
      <c r="A2613" s="1"/>
      <c r="C2613" s="1"/>
      <c r="M2613" s="1"/>
    </row>
    <row r="2614" spans="1:13" x14ac:dyDescent="0.2">
      <c r="A2614" s="1"/>
      <c r="C2614" s="1"/>
      <c r="M2614" s="1"/>
    </row>
    <row r="2615" spans="1:13" x14ac:dyDescent="0.2">
      <c r="A2615" s="1"/>
      <c r="C2615" s="1"/>
      <c r="M2615" s="1"/>
    </row>
    <row r="2616" spans="1:13" x14ac:dyDescent="0.2">
      <c r="A2616" s="1"/>
      <c r="C2616" s="1"/>
      <c r="M2616" s="1"/>
    </row>
    <row r="2617" spans="1:13" x14ac:dyDescent="0.2">
      <c r="A2617" s="1"/>
      <c r="C2617" s="1"/>
      <c r="M2617" s="1"/>
    </row>
    <row r="2618" spans="1:13" x14ac:dyDescent="0.2">
      <c r="A2618" s="1"/>
      <c r="C2618" s="1"/>
      <c r="M2618" s="1"/>
    </row>
    <row r="2619" spans="1:13" x14ac:dyDescent="0.2">
      <c r="A2619" s="1"/>
      <c r="C2619" s="1"/>
      <c r="M2619" s="1"/>
    </row>
    <row r="2620" spans="1:13" x14ac:dyDescent="0.2">
      <c r="A2620" s="1"/>
      <c r="C2620" s="1"/>
      <c r="M2620" s="1"/>
    </row>
    <row r="2621" spans="1:13" x14ac:dyDescent="0.2">
      <c r="A2621" s="1"/>
      <c r="C2621" s="1"/>
      <c r="M2621" s="1"/>
    </row>
    <row r="2622" spans="1:13" x14ac:dyDescent="0.2">
      <c r="A2622" s="1"/>
      <c r="C2622" s="1"/>
      <c r="M2622" s="1"/>
    </row>
    <row r="2623" spans="1:13" x14ac:dyDescent="0.2">
      <c r="A2623" s="1"/>
      <c r="C2623" s="1"/>
      <c r="M2623" s="1"/>
    </row>
    <row r="2624" spans="1:13" x14ac:dyDescent="0.2">
      <c r="A2624" s="1"/>
      <c r="C2624" s="1"/>
      <c r="M2624" s="1"/>
    </row>
    <row r="2625" spans="1:13" x14ac:dyDescent="0.2">
      <c r="A2625" s="1"/>
      <c r="C2625" s="1"/>
      <c r="M2625" s="1"/>
    </row>
    <row r="2626" spans="1:13" x14ac:dyDescent="0.2">
      <c r="A2626" s="1"/>
      <c r="C2626" s="1"/>
      <c r="M2626" s="1"/>
    </row>
    <row r="2627" spans="1:13" x14ac:dyDescent="0.2">
      <c r="A2627" s="1"/>
      <c r="C2627" s="1"/>
      <c r="M2627" s="1"/>
    </row>
    <row r="2628" spans="1:13" x14ac:dyDescent="0.2">
      <c r="A2628" s="1"/>
      <c r="C2628" s="1"/>
      <c r="M2628" s="1"/>
    </row>
    <row r="2629" spans="1:13" x14ac:dyDescent="0.2">
      <c r="A2629" s="1"/>
      <c r="C2629" s="1"/>
      <c r="M2629" s="1"/>
    </row>
    <row r="2630" spans="1:13" x14ac:dyDescent="0.2">
      <c r="A2630" s="1"/>
      <c r="C2630" s="1"/>
      <c r="M2630" s="1"/>
    </row>
    <row r="2631" spans="1:13" x14ac:dyDescent="0.2">
      <c r="A2631" s="1"/>
      <c r="C2631" s="1"/>
      <c r="M2631" s="1"/>
    </row>
    <row r="2632" spans="1:13" x14ac:dyDescent="0.2">
      <c r="A2632" s="1"/>
      <c r="C2632" s="1"/>
      <c r="M2632" s="1"/>
    </row>
    <row r="2633" spans="1:13" x14ac:dyDescent="0.2">
      <c r="A2633" s="1"/>
      <c r="C2633" s="1"/>
      <c r="M2633" s="1"/>
    </row>
    <row r="2634" spans="1:13" x14ac:dyDescent="0.2">
      <c r="A2634" s="1"/>
      <c r="C2634" s="1"/>
      <c r="M2634" s="1"/>
    </row>
    <row r="2635" spans="1:13" x14ac:dyDescent="0.2">
      <c r="A2635" s="1"/>
      <c r="C2635" s="1"/>
      <c r="M2635" s="1"/>
    </row>
    <row r="2636" spans="1:13" x14ac:dyDescent="0.2">
      <c r="A2636" s="1"/>
      <c r="C2636" s="1"/>
      <c r="M2636" s="1"/>
    </row>
    <row r="2637" spans="1:13" x14ac:dyDescent="0.2">
      <c r="A2637" s="1"/>
      <c r="C2637" s="1"/>
      <c r="M2637" s="1"/>
    </row>
    <row r="2638" spans="1:13" x14ac:dyDescent="0.2">
      <c r="A2638" s="1"/>
      <c r="C2638" s="1"/>
      <c r="M2638" s="1"/>
    </row>
    <row r="2639" spans="1:13" x14ac:dyDescent="0.2">
      <c r="A2639" s="1"/>
      <c r="C2639" s="1"/>
      <c r="M2639" s="1"/>
    </row>
    <row r="2640" spans="1:13" x14ac:dyDescent="0.2">
      <c r="A2640" s="1"/>
      <c r="C2640" s="1"/>
      <c r="M2640" s="1"/>
    </row>
    <row r="2641" spans="1:13" x14ac:dyDescent="0.2">
      <c r="A2641" s="1"/>
      <c r="C2641" s="1"/>
      <c r="M2641" s="1"/>
    </row>
    <row r="2642" spans="1:13" x14ac:dyDescent="0.2">
      <c r="A2642" s="1"/>
      <c r="C2642" s="1"/>
      <c r="M2642" s="1"/>
    </row>
    <row r="2643" spans="1:13" x14ac:dyDescent="0.2">
      <c r="A2643" s="1"/>
      <c r="C2643" s="1"/>
      <c r="M2643" s="1"/>
    </row>
    <row r="2644" spans="1:13" x14ac:dyDescent="0.2">
      <c r="A2644" s="1"/>
      <c r="C2644" s="1"/>
      <c r="M2644" s="1"/>
    </row>
    <row r="2645" spans="1:13" x14ac:dyDescent="0.2">
      <c r="A2645" s="1"/>
      <c r="C2645" s="1"/>
      <c r="M2645" s="1"/>
    </row>
    <row r="2646" spans="1:13" x14ac:dyDescent="0.2">
      <c r="A2646" s="1"/>
      <c r="C2646" s="1"/>
      <c r="M2646" s="1"/>
    </row>
    <row r="2647" spans="1:13" x14ac:dyDescent="0.2">
      <c r="A2647" s="1"/>
      <c r="C2647" s="1"/>
      <c r="M2647" s="1"/>
    </row>
    <row r="2648" spans="1:13" x14ac:dyDescent="0.2">
      <c r="A2648" s="1"/>
      <c r="C2648" s="1"/>
      <c r="M2648" s="1"/>
    </row>
    <row r="2649" spans="1:13" x14ac:dyDescent="0.2">
      <c r="A2649" s="1"/>
      <c r="C2649" s="1"/>
      <c r="M2649" s="1"/>
    </row>
    <row r="2650" spans="1:13" x14ac:dyDescent="0.2">
      <c r="A2650" s="1"/>
      <c r="C2650" s="1"/>
      <c r="M2650" s="1"/>
    </row>
    <row r="2651" spans="1:13" x14ac:dyDescent="0.2">
      <c r="A2651" s="1"/>
      <c r="C2651" s="1"/>
      <c r="M2651" s="1"/>
    </row>
    <row r="2652" spans="1:13" x14ac:dyDescent="0.2">
      <c r="A2652" s="1"/>
      <c r="C2652" s="1"/>
      <c r="M2652" s="1"/>
    </row>
    <row r="2653" spans="1:13" x14ac:dyDescent="0.2">
      <c r="A2653" s="1"/>
      <c r="C2653" s="1"/>
      <c r="M2653" s="1"/>
    </row>
    <row r="2654" spans="1:13" x14ac:dyDescent="0.2">
      <c r="A2654" s="1"/>
      <c r="C2654" s="1"/>
      <c r="M2654" s="1"/>
    </row>
    <row r="2655" spans="1:13" x14ac:dyDescent="0.2">
      <c r="A2655" s="1"/>
      <c r="C2655" s="1"/>
      <c r="M2655" s="1"/>
    </row>
    <row r="2656" spans="1:13" x14ac:dyDescent="0.2">
      <c r="A2656" s="1"/>
      <c r="C2656" s="1"/>
      <c r="M2656" s="1"/>
    </row>
    <row r="2657" spans="1:13" x14ac:dyDescent="0.2">
      <c r="A2657" s="1"/>
      <c r="C2657" s="1"/>
      <c r="M2657" s="1"/>
    </row>
    <row r="2658" spans="1:13" x14ac:dyDescent="0.2">
      <c r="A2658" s="1"/>
      <c r="C2658" s="1"/>
      <c r="M2658" s="1"/>
    </row>
    <row r="2659" spans="1:13" x14ac:dyDescent="0.2">
      <c r="A2659" s="1"/>
      <c r="C2659" s="1"/>
      <c r="M2659" s="1"/>
    </row>
    <row r="2660" spans="1:13" x14ac:dyDescent="0.2">
      <c r="A2660" s="1"/>
      <c r="C2660" s="1"/>
      <c r="M2660" s="1"/>
    </row>
    <row r="2661" spans="1:13" x14ac:dyDescent="0.2">
      <c r="A2661" s="1"/>
      <c r="C2661" s="1"/>
      <c r="M2661" s="1"/>
    </row>
    <row r="2662" spans="1:13" x14ac:dyDescent="0.2">
      <c r="A2662" s="1"/>
      <c r="C2662" s="1"/>
      <c r="M2662" s="1"/>
    </row>
    <row r="2663" spans="1:13" x14ac:dyDescent="0.2">
      <c r="A2663" s="1"/>
      <c r="C2663" s="1"/>
      <c r="M2663" s="1"/>
    </row>
    <row r="2664" spans="1:13" x14ac:dyDescent="0.2">
      <c r="A2664" s="1"/>
      <c r="C2664" s="1"/>
      <c r="M2664" s="1"/>
    </row>
    <row r="2665" spans="1:13" x14ac:dyDescent="0.2">
      <c r="A2665" s="1"/>
      <c r="C2665" s="1"/>
      <c r="M2665" s="1"/>
    </row>
    <row r="2666" spans="1:13" x14ac:dyDescent="0.2">
      <c r="A2666" s="1"/>
      <c r="C2666" s="1"/>
      <c r="M2666" s="1"/>
    </row>
    <row r="2667" spans="1:13" x14ac:dyDescent="0.2">
      <c r="A2667" s="1"/>
      <c r="C2667" s="1"/>
      <c r="M2667" s="1"/>
    </row>
    <row r="2668" spans="1:13" x14ac:dyDescent="0.2">
      <c r="A2668" s="1"/>
      <c r="C2668" s="1"/>
      <c r="M2668" s="1"/>
    </row>
    <row r="2669" spans="1:13" x14ac:dyDescent="0.2">
      <c r="A2669" s="1"/>
      <c r="C2669" s="1"/>
      <c r="M2669" s="1"/>
    </row>
    <row r="2670" spans="1:13" x14ac:dyDescent="0.2">
      <c r="A2670" s="1"/>
      <c r="C2670" s="1"/>
      <c r="M2670" s="1"/>
    </row>
    <row r="2671" spans="1:13" x14ac:dyDescent="0.2">
      <c r="A2671" s="1"/>
      <c r="C2671" s="1"/>
      <c r="M2671" s="1"/>
    </row>
    <row r="2672" spans="1:13" x14ac:dyDescent="0.2">
      <c r="A2672" s="1"/>
      <c r="C2672" s="1"/>
      <c r="M2672" s="1"/>
    </row>
    <row r="2673" spans="1:13" x14ac:dyDescent="0.2">
      <c r="A2673" s="1"/>
      <c r="C2673" s="1"/>
      <c r="M2673" s="1"/>
    </row>
    <row r="2674" spans="1:13" x14ac:dyDescent="0.2">
      <c r="A2674" s="1"/>
      <c r="C2674" s="1"/>
      <c r="M2674" s="1"/>
    </row>
    <row r="2675" spans="1:13" x14ac:dyDescent="0.2">
      <c r="A2675" s="1"/>
      <c r="C2675" s="1"/>
      <c r="M2675" s="1"/>
    </row>
    <row r="2676" spans="1:13" x14ac:dyDescent="0.2">
      <c r="A2676" s="1"/>
      <c r="C2676" s="1"/>
      <c r="M2676" s="1"/>
    </row>
    <row r="2677" spans="1:13" x14ac:dyDescent="0.2">
      <c r="A2677" s="1"/>
      <c r="C2677" s="1"/>
      <c r="M2677" s="1"/>
    </row>
    <row r="2678" spans="1:13" x14ac:dyDescent="0.2">
      <c r="A2678" s="1"/>
      <c r="C2678" s="1"/>
      <c r="M2678" s="1"/>
    </row>
    <row r="2679" spans="1:13" x14ac:dyDescent="0.2">
      <c r="A2679" s="1"/>
      <c r="C2679" s="1"/>
      <c r="M2679" s="1"/>
    </row>
    <row r="2680" spans="1:13" x14ac:dyDescent="0.2">
      <c r="A2680" s="1"/>
      <c r="C2680" s="1"/>
      <c r="M2680" s="1"/>
    </row>
    <row r="2681" spans="1:13" x14ac:dyDescent="0.2">
      <c r="A2681" s="1"/>
      <c r="C2681" s="1"/>
      <c r="M2681" s="1"/>
    </row>
    <row r="2682" spans="1:13" x14ac:dyDescent="0.2">
      <c r="A2682" s="1"/>
      <c r="C2682" s="1"/>
      <c r="M2682" s="1"/>
    </row>
    <row r="2683" spans="1:13" x14ac:dyDescent="0.2">
      <c r="A2683" s="1"/>
      <c r="C2683" s="1"/>
      <c r="M2683" s="1"/>
    </row>
    <row r="2684" spans="1:13" x14ac:dyDescent="0.2">
      <c r="A2684" s="1"/>
      <c r="C2684" s="1"/>
      <c r="M2684" s="1"/>
    </row>
    <row r="2685" spans="1:13" x14ac:dyDescent="0.2">
      <c r="A2685" s="1"/>
      <c r="C2685" s="1"/>
      <c r="M2685" s="1"/>
    </row>
    <row r="2686" spans="1:13" x14ac:dyDescent="0.2">
      <c r="A2686" s="1"/>
      <c r="C2686" s="1"/>
      <c r="M2686" s="1"/>
    </row>
    <row r="2687" spans="1:13" x14ac:dyDescent="0.2">
      <c r="A2687" s="1"/>
      <c r="C2687" s="1"/>
      <c r="M2687" s="1"/>
    </row>
    <row r="2688" spans="1:13" x14ac:dyDescent="0.2">
      <c r="A2688" s="1"/>
      <c r="C2688" s="1"/>
      <c r="M2688" s="1"/>
    </row>
    <row r="2689" spans="1:13" x14ac:dyDescent="0.2">
      <c r="A2689" s="1"/>
      <c r="C2689" s="1"/>
      <c r="M2689" s="1"/>
    </row>
    <row r="2690" spans="1:13" x14ac:dyDescent="0.2">
      <c r="A2690" s="1"/>
      <c r="C2690" s="1"/>
      <c r="M2690" s="1"/>
    </row>
    <row r="2691" spans="1:13" x14ac:dyDescent="0.2">
      <c r="A2691" s="1"/>
      <c r="C2691" s="1"/>
      <c r="M2691" s="1"/>
    </row>
    <row r="2692" spans="1:13" x14ac:dyDescent="0.2">
      <c r="A2692" s="1"/>
      <c r="C2692" s="1"/>
      <c r="M2692" s="1"/>
    </row>
    <row r="2693" spans="1:13" x14ac:dyDescent="0.2">
      <c r="A2693" s="1"/>
      <c r="C2693" s="1"/>
      <c r="M2693" s="1"/>
    </row>
    <row r="2694" spans="1:13" x14ac:dyDescent="0.2">
      <c r="A2694" s="1"/>
      <c r="C2694" s="1"/>
      <c r="M2694" s="1"/>
    </row>
    <row r="2695" spans="1:13" x14ac:dyDescent="0.2">
      <c r="A2695" s="1"/>
      <c r="C2695" s="1"/>
      <c r="M2695" s="1"/>
    </row>
    <row r="2696" spans="1:13" x14ac:dyDescent="0.2">
      <c r="A2696" s="1"/>
      <c r="C2696" s="1"/>
      <c r="M2696" s="1"/>
    </row>
    <row r="2697" spans="1:13" x14ac:dyDescent="0.2">
      <c r="A2697" s="1"/>
      <c r="C2697" s="1"/>
      <c r="M2697" s="1"/>
    </row>
    <row r="2698" spans="1:13" x14ac:dyDescent="0.2">
      <c r="A2698" s="1"/>
      <c r="C2698" s="1"/>
      <c r="M2698" s="1"/>
    </row>
    <row r="2699" spans="1:13" x14ac:dyDescent="0.2">
      <c r="A2699" s="1"/>
      <c r="C2699" s="1"/>
      <c r="M2699" s="1"/>
    </row>
    <row r="2700" spans="1:13" x14ac:dyDescent="0.2">
      <c r="A2700" s="1"/>
      <c r="C2700" s="1"/>
      <c r="M2700" s="1"/>
    </row>
    <row r="2701" spans="1:13" x14ac:dyDescent="0.2">
      <c r="A2701" s="1"/>
      <c r="C2701" s="1"/>
      <c r="M2701" s="1"/>
    </row>
    <row r="2702" spans="1:13" x14ac:dyDescent="0.2">
      <c r="A2702" s="1"/>
      <c r="C2702" s="1"/>
      <c r="M2702" s="1"/>
    </row>
    <row r="2703" spans="1:13" x14ac:dyDescent="0.2">
      <c r="A2703" s="1"/>
      <c r="C2703" s="1"/>
      <c r="M2703" s="1"/>
    </row>
    <row r="2704" spans="1:13" x14ac:dyDescent="0.2">
      <c r="A2704" s="1"/>
      <c r="C2704" s="1"/>
      <c r="M2704" s="1"/>
    </row>
    <row r="2705" spans="1:13" x14ac:dyDescent="0.2">
      <c r="A2705" s="1"/>
      <c r="C2705" s="1"/>
      <c r="M2705" s="1"/>
    </row>
    <row r="2706" spans="1:13" x14ac:dyDescent="0.2">
      <c r="A2706" s="1"/>
      <c r="C2706" s="1"/>
      <c r="M2706" s="1"/>
    </row>
    <row r="2707" spans="1:13" x14ac:dyDescent="0.2">
      <c r="A2707" s="1"/>
      <c r="C2707" s="1"/>
      <c r="M2707" s="1"/>
    </row>
    <row r="2708" spans="1:13" x14ac:dyDescent="0.2">
      <c r="A2708" s="1"/>
      <c r="C2708" s="1"/>
      <c r="M2708" s="1"/>
    </row>
    <row r="2709" spans="1:13" x14ac:dyDescent="0.2">
      <c r="A2709" s="1"/>
      <c r="C2709" s="1"/>
      <c r="M2709" s="1"/>
    </row>
    <row r="2710" spans="1:13" x14ac:dyDescent="0.2">
      <c r="A2710" s="1"/>
      <c r="C2710" s="1"/>
      <c r="M2710" s="1"/>
    </row>
    <row r="2711" spans="1:13" x14ac:dyDescent="0.2">
      <c r="A2711" s="1"/>
      <c r="C2711" s="1"/>
      <c r="M2711" s="1"/>
    </row>
    <row r="2712" spans="1:13" x14ac:dyDescent="0.2">
      <c r="A2712" s="1"/>
      <c r="C2712" s="1"/>
      <c r="M2712" s="1"/>
    </row>
    <row r="2713" spans="1:13" x14ac:dyDescent="0.2">
      <c r="A2713" s="1"/>
      <c r="C2713" s="1"/>
      <c r="M2713" s="1"/>
    </row>
    <row r="2714" spans="1:13" x14ac:dyDescent="0.2">
      <c r="A2714" s="1"/>
      <c r="C2714" s="1"/>
      <c r="M2714" s="1"/>
    </row>
    <row r="2715" spans="1:13" x14ac:dyDescent="0.2">
      <c r="A2715" s="1"/>
      <c r="C2715" s="1"/>
      <c r="M2715" s="1"/>
    </row>
    <row r="2716" spans="1:13" x14ac:dyDescent="0.2">
      <c r="A2716" s="1"/>
      <c r="C2716" s="1"/>
      <c r="M2716" s="1"/>
    </row>
    <row r="2717" spans="1:13" x14ac:dyDescent="0.2">
      <c r="A2717" s="1"/>
      <c r="C2717" s="1"/>
      <c r="M2717" s="1"/>
    </row>
    <row r="2718" spans="1:13" x14ac:dyDescent="0.2">
      <c r="A2718" s="1"/>
      <c r="C2718" s="1"/>
      <c r="M2718" s="1"/>
    </row>
    <row r="2719" spans="1:13" x14ac:dyDescent="0.2">
      <c r="A2719" s="1"/>
      <c r="C2719" s="1"/>
      <c r="M2719" s="1"/>
    </row>
    <row r="2720" spans="1:13" x14ac:dyDescent="0.2">
      <c r="A2720" s="1"/>
      <c r="C2720" s="1"/>
      <c r="M2720" s="1"/>
    </row>
    <row r="2721" spans="1:13" x14ac:dyDescent="0.2">
      <c r="A2721" s="1"/>
      <c r="C2721" s="1"/>
      <c r="M2721" s="1"/>
    </row>
    <row r="2722" spans="1:13" x14ac:dyDescent="0.2">
      <c r="A2722" s="1"/>
      <c r="C2722" s="1"/>
      <c r="M2722" s="1"/>
    </row>
    <row r="2723" spans="1:13" x14ac:dyDescent="0.2">
      <c r="A2723" s="1"/>
      <c r="C2723" s="1"/>
      <c r="M2723" s="1"/>
    </row>
    <row r="2724" spans="1:13" x14ac:dyDescent="0.2">
      <c r="A2724" s="1"/>
      <c r="C2724" s="1"/>
      <c r="M2724" s="1"/>
    </row>
    <row r="2725" spans="1:13" x14ac:dyDescent="0.2">
      <c r="A2725" s="1"/>
      <c r="C2725" s="1"/>
      <c r="M2725" s="1"/>
    </row>
    <row r="2726" spans="1:13" x14ac:dyDescent="0.2">
      <c r="A2726" s="1"/>
      <c r="C2726" s="1"/>
      <c r="M2726" s="1"/>
    </row>
    <row r="2727" spans="1:13" x14ac:dyDescent="0.2">
      <c r="A2727" s="1"/>
      <c r="C2727" s="1"/>
      <c r="M2727" s="1"/>
    </row>
    <row r="2728" spans="1:13" x14ac:dyDescent="0.2">
      <c r="A2728" s="1"/>
      <c r="C2728" s="1"/>
      <c r="M2728" s="1"/>
    </row>
    <row r="2729" spans="1:13" x14ac:dyDescent="0.2">
      <c r="A2729" s="1"/>
      <c r="C2729" s="1"/>
      <c r="M2729" s="1"/>
    </row>
    <row r="2730" spans="1:13" x14ac:dyDescent="0.2">
      <c r="A2730" s="1"/>
      <c r="C2730" s="1"/>
      <c r="M2730" s="1"/>
    </row>
    <row r="2731" spans="1:13" x14ac:dyDescent="0.2">
      <c r="A2731" s="1"/>
      <c r="C2731" s="1"/>
      <c r="M2731" s="1"/>
    </row>
    <row r="2732" spans="1:13" x14ac:dyDescent="0.2">
      <c r="A2732" s="1"/>
      <c r="C2732" s="1"/>
      <c r="M2732" s="1"/>
    </row>
    <row r="2733" spans="1:13" x14ac:dyDescent="0.2">
      <c r="A2733" s="1"/>
      <c r="C2733" s="1"/>
      <c r="M2733" s="1"/>
    </row>
    <row r="2734" spans="1:13" x14ac:dyDescent="0.2">
      <c r="A2734" s="1"/>
      <c r="C2734" s="1"/>
      <c r="M2734" s="1"/>
    </row>
    <row r="2735" spans="1:13" x14ac:dyDescent="0.2">
      <c r="A2735" s="1"/>
      <c r="C2735" s="1"/>
      <c r="M2735" s="1"/>
    </row>
    <row r="2736" spans="1:13" x14ac:dyDescent="0.2">
      <c r="A2736" s="1"/>
      <c r="C2736" s="1"/>
      <c r="M2736" s="1"/>
    </row>
    <row r="2737" spans="1:13" x14ac:dyDescent="0.2">
      <c r="A2737" s="1"/>
      <c r="C2737" s="1"/>
      <c r="M2737" s="1"/>
    </row>
    <row r="2738" spans="1:13" x14ac:dyDescent="0.2">
      <c r="A2738" s="1"/>
      <c r="C2738" s="1"/>
      <c r="M2738" s="1"/>
    </row>
    <row r="2739" spans="1:13" x14ac:dyDescent="0.2">
      <c r="A2739" s="1"/>
      <c r="C2739" s="1"/>
      <c r="M2739" s="1"/>
    </row>
    <row r="2740" spans="1:13" x14ac:dyDescent="0.2">
      <c r="A2740" s="1"/>
      <c r="C2740" s="1"/>
      <c r="M2740" s="1"/>
    </row>
    <row r="2741" spans="1:13" x14ac:dyDescent="0.2">
      <c r="A2741" s="1"/>
      <c r="C2741" s="1"/>
      <c r="M2741" s="1"/>
    </row>
    <row r="2742" spans="1:13" x14ac:dyDescent="0.2">
      <c r="A2742" s="1"/>
      <c r="C2742" s="1"/>
      <c r="M2742" s="1"/>
    </row>
    <row r="2743" spans="1:13" x14ac:dyDescent="0.2">
      <c r="A2743" s="1"/>
      <c r="C2743" s="1"/>
      <c r="M2743" s="1"/>
    </row>
    <row r="2744" spans="1:13" x14ac:dyDescent="0.2">
      <c r="A2744" s="1"/>
      <c r="C2744" s="1"/>
      <c r="M2744" s="1"/>
    </row>
    <row r="2745" spans="1:13" x14ac:dyDescent="0.2">
      <c r="A2745" s="1"/>
      <c r="C2745" s="1"/>
      <c r="M2745" s="1"/>
    </row>
    <row r="2746" spans="1:13" x14ac:dyDescent="0.2">
      <c r="A2746" s="1"/>
      <c r="C2746" s="1"/>
      <c r="M2746" s="1"/>
    </row>
    <row r="2747" spans="1:13" x14ac:dyDescent="0.2">
      <c r="A2747" s="1"/>
      <c r="C2747" s="1"/>
      <c r="M2747" s="1"/>
    </row>
    <row r="2748" spans="1:13" x14ac:dyDescent="0.2">
      <c r="A2748" s="1"/>
      <c r="C2748" s="1"/>
      <c r="M2748" s="1"/>
    </row>
    <row r="2749" spans="1:13" x14ac:dyDescent="0.2">
      <c r="A2749" s="1"/>
      <c r="C2749" s="1"/>
      <c r="M2749" s="1"/>
    </row>
    <row r="2750" spans="1:13" x14ac:dyDescent="0.2">
      <c r="A2750" s="1"/>
      <c r="C2750" s="1"/>
      <c r="M2750" s="1"/>
    </row>
    <row r="2751" spans="1:13" x14ac:dyDescent="0.2">
      <c r="A2751" s="1"/>
      <c r="C2751" s="1"/>
      <c r="M2751" s="1"/>
    </row>
    <row r="2752" spans="1:13" x14ac:dyDescent="0.2">
      <c r="A2752" s="1"/>
      <c r="C2752" s="1"/>
      <c r="M2752" s="1"/>
    </row>
    <row r="2753" spans="1:13" x14ac:dyDescent="0.2">
      <c r="A2753" s="1"/>
      <c r="C2753" s="1"/>
      <c r="M2753" s="1"/>
    </row>
    <row r="2754" spans="1:13" x14ac:dyDescent="0.2">
      <c r="A2754" s="1"/>
      <c r="C2754" s="1"/>
      <c r="M2754" s="1"/>
    </row>
    <row r="2755" spans="1:13" x14ac:dyDescent="0.2">
      <c r="A2755" s="1"/>
      <c r="C2755" s="1"/>
      <c r="M2755" s="1"/>
    </row>
    <row r="2756" spans="1:13" x14ac:dyDescent="0.2">
      <c r="A2756" s="1"/>
      <c r="C2756" s="1"/>
      <c r="M2756" s="1"/>
    </row>
    <row r="2757" spans="1:13" x14ac:dyDescent="0.2">
      <c r="A2757" s="1"/>
      <c r="C2757" s="1"/>
      <c r="M2757" s="1"/>
    </row>
    <row r="2758" spans="1:13" x14ac:dyDescent="0.2">
      <c r="A2758" s="1"/>
      <c r="C2758" s="1"/>
      <c r="M2758" s="1"/>
    </row>
    <row r="2759" spans="1:13" x14ac:dyDescent="0.2">
      <c r="A2759" s="1"/>
      <c r="C2759" s="1"/>
      <c r="M2759" s="1"/>
    </row>
    <row r="2760" spans="1:13" x14ac:dyDescent="0.2">
      <c r="A2760" s="1"/>
      <c r="C2760" s="1"/>
      <c r="M2760" s="1"/>
    </row>
    <row r="2761" spans="1:13" x14ac:dyDescent="0.2">
      <c r="A2761" s="1"/>
      <c r="C2761" s="1"/>
      <c r="M2761" s="1"/>
    </row>
    <row r="2762" spans="1:13" x14ac:dyDescent="0.2">
      <c r="A2762" s="1"/>
      <c r="C2762" s="1"/>
      <c r="M2762" s="1"/>
    </row>
    <row r="2763" spans="1:13" x14ac:dyDescent="0.2">
      <c r="A2763" s="1"/>
      <c r="C2763" s="1"/>
      <c r="M2763" s="1"/>
    </row>
    <row r="2764" spans="1:13" x14ac:dyDescent="0.2">
      <c r="A2764" s="1"/>
      <c r="C2764" s="1"/>
      <c r="M2764" s="1"/>
    </row>
    <row r="2765" spans="1:13" x14ac:dyDescent="0.2">
      <c r="A2765" s="1"/>
      <c r="C2765" s="1"/>
      <c r="M2765" s="1"/>
    </row>
    <row r="2766" spans="1:13" x14ac:dyDescent="0.2">
      <c r="A2766" s="1"/>
      <c r="C2766" s="1"/>
      <c r="M2766" s="1"/>
    </row>
    <row r="2767" spans="1:13" x14ac:dyDescent="0.2">
      <c r="A2767" s="1"/>
      <c r="C2767" s="1"/>
      <c r="M2767" s="1"/>
    </row>
    <row r="2768" spans="1:13" x14ac:dyDescent="0.2">
      <c r="A2768" s="1"/>
      <c r="C2768" s="1"/>
      <c r="M2768" s="1"/>
    </row>
    <row r="2769" spans="1:13" x14ac:dyDescent="0.2">
      <c r="A2769" s="1"/>
      <c r="C2769" s="1"/>
      <c r="M2769" s="1"/>
    </row>
    <row r="2770" spans="1:13" x14ac:dyDescent="0.2">
      <c r="A2770" s="1"/>
      <c r="C2770" s="1"/>
      <c r="M2770" s="1"/>
    </row>
    <row r="2771" spans="1:13" x14ac:dyDescent="0.2">
      <c r="A2771" s="1"/>
      <c r="C2771" s="1"/>
      <c r="M2771" s="1"/>
    </row>
    <row r="2772" spans="1:13" x14ac:dyDescent="0.2">
      <c r="A2772" s="1"/>
      <c r="C2772" s="1"/>
      <c r="M2772" s="1"/>
    </row>
    <row r="2773" spans="1:13" x14ac:dyDescent="0.2">
      <c r="A2773" s="1"/>
      <c r="C2773" s="1"/>
      <c r="M2773" s="1"/>
    </row>
    <row r="2774" spans="1:13" x14ac:dyDescent="0.2">
      <c r="A2774" s="1"/>
      <c r="C2774" s="1"/>
      <c r="M2774" s="1"/>
    </row>
    <row r="2775" spans="1:13" x14ac:dyDescent="0.2">
      <c r="A2775" s="1"/>
      <c r="C2775" s="1"/>
      <c r="M2775" s="1"/>
    </row>
    <row r="2776" spans="1:13" x14ac:dyDescent="0.2">
      <c r="A2776" s="1"/>
      <c r="C2776" s="1"/>
      <c r="M2776" s="1"/>
    </row>
    <row r="2777" spans="1:13" x14ac:dyDescent="0.2">
      <c r="A2777" s="1"/>
      <c r="C2777" s="1"/>
      <c r="M2777" s="1"/>
    </row>
    <row r="2778" spans="1:13" x14ac:dyDescent="0.2">
      <c r="A2778" s="1"/>
      <c r="C2778" s="1"/>
      <c r="M2778" s="1"/>
    </row>
    <row r="2779" spans="1:13" x14ac:dyDescent="0.2">
      <c r="A2779" s="1"/>
      <c r="C2779" s="1"/>
      <c r="M2779" s="1"/>
    </row>
    <row r="2780" spans="1:13" x14ac:dyDescent="0.2">
      <c r="A2780" s="1"/>
      <c r="C2780" s="1"/>
      <c r="M2780" s="1"/>
    </row>
    <row r="2781" spans="1:13" x14ac:dyDescent="0.2">
      <c r="A2781" s="1"/>
      <c r="C2781" s="1"/>
      <c r="M2781" s="1"/>
    </row>
    <row r="2782" spans="1:13" x14ac:dyDescent="0.2">
      <c r="A2782" s="1"/>
      <c r="C2782" s="1"/>
      <c r="M2782" s="1"/>
    </row>
    <row r="2783" spans="1:13" x14ac:dyDescent="0.2">
      <c r="A2783" s="1"/>
      <c r="C2783" s="1"/>
      <c r="M2783" s="1"/>
    </row>
    <row r="2784" spans="1:13" x14ac:dyDescent="0.2">
      <c r="A2784" s="1"/>
      <c r="C2784" s="1"/>
      <c r="M2784" s="1"/>
    </row>
    <row r="2785" spans="1:13" x14ac:dyDescent="0.2">
      <c r="A2785" s="1"/>
      <c r="C2785" s="1"/>
      <c r="M2785" s="1"/>
    </row>
    <row r="2786" spans="1:13" x14ac:dyDescent="0.2">
      <c r="A2786" s="1"/>
      <c r="C2786" s="1"/>
      <c r="M2786" s="1"/>
    </row>
    <row r="2787" spans="1:13" x14ac:dyDescent="0.2">
      <c r="A2787" s="1"/>
      <c r="C2787" s="1"/>
      <c r="M2787" s="1"/>
    </row>
    <row r="2788" spans="1:13" x14ac:dyDescent="0.2">
      <c r="A2788" s="1"/>
      <c r="C2788" s="1"/>
      <c r="M2788" s="1"/>
    </row>
    <row r="2789" spans="1:13" x14ac:dyDescent="0.2">
      <c r="A2789" s="1"/>
      <c r="C2789" s="1"/>
      <c r="M2789" s="1"/>
    </row>
    <row r="2790" spans="1:13" x14ac:dyDescent="0.2">
      <c r="A2790" s="1"/>
      <c r="C2790" s="1"/>
      <c r="M2790" s="1"/>
    </row>
    <row r="2791" spans="1:13" x14ac:dyDescent="0.2">
      <c r="A2791" s="1"/>
      <c r="C2791" s="1"/>
      <c r="M2791" s="1"/>
    </row>
    <row r="2792" spans="1:13" x14ac:dyDescent="0.2">
      <c r="A2792" s="1"/>
      <c r="C2792" s="1"/>
      <c r="M2792" s="1"/>
    </row>
    <row r="2793" spans="1:13" x14ac:dyDescent="0.2">
      <c r="A2793" s="1"/>
      <c r="C2793" s="1"/>
      <c r="M2793" s="1"/>
    </row>
    <row r="2794" spans="1:13" x14ac:dyDescent="0.2">
      <c r="A2794" s="1"/>
      <c r="C2794" s="1"/>
      <c r="M2794" s="1"/>
    </row>
    <row r="2795" spans="1:13" x14ac:dyDescent="0.2">
      <c r="A2795" s="1"/>
      <c r="C2795" s="1"/>
      <c r="M2795" s="1"/>
    </row>
    <row r="2796" spans="1:13" x14ac:dyDescent="0.2">
      <c r="A2796" s="1"/>
      <c r="C2796" s="1"/>
      <c r="M2796" s="1"/>
    </row>
    <row r="2797" spans="1:13" x14ac:dyDescent="0.2">
      <c r="A2797" s="1"/>
      <c r="C2797" s="1"/>
      <c r="M2797" s="1"/>
    </row>
    <row r="2798" spans="1:13" x14ac:dyDescent="0.2">
      <c r="A2798" s="1"/>
      <c r="C2798" s="1"/>
      <c r="M2798" s="1"/>
    </row>
    <row r="2799" spans="1:13" x14ac:dyDescent="0.2">
      <c r="A2799" s="1"/>
      <c r="C2799" s="1"/>
      <c r="M2799" s="1"/>
    </row>
    <row r="2800" spans="1:13" x14ac:dyDescent="0.2">
      <c r="A2800" s="1"/>
      <c r="C2800" s="1"/>
      <c r="M2800" s="1"/>
    </row>
    <row r="2801" spans="1:13" x14ac:dyDescent="0.2">
      <c r="A2801" s="1"/>
      <c r="C2801" s="1"/>
      <c r="M2801" s="1"/>
    </row>
    <row r="2802" spans="1:13" x14ac:dyDescent="0.2">
      <c r="A2802" s="1"/>
      <c r="C2802" s="1"/>
      <c r="M2802" s="1"/>
    </row>
    <row r="2803" spans="1:13" x14ac:dyDescent="0.2">
      <c r="A2803" s="1"/>
      <c r="C2803" s="1"/>
      <c r="M2803" s="1"/>
    </row>
    <row r="2804" spans="1:13" x14ac:dyDescent="0.2">
      <c r="A2804" s="1"/>
      <c r="C2804" s="1"/>
      <c r="M2804" s="1"/>
    </row>
    <row r="2805" spans="1:13" x14ac:dyDescent="0.2">
      <c r="A2805" s="1"/>
      <c r="C2805" s="1"/>
      <c r="M2805" s="1"/>
    </row>
    <row r="2806" spans="1:13" x14ac:dyDescent="0.2">
      <c r="A2806" s="1"/>
      <c r="C2806" s="1"/>
      <c r="M2806" s="1"/>
    </row>
    <row r="2807" spans="1:13" x14ac:dyDescent="0.2">
      <c r="A2807" s="1"/>
      <c r="C2807" s="1"/>
      <c r="M2807" s="1"/>
    </row>
    <row r="2808" spans="1:13" x14ac:dyDescent="0.2">
      <c r="A2808" s="1"/>
      <c r="C2808" s="1"/>
      <c r="M2808" s="1"/>
    </row>
    <row r="2809" spans="1:13" x14ac:dyDescent="0.2">
      <c r="A2809" s="1"/>
      <c r="C2809" s="1"/>
      <c r="M2809" s="1"/>
    </row>
    <row r="2810" spans="1:13" x14ac:dyDescent="0.2">
      <c r="A2810" s="1"/>
      <c r="C2810" s="1"/>
      <c r="M2810" s="1"/>
    </row>
    <row r="2811" spans="1:13" x14ac:dyDescent="0.2">
      <c r="A2811" s="1"/>
      <c r="C2811" s="1"/>
      <c r="M2811" s="1"/>
    </row>
    <row r="2812" spans="1:13" x14ac:dyDescent="0.2">
      <c r="A2812" s="1"/>
      <c r="C2812" s="1"/>
      <c r="M2812" s="1"/>
    </row>
    <row r="2813" spans="1:13" x14ac:dyDescent="0.2">
      <c r="A2813" s="1"/>
      <c r="C2813" s="1"/>
      <c r="M2813" s="1"/>
    </row>
    <row r="2814" spans="1:13" x14ac:dyDescent="0.2">
      <c r="A2814" s="1"/>
      <c r="C2814" s="1"/>
      <c r="M2814" s="1"/>
    </row>
    <row r="2815" spans="1:13" x14ac:dyDescent="0.2">
      <c r="A2815" s="1"/>
      <c r="C2815" s="1"/>
      <c r="M2815" s="1"/>
    </row>
    <row r="2816" spans="1:13" x14ac:dyDescent="0.2">
      <c r="A2816" s="1"/>
      <c r="C2816" s="1"/>
      <c r="M2816" s="1"/>
    </row>
    <row r="2817" spans="1:13" x14ac:dyDescent="0.2">
      <c r="A2817" s="1"/>
      <c r="C2817" s="1"/>
      <c r="M2817" s="1"/>
    </row>
    <row r="2818" spans="1:13" x14ac:dyDescent="0.2">
      <c r="A2818" s="1"/>
      <c r="C2818" s="1"/>
      <c r="M2818" s="1"/>
    </row>
    <row r="2819" spans="1:13" x14ac:dyDescent="0.2">
      <c r="A2819" s="1"/>
      <c r="C2819" s="1"/>
      <c r="M2819" s="1"/>
    </row>
    <row r="2820" spans="1:13" x14ac:dyDescent="0.2">
      <c r="A2820" s="1"/>
      <c r="C2820" s="1"/>
      <c r="M2820" s="1"/>
    </row>
    <row r="2821" spans="1:13" x14ac:dyDescent="0.2">
      <c r="A2821" s="1"/>
      <c r="C2821" s="1"/>
      <c r="M2821" s="1"/>
    </row>
    <row r="2822" spans="1:13" x14ac:dyDescent="0.2">
      <c r="A2822" s="1"/>
      <c r="C2822" s="1"/>
      <c r="M2822" s="1"/>
    </row>
    <row r="2823" spans="1:13" x14ac:dyDescent="0.2">
      <c r="A2823" s="1"/>
      <c r="C2823" s="1"/>
      <c r="M2823" s="1"/>
    </row>
    <row r="2824" spans="1:13" x14ac:dyDescent="0.2">
      <c r="A2824" s="1"/>
      <c r="C2824" s="1"/>
      <c r="M2824" s="1"/>
    </row>
    <row r="2825" spans="1:13" x14ac:dyDescent="0.2">
      <c r="A2825" s="1"/>
      <c r="C2825" s="1"/>
      <c r="M2825" s="1"/>
    </row>
    <row r="2826" spans="1:13" x14ac:dyDescent="0.2">
      <c r="A2826" s="1"/>
      <c r="C2826" s="1"/>
      <c r="M2826" s="1"/>
    </row>
    <row r="2827" spans="1:13" x14ac:dyDescent="0.2">
      <c r="A2827" s="1"/>
      <c r="C2827" s="1"/>
      <c r="M2827" s="1"/>
    </row>
    <row r="2828" spans="1:13" x14ac:dyDescent="0.2">
      <c r="A2828" s="1"/>
      <c r="C2828" s="1"/>
      <c r="M2828" s="1"/>
    </row>
    <row r="2829" spans="1:13" x14ac:dyDescent="0.2">
      <c r="A2829" s="1"/>
      <c r="C2829" s="1"/>
      <c r="M2829" s="1"/>
    </row>
    <row r="2830" spans="1:13" x14ac:dyDescent="0.2">
      <c r="A2830" s="1"/>
      <c r="C2830" s="1"/>
      <c r="M2830" s="1"/>
    </row>
    <row r="2831" spans="1:13" x14ac:dyDescent="0.2">
      <c r="A2831" s="1"/>
      <c r="C2831" s="1"/>
      <c r="M2831" s="1"/>
    </row>
    <row r="2832" spans="1:13" x14ac:dyDescent="0.2">
      <c r="A2832" s="1"/>
      <c r="C2832" s="1"/>
      <c r="M2832" s="1"/>
    </row>
    <row r="2833" spans="1:13" x14ac:dyDescent="0.2">
      <c r="A2833" s="1"/>
      <c r="C2833" s="1"/>
      <c r="M2833" s="1"/>
    </row>
    <row r="2834" spans="1:13" x14ac:dyDescent="0.2">
      <c r="A2834" s="1"/>
      <c r="C2834" s="1"/>
      <c r="M2834" s="1"/>
    </row>
    <row r="2835" spans="1:13" x14ac:dyDescent="0.2">
      <c r="A2835" s="1"/>
      <c r="C2835" s="1"/>
      <c r="M2835" s="1"/>
    </row>
    <row r="2836" spans="1:13" x14ac:dyDescent="0.2">
      <c r="A2836" s="1"/>
      <c r="C2836" s="1"/>
      <c r="M2836" s="1"/>
    </row>
    <row r="2837" spans="1:13" x14ac:dyDescent="0.2">
      <c r="A2837" s="1"/>
      <c r="C2837" s="1"/>
      <c r="M2837" s="1"/>
    </row>
    <row r="2838" spans="1:13" x14ac:dyDescent="0.2">
      <c r="A2838" s="1"/>
      <c r="C2838" s="1"/>
      <c r="M2838" s="1"/>
    </row>
    <row r="2839" spans="1:13" x14ac:dyDescent="0.2">
      <c r="A2839" s="1"/>
      <c r="C2839" s="1"/>
      <c r="M2839" s="1"/>
    </row>
    <row r="2840" spans="1:13" x14ac:dyDescent="0.2">
      <c r="A2840" s="1"/>
      <c r="C2840" s="1"/>
      <c r="M2840" s="1"/>
    </row>
    <row r="2841" spans="1:13" x14ac:dyDescent="0.2">
      <c r="A2841" s="1"/>
      <c r="C2841" s="1"/>
      <c r="M2841" s="1"/>
    </row>
    <row r="2842" spans="1:13" x14ac:dyDescent="0.2">
      <c r="A2842" s="1"/>
      <c r="C2842" s="1"/>
      <c r="M2842" s="1"/>
    </row>
    <row r="2843" spans="1:13" x14ac:dyDescent="0.2">
      <c r="A2843" s="1"/>
      <c r="C2843" s="1"/>
      <c r="M2843" s="1"/>
    </row>
    <row r="2844" spans="1:13" x14ac:dyDescent="0.2">
      <c r="A2844" s="1"/>
      <c r="C2844" s="1"/>
      <c r="M2844" s="1"/>
    </row>
    <row r="2845" spans="1:13" x14ac:dyDescent="0.2">
      <c r="A2845" s="1"/>
      <c r="C2845" s="1"/>
      <c r="M2845" s="1"/>
    </row>
    <row r="2846" spans="1:13" x14ac:dyDescent="0.2">
      <c r="A2846" s="1"/>
      <c r="C2846" s="1"/>
      <c r="M2846" s="1"/>
    </row>
    <row r="2847" spans="1:13" x14ac:dyDescent="0.2">
      <c r="A2847" s="1"/>
      <c r="C2847" s="1"/>
      <c r="M2847" s="1"/>
    </row>
    <row r="2848" spans="1:13" x14ac:dyDescent="0.2">
      <c r="A2848" s="1"/>
      <c r="C2848" s="1"/>
      <c r="M2848" s="1"/>
    </row>
    <row r="2849" spans="1:13" x14ac:dyDescent="0.2">
      <c r="A2849" s="1"/>
      <c r="C2849" s="1"/>
      <c r="M2849" s="1"/>
    </row>
    <row r="2850" spans="1:13" x14ac:dyDescent="0.2">
      <c r="A2850" s="1"/>
      <c r="C2850" s="1"/>
      <c r="M2850" s="1"/>
    </row>
    <row r="2851" spans="1:13" x14ac:dyDescent="0.2">
      <c r="A2851" s="1"/>
      <c r="C2851" s="1"/>
      <c r="M2851" s="1"/>
    </row>
    <row r="2852" spans="1:13" x14ac:dyDescent="0.2">
      <c r="A2852" s="1"/>
      <c r="C2852" s="1"/>
      <c r="M2852" s="1"/>
    </row>
    <row r="2853" spans="1:13" x14ac:dyDescent="0.2">
      <c r="A2853" s="1"/>
      <c r="C2853" s="1"/>
      <c r="M2853" s="1"/>
    </row>
    <row r="2854" spans="1:13" x14ac:dyDescent="0.2">
      <c r="A2854" s="1"/>
      <c r="C2854" s="1"/>
      <c r="M2854" s="1"/>
    </row>
    <row r="2855" spans="1:13" x14ac:dyDescent="0.2">
      <c r="A2855" s="1"/>
      <c r="C2855" s="1"/>
      <c r="M2855" s="1"/>
    </row>
    <row r="2856" spans="1:13" x14ac:dyDescent="0.2">
      <c r="A2856" s="1"/>
      <c r="C2856" s="1"/>
      <c r="M2856" s="1"/>
    </row>
    <row r="2857" spans="1:13" x14ac:dyDescent="0.2">
      <c r="A2857" s="1"/>
      <c r="C2857" s="1"/>
      <c r="M2857" s="1"/>
    </row>
    <row r="2858" spans="1:13" x14ac:dyDescent="0.2">
      <c r="A2858" s="1"/>
      <c r="C2858" s="1"/>
      <c r="M2858" s="1"/>
    </row>
    <row r="2859" spans="1:13" x14ac:dyDescent="0.2">
      <c r="A2859" s="1"/>
      <c r="C2859" s="1"/>
      <c r="M2859" s="1"/>
    </row>
    <row r="2860" spans="1:13" x14ac:dyDescent="0.2">
      <c r="A2860" s="1"/>
      <c r="C2860" s="1"/>
      <c r="M2860" s="1"/>
    </row>
    <row r="2861" spans="1:13" x14ac:dyDescent="0.2">
      <c r="A2861" s="1"/>
      <c r="C2861" s="1"/>
      <c r="M2861" s="1"/>
    </row>
    <row r="2862" spans="1:13" x14ac:dyDescent="0.2">
      <c r="A2862" s="1"/>
      <c r="C2862" s="1"/>
      <c r="M2862" s="1"/>
    </row>
    <row r="2863" spans="1:13" x14ac:dyDescent="0.2">
      <c r="A2863" s="1"/>
      <c r="C2863" s="1"/>
      <c r="M2863" s="1"/>
    </row>
    <row r="2864" spans="1:13" x14ac:dyDescent="0.2">
      <c r="A2864" s="1"/>
      <c r="C2864" s="1"/>
      <c r="M2864" s="1"/>
    </row>
    <row r="2865" spans="1:13" x14ac:dyDescent="0.2">
      <c r="A2865" s="1"/>
      <c r="C2865" s="1"/>
      <c r="M2865" s="1"/>
    </row>
    <row r="2866" spans="1:13" x14ac:dyDescent="0.2">
      <c r="A2866" s="1"/>
      <c r="C2866" s="1"/>
      <c r="M2866" s="1"/>
    </row>
    <row r="2867" spans="1:13" x14ac:dyDescent="0.2">
      <c r="A2867" s="1"/>
      <c r="C2867" s="1"/>
      <c r="M2867" s="1"/>
    </row>
    <row r="2868" spans="1:13" x14ac:dyDescent="0.2">
      <c r="A2868" s="1"/>
      <c r="C2868" s="1"/>
      <c r="M2868" s="1"/>
    </row>
    <row r="2869" spans="1:13" x14ac:dyDescent="0.2">
      <c r="A2869" s="1"/>
      <c r="C2869" s="1"/>
      <c r="M2869" s="1"/>
    </row>
    <row r="2870" spans="1:13" x14ac:dyDescent="0.2">
      <c r="A2870" s="1"/>
      <c r="C2870" s="1"/>
      <c r="M2870" s="1"/>
    </row>
    <row r="2871" spans="1:13" x14ac:dyDescent="0.2">
      <c r="A2871" s="1"/>
      <c r="C2871" s="1"/>
      <c r="M2871" s="1"/>
    </row>
    <row r="2872" spans="1:13" x14ac:dyDescent="0.2">
      <c r="A2872" s="1"/>
      <c r="C2872" s="1"/>
      <c r="M2872" s="1"/>
    </row>
    <row r="2873" spans="1:13" x14ac:dyDescent="0.2">
      <c r="A2873" s="1"/>
      <c r="C2873" s="1"/>
      <c r="M2873" s="1"/>
    </row>
    <row r="2874" spans="1:13" x14ac:dyDescent="0.2">
      <c r="A2874" s="1"/>
      <c r="C2874" s="1"/>
      <c r="M2874" s="1"/>
    </row>
    <row r="2875" spans="1:13" x14ac:dyDescent="0.2">
      <c r="A2875" s="1"/>
      <c r="C2875" s="1"/>
      <c r="M2875" s="1"/>
    </row>
    <row r="2876" spans="1:13" x14ac:dyDescent="0.2">
      <c r="A2876" s="1"/>
      <c r="C2876" s="1"/>
      <c r="M2876" s="1"/>
    </row>
    <row r="2877" spans="1:13" x14ac:dyDescent="0.2">
      <c r="A2877" s="1"/>
      <c r="C2877" s="1"/>
      <c r="M2877" s="1"/>
    </row>
    <row r="2878" spans="1:13" x14ac:dyDescent="0.2">
      <c r="A2878" s="1"/>
      <c r="C2878" s="1"/>
      <c r="M2878" s="1"/>
    </row>
    <row r="2879" spans="1:13" x14ac:dyDescent="0.2">
      <c r="A2879" s="1"/>
      <c r="C2879" s="1"/>
      <c r="M2879" s="1"/>
    </row>
    <row r="2880" spans="1:13" x14ac:dyDescent="0.2">
      <c r="A2880" s="1"/>
      <c r="C2880" s="1"/>
      <c r="M2880" s="1"/>
    </row>
    <row r="2881" spans="1:13" x14ac:dyDescent="0.2">
      <c r="A2881" s="1"/>
      <c r="C2881" s="1"/>
      <c r="M2881" s="1"/>
    </row>
    <row r="2882" spans="1:13" x14ac:dyDescent="0.2">
      <c r="A2882" s="1"/>
      <c r="C2882" s="1"/>
      <c r="M2882" s="1"/>
    </row>
  </sheetData>
  <mergeCells count="5">
    <mergeCell ref="E8:E9"/>
    <mergeCell ref="A1:E1"/>
    <mergeCell ref="B2:E2"/>
    <mergeCell ref="G1:K1"/>
    <mergeCell ref="H2:K2"/>
  </mergeCells>
  <printOptions horizontalCentered="1"/>
  <pageMargins left="0.11811023622047245" right="0.11811023622047245" top="0.78740157480314965" bottom="0.78740157480314965" header="0.31496062992125984" footer="0.31496062992125984"/>
  <pageSetup paperSize="9" scale="33"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74E78-1469-4631-BE60-FE7603F4CB1E}">
  <dimension ref="A1:CL639"/>
  <sheetViews>
    <sheetView topLeftCell="T1" zoomScale="130" zoomScaleNormal="130" workbookViewId="0">
      <pane xSplit="7" topLeftCell="BD1" activePane="topRight" state="frozen"/>
      <selection activeCell="T1" sqref="T1"/>
      <selection pane="topRight" activeCell="W19" sqref="W19"/>
    </sheetView>
  </sheetViews>
  <sheetFormatPr defaultRowHeight="15" x14ac:dyDescent="0.25"/>
  <cols>
    <col min="20" max="20" width="11.42578125" style="79" bestFit="1" customWidth="1"/>
    <col min="21" max="21" width="14.85546875" bestFit="1" customWidth="1"/>
    <col min="22" max="22" width="13.85546875" bestFit="1" customWidth="1"/>
    <col min="23" max="23" width="25.5703125" bestFit="1" customWidth="1"/>
    <col min="24" max="24" width="15" bestFit="1" customWidth="1"/>
    <col min="25" max="25" width="10.28515625" style="88" bestFit="1" customWidth="1"/>
    <col min="26" max="26" width="20.7109375" bestFit="1" customWidth="1"/>
    <col min="27" max="27" width="13.5703125" style="79" bestFit="1" customWidth="1"/>
    <col min="28" max="28" width="9.85546875" style="79" bestFit="1" customWidth="1"/>
    <col min="29" max="29" width="13.140625" bestFit="1" customWidth="1"/>
    <col min="30" max="30" width="16.7109375" customWidth="1"/>
    <col min="31" max="31" width="16.85546875" customWidth="1"/>
    <col min="32" max="32" width="27.42578125" customWidth="1"/>
    <col min="33" max="33" width="21.5703125" customWidth="1"/>
    <col min="34" max="34" width="25.85546875" customWidth="1"/>
    <col min="35" max="35" width="22.28515625" customWidth="1"/>
    <col min="36" max="36" width="16" customWidth="1"/>
    <col min="37" max="37" width="25" customWidth="1"/>
    <col min="38" max="38" width="20.28515625" customWidth="1"/>
    <col min="39" max="39" width="15.42578125" customWidth="1"/>
    <col min="40" max="40" width="14.42578125" bestFit="1" customWidth="1"/>
    <col min="41" max="41" width="12" bestFit="1" customWidth="1"/>
    <col min="42" max="42" width="11.28515625" bestFit="1" customWidth="1"/>
    <col min="43" max="43" width="11.5703125" bestFit="1" customWidth="1"/>
    <col min="44" max="44" width="15.5703125" bestFit="1" customWidth="1"/>
    <col min="45" max="45" width="7.85546875" bestFit="1" customWidth="1"/>
    <col min="46" max="46" width="15.5703125" bestFit="1" customWidth="1"/>
    <col min="47" max="47" width="14.140625" bestFit="1" customWidth="1"/>
    <col min="48" max="48" width="14" bestFit="1" customWidth="1"/>
    <col min="49" max="49" width="14.140625" bestFit="1" customWidth="1"/>
    <col min="50" max="50" width="9.5703125" bestFit="1" customWidth="1"/>
    <col min="51" max="51" width="14.7109375" bestFit="1" customWidth="1"/>
    <col min="52" max="52" width="11.85546875" bestFit="1" customWidth="1"/>
    <col min="53" max="53" width="11.28515625" bestFit="1" customWidth="1"/>
    <col min="54" max="54" width="11.7109375" bestFit="1" customWidth="1"/>
    <col min="55" max="55" width="15.28515625" bestFit="1" customWidth="1"/>
    <col min="56" max="56" width="17.28515625" bestFit="1" customWidth="1"/>
    <col min="57" max="57" width="12.5703125" style="74" bestFit="1" customWidth="1"/>
    <col min="58" max="58" width="10.7109375" style="74" bestFit="1" customWidth="1"/>
    <col min="59" max="59" width="9" customWidth="1"/>
    <col min="60" max="60" width="10.7109375" bestFit="1" customWidth="1"/>
    <col min="61" max="61" width="8.42578125" bestFit="1" customWidth="1"/>
    <col min="62" max="62" width="7.28515625" bestFit="1" customWidth="1"/>
    <col min="63" max="63" width="10.140625" bestFit="1" customWidth="1"/>
    <col min="64" max="64" width="23" bestFit="1" customWidth="1"/>
    <col min="65" max="78" width="10.140625" customWidth="1"/>
    <col min="79" max="79" width="8.7109375" customWidth="1"/>
    <col min="80" max="80" width="10.5703125" bestFit="1" customWidth="1"/>
    <col min="81" max="82" width="7.42578125" bestFit="1" customWidth="1"/>
    <col min="83" max="83" width="12.5703125" bestFit="1" customWidth="1"/>
    <col min="84" max="84" width="10.7109375" bestFit="1" customWidth="1"/>
    <col min="85" max="85" width="10.5703125" bestFit="1" customWidth="1"/>
    <col min="86" max="88" width="8.7109375" bestFit="1" customWidth="1"/>
    <col min="89" max="89" width="10.5703125" bestFit="1" customWidth="1"/>
  </cols>
  <sheetData>
    <row r="1" spans="20:89" x14ac:dyDescent="0.25">
      <c r="T1" s="190" t="s">
        <v>732</v>
      </c>
      <c r="U1" s="29" t="s">
        <v>733</v>
      </c>
      <c r="V1" s="30" t="s">
        <v>734</v>
      </c>
      <c r="W1" s="31" t="s">
        <v>735</v>
      </c>
      <c r="X1" s="29" t="s">
        <v>736</v>
      </c>
      <c r="Y1" s="191" t="s">
        <v>737</v>
      </c>
      <c r="Z1" s="29" t="s">
        <v>738</v>
      </c>
      <c r="AA1" s="29" t="s">
        <v>739</v>
      </c>
      <c r="AB1" s="29" t="s">
        <v>740</v>
      </c>
      <c r="AC1" s="29" t="s">
        <v>741</v>
      </c>
      <c r="AD1" s="29" t="s">
        <v>746</v>
      </c>
      <c r="AE1" s="29" t="s">
        <v>747</v>
      </c>
      <c r="AF1" s="31" t="s">
        <v>748</v>
      </c>
      <c r="AG1" s="31" t="s">
        <v>749</v>
      </c>
      <c r="AH1" s="32" t="s">
        <v>750</v>
      </c>
      <c r="AI1" s="32" t="s">
        <v>752</v>
      </c>
      <c r="AJ1" s="29" t="s">
        <v>751</v>
      </c>
      <c r="AK1" s="29" t="s">
        <v>628</v>
      </c>
      <c r="AL1" s="34" t="s">
        <v>629</v>
      </c>
      <c r="AM1" s="35" t="s">
        <v>691</v>
      </c>
      <c r="AN1" s="36" t="s">
        <v>623</v>
      </c>
      <c r="AO1" s="37" t="s">
        <v>698</v>
      </c>
      <c r="AP1" s="35" t="s">
        <v>711</v>
      </c>
      <c r="AQ1" s="35" t="s">
        <v>712</v>
      </c>
      <c r="AR1" s="35" t="s">
        <v>699</v>
      </c>
      <c r="AS1" s="35" t="s">
        <v>700</v>
      </c>
      <c r="AT1" s="35" t="s">
        <v>714</v>
      </c>
      <c r="AU1" s="35" t="s">
        <v>701</v>
      </c>
      <c r="AV1" s="35" t="s">
        <v>702</v>
      </c>
      <c r="AW1" s="35" t="s">
        <v>715</v>
      </c>
      <c r="AX1" s="35" t="s">
        <v>703</v>
      </c>
      <c r="AY1" s="35" t="s">
        <v>704</v>
      </c>
      <c r="AZ1" s="35" t="s">
        <v>705</v>
      </c>
      <c r="BA1" s="35" t="s">
        <v>706</v>
      </c>
      <c r="BB1" s="35" t="s">
        <v>707</v>
      </c>
      <c r="BC1" s="35" t="s">
        <v>708</v>
      </c>
      <c r="BD1" s="35" t="s">
        <v>709</v>
      </c>
      <c r="BE1" s="35" t="s">
        <v>861</v>
      </c>
      <c r="BF1" s="34" t="s">
        <v>723</v>
      </c>
      <c r="BG1" s="34" t="s">
        <v>724</v>
      </c>
      <c r="BH1" s="34" t="s">
        <v>725</v>
      </c>
      <c r="BI1" s="34" t="s">
        <v>726</v>
      </c>
      <c r="BJ1" s="34" t="s">
        <v>728</v>
      </c>
      <c r="BK1" s="34" t="s">
        <v>729</v>
      </c>
      <c r="BL1" s="34"/>
      <c r="BM1" s="34" t="s">
        <v>721</v>
      </c>
      <c r="BN1" s="34" t="s">
        <v>722</v>
      </c>
      <c r="BO1" s="34" t="s">
        <v>727</v>
      </c>
      <c r="BP1" s="34" t="s">
        <v>730</v>
      </c>
      <c r="BQ1" s="34" t="s">
        <v>731</v>
      </c>
      <c r="BR1" s="38" t="s">
        <v>922</v>
      </c>
    </row>
    <row r="2" spans="20:89" x14ac:dyDescent="0.25">
      <c r="T2" s="75">
        <v>2763</v>
      </c>
      <c r="U2" s="50" t="s">
        <v>718</v>
      </c>
      <c r="V2" s="62">
        <v>45623.520833333336</v>
      </c>
      <c r="W2" s="63" t="s">
        <v>482</v>
      </c>
      <c r="X2" s="50" t="s">
        <v>719</v>
      </c>
      <c r="Y2" s="84">
        <v>1</v>
      </c>
      <c r="Z2" s="50" t="s">
        <v>7</v>
      </c>
      <c r="AA2" s="80" t="s">
        <v>620</v>
      </c>
      <c r="AB2" s="80" t="s">
        <v>620</v>
      </c>
      <c r="AC2" s="50" t="s">
        <v>1</v>
      </c>
      <c r="AD2" s="50" t="s">
        <v>766</v>
      </c>
      <c r="AE2" s="50" t="s">
        <v>604</v>
      </c>
      <c r="AF2" s="63" t="s">
        <v>592</v>
      </c>
      <c r="AG2" s="63" t="s">
        <v>578</v>
      </c>
      <c r="AH2" s="64"/>
      <c r="AI2" s="65"/>
      <c r="AJ2" s="50" t="s">
        <v>688</v>
      </c>
      <c r="AK2" s="50" t="s">
        <v>444</v>
      </c>
      <c r="AL2" s="50" t="s">
        <v>453</v>
      </c>
      <c r="AM2" s="55" t="s">
        <v>862</v>
      </c>
      <c r="AN2" s="56">
        <v>237.49999999988358</v>
      </c>
      <c r="AO2" s="57" t="s">
        <v>710</v>
      </c>
      <c r="AP2" s="58" t="s">
        <v>150</v>
      </c>
      <c r="AQ2" s="58" t="s">
        <v>139</v>
      </c>
      <c r="AR2" s="58" t="s">
        <v>863</v>
      </c>
      <c r="AS2" s="58" t="s">
        <v>255</v>
      </c>
      <c r="AT2" s="58" t="s">
        <v>864</v>
      </c>
      <c r="AU2" s="59">
        <v>117.431197</v>
      </c>
      <c r="AV2" s="59">
        <v>114.990915</v>
      </c>
      <c r="AW2" s="59">
        <v>176.47293199999999</v>
      </c>
      <c r="AX2" s="60">
        <v>408.89504399999998</v>
      </c>
      <c r="AY2" s="51">
        <v>7.2272705728506779</v>
      </c>
      <c r="AZ2" s="51">
        <v>2</v>
      </c>
      <c r="BA2" s="51">
        <v>9.2272705728506779</v>
      </c>
      <c r="BB2" s="60">
        <v>1.1921185049417766</v>
      </c>
      <c r="BC2" s="58">
        <v>1</v>
      </c>
      <c r="BD2" s="51">
        <v>0.83884277935006157</v>
      </c>
      <c r="BE2" s="51" t="s">
        <v>921</v>
      </c>
      <c r="BF2" s="72" t="s">
        <v>1091</v>
      </c>
      <c r="BG2" s="50" t="s">
        <v>1092</v>
      </c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 t="s">
        <v>1093</v>
      </c>
      <c r="CF2" s="52"/>
      <c r="CG2" s="52"/>
      <c r="CH2" s="52"/>
      <c r="CI2" s="52"/>
      <c r="CJ2" s="52"/>
      <c r="CK2" s="61">
        <v>408.89504399999998</v>
      </c>
    </row>
    <row r="3" spans="20:89" x14ac:dyDescent="0.25">
      <c r="T3" s="75">
        <v>2830</v>
      </c>
      <c r="U3" s="50" t="s">
        <v>718</v>
      </c>
      <c r="V3" s="62">
        <v>45630.662499999999</v>
      </c>
      <c r="W3" s="63" t="s">
        <v>575</v>
      </c>
      <c r="X3" s="50" t="s">
        <v>719</v>
      </c>
      <c r="Y3" s="84">
        <v>5</v>
      </c>
      <c r="Z3" s="50" t="s">
        <v>4</v>
      </c>
      <c r="AA3" s="80" t="s">
        <v>626</v>
      </c>
      <c r="AB3" s="80" t="s">
        <v>621</v>
      </c>
      <c r="AC3" s="50" t="s">
        <v>1</v>
      </c>
      <c r="AD3" s="50" t="s">
        <v>766</v>
      </c>
      <c r="AE3" s="50" t="s">
        <v>604</v>
      </c>
      <c r="AF3" s="63" t="s">
        <v>666</v>
      </c>
      <c r="AG3" s="63" t="s">
        <v>644</v>
      </c>
      <c r="AH3" s="64"/>
      <c r="AI3" s="65"/>
      <c r="AJ3" s="50" t="s">
        <v>688</v>
      </c>
      <c r="AK3" s="50" t="s">
        <v>473</v>
      </c>
      <c r="AL3" s="50" t="s">
        <v>427</v>
      </c>
      <c r="AM3" s="55" t="s">
        <v>862</v>
      </c>
      <c r="AN3" s="56">
        <v>66.099999999976717</v>
      </c>
      <c r="AO3" s="57" t="s">
        <v>710</v>
      </c>
      <c r="AP3" s="58" t="s">
        <v>162</v>
      </c>
      <c r="AQ3" s="58" t="s">
        <v>51</v>
      </c>
      <c r="AR3" s="58" t="s">
        <v>865</v>
      </c>
      <c r="AS3" s="58" t="s">
        <v>184</v>
      </c>
      <c r="AT3" s="58" t="s">
        <v>866</v>
      </c>
      <c r="AU3" s="59">
        <v>89.819907999999998</v>
      </c>
      <c r="AV3" s="59">
        <v>132.09659199999999</v>
      </c>
      <c r="AW3" s="59">
        <v>81.802344000000005</v>
      </c>
      <c r="AX3" s="60">
        <v>303.71884399999999</v>
      </c>
      <c r="AY3" s="51">
        <v>5.748497444343891</v>
      </c>
      <c r="AZ3" s="51">
        <v>2</v>
      </c>
      <c r="BA3" s="51">
        <v>7.748497444343891</v>
      </c>
      <c r="BB3" s="60">
        <v>1.4196300739609307</v>
      </c>
      <c r="BC3" s="58">
        <v>5</v>
      </c>
      <c r="BD3" s="51">
        <v>3.5220442928835869</v>
      </c>
      <c r="BE3" s="51" t="s">
        <v>957</v>
      </c>
      <c r="BF3" s="69" t="s">
        <v>1080</v>
      </c>
      <c r="BG3" s="40" t="s">
        <v>1081</v>
      </c>
      <c r="BH3" s="40" t="s">
        <v>1066</v>
      </c>
      <c r="BI3" s="40" t="s">
        <v>1082</v>
      </c>
      <c r="BJ3" s="40" t="s">
        <v>1094</v>
      </c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8" t="s">
        <v>1048</v>
      </c>
      <c r="CF3" s="48" t="s">
        <v>1063</v>
      </c>
      <c r="CG3" s="52" t="s">
        <v>1065</v>
      </c>
      <c r="CH3" s="52" t="s">
        <v>1075</v>
      </c>
      <c r="CI3" s="52" t="s">
        <v>1095</v>
      </c>
      <c r="CJ3" s="52"/>
      <c r="CK3" s="61">
        <v>1518.59422</v>
      </c>
    </row>
    <row r="4" spans="20:89" x14ac:dyDescent="0.25">
      <c r="T4" s="76">
        <v>2831</v>
      </c>
      <c r="U4" s="40" t="s">
        <v>718</v>
      </c>
      <c r="V4" s="39">
        <v>45630.663888888892</v>
      </c>
      <c r="W4" s="66" t="s">
        <v>575</v>
      </c>
      <c r="X4" s="40" t="s">
        <v>5</v>
      </c>
      <c r="Y4" s="85">
        <v>1</v>
      </c>
      <c r="Z4" s="40" t="s">
        <v>4</v>
      </c>
      <c r="AA4" s="81" t="s">
        <v>620</v>
      </c>
      <c r="AB4" s="81" t="s">
        <v>621</v>
      </c>
      <c r="AC4" s="40" t="s">
        <v>1</v>
      </c>
      <c r="AD4" s="40" t="s">
        <v>766</v>
      </c>
      <c r="AE4" s="40" t="s">
        <v>604</v>
      </c>
      <c r="AF4" s="66" t="s">
        <v>646</v>
      </c>
      <c r="AG4" s="66" t="s">
        <v>644</v>
      </c>
      <c r="AH4" s="67"/>
      <c r="AI4" s="68"/>
      <c r="AJ4" s="40" t="s">
        <v>688</v>
      </c>
      <c r="AK4" s="40" t="s">
        <v>432</v>
      </c>
      <c r="AL4" s="40" t="s">
        <v>427</v>
      </c>
      <c r="AM4" s="41" t="s">
        <v>862</v>
      </c>
      <c r="AN4" s="42">
        <v>66.066666666534729</v>
      </c>
      <c r="AO4" s="43" t="s">
        <v>710</v>
      </c>
      <c r="AP4" s="44" t="s">
        <v>71</v>
      </c>
      <c r="AQ4" s="44" t="s">
        <v>51</v>
      </c>
      <c r="AR4" s="44" t="s">
        <v>867</v>
      </c>
      <c r="AS4" s="44" t="s">
        <v>181</v>
      </c>
      <c r="AT4" s="44" t="s">
        <v>866</v>
      </c>
      <c r="AU4" s="45">
        <v>70.253069999999994</v>
      </c>
      <c r="AV4" s="45">
        <v>79.665435000000002</v>
      </c>
      <c r="AW4" s="45">
        <v>81.802344000000005</v>
      </c>
      <c r="AX4" s="46">
        <v>231.72084899999999</v>
      </c>
      <c r="AY4" s="47">
        <v>4.2137948850678733</v>
      </c>
      <c r="AZ4" s="47">
        <v>2</v>
      </c>
      <c r="BA4" s="47">
        <v>6.2137948850678733</v>
      </c>
      <c r="BB4" s="46">
        <v>1.7702547643524038</v>
      </c>
      <c r="BC4" s="44">
        <v>1</v>
      </c>
      <c r="BD4" s="47">
        <v>0.56489044409707934</v>
      </c>
      <c r="BE4" s="51" t="s">
        <v>957</v>
      </c>
      <c r="BF4" s="69">
        <v>44039</v>
      </c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8" t="s">
        <v>1077</v>
      </c>
      <c r="CF4" s="48"/>
      <c r="CG4" s="48"/>
      <c r="CH4" s="48"/>
      <c r="CI4" s="48"/>
      <c r="CJ4" s="48"/>
      <c r="CK4" s="49">
        <v>231.72084899999999</v>
      </c>
    </row>
    <row r="5" spans="20:89" x14ac:dyDescent="0.25">
      <c r="T5" s="75">
        <v>2831</v>
      </c>
      <c r="U5" s="50" t="s">
        <v>718</v>
      </c>
      <c r="V5" s="62">
        <v>45630.664583333331</v>
      </c>
      <c r="W5" s="63" t="s">
        <v>575</v>
      </c>
      <c r="X5" s="50" t="s">
        <v>719</v>
      </c>
      <c r="Y5" s="84">
        <v>2</v>
      </c>
      <c r="Z5" s="50" t="s">
        <v>4</v>
      </c>
      <c r="AA5" s="80" t="s">
        <v>621</v>
      </c>
      <c r="AB5" s="80" t="s">
        <v>621</v>
      </c>
      <c r="AC5" s="50" t="s">
        <v>1</v>
      </c>
      <c r="AD5" s="50" t="s">
        <v>766</v>
      </c>
      <c r="AE5" s="50" t="s">
        <v>604</v>
      </c>
      <c r="AF5" s="63" t="s">
        <v>657</v>
      </c>
      <c r="AG5" s="63" t="s">
        <v>680</v>
      </c>
      <c r="AH5" s="64"/>
      <c r="AI5" s="65"/>
      <c r="AJ5" s="50" t="s">
        <v>688</v>
      </c>
      <c r="AK5" s="50" t="s">
        <v>438</v>
      </c>
      <c r="AL5" s="50" t="s">
        <v>427</v>
      </c>
      <c r="AM5" s="55" t="s">
        <v>862</v>
      </c>
      <c r="AN5" s="56">
        <v>66.049999999988358</v>
      </c>
      <c r="AO5" s="57" t="s">
        <v>710</v>
      </c>
      <c r="AP5" s="58" t="s">
        <v>96</v>
      </c>
      <c r="AQ5" s="58" t="s">
        <v>19</v>
      </c>
      <c r="AR5" s="58" t="s">
        <v>868</v>
      </c>
      <c r="AS5" s="58" t="s">
        <v>376</v>
      </c>
      <c r="AT5" s="58" t="s">
        <v>869</v>
      </c>
      <c r="AU5" s="59">
        <v>68.679122000000007</v>
      </c>
      <c r="AV5" s="59">
        <v>77.695176000000004</v>
      </c>
      <c r="AW5" s="59">
        <v>81.139191999999994</v>
      </c>
      <c r="AX5" s="60">
        <v>227.51348999999999</v>
      </c>
      <c r="AY5" s="51">
        <v>4.1330189266968329</v>
      </c>
      <c r="AZ5" s="51">
        <v>2</v>
      </c>
      <c r="BA5" s="51">
        <v>6.1330189266968329</v>
      </c>
      <c r="BB5" s="60">
        <v>1.7935702027784972</v>
      </c>
      <c r="BC5" s="58">
        <v>2</v>
      </c>
      <c r="BD5" s="51">
        <v>1.1150943503085151</v>
      </c>
      <c r="BE5" s="51" t="s">
        <v>921</v>
      </c>
      <c r="BF5" s="72" t="s">
        <v>1096</v>
      </c>
      <c r="BG5" s="50" t="s">
        <v>1097</v>
      </c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2" t="s">
        <v>1170</v>
      </c>
      <c r="CF5" s="52"/>
      <c r="CG5" s="52"/>
      <c r="CH5" s="52"/>
      <c r="CI5" s="52"/>
      <c r="CJ5" s="52"/>
      <c r="CK5" s="61">
        <v>455.02697999999998</v>
      </c>
    </row>
    <row r="6" spans="20:89" x14ac:dyDescent="0.25">
      <c r="T6" s="75">
        <v>2833</v>
      </c>
      <c r="U6" s="50" t="s">
        <v>718</v>
      </c>
      <c r="V6" s="62">
        <v>45630.664583333331</v>
      </c>
      <c r="W6" s="63" t="s">
        <v>575</v>
      </c>
      <c r="X6" s="50" t="s">
        <v>719</v>
      </c>
      <c r="Y6" s="84">
        <v>2</v>
      </c>
      <c r="Z6" s="50" t="s">
        <v>4</v>
      </c>
      <c r="AA6" s="80" t="s">
        <v>621</v>
      </c>
      <c r="AB6" s="80" t="s">
        <v>621</v>
      </c>
      <c r="AC6" s="40" t="s">
        <v>1</v>
      </c>
      <c r="AD6" s="50" t="s">
        <v>766</v>
      </c>
      <c r="AE6" s="50" t="s">
        <v>604</v>
      </c>
      <c r="AF6" s="63" t="s">
        <v>657</v>
      </c>
      <c r="AG6" s="63" t="s">
        <v>644</v>
      </c>
      <c r="AH6" s="64"/>
      <c r="AI6" s="65"/>
      <c r="AJ6" s="50" t="s">
        <v>688</v>
      </c>
      <c r="AK6" s="50" t="s">
        <v>438</v>
      </c>
      <c r="AL6" s="50" t="s">
        <v>427</v>
      </c>
      <c r="AM6" s="55" t="s">
        <v>862</v>
      </c>
      <c r="AN6" s="56">
        <v>66.049999999988358</v>
      </c>
      <c r="AO6" s="57" t="s">
        <v>710</v>
      </c>
      <c r="AP6" s="58" t="s">
        <v>96</v>
      </c>
      <c r="AQ6" s="58" t="s">
        <v>51</v>
      </c>
      <c r="AR6" s="58" t="s">
        <v>868</v>
      </c>
      <c r="AS6" s="58" t="s">
        <v>183</v>
      </c>
      <c r="AT6" s="58" t="s">
        <v>866</v>
      </c>
      <c r="AU6" s="59">
        <v>68.679122000000007</v>
      </c>
      <c r="AV6" s="59">
        <v>78.094324999999998</v>
      </c>
      <c r="AW6" s="59">
        <v>81.802344000000005</v>
      </c>
      <c r="AX6" s="60">
        <v>228.57579100000001</v>
      </c>
      <c r="AY6" s="51">
        <v>4.1526130063348416</v>
      </c>
      <c r="AZ6" s="51">
        <v>2</v>
      </c>
      <c r="BA6" s="51">
        <v>6.1526130063348416</v>
      </c>
      <c r="BB6" s="60">
        <v>1.7878582626071557</v>
      </c>
      <c r="BC6" s="58">
        <v>2</v>
      </c>
      <c r="BD6" s="51">
        <v>1.1186569102426986</v>
      </c>
      <c r="BE6" s="51" t="s">
        <v>921</v>
      </c>
      <c r="BF6" s="72" t="s">
        <v>1096</v>
      </c>
      <c r="BG6" s="50" t="s">
        <v>1097</v>
      </c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2" t="s">
        <v>1170</v>
      </c>
      <c r="CF6" s="52"/>
      <c r="CG6" s="52"/>
      <c r="CH6" s="52"/>
      <c r="CI6" s="52"/>
      <c r="CJ6" s="52"/>
      <c r="CK6" s="61">
        <v>457.15158200000002</v>
      </c>
    </row>
    <row r="7" spans="20:89" x14ac:dyDescent="0.25">
      <c r="T7" s="76">
        <v>2836</v>
      </c>
      <c r="U7" s="40" t="s">
        <v>718</v>
      </c>
      <c r="V7" s="39">
        <v>45630.690972222219</v>
      </c>
      <c r="W7" s="66" t="s">
        <v>574</v>
      </c>
      <c r="X7" s="40" t="s">
        <v>744</v>
      </c>
      <c r="Y7" s="85">
        <v>8</v>
      </c>
      <c r="Z7" s="40" t="s">
        <v>516</v>
      </c>
      <c r="AA7" s="81" t="s">
        <v>621</v>
      </c>
      <c r="AB7" s="81" t="s">
        <v>624</v>
      </c>
      <c r="AC7" s="40" t="s">
        <v>1</v>
      </c>
      <c r="AD7" s="40" t="s">
        <v>766</v>
      </c>
      <c r="AE7" s="40" t="s">
        <v>596</v>
      </c>
      <c r="AF7" s="66" t="s">
        <v>635</v>
      </c>
      <c r="AG7" s="66" t="s">
        <v>638</v>
      </c>
      <c r="AH7" s="67"/>
      <c r="AI7" s="68"/>
      <c r="AJ7" s="40" t="s">
        <v>688</v>
      </c>
      <c r="AK7" s="40" t="s">
        <v>429</v>
      </c>
      <c r="AL7" s="40" t="s">
        <v>429</v>
      </c>
      <c r="AM7" s="41" t="s">
        <v>862</v>
      </c>
      <c r="AN7" s="42">
        <v>60.916666666686069</v>
      </c>
      <c r="AO7" s="43" t="s">
        <v>710</v>
      </c>
      <c r="AP7" s="44" t="s">
        <v>43</v>
      </c>
      <c r="AQ7" s="44" t="s">
        <v>14</v>
      </c>
      <c r="AR7" s="44" t="s">
        <v>870</v>
      </c>
      <c r="AS7" s="44" t="s">
        <v>44</v>
      </c>
      <c r="AT7" s="44" t="s">
        <v>871</v>
      </c>
      <c r="AU7" s="45">
        <v>69.542764000000005</v>
      </c>
      <c r="AV7" s="45">
        <v>8.9438340000000007</v>
      </c>
      <c r="AW7" s="45">
        <v>77.231565000000003</v>
      </c>
      <c r="AX7" s="46">
        <v>155.718163</v>
      </c>
      <c r="AY7" s="47">
        <v>2.468509752941177</v>
      </c>
      <c r="AZ7" s="47">
        <v>2</v>
      </c>
      <c r="BA7" s="47">
        <v>4.468509752941177</v>
      </c>
      <c r="BB7" s="46">
        <v>2.4616708048493776</v>
      </c>
      <c r="BC7" s="44">
        <v>8</v>
      </c>
      <c r="BD7" s="47">
        <v>3.2498252748663101</v>
      </c>
      <c r="BE7" s="51" t="s">
        <v>957</v>
      </c>
      <c r="BF7" s="69" t="s">
        <v>1061</v>
      </c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8" t="s">
        <v>1063</v>
      </c>
      <c r="CF7" s="48"/>
      <c r="CG7" s="48"/>
      <c r="CH7" s="48"/>
      <c r="CI7" s="48"/>
      <c r="CJ7" s="48"/>
      <c r="CK7" s="49">
        <v>1245.745304</v>
      </c>
    </row>
    <row r="8" spans="20:89" x14ac:dyDescent="0.25">
      <c r="T8" s="77">
        <v>2854</v>
      </c>
      <c r="U8" s="33" t="s">
        <v>743</v>
      </c>
      <c r="V8" s="39">
        <v>45630.905555555553</v>
      </c>
      <c r="W8" s="33" t="s">
        <v>661</v>
      </c>
      <c r="X8" s="33" t="s">
        <v>481</v>
      </c>
      <c r="Y8" s="86">
        <v>1</v>
      </c>
      <c r="Z8" s="33" t="s">
        <v>8</v>
      </c>
      <c r="AA8" s="82" t="s">
        <v>620</v>
      </c>
      <c r="AB8" s="82" t="s">
        <v>621</v>
      </c>
      <c r="AC8" s="33" t="s">
        <v>1</v>
      </c>
      <c r="AD8" s="33" t="s">
        <v>766</v>
      </c>
      <c r="AE8" s="33" t="s">
        <v>604</v>
      </c>
      <c r="AF8" s="33" t="s">
        <v>696</v>
      </c>
      <c r="AG8" s="33" t="s">
        <v>827</v>
      </c>
      <c r="AH8" s="33"/>
      <c r="AI8" s="33"/>
      <c r="AJ8" s="33" t="s">
        <v>688</v>
      </c>
      <c r="AK8" s="40" t="s">
        <v>441</v>
      </c>
      <c r="AL8" s="40" t="s">
        <v>472</v>
      </c>
      <c r="AM8" s="41" t="s">
        <v>862</v>
      </c>
      <c r="AN8" s="42">
        <v>60.266666666662786</v>
      </c>
      <c r="AO8" s="43" t="s">
        <v>710</v>
      </c>
      <c r="AP8" s="44" t="s">
        <v>120</v>
      </c>
      <c r="AQ8" s="44" t="s">
        <v>77</v>
      </c>
      <c r="AR8" s="44" t="s">
        <v>872</v>
      </c>
      <c r="AS8" s="44" t="s">
        <v>392</v>
      </c>
      <c r="AT8" s="44" t="s">
        <v>873</v>
      </c>
      <c r="AU8" s="45">
        <v>89.727082999999993</v>
      </c>
      <c r="AV8" s="45">
        <v>204.55926500000001</v>
      </c>
      <c r="AW8" s="45">
        <v>176.13875999999999</v>
      </c>
      <c r="AX8" s="46">
        <v>470.42510799999997</v>
      </c>
      <c r="AY8" s="47">
        <v>8.9034029149321263</v>
      </c>
      <c r="AZ8" s="47">
        <v>2</v>
      </c>
      <c r="BA8" s="47">
        <v>10.903402914932126</v>
      </c>
      <c r="BB8" s="46">
        <v>1.0088593520593085</v>
      </c>
      <c r="BC8" s="44">
        <v>1</v>
      </c>
      <c r="BD8" s="47">
        <v>0.99121844681201143</v>
      </c>
      <c r="BE8" s="51" t="s">
        <v>921</v>
      </c>
      <c r="BF8" s="47" t="s">
        <v>962</v>
      </c>
      <c r="BG8" s="48" t="s">
        <v>961</v>
      </c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 t="s">
        <v>960</v>
      </c>
      <c r="CF8" s="48"/>
      <c r="CG8" s="48"/>
      <c r="CH8" s="48"/>
      <c r="CI8" s="48"/>
      <c r="CJ8" s="48"/>
      <c r="CK8" s="49">
        <v>470.42510799999997</v>
      </c>
    </row>
    <row r="9" spans="20:89" x14ac:dyDescent="0.25">
      <c r="T9" s="78">
        <v>2866</v>
      </c>
      <c r="U9" s="54" t="s">
        <v>718</v>
      </c>
      <c r="V9" s="62">
        <v>45631.697916666664</v>
      </c>
      <c r="W9" s="54" t="s">
        <v>775</v>
      </c>
      <c r="X9" s="54" t="s">
        <v>719</v>
      </c>
      <c r="Y9" s="87">
        <v>6</v>
      </c>
      <c r="Z9" s="54" t="s">
        <v>487</v>
      </c>
      <c r="AA9" s="83" t="s">
        <v>624</v>
      </c>
      <c r="AB9" s="83" t="s">
        <v>621</v>
      </c>
      <c r="AC9" s="33" t="s">
        <v>531</v>
      </c>
      <c r="AD9" s="54" t="s">
        <v>766</v>
      </c>
      <c r="AE9" s="54" t="s">
        <v>604</v>
      </c>
      <c r="AF9" s="54" t="s">
        <v>686</v>
      </c>
      <c r="AG9" s="54" t="s">
        <v>683</v>
      </c>
      <c r="AH9" s="54"/>
      <c r="AI9" s="54"/>
      <c r="AJ9" s="54" t="s">
        <v>688</v>
      </c>
      <c r="AK9" s="50" t="s">
        <v>435</v>
      </c>
      <c r="AL9" s="50" t="s">
        <v>455</v>
      </c>
      <c r="AM9" s="55" t="s">
        <v>874</v>
      </c>
      <c r="AN9" s="56">
        <v>41.25</v>
      </c>
      <c r="AO9" s="57" t="s">
        <v>710</v>
      </c>
      <c r="AP9" s="58" t="s">
        <v>79</v>
      </c>
      <c r="AQ9" s="58" t="s">
        <v>38</v>
      </c>
      <c r="AR9" s="58" t="s">
        <v>875</v>
      </c>
      <c r="AS9" s="58" t="s">
        <v>322</v>
      </c>
      <c r="AT9" s="58" t="s">
        <v>876</v>
      </c>
      <c r="AU9" s="59">
        <v>64.032697999999996</v>
      </c>
      <c r="AV9" s="59">
        <v>60.454631999999997</v>
      </c>
      <c r="AW9" s="59">
        <v>76.933678999999998</v>
      </c>
      <c r="AX9" s="60">
        <v>201.42100899999997</v>
      </c>
      <c r="AY9" s="51">
        <v>3.5911754217194574</v>
      </c>
      <c r="AZ9" s="51">
        <v>2</v>
      </c>
      <c r="BA9" s="51">
        <v>5.5911754217194574</v>
      </c>
      <c r="BB9" s="60">
        <v>1.9673859556023667</v>
      </c>
      <c r="BC9" s="58">
        <v>6</v>
      </c>
      <c r="BD9" s="51">
        <v>3.0497320482106129</v>
      </c>
      <c r="BE9" s="51" t="s">
        <v>957</v>
      </c>
      <c r="BF9" s="51" t="s">
        <v>1083</v>
      </c>
      <c r="BG9" s="52" t="s">
        <v>1084</v>
      </c>
      <c r="BH9" s="52" t="s">
        <v>1085</v>
      </c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 t="s">
        <v>1012</v>
      </c>
      <c r="CF9" s="52" t="s">
        <v>985</v>
      </c>
      <c r="CG9" s="52" t="s">
        <v>1079</v>
      </c>
      <c r="CH9" s="52"/>
      <c r="CI9" s="52"/>
      <c r="CJ9" s="52"/>
      <c r="CK9" s="61">
        <v>1208.5260539999999</v>
      </c>
    </row>
    <row r="10" spans="20:89" x14ac:dyDescent="0.25">
      <c r="T10" s="77">
        <v>2867</v>
      </c>
      <c r="U10" s="33" t="s">
        <v>718</v>
      </c>
      <c r="V10" s="39">
        <v>45631.7</v>
      </c>
      <c r="W10" s="33" t="s">
        <v>775</v>
      </c>
      <c r="X10" s="33" t="s">
        <v>5</v>
      </c>
      <c r="Y10" s="86">
        <v>1</v>
      </c>
      <c r="Z10" s="33" t="s">
        <v>487</v>
      </c>
      <c r="AA10" s="82" t="s">
        <v>620</v>
      </c>
      <c r="AB10" s="82" t="s">
        <v>620</v>
      </c>
      <c r="AC10" s="33" t="s">
        <v>531</v>
      </c>
      <c r="AD10" s="33" t="s">
        <v>766</v>
      </c>
      <c r="AE10" s="33" t="s">
        <v>604</v>
      </c>
      <c r="AF10" s="33" t="s">
        <v>639</v>
      </c>
      <c r="AG10" s="33" t="s">
        <v>683</v>
      </c>
      <c r="AH10" s="33"/>
      <c r="AI10" s="33"/>
      <c r="AJ10" s="33" t="s">
        <v>688</v>
      </c>
      <c r="AK10" s="40" t="s">
        <v>435</v>
      </c>
      <c r="AL10" s="40" t="s">
        <v>455</v>
      </c>
      <c r="AM10" s="41" t="s">
        <v>874</v>
      </c>
      <c r="AN10" s="42">
        <v>41.200000000011642</v>
      </c>
      <c r="AO10" s="43" t="s">
        <v>710</v>
      </c>
      <c r="AP10" s="44" t="s">
        <v>21</v>
      </c>
      <c r="AQ10" s="44" t="s">
        <v>38</v>
      </c>
      <c r="AR10" s="44" t="s">
        <v>877</v>
      </c>
      <c r="AS10" s="44" t="s">
        <v>328</v>
      </c>
      <c r="AT10" s="44" t="s">
        <v>876</v>
      </c>
      <c r="AU10" s="45">
        <v>50.778891000000002</v>
      </c>
      <c r="AV10" s="45">
        <v>71.940641999999997</v>
      </c>
      <c r="AW10" s="45">
        <v>76.933678999999998</v>
      </c>
      <c r="AX10" s="46">
        <v>199.653212</v>
      </c>
      <c r="AY10" s="47">
        <v>3.6575297574660635</v>
      </c>
      <c r="AZ10" s="47">
        <v>2</v>
      </c>
      <c r="BA10" s="47">
        <v>5.6575297574660635</v>
      </c>
      <c r="BB10" s="46">
        <v>1.9443114701223883</v>
      </c>
      <c r="BC10" s="44">
        <v>1</v>
      </c>
      <c r="BD10" s="47">
        <v>0.51432088704236933</v>
      </c>
      <c r="BE10" s="51" t="s">
        <v>957</v>
      </c>
      <c r="BF10" s="47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9">
        <v>199.653212</v>
      </c>
    </row>
    <row r="11" spans="20:89" x14ac:dyDescent="0.25">
      <c r="T11" s="77">
        <v>2877</v>
      </c>
      <c r="U11" s="33" t="s">
        <v>718</v>
      </c>
      <c r="V11" s="39">
        <v>45631.852083333331</v>
      </c>
      <c r="W11" s="33" t="s">
        <v>822</v>
      </c>
      <c r="X11" s="33" t="s">
        <v>719</v>
      </c>
      <c r="Y11" s="86">
        <v>1</v>
      </c>
      <c r="Z11" s="33" t="s">
        <v>7</v>
      </c>
      <c r="AA11" s="82" t="s">
        <v>620</v>
      </c>
      <c r="AB11" s="82" t="s">
        <v>621</v>
      </c>
      <c r="AC11" s="33" t="s">
        <v>531</v>
      </c>
      <c r="AD11" s="33" t="s">
        <v>766</v>
      </c>
      <c r="AE11" s="33" t="s">
        <v>604</v>
      </c>
      <c r="AF11" s="33" t="s">
        <v>578</v>
      </c>
      <c r="AG11" s="33" t="s">
        <v>619</v>
      </c>
      <c r="AH11" s="33"/>
      <c r="AI11" s="33"/>
      <c r="AJ11" s="33" t="s">
        <v>688</v>
      </c>
      <c r="AK11" s="40" t="s">
        <v>453</v>
      </c>
      <c r="AL11" s="40" t="s">
        <v>449</v>
      </c>
      <c r="AM11" s="41" t="s">
        <v>874</v>
      </c>
      <c r="AN11" s="42">
        <v>37.549999999988358</v>
      </c>
      <c r="AO11" s="43" t="s">
        <v>710</v>
      </c>
      <c r="AP11" s="44" t="s">
        <v>139</v>
      </c>
      <c r="AQ11" s="44" t="s">
        <v>90</v>
      </c>
      <c r="AR11" s="44" t="s">
        <v>864</v>
      </c>
      <c r="AS11" s="44" t="s">
        <v>291</v>
      </c>
      <c r="AT11" s="44" t="s">
        <v>880</v>
      </c>
      <c r="AU11" s="45">
        <v>176.47293199999999</v>
      </c>
      <c r="AV11" s="45">
        <v>54.402164999999997</v>
      </c>
      <c r="AW11" s="45">
        <v>143.498819</v>
      </c>
      <c r="AX11" s="46">
        <v>374.37391600000001</v>
      </c>
      <c r="AY11" s="47">
        <v>6.2026932642533943</v>
      </c>
      <c r="AZ11" s="47">
        <v>2</v>
      </c>
      <c r="BA11" s="47">
        <v>8.2026932642533943</v>
      </c>
      <c r="BB11" s="46">
        <v>1.3410229598535666</v>
      </c>
      <c r="BC11" s="44">
        <v>1</v>
      </c>
      <c r="BD11" s="47">
        <v>0.74569938765939947</v>
      </c>
      <c r="BE11" s="51" t="s">
        <v>921</v>
      </c>
      <c r="BF11" s="47" t="s">
        <v>1091</v>
      </c>
      <c r="BG11" s="47" t="s">
        <v>1092</v>
      </c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8"/>
      <c r="CF11" s="48"/>
      <c r="CG11" s="48"/>
      <c r="CH11" s="48"/>
      <c r="CI11" s="48"/>
      <c r="CJ11" s="48"/>
      <c r="CK11" s="49">
        <v>374.37391600000001</v>
      </c>
    </row>
    <row r="12" spans="20:89" x14ac:dyDescent="0.25">
      <c r="T12" s="77">
        <v>2882</v>
      </c>
      <c r="U12" s="33" t="s">
        <v>742</v>
      </c>
      <c r="V12" s="39">
        <v>45631.913888888892</v>
      </c>
      <c r="W12" s="33" t="s">
        <v>585</v>
      </c>
      <c r="X12" s="33" t="s">
        <v>493</v>
      </c>
      <c r="Y12" s="86">
        <v>1</v>
      </c>
      <c r="Z12" s="33" t="s">
        <v>532</v>
      </c>
      <c r="AA12" s="82" t="s">
        <v>620</v>
      </c>
      <c r="AB12" s="82" t="s">
        <v>624</v>
      </c>
      <c r="AC12" s="33" t="s">
        <v>531</v>
      </c>
      <c r="AD12" s="33" t="s">
        <v>766</v>
      </c>
      <c r="AE12" s="33" t="s">
        <v>604</v>
      </c>
      <c r="AF12" s="33" t="s">
        <v>849</v>
      </c>
      <c r="AG12" s="33" t="s">
        <v>850</v>
      </c>
      <c r="AH12" s="33"/>
      <c r="AI12" s="33"/>
      <c r="AJ12" s="33" t="s">
        <v>687</v>
      </c>
      <c r="AK12" s="40" t="s">
        <v>446</v>
      </c>
      <c r="AL12" s="40" t="s">
        <v>443</v>
      </c>
      <c r="AM12" s="41" t="s">
        <v>874</v>
      </c>
      <c r="AN12" s="42">
        <v>36.066666666534729</v>
      </c>
      <c r="AO12" s="43" t="s">
        <v>710</v>
      </c>
      <c r="AP12" s="44" t="s">
        <v>151</v>
      </c>
      <c r="AQ12" s="44" t="s">
        <v>128</v>
      </c>
      <c r="AR12" s="44" t="s">
        <v>881</v>
      </c>
      <c r="AS12" s="44" t="s">
        <v>306</v>
      </c>
      <c r="AT12" s="44" t="s">
        <v>882</v>
      </c>
      <c r="AU12" s="45">
        <v>112.21790900000001</v>
      </c>
      <c r="AV12" s="45">
        <v>41.892828000000002</v>
      </c>
      <c r="AW12" s="45">
        <v>105.57737299999999</v>
      </c>
      <c r="AX12" s="46">
        <v>259.68810999999999</v>
      </c>
      <c r="AY12" s="47">
        <v>4.3364102461538465</v>
      </c>
      <c r="AZ12" s="47">
        <v>2</v>
      </c>
      <c r="BA12" s="47">
        <v>6.3364102461538465</v>
      </c>
      <c r="BB12" s="46">
        <v>1.7359987078925196</v>
      </c>
      <c r="BC12" s="44">
        <v>1</v>
      </c>
      <c r="BD12" s="47">
        <v>0.5760372951048951</v>
      </c>
      <c r="BE12" s="51" t="s">
        <v>921</v>
      </c>
      <c r="BF12" s="47" t="s">
        <v>1116</v>
      </c>
      <c r="BG12" s="47" t="s">
        <v>1117</v>
      </c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52" t="s">
        <v>1050</v>
      </c>
      <c r="CF12" s="48"/>
      <c r="CG12" s="48"/>
      <c r="CH12" s="48"/>
      <c r="CI12" s="48"/>
      <c r="CJ12" s="48"/>
      <c r="CK12" s="49">
        <v>259.68810999999999</v>
      </c>
    </row>
    <row r="13" spans="20:89" x14ac:dyDescent="0.25">
      <c r="T13" s="78">
        <v>2883</v>
      </c>
      <c r="U13" s="54" t="s">
        <v>742</v>
      </c>
      <c r="V13" s="62">
        <v>45631.915277777778</v>
      </c>
      <c r="W13" s="54" t="s">
        <v>585</v>
      </c>
      <c r="X13" s="54" t="s">
        <v>491</v>
      </c>
      <c r="Y13" s="87">
        <v>1</v>
      </c>
      <c r="Z13" s="54" t="s">
        <v>532</v>
      </c>
      <c r="AA13" s="83" t="s">
        <v>620</v>
      </c>
      <c r="AB13" s="83" t="s">
        <v>624</v>
      </c>
      <c r="AC13" s="33" t="s">
        <v>531</v>
      </c>
      <c r="AD13" s="54" t="s">
        <v>766</v>
      </c>
      <c r="AE13" s="54" t="s">
        <v>604</v>
      </c>
      <c r="AF13" s="54" t="s">
        <v>849</v>
      </c>
      <c r="AG13" s="54" t="s">
        <v>850</v>
      </c>
      <c r="AH13" s="54"/>
      <c r="AI13" s="54"/>
      <c r="AJ13" s="54" t="s">
        <v>687</v>
      </c>
      <c r="AK13" s="50" t="s">
        <v>446</v>
      </c>
      <c r="AL13" s="50" t="s">
        <v>443</v>
      </c>
      <c r="AM13" s="55" t="s">
        <v>874</v>
      </c>
      <c r="AN13" s="56">
        <v>36.033333333267365</v>
      </c>
      <c r="AO13" s="57" t="s">
        <v>710</v>
      </c>
      <c r="AP13" s="58" t="s">
        <v>151</v>
      </c>
      <c r="AQ13" s="58" t="s">
        <v>128</v>
      </c>
      <c r="AR13" s="58" t="s">
        <v>881</v>
      </c>
      <c r="AS13" s="58" t="s">
        <v>306</v>
      </c>
      <c r="AT13" s="58" t="s">
        <v>882</v>
      </c>
      <c r="AU13" s="59">
        <v>112.21790900000001</v>
      </c>
      <c r="AV13" s="59">
        <v>41.892828000000002</v>
      </c>
      <c r="AW13" s="59">
        <v>105.57737299999999</v>
      </c>
      <c r="AX13" s="60">
        <v>259.68810999999999</v>
      </c>
      <c r="AY13" s="51">
        <v>4.3364102461538465</v>
      </c>
      <c r="AZ13" s="51">
        <v>2</v>
      </c>
      <c r="BA13" s="51">
        <v>6.3364102461538465</v>
      </c>
      <c r="BB13" s="60">
        <v>1.7359987078925196</v>
      </c>
      <c r="BC13" s="58">
        <v>1</v>
      </c>
      <c r="BD13" s="51">
        <v>0.5760372951048951</v>
      </c>
      <c r="BE13" s="51" t="s">
        <v>921</v>
      </c>
      <c r="BF13" s="47" t="s">
        <v>1113</v>
      </c>
      <c r="BG13" s="47" t="s">
        <v>1114</v>
      </c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52" t="s">
        <v>1115</v>
      </c>
      <c r="CF13" s="48"/>
      <c r="CG13" s="48"/>
      <c r="CH13" s="48"/>
      <c r="CI13" s="52"/>
      <c r="CJ13" s="52"/>
      <c r="CK13" s="61">
        <v>259.68810999999999</v>
      </c>
    </row>
    <row r="14" spans="20:89" x14ac:dyDescent="0.25">
      <c r="T14" s="78">
        <v>2895</v>
      </c>
      <c r="U14" s="33" t="s">
        <v>717</v>
      </c>
      <c r="V14" s="62">
        <v>45632.597916666666</v>
      </c>
      <c r="W14" s="54" t="s">
        <v>631</v>
      </c>
      <c r="X14" s="54" t="s">
        <v>500</v>
      </c>
      <c r="Y14" s="87">
        <v>1</v>
      </c>
      <c r="Z14" s="54" t="s">
        <v>543</v>
      </c>
      <c r="AA14" s="83" t="s">
        <v>620</v>
      </c>
      <c r="AB14" s="83" t="s">
        <v>621</v>
      </c>
      <c r="AC14" s="33" t="s">
        <v>531</v>
      </c>
      <c r="AD14" s="54" t="s">
        <v>766</v>
      </c>
      <c r="AE14" s="54" t="s">
        <v>602</v>
      </c>
      <c r="AF14" s="54" t="s">
        <v>632</v>
      </c>
      <c r="AG14" s="54" t="s">
        <v>632</v>
      </c>
      <c r="AH14" s="54"/>
      <c r="AI14" s="54"/>
      <c r="AJ14" s="54"/>
      <c r="AK14" s="50" t="s">
        <v>477</v>
      </c>
      <c r="AL14" s="50" t="s">
        <v>477</v>
      </c>
      <c r="AM14" s="55" t="s">
        <v>874</v>
      </c>
      <c r="AN14" s="56">
        <v>27.650000000023283</v>
      </c>
      <c r="AO14" s="57" t="s">
        <v>710</v>
      </c>
      <c r="AP14" s="58" t="s">
        <v>402</v>
      </c>
      <c r="AQ14" s="58" t="s">
        <v>402</v>
      </c>
      <c r="AR14" s="58" t="s">
        <v>949</v>
      </c>
      <c r="AS14" s="58" t="s">
        <v>406</v>
      </c>
      <c r="AT14" s="58" t="s">
        <v>949</v>
      </c>
      <c r="AU14" s="59">
        <v>832.70887900000002</v>
      </c>
      <c r="AV14" s="59">
        <v>0</v>
      </c>
      <c r="AW14" s="59">
        <v>832.70887900000002</v>
      </c>
      <c r="AX14" s="60">
        <v>1665.417758</v>
      </c>
      <c r="AY14" s="51">
        <v>25.621811661538462</v>
      </c>
      <c r="AZ14" s="51">
        <v>2</v>
      </c>
      <c r="BA14" s="51">
        <v>27.621811661538462</v>
      </c>
      <c r="BB14" s="60">
        <v>0.39823600764452277</v>
      </c>
      <c r="BC14" s="58">
        <v>1</v>
      </c>
      <c r="BD14" s="51">
        <v>2.5110737874125877</v>
      </c>
      <c r="BE14" s="51" t="s">
        <v>921</v>
      </c>
      <c r="BF14" s="72" t="s">
        <v>1089</v>
      </c>
      <c r="BG14" s="50" t="s">
        <v>1090</v>
      </c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2" t="s">
        <v>1088</v>
      </c>
      <c r="CF14" s="52"/>
      <c r="CG14" s="52"/>
      <c r="CH14" s="52"/>
      <c r="CI14" s="52"/>
      <c r="CJ14" s="52"/>
      <c r="CK14" s="61">
        <v>1665.417758</v>
      </c>
    </row>
    <row r="15" spans="20:89" x14ac:dyDescent="0.25">
      <c r="T15" s="77">
        <v>2903</v>
      </c>
      <c r="U15" s="33" t="s">
        <v>717</v>
      </c>
      <c r="V15" s="39">
        <v>45632.707638888889</v>
      </c>
      <c r="W15" s="33" t="s">
        <v>511</v>
      </c>
      <c r="X15" s="33" t="s">
        <v>500</v>
      </c>
      <c r="Y15" s="86">
        <v>1</v>
      </c>
      <c r="Z15" s="33" t="s">
        <v>487</v>
      </c>
      <c r="AA15" s="82" t="s">
        <v>620</v>
      </c>
      <c r="AB15" s="82" t="s">
        <v>624</v>
      </c>
      <c r="AC15" s="33" t="s">
        <v>531</v>
      </c>
      <c r="AD15" s="33" t="s">
        <v>766</v>
      </c>
      <c r="AE15" s="33" t="s">
        <v>598</v>
      </c>
      <c r="AF15" s="33" t="s">
        <v>765</v>
      </c>
      <c r="AG15" s="33" t="s">
        <v>547</v>
      </c>
      <c r="AH15" s="33"/>
      <c r="AI15" s="33" t="s">
        <v>633</v>
      </c>
      <c r="AJ15" s="33" t="s">
        <v>688</v>
      </c>
      <c r="AK15" s="40" t="s">
        <v>434</v>
      </c>
      <c r="AL15" s="40" t="s">
        <v>435</v>
      </c>
      <c r="AM15" s="41" t="s">
        <v>874</v>
      </c>
      <c r="AN15" s="42">
        <v>24.016666666720994</v>
      </c>
      <c r="AO15" s="43" t="s">
        <v>710</v>
      </c>
      <c r="AP15" s="44" t="s">
        <v>31</v>
      </c>
      <c r="AQ15" s="44" t="s">
        <v>20</v>
      </c>
      <c r="AR15" s="44" t="s">
        <v>954</v>
      </c>
      <c r="AS15" s="44" t="s">
        <v>338</v>
      </c>
      <c r="AT15" s="44" t="s">
        <v>886</v>
      </c>
      <c r="AU15" s="45">
        <v>71.725022999999993</v>
      </c>
      <c r="AV15" s="45">
        <v>59.034066000000003</v>
      </c>
      <c r="AW15" s="45">
        <v>59.176434</v>
      </c>
      <c r="AX15" s="46">
        <v>189.93552299999999</v>
      </c>
      <c r="AY15" s="47">
        <v>3.4029054162895926</v>
      </c>
      <c r="AZ15" s="47">
        <v>2</v>
      </c>
      <c r="BA15" s="47">
        <v>5.4029054162895926</v>
      </c>
      <c r="BB15" s="46">
        <v>2.0359416188992205</v>
      </c>
      <c r="BC15" s="44">
        <v>1</v>
      </c>
      <c r="BD15" s="47">
        <v>0.49117321966269023</v>
      </c>
      <c r="BE15" s="51" t="s">
        <v>957</v>
      </c>
      <c r="BF15" s="69" t="s">
        <v>1073</v>
      </c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8" t="s">
        <v>1098</v>
      </c>
      <c r="CF15" s="48"/>
      <c r="CG15" s="48"/>
      <c r="CH15" s="48"/>
      <c r="CI15" s="48"/>
      <c r="CJ15" s="48"/>
      <c r="CK15" s="49">
        <v>189.93552299999999</v>
      </c>
    </row>
    <row r="16" spans="20:89" x14ac:dyDescent="0.25">
      <c r="T16" s="78">
        <v>2904</v>
      </c>
      <c r="U16" s="54" t="s">
        <v>717</v>
      </c>
      <c r="V16" s="62">
        <v>45632.708333333336</v>
      </c>
      <c r="W16" s="54" t="s">
        <v>511</v>
      </c>
      <c r="X16" s="54" t="s">
        <v>500</v>
      </c>
      <c r="Y16" s="87">
        <v>1</v>
      </c>
      <c r="Z16" s="54" t="s">
        <v>487</v>
      </c>
      <c r="AA16" s="83" t="s">
        <v>620</v>
      </c>
      <c r="AB16" s="83" t="s">
        <v>620</v>
      </c>
      <c r="AC16" s="33" t="s">
        <v>531</v>
      </c>
      <c r="AD16" s="54" t="s">
        <v>766</v>
      </c>
      <c r="AE16" s="54" t="s">
        <v>860</v>
      </c>
      <c r="AF16" s="54" t="s">
        <v>560</v>
      </c>
      <c r="AG16" s="54" t="s">
        <v>547</v>
      </c>
      <c r="AH16" s="54"/>
      <c r="AI16" s="54"/>
      <c r="AJ16" s="54" t="s">
        <v>688</v>
      </c>
      <c r="AK16" s="50" t="s">
        <v>434</v>
      </c>
      <c r="AL16" s="50" t="s">
        <v>435</v>
      </c>
      <c r="AM16" s="55" t="s">
        <v>874</v>
      </c>
      <c r="AN16" s="56">
        <v>24.016666666546371</v>
      </c>
      <c r="AO16" s="57" t="s">
        <v>710</v>
      </c>
      <c r="AP16" s="58" t="s">
        <v>34</v>
      </c>
      <c r="AQ16" s="58" t="s">
        <v>20</v>
      </c>
      <c r="AR16" s="58" t="s">
        <v>885</v>
      </c>
      <c r="AS16" s="58" t="s">
        <v>349</v>
      </c>
      <c r="AT16" s="58" t="s">
        <v>886</v>
      </c>
      <c r="AU16" s="59">
        <v>76.089281999999997</v>
      </c>
      <c r="AV16" s="59">
        <v>62.762295999999999</v>
      </c>
      <c r="AW16" s="59">
        <v>59.176434</v>
      </c>
      <c r="AX16" s="60">
        <v>198.02801199999999</v>
      </c>
      <c r="AY16" s="51">
        <v>3.5577709212669681</v>
      </c>
      <c r="AZ16" s="51">
        <v>2</v>
      </c>
      <c r="BA16" s="51">
        <v>5.5577709212669681</v>
      </c>
      <c r="BB16" s="60">
        <v>1.9792107583830394</v>
      </c>
      <c r="BC16" s="58">
        <v>1</v>
      </c>
      <c r="BD16" s="51">
        <v>0.50525190193336078</v>
      </c>
      <c r="BE16" s="51" t="s">
        <v>957</v>
      </c>
      <c r="BF16" s="69" t="s">
        <v>1073</v>
      </c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8" t="s">
        <v>1098</v>
      </c>
      <c r="CF16" s="52"/>
      <c r="CG16" s="52"/>
      <c r="CH16" s="52"/>
      <c r="CI16" s="52"/>
      <c r="CJ16" s="52"/>
      <c r="CK16" s="61">
        <v>198.02801199999999</v>
      </c>
    </row>
    <row r="17" spans="20:89" x14ac:dyDescent="0.25">
      <c r="T17" s="77">
        <v>2906</v>
      </c>
      <c r="U17" s="33" t="s">
        <v>743</v>
      </c>
      <c r="V17" s="39">
        <v>45632.801388888889</v>
      </c>
      <c r="W17" s="33" t="s">
        <v>521</v>
      </c>
      <c r="X17" s="33" t="s">
        <v>491</v>
      </c>
      <c r="Y17" s="86">
        <v>1</v>
      </c>
      <c r="Z17" s="33" t="s">
        <v>4</v>
      </c>
      <c r="AA17" s="82" t="s">
        <v>620</v>
      </c>
      <c r="AB17" s="82" t="s">
        <v>621</v>
      </c>
      <c r="AC17" s="33" t="s">
        <v>531</v>
      </c>
      <c r="AD17" s="33" t="s">
        <v>766</v>
      </c>
      <c r="AE17" s="33" t="s">
        <v>604</v>
      </c>
      <c r="AF17" s="33" t="s">
        <v>513</v>
      </c>
      <c r="AG17" s="33" t="s">
        <v>590</v>
      </c>
      <c r="AH17" s="33" t="s">
        <v>887</v>
      </c>
      <c r="AI17" s="33" t="s">
        <v>630</v>
      </c>
      <c r="AJ17" s="33" t="s">
        <v>687</v>
      </c>
      <c r="AK17" s="40" t="s">
        <v>426</v>
      </c>
      <c r="AL17" s="40" t="s">
        <v>452</v>
      </c>
      <c r="AM17" s="41" t="s">
        <v>874</v>
      </c>
      <c r="AN17" s="42">
        <v>14.766666666604578</v>
      </c>
      <c r="AO17" s="43" t="s">
        <v>710</v>
      </c>
      <c r="AP17" s="44" t="s">
        <v>10</v>
      </c>
      <c r="AQ17" s="44" t="s">
        <v>125</v>
      </c>
      <c r="AR17" s="44" t="s">
        <v>955</v>
      </c>
      <c r="AS17" s="44" t="s">
        <v>244</v>
      </c>
      <c r="AT17" s="44" t="s">
        <v>879</v>
      </c>
      <c r="AU17" s="45">
        <v>6.7003190000000004</v>
      </c>
      <c r="AV17" s="45">
        <v>181.31455099999999</v>
      </c>
      <c r="AW17" s="45">
        <v>186.534639</v>
      </c>
      <c r="AX17" s="46">
        <v>374.549509</v>
      </c>
      <c r="AY17" s="47">
        <v>7.2390702371040732</v>
      </c>
      <c r="AZ17" s="47">
        <v>2</v>
      </c>
      <c r="BA17" s="47">
        <v>9.2390702371040732</v>
      </c>
      <c r="BB17" s="46">
        <v>1.1905959926383112</v>
      </c>
      <c r="BC17" s="44">
        <v>1</v>
      </c>
      <c r="BD17" s="47">
        <v>0.83991547610037021</v>
      </c>
      <c r="BE17" s="51" t="s">
        <v>957</v>
      </c>
      <c r="BF17" s="69" t="s">
        <v>1112</v>
      </c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8" t="s">
        <v>1028</v>
      </c>
      <c r="CF17" s="48"/>
      <c r="CG17" s="48"/>
      <c r="CH17" s="48"/>
      <c r="CI17" s="48"/>
      <c r="CJ17" s="48"/>
      <c r="CK17" s="49">
        <v>374.549509</v>
      </c>
    </row>
    <row r="18" spans="20:89" x14ac:dyDescent="0.25">
      <c r="T18" s="78">
        <v>2907</v>
      </c>
      <c r="U18" s="54" t="s">
        <v>718</v>
      </c>
      <c r="V18" s="62">
        <v>45632.907638888886</v>
      </c>
      <c r="W18" s="54" t="s">
        <v>649</v>
      </c>
      <c r="X18" s="54" t="s">
        <v>744</v>
      </c>
      <c r="Y18" s="87">
        <v>1</v>
      </c>
      <c r="Z18" s="54" t="s">
        <v>6</v>
      </c>
      <c r="AA18" s="83" t="s">
        <v>620</v>
      </c>
      <c r="AB18" s="83" t="s">
        <v>620</v>
      </c>
      <c r="AC18" s="54" t="s">
        <v>531</v>
      </c>
      <c r="AD18" s="54" t="s">
        <v>766</v>
      </c>
      <c r="AE18" s="54" t="s">
        <v>606</v>
      </c>
      <c r="AF18" s="54" t="s">
        <v>640</v>
      </c>
      <c r="AG18" s="54" t="s">
        <v>652</v>
      </c>
      <c r="AH18" s="54"/>
      <c r="AI18" s="54" t="s">
        <v>514</v>
      </c>
      <c r="AJ18" s="54" t="s">
        <v>688</v>
      </c>
      <c r="AK18" s="50" t="s">
        <v>460</v>
      </c>
      <c r="AL18" s="50" t="s">
        <v>450</v>
      </c>
      <c r="AM18" s="55" t="s">
        <v>874</v>
      </c>
      <c r="AN18" s="56">
        <v>17.216666666732635</v>
      </c>
      <c r="AO18" s="57" t="s">
        <v>710</v>
      </c>
      <c r="AP18" s="58" t="s">
        <v>132</v>
      </c>
      <c r="AQ18" s="58" t="s">
        <v>158</v>
      </c>
      <c r="AR18" s="58" t="s">
        <v>878</v>
      </c>
      <c r="AS18" s="58" t="s">
        <v>268</v>
      </c>
      <c r="AT18" s="58" t="s">
        <v>956</v>
      </c>
      <c r="AU18" s="59">
        <v>156.28737799999999</v>
      </c>
      <c r="AV18" s="59">
        <v>32.113045999999997</v>
      </c>
      <c r="AW18" s="59">
        <v>129.489867</v>
      </c>
      <c r="AX18" s="60">
        <v>317.89029099999999</v>
      </c>
      <c r="AY18" s="51">
        <v>5.1521740823529409</v>
      </c>
      <c r="AZ18" s="51">
        <v>2</v>
      </c>
      <c r="BA18" s="51">
        <v>7.1521740823529409</v>
      </c>
      <c r="BB18" s="60">
        <v>1.5379938845645647</v>
      </c>
      <c r="BC18" s="58">
        <v>1</v>
      </c>
      <c r="BD18" s="51">
        <v>0.65019764385026735</v>
      </c>
      <c r="BE18" s="51" t="s">
        <v>957</v>
      </c>
      <c r="BF18" s="51" t="s">
        <v>1086</v>
      </c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 t="s">
        <v>1087</v>
      </c>
      <c r="CF18" s="52"/>
      <c r="CG18" s="52"/>
      <c r="CH18" s="52"/>
      <c r="CI18" s="52"/>
      <c r="CJ18" s="52"/>
      <c r="CK18" s="61">
        <v>317.89029099999999</v>
      </c>
    </row>
    <row r="19" spans="20:89" x14ac:dyDescent="0.25">
      <c r="T19" s="77">
        <v>2939</v>
      </c>
      <c r="U19" s="33" t="s">
        <v>717</v>
      </c>
      <c r="V19" s="39">
        <v>45634.640972222223</v>
      </c>
      <c r="W19" s="33" t="s">
        <v>917</v>
      </c>
      <c r="X19" s="33" t="s">
        <v>500</v>
      </c>
      <c r="Y19" s="86">
        <v>1</v>
      </c>
      <c r="Z19" s="33" t="s">
        <v>8</v>
      </c>
      <c r="AA19" s="82" t="s">
        <v>620</v>
      </c>
      <c r="AB19" s="82" t="s">
        <v>624</v>
      </c>
      <c r="AC19" s="33" t="s">
        <v>531</v>
      </c>
      <c r="AD19" s="33" t="s">
        <v>766</v>
      </c>
      <c r="AE19" s="33" t="s">
        <v>603</v>
      </c>
      <c r="AF19" s="33" t="s">
        <v>639</v>
      </c>
      <c r="AG19" s="33" t="s">
        <v>856</v>
      </c>
      <c r="AH19" s="33"/>
      <c r="AI19" s="33" t="s">
        <v>633</v>
      </c>
      <c r="AJ19" s="33" t="s">
        <v>688</v>
      </c>
      <c r="AK19" s="40" t="s">
        <v>435</v>
      </c>
      <c r="AL19" s="40" t="s">
        <v>430</v>
      </c>
      <c r="AM19" s="41" t="s">
        <v>874</v>
      </c>
      <c r="AN19" s="42">
        <v>-20.383333333418705</v>
      </c>
      <c r="AO19" s="43" t="s">
        <v>710</v>
      </c>
      <c r="AP19" s="44" t="s">
        <v>21</v>
      </c>
      <c r="AQ19" s="44" t="s">
        <v>45</v>
      </c>
      <c r="AR19" s="44" t="s">
        <v>877</v>
      </c>
      <c r="AS19" s="44" t="s">
        <v>163</v>
      </c>
      <c r="AT19" s="44" t="s">
        <v>884</v>
      </c>
      <c r="AU19" s="45">
        <v>50.778891000000002</v>
      </c>
      <c r="AV19" s="45">
        <v>91.248034000000004</v>
      </c>
      <c r="AW19" s="45">
        <v>51.300291000000001</v>
      </c>
      <c r="AX19" s="46">
        <v>193.32721600000002</v>
      </c>
      <c r="AY19" s="47">
        <v>3.7174615185520365</v>
      </c>
      <c r="AZ19" s="47">
        <v>2</v>
      </c>
      <c r="BA19" s="47">
        <v>5.717461518552037</v>
      </c>
      <c r="BB19" s="46">
        <v>1.9239307451929786</v>
      </c>
      <c r="BC19" s="44">
        <v>1</v>
      </c>
      <c r="BD19" s="47">
        <v>0.51976922895927613</v>
      </c>
      <c r="BE19" s="51" t="s">
        <v>957</v>
      </c>
      <c r="BF19" s="47" t="s">
        <v>959</v>
      </c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 t="s">
        <v>958</v>
      </c>
      <c r="CF19" s="48"/>
      <c r="CG19" s="48"/>
      <c r="CH19" s="48"/>
      <c r="CI19" s="48"/>
      <c r="CJ19" s="48"/>
      <c r="CK19" s="49">
        <v>193.32721600000002</v>
      </c>
    </row>
    <row r="20" spans="20:89" x14ac:dyDescent="0.25">
      <c r="T20" s="77">
        <v>2939</v>
      </c>
      <c r="U20" s="33" t="s">
        <v>717</v>
      </c>
      <c r="V20" s="39">
        <v>45634.640972222223</v>
      </c>
      <c r="W20" s="33" t="s">
        <v>917</v>
      </c>
      <c r="X20" s="33" t="s">
        <v>500</v>
      </c>
      <c r="Y20" s="86">
        <v>1</v>
      </c>
      <c r="Z20" s="33" t="s">
        <v>8</v>
      </c>
      <c r="AA20" s="82" t="s">
        <v>620</v>
      </c>
      <c r="AB20" s="82" t="s">
        <v>624</v>
      </c>
      <c r="AC20" s="33" t="s">
        <v>531</v>
      </c>
      <c r="AD20" s="33" t="s">
        <v>766</v>
      </c>
      <c r="AE20" s="33" t="s">
        <v>603</v>
      </c>
      <c r="AF20" s="33" t="s">
        <v>639</v>
      </c>
      <c r="AG20" s="33" t="s">
        <v>856</v>
      </c>
      <c r="AH20" s="33"/>
      <c r="AI20" s="33" t="s">
        <v>633</v>
      </c>
      <c r="AJ20" s="33" t="s">
        <v>688</v>
      </c>
      <c r="AK20" s="40" t="e">
        <f>VLOOKUP(LEFT(Solicitacao_Prancha[[#This Row],[ORIGEM]],4),#REF!,2,0)</f>
        <v>#REF!</v>
      </c>
      <c r="AL20" s="40" t="e">
        <f>VLOOKUP(LEFT(Solicitacao_Prancha[[#This Row],[DESTINO]],4),#REF!,2,0)</f>
        <v>#REF!</v>
      </c>
      <c r="AM20" s="41" t="str">
        <f t="shared" ref="AM20" si="0">IF(AN20&gt;=48,"Aderente","Não Aderente")</f>
        <v>Não Aderente</v>
      </c>
      <c r="AN20" s="42">
        <f>((CONCATENATE(Solicitacao_Prancha[[#This Row],[DATA MOVIMENTAÇÃO]]," ",Solicitacao_Prancha[[#This Row],[HORA MOVIMENTAÇÃO]])-Solicitacao_Prancha[[#This Row],[DATA SOLICITAÇÃO]])*24)+3</f>
        <v>41.150000000023283</v>
      </c>
      <c r="AO20" s="43" t="s">
        <v>710</v>
      </c>
      <c r="AP20" s="44" t="str">
        <f>LEFT(Solicitacao_Prancha[[#This Row],[ORIGEM]],4)</f>
        <v>0479</v>
      </c>
      <c r="AQ20" s="44" t="str">
        <f>LEFT(Solicitacao_Prancha[[#This Row],[DESTINO]],4)</f>
        <v>2081</v>
      </c>
      <c r="AR20" s="44" t="str">
        <f t="shared" ref="AR20:AS20" si="1">CONCATENATE(AO20,AP20)</f>
        <v>Lençóis Paulista0479</v>
      </c>
      <c r="AS20" s="44" t="str">
        <f t="shared" si="1"/>
        <v>04792081</v>
      </c>
      <c r="AT20" s="44" t="str">
        <f t="shared" ref="AT20" si="2">CONCATENATE(AO20,AQ20)</f>
        <v>Lençóis Paulista2081</v>
      </c>
      <c r="AU20" s="45" t="e">
        <f>VLOOKUP(AR20,#REF!,2,0)</f>
        <v>#REF!</v>
      </c>
      <c r="AV20" s="45" t="e">
        <f>VLOOKUP(AS20,#REF!,2,0)</f>
        <v>#REF!</v>
      </c>
      <c r="AW20" s="45" t="e">
        <f>VLOOKUP(AT20,#REF!,2,0)</f>
        <v>#REF!</v>
      </c>
      <c r="AX20" s="46">
        <f t="shared" ref="AX20" si="3">IFERROR(SUM(AU20:AW20),200)</f>
        <v>200</v>
      </c>
      <c r="AY20" s="47" t="e">
        <f t="shared" ref="AY20" si="4">(AU20/65)+(AV20/42.5)+(AW20/65)</f>
        <v>#REF!</v>
      </c>
      <c r="AZ20" s="47">
        <v>2</v>
      </c>
      <c r="BA20" s="47" t="e">
        <f t="shared" ref="BA20" si="5">(AY20+AZ20)</f>
        <v>#REF!</v>
      </c>
      <c r="BB20" s="46" t="e">
        <f t="shared" ref="BB20" si="6">11/BA20</f>
        <v>#REF!</v>
      </c>
      <c r="BC20" s="44">
        <f>Solicitacao_Prancha[[#This Row],[QUANT EQUIP]]</f>
        <v>1</v>
      </c>
      <c r="BD20" s="47" t="e">
        <f t="shared" ref="BD20" si="7">BC20/BB20</f>
        <v>#REF!</v>
      </c>
      <c r="BE20" s="51" t="s">
        <v>957</v>
      </c>
      <c r="BF20" s="47" t="s">
        <v>959</v>
      </c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 t="s">
        <v>958</v>
      </c>
      <c r="CF20" s="48"/>
      <c r="CG20" s="48"/>
      <c r="CH20" s="48"/>
      <c r="CI20" s="48"/>
      <c r="CJ20" s="48"/>
      <c r="CK20" s="49"/>
    </row>
    <row r="21" spans="20:89" x14ac:dyDescent="0.25">
      <c r="T21" s="75">
        <v>2834</v>
      </c>
      <c r="U21" s="50" t="s">
        <v>718</v>
      </c>
      <c r="V21" s="62">
        <v>45630.669444444444</v>
      </c>
      <c r="W21" s="63" t="s">
        <v>575</v>
      </c>
      <c r="X21" s="50" t="s">
        <v>719</v>
      </c>
      <c r="Y21" s="84">
        <v>2</v>
      </c>
      <c r="Z21" s="50" t="s">
        <v>4</v>
      </c>
      <c r="AA21" s="80" t="s">
        <v>621</v>
      </c>
      <c r="AB21" s="80" t="s">
        <v>621</v>
      </c>
      <c r="AC21" s="50" t="s">
        <v>1</v>
      </c>
      <c r="AD21" s="50" t="s">
        <v>808</v>
      </c>
      <c r="AE21" s="50" t="s">
        <v>600</v>
      </c>
      <c r="AF21" s="63" t="s">
        <v>657</v>
      </c>
      <c r="AG21" s="63" t="s">
        <v>680</v>
      </c>
      <c r="AH21" s="64"/>
      <c r="AI21" s="65"/>
      <c r="AJ21" s="50" t="s">
        <v>688</v>
      </c>
      <c r="AK21" s="50" t="s">
        <v>438</v>
      </c>
      <c r="AL21" s="50" t="s">
        <v>427</v>
      </c>
      <c r="AM21" s="55" t="s">
        <v>862</v>
      </c>
      <c r="AN21" s="56">
        <v>88.933333333348855</v>
      </c>
      <c r="AO21" s="57" t="s">
        <v>710</v>
      </c>
      <c r="AP21" s="58" t="s">
        <v>96</v>
      </c>
      <c r="AQ21" s="58" t="s">
        <v>19</v>
      </c>
      <c r="AR21" s="58" t="s">
        <v>868</v>
      </c>
      <c r="AS21" s="58" t="s">
        <v>376</v>
      </c>
      <c r="AT21" s="58" t="s">
        <v>869</v>
      </c>
      <c r="AU21" s="59">
        <v>68.679122000000007</v>
      </c>
      <c r="AV21" s="59">
        <v>77.695176000000004</v>
      </c>
      <c r="AW21" s="59">
        <v>81.139191999999994</v>
      </c>
      <c r="AX21" s="60">
        <v>227.51348999999999</v>
      </c>
      <c r="AY21" s="51">
        <v>4.1330189266968329</v>
      </c>
      <c r="AZ21" s="51">
        <v>2</v>
      </c>
      <c r="BA21" s="51">
        <v>6.1330189266968329</v>
      </c>
      <c r="BB21" s="60">
        <v>1.7935702027784972</v>
      </c>
      <c r="BC21" s="58">
        <v>2</v>
      </c>
      <c r="BD21" s="51">
        <v>1.1150943503085151</v>
      </c>
      <c r="BE21" s="51" t="s">
        <v>957</v>
      </c>
      <c r="BF21" s="51" t="s">
        <v>1078</v>
      </c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 t="s">
        <v>1079</v>
      </c>
      <c r="CF21" s="52"/>
      <c r="CG21" s="52"/>
      <c r="CH21" s="52"/>
      <c r="CI21" s="52"/>
      <c r="CJ21" s="52"/>
      <c r="CK21" s="61">
        <v>455.02697999999998</v>
      </c>
    </row>
    <row r="22" spans="20:89" x14ac:dyDescent="0.25">
      <c r="T22" s="77">
        <v>2870</v>
      </c>
      <c r="U22" s="33" t="s">
        <v>718</v>
      </c>
      <c r="V22" s="39">
        <v>45631.787499999999</v>
      </c>
      <c r="W22" s="33" t="s">
        <v>574</v>
      </c>
      <c r="X22" s="33" t="s">
        <v>744</v>
      </c>
      <c r="Y22" s="86">
        <v>7</v>
      </c>
      <c r="Z22" s="33" t="s">
        <v>516</v>
      </c>
      <c r="AA22" s="82" t="s">
        <v>838</v>
      </c>
      <c r="AB22" s="82" t="s">
        <v>624</v>
      </c>
      <c r="AC22" s="33" t="s">
        <v>1</v>
      </c>
      <c r="AD22" s="33" t="s">
        <v>808</v>
      </c>
      <c r="AE22" s="33" t="s">
        <v>596</v>
      </c>
      <c r="AF22" s="33" t="s">
        <v>635</v>
      </c>
      <c r="AG22" s="33" t="s">
        <v>638</v>
      </c>
      <c r="AH22" s="33"/>
      <c r="AI22" s="33"/>
      <c r="AJ22" s="33" t="s">
        <v>688</v>
      </c>
      <c r="AK22" s="40" t="s">
        <v>429</v>
      </c>
      <c r="AL22" s="40" t="s">
        <v>429</v>
      </c>
      <c r="AM22" s="41" t="s">
        <v>862</v>
      </c>
      <c r="AN22" s="42">
        <v>58.599999999976717</v>
      </c>
      <c r="AO22" s="43" t="s">
        <v>710</v>
      </c>
      <c r="AP22" s="44" t="s">
        <v>43</v>
      </c>
      <c r="AQ22" s="44" t="s">
        <v>14</v>
      </c>
      <c r="AR22" s="44" t="s">
        <v>870</v>
      </c>
      <c r="AS22" s="44" t="s">
        <v>44</v>
      </c>
      <c r="AT22" s="44" t="s">
        <v>871</v>
      </c>
      <c r="AU22" s="45">
        <v>69.542764000000005</v>
      </c>
      <c r="AV22" s="45">
        <v>8.9438340000000007</v>
      </c>
      <c r="AW22" s="45">
        <v>77.231565000000003</v>
      </c>
      <c r="AX22" s="46">
        <v>155.718163</v>
      </c>
      <c r="AY22" s="47">
        <v>2.468509752941177</v>
      </c>
      <c r="AZ22" s="47">
        <v>2</v>
      </c>
      <c r="BA22" s="47">
        <v>4.468509752941177</v>
      </c>
      <c r="BB22" s="46">
        <v>2.4616708048493776</v>
      </c>
      <c r="BC22" s="44">
        <v>7</v>
      </c>
      <c r="BD22" s="47">
        <v>2.8435971155080217</v>
      </c>
      <c r="BE22" s="51" t="s">
        <v>957</v>
      </c>
      <c r="BF22" s="47" t="s">
        <v>1061</v>
      </c>
      <c r="BG22" s="48" t="s">
        <v>1062</v>
      </c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 t="s">
        <v>1063</v>
      </c>
      <c r="CF22" s="48" t="s">
        <v>1064</v>
      </c>
      <c r="CG22" s="48"/>
      <c r="CH22" s="48"/>
      <c r="CI22" s="48"/>
      <c r="CJ22" s="48"/>
      <c r="CK22" s="49">
        <v>1090.027141</v>
      </c>
    </row>
    <row r="23" spans="20:89" x14ac:dyDescent="0.25">
      <c r="T23" s="78">
        <v>2875</v>
      </c>
      <c r="U23" s="54" t="s">
        <v>745</v>
      </c>
      <c r="V23" s="62">
        <v>45631.84097222222</v>
      </c>
      <c r="W23" s="54" t="s">
        <v>844</v>
      </c>
      <c r="X23" s="54" t="s">
        <v>485</v>
      </c>
      <c r="Y23" s="87">
        <v>2</v>
      </c>
      <c r="Z23" s="54" t="s">
        <v>845</v>
      </c>
      <c r="AA23" s="83" t="s">
        <v>622</v>
      </c>
      <c r="AB23" s="83" t="s">
        <v>846</v>
      </c>
      <c r="AC23" s="54" t="s">
        <v>1</v>
      </c>
      <c r="AD23" s="54" t="s">
        <v>808</v>
      </c>
      <c r="AE23" s="54" t="s">
        <v>604</v>
      </c>
      <c r="AF23" s="54" t="s">
        <v>561</v>
      </c>
      <c r="AG23" s="54" t="s">
        <v>546</v>
      </c>
      <c r="AH23" s="54" t="s">
        <v>847</v>
      </c>
      <c r="AI23" s="54"/>
      <c r="AJ23" s="54" t="s">
        <v>687</v>
      </c>
      <c r="AK23" s="50" t="s">
        <v>427</v>
      </c>
      <c r="AL23" s="50" t="s">
        <v>429</v>
      </c>
      <c r="AM23" s="55" t="s">
        <v>862</v>
      </c>
      <c r="AN23" s="56">
        <v>61.816666666651145</v>
      </c>
      <c r="AO23" s="57" t="s">
        <v>710</v>
      </c>
      <c r="AP23" s="58" t="s">
        <v>87</v>
      </c>
      <c r="AQ23" s="58" t="s">
        <v>88</v>
      </c>
      <c r="AR23" s="58" t="s">
        <v>924</v>
      </c>
      <c r="AS23" s="58" t="s">
        <v>221</v>
      </c>
      <c r="AT23" s="58" t="s">
        <v>925</v>
      </c>
      <c r="AU23" s="59">
        <v>79.987075000000004</v>
      </c>
      <c r="AV23" s="59">
        <v>64.469166000000001</v>
      </c>
      <c r="AW23" s="59">
        <v>100.05212299999999</v>
      </c>
      <c r="AX23" s="60">
        <v>244.508364</v>
      </c>
      <c r="AY23" s="51">
        <v>4.2867553683257924</v>
      </c>
      <c r="AZ23" s="51">
        <v>2</v>
      </c>
      <c r="BA23" s="51">
        <v>6.2867553683257924</v>
      </c>
      <c r="BB23" s="60">
        <v>1.7497102011350218</v>
      </c>
      <c r="BC23" s="58">
        <v>10</v>
      </c>
      <c r="BD23" s="51">
        <v>5.7152321530234476</v>
      </c>
      <c r="BE23" s="51" t="s">
        <v>921</v>
      </c>
      <c r="BF23" s="51" t="s">
        <v>980</v>
      </c>
      <c r="BG23" s="52" t="s">
        <v>981</v>
      </c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 t="s">
        <v>982</v>
      </c>
      <c r="CF23" s="52"/>
      <c r="CG23" s="52"/>
      <c r="CH23" s="52"/>
      <c r="CI23" s="52"/>
      <c r="CJ23" s="52"/>
      <c r="CK23" s="61">
        <v>2445.0836399999998</v>
      </c>
    </row>
    <row r="24" spans="20:89" x14ac:dyDescent="0.25">
      <c r="T24" s="77">
        <v>2884</v>
      </c>
      <c r="U24" s="33" t="s">
        <v>718</v>
      </c>
      <c r="V24" s="39">
        <v>45631.938888888886</v>
      </c>
      <c r="W24" s="33" t="s">
        <v>822</v>
      </c>
      <c r="X24" s="33" t="s">
        <v>719</v>
      </c>
      <c r="Y24" s="86">
        <v>2</v>
      </c>
      <c r="Z24" s="33" t="s">
        <v>7</v>
      </c>
      <c r="AA24" s="82" t="s">
        <v>621</v>
      </c>
      <c r="AB24" s="82" t="s">
        <v>621</v>
      </c>
      <c r="AC24" s="33" t="s">
        <v>1</v>
      </c>
      <c r="AD24" s="33" t="s">
        <v>808</v>
      </c>
      <c r="AE24" s="33" t="s">
        <v>593</v>
      </c>
      <c r="AF24" s="33" t="s">
        <v>643</v>
      </c>
      <c r="AG24" s="33" t="s">
        <v>643</v>
      </c>
      <c r="AH24" s="33" t="s">
        <v>851</v>
      </c>
      <c r="AI24" s="33"/>
      <c r="AJ24" s="33" t="s">
        <v>688</v>
      </c>
      <c r="AK24" s="40" t="s">
        <v>475</v>
      </c>
      <c r="AL24" s="40" t="s">
        <v>475</v>
      </c>
      <c r="AM24" s="41" t="s">
        <v>862</v>
      </c>
      <c r="AN24" s="42">
        <v>60.466666666790843</v>
      </c>
      <c r="AO24" s="43" t="s">
        <v>710</v>
      </c>
      <c r="AP24" s="44" t="s">
        <v>474</v>
      </c>
      <c r="AQ24" s="44" t="s">
        <v>474</v>
      </c>
      <c r="AR24" s="44" t="s">
        <v>926</v>
      </c>
      <c r="AS24" s="44" t="s">
        <v>927</v>
      </c>
      <c r="AT24" s="44" t="s">
        <v>926</v>
      </c>
      <c r="AU24" s="45">
        <v>229.533636</v>
      </c>
      <c r="AV24" s="45" t="e">
        <v>#N/A</v>
      </c>
      <c r="AW24" s="45">
        <v>229.533636</v>
      </c>
      <c r="AX24" s="46">
        <v>200</v>
      </c>
      <c r="AY24" s="47" t="e">
        <v>#N/A</v>
      </c>
      <c r="AZ24" s="47">
        <v>2</v>
      </c>
      <c r="BA24" s="47" t="e">
        <v>#N/A</v>
      </c>
      <c r="BB24" s="46" t="e">
        <v>#N/A</v>
      </c>
      <c r="BC24" s="44">
        <v>2</v>
      </c>
      <c r="BD24" s="47" t="e">
        <v>#N/A</v>
      </c>
      <c r="BE24" s="51" t="s">
        <v>921</v>
      </c>
      <c r="BF24" s="47" t="s">
        <v>1051</v>
      </c>
      <c r="BG24" s="48" t="s">
        <v>1052</v>
      </c>
      <c r="BH24" s="48" t="s">
        <v>1055</v>
      </c>
      <c r="BI24" s="48" t="s">
        <v>1056</v>
      </c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 t="s">
        <v>1053</v>
      </c>
      <c r="CF24" s="48" t="s">
        <v>1054</v>
      </c>
      <c r="CG24" s="48"/>
      <c r="CH24" s="48"/>
      <c r="CI24" s="48"/>
      <c r="CJ24" s="48"/>
      <c r="CK24" s="49">
        <v>400</v>
      </c>
    </row>
    <row r="25" spans="20:89" x14ac:dyDescent="0.25">
      <c r="T25" s="78">
        <v>2898</v>
      </c>
      <c r="U25" s="54" t="s">
        <v>718</v>
      </c>
      <c r="V25" s="62">
        <v>45632.630555555559</v>
      </c>
      <c r="W25" s="54" t="s">
        <v>563</v>
      </c>
      <c r="X25" s="54" t="s">
        <v>744</v>
      </c>
      <c r="Y25" s="87">
        <v>8</v>
      </c>
      <c r="Z25" s="54" t="s">
        <v>516</v>
      </c>
      <c r="AA25" s="83" t="s">
        <v>621</v>
      </c>
      <c r="AB25" s="83" t="s">
        <v>624</v>
      </c>
      <c r="AC25" s="33" t="s">
        <v>531</v>
      </c>
      <c r="AD25" s="54" t="s">
        <v>808</v>
      </c>
      <c r="AE25" s="54" t="s">
        <v>596</v>
      </c>
      <c r="AF25" s="54" t="s">
        <v>635</v>
      </c>
      <c r="AG25" s="54" t="s">
        <v>638</v>
      </c>
      <c r="AH25" s="54"/>
      <c r="AI25" s="54"/>
      <c r="AJ25" s="54" t="s">
        <v>688</v>
      </c>
      <c r="AK25" s="50" t="s">
        <v>429</v>
      </c>
      <c r="AL25" s="50" t="s">
        <v>429</v>
      </c>
      <c r="AM25" s="55" t="s">
        <v>874</v>
      </c>
      <c r="AN25" s="56">
        <v>38.366666666523088</v>
      </c>
      <c r="AO25" s="57" t="s">
        <v>710</v>
      </c>
      <c r="AP25" s="58" t="s">
        <v>43</v>
      </c>
      <c r="AQ25" s="58" t="s">
        <v>14</v>
      </c>
      <c r="AR25" s="58" t="s">
        <v>870</v>
      </c>
      <c r="AS25" s="58" t="s">
        <v>44</v>
      </c>
      <c r="AT25" s="58" t="s">
        <v>871</v>
      </c>
      <c r="AU25" s="59">
        <v>69.542764000000005</v>
      </c>
      <c r="AV25" s="59">
        <v>8.9438340000000007</v>
      </c>
      <c r="AW25" s="59">
        <v>77.231565000000003</v>
      </c>
      <c r="AX25" s="60">
        <v>155.718163</v>
      </c>
      <c r="AY25" s="51">
        <v>2.468509752941177</v>
      </c>
      <c r="AZ25" s="51">
        <v>2</v>
      </c>
      <c r="BA25" s="51">
        <v>4.468509752941177</v>
      </c>
      <c r="BB25" s="60">
        <v>2.4616708048493776</v>
      </c>
      <c r="BC25" s="58">
        <v>8</v>
      </c>
      <c r="BD25" s="51">
        <v>3.2498252748663101</v>
      </c>
      <c r="BE25" s="51" t="s">
        <v>957</v>
      </c>
      <c r="BF25" s="51" t="s">
        <v>1076</v>
      </c>
      <c r="BG25" s="52" t="s">
        <v>1062</v>
      </c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 t="s">
        <v>1063</v>
      </c>
      <c r="CF25" s="52" t="s">
        <v>1077</v>
      </c>
      <c r="CG25" s="52"/>
      <c r="CH25" s="52"/>
      <c r="CI25" s="52"/>
      <c r="CJ25" s="52"/>
      <c r="CK25" s="61">
        <v>1245.745304</v>
      </c>
    </row>
    <row r="26" spans="20:89" x14ac:dyDescent="0.25">
      <c r="T26" s="77">
        <v>2899</v>
      </c>
      <c r="U26" s="33" t="s">
        <v>742</v>
      </c>
      <c r="V26" s="39">
        <v>45632.63958333333</v>
      </c>
      <c r="W26" s="33" t="s">
        <v>858</v>
      </c>
      <c r="X26" s="33" t="s">
        <v>489</v>
      </c>
      <c r="Y26" s="86">
        <v>1</v>
      </c>
      <c r="Z26" s="33" t="s">
        <v>536</v>
      </c>
      <c r="AA26" s="82" t="s">
        <v>620</v>
      </c>
      <c r="AB26" s="82" t="s">
        <v>621</v>
      </c>
      <c r="AC26" s="33" t="s">
        <v>531</v>
      </c>
      <c r="AD26" s="33" t="s">
        <v>808</v>
      </c>
      <c r="AE26" s="33" t="s">
        <v>600</v>
      </c>
      <c r="AF26" s="33" t="s">
        <v>556</v>
      </c>
      <c r="AG26" s="33" t="s">
        <v>859</v>
      </c>
      <c r="AH26" s="33"/>
      <c r="AI26" s="33"/>
      <c r="AJ26" s="33" t="s">
        <v>687</v>
      </c>
      <c r="AK26" s="40" t="s">
        <v>445</v>
      </c>
      <c r="AL26" s="40" t="s">
        <v>445</v>
      </c>
      <c r="AM26" s="41" t="s">
        <v>874</v>
      </c>
      <c r="AN26" s="42">
        <v>41.650000000081491</v>
      </c>
      <c r="AO26" s="43" t="s">
        <v>710</v>
      </c>
      <c r="AP26" s="44" t="s">
        <v>144</v>
      </c>
      <c r="AQ26" s="44" t="s">
        <v>129</v>
      </c>
      <c r="AR26" s="44" t="s">
        <v>928</v>
      </c>
      <c r="AS26" s="44" t="s">
        <v>311</v>
      </c>
      <c r="AT26" s="44" t="s">
        <v>929</v>
      </c>
      <c r="AU26" s="45">
        <v>114.698595</v>
      </c>
      <c r="AV26" s="45">
        <v>18.993860999999999</v>
      </c>
      <c r="AW26" s="45">
        <v>118.530805</v>
      </c>
      <c r="AX26" s="46">
        <v>252.22326099999998</v>
      </c>
      <c r="AY26" s="47">
        <v>4.0350589918552036</v>
      </c>
      <c r="AZ26" s="47">
        <v>2</v>
      </c>
      <c r="BA26" s="47">
        <v>6.0350589918552036</v>
      </c>
      <c r="BB26" s="46">
        <v>1.8226830947046886</v>
      </c>
      <c r="BC26" s="44">
        <v>1</v>
      </c>
      <c r="BD26" s="47">
        <v>0.54864172653229126</v>
      </c>
      <c r="BE26" s="51" t="s">
        <v>921</v>
      </c>
      <c r="BF26" s="47" t="s">
        <v>1058</v>
      </c>
      <c r="BG26" s="48" t="s">
        <v>961</v>
      </c>
      <c r="BH26" s="48" t="s">
        <v>1059</v>
      </c>
      <c r="BI26" s="48" t="s">
        <v>1060</v>
      </c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 t="s">
        <v>960</v>
      </c>
      <c r="CF26" s="48" t="s">
        <v>1057</v>
      </c>
      <c r="CG26" s="48"/>
      <c r="CH26" s="48"/>
      <c r="CI26" s="48"/>
      <c r="CJ26" s="48"/>
      <c r="CK26" s="49">
        <v>252.22326099999998</v>
      </c>
    </row>
    <row r="27" spans="20:89" x14ac:dyDescent="0.25">
      <c r="T27" s="78">
        <v>2914</v>
      </c>
      <c r="U27" s="54" t="s">
        <v>717</v>
      </c>
      <c r="V27" s="62">
        <v>45633.488888888889</v>
      </c>
      <c r="W27" s="54" t="s">
        <v>896</v>
      </c>
      <c r="X27" s="54" t="s">
        <v>500</v>
      </c>
      <c r="Y27" s="87">
        <v>1</v>
      </c>
      <c r="Z27" s="54" t="s">
        <v>508</v>
      </c>
      <c r="AA27" s="83" t="s">
        <v>620</v>
      </c>
      <c r="AB27" s="83" t="s">
        <v>624</v>
      </c>
      <c r="AC27" s="33" t="s">
        <v>531</v>
      </c>
      <c r="AD27" s="54" t="s">
        <v>808</v>
      </c>
      <c r="AE27" s="54" t="s">
        <v>614</v>
      </c>
      <c r="AF27" s="54" t="s">
        <v>856</v>
      </c>
      <c r="AG27" s="54" t="s">
        <v>541</v>
      </c>
      <c r="AH27" s="54"/>
      <c r="AI27" s="54"/>
      <c r="AJ27" s="54" t="s">
        <v>688</v>
      </c>
      <c r="AK27" s="50" t="s">
        <v>430</v>
      </c>
      <c r="AL27" s="50" t="s">
        <v>435</v>
      </c>
      <c r="AM27" s="55" t="s">
        <v>874</v>
      </c>
      <c r="AN27" s="56">
        <v>32.266666666720994</v>
      </c>
      <c r="AO27" s="57" t="s">
        <v>710</v>
      </c>
      <c r="AP27" s="58" t="s">
        <v>45</v>
      </c>
      <c r="AQ27" s="58" t="s">
        <v>22</v>
      </c>
      <c r="AR27" s="58" t="s">
        <v>884</v>
      </c>
      <c r="AS27" s="58" t="s">
        <v>342</v>
      </c>
      <c r="AT27" s="58" t="s">
        <v>930</v>
      </c>
      <c r="AU27" s="59">
        <v>51.300291000000001</v>
      </c>
      <c r="AV27" s="59">
        <v>97.054775000000006</v>
      </c>
      <c r="AW27" s="59">
        <v>72.440648999999993</v>
      </c>
      <c r="AX27" s="60">
        <v>220.79571500000003</v>
      </c>
      <c r="AY27" s="51">
        <v>4.1873485339366514</v>
      </c>
      <c r="AZ27" s="51">
        <v>2</v>
      </c>
      <c r="BA27" s="51">
        <v>6.1873485339366514</v>
      </c>
      <c r="BB27" s="60">
        <v>1.7778212977120487</v>
      </c>
      <c r="BC27" s="58">
        <v>1</v>
      </c>
      <c r="BD27" s="51">
        <v>0.56248623035787748</v>
      </c>
      <c r="BE27" s="51" t="s">
        <v>957</v>
      </c>
      <c r="BF27" s="51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61">
        <v>220.79571500000003</v>
      </c>
    </row>
    <row r="28" spans="20:89" x14ac:dyDescent="0.25">
      <c r="T28" s="77">
        <v>2915</v>
      </c>
      <c r="U28" s="33" t="s">
        <v>717</v>
      </c>
      <c r="V28" s="39">
        <v>45633.492361111108</v>
      </c>
      <c r="W28" s="33" t="s">
        <v>756</v>
      </c>
      <c r="X28" s="33" t="s">
        <v>491</v>
      </c>
      <c r="Y28" s="86">
        <v>1</v>
      </c>
      <c r="Z28" s="33" t="s">
        <v>501</v>
      </c>
      <c r="AA28" s="82" t="s">
        <v>620</v>
      </c>
      <c r="AB28" s="82" t="s">
        <v>624</v>
      </c>
      <c r="AC28" s="33" t="s">
        <v>531</v>
      </c>
      <c r="AD28" s="33" t="s">
        <v>808</v>
      </c>
      <c r="AE28" s="33" t="s">
        <v>897</v>
      </c>
      <c r="AF28" s="33" t="s">
        <v>541</v>
      </c>
      <c r="AG28" s="33" t="s">
        <v>856</v>
      </c>
      <c r="AH28" s="33"/>
      <c r="AI28" s="33"/>
      <c r="AJ28" s="33" t="s">
        <v>688</v>
      </c>
      <c r="AK28" s="40" t="s">
        <v>435</v>
      </c>
      <c r="AL28" s="40" t="s">
        <v>430</v>
      </c>
      <c r="AM28" s="41" t="s">
        <v>874</v>
      </c>
      <c r="AN28" s="42">
        <v>34.000000000116415</v>
      </c>
      <c r="AO28" s="43" t="s">
        <v>710</v>
      </c>
      <c r="AP28" s="44" t="s">
        <v>22</v>
      </c>
      <c r="AQ28" s="44" t="s">
        <v>45</v>
      </c>
      <c r="AR28" s="44" t="s">
        <v>930</v>
      </c>
      <c r="AS28" s="44" t="s">
        <v>164</v>
      </c>
      <c r="AT28" s="44" t="s">
        <v>884</v>
      </c>
      <c r="AU28" s="45">
        <v>72.440648999999993</v>
      </c>
      <c r="AV28" s="45">
        <v>120.114457</v>
      </c>
      <c r="AW28" s="45">
        <v>51.300291000000001</v>
      </c>
      <c r="AX28" s="46">
        <v>243.85539699999998</v>
      </c>
      <c r="AY28" s="47">
        <v>4.7299292868778284</v>
      </c>
      <c r="AZ28" s="47">
        <v>2</v>
      </c>
      <c r="BA28" s="47">
        <v>6.7299292868778284</v>
      </c>
      <c r="BB28" s="46">
        <v>1.634489684973073</v>
      </c>
      <c r="BC28" s="44">
        <v>1</v>
      </c>
      <c r="BD28" s="47">
        <v>0.61181175335252991</v>
      </c>
      <c r="BE28" s="51" t="s">
        <v>957</v>
      </c>
      <c r="BF28" s="47" t="s">
        <v>1068</v>
      </c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 t="s">
        <v>1027</v>
      </c>
      <c r="CF28" s="48"/>
      <c r="CG28" s="48"/>
      <c r="CH28" s="48"/>
      <c r="CI28" s="48"/>
      <c r="CJ28" s="48"/>
      <c r="CK28" s="49">
        <v>243.85539699999998</v>
      </c>
    </row>
    <row r="29" spans="20:89" x14ac:dyDescent="0.25">
      <c r="T29" s="78">
        <v>2918</v>
      </c>
      <c r="U29" s="54" t="s">
        <v>742</v>
      </c>
      <c r="V29" s="62">
        <v>45633.654166666667</v>
      </c>
      <c r="W29" s="54" t="s">
        <v>852</v>
      </c>
      <c r="X29" s="54" t="s">
        <v>493</v>
      </c>
      <c r="Y29" s="87">
        <v>1</v>
      </c>
      <c r="Z29" s="54" t="s">
        <v>545</v>
      </c>
      <c r="AA29" s="83" t="s">
        <v>620</v>
      </c>
      <c r="AB29" s="83" t="s">
        <v>624</v>
      </c>
      <c r="AC29" s="33" t="s">
        <v>531</v>
      </c>
      <c r="AD29" s="54" t="s">
        <v>808</v>
      </c>
      <c r="AE29" s="54" t="s">
        <v>593</v>
      </c>
      <c r="AF29" s="54" t="s">
        <v>410</v>
      </c>
      <c r="AG29" s="54" t="s">
        <v>899</v>
      </c>
      <c r="AH29" s="54"/>
      <c r="AI29" s="54"/>
      <c r="AJ29" s="54" t="s">
        <v>688</v>
      </c>
      <c r="AK29" s="50" t="s">
        <v>426</v>
      </c>
      <c r="AL29" s="50" t="s">
        <v>461</v>
      </c>
      <c r="AM29" s="55" t="s">
        <v>874</v>
      </c>
      <c r="AN29" s="56">
        <v>19.300000000046566</v>
      </c>
      <c r="AO29" s="57" t="s">
        <v>710</v>
      </c>
      <c r="AP29" s="58" t="s">
        <v>410</v>
      </c>
      <c r="AQ29" s="58" t="s">
        <v>116</v>
      </c>
      <c r="AR29" s="58" t="s">
        <v>931</v>
      </c>
      <c r="AS29" s="58" t="s">
        <v>421</v>
      </c>
      <c r="AT29" s="58" t="s">
        <v>932</v>
      </c>
      <c r="AU29" s="59">
        <v>0</v>
      </c>
      <c r="AV29" s="59">
        <v>127.53</v>
      </c>
      <c r="AW29" s="59">
        <v>126.805691</v>
      </c>
      <c r="AX29" s="60">
        <v>254.335691</v>
      </c>
      <c r="AY29" s="51">
        <v>4.9515626669683259</v>
      </c>
      <c r="AZ29" s="51">
        <v>2</v>
      </c>
      <c r="BA29" s="51">
        <v>6.9515626669683259</v>
      </c>
      <c r="BB29" s="60">
        <v>1.5823780244790995</v>
      </c>
      <c r="BC29" s="58">
        <v>1</v>
      </c>
      <c r="BD29" s="51">
        <v>0.63196024245166604</v>
      </c>
      <c r="BE29" s="51" t="s">
        <v>957</v>
      </c>
      <c r="BF29" s="51" t="s">
        <v>1069</v>
      </c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 t="s">
        <v>1022</v>
      </c>
      <c r="CF29" s="52"/>
      <c r="CG29" s="52"/>
      <c r="CH29" s="52"/>
      <c r="CI29" s="52"/>
      <c r="CJ29" s="52"/>
      <c r="CK29" s="61">
        <v>254.335691</v>
      </c>
    </row>
    <row r="30" spans="20:89" x14ac:dyDescent="0.25">
      <c r="T30" s="78">
        <v>2923</v>
      </c>
      <c r="U30" s="54" t="s">
        <v>743</v>
      </c>
      <c r="V30" s="62">
        <v>45633.872916666667</v>
      </c>
      <c r="W30" s="54" t="s">
        <v>767</v>
      </c>
      <c r="X30" s="54" t="s">
        <v>481</v>
      </c>
      <c r="Y30" s="87">
        <v>1</v>
      </c>
      <c r="Z30" s="54" t="s">
        <v>487</v>
      </c>
      <c r="AA30" s="83" t="s">
        <v>620</v>
      </c>
      <c r="AB30" s="83" t="s">
        <v>624</v>
      </c>
      <c r="AC30" s="54" t="s">
        <v>531</v>
      </c>
      <c r="AD30" s="54" t="s">
        <v>808</v>
      </c>
      <c r="AE30" s="54" t="s">
        <v>604</v>
      </c>
      <c r="AF30" s="54" t="s">
        <v>646</v>
      </c>
      <c r="AG30" s="54" t="s">
        <v>591</v>
      </c>
      <c r="AH30" s="54"/>
      <c r="AI30" s="54" t="s">
        <v>848</v>
      </c>
      <c r="AJ30" s="54" t="s">
        <v>688</v>
      </c>
      <c r="AK30" s="50" t="s">
        <v>432</v>
      </c>
      <c r="AL30" s="50" t="s">
        <v>440</v>
      </c>
      <c r="AM30" s="55" t="s">
        <v>874</v>
      </c>
      <c r="AN30" s="56">
        <v>13.049999999930151</v>
      </c>
      <c r="AO30" s="57" t="s">
        <v>710</v>
      </c>
      <c r="AP30" s="58" t="s">
        <v>71</v>
      </c>
      <c r="AQ30" s="58" t="s">
        <v>72</v>
      </c>
      <c r="AR30" s="58" t="s">
        <v>867</v>
      </c>
      <c r="AS30" s="58" t="s">
        <v>188</v>
      </c>
      <c r="AT30" s="58" t="s">
        <v>934</v>
      </c>
      <c r="AU30" s="59">
        <v>70.253069999999994</v>
      </c>
      <c r="AV30" s="59">
        <v>20.488602</v>
      </c>
      <c r="AW30" s="59">
        <v>81.716767000000004</v>
      </c>
      <c r="AX30" s="60">
        <v>172.458439</v>
      </c>
      <c r="AY30" s="51">
        <v>2.8200822452488685</v>
      </c>
      <c r="AZ30" s="51">
        <v>2</v>
      </c>
      <c r="BA30" s="51">
        <v>4.8200822452488685</v>
      </c>
      <c r="BB30" s="60">
        <v>2.2821187358042794</v>
      </c>
      <c r="BC30" s="58">
        <v>1</v>
      </c>
      <c r="BD30" s="51">
        <v>0.43818929502262438</v>
      </c>
      <c r="BE30" s="51" t="s">
        <v>957</v>
      </c>
      <c r="BF30" s="72" t="s">
        <v>1066</v>
      </c>
      <c r="BG30" s="50"/>
      <c r="BH30" s="50"/>
      <c r="BI30" s="5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 t="s">
        <v>1067</v>
      </c>
      <c r="CF30" s="52"/>
      <c r="CG30" s="52"/>
      <c r="CH30" s="52"/>
      <c r="CI30" s="52"/>
      <c r="CJ30" s="52"/>
      <c r="CK30" s="61">
        <v>172.458439</v>
      </c>
    </row>
    <row r="31" spans="20:89" x14ac:dyDescent="0.25">
      <c r="T31" s="78">
        <v>2919</v>
      </c>
      <c r="U31" s="54" t="s">
        <v>717</v>
      </c>
      <c r="V31" s="62">
        <v>45633.663194444445</v>
      </c>
      <c r="W31" s="54" t="s">
        <v>510</v>
      </c>
      <c r="X31" s="54" t="s">
        <v>500</v>
      </c>
      <c r="Y31" s="87">
        <v>3</v>
      </c>
      <c r="Z31" s="54" t="s">
        <v>4</v>
      </c>
      <c r="AA31" s="83" t="s">
        <v>620</v>
      </c>
      <c r="AB31" s="83" t="s">
        <v>624</v>
      </c>
      <c r="AC31" s="54" t="s">
        <v>531</v>
      </c>
      <c r="AD31" s="54" t="s">
        <v>900</v>
      </c>
      <c r="AE31" s="54" t="s">
        <v>600</v>
      </c>
      <c r="AF31" s="54" t="s">
        <v>519</v>
      </c>
      <c r="AG31" s="54" t="s">
        <v>519</v>
      </c>
      <c r="AH31" s="54"/>
      <c r="AI31" s="54" t="s">
        <v>633</v>
      </c>
      <c r="AJ31" s="54" t="s">
        <v>687</v>
      </c>
      <c r="AK31" s="50" t="e">
        <f>VLOOKUP(LEFT(Solicitacao_Prancha[[#This Row],[ORIGEM]],4),#REF!,2,0)</f>
        <v>#REF!</v>
      </c>
      <c r="AL31" s="50" t="e">
        <f>VLOOKUP(LEFT(Solicitacao_Prancha[[#This Row],[DESTINO]],4),#REF!,2,0)</f>
        <v>#REF!</v>
      </c>
      <c r="AM31" s="55" t="str">
        <f t="shared" ref="AM31" si="8">IF(AN31&gt;=48,"Aderente","Não Aderente")</f>
        <v>Não Aderente</v>
      </c>
      <c r="AN31" s="56">
        <f>((CONCATENATE(Solicitacao_Prancha[[#This Row],[DATA MOVIMENTAÇÃO]]," ",Solicitacao_Prancha[[#This Row],[HORA MOVIMENTAÇÃO]])-Solicitacao_Prancha[[#This Row],[DATA SOLICITAÇÃO]])*24)+3</f>
        <v>42.900000000139698</v>
      </c>
      <c r="AO31" s="57" t="s">
        <v>710</v>
      </c>
      <c r="AP31" s="58" t="str">
        <f>LEFT(Solicitacao_Prancha[[#This Row],[ORIGEM]],4)</f>
        <v>0001</v>
      </c>
      <c r="AQ31" s="58" t="str">
        <f>LEFT(Solicitacao_Prancha[[#This Row],[DESTINO]],4)</f>
        <v>0484</v>
      </c>
      <c r="AR31" s="58" t="str">
        <f t="shared" ref="AR31:AS31" si="9">CONCATENATE(AO31,AP31)</f>
        <v>Lençóis Paulista0001</v>
      </c>
      <c r="AS31" s="58" t="str">
        <f t="shared" si="9"/>
        <v>00010484</v>
      </c>
      <c r="AT31" s="58" t="str">
        <f t="shared" ref="AT31" si="10">CONCATENATE(AO31,AQ31)</f>
        <v>Lençóis Paulista0484</v>
      </c>
      <c r="AU31" s="59" t="e">
        <f>VLOOKUP(AR31,#REF!,2,0)</f>
        <v>#REF!</v>
      </c>
      <c r="AV31" s="59" t="e">
        <f>VLOOKUP(AS31,#REF!,2,0)</f>
        <v>#REF!</v>
      </c>
      <c r="AW31" s="59" t="e">
        <f>VLOOKUP(AT31,#REF!,2,0)</f>
        <v>#REF!</v>
      </c>
      <c r="AX31" s="60">
        <f t="shared" ref="AX31" si="11">IFERROR(SUM(AU31:AW31),200)</f>
        <v>200</v>
      </c>
      <c r="AY31" s="51" t="e">
        <f t="shared" ref="AY31" si="12">(AU31/65)+(AV31/42.5)+(AW31/65)</f>
        <v>#REF!</v>
      </c>
      <c r="AZ31" s="51">
        <v>2</v>
      </c>
      <c r="BA31" s="51" t="e">
        <f t="shared" ref="BA31" si="13">(AY31+AZ31)</f>
        <v>#REF!</v>
      </c>
      <c r="BB31" s="60" t="e">
        <f t="shared" ref="BB31" si="14">11/BA31</f>
        <v>#REF!</v>
      </c>
      <c r="BC31" s="58">
        <f>Solicitacao_Prancha[[#This Row],[QUANT EQUIP]]</f>
        <v>3</v>
      </c>
      <c r="BD31" s="51" t="e">
        <f t="shared" ref="BD31" si="15">BC31/BB31</f>
        <v>#REF!</v>
      </c>
      <c r="BE31" s="51" t="s">
        <v>957</v>
      </c>
      <c r="BF31" s="47" t="s">
        <v>1006</v>
      </c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 t="s">
        <v>1065</v>
      </c>
      <c r="CF31" s="53"/>
      <c r="CG31" s="53"/>
      <c r="CH31" s="53"/>
      <c r="CI31" s="53"/>
      <c r="CJ31" s="53"/>
      <c r="CK31" s="53"/>
    </row>
    <row r="32" spans="20:89" x14ac:dyDescent="0.25">
      <c r="T32" s="78">
        <v>2875</v>
      </c>
      <c r="U32" s="54" t="s">
        <v>745</v>
      </c>
      <c r="V32" s="62">
        <v>45631.84097222222</v>
      </c>
      <c r="W32" s="54" t="s">
        <v>844</v>
      </c>
      <c r="X32" s="54" t="s">
        <v>485</v>
      </c>
      <c r="Y32" s="87">
        <v>8</v>
      </c>
      <c r="Z32" s="54" t="s">
        <v>845</v>
      </c>
      <c r="AA32" s="83" t="s">
        <v>622</v>
      </c>
      <c r="AB32" s="83" t="s">
        <v>846</v>
      </c>
      <c r="AC32" s="54" t="s">
        <v>1</v>
      </c>
      <c r="AD32" s="54" t="s">
        <v>808</v>
      </c>
      <c r="AE32" s="54" t="s">
        <v>604</v>
      </c>
      <c r="AF32" s="54" t="s">
        <v>561</v>
      </c>
      <c r="AG32" s="54" t="s">
        <v>546</v>
      </c>
      <c r="AH32" s="54" t="s">
        <v>847</v>
      </c>
      <c r="AI32" s="54"/>
      <c r="AJ32" s="54" t="s">
        <v>687</v>
      </c>
      <c r="AK32" s="50" t="s">
        <v>427</v>
      </c>
      <c r="AL32" s="50" t="s">
        <v>429</v>
      </c>
      <c r="AM32" s="55" t="s">
        <v>862</v>
      </c>
      <c r="AN32" s="56">
        <v>61.816666666651145</v>
      </c>
      <c r="AO32" s="57" t="s">
        <v>710</v>
      </c>
      <c r="AP32" s="58" t="s">
        <v>87</v>
      </c>
      <c r="AQ32" s="58" t="s">
        <v>88</v>
      </c>
      <c r="AR32" s="58" t="s">
        <v>924</v>
      </c>
      <c r="AS32" s="58" t="s">
        <v>221</v>
      </c>
      <c r="AT32" s="58" t="s">
        <v>925</v>
      </c>
      <c r="AU32" s="59">
        <v>79.987075000000004</v>
      </c>
      <c r="AV32" s="59">
        <v>64.469166000000001</v>
      </c>
      <c r="AW32" s="59">
        <v>100.05212299999999</v>
      </c>
      <c r="AX32" s="60">
        <v>244.508364</v>
      </c>
      <c r="AY32" s="51">
        <v>4.2867553683257924</v>
      </c>
      <c r="AZ32" s="51">
        <v>2</v>
      </c>
      <c r="BA32" s="51">
        <v>6.2867553683257924</v>
      </c>
      <c r="BB32" s="60">
        <v>1.7497102011350218</v>
      </c>
      <c r="BC32" s="58">
        <v>10</v>
      </c>
      <c r="BD32" s="51">
        <v>5.7152321530234476</v>
      </c>
      <c r="BE32" s="51" t="s">
        <v>957</v>
      </c>
      <c r="BF32" s="51" t="s">
        <v>1070</v>
      </c>
      <c r="BG32" s="52" t="s">
        <v>1071</v>
      </c>
      <c r="BH32" s="52" t="s">
        <v>1072</v>
      </c>
      <c r="BI32" s="52" t="s">
        <v>1073</v>
      </c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 t="s">
        <v>988</v>
      </c>
      <c r="CF32" s="52" t="s">
        <v>1074</v>
      </c>
      <c r="CG32" s="52" t="s">
        <v>1075</v>
      </c>
      <c r="CH32" s="52" t="s">
        <v>986</v>
      </c>
      <c r="CI32" s="52"/>
      <c r="CJ32" s="52"/>
      <c r="CK32" s="61">
        <v>2445.0836399999998</v>
      </c>
    </row>
    <row r="33" spans="20:89" x14ac:dyDescent="0.25">
      <c r="T33" s="78">
        <v>2861</v>
      </c>
      <c r="U33" s="54" t="s">
        <v>803</v>
      </c>
      <c r="V33" s="62">
        <v>45631.563888888886</v>
      </c>
      <c r="W33" s="54" t="s">
        <v>804</v>
      </c>
      <c r="X33" s="54" t="s">
        <v>719</v>
      </c>
      <c r="Y33" s="87">
        <v>2</v>
      </c>
      <c r="Z33" s="54" t="s">
        <v>589</v>
      </c>
      <c r="AA33" s="83" t="s">
        <v>620</v>
      </c>
      <c r="AB33" s="83" t="s">
        <v>621</v>
      </c>
      <c r="AC33" s="54" t="s">
        <v>1</v>
      </c>
      <c r="AD33" s="54" t="s">
        <v>832</v>
      </c>
      <c r="AE33" s="54" t="s">
        <v>602</v>
      </c>
      <c r="AF33" s="54" t="s">
        <v>635</v>
      </c>
      <c r="AG33" s="54" t="s">
        <v>638</v>
      </c>
      <c r="AH33" s="54"/>
      <c r="AI33" s="54"/>
      <c r="AJ33" s="54" t="s">
        <v>688</v>
      </c>
      <c r="AK33" s="50" t="s">
        <v>429</v>
      </c>
      <c r="AL33" s="50" t="s">
        <v>429</v>
      </c>
      <c r="AM33" s="55" t="s">
        <v>862</v>
      </c>
      <c r="AN33" s="56">
        <v>100.46666666673264</v>
      </c>
      <c r="AO33" s="57" t="s">
        <v>710</v>
      </c>
      <c r="AP33" s="58" t="s">
        <v>43</v>
      </c>
      <c r="AQ33" s="58" t="s">
        <v>14</v>
      </c>
      <c r="AR33" s="58" t="s">
        <v>870</v>
      </c>
      <c r="AS33" s="58" t="s">
        <v>44</v>
      </c>
      <c r="AT33" s="58" t="s">
        <v>871</v>
      </c>
      <c r="AU33" s="59">
        <v>69.542764000000005</v>
      </c>
      <c r="AV33" s="59">
        <v>8.9438340000000007</v>
      </c>
      <c r="AW33" s="59">
        <v>77.231565000000003</v>
      </c>
      <c r="AX33" s="60">
        <v>155.718163</v>
      </c>
      <c r="AY33" s="51">
        <v>2.468509752941177</v>
      </c>
      <c r="AZ33" s="51">
        <v>2</v>
      </c>
      <c r="BA33" s="51">
        <v>4.468509752941177</v>
      </c>
      <c r="BB33" s="60">
        <v>2.4616708048493776</v>
      </c>
      <c r="BC33" s="58">
        <v>2</v>
      </c>
      <c r="BD33" s="51">
        <v>0.81245631871657753</v>
      </c>
      <c r="BE33" s="51" t="s">
        <v>957</v>
      </c>
      <c r="BF33" s="51" t="s">
        <v>1006</v>
      </c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 t="s">
        <v>1106</v>
      </c>
      <c r="CF33" s="52"/>
      <c r="CG33" s="52"/>
      <c r="CH33" s="52"/>
      <c r="CI33" s="52"/>
      <c r="CJ33" s="52"/>
      <c r="CK33" s="61">
        <v>311.43632600000001</v>
      </c>
    </row>
    <row r="34" spans="20:89" x14ac:dyDescent="0.25">
      <c r="T34" s="78">
        <v>2869</v>
      </c>
      <c r="U34" s="54" t="s">
        <v>803</v>
      </c>
      <c r="V34" s="62">
        <v>45631.775694444441</v>
      </c>
      <c r="W34" s="54" t="s">
        <v>836</v>
      </c>
      <c r="X34" s="54" t="s">
        <v>485</v>
      </c>
      <c r="Y34" s="87">
        <v>1</v>
      </c>
      <c r="Z34" s="54" t="s">
        <v>589</v>
      </c>
      <c r="AA34" s="83" t="s">
        <v>620</v>
      </c>
      <c r="AB34" s="83" t="s">
        <v>621</v>
      </c>
      <c r="AC34" s="54" t="s">
        <v>1</v>
      </c>
      <c r="AD34" s="54" t="s">
        <v>832</v>
      </c>
      <c r="AE34" s="54" t="s">
        <v>593</v>
      </c>
      <c r="AF34" s="54" t="s">
        <v>410</v>
      </c>
      <c r="AG34" s="54" t="s">
        <v>410</v>
      </c>
      <c r="AH34" s="54" t="s">
        <v>837</v>
      </c>
      <c r="AI34" s="54"/>
      <c r="AJ34" s="54" t="s">
        <v>688</v>
      </c>
      <c r="AK34" s="50" t="s">
        <v>426</v>
      </c>
      <c r="AL34" s="50" t="s">
        <v>426</v>
      </c>
      <c r="AM34" s="55" t="s">
        <v>862</v>
      </c>
      <c r="AN34" s="56">
        <v>88.383333333476912</v>
      </c>
      <c r="AO34" s="57" t="s">
        <v>710</v>
      </c>
      <c r="AP34" s="58" t="s">
        <v>410</v>
      </c>
      <c r="AQ34" s="58" t="s">
        <v>410</v>
      </c>
      <c r="AR34" s="58" t="s">
        <v>931</v>
      </c>
      <c r="AS34" s="58" t="s">
        <v>935</v>
      </c>
      <c r="AT34" s="58" t="s">
        <v>931</v>
      </c>
      <c r="AU34" s="59">
        <v>0</v>
      </c>
      <c r="AV34" s="59">
        <v>0</v>
      </c>
      <c r="AW34" s="59">
        <v>0</v>
      </c>
      <c r="AX34" s="60">
        <v>0</v>
      </c>
      <c r="AY34" s="51">
        <v>0</v>
      </c>
      <c r="AZ34" s="51">
        <v>2</v>
      </c>
      <c r="BA34" s="51">
        <v>2</v>
      </c>
      <c r="BB34" s="60">
        <v>5.5</v>
      </c>
      <c r="BC34" s="58">
        <v>1</v>
      </c>
      <c r="BD34" s="51">
        <v>0.18181818181818182</v>
      </c>
      <c r="BE34" s="51" t="s">
        <v>921</v>
      </c>
      <c r="BF34" s="51" t="s">
        <v>1168</v>
      </c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 t="s">
        <v>1169</v>
      </c>
      <c r="CF34" s="52"/>
      <c r="CG34" s="52"/>
      <c r="CH34" s="52"/>
      <c r="CI34" s="52"/>
      <c r="CJ34" s="52"/>
      <c r="CK34" s="61">
        <v>0</v>
      </c>
    </row>
    <row r="35" spans="20:89" x14ac:dyDescent="0.25">
      <c r="T35" s="77">
        <v>2908</v>
      </c>
      <c r="U35" s="33" t="s">
        <v>803</v>
      </c>
      <c r="V35" s="39">
        <v>45632.9375</v>
      </c>
      <c r="W35" s="33" t="s">
        <v>888</v>
      </c>
      <c r="X35" s="33" t="s">
        <v>719</v>
      </c>
      <c r="Y35" s="86">
        <v>1</v>
      </c>
      <c r="Z35" s="33" t="s">
        <v>589</v>
      </c>
      <c r="AA35" s="82" t="s">
        <v>620</v>
      </c>
      <c r="AB35" s="82" t="s">
        <v>621</v>
      </c>
      <c r="AC35" s="33" t="s">
        <v>1</v>
      </c>
      <c r="AD35" s="33" t="s">
        <v>832</v>
      </c>
      <c r="AE35" s="33" t="s">
        <v>607</v>
      </c>
      <c r="AF35" s="33" t="s">
        <v>856</v>
      </c>
      <c r="AG35" s="33" t="s">
        <v>856</v>
      </c>
      <c r="AH35" s="33" t="s">
        <v>889</v>
      </c>
      <c r="AI35" s="33"/>
      <c r="AJ35" s="33" t="s">
        <v>688</v>
      </c>
      <c r="AK35" s="40" t="s">
        <v>430</v>
      </c>
      <c r="AL35" s="40" t="s">
        <v>430</v>
      </c>
      <c r="AM35" s="41" t="s">
        <v>862</v>
      </c>
      <c r="AN35" s="42">
        <v>60.999999999941792</v>
      </c>
      <c r="AO35" s="43" t="s">
        <v>710</v>
      </c>
      <c r="AP35" s="44" t="s">
        <v>45</v>
      </c>
      <c r="AQ35" s="44" t="s">
        <v>45</v>
      </c>
      <c r="AR35" s="44" t="s">
        <v>884</v>
      </c>
      <c r="AS35" s="44" t="s">
        <v>166</v>
      </c>
      <c r="AT35" s="44" t="s">
        <v>884</v>
      </c>
      <c r="AU35" s="45">
        <v>51.300291000000001</v>
      </c>
      <c r="AV35" s="45">
        <v>0</v>
      </c>
      <c r="AW35" s="45">
        <v>51.300291000000001</v>
      </c>
      <c r="AX35" s="46">
        <v>102.600582</v>
      </c>
      <c r="AY35" s="47">
        <v>1.5784704923076924</v>
      </c>
      <c r="AZ35" s="47">
        <v>2</v>
      </c>
      <c r="BA35" s="47">
        <v>3.5784704923076927</v>
      </c>
      <c r="BB35" s="46">
        <v>3.0739389981405978</v>
      </c>
      <c r="BC35" s="44">
        <v>1</v>
      </c>
      <c r="BD35" s="47">
        <v>0.32531549930069931</v>
      </c>
      <c r="BE35" s="51" t="s">
        <v>957</v>
      </c>
      <c r="BF35" s="47" t="s">
        <v>1111</v>
      </c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 t="s">
        <v>1067</v>
      </c>
      <c r="CF35" s="48"/>
      <c r="CG35" s="48"/>
      <c r="CH35" s="48"/>
      <c r="CI35" s="48"/>
      <c r="CJ35" s="48"/>
      <c r="CK35" s="49">
        <v>102.600582</v>
      </c>
    </row>
    <row r="36" spans="20:89" x14ac:dyDescent="0.25">
      <c r="T36" s="77">
        <v>2911</v>
      </c>
      <c r="U36" s="33" t="s">
        <v>742</v>
      </c>
      <c r="V36" s="39">
        <v>45632.994444444441</v>
      </c>
      <c r="W36" s="33" t="s">
        <v>770</v>
      </c>
      <c r="X36" s="33" t="s">
        <v>489</v>
      </c>
      <c r="Y36" s="86">
        <v>1</v>
      </c>
      <c r="Z36" s="33" t="s">
        <v>771</v>
      </c>
      <c r="AA36" s="82" t="s">
        <v>620</v>
      </c>
      <c r="AB36" s="82" t="s">
        <v>621</v>
      </c>
      <c r="AC36" s="33" t="s">
        <v>1</v>
      </c>
      <c r="AD36" s="33" t="s">
        <v>832</v>
      </c>
      <c r="AE36" s="33" t="s">
        <v>604</v>
      </c>
      <c r="AF36" s="33" t="s">
        <v>592</v>
      </c>
      <c r="AG36" s="33" t="s">
        <v>592</v>
      </c>
      <c r="AH36" s="33" t="s">
        <v>894</v>
      </c>
      <c r="AI36" s="33"/>
      <c r="AJ36" s="33" t="s">
        <v>688</v>
      </c>
      <c r="AK36" s="40" t="s">
        <v>444</v>
      </c>
      <c r="AL36" s="40" t="s">
        <v>444</v>
      </c>
      <c r="AM36" s="41" t="s">
        <v>862</v>
      </c>
      <c r="AN36" s="42">
        <v>58.133333333360497</v>
      </c>
      <c r="AO36" s="43" t="s">
        <v>710</v>
      </c>
      <c r="AP36" s="44" t="s">
        <v>150</v>
      </c>
      <c r="AQ36" s="44" t="s">
        <v>150</v>
      </c>
      <c r="AR36" s="44" t="s">
        <v>863</v>
      </c>
      <c r="AS36" s="44" t="s">
        <v>281</v>
      </c>
      <c r="AT36" s="44" t="s">
        <v>863</v>
      </c>
      <c r="AU36" s="45">
        <v>117.431197</v>
      </c>
      <c r="AV36" s="45">
        <v>0</v>
      </c>
      <c r="AW36" s="45">
        <v>117.431197</v>
      </c>
      <c r="AX36" s="46">
        <v>234.86239399999999</v>
      </c>
      <c r="AY36" s="47">
        <v>3.6132675999999999</v>
      </c>
      <c r="AZ36" s="47">
        <v>2</v>
      </c>
      <c r="BA36" s="47">
        <v>5.6132676000000004</v>
      </c>
      <c r="BB36" s="46">
        <v>1.9596429003313505</v>
      </c>
      <c r="BC36" s="44">
        <v>1</v>
      </c>
      <c r="BD36" s="47">
        <v>0.5102970545454546</v>
      </c>
      <c r="BE36" s="51" t="s">
        <v>957</v>
      </c>
      <c r="BF36" s="47" t="s">
        <v>1102</v>
      </c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 t="s">
        <v>1077</v>
      </c>
      <c r="CF36" s="48"/>
      <c r="CG36" s="48"/>
      <c r="CH36" s="48"/>
      <c r="CI36" s="48"/>
      <c r="CJ36" s="48"/>
      <c r="CK36" s="49">
        <v>234.86239399999999</v>
      </c>
    </row>
    <row r="37" spans="20:89" x14ac:dyDescent="0.25">
      <c r="T37" s="78">
        <v>2912</v>
      </c>
      <c r="U37" s="54" t="s">
        <v>718</v>
      </c>
      <c r="V37" s="62">
        <v>45633.008333333331</v>
      </c>
      <c r="W37" s="54" t="s">
        <v>673</v>
      </c>
      <c r="X37" s="54" t="s">
        <v>5</v>
      </c>
      <c r="Y37" s="87">
        <v>1</v>
      </c>
      <c r="Z37" s="54" t="s">
        <v>506</v>
      </c>
      <c r="AA37" s="83" t="s">
        <v>620</v>
      </c>
      <c r="AB37" s="83" t="s">
        <v>624</v>
      </c>
      <c r="AC37" s="54" t="s">
        <v>1</v>
      </c>
      <c r="AD37" s="54" t="s">
        <v>832</v>
      </c>
      <c r="AE37" s="54" t="s">
        <v>604</v>
      </c>
      <c r="AF37" s="54" t="s">
        <v>590</v>
      </c>
      <c r="AG37" s="54" t="s">
        <v>590</v>
      </c>
      <c r="AH37" s="54"/>
      <c r="AI37" s="54"/>
      <c r="AJ37" s="54" t="s">
        <v>687</v>
      </c>
      <c r="AK37" s="50" t="s">
        <v>452</v>
      </c>
      <c r="AL37" s="50" t="s">
        <v>452</v>
      </c>
      <c r="AM37" s="55" t="s">
        <v>862</v>
      </c>
      <c r="AN37" s="56">
        <v>57.799999999988358</v>
      </c>
      <c r="AO37" s="57" t="s">
        <v>710</v>
      </c>
      <c r="AP37" s="58" t="s">
        <v>125</v>
      </c>
      <c r="AQ37" s="58" t="s">
        <v>125</v>
      </c>
      <c r="AR37" s="58" t="s">
        <v>879</v>
      </c>
      <c r="AS37" s="58" t="s">
        <v>252</v>
      </c>
      <c r="AT37" s="58" t="s">
        <v>879</v>
      </c>
      <c r="AU37" s="59">
        <v>186.534639</v>
      </c>
      <c r="AV37" s="59">
        <v>0</v>
      </c>
      <c r="AW37" s="59">
        <v>186.534639</v>
      </c>
      <c r="AX37" s="60">
        <v>373.069278</v>
      </c>
      <c r="AY37" s="51">
        <v>5.739527353846154</v>
      </c>
      <c r="AZ37" s="51">
        <v>2</v>
      </c>
      <c r="BA37" s="51">
        <v>7.739527353846154</v>
      </c>
      <c r="BB37" s="60">
        <v>1.4212754212353234</v>
      </c>
      <c r="BC37" s="58">
        <v>1</v>
      </c>
      <c r="BD37" s="51">
        <v>0.70359339580419578</v>
      </c>
      <c r="BE37" s="51" t="s">
        <v>957</v>
      </c>
      <c r="BF37" s="69">
        <v>44026</v>
      </c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 t="s">
        <v>1101</v>
      </c>
      <c r="CF37" s="52"/>
      <c r="CG37" s="52"/>
      <c r="CH37" s="52"/>
      <c r="CI37" s="52"/>
      <c r="CJ37" s="52"/>
      <c r="CK37" s="61">
        <v>373.069278</v>
      </c>
    </row>
    <row r="38" spans="20:89" x14ac:dyDescent="0.25">
      <c r="T38" s="77">
        <v>2913</v>
      </c>
      <c r="U38" s="33" t="s">
        <v>745</v>
      </c>
      <c r="V38" s="39">
        <v>45633.475694444445</v>
      </c>
      <c r="W38" s="33" t="s">
        <v>539</v>
      </c>
      <c r="X38" s="33" t="s">
        <v>497</v>
      </c>
      <c r="Y38" s="86">
        <v>4</v>
      </c>
      <c r="Z38" s="33" t="s">
        <v>520</v>
      </c>
      <c r="AA38" s="82" t="s">
        <v>622</v>
      </c>
      <c r="AB38" s="82" t="s">
        <v>622</v>
      </c>
      <c r="AC38" s="33" t="s">
        <v>531</v>
      </c>
      <c r="AD38" s="33" t="s">
        <v>832</v>
      </c>
      <c r="AE38" s="33" t="s">
        <v>612</v>
      </c>
      <c r="AF38" s="33" t="s">
        <v>542</v>
      </c>
      <c r="AG38" s="33" t="s">
        <v>829</v>
      </c>
      <c r="AH38" s="33" t="s">
        <v>895</v>
      </c>
      <c r="AI38" s="33"/>
      <c r="AJ38" s="33" t="s">
        <v>688</v>
      </c>
      <c r="AK38" s="40" t="s">
        <v>434</v>
      </c>
      <c r="AL38" s="40" t="s">
        <v>435</v>
      </c>
      <c r="AM38" s="41" t="s">
        <v>874</v>
      </c>
      <c r="AN38" s="42">
        <v>46.083333333372138</v>
      </c>
      <c r="AO38" s="43" t="s">
        <v>710</v>
      </c>
      <c r="AP38" s="44" t="s">
        <v>46</v>
      </c>
      <c r="AQ38" s="44" t="s">
        <v>36</v>
      </c>
      <c r="AR38" s="44" t="s">
        <v>923</v>
      </c>
      <c r="AS38" s="44" t="s">
        <v>343</v>
      </c>
      <c r="AT38" s="44" t="s">
        <v>939</v>
      </c>
      <c r="AU38" s="45">
        <v>62.114722999999998</v>
      </c>
      <c r="AV38" s="45">
        <v>51.902856</v>
      </c>
      <c r="AW38" s="45">
        <v>66.990628999999998</v>
      </c>
      <c r="AX38" s="46">
        <v>181.008208</v>
      </c>
      <c r="AY38" s="47">
        <v>3.2074798552036197</v>
      </c>
      <c r="AZ38" s="47">
        <v>2</v>
      </c>
      <c r="BA38" s="47">
        <v>5.2074798552036192</v>
      </c>
      <c r="BB38" s="46">
        <v>2.1123461455176162</v>
      </c>
      <c r="BC38" s="44">
        <v>4</v>
      </c>
      <c r="BD38" s="47">
        <v>1.8936290382558616</v>
      </c>
      <c r="BE38" s="51" t="s">
        <v>957</v>
      </c>
      <c r="BF38" s="47" t="s">
        <v>1072</v>
      </c>
      <c r="BG38" s="48" t="s">
        <v>1108</v>
      </c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 t="s">
        <v>1075</v>
      </c>
      <c r="CF38" s="48" t="s">
        <v>986</v>
      </c>
      <c r="CG38" s="48"/>
      <c r="CH38" s="48"/>
      <c r="CI38" s="48"/>
      <c r="CJ38" s="48"/>
      <c r="CK38" s="49">
        <v>724.03283199999998</v>
      </c>
    </row>
    <row r="39" spans="20:89" x14ac:dyDescent="0.25">
      <c r="T39" s="77">
        <v>2921</v>
      </c>
      <c r="U39" s="33" t="s">
        <v>718</v>
      </c>
      <c r="V39" s="39">
        <v>45633.724305555559</v>
      </c>
      <c r="W39" s="33" t="s">
        <v>904</v>
      </c>
      <c r="X39" s="33" t="s">
        <v>905</v>
      </c>
      <c r="Y39" s="86">
        <v>1</v>
      </c>
      <c r="Z39" s="33" t="s">
        <v>543</v>
      </c>
      <c r="AA39" s="82" t="s">
        <v>620</v>
      </c>
      <c r="AB39" s="82" t="s">
        <v>624</v>
      </c>
      <c r="AC39" s="33" t="s">
        <v>531</v>
      </c>
      <c r="AD39" s="33" t="s">
        <v>832</v>
      </c>
      <c r="AE39" s="33" t="s">
        <v>604</v>
      </c>
      <c r="AF39" s="33" t="s">
        <v>634</v>
      </c>
      <c r="AG39" s="33" t="s">
        <v>713</v>
      </c>
      <c r="AH39" s="33" t="s">
        <v>906</v>
      </c>
      <c r="AI39" s="33"/>
      <c r="AJ39" s="33" t="s">
        <v>688</v>
      </c>
      <c r="AK39" s="40" t="s">
        <v>433</v>
      </c>
      <c r="AL39" s="40" t="e">
        <v>#N/A</v>
      </c>
      <c r="AM39" s="41" t="s">
        <v>874</v>
      </c>
      <c r="AN39" s="42">
        <v>40.616666666523088</v>
      </c>
      <c r="AO39" s="43" t="s">
        <v>710</v>
      </c>
      <c r="AP39" s="44" t="s">
        <v>73</v>
      </c>
      <c r="AQ39" s="44" t="s">
        <v>941</v>
      </c>
      <c r="AR39" s="44" t="s">
        <v>942</v>
      </c>
      <c r="AS39" s="44" t="s">
        <v>943</v>
      </c>
      <c r="AT39" s="44" t="s">
        <v>944</v>
      </c>
      <c r="AU39" s="45">
        <v>70.198637000000005</v>
      </c>
      <c r="AV39" s="45" t="e">
        <v>#N/A</v>
      </c>
      <c r="AW39" s="45" t="e">
        <v>#N/A</v>
      </c>
      <c r="AX39" s="46">
        <v>200</v>
      </c>
      <c r="AY39" s="47" t="e">
        <v>#N/A</v>
      </c>
      <c r="AZ39" s="47">
        <v>2</v>
      </c>
      <c r="BA39" s="47" t="e">
        <v>#N/A</v>
      </c>
      <c r="BB39" s="46" t="e">
        <v>#N/A</v>
      </c>
      <c r="BC39" s="44">
        <v>1</v>
      </c>
      <c r="BD39" s="47" t="e">
        <v>#N/A</v>
      </c>
      <c r="BE39" s="51" t="s">
        <v>957</v>
      </c>
      <c r="BF39" s="47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9">
        <v>200</v>
      </c>
    </row>
    <row r="40" spans="20:89" x14ac:dyDescent="0.25">
      <c r="T40" s="78">
        <v>2924</v>
      </c>
      <c r="U40" s="54" t="s">
        <v>743</v>
      </c>
      <c r="V40" s="62">
        <v>45633.904166666667</v>
      </c>
      <c r="W40" s="54" t="s">
        <v>890</v>
      </c>
      <c r="X40" s="54" t="s">
        <v>489</v>
      </c>
      <c r="Y40" s="87">
        <v>1</v>
      </c>
      <c r="Z40" s="54" t="s">
        <v>508</v>
      </c>
      <c r="AA40" s="83" t="s">
        <v>620</v>
      </c>
      <c r="AB40" s="83" t="s">
        <v>621</v>
      </c>
      <c r="AC40" s="33" t="s">
        <v>531</v>
      </c>
      <c r="AD40" s="54" t="s">
        <v>832</v>
      </c>
      <c r="AE40" s="54" t="s">
        <v>604</v>
      </c>
      <c r="AF40" s="54" t="s">
        <v>671</v>
      </c>
      <c r="AG40" s="54" t="s">
        <v>659</v>
      </c>
      <c r="AH40" s="54"/>
      <c r="AI40" s="54"/>
      <c r="AJ40" s="54" t="s">
        <v>688</v>
      </c>
      <c r="AK40" s="50" t="s">
        <v>449</v>
      </c>
      <c r="AL40" s="50" t="s">
        <v>449</v>
      </c>
      <c r="AM40" s="55" t="s">
        <v>874</v>
      </c>
      <c r="AN40" s="56">
        <v>36.299999999930151</v>
      </c>
      <c r="AO40" s="57" t="s">
        <v>710</v>
      </c>
      <c r="AP40" s="58" t="s">
        <v>160</v>
      </c>
      <c r="AQ40" s="58" t="s">
        <v>91</v>
      </c>
      <c r="AR40" s="58" t="s">
        <v>945</v>
      </c>
      <c r="AS40" s="58" t="s">
        <v>287</v>
      </c>
      <c r="AT40" s="58" t="s">
        <v>946</v>
      </c>
      <c r="AU40" s="59">
        <v>140.96962500000001</v>
      </c>
      <c r="AV40" s="59">
        <v>5.2246509999999997</v>
      </c>
      <c r="AW40" s="59">
        <v>145.77092400000001</v>
      </c>
      <c r="AX40" s="60">
        <v>291.96519999999998</v>
      </c>
      <c r="AY40" s="51">
        <v>4.5343260262443437</v>
      </c>
      <c r="AZ40" s="51">
        <v>2</v>
      </c>
      <c r="BA40" s="51">
        <v>6.5343260262443437</v>
      </c>
      <c r="BB40" s="60">
        <v>1.6834176862035668</v>
      </c>
      <c r="BC40" s="58">
        <v>1</v>
      </c>
      <c r="BD40" s="51">
        <v>0.59402963874948578</v>
      </c>
      <c r="BE40" s="51" t="s">
        <v>921</v>
      </c>
      <c r="BF40" s="47" t="s">
        <v>1029</v>
      </c>
      <c r="BG40" s="48" t="s">
        <v>1030</v>
      </c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 t="s">
        <v>1037</v>
      </c>
      <c r="CF40" s="52"/>
      <c r="CG40" s="52"/>
      <c r="CH40" s="52"/>
      <c r="CI40" s="52"/>
      <c r="CJ40" s="52"/>
      <c r="CK40" s="61">
        <v>291.96519999999998</v>
      </c>
    </row>
    <row r="41" spans="20:89" x14ac:dyDescent="0.25">
      <c r="T41" s="77">
        <v>2925</v>
      </c>
      <c r="U41" s="33" t="s">
        <v>743</v>
      </c>
      <c r="V41" s="39">
        <v>45633.906944444447</v>
      </c>
      <c r="W41" s="33" t="s">
        <v>753</v>
      </c>
      <c r="X41" s="33" t="s">
        <v>493</v>
      </c>
      <c r="Y41" s="86">
        <v>1</v>
      </c>
      <c r="Z41" s="33" t="s">
        <v>508</v>
      </c>
      <c r="AA41" s="82" t="s">
        <v>620</v>
      </c>
      <c r="AB41" s="82" t="s">
        <v>621</v>
      </c>
      <c r="AC41" s="33" t="s">
        <v>531</v>
      </c>
      <c r="AD41" s="33" t="s">
        <v>832</v>
      </c>
      <c r="AE41" s="33" t="s">
        <v>604</v>
      </c>
      <c r="AF41" s="33" t="s">
        <v>619</v>
      </c>
      <c r="AG41" s="33" t="s">
        <v>659</v>
      </c>
      <c r="AH41" s="33" t="s">
        <v>907</v>
      </c>
      <c r="AI41" s="33"/>
      <c r="AJ41" s="33" t="s">
        <v>688</v>
      </c>
      <c r="AK41" s="40" t="s">
        <v>449</v>
      </c>
      <c r="AL41" s="40" t="s">
        <v>449</v>
      </c>
      <c r="AM41" s="41" t="s">
        <v>874</v>
      </c>
      <c r="AN41" s="42">
        <v>36.233333333220799</v>
      </c>
      <c r="AO41" s="43" t="s">
        <v>710</v>
      </c>
      <c r="AP41" s="44" t="s">
        <v>90</v>
      </c>
      <c r="AQ41" s="44" t="s">
        <v>91</v>
      </c>
      <c r="AR41" s="44" t="s">
        <v>880</v>
      </c>
      <c r="AS41" s="44" t="s">
        <v>292</v>
      </c>
      <c r="AT41" s="44" t="s">
        <v>946</v>
      </c>
      <c r="AU41" s="45">
        <v>143.498819</v>
      </c>
      <c r="AV41" s="45">
        <v>2.5177489999999998</v>
      </c>
      <c r="AW41" s="45">
        <v>145.77092400000001</v>
      </c>
      <c r="AX41" s="46">
        <v>291.78749200000004</v>
      </c>
      <c r="AY41" s="47">
        <v>4.5095448914027152</v>
      </c>
      <c r="AZ41" s="47">
        <v>2</v>
      </c>
      <c r="BA41" s="47">
        <v>6.5095448914027152</v>
      </c>
      <c r="BB41" s="46">
        <v>1.6898262756476137</v>
      </c>
      <c r="BC41" s="44">
        <v>1</v>
      </c>
      <c r="BD41" s="47">
        <v>0.59177680830933777</v>
      </c>
      <c r="BE41" s="51" t="s">
        <v>921</v>
      </c>
      <c r="BF41" s="47" t="s">
        <v>1029</v>
      </c>
      <c r="BG41" s="48" t="s">
        <v>1030</v>
      </c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 t="s">
        <v>1037</v>
      </c>
      <c r="CF41" s="48"/>
      <c r="CG41" s="48"/>
      <c r="CH41" s="48"/>
      <c r="CI41" s="48"/>
      <c r="CJ41" s="48"/>
      <c r="CK41" s="49">
        <v>291.78749200000004</v>
      </c>
    </row>
    <row r="42" spans="20:89" x14ac:dyDescent="0.25">
      <c r="T42" s="78">
        <v>2928</v>
      </c>
      <c r="U42" s="54" t="s">
        <v>718</v>
      </c>
      <c r="V42" s="62">
        <v>45634.055555555555</v>
      </c>
      <c r="W42" s="54" t="s">
        <v>575</v>
      </c>
      <c r="X42" s="54" t="s">
        <v>719</v>
      </c>
      <c r="Y42" s="87">
        <v>4</v>
      </c>
      <c r="Z42" s="54" t="s">
        <v>4</v>
      </c>
      <c r="AA42" s="83" t="s">
        <v>622</v>
      </c>
      <c r="AB42" s="83" t="s">
        <v>621</v>
      </c>
      <c r="AC42" s="33" t="s">
        <v>531</v>
      </c>
      <c r="AD42" s="54" t="s">
        <v>832</v>
      </c>
      <c r="AE42" s="54" t="s">
        <v>604</v>
      </c>
      <c r="AF42" s="54" t="s">
        <v>644</v>
      </c>
      <c r="AG42" s="54" t="s">
        <v>666</v>
      </c>
      <c r="AH42" s="54"/>
      <c r="AI42" s="54"/>
      <c r="AJ42" s="54" t="s">
        <v>688</v>
      </c>
      <c r="AK42" s="50" t="s">
        <v>427</v>
      </c>
      <c r="AL42" s="50" t="s">
        <v>473</v>
      </c>
      <c r="AM42" s="55" t="s">
        <v>874</v>
      </c>
      <c r="AN42" s="56">
        <v>32.666666666627862</v>
      </c>
      <c r="AO42" s="57" t="s">
        <v>710</v>
      </c>
      <c r="AP42" s="58" t="s">
        <v>51</v>
      </c>
      <c r="AQ42" s="58" t="s">
        <v>162</v>
      </c>
      <c r="AR42" s="58" t="s">
        <v>866</v>
      </c>
      <c r="AS42" s="58" t="s">
        <v>394</v>
      </c>
      <c r="AT42" s="58" t="s">
        <v>865</v>
      </c>
      <c r="AU42" s="59">
        <v>81.802344000000005</v>
      </c>
      <c r="AV42" s="59">
        <v>132.501339</v>
      </c>
      <c r="AW42" s="59">
        <v>89.819907999999998</v>
      </c>
      <c r="AX42" s="60">
        <v>304.12359100000003</v>
      </c>
      <c r="AY42" s="51">
        <v>5.7580209031674201</v>
      </c>
      <c r="AZ42" s="51">
        <v>2</v>
      </c>
      <c r="BA42" s="51">
        <v>7.7580209031674201</v>
      </c>
      <c r="BB42" s="60">
        <v>1.4178873887164902</v>
      </c>
      <c r="BC42" s="58">
        <v>4</v>
      </c>
      <c r="BD42" s="51">
        <v>2.821098510242698</v>
      </c>
      <c r="BE42" s="51" t="s">
        <v>957</v>
      </c>
      <c r="BF42" s="51" t="s">
        <v>1104</v>
      </c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 t="s">
        <v>1105</v>
      </c>
      <c r="CF42" s="52"/>
      <c r="CG42" s="52"/>
      <c r="CH42" s="52"/>
      <c r="CI42" s="52"/>
      <c r="CJ42" s="52"/>
      <c r="CK42" s="61">
        <v>1216.4943640000001</v>
      </c>
    </row>
    <row r="43" spans="20:89" x14ac:dyDescent="0.25">
      <c r="T43" s="78">
        <v>2931</v>
      </c>
      <c r="U43" s="54" t="s">
        <v>718</v>
      </c>
      <c r="V43" s="62">
        <v>45634.1875</v>
      </c>
      <c r="W43" s="54" t="s">
        <v>775</v>
      </c>
      <c r="X43" s="54" t="s">
        <v>719</v>
      </c>
      <c r="Y43" s="87">
        <v>2</v>
      </c>
      <c r="Z43" s="54" t="s">
        <v>487</v>
      </c>
      <c r="AA43" s="83" t="s">
        <v>621</v>
      </c>
      <c r="AB43" s="83" t="s">
        <v>621</v>
      </c>
      <c r="AC43" s="33" t="s">
        <v>531</v>
      </c>
      <c r="AD43" s="54" t="s">
        <v>832</v>
      </c>
      <c r="AE43" s="54" t="s">
        <v>604</v>
      </c>
      <c r="AF43" s="54" t="s">
        <v>686</v>
      </c>
      <c r="AG43" s="54" t="s">
        <v>683</v>
      </c>
      <c r="AH43" s="54"/>
      <c r="AI43" s="54"/>
      <c r="AJ43" s="54" t="s">
        <v>688</v>
      </c>
      <c r="AK43" s="50" t="s">
        <v>435</v>
      </c>
      <c r="AL43" s="50" t="s">
        <v>455</v>
      </c>
      <c r="AM43" s="55" t="s">
        <v>874</v>
      </c>
      <c r="AN43" s="56">
        <v>29.499999999941792</v>
      </c>
      <c r="AO43" s="57" t="s">
        <v>710</v>
      </c>
      <c r="AP43" s="58" t="s">
        <v>79</v>
      </c>
      <c r="AQ43" s="58" t="s">
        <v>38</v>
      </c>
      <c r="AR43" s="58" t="s">
        <v>875</v>
      </c>
      <c r="AS43" s="58" t="s">
        <v>322</v>
      </c>
      <c r="AT43" s="58" t="s">
        <v>876</v>
      </c>
      <c r="AU43" s="59">
        <v>64.032697999999996</v>
      </c>
      <c r="AV43" s="59">
        <v>60.454631999999997</v>
      </c>
      <c r="AW43" s="59">
        <v>76.933678999999998</v>
      </c>
      <c r="AX43" s="60">
        <v>201.42100899999997</v>
      </c>
      <c r="AY43" s="51">
        <v>3.5911754217194574</v>
      </c>
      <c r="AZ43" s="51">
        <v>2</v>
      </c>
      <c r="BA43" s="51">
        <v>5.5911754217194574</v>
      </c>
      <c r="BB43" s="60">
        <v>1.9673859556023667</v>
      </c>
      <c r="BC43" s="58">
        <v>2</v>
      </c>
      <c r="BD43" s="51">
        <v>1.0165773494035377</v>
      </c>
      <c r="BE43" s="51" t="s">
        <v>957</v>
      </c>
      <c r="BF43" s="51" t="s">
        <v>1103</v>
      </c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 t="s">
        <v>1027</v>
      </c>
      <c r="CF43" s="52"/>
      <c r="CG43" s="52"/>
      <c r="CH43" s="52"/>
      <c r="CI43" s="52"/>
      <c r="CJ43" s="52"/>
      <c r="CK43" s="61">
        <v>402.84201799999994</v>
      </c>
    </row>
    <row r="44" spans="20:89" x14ac:dyDescent="0.25">
      <c r="T44" s="77">
        <v>2932</v>
      </c>
      <c r="U44" s="33" t="s">
        <v>745</v>
      </c>
      <c r="V44" s="39">
        <v>45634.439583333333</v>
      </c>
      <c r="W44" s="33" t="s">
        <v>572</v>
      </c>
      <c r="X44" s="33" t="s">
        <v>553</v>
      </c>
      <c r="Y44" s="86">
        <v>3</v>
      </c>
      <c r="Z44" s="33" t="s">
        <v>583</v>
      </c>
      <c r="AA44" s="82" t="s">
        <v>624</v>
      </c>
      <c r="AB44" s="82" t="s">
        <v>622</v>
      </c>
      <c r="AC44" s="33" t="s">
        <v>531</v>
      </c>
      <c r="AD44" s="33" t="s">
        <v>832</v>
      </c>
      <c r="AE44" s="33" t="s">
        <v>909</v>
      </c>
      <c r="AF44" s="33" t="s">
        <v>910</v>
      </c>
      <c r="AG44" s="33" t="s">
        <v>911</v>
      </c>
      <c r="AH44" s="33"/>
      <c r="AI44" s="33"/>
      <c r="AJ44" s="33" t="s">
        <v>687</v>
      </c>
      <c r="AK44" s="40" t="s">
        <v>445</v>
      </c>
      <c r="AL44" s="40" t="s">
        <v>445</v>
      </c>
      <c r="AM44" s="41" t="s">
        <v>874</v>
      </c>
      <c r="AN44" s="42">
        <v>28.016666666662786</v>
      </c>
      <c r="AO44" s="43" t="s">
        <v>710</v>
      </c>
      <c r="AP44" s="44" t="s">
        <v>93</v>
      </c>
      <c r="AQ44" s="44" t="s">
        <v>68</v>
      </c>
      <c r="AR44" s="44" t="s">
        <v>947</v>
      </c>
      <c r="AS44" s="44" t="s">
        <v>353</v>
      </c>
      <c r="AT44" s="44" t="s">
        <v>948</v>
      </c>
      <c r="AU44" s="45">
        <v>110.42820500000001</v>
      </c>
      <c r="AV44" s="45">
        <v>24.811955000000001</v>
      </c>
      <c r="AW44" s="45">
        <v>130.638249</v>
      </c>
      <c r="AX44" s="46">
        <v>265.87840900000003</v>
      </c>
      <c r="AY44" s="47">
        <v>4.2925253828054295</v>
      </c>
      <c r="AZ44" s="47">
        <v>2</v>
      </c>
      <c r="BA44" s="47">
        <v>6.2925253828054295</v>
      </c>
      <c r="BB44" s="46">
        <v>1.7481057811952461</v>
      </c>
      <c r="BC44" s="44">
        <v>3</v>
      </c>
      <c r="BD44" s="47">
        <v>1.7161432862196626</v>
      </c>
      <c r="BE44" s="51" t="s">
        <v>957</v>
      </c>
      <c r="BF44" s="47" t="s">
        <v>1070</v>
      </c>
      <c r="BG44" s="48" t="s">
        <v>1109</v>
      </c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 t="s">
        <v>988</v>
      </c>
      <c r="CF44" s="48" t="s">
        <v>1110</v>
      </c>
      <c r="CG44" s="48"/>
      <c r="CH44" s="48"/>
      <c r="CI44" s="48"/>
      <c r="CJ44" s="48"/>
      <c r="CK44" s="49">
        <v>797.6352270000001</v>
      </c>
    </row>
    <row r="45" spans="20:89" x14ac:dyDescent="0.25">
      <c r="T45" s="78">
        <v>2933</v>
      </c>
      <c r="U45" s="54" t="s">
        <v>718</v>
      </c>
      <c r="V45" s="39">
        <v>45634.464583333334</v>
      </c>
      <c r="W45" s="54" t="s">
        <v>574</v>
      </c>
      <c r="X45" s="54" t="s">
        <v>744</v>
      </c>
      <c r="Y45" s="87">
        <v>7</v>
      </c>
      <c r="Z45" s="54" t="s">
        <v>516</v>
      </c>
      <c r="AA45" s="83" t="s">
        <v>621</v>
      </c>
      <c r="AB45" s="83" t="s">
        <v>624</v>
      </c>
      <c r="AC45" s="33" t="s">
        <v>531</v>
      </c>
      <c r="AD45" s="54" t="s">
        <v>832</v>
      </c>
      <c r="AE45" s="54" t="s">
        <v>912</v>
      </c>
      <c r="AF45" s="54" t="s">
        <v>635</v>
      </c>
      <c r="AG45" s="54" t="s">
        <v>638</v>
      </c>
      <c r="AH45" s="54"/>
      <c r="AI45" s="54"/>
      <c r="AJ45" s="54" t="s">
        <v>688</v>
      </c>
      <c r="AK45" s="50" t="s">
        <v>429</v>
      </c>
      <c r="AL45" s="50" t="s">
        <v>429</v>
      </c>
      <c r="AM45" s="55" t="s">
        <v>874</v>
      </c>
      <c r="AN45" s="56">
        <v>24.016666666720994</v>
      </c>
      <c r="AO45" s="57" t="s">
        <v>710</v>
      </c>
      <c r="AP45" s="58" t="s">
        <v>43</v>
      </c>
      <c r="AQ45" s="58" t="s">
        <v>14</v>
      </c>
      <c r="AR45" s="58" t="s">
        <v>870</v>
      </c>
      <c r="AS45" s="58" t="s">
        <v>44</v>
      </c>
      <c r="AT45" s="58" t="s">
        <v>871</v>
      </c>
      <c r="AU45" s="59">
        <v>69.542764000000005</v>
      </c>
      <c r="AV45" s="59">
        <v>8.9438340000000007</v>
      </c>
      <c r="AW45" s="59">
        <v>77.231565000000003</v>
      </c>
      <c r="AX45" s="60">
        <v>155.718163</v>
      </c>
      <c r="AY45" s="51">
        <v>2.468509752941177</v>
      </c>
      <c r="AZ45" s="51">
        <v>2</v>
      </c>
      <c r="BA45" s="51">
        <v>4.468509752941177</v>
      </c>
      <c r="BB45" s="60">
        <v>2.4616708048493776</v>
      </c>
      <c r="BC45" s="58">
        <v>7</v>
      </c>
      <c r="BD45" s="51">
        <v>2.8435971155080217</v>
      </c>
      <c r="BE45" s="51" t="s">
        <v>957</v>
      </c>
      <c r="BF45" s="51" t="s">
        <v>1006</v>
      </c>
      <c r="BG45" s="52" t="s">
        <v>1099</v>
      </c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 t="s">
        <v>1106</v>
      </c>
      <c r="CF45" s="52" t="s">
        <v>1107</v>
      </c>
      <c r="CG45" s="52"/>
      <c r="CH45" s="52"/>
      <c r="CI45" s="52"/>
      <c r="CJ45" s="52"/>
      <c r="CK45" s="61">
        <v>1090.027141</v>
      </c>
    </row>
    <row r="46" spans="20:89" x14ac:dyDescent="0.25">
      <c r="T46" s="77">
        <v>2934</v>
      </c>
      <c r="U46" s="33" t="s">
        <v>718</v>
      </c>
      <c r="V46" s="39">
        <v>45634.46597222222</v>
      </c>
      <c r="W46" s="33" t="s">
        <v>574</v>
      </c>
      <c r="X46" s="33" t="s">
        <v>5</v>
      </c>
      <c r="Y46" s="86">
        <v>1</v>
      </c>
      <c r="Z46" s="33" t="s">
        <v>516</v>
      </c>
      <c r="AA46" s="82" t="s">
        <v>620</v>
      </c>
      <c r="AB46" s="82" t="s">
        <v>621</v>
      </c>
      <c r="AC46" s="33" t="s">
        <v>531</v>
      </c>
      <c r="AD46" s="33" t="s">
        <v>832</v>
      </c>
      <c r="AE46" s="33" t="s">
        <v>913</v>
      </c>
      <c r="AF46" s="33" t="s">
        <v>635</v>
      </c>
      <c r="AG46" s="33" t="s">
        <v>638</v>
      </c>
      <c r="AH46" s="33"/>
      <c r="AI46" s="33"/>
      <c r="AJ46" s="33" t="s">
        <v>688</v>
      </c>
      <c r="AK46" s="40" t="s">
        <v>429</v>
      </c>
      <c r="AL46" s="40" t="s">
        <v>429</v>
      </c>
      <c r="AM46" s="41" t="s">
        <v>874</v>
      </c>
      <c r="AN46" s="42">
        <v>24.016666666720994</v>
      </c>
      <c r="AO46" s="43" t="s">
        <v>710</v>
      </c>
      <c r="AP46" s="44" t="s">
        <v>43</v>
      </c>
      <c r="AQ46" s="44" t="s">
        <v>14</v>
      </c>
      <c r="AR46" s="44" t="s">
        <v>870</v>
      </c>
      <c r="AS46" s="44" t="s">
        <v>44</v>
      </c>
      <c r="AT46" s="44" t="s">
        <v>871</v>
      </c>
      <c r="AU46" s="45">
        <v>69.542764000000005</v>
      </c>
      <c r="AV46" s="45">
        <v>8.9438340000000007</v>
      </c>
      <c r="AW46" s="45">
        <v>77.231565000000003</v>
      </c>
      <c r="AX46" s="46">
        <v>155.718163</v>
      </c>
      <c r="AY46" s="47">
        <v>2.468509752941177</v>
      </c>
      <c r="AZ46" s="47">
        <v>2</v>
      </c>
      <c r="BA46" s="47">
        <v>4.468509752941177</v>
      </c>
      <c r="BB46" s="46">
        <v>2.4616708048493776</v>
      </c>
      <c r="BC46" s="44">
        <v>1</v>
      </c>
      <c r="BD46" s="47">
        <v>0.40622815935828877</v>
      </c>
      <c r="BE46" s="51" t="s">
        <v>957</v>
      </c>
      <c r="BF46" s="69">
        <v>44021</v>
      </c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 t="s">
        <v>1106</v>
      </c>
      <c r="CF46" s="48"/>
      <c r="CG46" s="48"/>
      <c r="CH46" s="48"/>
      <c r="CI46" s="48"/>
      <c r="CJ46" s="48"/>
      <c r="CK46" s="49">
        <v>155.718163</v>
      </c>
    </row>
    <row r="47" spans="20:89" x14ac:dyDescent="0.25">
      <c r="T47" s="78">
        <v>2938</v>
      </c>
      <c r="U47" s="33" t="s">
        <v>717</v>
      </c>
      <c r="V47" s="39">
        <v>45634.57708333333</v>
      </c>
      <c r="W47" s="54" t="s">
        <v>631</v>
      </c>
      <c r="X47" s="54" t="s">
        <v>500</v>
      </c>
      <c r="Y47" s="87">
        <v>1</v>
      </c>
      <c r="Z47" s="54" t="s">
        <v>543</v>
      </c>
      <c r="AA47" s="83" t="s">
        <v>621</v>
      </c>
      <c r="AB47" s="83" t="s">
        <v>621</v>
      </c>
      <c r="AC47" s="33" t="s">
        <v>531</v>
      </c>
      <c r="AD47" s="54" t="s">
        <v>832</v>
      </c>
      <c r="AE47" s="54" t="s">
        <v>916</v>
      </c>
      <c r="AF47" s="54" t="s">
        <v>632</v>
      </c>
      <c r="AG47" s="54" t="s">
        <v>632</v>
      </c>
      <c r="AH47" s="54"/>
      <c r="AI47" s="54"/>
      <c r="AJ47" s="54"/>
      <c r="AK47" s="50" t="s">
        <v>477</v>
      </c>
      <c r="AL47" s="50" t="s">
        <v>477</v>
      </c>
      <c r="AM47" s="55" t="s">
        <v>874</v>
      </c>
      <c r="AN47" s="56">
        <v>28.016666666662786</v>
      </c>
      <c r="AO47" s="57" t="s">
        <v>710</v>
      </c>
      <c r="AP47" s="58" t="s">
        <v>402</v>
      </c>
      <c r="AQ47" s="58" t="s">
        <v>402</v>
      </c>
      <c r="AR47" s="58" t="s">
        <v>949</v>
      </c>
      <c r="AS47" s="58" t="s">
        <v>406</v>
      </c>
      <c r="AT47" s="58" t="s">
        <v>949</v>
      </c>
      <c r="AU47" s="59">
        <v>832.70887900000002</v>
      </c>
      <c r="AV47" s="59">
        <v>0</v>
      </c>
      <c r="AW47" s="59">
        <v>832.70887900000002</v>
      </c>
      <c r="AX47" s="60">
        <v>1665.417758</v>
      </c>
      <c r="AY47" s="51">
        <v>25.621811661538462</v>
      </c>
      <c r="AZ47" s="51">
        <v>2</v>
      </c>
      <c r="BA47" s="51">
        <v>27.621811661538462</v>
      </c>
      <c r="BB47" s="60">
        <v>0.39823600764452277</v>
      </c>
      <c r="BC47" s="58">
        <v>1</v>
      </c>
      <c r="BD47" s="51">
        <v>2.5110737874125877</v>
      </c>
      <c r="BE47" s="51" t="s">
        <v>921</v>
      </c>
      <c r="BF47" s="51" t="s">
        <v>1089</v>
      </c>
      <c r="BG47" s="52" t="s">
        <v>1167</v>
      </c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 t="s">
        <v>1088</v>
      </c>
      <c r="CF47" s="52"/>
      <c r="CG47" s="52"/>
      <c r="CH47" s="52"/>
      <c r="CI47" s="52"/>
      <c r="CJ47" s="52"/>
      <c r="CK47" s="61">
        <v>1665.417758</v>
      </c>
    </row>
    <row r="48" spans="20:89" x14ac:dyDescent="0.25">
      <c r="T48" s="77">
        <v>2943</v>
      </c>
      <c r="U48" s="33" t="s">
        <v>743</v>
      </c>
      <c r="V48" s="39">
        <v>45634.881944444445</v>
      </c>
      <c r="W48" s="33" t="s">
        <v>527</v>
      </c>
      <c r="X48" s="33" t="s">
        <v>489</v>
      </c>
      <c r="Y48" s="86">
        <v>1</v>
      </c>
      <c r="Z48" s="33" t="s">
        <v>4</v>
      </c>
      <c r="AA48" s="82" t="s">
        <v>620</v>
      </c>
      <c r="AB48" s="82" t="s">
        <v>621</v>
      </c>
      <c r="AC48" s="33" t="s">
        <v>531</v>
      </c>
      <c r="AD48" s="33" t="s">
        <v>832</v>
      </c>
      <c r="AE48" s="33" t="s">
        <v>600</v>
      </c>
      <c r="AF48" s="33" t="s">
        <v>590</v>
      </c>
      <c r="AG48" s="33" t="s">
        <v>565</v>
      </c>
      <c r="AH48" s="33"/>
      <c r="AI48" s="33" t="s">
        <v>633</v>
      </c>
      <c r="AJ48" s="33" t="s">
        <v>688</v>
      </c>
      <c r="AK48" s="40" t="s">
        <v>452</v>
      </c>
      <c r="AL48" s="40" t="s">
        <v>453</v>
      </c>
      <c r="AM48" s="41" t="s">
        <v>874</v>
      </c>
      <c r="AN48" s="42">
        <v>11.833333333313931</v>
      </c>
      <c r="AO48" s="43" t="s">
        <v>710</v>
      </c>
      <c r="AP48" s="44" t="s">
        <v>125</v>
      </c>
      <c r="AQ48" s="44" t="s">
        <v>145</v>
      </c>
      <c r="AR48" s="44" t="s">
        <v>879</v>
      </c>
      <c r="AS48" s="44" t="s">
        <v>279</v>
      </c>
      <c r="AT48" s="44" t="s">
        <v>937</v>
      </c>
      <c r="AU48" s="45">
        <v>186.534639</v>
      </c>
      <c r="AV48" s="45">
        <v>69.780349000000001</v>
      </c>
      <c r="AW48" s="45">
        <v>171.01308599999999</v>
      </c>
      <c r="AX48" s="46">
        <v>427.32807399999996</v>
      </c>
      <c r="AY48" s="47">
        <v>7.142624795475113</v>
      </c>
      <c r="AZ48" s="47">
        <v>2</v>
      </c>
      <c r="BA48" s="47">
        <v>9.142624795475113</v>
      </c>
      <c r="BB48" s="46">
        <v>1.2031555757865229</v>
      </c>
      <c r="BC48" s="44">
        <v>1</v>
      </c>
      <c r="BD48" s="47">
        <v>0.83114770867955567</v>
      </c>
      <c r="BE48" s="51" t="s">
        <v>957</v>
      </c>
      <c r="BF48" s="47" t="s">
        <v>1099</v>
      </c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 t="s">
        <v>1100</v>
      </c>
      <c r="CF48" s="48"/>
      <c r="CG48" s="48"/>
      <c r="CH48" s="48"/>
      <c r="CI48" s="48"/>
      <c r="CJ48" s="48"/>
      <c r="CK48" s="49">
        <v>427.32807399999996</v>
      </c>
    </row>
    <row r="49" spans="20:89" x14ac:dyDescent="0.25">
      <c r="T49" s="78">
        <v>2947</v>
      </c>
      <c r="U49" s="54" t="s">
        <v>743</v>
      </c>
      <c r="V49" s="39">
        <v>45635.068749999999</v>
      </c>
      <c r="W49" s="54" t="s">
        <v>521</v>
      </c>
      <c r="X49" s="54" t="s">
        <v>491</v>
      </c>
      <c r="Y49" s="87">
        <v>1</v>
      </c>
      <c r="Z49" s="54" t="s">
        <v>4</v>
      </c>
      <c r="AA49" s="83" t="s">
        <v>620</v>
      </c>
      <c r="AB49" s="83" t="s">
        <v>621</v>
      </c>
      <c r="AC49" s="54" t="s">
        <v>531</v>
      </c>
      <c r="AD49" s="54" t="s">
        <v>832</v>
      </c>
      <c r="AE49" s="54" t="s">
        <v>595</v>
      </c>
      <c r="AF49" s="54" t="s">
        <v>590</v>
      </c>
      <c r="AG49" s="54" t="s">
        <v>754</v>
      </c>
      <c r="AH49" s="54" t="s">
        <v>920</v>
      </c>
      <c r="AI49" s="54" t="s">
        <v>630</v>
      </c>
      <c r="AJ49" s="54" t="s">
        <v>687</v>
      </c>
      <c r="AK49" s="50" t="s">
        <v>452</v>
      </c>
      <c r="AL49" s="50" t="s">
        <v>426</v>
      </c>
      <c r="AM49" s="55" t="s">
        <v>874</v>
      </c>
      <c r="AN49" s="56">
        <v>11.349999999976717</v>
      </c>
      <c r="AO49" s="57" t="s">
        <v>710</v>
      </c>
      <c r="AP49" s="58" t="s">
        <v>125</v>
      </c>
      <c r="AQ49" s="58" t="s">
        <v>100</v>
      </c>
      <c r="AR49" s="58" t="s">
        <v>879</v>
      </c>
      <c r="AS49" s="58" t="s">
        <v>390</v>
      </c>
      <c r="AT49" s="58" t="s">
        <v>940</v>
      </c>
      <c r="AU49" s="59">
        <v>186.534639</v>
      </c>
      <c r="AV49" s="59">
        <v>184.68985499999999</v>
      </c>
      <c r="AW49" s="59">
        <v>8.1680580000000003</v>
      </c>
      <c r="AX49" s="60">
        <v>379.39255199999997</v>
      </c>
      <c r="AY49" s="51">
        <v>7.341069754751131</v>
      </c>
      <c r="AZ49" s="51">
        <v>2</v>
      </c>
      <c r="BA49" s="51">
        <v>9.3410697547511319</v>
      </c>
      <c r="BB49" s="60">
        <v>1.177595317110772</v>
      </c>
      <c r="BC49" s="58">
        <v>1</v>
      </c>
      <c r="BD49" s="51">
        <v>0.84918815952283011</v>
      </c>
      <c r="BE49" s="51" t="s">
        <v>957</v>
      </c>
      <c r="BF49" s="51" t="s">
        <v>1112</v>
      </c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 t="s">
        <v>1028</v>
      </c>
      <c r="CF49" s="52"/>
      <c r="CG49" s="52"/>
      <c r="CH49" s="52"/>
      <c r="CI49" s="52"/>
      <c r="CJ49" s="52"/>
      <c r="CK49" s="61">
        <v>379.39255199999997</v>
      </c>
    </row>
    <row r="50" spans="20:89" x14ac:dyDescent="0.25">
      <c r="T50" s="77">
        <v>2948</v>
      </c>
      <c r="U50" s="33" t="s">
        <v>718</v>
      </c>
      <c r="V50" s="39">
        <v>45634.044444444444</v>
      </c>
      <c r="W50" s="33" t="s">
        <v>901</v>
      </c>
      <c r="X50" s="33" t="s">
        <v>744</v>
      </c>
      <c r="Y50" s="86">
        <v>7</v>
      </c>
      <c r="Z50" s="33" t="s">
        <v>501</v>
      </c>
      <c r="AA50" s="82" t="s">
        <v>627</v>
      </c>
      <c r="AB50" s="82" t="s">
        <v>621</v>
      </c>
      <c r="AC50" s="33" t="s">
        <v>1</v>
      </c>
      <c r="AD50" s="33" t="s">
        <v>780</v>
      </c>
      <c r="AE50" s="33" t="s">
        <v>601</v>
      </c>
      <c r="AF50" s="33" t="s">
        <v>716</v>
      </c>
      <c r="AG50" s="33" t="s">
        <v>908</v>
      </c>
      <c r="AH50" s="33"/>
      <c r="AI50" s="33"/>
      <c r="AJ50" s="33" t="s">
        <v>688</v>
      </c>
      <c r="AK50" s="40" t="s">
        <v>437</v>
      </c>
      <c r="AL50" s="40" t="s">
        <v>424</v>
      </c>
      <c r="AM50" s="41" t="s">
        <v>862</v>
      </c>
      <c r="AN50" s="42">
        <v>51.933333333407063</v>
      </c>
      <c r="AO50" s="43" t="s">
        <v>710</v>
      </c>
      <c r="AP50" s="44" t="s">
        <v>26</v>
      </c>
      <c r="AQ50" s="44" t="s">
        <v>105</v>
      </c>
      <c r="AR50" s="44" t="s">
        <v>963</v>
      </c>
      <c r="AS50" s="44" t="s">
        <v>397</v>
      </c>
      <c r="AT50" s="44" t="s">
        <v>964</v>
      </c>
      <c r="AU50" s="45">
        <v>56.144523999999997</v>
      </c>
      <c r="AV50" s="45">
        <v>68.308223999999996</v>
      </c>
      <c r="AW50" s="45">
        <v>58.109979000000003</v>
      </c>
      <c r="AX50" s="46">
        <v>182.562727</v>
      </c>
      <c r="AY50" s="47">
        <v>3.3650139140271493</v>
      </c>
      <c r="AZ50" s="47">
        <v>2</v>
      </c>
      <c r="BA50" s="47">
        <v>5.3650139140271493</v>
      </c>
      <c r="BB50" s="46">
        <v>2.0503208707883949</v>
      </c>
      <c r="BC50" s="44">
        <v>7</v>
      </c>
      <c r="BD50" s="47">
        <v>3.4140997634718224</v>
      </c>
      <c r="BE50" s="51" t="s">
        <v>957</v>
      </c>
      <c r="BF50" s="69" t="s">
        <v>1011</v>
      </c>
      <c r="BG50" s="40" t="s">
        <v>1007</v>
      </c>
      <c r="BH50" s="40" t="s">
        <v>1008</v>
      </c>
      <c r="BI50" s="40" t="s">
        <v>1009</v>
      </c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 t="s">
        <v>976</v>
      </c>
      <c r="CF50" s="40" t="s">
        <v>977</v>
      </c>
      <c r="CG50" s="40" t="s">
        <v>978</v>
      </c>
      <c r="CH50" s="40" t="s">
        <v>979</v>
      </c>
      <c r="CI50" s="40"/>
      <c r="CJ50" s="48"/>
      <c r="CK50" s="49">
        <v>1277.939089</v>
      </c>
    </row>
    <row r="51" spans="20:89" x14ac:dyDescent="0.25">
      <c r="T51" s="78">
        <v>2929</v>
      </c>
      <c r="U51" s="54" t="s">
        <v>718</v>
      </c>
      <c r="V51" s="39">
        <v>45634.057638888888</v>
      </c>
      <c r="W51" s="54" t="s">
        <v>575</v>
      </c>
      <c r="X51" s="54" t="s">
        <v>719</v>
      </c>
      <c r="Y51" s="87">
        <v>4</v>
      </c>
      <c r="Z51" s="54" t="s">
        <v>4</v>
      </c>
      <c r="AA51" s="83" t="s">
        <v>622</v>
      </c>
      <c r="AB51" s="83" t="s">
        <v>621</v>
      </c>
      <c r="AC51" s="54" t="s">
        <v>1</v>
      </c>
      <c r="AD51" s="54" t="s">
        <v>780</v>
      </c>
      <c r="AE51" s="54" t="s">
        <v>604</v>
      </c>
      <c r="AF51" s="54" t="s">
        <v>666</v>
      </c>
      <c r="AG51" s="54" t="s">
        <v>641</v>
      </c>
      <c r="AH51" s="54"/>
      <c r="AI51" s="54"/>
      <c r="AJ51" s="54" t="s">
        <v>688</v>
      </c>
      <c r="AK51" s="50" t="s">
        <v>473</v>
      </c>
      <c r="AL51" s="50" t="s">
        <v>427</v>
      </c>
      <c r="AM51" s="55" t="s">
        <v>862</v>
      </c>
      <c r="AN51" s="56">
        <v>56.616666666639503</v>
      </c>
      <c r="AO51" s="57" t="s">
        <v>710</v>
      </c>
      <c r="AP51" s="58" t="s">
        <v>162</v>
      </c>
      <c r="AQ51" s="58" t="s">
        <v>54</v>
      </c>
      <c r="AR51" s="58" t="s">
        <v>865</v>
      </c>
      <c r="AS51" s="58" t="s">
        <v>364</v>
      </c>
      <c r="AT51" s="58" t="s">
        <v>965</v>
      </c>
      <c r="AU51" s="59">
        <v>89.819907999999998</v>
      </c>
      <c r="AV51" s="59">
        <v>135.058538</v>
      </c>
      <c r="AW51" s="59">
        <v>84.744079999999997</v>
      </c>
      <c r="AX51" s="60">
        <v>309.62252599999999</v>
      </c>
      <c r="AY51" s="51">
        <v>5.8634477683257913</v>
      </c>
      <c r="AZ51" s="51">
        <v>2</v>
      </c>
      <c r="BA51" s="51">
        <v>7.8634477683257913</v>
      </c>
      <c r="BB51" s="60">
        <v>1.3988774802203605</v>
      </c>
      <c r="BC51" s="58">
        <v>4</v>
      </c>
      <c r="BD51" s="51">
        <v>2.8594355521184696</v>
      </c>
      <c r="BE51" s="51" t="s">
        <v>957</v>
      </c>
      <c r="BF51" s="72" t="s">
        <v>1046</v>
      </c>
      <c r="BG51" s="50" t="s">
        <v>1047</v>
      </c>
      <c r="BH51" s="50"/>
      <c r="BI51" s="50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 t="s">
        <v>1048</v>
      </c>
      <c r="CF51" s="52" t="s">
        <v>1049</v>
      </c>
      <c r="CG51" s="52"/>
      <c r="CH51" s="52"/>
      <c r="CI51" s="52"/>
      <c r="CJ51" s="52"/>
      <c r="CK51" s="61">
        <v>1238.490104</v>
      </c>
    </row>
    <row r="52" spans="20:89" x14ac:dyDescent="0.25">
      <c r="T52" s="77">
        <v>2935</v>
      </c>
      <c r="U52" s="33" t="s">
        <v>718</v>
      </c>
      <c r="V52" s="39">
        <v>45634.466666666667</v>
      </c>
      <c r="W52" s="33" t="s">
        <v>574</v>
      </c>
      <c r="X52" s="33" t="s">
        <v>744</v>
      </c>
      <c r="Y52" s="86">
        <v>4</v>
      </c>
      <c r="Z52" s="33" t="s">
        <v>516</v>
      </c>
      <c r="AA52" s="82" t="s">
        <v>621</v>
      </c>
      <c r="AB52" s="82" t="s">
        <v>624</v>
      </c>
      <c r="AC52" s="33" t="s">
        <v>1</v>
      </c>
      <c r="AD52" s="33" t="s">
        <v>780</v>
      </c>
      <c r="AE52" s="33" t="s">
        <v>697</v>
      </c>
      <c r="AF52" s="33" t="s">
        <v>635</v>
      </c>
      <c r="AG52" s="33" t="s">
        <v>638</v>
      </c>
      <c r="AH52" s="33"/>
      <c r="AI52" s="33"/>
      <c r="AJ52" s="33" t="s">
        <v>688</v>
      </c>
      <c r="AK52" s="40" t="s">
        <v>429</v>
      </c>
      <c r="AL52" s="40" t="s">
        <v>429</v>
      </c>
      <c r="AM52" s="41" t="s">
        <v>862</v>
      </c>
      <c r="AN52" s="42">
        <v>48.016666666720994</v>
      </c>
      <c r="AO52" s="43" t="s">
        <v>710</v>
      </c>
      <c r="AP52" s="44" t="s">
        <v>43</v>
      </c>
      <c r="AQ52" s="44" t="s">
        <v>14</v>
      </c>
      <c r="AR52" s="44" t="s">
        <v>870</v>
      </c>
      <c r="AS52" s="44" t="s">
        <v>44</v>
      </c>
      <c r="AT52" s="44" t="s">
        <v>871</v>
      </c>
      <c r="AU52" s="45">
        <v>69.542764000000005</v>
      </c>
      <c r="AV52" s="45">
        <v>8.9438340000000007</v>
      </c>
      <c r="AW52" s="45">
        <v>77.231565000000003</v>
      </c>
      <c r="AX52" s="46">
        <v>155.718163</v>
      </c>
      <c r="AY52" s="47">
        <v>2.468509752941177</v>
      </c>
      <c r="AZ52" s="47">
        <v>2</v>
      </c>
      <c r="BA52" s="47">
        <v>4.468509752941177</v>
      </c>
      <c r="BB52" s="46">
        <v>2.4616708048493776</v>
      </c>
      <c r="BC52" s="44">
        <v>4</v>
      </c>
      <c r="BD52" s="47">
        <v>1.6249126374331551</v>
      </c>
      <c r="BE52" s="51" t="s">
        <v>957</v>
      </c>
      <c r="BF52" s="51" t="s">
        <v>1041</v>
      </c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 t="s">
        <v>1045</v>
      </c>
      <c r="CF52" s="48"/>
      <c r="CG52" s="48"/>
      <c r="CH52" s="48"/>
      <c r="CI52" s="48"/>
      <c r="CJ52" s="48"/>
      <c r="CK52" s="49">
        <v>622.87265200000002</v>
      </c>
    </row>
    <row r="53" spans="20:89" x14ac:dyDescent="0.25">
      <c r="T53" s="78">
        <v>2936</v>
      </c>
      <c r="U53" s="54" t="s">
        <v>742</v>
      </c>
      <c r="V53" s="39">
        <v>45634.547222222223</v>
      </c>
      <c r="W53" s="54" t="s">
        <v>549</v>
      </c>
      <c r="X53" s="54" t="s">
        <v>491</v>
      </c>
      <c r="Y53" s="87">
        <v>1</v>
      </c>
      <c r="Z53" s="54" t="s">
        <v>545</v>
      </c>
      <c r="AA53" s="83" t="s">
        <v>620</v>
      </c>
      <c r="AB53" s="83" t="s">
        <v>624</v>
      </c>
      <c r="AC53" s="33" t="s">
        <v>531</v>
      </c>
      <c r="AD53" s="54" t="s">
        <v>780</v>
      </c>
      <c r="AE53" s="54" t="s">
        <v>600</v>
      </c>
      <c r="AF53" s="54" t="s">
        <v>914</v>
      </c>
      <c r="AG53" s="54" t="s">
        <v>915</v>
      </c>
      <c r="AH53" s="54"/>
      <c r="AI53" s="54"/>
      <c r="AJ53" s="54" t="s">
        <v>688</v>
      </c>
      <c r="AK53" s="50" t="s">
        <v>464</v>
      </c>
      <c r="AL53" s="50" t="s">
        <v>464</v>
      </c>
      <c r="AM53" s="55" t="s">
        <v>874</v>
      </c>
      <c r="AN53" s="56">
        <v>43.866666666639503</v>
      </c>
      <c r="AO53" s="57" t="s">
        <v>710</v>
      </c>
      <c r="AP53" s="58" t="s">
        <v>124</v>
      </c>
      <c r="AQ53" s="58" t="s">
        <v>67</v>
      </c>
      <c r="AR53" s="58" t="s">
        <v>966</v>
      </c>
      <c r="AS53" s="58" t="s">
        <v>368</v>
      </c>
      <c r="AT53" s="58" t="s">
        <v>967</v>
      </c>
      <c r="AU53" s="59">
        <v>137.40883400000001</v>
      </c>
      <c r="AV53" s="59">
        <v>40.895122999999998</v>
      </c>
      <c r="AW53" s="59">
        <v>154.35218800000001</v>
      </c>
      <c r="AX53" s="60">
        <v>332.65614500000004</v>
      </c>
      <c r="AY53" s="51">
        <v>5.4508692959276024</v>
      </c>
      <c r="AZ53" s="51">
        <v>2</v>
      </c>
      <c r="BA53" s="51">
        <v>7.4508692959276024</v>
      </c>
      <c r="BB53" s="60">
        <v>1.4763378020887086</v>
      </c>
      <c r="BC53" s="58">
        <v>1</v>
      </c>
      <c r="BD53" s="51">
        <v>0.67735175417523663</v>
      </c>
      <c r="BE53" s="51" t="s">
        <v>921</v>
      </c>
      <c r="BF53" s="51" t="s">
        <v>1042</v>
      </c>
      <c r="BG53" s="52" t="s">
        <v>1043</v>
      </c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 t="s">
        <v>1044</v>
      </c>
      <c r="CF53" s="52"/>
      <c r="CG53" s="52"/>
      <c r="CH53" s="52"/>
      <c r="CI53" s="52"/>
      <c r="CJ53" s="52"/>
      <c r="CK53" s="61">
        <v>332.65614500000004</v>
      </c>
    </row>
    <row r="54" spans="20:89" x14ac:dyDescent="0.25">
      <c r="T54" s="77">
        <v>2937</v>
      </c>
      <c r="U54" s="33" t="s">
        <v>742</v>
      </c>
      <c r="V54" s="39">
        <v>45634.549305555556</v>
      </c>
      <c r="W54" s="33" t="s">
        <v>549</v>
      </c>
      <c r="X54" s="33" t="s">
        <v>493</v>
      </c>
      <c r="Y54" s="86">
        <v>2</v>
      </c>
      <c r="Z54" s="33" t="s">
        <v>545</v>
      </c>
      <c r="AA54" s="82" t="s">
        <v>620</v>
      </c>
      <c r="AB54" s="82" t="s">
        <v>624</v>
      </c>
      <c r="AC54" s="33" t="s">
        <v>531</v>
      </c>
      <c r="AD54" s="33" t="s">
        <v>780</v>
      </c>
      <c r="AE54" s="33" t="s">
        <v>600</v>
      </c>
      <c r="AF54" s="33" t="s">
        <v>914</v>
      </c>
      <c r="AG54" s="33" t="s">
        <v>915</v>
      </c>
      <c r="AH54" s="33"/>
      <c r="AI54" s="33"/>
      <c r="AJ54" s="33" t="s">
        <v>688</v>
      </c>
      <c r="AK54" s="40" t="s">
        <v>464</v>
      </c>
      <c r="AL54" s="40" t="s">
        <v>464</v>
      </c>
      <c r="AM54" s="41" t="s">
        <v>874</v>
      </c>
      <c r="AN54" s="42">
        <v>43.816666666651145</v>
      </c>
      <c r="AO54" s="43" t="s">
        <v>710</v>
      </c>
      <c r="AP54" s="44" t="s">
        <v>124</v>
      </c>
      <c r="AQ54" s="44" t="s">
        <v>67</v>
      </c>
      <c r="AR54" s="44" t="s">
        <v>966</v>
      </c>
      <c r="AS54" s="44" t="s">
        <v>368</v>
      </c>
      <c r="AT54" s="44" t="s">
        <v>967</v>
      </c>
      <c r="AU54" s="45">
        <v>137.40883400000001</v>
      </c>
      <c r="AV54" s="45">
        <v>40.895122999999998</v>
      </c>
      <c r="AW54" s="45">
        <v>154.35218800000001</v>
      </c>
      <c r="AX54" s="46">
        <v>332.65614500000004</v>
      </c>
      <c r="AY54" s="47">
        <v>5.4508692959276024</v>
      </c>
      <c r="AZ54" s="47">
        <v>2</v>
      </c>
      <c r="BA54" s="47">
        <v>7.4508692959276024</v>
      </c>
      <c r="BB54" s="46">
        <v>1.4763378020887086</v>
      </c>
      <c r="BC54" s="44">
        <v>2</v>
      </c>
      <c r="BD54" s="47">
        <v>1.3547035083504733</v>
      </c>
      <c r="BE54" s="51" t="s">
        <v>921</v>
      </c>
      <c r="BF54" s="51" t="s">
        <v>1042</v>
      </c>
      <c r="BG54" s="52" t="s">
        <v>1043</v>
      </c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 t="s">
        <v>1044</v>
      </c>
      <c r="CF54" s="48"/>
      <c r="CG54" s="48"/>
      <c r="CH54" s="48"/>
      <c r="CI54" s="48"/>
      <c r="CJ54" s="48"/>
      <c r="CK54" s="49">
        <v>665.31229000000008</v>
      </c>
    </row>
    <row r="55" spans="20:89" x14ac:dyDescent="0.25">
      <c r="T55" s="77">
        <v>2942</v>
      </c>
      <c r="U55" s="33" t="s">
        <v>745</v>
      </c>
      <c r="V55" s="39">
        <v>45634.877083333333</v>
      </c>
      <c r="W55" s="33" t="s">
        <v>919</v>
      </c>
      <c r="X55" s="33" t="s">
        <v>485</v>
      </c>
      <c r="Y55" s="86">
        <v>3</v>
      </c>
      <c r="Z55" s="33" t="s">
        <v>498</v>
      </c>
      <c r="AA55" s="82" t="s">
        <v>624</v>
      </c>
      <c r="AB55" s="82" t="s">
        <v>622</v>
      </c>
      <c r="AC55" s="33" t="s">
        <v>531</v>
      </c>
      <c r="AD55" s="33" t="s">
        <v>780</v>
      </c>
      <c r="AE55" s="33" t="s">
        <v>600</v>
      </c>
      <c r="AF55" s="33" t="s">
        <v>783</v>
      </c>
      <c r="AG55" s="33" t="s">
        <v>546</v>
      </c>
      <c r="AH55" s="33"/>
      <c r="AI55" s="33"/>
      <c r="AJ55" s="33" t="s">
        <v>688</v>
      </c>
      <c r="AK55" s="40" t="s">
        <v>424</v>
      </c>
      <c r="AL55" s="40" t="s">
        <v>429</v>
      </c>
      <c r="AM55" s="41" t="s">
        <v>874</v>
      </c>
      <c r="AN55" s="42">
        <v>35.950000000011642</v>
      </c>
      <c r="AO55" s="43" t="s">
        <v>710</v>
      </c>
      <c r="AP55" s="44" t="s">
        <v>161</v>
      </c>
      <c r="AQ55" s="44" t="s">
        <v>88</v>
      </c>
      <c r="AR55" s="44" t="s">
        <v>969</v>
      </c>
      <c r="AS55" s="44" t="s">
        <v>229</v>
      </c>
      <c r="AT55" s="44" t="s">
        <v>925</v>
      </c>
      <c r="AU55" s="45">
        <v>37.571596999999997</v>
      </c>
      <c r="AV55" s="45">
        <v>105.228408</v>
      </c>
      <c r="AW55" s="45">
        <v>100.05212299999999</v>
      </c>
      <c r="AX55" s="46">
        <v>242.85212799999999</v>
      </c>
      <c r="AY55" s="47">
        <v>4.593250541176471</v>
      </c>
      <c r="AZ55" s="47">
        <v>2</v>
      </c>
      <c r="BA55" s="47">
        <v>6.593250541176471</v>
      </c>
      <c r="BB55" s="46">
        <v>1.6683728202503902</v>
      </c>
      <c r="BC55" s="44">
        <v>3</v>
      </c>
      <c r="BD55" s="47">
        <v>1.7981592385026739</v>
      </c>
      <c r="BE55" s="51" t="s">
        <v>957</v>
      </c>
      <c r="BF55" s="47"/>
      <c r="BG55" s="48"/>
      <c r="BH55" s="40" t="s">
        <v>983</v>
      </c>
      <c r="BI55" s="40" t="s">
        <v>984</v>
      </c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8"/>
      <c r="CF55" s="48" t="s">
        <v>985</v>
      </c>
      <c r="CG55" s="48" t="s">
        <v>986</v>
      </c>
      <c r="CH55" s="48"/>
      <c r="CI55" s="48"/>
      <c r="CJ55" s="48"/>
      <c r="CK55" s="49">
        <v>728.55638399999998</v>
      </c>
    </row>
    <row r="56" spans="20:89" x14ac:dyDescent="0.25">
      <c r="T56" s="78">
        <v>2945</v>
      </c>
      <c r="U56" s="54" t="s">
        <v>718</v>
      </c>
      <c r="V56" s="39">
        <v>45634.92291666667</v>
      </c>
      <c r="W56" s="54" t="s">
        <v>574</v>
      </c>
      <c r="X56" s="54" t="s">
        <v>744</v>
      </c>
      <c r="Y56" s="87">
        <v>5</v>
      </c>
      <c r="Z56" s="54" t="s">
        <v>516</v>
      </c>
      <c r="AA56" s="83" t="s">
        <v>621</v>
      </c>
      <c r="AB56" s="83" t="s">
        <v>624</v>
      </c>
      <c r="AC56" s="33" t="s">
        <v>531</v>
      </c>
      <c r="AD56" s="54" t="s">
        <v>780</v>
      </c>
      <c r="AE56" s="54" t="s">
        <v>593</v>
      </c>
      <c r="AF56" s="54" t="s">
        <v>635</v>
      </c>
      <c r="AG56" s="54" t="s">
        <v>638</v>
      </c>
      <c r="AH56" s="54"/>
      <c r="AI56" s="54"/>
      <c r="AJ56" s="54" t="s">
        <v>688</v>
      </c>
      <c r="AK56" s="50" t="s">
        <v>429</v>
      </c>
      <c r="AL56" s="50" t="s">
        <v>429</v>
      </c>
      <c r="AM56" s="55" t="s">
        <v>874</v>
      </c>
      <c r="AN56" s="56">
        <v>36.849999999976717</v>
      </c>
      <c r="AO56" s="57" t="s">
        <v>710</v>
      </c>
      <c r="AP56" s="58" t="s">
        <v>43</v>
      </c>
      <c r="AQ56" s="58" t="s">
        <v>14</v>
      </c>
      <c r="AR56" s="58" t="s">
        <v>870</v>
      </c>
      <c r="AS56" s="58" t="s">
        <v>44</v>
      </c>
      <c r="AT56" s="58" t="s">
        <v>871</v>
      </c>
      <c r="AU56" s="59">
        <v>69.542764000000005</v>
      </c>
      <c r="AV56" s="59">
        <v>8.9438340000000007</v>
      </c>
      <c r="AW56" s="59">
        <v>77.231565000000003</v>
      </c>
      <c r="AX56" s="60">
        <v>155.718163</v>
      </c>
      <c r="AY56" s="51">
        <v>2.468509752941177</v>
      </c>
      <c r="AZ56" s="51">
        <v>2</v>
      </c>
      <c r="BA56" s="51">
        <v>4.468509752941177</v>
      </c>
      <c r="BB56" s="60">
        <v>2.4616708048493776</v>
      </c>
      <c r="BC56" s="58">
        <v>5</v>
      </c>
      <c r="BD56" s="51">
        <v>2.0311407967914441</v>
      </c>
      <c r="BE56" s="51" t="s">
        <v>957</v>
      </c>
      <c r="BF56" s="51" t="s">
        <v>1041</v>
      </c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 t="s">
        <v>1045</v>
      </c>
      <c r="CF56" s="52"/>
      <c r="CG56" s="52"/>
      <c r="CH56" s="52"/>
      <c r="CI56" s="52"/>
      <c r="CJ56" s="52"/>
      <c r="CK56" s="61">
        <v>778.59081500000002</v>
      </c>
    </row>
    <row r="57" spans="20:89" x14ac:dyDescent="0.25">
      <c r="T57" s="78">
        <v>2950</v>
      </c>
      <c r="U57" s="33" t="s">
        <v>745</v>
      </c>
      <c r="V57" s="39">
        <v>45635.464583333334</v>
      </c>
      <c r="W57" s="54" t="s">
        <v>484</v>
      </c>
      <c r="X57" s="54" t="s">
        <v>497</v>
      </c>
      <c r="Y57" s="87">
        <v>2</v>
      </c>
      <c r="Z57" s="54" t="s">
        <v>486</v>
      </c>
      <c r="AA57" s="83" t="s">
        <v>621</v>
      </c>
      <c r="AB57" s="83" t="s">
        <v>622</v>
      </c>
      <c r="AC57" s="54" t="s">
        <v>531</v>
      </c>
      <c r="AD57" s="54" t="s">
        <v>780</v>
      </c>
      <c r="AE57" s="54" t="s">
        <v>595</v>
      </c>
      <c r="AF57" s="54" t="s">
        <v>677</v>
      </c>
      <c r="AG57" s="54" t="s">
        <v>546</v>
      </c>
      <c r="AH57" s="54"/>
      <c r="AI57" s="54"/>
      <c r="AJ57" s="54"/>
      <c r="AK57" s="50" t="e">
        <v>#N/A</v>
      </c>
      <c r="AL57" s="50" t="s">
        <v>429</v>
      </c>
      <c r="AM57" s="55" t="s">
        <v>874</v>
      </c>
      <c r="AN57" s="56">
        <v>25.849999999918509</v>
      </c>
      <c r="AO57" s="57" t="s">
        <v>710</v>
      </c>
      <c r="AP57" s="58" t="s">
        <v>970</v>
      </c>
      <c r="AQ57" s="58" t="s">
        <v>88</v>
      </c>
      <c r="AR57" s="58" t="s">
        <v>971</v>
      </c>
      <c r="AS57" s="58" t="s">
        <v>972</v>
      </c>
      <c r="AT57" s="58" t="s">
        <v>925</v>
      </c>
      <c r="AU57" s="59" t="e">
        <v>#N/A</v>
      </c>
      <c r="AV57" s="59" t="e">
        <v>#N/A</v>
      </c>
      <c r="AW57" s="59">
        <v>100.05212299999999</v>
      </c>
      <c r="AX57" s="60">
        <v>200</v>
      </c>
      <c r="AY57" s="51" t="e">
        <v>#N/A</v>
      </c>
      <c r="AZ57" s="51">
        <v>6</v>
      </c>
      <c r="BA57" s="51" t="e">
        <v>#N/A</v>
      </c>
      <c r="BB57" s="60" t="e">
        <v>#N/A</v>
      </c>
      <c r="BC57" s="58">
        <v>2</v>
      </c>
      <c r="BD57" s="51" t="e">
        <v>#N/A</v>
      </c>
      <c r="BE57" s="51" t="s">
        <v>957</v>
      </c>
      <c r="BF57" s="47" t="s">
        <v>980</v>
      </c>
      <c r="BG57" s="48" t="s">
        <v>981</v>
      </c>
      <c r="BH57" s="40" t="s">
        <v>983</v>
      </c>
      <c r="BI57" s="40" t="s">
        <v>984</v>
      </c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8" t="s">
        <v>982</v>
      </c>
      <c r="CF57" s="48" t="s">
        <v>985</v>
      </c>
      <c r="CG57" s="48" t="s">
        <v>986</v>
      </c>
      <c r="CH57" s="54"/>
      <c r="CI57" s="54"/>
      <c r="CJ57" s="54"/>
      <c r="CK57" s="61"/>
    </row>
    <row r="58" spans="20:89" x14ac:dyDescent="0.25">
      <c r="T58" s="77">
        <v>2951</v>
      </c>
      <c r="U58" s="33" t="s">
        <v>745</v>
      </c>
      <c r="V58" s="39">
        <v>45635.474999999999</v>
      </c>
      <c r="W58" s="33" t="s">
        <v>950</v>
      </c>
      <c r="X58" s="33" t="s">
        <v>553</v>
      </c>
      <c r="Y58" s="86">
        <v>3</v>
      </c>
      <c r="Z58" s="33" t="s">
        <v>583</v>
      </c>
      <c r="AA58" s="82" t="s">
        <v>624</v>
      </c>
      <c r="AB58" s="82" t="s">
        <v>622</v>
      </c>
      <c r="AC58" s="33" t="s">
        <v>531</v>
      </c>
      <c r="AD58" s="33" t="s">
        <v>780</v>
      </c>
      <c r="AE58" s="33" t="s">
        <v>951</v>
      </c>
      <c r="AF58" s="33" t="s">
        <v>910</v>
      </c>
      <c r="AG58" s="33" t="s">
        <v>911</v>
      </c>
      <c r="AH58" s="33"/>
      <c r="AI58" s="33"/>
      <c r="AJ58" s="33" t="s">
        <v>687</v>
      </c>
      <c r="AK58" s="40" t="s">
        <v>445</v>
      </c>
      <c r="AL58" s="40" t="s">
        <v>445</v>
      </c>
      <c r="AM58" s="41" t="s">
        <v>874</v>
      </c>
      <c r="AN58" s="42">
        <v>22.016666666662786</v>
      </c>
      <c r="AO58" s="43" t="s">
        <v>710</v>
      </c>
      <c r="AP58" s="44" t="s">
        <v>93</v>
      </c>
      <c r="AQ58" s="44" t="s">
        <v>68</v>
      </c>
      <c r="AR58" s="44" t="s">
        <v>947</v>
      </c>
      <c r="AS58" s="44" t="s">
        <v>353</v>
      </c>
      <c r="AT58" s="44" t="s">
        <v>948</v>
      </c>
      <c r="AU58" s="45">
        <v>110.42820500000001</v>
      </c>
      <c r="AV58" s="45">
        <v>24.811955000000001</v>
      </c>
      <c r="AW58" s="45">
        <v>130.638249</v>
      </c>
      <c r="AX58" s="46">
        <v>265.87840900000003</v>
      </c>
      <c r="AY58" s="47">
        <v>4.2925253828054295</v>
      </c>
      <c r="AZ58" s="47">
        <v>7</v>
      </c>
      <c r="BA58" s="47">
        <v>11.29252538280543</v>
      </c>
      <c r="BB58" s="46">
        <v>0.9740956630258415</v>
      </c>
      <c r="BC58" s="44">
        <v>3</v>
      </c>
      <c r="BD58" s="47">
        <v>3.0797796498560266</v>
      </c>
      <c r="BE58" s="51" t="s">
        <v>921</v>
      </c>
      <c r="BF58" s="44" t="s">
        <v>1051</v>
      </c>
      <c r="BG58" s="33" t="s">
        <v>1052</v>
      </c>
      <c r="BH58" s="33" t="s">
        <v>980</v>
      </c>
      <c r="BI58" s="33" t="s">
        <v>981</v>
      </c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 t="s">
        <v>1050</v>
      </c>
      <c r="CF58" s="33" t="s">
        <v>982</v>
      </c>
      <c r="CG58" s="33"/>
      <c r="CH58" s="33"/>
      <c r="CI58" s="33"/>
      <c r="CJ58" s="33"/>
      <c r="CK58" s="49"/>
    </row>
    <row r="59" spans="20:89" x14ac:dyDescent="0.25">
      <c r="T59" s="78">
        <v>2954</v>
      </c>
      <c r="U59" s="33" t="s">
        <v>717</v>
      </c>
      <c r="V59" s="39">
        <v>45635.489583333336</v>
      </c>
      <c r="W59" s="54" t="s">
        <v>558</v>
      </c>
      <c r="X59" s="54" t="s">
        <v>500</v>
      </c>
      <c r="Y59" s="87">
        <v>4</v>
      </c>
      <c r="Z59" s="54" t="s">
        <v>6</v>
      </c>
      <c r="AA59" s="83" t="s">
        <v>622</v>
      </c>
      <c r="AB59" s="83" t="s">
        <v>624</v>
      </c>
      <c r="AC59" s="54" t="s">
        <v>531</v>
      </c>
      <c r="AD59" s="54" t="s">
        <v>780</v>
      </c>
      <c r="AE59" s="54" t="s">
        <v>615</v>
      </c>
      <c r="AF59" s="54" t="s">
        <v>490</v>
      </c>
      <c r="AG59" s="54" t="s">
        <v>565</v>
      </c>
      <c r="AH59" s="54"/>
      <c r="AI59" s="54" t="s">
        <v>514</v>
      </c>
      <c r="AJ59" s="54" t="s">
        <v>688</v>
      </c>
      <c r="AK59" s="50" t="s">
        <v>440</v>
      </c>
      <c r="AL59" s="50" t="s">
        <v>453</v>
      </c>
      <c r="AM59" s="55" t="s">
        <v>874</v>
      </c>
      <c r="AN59" s="56">
        <v>16.249999999883585</v>
      </c>
      <c r="AO59" s="57" t="s">
        <v>710</v>
      </c>
      <c r="AP59" s="58" t="s">
        <v>123</v>
      </c>
      <c r="AQ59" s="58" t="s">
        <v>145</v>
      </c>
      <c r="AR59" s="58" t="s">
        <v>936</v>
      </c>
      <c r="AS59" s="58" t="s">
        <v>270</v>
      </c>
      <c r="AT59" s="58" t="s">
        <v>937</v>
      </c>
      <c r="AU59" s="59">
        <v>83.239863</v>
      </c>
      <c r="AV59" s="59">
        <v>118.40742</v>
      </c>
      <c r="AW59" s="59">
        <v>171.01308599999999</v>
      </c>
      <c r="AX59" s="60">
        <v>372.660369</v>
      </c>
      <c r="AY59" s="51">
        <v>6.6976407719457018</v>
      </c>
      <c r="AZ59" s="51">
        <v>10</v>
      </c>
      <c r="BA59" s="51">
        <v>16.6976407719457</v>
      </c>
      <c r="BB59" s="60">
        <v>0.65877570072542768</v>
      </c>
      <c r="BC59" s="58">
        <v>4</v>
      </c>
      <c r="BD59" s="51">
        <v>6.0718693716166188</v>
      </c>
      <c r="BE59" s="51" t="s">
        <v>921</v>
      </c>
      <c r="BF59" s="58" t="s">
        <v>1029</v>
      </c>
      <c r="BG59" s="54" t="s">
        <v>1030</v>
      </c>
      <c r="BH59" s="54" t="s">
        <v>1031</v>
      </c>
      <c r="BI59" s="54" t="s">
        <v>1032</v>
      </c>
      <c r="BJ59" s="54" t="s">
        <v>1033</v>
      </c>
      <c r="BK59" s="54" t="s">
        <v>1034</v>
      </c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 t="s">
        <v>1035</v>
      </c>
      <c r="CD59" s="54" t="s">
        <v>1036</v>
      </c>
      <c r="CE59" s="54" t="s">
        <v>1037</v>
      </c>
      <c r="CF59" s="54" t="s">
        <v>1038</v>
      </c>
      <c r="CG59" s="54" t="s">
        <v>1039</v>
      </c>
      <c r="CH59" s="54" t="s">
        <v>1040</v>
      </c>
      <c r="CI59" s="54"/>
      <c r="CJ59" s="54"/>
      <c r="CK59" s="61"/>
    </row>
    <row r="60" spans="20:89" x14ac:dyDescent="0.25">
      <c r="T60" s="77">
        <v>2957</v>
      </c>
      <c r="U60" s="33" t="s">
        <v>745</v>
      </c>
      <c r="V60" s="39">
        <v>45635.62777777778</v>
      </c>
      <c r="W60" s="33" t="s">
        <v>539</v>
      </c>
      <c r="X60" s="33" t="s">
        <v>497</v>
      </c>
      <c r="Y60" s="86">
        <v>4</v>
      </c>
      <c r="Z60" s="33" t="s">
        <v>520</v>
      </c>
      <c r="AA60" s="82" t="s">
        <v>622</v>
      </c>
      <c r="AB60" s="82" t="s">
        <v>622</v>
      </c>
      <c r="AC60" s="33" t="s">
        <v>531</v>
      </c>
      <c r="AD60" s="33" t="s">
        <v>780</v>
      </c>
      <c r="AE60" s="33" t="s">
        <v>593</v>
      </c>
      <c r="AF60" s="33" t="s">
        <v>542</v>
      </c>
      <c r="AG60" s="33" t="s">
        <v>829</v>
      </c>
      <c r="AH60" s="33"/>
      <c r="AI60" s="33" t="s">
        <v>651</v>
      </c>
      <c r="AJ60" s="33" t="s">
        <v>688</v>
      </c>
      <c r="AK60" s="40" t="s">
        <v>434</v>
      </c>
      <c r="AL60" s="40" t="s">
        <v>435</v>
      </c>
      <c r="AM60" s="41" t="s">
        <v>874</v>
      </c>
      <c r="AN60" s="42">
        <v>19.933333333348855</v>
      </c>
      <c r="AO60" s="43" t="s">
        <v>710</v>
      </c>
      <c r="AP60" s="44" t="s">
        <v>46</v>
      </c>
      <c r="AQ60" s="44" t="s">
        <v>36</v>
      </c>
      <c r="AR60" s="44" t="s">
        <v>923</v>
      </c>
      <c r="AS60" s="44" t="s">
        <v>343</v>
      </c>
      <c r="AT60" s="44" t="s">
        <v>939</v>
      </c>
      <c r="AU60" s="45">
        <v>62.114722999999998</v>
      </c>
      <c r="AV60" s="45">
        <v>51.902856</v>
      </c>
      <c r="AW60" s="45">
        <v>66.990628999999998</v>
      </c>
      <c r="AX60" s="46">
        <v>181.008208</v>
      </c>
      <c r="AY60" s="47">
        <v>3.2074798552036197</v>
      </c>
      <c r="AZ60" s="47">
        <v>13</v>
      </c>
      <c r="BA60" s="47">
        <v>16.207479855203619</v>
      </c>
      <c r="BB60" s="46">
        <v>0.67869897715580429</v>
      </c>
      <c r="BC60" s="44">
        <v>4</v>
      </c>
      <c r="BD60" s="47">
        <v>5.8936290382558623</v>
      </c>
      <c r="BE60" s="51" t="s">
        <v>957</v>
      </c>
      <c r="BF60" s="44" t="s">
        <v>1023</v>
      </c>
      <c r="BG60" s="33" t="s">
        <v>1024</v>
      </c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 t="s">
        <v>987</v>
      </c>
      <c r="CF60" s="33" t="s">
        <v>988</v>
      </c>
      <c r="CG60" s="33"/>
      <c r="CH60" s="33"/>
      <c r="CI60" s="33"/>
      <c r="CJ60" s="33"/>
      <c r="CK60" s="49">
        <v>724.03283199999998</v>
      </c>
    </row>
    <row r="61" spans="20:89" x14ac:dyDescent="0.25">
      <c r="T61" s="78">
        <v>2977</v>
      </c>
      <c r="U61" s="54" t="s">
        <v>718</v>
      </c>
      <c r="V61" s="39">
        <v>45635.6</v>
      </c>
      <c r="W61" s="54" t="s">
        <v>579</v>
      </c>
      <c r="X61" s="54" t="s">
        <v>719</v>
      </c>
      <c r="Y61" s="87">
        <v>3</v>
      </c>
      <c r="Z61" s="54" t="s">
        <v>487</v>
      </c>
      <c r="AA61" s="83" t="s">
        <v>624</v>
      </c>
      <c r="AB61" s="83" t="s">
        <v>624</v>
      </c>
      <c r="AC61" s="54" t="s">
        <v>531</v>
      </c>
      <c r="AD61" s="54" t="s">
        <v>780</v>
      </c>
      <c r="AE61" s="54" t="s">
        <v>593</v>
      </c>
      <c r="AF61" s="54" t="s">
        <v>683</v>
      </c>
      <c r="AG61" s="54" t="s">
        <v>641</v>
      </c>
      <c r="AH61" s="54"/>
      <c r="AI61" s="54" t="s">
        <v>848</v>
      </c>
      <c r="AJ61" s="54" t="s">
        <v>688</v>
      </c>
      <c r="AK61" s="50" t="s">
        <v>455</v>
      </c>
      <c r="AL61" s="50" t="s">
        <v>427</v>
      </c>
      <c r="AM61" s="55" t="s">
        <v>874</v>
      </c>
      <c r="AN61" s="56">
        <v>20.600000000093132</v>
      </c>
      <c r="AO61" s="57" t="s">
        <v>710</v>
      </c>
      <c r="AP61" s="58" t="s">
        <v>38</v>
      </c>
      <c r="AQ61" s="58" t="s">
        <v>54</v>
      </c>
      <c r="AR61" s="58" t="s">
        <v>876</v>
      </c>
      <c r="AS61" s="58" t="s">
        <v>359</v>
      </c>
      <c r="AT61" s="58" t="s">
        <v>965</v>
      </c>
      <c r="AU61" s="59">
        <v>76.933678999999998</v>
      </c>
      <c r="AV61" s="59">
        <v>154.39471499999999</v>
      </c>
      <c r="AW61" s="59">
        <v>84.744079999999997</v>
      </c>
      <c r="AX61" s="60">
        <v>316.072474</v>
      </c>
      <c r="AY61" s="51">
        <v>6.1201669619909493</v>
      </c>
      <c r="AZ61" s="51">
        <v>2</v>
      </c>
      <c r="BA61" s="51">
        <v>8.1201669619909502</v>
      </c>
      <c r="BB61" s="60">
        <v>1.3546519488440365</v>
      </c>
      <c r="BC61" s="58">
        <v>3</v>
      </c>
      <c r="BD61" s="51">
        <v>2.2145909896338956</v>
      </c>
      <c r="BE61" s="51" t="s">
        <v>957</v>
      </c>
      <c r="BF61" s="72" t="s">
        <v>1021</v>
      </c>
      <c r="BG61" s="52" t="s">
        <v>1025</v>
      </c>
      <c r="BH61" s="52" t="s">
        <v>1026</v>
      </c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53"/>
      <c r="CE61" s="52" t="s">
        <v>1022</v>
      </c>
      <c r="CF61" s="52" t="s">
        <v>1027</v>
      </c>
      <c r="CG61" s="52" t="s">
        <v>1028</v>
      </c>
      <c r="CH61" s="53"/>
      <c r="CI61" s="53"/>
      <c r="CJ61" s="53"/>
      <c r="CK61" s="53"/>
    </row>
    <row r="62" spans="20:89" x14ac:dyDescent="0.25">
      <c r="T62" s="78">
        <v>2960</v>
      </c>
      <c r="U62" s="54" t="s">
        <v>742</v>
      </c>
      <c r="V62" s="39">
        <v>45635.761805555558</v>
      </c>
      <c r="W62" s="54" t="s">
        <v>777</v>
      </c>
      <c r="X62" s="54" t="s">
        <v>489</v>
      </c>
      <c r="Y62" s="87">
        <v>1</v>
      </c>
      <c r="Z62" s="54" t="s">
        <v>536</v>
      </c>
      <c r="AA62" s="83" t="s">
        <v>620</v>
      </c>
      <c r="AB62" s="83" t="s">
        <v>621</v>
      </c>
      <c r="AC62" s="54" t="s">
        <v>531</v>
      </c>
      <c r="AD62" s="54" t="s">
        <v>780</v>
      </c>
      <c r="AE62" s="54" t="s">
        <v>597</v>
      </c>
      <c r="AF62" s="54" t="s">
        <v>556</v>
      </c>
      <c r="AG62" s="54" t="s">
        <v>990</v>
      </c>
      <c r="AH62" s="54" t="s">
        <v>991</v>
      </c>
      <c r="AI62" s="54"/>
      <c r="AJ62" s="54" t="s">
        <v>688</v>
      </c>
      <c r="AK62" s="50" t="s">
        <v>445</v>
      </c>
      <c r="AL62" s="50" t="s">
        <v>442</v>
      </c>
      <c r="AM62" s="55" t="s">
        <v>874</v>
      </c>
      <c r="AN62" s="56">
        <v>17.71666666661622</v>
      </c>
      <c r="AO62" s="57" t="s">
        <v>710</v>
      </c>
      <c r="AP62" s="58" t="s">
        <v>144</v>
      </c>
      <c r="AQ62" s="58" t="s">
        <v>143</v>
      </c>
      <c r="AR62" s="58" t="s">
        <v>928</v>
      </c>
      <c r="AS62" s="58" t="s">
        <v>203</v>
      </c>
      <c r="AT62" s="58" t="s">
        <v>1017</v>
      </c>
      <c r="AU62" s="59">
        <v>114.698595</v>
      </c>
      <c r="AV62" s="59">
        <v>14.048683</v>
      </c>
      <c r="AW62" s="59">
        <v>101.59112500000001</v>
      </c>
      <c r="AX62" s="60">
        <v>230.338403</v>
      </c>
      <c r="AY62" s="51">
        <v>3.6580914009049774</v>
      </c>
      <c r="AZ62" s="51">
        <v>2</v>
      </c>
      <c r="BA62" s="51">
        <v>5.6580914009049774</v>
      </c>
      <c r="BB62" s="60">
        <v>1.9441184704511165</v>
      </c>
      <c r="BC62" s="58">
        <v>1</v>
      </c>
      <c r="BD62" s="51">
        <v>0.51437194553681609</v>
      </c>
      <c r="BE62" s="51" t="s">
        <v>957</v>
      </c>
      <c r="BF62" s="72" t="s">
        <v>1006</v>
      </c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 t="s">
        <v>989</v>
      </c>
      <c r="CF62" s="53"/>
      <c r="CG62" s="53"/>
      <c r="CH62" s="53"/>
      <c r="CI62" s="53"/>
      <c r="CJ62" s="53"/>
      <c r="CK62" s="53"/>
    </row>
    <row r="63" spans="20:89" x14ac:dyDescent="0.25">
      <c r="T63" s="77">
        <v>2970</v>
      </c>
      <c r="U63" s="33" t="s">
        <v>745</v>
      </c>
      <c r="V63" s="39">
        <v>45636.011805555558</v>
      </c>
      <c r="W63" s="33" t="s">
        <v>557</v>
      </c>
      <c r="X63" s="33" t="s">
        <v>537</v>
      </c>
      <c r="Y63" s="86">
        <v>4</v>
      </c>
      <c r="Z63" s="33" t="s">
        <v>891</v>
      </c>
      <c r="AA63" s="82" t="s">
        <v>620</v>
      </c>
      <c r="AB63" s="82" t="s">
        <v>622</v>
      </c>
      <c r="AC63" s="33" t="s">
        <v>531</v>
      </c>
      <c r="AD63" s="33" t="s">
        <v>780</v>
      </c>
      <c r="AE63" s="33" t="s">
        <v>599</v>
      </c>
      <c r="AF63" s="33" t="s">
        <v>893</v>
      </c>
      <c r="AG63" s="33" t="s">
        <v>893</v>
      </c>
      <c r="AH63" s="33"/>
      <c r="AI63" s="33" t="s">
        <v>633</v>
      </c>
      <c r="AJ63" s="33" t="s">
        <v>687</v>
      </c>
      <c r="AK63" s="40" t="s">
        <v>445</v>
      </c>
      <c r="AL63" s="40" t="s">
        <v>445</v>
      </c>
      <c r="AM63" s="41" t="s">
        <v>874</v>
      </c>
      <c r="AN63" s="42">
        <v>13.716666666674428</v>
      </c>
      <c r="AO63" s="43" t="s">
        <v>710</v>
      </c>
      <c r="AP63" s="44" t="s">
        <v>152</v>
      </c>
      <c r="AQ63" s="44" t="s">
        <v>152</v>
      </c>
      <c r="AR63" s="44" t="s">
        <v>938</v>
      </c>
      <c r="AS63" s="44" t="s">
        <v>205</v>
      </c>
      <c r="AT63" s="44" t="s">
        <v>938</v>
      </c>
      <c r="AU63" s="45">
        <v>110.530282</v>
      </c>
      <c r="AV63" s="45">
        <v>0</v>
      </c>
      <c r="AW63" s="45">
        <v>110.530282</v>
      </c>
      <c r="AX63" s="46">
        <v>221.060564</v>
      </c>
      <c r="AY63" s="47">
        <v>3.4009317538461539</v>
      </c>
      <c r="AZ63" s="47">
        <v>2</v>
      </c>
      <c r="BA63" s="47">
        <v>5.4009317538461534</v>
      </c>
      <c r="BB63" s="46">
        <v>2.0366856130271587</v>
      </c>
      <c r="BC63" s="44">
        <v>4</v>
      </c>
      <c r="BD63" s="47">
        <v>1.9639751832167831</v>
      </c>
      <c r="BE63" s="51" t="s">
        <v>957</v>
      </c>
      <c r="BF63" s="72" t="s">
        <v>1010</v>
      </c>
      <c r="BG63" s="52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2" t="s">
        <v>1012</v>
      </c>
      <c r="CF63" s="53"/>
      <c r="CG63" s="53"/>
      <c r="CH63" s="53"/>
      <c r="CI63" s="53"/>
      <c r="CJ63" s="53"/>
      <c r="CK63" s="53"/>
    </row>
    <row r="64" spans="20:89" x14ac:dyDescent="0.25">
      <c r="T64" s="78">
        <v>2976</v>
      </c>
      <c r="U64" s="54" t="s">
        <v>717</v>
      </c>
      <c r="V64" s="39">
        <v>45636.474999999999</v>
      </c>
      <c r="W64" s="54" t="s">
        <v>562</v>
      </c>
      <c r="X64" s="54" t="s">
        <v>500</v>
      </c>
      <c r="Y64" s="87">
        <v>2</v>
      </c>
      <c r="Z64" s="54" t="s">
        <v>543</v>
      </c>
      <c r="AA64" s="83" t="s">
        <v>620</v>
      </c>
      <c r="AB64" s="83" t="s">
        <v>621</v>
      </c>
      <c r="AC64" s="33" t="s">
        <v>531</v>
      </c>
      <c r="AD64" s="54" t="s">
        <v>780</v>
      </c>
      <c r="AE64" s="54" t="s">
        <v>1004</v>
      </c>
      <c r="AF64" s="54" t="s">
        <v>632</v>
      </c>
      <c r="AG64" s="54" t="s">
        <v>632</v>
      </c>
      <c r="AH64" s="54" t="s">
        <v>1005</v>
      </c>
      <c r="AI64" s="54"/>
      <c r="AJ64" s="54" t="s">
        <v>687</v>
      </c>
      <c r="AK64" s="50" t="s">
        <v>477</v>
      </c>
      <c r="AL64" s="50" t="s">
        <v>477</v>
      </c>
      <c r="AM64" s="55" t="s">
        <v>874</v>
      </c>
      <c r="AN64" s="56">
        <v>1.6666666720993817E-2</v>
      </c>
      <c r="AO64" s="57" t="s">
        <v>710</v>
      </c>
      <c r="AP64" s="58" t="s">
        <v>402</v>
      </c>
      <c r="AQ64" s="58" t="s">
        <v>402</v>
      </c>
      <c r="AR64" s="58" t="s">
        <v>949</v>
      </c>
      <c r="AS64" s="58" t="s">
        <v>406</v>
      </c>
      <c r="AT64" s="58" t="s">
        <v>949</v>
      </c>
      <c r="AU64" s="59">
        <v>832.70887900000002</v>
      </c>
      <c r="AV64" s="59">
        <v>0</v>
      </c>
      <c r="AW64" s="59">
        <v>832.70887900000002</v>
      </c>
      <c r="AX64" s="60">
        <v>1665.417758</v>
      </c>
      <c r="AY64" s="51">
        <v>25.621811661538462</v>
      </c>
      <c r="AZ64" s="51">
        <v>2</v>
      </c>
      <c r="BA64" s="51">
        <v>27.621811661538462</v>
      </c>
      <c r="BB64" s="60">
        <v>0.39823600764452277</v>
      </c>
      <c r="BC64" s="58">
        <v>2</v>
      </c>
      <c r="BD64" s="51">
        <v>5.0221475748251754</v>
      </c>
      <c r="BE64" s="51" t="s">
        <v>921</v>
      </c>
      <c r="BF64" s="72" t="s">
        <v>1019</v>
      </c>
      <c r="BG64" s="52" t="s">
        <v>1020</v>
      </c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3"/>
      <c r="CE64" s="52" t="s">
        <v>1018</v>
      </c>
      <c r="CF64" s="53"/>
      <c r="CG64" s="53"/>
      <c r="CH64" s="53"/>
      <c r="CI64" s="53"/>
      <c r="CJ64" s="53"/>
      <c r="CK64" s="53"/>
    </row>
    <row r="65" spans="20:89" x14ac:dyDescent="0.25">
      <c r="T65" s="77">
        <v>2979</v>
      </c>
      <c r="U65" s="33" t="s">
        <v>718</v>
      </c>
      <c r="V65" s="39">
        <v>45636.525694444441</v>
      </c>
      <c r="W65" s="33" t="s">
        <v>579</v>
      </c>
      <c r="X65" s="33" t="s">
        <v>719</v>
      </c>
      <c r="Y65" s="86">
        <v>1</v>
      </c>
      <c r="Z65" s="33" t="s">
        <v>487</v>
      </c>
      <c r="AA65" s="82" t="s">
        <v>620</v>
      </c>
      <c r="AB65" s="82" t="s">
        <v>621</v>
      </c>
      <c r="AC65" s="33" t="s">
        <v>531</v>
      </c>
      <c r="AD65" s="33" t="s">
        <v>780</v>
      </c>
      <c r="AE65" s="33" t="s">
        <v>595</v>
      </c>
      <c r="AF65" s="33" t="s">
        <v>686</v>
      </c>
      <c r="AG65" s="33" t="s">
        <v>683</v>
      </c>
      <c r="AH65" s="33"/>
      <c r="AI65" s="33"/>
      <c r="AJ65" s="33" t="s">
        <v>688</v>
      </c>
      <c r="AK65" s="40" t="s">
        <v>435</v>
      </c>
      <c r="AL65" s="40" t="s">
        <v>455</v>
      </c>
      <c r="AM65" s="41" t="s">
        <v>874</v>
      </c>
      <c r="AN65" s="42">
        <v>0.38333333336049691</v>
      </c>
      <c r="AO65" s="43" t="s">
        <v>710</v>
      </c>
      <c r="AP65" s="44" t="s">
        <v>79</v>
      </c>
      <c r="AQ65" s="44" t="s">
        <v>38</v>
      </c>
      <c r="AR65" s="44" t="s">
        <v>875</v>
      </c>
      <c r="AS65" s="44" t="s">
        <v>322</v>
      </c>
      <c r="AT65" s="44" t="s">
        <v>876</v>
      </c>
      <c r="AU65" s="45">
        <v>64.032697999999996</v>
      </c>
      <c r="AV65" s="45">
        <v>60.454631999999997</v>
      </c>
      <c r="AW65" s="45">
        <v>76.933678999999998</v>
      </c>
      <c r="AX65" s="46">
        <v>201.42100899999997</v>
      </c>
      <c r="AY65" s="47">
        <v>3.5911754217194574</v>
      </c>
      <c r="AZ65" s="47">
        <v>2</v>
      </c>
      <c r="BA65" s="47">
        <v>5.5911754217194574</v>
      </c>
      <c r="BB65" s="46">
        <v>1.9673859556023667</v>
      </c>
      <c r="BC65" s="44">
        <v>1</v>
      </c>
      <c r="BD65" s="47">
        <v>0.50828867470176886</v>
      </c>
      <c r="BE65" s="51" t="s">
        <v>957</v>
      </c>
      <c r="BF65" s="72" t="s">
        <v>1021</v>
      </c>
      <c r="BG65" s="52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53"/>
      <c r="CE65" s="52" t="s">
        <v>1022</v>
      </c>
      <c r="CF65" s="53"/>
      <c r="CG65" s="53"/>
      <c r="CH65" s="53"/>
      <c r="CI65" s="53"/>
      <c r="CJ65" s="53"/>
      <c r="CK65" s="53"/>
    </row>
    <row r="66" spans="20:89" x14ac:dyDescent="0.25">
      <c r="T66" s="77">
        <v>2942</v>
      </c>
      <c r="U66" s="33" t="s">
        <v>745</v>
      </c>
      <c r="V66" s="39">
        <v>45634.877083333333</v>
      </c>
      <c r="W66" s="33" t="s">
        <v>919</v>
      </c>
      <c r="X66" s="33" t="s">
        <v>485</v>
      </c>
      <c r="Y66" s="86">
        <v>3</v>
      </c>
      <c r="Z66" s="33" t="s">
        <v>498</v>
      </c>
      <c r="AA66" s="82" t="s">
        <v>624</v>
      </c>
      <c r="AB66" s="82" t="s">
        <v>622</v>
      </c>
      <c r="AC66" s="33" t="s">
        <v>531</v>
      </c>
      <c r="AD66" s="33" t="s">
        <v>780</v>
      </c>
      <c r="AE66" s="33" t="s">
        <v>600</v>
      </c>
      <c r="AF66" s="33" t="s">
        <v>783</v>
      </c>
      <c r="AG66" s="33" t="s">
        <v>546</v>
      </c>
      <c r="AH66" s="33"/>
      <c r="AI66" s="33"/>
      <c r="AJ66" s="33" t="s">
        <v>688</v>
      </c>
      <c r="AK66" s="40" t="s">
        <v>424</v>
      </c>
      <c r="AL66" s="40" t="s">
        <v>429</v>
      </c>
      <c r="AM66" s="41" t="s">
        <v>874</v>
      </c>
      <c r="AN66" s="42">
        <v>35.950000000011642</v>
      </c>
      <c r="AO66" s="43" t="s">
        <v>710</v>
      </c>
      <c r="AP66" s="44" t="s">
        <v>161</v>
      </c>
      <c r="AQ66" s="44" t="s">
        <v>88</v>
      </c>
      <c r="AR66" s="44" t="s">
        <v>969</v>
      </c>
      <c r="AS66" s="44" t="s">
        <v>229</v>
      </c>
      <c r="AT66" s="44" t="s">
        <v>925</v>
      </c>
      <c r="AU66" s="45">
        <v>37.571596999999997</v>
      </c>
      <c r="AV66" s="45">
        <v>105.228408</v>
      </c>
      <c r="AW66" s="45">
        <v>100.05212299999999</v>
      </c>
      <c r="AX66" s="46">
        <v>242.85212799999999</v>
      </c>
      <c r="AY66" s="47">
        <v>4.593250541176471</v>
      </c>
      <c r="AZ66" s="47">
        <v>2</v>
      </c>
      <c r="BA66" s="47">
        <v>6.593250541176471</v>
      </c>
      <c r="BB66" s="46">
        <v>1.6683728202503902</v>
      </c>
      <c r="BC66" s="44">
        <v>3</v>
      </c>
      <c r="BD66" s="47">
        <v>1.7981592385026739</v>
      </c>
      <c r="BE66" s="51" t="s">
        <v>921</v>
      </c>
      <c r="BF66" s="47" t="s">
        <v>980</v>
      </c>
      <c r="BG66" s="48" t="s">
        <v>981</v>
      </c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8" t="s">
        <v>982</v>
      </c>
      <c r="CF66" s="48"/>
      <c r="CG66" s="48"/>
      <c r="CH66" s="48"/>
      <c r="CI66" s="48"/>
      <c r="CJ66" s="48"/>
      <c r="CK66" s="49">
        <v>728.55638399999998</v>
      </c>
    </row>
    <row r="67" spans="20:89" x14ac:dyDescent="0.25">
      <c r="T67" s="77">
        <v>2993</v>
      </c>
      <c r="U67" s="33" t="s">
        <v>717</v>
      </c>
      <c r="V67" s="39">
        <v>45636.765972222223</v>
      </c>
      <c r="W67" s="33" t="s">
        <v>571</v>
      </c>
      <c r="X67" s="33" t="s">
        <v>500</v>
      </c>
      <c r="Y67" s="86">
        <v>1</v>
      </c>
      <c r="Z67" s="33" t="s">
        <v>501</v>
      </c>
      <c r="AA67" s="82" t="s">
        <v>620</v>
      </c>
      <c r="AB67" s="82" t="s">
        <v>621</v>
      </c>
      <c r="AC67" s="33" t="s">
        <v>531</v>
      </c>
      <c r="AD67" s="33" t="s">
        <v>780</v>
      </c>
      <c r="AE67" s="33" t="s">
        <v>1157</v>
      </c>
      <c r="AF67" s="33" t="s">
        <v>541</v>
      </c>
      <c r="AG67" s="33" t="s">
        <v>541</v>
      </c>
      <c r="AH67" s="33"/>
      <c r="AI67" s="33" t="s">
        <v>633</v>
      </c>
      <c r="AJ67" s="33" t="s">
        <v>688</v>
      </c>
      <c r="AK67" s="40" t="e">
        <f>VLOOKUP(LEFT(Solicitacao_Prancha[[#This Row],[ORIGEM]],4),#REF!,2,0)</f>
        <v>#REF!</v>
      </c>
      <c r="AL67" s="40" t="e">
        <f>VLOOKUP(LEFT(Solicitacao_Prancha[[#This Row],[DESTINO]],4),#REF!,2,0)</f>
        <v>#REF!</v>
      </c>
      <c r="AM67" s="41" t="str">
        <f t="shared" ref="AM67" si="16">IF(AN67&gt;=48,"Aderente","Não Aderente")</f>
        <v>Aderente</v>
      </c>
      <c r="AN67" s="42">
        <f>((CONCATENATE(Solicitacao_Prancha[[#This Row],[DATA MOVIMENTAÇÃO]]," ",Solicitacao_Prancha[[#This Row],[HORA MOVIMENTAÇÃO]])-Solicitacao_Prancha[[#This Row],[DATA SOLICITAÇÃO]])*24)+3</f>
        <v>60.916666666686069</v>
      </c>
      <c r="AO67" s="43" t="s">
        <v>710</v>
      </c>
      <c r="AP67" s="44" t="str">
        <f>LEFT(Solicitacao_Prancha[[#This Row],[ORIGEM]],4)</f>
        <v>0030</v>
      </c>
      <c r="AQ67" s="44" t="str">
        <f>LEFT(Solicitacao_Prancha[[#This Row],[DESTINO]],4)</f>
        <v>0011</v>
      </c>
      <c r="AR67" s="44" t="str">
        <f t="shared" ref="AR67:AS67" si="17">CONCATENATE(AO67,AP67)</f>
        <v>Lençóis Paulista0030</v>
      </c>
      <c r="AS67" s="44" t="str">
        <f t="shared" si="17"/>
        <v>00300011</v>
      </c>
      <c r="AT67" s="44" t="str">
        <f t="shared" ref="AT67" si="18">CONCATENATE(AO67,AQ67)</f>
        <v>Lençóis Paulista0011</v>
      </c>
      <c r="AU67" s="45" t="e">
        <f>VLOOKUP(AR67,#REF!,2,0)</f>
        <v>#REF!</v>
      </c>
      <c r="AV67" s="45" t="e">
        <f>VLOOKUP(AS67,#REF!,2,0)</f>
        <v>#REF!</v>
      </c>
      <c r="AW67" s="45" t="e">
        <f>VLOOKUP(AT67,#REF!,2,0)</f>
        <v>#REF!</v>
      </c>
      <c r="AX67" s="46">
        <f t="shared" ref="AX67" si="19">IFERROR(SUM(AU67:AW67),200)</f>
        <v>200</v>
      </c>
      <c r="AY67" s="47" t="e">
        <f t="shared" ref="AY67" si="20">(AU67/65)+(AV67/42.5)+(AW67/65)</f>
        <v>#REF!</v>
      </c>
      <c r="AZ67" s="47">
        <v>2</v>
      </c>
      <c r="BA67" s="47" t="e">
        <f t="shared" ref="BA67" si="21">(AY67+AZ67)</f>
        <v>#REF!</v>
      </c>
      <c r="BB67" s="46" t="e">
        <f t="shared" ref="BB67" si="22">11/BA67</f>
        <v>#REF!</v>
      </c>
      <c r="BC67" s="44">
        <f>Solicitacao_Prancha[[#This Row],[QUANT EQUIP]]</f>
        <v>8</v>
      </c>
      <c r="BD67" s="47" t="e">
        <f t="shared" ref="BD67" si="23">BC67/BB67</f>
        <v>#REF!</v>
      </c>
      <c r="BE67" s="51" t="s">
        <v>957</v>
      </c>
      <c r="BF67" s="44" t="s">
        <v>1070</v>
      </c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 t="s">
        <v>1022</v>
      </c>
      <c r="CF67" s="33"/>
      <c r="CG67" s="49"/>
      <c r="CH67" s="71"/>
      <c r="CI67" s="71"/>
      <c r="CJ67" s="71"/>
      <c r="CK67" s="70"/>
    </row>
    <row r="68" spans="20:89" x14ac:dyDescent="0.25">
      <c r="T68" s="78">
        <v>2940</v>
      </c>
      <c r="U68" s="54" t="s">
        <v>718</v>
      </c>
      <c r="V68" s="39">
        <v>45634.051388888889</v>
      </c>
      <c r="W68" s="54" t="s">
        <v>901</v>
      </c>
      <c r="X68" s="54" t="s">
        <v>5</v>
      </c>
      <c r="Y68" s="87">
        <v>1</v>
      </c>
      <c r="Z68" s="54" t="s">
        <v>501</v>
      </c>
      <c r="AA68" s="83" t="s">
        <v>620</v>
      </c>
      <c r="AB68" s="83" t="s">
        <v>620</v>
      </c>
      <c r="AC68" s="33" t="s">
        <v>1</v>
      </c>
      <c r="AD68" s="54" t="s">
        <v>918</v>
      </c>
      <c r="AE68" s="54" t="s">
        <v>607</v>
      </c>
      <c r="AF68" s="54" t="s">
        <v>716</v>
      </c>
      <c r="AG68" s="54" t="s">
        <v>908</v>
      </c>
      <c r="AH68" s="54"/>
      <c r="AI68" s="54"/>
      <c r="AJ68" s="54" t="s">
        <v>688</v>
      </c>
      <c r="AK68" s="50" t="s">
        <v>437</v>
      </c>
      <c r="AL68" s="50" t="s">
        <v>424</v>
      </c>
      <c r="AM68" s="55" t="s">
        <v>862</v>
      </c>
      <c r="AN68" s="56">
        <v>82.266666666604578</v>
      </c>
      <c r="AO68" s="57" t="s">
        <v>710</v>
      </c>
      <c r="AP68" s="58" t="s">
        <v>26</v>
      </c>
      <c r="AQ68" s="58" t="s">
        <v>105</v>
      </c>
      <c r="AR68" s="58" t="s">
        <v>963</v>
      </c>
      <c r="AS68" s="58" t="s">
        <v>397</v>
      </c>
      <c r="AT68" s="58" t="s">
        <v>964</v>
      </c>
      <c r="AU68" s="59">
        <v>56.144523999999997</v>
      </c>
      <c r="AV68" s="59">
        <v>68.308223999999996</v>
      </c>
      <c r="AW68" s="59">
        <v>58.109979000000003</v>
      </c>
      <c r="AX68" s="60">
        <v>182.562727</v>
      </c>
      <c r="AY68" s="51">
        <v>3.3650139140271493</v>
      </c>
      <c r="AZ68" s="51">
        <v>2</v>
      </c>
      <c r="BA68" s="51">
        <v>5.3650139140271493</v>
      </c>
      <c r="BB68" s="60">
        <v>2.0503208707883949</v>
      </c>
      <c r="BC68" s="58">
        <v>1</v>
      </c>
      <c r="BD68" s="51">
        <v>0.48772853763883178</v>
      </c>
      <c r="BE68" s="51" t="s">
        <v>957</v>
      </c>
      <c r="BF68" s="72">
        <v>44018</v>
      </c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 t="s">
        <v>1144</v>
      </c>
      <c r="CD68" s="52"/>
      <c r="CE68" s="52"/>
      <c r="CF68" s="52"/>
      <c r="CG68" s="52"/>
      <c r="CH68" s="52"/>
      <c r="CI68" s="61">
        <v>182.562727</v>
      </c>
      <c r="CJ68" s="53"/>
      <c r="CK68" s="53"/>
    </row>
    <row r="69" spans="20:89" x14ac:dyDescent="0.25">
      <c r="T69" s="77">
        <v>2944</v>
      </c>
      <c r="U69" s="54" t="s">
        <v>743</v>
      </c>
      <c r="V69" s="39">
        <v>45634.884027777778</v>
      </c>
      <c r="W69" s="33" t="s">
        <v>774</v>
      </c>
      <c r="X69" s="33" t="s">
        <v>493</v>
      </c>
      <c r="Y69" s="86">
        <v>1</v>
      </c>
      <c r="Z69" s="33" t="s">
        <v>501</v>
      </c>
      <c r="AA69" s="82" t="s">
        <v>620</v>
      </c>
      <c r="AB69" s="82" t="s">
        <v>621</v>
      </c>
      <c r="AC69" s="33" t="s">
        <v>1</v>
      </c>
      <c r="AD69" s="33" t="s">
        <v>918</v>
      </c>
      <c r="AE69" s="33" t="s">
        <v>600</v>
      </c>
      <c r="AF69" s="33" t="s">
        <v>660</v>
      </c>
      <c r="AG69" s="33" t="s">
        <v>683</v>
      </c>
      <c r="AH69" s="33"/>
      <c r="AI69" s="33"/>
      <c r="AJ69" s="33" t="s">
        <v>688</v>
      </c>
      <c r="AK69" s="40" t="s">
        <v>424</v>
      </c>
      <c r="AL69" s="40" t="s">
        <v>455</v>
      </c>
      <c r="AM69" s="41" t="s">
        <v>862</v>
      </c>
      <c r="AN69" s="42">
        <v>59.783333333325572</v>
      </c>
      <c r="AO69" s="43" t="s">
        <v>710</v>
      </c>
      <c r="AP69" s="44" t="s">
        <v>53</v>
      </c>
      <c r="AQ69" s="44" t="s">
        <v>38</v>
      </c>
      <c r="AR69" s="44" t="s">
        <v>933</v>
      </c>
      <c r="AS69" s="44" t="s">
        <v>321</v>
      </c>
      <c r="AT69" s="44" t="s">
        <v>876</v>
      </c>
      <c r="AU69" s="45">
        <v>64.038403000000002</v>
      </c>
      <c r="AV69" s="45">
        <v>140.430792</v>
      </c>
      <c r="AW69" s="45">
        <v>76.933678999999998</v>
      </c>
      <c r="AX69" s="46">
        <v>281.402874</v>
      </c>
      <c r="AY69" s="47">
        <v>5.4730551909502267</v>
      </c>
      <c r="AZ69" s="47">
        <v>2</v>
      </c>
      <c r="BA69" s="47">
        <v>7.4730551909502267</v>
      </c>
      <c r="BB69" s="46">
        <v>1.4719548723955442</v>
      </c>
      <c r="BC69" s="44">
        <v>1</v>
      </c>
      <c r="BD69" s="47">
        <v>0.67936865372274791</v>
      </c>
      <c r="BE69" s="51" t="s">
        <v>957</v>
      </c>
      <c r="BF69" s="47" t="s">
        <v>1139</v>
      </c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 t="s">
        <v>958</v>
      </c>
      <c r="CD69" s="48"/>
      <c r="CE69" s="48"/>
      <c r="CF69" s="48"/>
      <c r="CG69" s="48"/>
      <c r="CH69" s="48"/>
      <c r="CI69" s="49">
        <v>281.402874</v>
      </c>
      <c r="CJ69" s="53"/>
      <c r="CK69" s="53"/>
    </row>
    <row r="70" spans="20:89" x14ac:dyDescent="0.25">
      <c r="T70" s="78">
        <v>2949</v>
      </c>
      <c r="U70" s="54" t="s">
        <v>718</v>
      </c>
      <c r="V70" s="39">
        <v>45635.100694444445</v>
      </c>
      <c r="W70" s="54" t="s">
        <v>901</v>
      </c>
      <c r="X70" s="54" t="s">
        <v>744</v>
      </c>
      <c r="Y70" s="87">
        <v>7</v>
      </c>
      <c r="Z70" s="54" t="s">
        <v>501</v>
      </c>
      <c r="AA70" s="83" t="s">
        <v>627</v>
      </c>
      <c r="AB70" s="83" t="s">
        <v>621</v>
      </c>
      <c r="AC70" s="54" t="s">
        <v>1</v>
      </c>
      <c r="AD70" s="54" t="s">
        <v>918</v>
      </c>
      <c r="AE70" s="54" t="s">
        <v>601</v>
      </c>
      <c r="AF70" s="54" t="s">
        <v>716</v>
      </c>
      <c r="AG70" s="54" t="s">
        <v>908</v>
      </c>
      <c r="AH70" s="54"/>
      <c r="AI70" s="54"/>
      <c r="AJ70" s="54" t="s">
        <v>688</v>
      </c>
      <c r="AK70" s="50" t="s">
        <v>437</v>
      </c>
      <c r="AL70" s="50" t="s">
        <v>424</v>
      </c>
      <c r="AM70" s="55" t="s">
        <v>862</v>
      </c>
      <c r="AN70" s="56">
        <v>50.583333333372138</v>
      </c>
      <c r="AO70" s="57" t="s">
        <v>710</v>
      </c>
      <c r="AP70" s="58" t="s">
        <v>26</v>
      </c>
      <c r="AQ70" s="58" t="s">
        <v>105</v>
      </c>
      <c r="AR70" s="58" t="s">
        <v>963</v>
      </c>
      <c r="AS70" s="58" t="s">
        <v>397</v>
      </c>
      <c r="AT70" s="58" t="s">
        <v>964</v>
      </c>
      <c r="AU70" s="59">
        <v>56.144523999999997</v>
      </c>
      <c r="AV70" s="59">
        <v>68.308223999999996</v>
      </c>
      <c r="AW70" s="59">
        <v>58.109979000000003</v>
      </c>
      <c r="AX70" s="60">
        <v>182.562727</v>
      </c>
      <c r="AY70" s="51">
        <v>3.3650139140271493</v>
      </c>
      <c r="AZ70" s="51">
        <v>2</v>
      </c>
      <c r="BA70" s="51">
        <v>5.3650139140271493</v>
      </c>
      <c r="BB70" s="60">
        <v>2.0503208707883949</v>
      </c>
      <c r="BC70" s="58">
        <v>7</v>
      </c>
      <c r="BD70" s="51">
        <v>3.4140997634718224</v>
      </c>
      <c r="BE70" s="51" t="s">
        <v>921</v>
      </c>
      <c r="BF70" s="58" t="s">
        <v>1035</v>
      </c>
      <c r="BG70" s="54" t="s">
        <v>1036</v>
      </c>
      <c r="BH70" s="54" t="s">
        <v>1029</v>
      </c>
      <c r="BI70" s="54" t="s">
        <v>1030</v>
      </c>
      <c r="BJ70" s="54" t="s">
        <v>1136</v>
      </c>
      <c r="BK70" s="54" t="s">
        <v>1032</v>
      </c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 t="s">
        <v>1040</v>
      </c>
      <c r="CD70" s="54" t="s">
        <v>1037</v>
      </c>
      <c r="CE70" s="54" t="s">
        <v>1038</v>
      </c>
      <c r="CF70" s="54"/>
      <c r="CG70" s="54"/>
      <c r="CH70" s="54"/>
      <c r="CI70" s="61"/>
      <c r="CJ70" s="53"/>
      <c r="CK70" s="53"/>
    </row>
    <row r="71" spans="20:89" x14ac:dyDescent="0.25">
      <c r="T71" s="78">
        <v>2949</v>
      </c>
      <c r="U71" s="54" t="s">
        <v>718</v>
      </c>
      <c r="V71" s="39">
        <v>45635.100694444445</v>
      </c>
      <c r="W71" s="54" t="s">
        <v>901</v>
      </c>
      <c r="X71" s="54" t="s">
        <v>744</v>
      </c>
      <c r="Y71" s="87">
        <v>7</v>
      </c>
      <c r="Z71" s="54" t="s">
        <v>501</v>
      </c>
      <c r="AA71" s="83" t="s">
        <v>627</v>
      </c>
      <c r="AB71" s="83" t="s">
        <v>621</v>
      </c>
      <c r="AC71" s="54" t="s">
        <v>1</v>
      </c>
      <c r="AD71" s="54" t="s">
        <v>918</v>
      </c>
      <c r="AE71" s="54" t="s">
        <v>601</v>
      </c>
      <c r="AF71" s="54" t="s">
        <v>716</v>
      </c>
      <c r="AG71" s="54" t="s">
        <v>908</v>
      </c>
      <c r="AH71" s="54"/>
      <c r="AI71" s="54"/>
      <c r="AJ71" s="54" t="s">
        <v>688</v>
      </c>
      <c r="AK71" s="50" t="s">
        <v>437</v>
      </c>
      <c r="AL71" s="50" t="s">
        <v>424</v>
      </c>
      <c r="AM71" s="55" t="s">
        <v>862</v>
      </c>
      <c r="AN71" s="56">
        <v>50.583333333372138</v>
      </c>
      <c r="AO71" s="57" t="s">
        <v>710</v>
      </c>
      <c r="AP71" s="58" t="s">
        <v>26</v>
      </c>
      <c r="AQ71" s="58" t="s">
        <v>105</v>
      </c>
      <c r="AR71" s="58" t="s">
        <v>963</v>
      </c>
      <c r="AS71" s="58" t="s">
        <v>397</v>
      </c>
      <c r="AT71" s="58" t="s">
        <v>964</v>
      </c>
      <c r="AU71" s="59">
        <v>56.144523999999997</v>
      </c>
      <c r="AV71" s="59">
        <v>68.308223999999996</v>
      </c>
      <c r="AW71" s="59">
        <v>58.109979000000003</v>
      </c>
      <c r="AX71" s="60">
        <v>182.562727</v>
      </c>
      <c r="AY71" s="51">
        <v>3.3650139140271493</v>
      </c>
      <c r="AZ71" s="51">
        <v>2</v>
      </c>
      <c r="BA71" s="51">
        <v>5.3650139140271493</v>
      </c>
      <c r="BB71" s="60">
        <v>2.0503208707883949</v>
      </c>
      <c r="BC71" s="58">
        <v>7</v>
      </c>
      <c r="BD71" s="51">
        <v>3.4140997634718224</v>
      </c>
      <c r="BE71" s="51" t="s">
        <v>957</v>
      </c>
      <c r="BF71" s="58" t="s">
        <v>1137</v>
      </c>
      <c r="BG71" s="54" t="s">
        <v>1138</v>
      </c>
      <c r="BH71" s="54" t="s">
        <v>1139</v>
      </c>
      <c r="BI71" s="54" t="s">
        <v>1140</v>
      </c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 t="s">
        <v>1141</v>
      </c>
      <c r="CD71" s="54" t="s">
        <v>1142</v>
      </c>
      <c r="CE71" s="54" t="s">
        <v>1143</v>
      </c>
      <c r="CF71" s="54" t="s">
        <v>1100</v>
      </c>
      <c r="CG71" s="54"/>
      <c r="CH71" s="54"/>
      <c r="CI71" s="61"/>
      <c r="CJ71" s="53"/>
      <c r="CK71" s="53"/>
    </row>
    <row r="72" spans="20:89" x14ac:dyDescent="0.25">
      <c r="T72" s="77">
        <v>2958</v>
      </c>
      <c r="U72" s="33" t="s">
        <v>745</v>
      </c>
      <c r="V72" s="39">
        <v>45635.482638888891</v>
      </c>
      <c r="W72" s="33" t="s">
        <v>587</v>
      </c>
      <c r="X72" s="33" t="s">
        <v>485</v>
      </c>
      <c r="Y72" s="86">
        <v>1</v>
      </c>
      <c r="Z72" s="33" t="s">
        <v>689</v>
      </c>
      <c r="AA72" s="82" t="s">
        <v>620</v>
      </c>
      <c r="AB72" s="82" t="s">
        <v>621</v>
      </c>
      <c r="AC72" s="33" t="s">
        <v>1</v>
      </c>
      <c r="AD72" s="33" t="s">
        <v>918</v>
      </c>
      <c r="AE72" s="33" t="s">
        <v>598</v>
      </c>
      <c r="AF72" s="33" t="s">
        <v>561</v>
      </c>
      <c r="AG72" s="33" t="s">
        <v>526</v>
      </c>
      <c r="AH72" s="33" t="s">
        <v>952</v>
      </c>
      <c r="AI72" s="33"/>
      <c r="AJ72" s="33" t="s">
        <v>688</v>
      </c>
      <c r="AK72" s="40" t="s">
        <v>427</v>
      </c>
      <c r="AL72" s="40" t="s">
        <v>424</v>
      </c>
      <c r="AM72" s="41" t="s">
        <v>862</v>
      </c>
      <c r="AN72" s="42">
        <v>53.416666666686069</v>
      </c>
      <c r="AO72" s="43" t="s">
        <v>710</v>
      </c>
      <c r="AP72" s="44" t="s">
        <v>87</v>
      </c>
      <c r="AQ72" s="44" t="s">
        <v>114</v>
      </c>
      <c r="AR72" s="44" t="s">
        <v>924</v>
      </c>
      <c r="AS72" s="44" t="s">
        <v>207</v>
      </c>
      <c r="AT72" s="44" t="s">
        <v>973</v>
      </c>
      <c r="AU72" s="45">
        <v>79.987075000000004</v>
      </c>
      <c r="AV72" s="45">
        <v>56.727338000000003</v>
      </c>
      <c r="AW72" s="45">
        <v>31.116523000000001</v>
      </c>
      <c r="AX72" s="46">
        <v>167.83093600000001</v>
      </c>
      <c r="AY72" s="47">
        <v>3.0440470171945702</v>
      </c>
      <c r="AZ72" s="47">
        <v>2</v>
      </c>
      <c r="BA72" s="47">
        <v>5.0440470171945702</v>
      </c>
      <c r="BB72" s="46">
        <v>2.1807885538144824</v>
      </c>
      <c r="BC72" s="44">
        <v>1</v>
      </c>
      <c r="BD72" s="47">
        <v>0.45854972883586997</v>
      </c>
      <c r="BE72" s="51" t="s">
        <v>957</v>
      </c>
      <c r="BF72" s="44" t="s">
        <v>1145</v>
      </c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 t="s">
        <v>1146</v>
      </c>
      <c r="CD72" s="33"/>
      <c r="CE72" s="33"/>
      <c r="CF72" s="33"/>
      <c r="CG72" s="33"/>
      <c r="CH72" s="33"/>
      <c r="CI72" s="49"/>
      <c r="CJ72" s="53"/>
      <c r="CK72" s="53"/>
    </row>
    <row r="73" spans="20:89" x14ac:dyDescent="0.25">
      <c r="T73" s="78">
        <v>2955</v>
      </c>
      <c r="U73" s="54" t="s">
        <v>718</v>
      </c>
      <c r="V73" s="39">
        <v>45635.574999999997</v>
      </c>
      <c r="W73" s="54" t="s">
        <v>575</v>
      </c>
      <c r="X73" s="54" t="s">
        <v>719</v>
      </c>
      <c r="Y73" s="87">
        <v>2</v>
      </c>
      <c r="Z73" s="54" t="s">
        <v>4</v>
      </c>
      <c r="AA73" s="83" t="s">
        <v>621</v>
      </c>
      <c r="AB73" s="83" t="s">
        <v>621</v>
      </c>
      <c r="AC73" s="33" t="s">
        <v>531</v>
      </c>
      <c r="AD73" s="54" t="s">
        <v>918</v>
      </c>
      <c r="AE73" s="54" t="s">
        <v>600</v>
      </c>
      <c r="AF73" s="54" t="s">
        <v>666</v>
      </c>
      <c r="AG73" s="54" t="s">
        <v>567</v>
      </c>
      <c r="AH73" s="54"/>
      <c r="AI73" s="54"/>
      <c r="AJ73" s="54" t="s">
        <v>688</v>
      </c>
      <c r="AK73" s="50" t="s">
        <v>473</v>
      </c>
      <c r="AL73" s="50" t="s">
        <v>431</v>
      </c>
      <c r="AM73" s="55" t="s">
        <v>874</v>
      </c>
      <c r="AN73" s="56">
        <v>43.200000000069849</v>
      </c>
      <c r="AO73" s="57" t="s">
        <v>710</v>
      </c>
      <c r="AP73" s="58" t="s">
        <v>162</v>
      </c>
      <c r="AQ73" s="58" t="s">
        <v>23</v>
      </c>
      <c r="AR73" s="58" t="s">
        <v>865</v>
      </c>
      <c r="AS73" s="58" t="s">
        <v>325</v>
      </c>
      <c r="AT73" s="58" t="s">
        <v>1130</v>
      </c>
      <c r="AU73" s="59">
        <v>89.819907999999998</v>
      </c>
      <c r="AV73" s="59">
        <v>128.490072</v>
      </c>
      <c r="AW73" s="59">
        <v>78.244339999999994</v>
      </c>
      <c r="AX73" s="60">
        <v>296.55431999999996</v>
      </c>
      <c r="AY73" s="51">
        <v>5.608899627149321</v>
      </c>
      <c r="AZ73" s="51">
        <v>2</v>
      </c>
      <c r="BA73" s="51">
        <v>7.608899627149321</v>
      </c>
      <c r="BB73" s="60">
        <v>1.4456755298428292</v>
      </c>
      <c r="BC73" s="58">
        <v>2</v>
      </c>
      <c r="BD73" s="51">
        <v>1.383436295845331</v>
      </c>
      <c r="BE73" s="51" t="s">
        <v>957</v>
      </c>
      <c r="BF73" s="58" t="s">
        <v>1154</v>
      </c>
      <c r="BG73" s="54" t="s">
        <v>1155</v>
      </c>
      <c r="BH73" s="54"/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 t="s">
        <v>1045</v>
      </c>
      <c r="CD73" s="54" t="s">
        <v>1022</v>
      </c>
      <c r="CE73" s="54"/>
      <c r="CF73" s="54"/>
      <c r="CG73" s="54"/>
      <c r="CH73" s="54"/>
      <c r="CI73" s="61"/>
      <c r="CJ73" s="53"/>
      <c r="CK73" s="53"/>
    </row>
    <row r="74" spans="20:89" x14ac:dyDescent="0.25">
      <c r="T74" s="78">
        <v>2961</v>
      </c>
      <c r="U74" s="54" t="s">
        <v>742</v>
      </c>
      <c r="V74" s="39">
        <v>45635.817361111112</v>
      </c>
      <c r="W74" s="54" t="s">
        <v>549</v>
      </c>
      <c r="X74" s="54" t="s">
        <v>491</v>
      </c>
      <c r="Y74" s="87">
        <v>1</v>
      </c>
      <c r="Z74" s="54" t="s">
        <v>545</v>
      </c>
      <c r="AA74" s="83" t="s">
        <v>620</v>
      </c>
      <c r="AB74" s="83" t="s">
        <v>624</v>
      </c>
      <c r="AC74" s="33" t="s">
        <v>531</v>
      </c>
      <c r="AD74" s="54" t="s">
        <v>918</v>
      </c>
      <c r="AE74" s="54" t="s">
        <v>612</v>
      </c>
      <c r="AF74" s="54" t="s">
        <v>915</v>
      </c>
      <c r="AG74" s="54" t="s">
        <v>992</v>
      </c>
      <c r="AH74" s="54"/>
      <c r="AI74" s="54"/>
      <c r="AJ74" s="54" t="s">
        <v>688</v>
      </c>
      <c r="AK74" s="50" t="s">
        <v>464</v>
      </c>
      <c r="AL74" s="50" t="s">
        <v>461</v>
      </c>
      <c r="AM74" s="55" t="s">
        <v>874</v>
      </c>
      <c r="AN74" s="56">
        <v>37.883333333360497</v>
      </c>
      <c r="AO74" s="57" t="s">
        <v>710</v>
      </c>
      <c r="AP74" s="58" t="s">
        <v>67</v>
      </c>
      <c r="AQ74" s="58" t="s">
        <v>112</v>
      </c>
      <c r="AR74" s="58" t="s">
        <v>967</v>
      </c>
      <c r="AS74" s="58" t="s">
        <v>301</v>
      </c>
      <c r="AT74" s="58" t="s">
        <v>1131</v>
      </c>
      <c r="AU74" s="59">
        <v>154.35218800000001</v>
      </c>
      <c r="AV74" s="59">
        <v>67.997594000000007</v>
      </c>
      <c r="AW74" s="59">
        <v>132.26370499999999</v>
      </c>
      <c r="AX74" s="60">
        <v>354.61348699999996</v>
      </c>
      <c r="AY74" s="51">
        <v>6.0094186651583712</v>
      </c>
      <c r="AZ74" s="51">
        <v>2</v>
      </c>
      <c r="BA74" s="51">
        <v>8.0094186651583712</v>
      </c>
      <c r="BB74" s="60">
        <v>1.3733830705904915</v>
      </c>
      <c r="BC74" s="58">
        <v>1</v>
      </c>
      <c r="BD74" s="51">
        <v>0.72812896955985196</v>
      </c>
      <c r="BE74" s="51" t="s">
        <v>921</v>
      </c>
      <c r="BF74" s="58" t="s">
        <v>1033</v>
      </c>
      <c r="BG74" s="54" t="s">
        <v>1034</v>
      </c>
      <c r="BH74" s="54"/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 t="s">
        <v>1039</v>
      </c>
      <c r="CD74" s="54"/>
      <c r="CE74" s="54"/>
      <c r="CF74" s="54"/>
      <c r="CG74" s="54"/>
      <c r="CH74" s="54"/>
      <c r="CI74" s="61"/>
      <c r="CJ74" s="53"/>
      <c r="CK74" s="53"/>
    </row>
    <row r="75" spans="20:89" x14ac:dyDescent="0.25">
      <c r="T75" s="77">
        <v>2962</v>
      </c>
      <c r="U75" s="33" t="s">
        <v>742</v>
      </c>
      <c r="V75" s="39">
        <v>45635.819444444445</v>
      </c>
      <c r="W75" s="33" t="s">
        <v>549</v>
      </c>
      <c r="X75" s="33" t="s">
        <v>493</v>
      </c>
      <c r="Y75" s="86">
        <v>2</v>
      </c>
      <c r="Z75" s="33" t="s">
        <v>545</v>
      </c>
      <c r="AA75" s="82" t="s">
        <v>620</v>
      </c>
      <c r="AB75" s="82" t="s">
        <v>624</v>
      </c>
      <c r="AC75" s="33" t="s">
        <v>531</v>
      </c>
      <c r="AD75" s="33" t="s">
        <v>918</v>
      </c>
      <c r="AE75" s="33" t="s">
        <v>612</v>
      </c>
      <c r="AF75" s="33" t="s">
        <v>915</v>
      </c>
      <c r="AG75" s="33" t="s">
        <v>992</v>
      </c>
      <c r="AH75" s="33"/>
      <c r="AI75" s="33"/>
      <c r="AJ75" s="33" t="s">
        <v>688</v>
      </c>
      <c r="AK75" s="40" t="s">
        <v>464</v>
      </c>
      <c r="AL75" s="40" t="s">
        <v>461</v>
      </c>
      <c r="AM75" s="41" t="s">
        <v>874</v>
      </c>
      <c r="AN75" s="42">
        <v>37.833333333372138</v>
      </c>
      <c r="AO75" s="43" t="s">
        <v>710</v>
      </c>
      <c r="AP75" s="44" t="s">
        <v>67</v>
      </c>
      <c r="AQ75" s="44" t="s">
        <v>112</v>
      </c>
      <c r="AR75" s="44" t="s">
        <v>967</v>
      </c>
      <c r="AS75" s="44" t="s">
        <v>301</v>
      </c>
      <c r="AT75" s="44" t="s">
        <v>1131</v>
      </c>
      <c r="AU75" s="45">
        <v>154.35218800000001</v>
      </c>
      <c r="AV75" s="45">
        <v>67.997594000000007</v>
      </c>
      <c r="AW75" s="45">
        <v>132.26370499999999</v>
      </c>
      <c r="AX75" s="46">
        <v>354.61348699999996</v>
      </c>
      <c r="AY75" s="47">
        <v>6.0094186651583712</v>
      </c>
      <c r="AZ75" s="47">
        <v>2</v>
      </c>
      <c r="BA75" s="47">
        <v>8.0094186651583712</v>
      </c>
      <c r="BB75" s="46">
        <v>1.3733830705904915</v>
      </c>
      <c r="BC75" s="44">
        <v>2</v>
      </c>
      <c r="BD75" s="47">
        <v>1.4562579391197039</v>
      </c>
      <c r="BE75" s="51" t="s">
        <v>921</v>
      </c>
      <c r="BF75" s="44" t="s">
        <v>1042</v>
      </c>
      <c r="BG75" s="33" t="s">
        <v>1043</v>
      </c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 t="s">
        <v>1044</v>
      </c>
      <c r="CD75" s="33"/>
      <c r="CE75" s="33"/>
      <c r="CF75" s="33"/>
      <c r="CG75" s="33"/>
      <c r="CH75" s="33"/>
      <c r="CI75" s="49"/>
      <c r="CJ75" s="53"/>
      <c r="CK75" s="53"/>
    </row>
    <row r="76" spans="20:89" x14ac:dyDescent="0.25">
      <c r="T76" s="78">
        <v>2981</v>
      </c>
      <c r="U76" s="54" t="s">
        <v>743</v>
      </c>
      <c r="V76" s="39">
        <v>45635.834722222222</v>
      </c>
      <c r="W76" s="54" t="s">
        <v>582</v>
      </c>
      <c r="X76" s="54" t="s">
        <v>481</v>
      </c>
      <c r="Y76" s="87">
        <v>1</v>
      </c>
      <c r="Z76" s="54" t="s">
        <v>8</v>
      </c>
      <c r="AA76" s="83" t="s">
        <v>620</v>
      </c>
      <c r="AB76" s="83" t="s">
        <v>621</v>
      </c>
      <c r="AC76" s="33" t="s">
        <v>531</v>
      </c>
      <c r="AD76" s="54" t="s">
        <v>918</v>
      </c>
      <c r="AE76" s="54" t="s">
        <v>606</v>
      </c>
      <c r="AF76" s="54" t="s">
        <v>827</v>
      </c>
      <c r="AG76" s="54" t="s">
        <v>696</v>
      </c>
      <c r="AH76" s="54"/>
      <c r="AI76" s="54"/>
      <c r="AJ76" s="54" t="s">
        <v>688</v>
      </c>
      <c r="AK76" s="50" t="s">
        <v>472</v>
      </c>
      <c r="AL76" s="50" t="s">
        <v>441</v>
      </c>
      <c r="AM76" s="55" t="s">
        <v>874</v>
      </c>
      <c r="AN76" s="56">
        <v>42.966666666674428</v>
      </c>
      <c r="AO76" s="57" t="s">
        <v>710</v>
      </c>
      <c r="AP76" s="58" t="s">
        <v>77</v>
      </c>
      <c r="AQ76" s="58" t="s">
        <v>120</v>
      </c>
      <c r="AR76" s="58" t="s">
        <v>873</v>
      </c>
      <c r="AS76" s="58" t="s">
        <v>246</v>
      </c>
      <c r="AT76" s="58" t="s">
        <v>872</v>
      </c>
      <c r="AU76" s="59">
        <v>176.13875999999999</v>
      </c>
      <c r="AV76" s="59">
        <v>211.98753300000001</v>
      </c>
      <c r="AW76" s="59">
        <v>89.727082999999993</v>
      </c>
      <c r="AX76" s="60">
        <v>477.85337600000003</v>
      </c>
      <c r="AY76" s="51">
        <v>9.0781856914027141</v>
      </c>
      <c r="AZ76" s="51">
        <v>2</v>
      </c>
      <c r="BA76" s="51">
        <v>11.078185691402714</v>
      </c>
      <c r="BB76" s="60">
        <v>0.99294237399690899</v>
      </c>
      <c r="BC76" s="58">
        <v>1</v>
      </c>
      <c r="BD76" s="51">
        <v>1.0071077901275196</v>
      </c>
      <c r="BE76" s="51" t="s">
        <v>921</v>
      </c>
      <c r="BF76" s="58" t="s">
        <v>1163</v>
      </c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 t="s">
        <v>1164</v>
      </c>
      <c r="CD76" s="54"/>
      <c r="CE76" s="54"/>
      <c r="CF76" s="54"/>
      <c r="CG76" s="54"/>
      <c r="CH76" s="54"/>
      <c r="CI76" s="61"/>
      <c r="CJ76" s="53"/>
      <c r="CK76" s="53"/>
    </row>
    <row r="77" spans="20:89" x14ac:dyDescent="0.25">
      <c r="T77" s="77">
        <v>2982</v>
      </c>
      <c r="U77" s="33" t="s">
        <v>743</v>
      </c>
      <c r="V77" s="39">
        <v>45635.836111111108</v>
      </c>
      <c r="W77" s="33" t="s">
        <v>582</v>
      </c>
      <c r="X77" s="33" t="s">
        <v>491</v>
      </c>
      <c r="Y77" s="86">
        <v>1</v>
      </c>
      <c r="Z77" s="33" t="s">
        <v>8</v>
      </c>
      <c r="AA77" s="82" t="s">
        <v>620</v>
      </c>
      <c r="AB77" s="82" t="s">
        <v>624</v>
      </c>
      <c r="AC77" s="33" t="s">
        <v>1</v>
      </c>
      <c r="AD77" s="33" t="s">
        <v>918</v>
      </c>
      <c r="AE77" s="33" t="s">
        <v>1013</v>
      </c>
      <c r="AF77" s="33" t="s">
        <v>696</v>
      </c>
      <c r="AG77" s="33" t="s">
        <v>696</v>
      </c>
      <c r="AH77" s="33" t="s">
        <v>1014</v>
      </c>
      <c r="AI77" s="33"/>
      <c r="AJ77" s="33" t="s">
        <v>688</v>
      </c>
      <c r="AK77" s="40" t="s">
        <v>441</v>
      </c>
      <c r="AL77" s="40" t="s">
        <v>441</v>
      </c>
      <c r="AM77" s="41" t="s">
        <v>862</v>
      </c>
      <c r="AN77" s="42">
        <v>48</v>
      </c>
      <c r="AO77" s="43" t="s">
        <v>710</v>
      </c>
      <c r="AP77" s="44" t="s">
        <v>120</v>
      </c>
      <c r="AQ77" s="44" t="s">
        <v>120</v>
      </c>
      <c r="AR77" s="44" t="s">
        <v>872</v>
      </c>
      <c r="AS77" s="44" t="s">
        <v>250</v>
      </c>
      <c r="AT77" s="44" t="s">
        <v>872</v>
      </c>
      <c r="AU77" s="45">
        <v>89.727082999999993</v>
      </c>
      <c r="AV77" s="45">
        <v>0</v>
      </c>
      <c r="AW77" s="45">
        <v>89.727082999999993</v>
      </c>
      <c r="AX77" s="46">
        <v>179.45416599999999</v>
      </c>
      <c r="AY77" s="47">
        <v>2.7608333230769229</v>
      </c>
      <c r="AZ77" s="47">
        <v>2</v>
      </c>
      <c r="BA77" s="47">
        <v>4.7608333230769233</v>
      </c>
      <c r="BB77" s="46">
        <v>2.3105198719476925</v>
      </c>
      <c r="BC77" s="44">
        <v>1</v>
      </c>
      <c r="BD77" s="47">
        <v>0.43280302937062937</v>
      </c>
      <c r="BE77" s="51" t="s">
        <v>921</v>
      </c>
      <c r="BF77" s="44" t="s">
        <v>1035</v>
      </c>
      <c r="BG77" s="33" t="s">
        <v>1036</v>
      </c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 t="s">
        <v>1040</v>
      </c>
      <c r="CD77" s="33"/>
      <c r="CE77" s="33"/>
      <c r="CF77" s="33"/>
      <c r="CG77" s="33"/>
      <c r="CH77" s="33"/>
      <c r="CI77" s="49"/>
      <c r="CJ77" s="53"/>
      <c r="CK77" s="53"/>
    </row>
    <row r="78" spans="20:89" x14ac:dyDescent="0.25">
      <c r="T78" s="78">
        <v>2983</v>
      </c>
      <c r="U78" s="54" t="s">
        <v>743</v>
      </c>
      <c r="V78" s="39">
        <v>45635.84097222222</v>
      </c>
      <c r="W78" s="54" t="s">
        <v>684</v>
      </c>
      <c r="X78" s="54" t="s">
        <v>491</v>
      </c>
      <c r="Y78" s="87">
        <v>1</v>
      </c>
      <c r="Z78" s="54" t="s">
        <v>8</v>
      </c>
      <c r="AA78" s="83" t="s">
        <v>624</v>
      </c>
      <c r="AB78" s="83" t="s">
        <v>624</v>
      </c>
      <c r="AC78" s="33" t="s">
        <v>531</v>
      </c>
      <c r="AD78" s="54" t="s">
        <v>918</v>
      </c>
      <c r="AE78" s="54" t="s">
        <v>598</v>
      </c>
      <c r="AF78" s="54" t="s">
        <v>696</v>
      </c>
      <c r="AG78" s="54" t="s">
        <v>696</v>
      </c>
      <c r="AH78" s="54" t="s">
        <v>1015</v>
      </c>
      <c r="AI78" s="54"/>
      <c r="AJ78" s="54" t="s">
        <v>688</v>
      </c>
      <c r="AK78" s="50" t="s">
        <v>441</v>
      </c>
      <c r="AL78" s="50" t="s">
        <v>441</v>
      </c>
      <c r="AM78" s="55" t="s">
        <v>874</v>
      </c>
      <c r="AN78" s="56">
        <v>44.81666666676756</v>
      </c>
      <c r="AO78" s="57" t="s">
        <v>710</v>
      </c>
      <c r="AP78" s="58" t="s">
        <v>120</v>
      </c>
      <c r="AQ78" s="58" t="s">
        <v>120</v>
      </c>
      <c r="AR78" s="58" t="s">
        <v>872</v>
      </c>
      <c r="AS78" s="58" t="s">
        <v>250</v>
      </c>
      <c r="AT78" s="58" t="s">
        <v>872</v>
      </c>
      <c r="AU78" s="59">
        <v>89.727082999999993</v>
      </c>
      <c r="AV78" s="59">
        <v>0</v>
      </c>
      <c r="AW78" s="59">
        <v>89.727082999999993</v>
      </c>
      <c r="AX78" s="60">
        <v>179.45416599999999</v>
      </c>
      <c r="AY78" s="51">
        <v>2.7608333230769229</v>
      </c>
      <c r="AZ78" s="51">
        <v>2</v>
      </c>
      <c r="BA78" s="51">
        <v>4.7608333230769233</v>
      </c>
      <c r="BB78" s="60">
        <v>2.3105198719476925</v>
      </c>
      <c r="BC78" s="58">
        <v>1</v>
      </c>
      <c r="BD78" s="51">
        <v>0.43280302937062937</v>
      </c>
      <c r="BE78" s="51" t="s">
        <v>921</v>
      </c>
      <c r="BF78" s="58" t="s">
        <v>1035</v>
      </c>
      <c r="BG78" s="54" t="s">
        <v>1036</v>
      </c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 t="s">
        <v>1040</v>
      </c>
      <c r="CD78" s="54"/>
      <c r="CE78" s="54"/>
      <c r="CF78" s="54"/>
      <c r="CG78" s="54"/>
      <c r="CH78" s="54"/>
      <c r="CI78" s="61"/>
      <c r="CJ78" s="53"/>
      <c r="CK78" s="53"/>
    </row>
    <row r="79" spans="20:89" x14ac:dyDescent="0.25">
      <c r="T79" s="77">
        <v>2964</v>
      </c>
      <c r="U79" s="33" t="s">
        <v>718</v>
      </c>
      <c r="V79" s="39">
        <v>45635.989583333336</v>
      </c>
      <c r="W79" s="33" t="s">
        <v>574</v>
      </c>
      <c r="X79" s="33" t="s">
        <v>744</v>
      </c>
      <c r="Y79" s="86">
        <v>8</v>
      </c>
      <c r="Z79" s="33" t="s">
        <v>516</v>
      </c>
      <c r="AA79" s="82" t="s">
        <v>624</v>
      </c>
      <c r="AB79" s="82" t="s">
        <v>624</v>
      </c>
      <c r="AC79" s="33" t="s">
        <v>531</v>
      </c>
      <c r="AD79" s="33" t="s">
        <v>918</v>
      </c>
      <c r="AE79" s="33" t="s">
        <v>596</v>
      </c>
      <c r="AF79" s="33" t="s">
        <v>638</v>
      </c>
      <c r="AG79" s="33" t="s">
        <v>995</v>
      </c>
      <c r="AH79" s="33"/>
      <c r="AI79" s="33"/>
      <c r="AJ79" s="33" t="s">
        <v>688</v>
      </c>
      <c r="AK79" s="40" t="s">
        <v>429</v>
      </c>
      <c r="AL79" s="40" t="s">
        <v>429</v>
      </c>
      <c r="AM79" s="41" t="s">
        <v>874</v>
      </c>
      <c r="AN79" s="42">
        <v>29.749999999883585</v>
      </c>
      <c r="AO79" s="43" t="s">
        <v>710</v>
      </c>
      <c r="AP79" s="44" t="s">
        <v>14</v>
      </c>
      <c r="AQ79" s="44" t="s">
        <v>117</v>
      </c>
      <c r="AR79" s="44" t="s">
        <v>871</v>
      </c>
      <c r="AS79" s="44" t="s">
        <v>218</v>
      </c>
      <c r="AT79" s="44" t="s">
        <v>1132</v>
      </c>
      <c r="AU79" s="45">
        <v>77.231565000000003</v>
      </c>
      <c r="AV79" s="45">
        <v>13.757037</v>
      </c>
      <c r="AW79" s="45">
        <v>80.633825999999999</v>
      </c>
      <c r="AX79" s="46">
        <v>171.62242800000001</v>
      </c>
      <c r="AY79" s="47">
        <v>2.7523933113122174</v>
      </c>
      <c r="AZ79" s="47">
        <v>2</v>
      </c>
      <c r="BA79" s="47">
        <v>4.7523933113122174</v>
      </c>
      <c r="BB79" s="46">
        <v>2.3146232391617247</v>
      </c>
      <c r="BC79" s="44">
        <v>8</v>
      </c>
      <c r="BD79" s="47">
        <v>3.4562860445907035</v>
      </c>
      <c r="BE79" s="51" t="s">
        <v>957</v>
      </c>
      <c r="BF79" s="44" t="s">
        <v>1137</v>
      </c>
      <c r="BG79" s="33" t="s">
        <v>1151</v>
      </c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 t="s">
        <v>1101</v>
      </c>
      <c r="CD79" s="33"/>
      <c r="CE79" s="33"/>
      <c r="CF79" s="33"/>
      <c r="CG79" s="33"/>
      <c r="CH79" s="33"/>
      <c r="CI79" s="49"/>
      <c r="CJ79" s="53"/>
      <c r="CK79" s="53"/>
    </row>
    <row r="80" spans="20:89" x14ac:dyDescent="0.25">
      <c r="T80" s="78">
        <v>2965</v>
      </c>
      <c r="U80" s="54" t="s">
        <v>743</v>
      </c>
      <c r="V80" s="39">
        <v>45636.004166666666</v>
      </c>
      <c r="W80" s="54" t="s">
        <v>996</v>
      </c>
      <c r="X80" s="54" t="s">
        <v>491</v>
      </c>
      <c r="Y80" s="87">
        <v>1</v>
      </c>
      <c r="Z80" s="54" t="s">
        <v>487</v>
      </c>
      <c r="AA80" s="83" t="s">
        <v>620</v>
      </c>
      <c r="AB80" s="83" t="s">
        <v>624</v>
      </c>
      <c r="AC80" s="33" t="s">
        <v>531</v>
      </c>
      <c r="AD80" s="54" t="s">
        <v>918</v>
      </c>
      <c r="AE80" s="54" t="s">
        <v>595</v>
      </c>
      <c r="AF80" s="54" t="s">
        <v>685</v>
      </c>
      <c r="AG80" s="54" t="s">
        <v>666</v>
      </c>
      <c r="AH80" s="54"/>
      <c r="AI80" s="54"/>
      <c r="AJ80" s="54" t="s">
        <v>688</v>
      </c>
      <c r="AK80" s="50" t="s">
        <v>459</v>
      </c>
      <c r="AL80" s="50" t="s">
        <v>473</v>
      </c>
      <c r="AM80" s="55" t="s">
        <v>874</v>
      </c>
      <c r="AN80" s="56">
        <v>36.899999999965075</v>
      </c>
      <c r="AO80" s="57" t="s">
        <v>710</v>
      </c>
      <c r="AP80" s="58" t="s">
        <v>118</v>
      </c>
      <c r="AQ80" s="58" t="s">
        <v>162</v>
      </c>
      <c r="AR80" s="58" t="s">
        <v>1133</v>
      </c>
      <c r="AS80" s="58" t="s">
        <v>395</v>
      </c>
      <c r="AT80" s="58" t="s">
        <v>865</v>
      </c>
      <c r="AU80" s="59">
        <v>166.248401</v>
      </c>
      <c r="AV80" s="59">
        <v>146.837366</v>
      </c>
      <c r="AW80" s="59">
        <v>89.819907999999998</v>
      </c>
      <c r="AX80" s="60">
        <v>402.90567500000003</v>
      </c>
      <c r="AY80" s="51">
        <v>7.3945092932126695</v>
      </c>
      <c r="AZ80" s="51">
        <v>2</v>
      </c>
      <c r="BA80" s="51">
        <v>9.3945092932126695</v>
      </c>
      <c r="BB80" s="60">
        <v>1.1708967074999077</v>
      </c>
      <c r="BC80" s="58">
        <v>1</v>
      </c>
      <c r="BD80" s="51">
        <v>0.85404629938296994</v>
      </c>
      <c r="BE80" s="51" t="s">
        <v>957</v>
      </c>
      <c r="BF80" s="58" t="s">
        <v>1152</v>
      </c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 t="s">
        <v>989</v>
      </c>
      <c r="CD80" s="54"/>
      <c r="CE80" s="54"/>
      <c r="CF80" s="54"/>
      <c r="CG80" s="54"/>
      <c r="CH80" s="54"/>
      <c r="CI80" s="61"/>
      <c r="CJ80" s="53"/>
      <c r="CK80" s="53"/>
    </row>
    <row r="81" spans="20:90" x14ac:dyDescent="0.25">
      <c r="T81" s="77">
        <v>2966</v>
      </c>
      <c r="U81" s="33" t="s">
        <v>743</v>
      </c>
      <c r="V81" s="39">
        <v>45636.004861111112</v>
      </c>
      <c r="W81" s="33" t="s">
        <v>668</v>
      </c>
      <c r="X81" s="33" t="s">
        <v>503</v>
      </c>
      <c r="Y81" s="86">
        <v>1</v>
      </c>
      <c r="Z81" s="33" t="s">
        <v>487</v>
      </c>
      <c r="AA81" s="82" t="s">
        <v>620</v>
      </c>
      <c r="AB81" s="82" t="s">
        <v>621</v>
      </c>
      <c r="AC81" s="33" t="s">
        <v>531</v>
      </c>
      <c r="AD81" s="33" t="s">
        <v>918</v>
      </c>
      <c r="AE81" s="33" t="s">
        <v>595</v>
      </c>
      <c r="AF81" s="33" t="s">
        <v>685</v>
      </c>
      <c r="AG81" s="33" t="s">
        <v>666</v>
      </c>
      <c r="AH81" s="33"/>
      <c r="AI81" s="33"/>
      <c r="AJ81" s="33" t="s">
        <v>688</v>
      </c>
      <c r="AK81" s="40" t="s">
        <v>459</v>
      </c>
      <c r="AL81" s="40" t="s">
        <v>473</v>
      </c>
      <c r="AM81" s="41" t="s">
        <v>874</v>
      </c>
      <c r="AN81" s="42">
        <v>36.883333333244082</v>
      </c>
      <c r="AO81" s="43" t="s">
        <v>710</v>
      </c>
      <c r="AP81" s="44" t="s">
        <v>118</v>
      </c>
      <c r="AQ81" s="44" t="s">
        <v>162</v>
      </c>
      <c r="AR81" s="44" t="s">
        <v>1133</v>
      </c>
      <c r="AS81" s="44" t="s">
        <v>395</v>
      </c>
      <c r="AT81" s="44" t="s">
        <v>865</v>
      </c>
      <c r="AU81" s="45">
        <v>166.248401</v>
      </c>
      <c r="AV81" s="45">
        <v>146.837366</v>
      </c>
      <c r="AW81" s="45">
        <v>89.819907999999998</v>
      </c>
      <c r="AX81" s="46">
        <v>402.90567500000003</v>
      </c>
      <c r="AY81" s="47">
        <v>7.3945092932126695</v>
      </c>
      <c r="AZ81" s="47">
        <v>2</v>
      </c>
      <c r="BA81" s="47">
        <v>9.3945092932126695</v>
      </c>
      <c r="BB81" s="46">
        <v>1.1708967074999077</v>
      </c>
      <c r="BC81" s="44">
        <v>1</v>
      </c>
      <c r="BD81" s="47">
        <v>0.85404629938296994</v>
      </c>
      <c r="BE81" s="51" t="s">
        <v>957</v>
      </c>
      <c r="BF81" s="44" t="s">
        <v>1153</v>
      </c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54" t="s">
        <v>985</v>
      </c>
      <c r="CD81" s="33"/>
      <c r="CE81" s="33"/>
      <c r="CF81" s="33"/>
      <c r="CG81" s="33"/>
      <c r="CH81" s="33"/>
      <c r="CI81" s="49"/>
      <c r="CJ81" s="53"/>
      <c r="CK81" s="53"/>
    </row>
    <row r="82" spans="20:90" x14ac:dyDescent="0.25">
      <c r="T82" s="78">
        <v>2967</v>
      </c>
      <c r="U82" s="54" t="s">
        <v>743</v>
      </c>
      <c r="V82" s="39">
        <v>45636.005555555559</v>
      </c>
      <c r="W82" s="54" t="s">
        <v>997</v>
      </c>
      <c r="X82" s="54" t="s">
        <v>489</v>
      </c>
      <c r="Y82" s="87">
        <v>1</v>
      </c>
      <c r="Z82" s="54" t="s">
        <v>487</v>
      </c>
      <c r="AA82" s="83" t="s">
        <v>620</v>
      </c>
      <c r="AB82" s="83" t="s">
        <v>624</v>
      </c>
      <c r="AC82" s="33" t="s">
        <v>531</v>
      </c>
      <c r="AD82" s="54" t="s">
        <v>918</v>
      </c>
      <c r="AE82" s="54" t="s">
        <v>595</v>
      </c>
      <c r="AF82" s="54" t="s">
        <v>685</v>
      </c>
      <c r="AG82" s="54" t="s">
        <v>666</v>
      </c>
      <c r="AH82" s="54"/>
      <c r="AI82" s="54"/>
      <c r="AJ82" s="54" t="s">
        <v>688</v>
      </c>
      <c r="AK82" s="50" t="s">
        <v>459</v>
      </c>
      <c r="AL82" s="50" t="s">
        <v>473</v>
      </c>
      <c r="AM82" s="55" t="s">
        <v>874</v>
      </c>
      <c r="AN82" s="56">
        <v>36.866666666523088</v>
      </c>
      <c r="AO82" s="57" t="s">
        <v>710</v>
      </c>
      <c r="AP82" s="58" t="s">
        <v>118</v>
      </c>
      <c r="AQ82" s="58" t="s">
        <v>162</v>
      </c>
      <c r="AR82" s="58" t="s">
        <v>1133</v>
      </c>
      <c r="AS82" s="58" t="s">
        <v>395</v>
      </c>
      <c r="AT82" s="58" t="s">
        <v>865</v>
      </c>
      <c r="AU82" s="59">
        <v>166.248401</v>
      </c>
      <c r="AV82" s="59">
        <v>146.837366</v>
      </c>
      <c r="AW82" s="59">
        <v>89.819907999999998</v>
      </c>
      <c r="AX82" s="60">
        <v>402.90567500000003</v>
      </c>
      <c r="AY82" s="51">
        <v>7.3945092932126695</v>
      </c>
      <c r="AZ82" s="51">
        <v>2</v>
      </c>
      <c r="BA82" s="51">
        <v>9.3945092932126695</v>
      </c>
      <c r="BB82" s="60">
        <v>1.1708967074999077</v>
      </c>
      <c r="BC82" s="58">
        <v>1</v>
      </c>
      <c r="BD82" s="51">
        <v>0.85404629938296994</v>
      </c>
      <c r="BE82" s="51" t="s">
        <v>957</v>
      </c>
      <c r="BF82" s="58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 t="s">
        <v>989</v>
      </c>
      <c r="CD82" s="54"/>
      <c r="CE82" s="54"/>
      <c r="CF82" s="54"/>
      <c r="CG82" s="54"/>
      <c r="CH82" s="54"/>
      <c r="CI82" s="61"/>
      <c r="CJ82" s="53"/>
      <c r="CK82" s="53"/>
    </row>
    <row r="83" spans="20:90" x14ac:dyDescent="0.25">
      <c r="T83" s="77">
        <v>2968</v>
      </c>
      <c r="U83" s="33" t="s">
        <v>743</v>
      </c>
      <c r="V83" s="39">
        <v>45636.008333333331</v>
      </c>
      <c r="W83" s="33" t="s">
        <v>997</v>
      </c>
      <c r="X83" s="33" t="s">
        <v>493</v>
      </c>
      <c r="Y83" s="86">
        <v>1</v>
      </c>
      <c r="Z83" s="33" t="s">
        <v>487</v>
      </c>
      <c r="AA83" s="82" t="s">
        <v>620</v>
      </c>
      <c r="AB83" s="82" t="s">
        <v>621</v>
      </c>
      <c r="AC83" s="33" t="s">
        <v>531</v>
      </c>
      <c r="AD83" s="33" t="s">
        <v>918</v>
      </c>
      <c r="AE83" s="33" t="s">
        <v>595</v>
      </c>
      <c r="AF83" s="33" t="s">
        <v>685</v>
      </c>
      <c r="AG83" s="33" t="s">
        <v>666</v>
      </c>
      <c r="AH83" s="33"/>
      <c r="AI83" s="33"/>
      <c r="AJ83" s="33" t="s">
        <v>688</v>
      </c>
      <c r="AK83" s="40" t="s">
        <v>459</v>
      </c>
      <c r="AL83" s="40" t="s">
        <v>473</v>
      </c>
      <c r="AM83" s="41" t="s">
        <v>874</v>
      </c>
      <c r="AN83" s="42">
        <v>36.799999999988358</v>
      </c>
      <c r="AO83" s="43" t="s">
        <v>710</v>
      </c>
      <c r="AP83" s="44" t="s">
        <v>118</v>
      </c>
      <c r="AQ83" s="44" t="s">
        <v>162</v>
      </c>
      <c r="AR83" s="44" t="s">
        <v>1133</v>
      </c>
      <c r="AS83" s="44" t="s">
        <v>395</v>
      </c>
      <c r="AT83" s="44" t="s">
        <v>865</v>
      </c>
      <c r="AU83" s="45">
        <v>166.248401</v>
      </c>
      <c r="AV83" s="45">
        <v>146.837366</v>
      </c>
      <c r="AW83" s="45">
        <v>89.819907999999998</v>
      </c>
      <c r="AX83" s="46">
        <v>402.90567500000003</v>
      </c>
      <c r="AY83" s="47">
        <v>7.3945092932126695</v>
      </c>
      <c r="AZ83" s="47">
        <v>2</v>
      </c>
      <c r="BA83" s="47">
        <v>9.3945092932126695</v>
      </c>
      <c r="BB83" s="46">
        <v>1.1708967074999077</v>
      </c>
      <c r="BC83" s="44">
        <v>1</v>
      </c>
      <c r="BD83" s="47">
        <v>0.85404629938296994</v>
      </c>
      <c r="BE83" s="51" t="s">
        <v>957</v>
      </c>
      <c r="BF83" s="44" t="s">
        <v>1152</v>
      </c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54" t="s">
        <v>989</v>
      </c>
      <c r="CD83" s="33"/>
      <c r="CE83" s="33"/>
      <c r="CF83" s="33"/>
      <c r="CG83" s="33"/>
      <c r="CH83" s="33"/>
      <c r="CI83" s="49"/>
      <c r="CJ83" s="53"/>
      <c r="CK83" s="53"/>
    </row>
    <row r="84" spans="20:90" x14ac:dyDescent="0.25">
      <c r="T84" s="78">
        <v>2969</v>
      </c>
      <c r="U84" s="54" t="s">
        <v>743</v>
      </c>
      <c r="V84" s="39">
        <v>45636.009027777778</v>
      </c>
      <c r="W84" s="54" t="s">
        <v>997</v>
      </c>
      <c r="X84" s="54" t="s">
        <v>507</v>
      </c>
      <c r="Y84" s="87">
        <v>2</v>
      </c>
      <c r="Z84" s="54" t="s">
        <v>487</v>
      </c>
      <c r="AA84" s="83" t="s">
        <v>620</v>
      </c>
      <c r="AB84" s="83" t="s">
        <v>624</v>
      </c>
      <c r="AC84" s="33" t="s">
        <v>531</v>
      </c>
      <c r="AD84" s="54" t="s">
        <v>918</v>
      </c>
      <c r="AE84" s="54" t="s">
        <v>595</v>
      </c>
      <c r="AF84" s="54" t="s">
        <v>685</v>
      </c>
      <c r="AG84" s="54" t="s">
        <v>666</v>
      </c>
      <c r="AH84" s="54" t="s">
        <v>998</v>
      </c>
      <c r="AI84" s="54"/>
      <c r="AJ84" s="54" t="s">
        <v>688</v>
      </c>
      <c r="AK84" s="50" t="s">
        <v>459</v>
      </c>
      <c r="AL84" s="50" t="s">
        <v>473</v>
      </c>
      <c r="AM84" s="55" t="s">
        <v>874</v>
      </c>
      <c r="AN84" s="56">
        <v>36.783333333267365</v>
      </c>
      <c r="AO84" s="57" t="s">
        <v>710</v>
      </c>
      <c r="AP84" s="58" t="s">
        <v>118</v>
      </c>
      <c r="AQ84" s="58" t="s">
        <v>162</v>
      </c>
      <c r="AR84" s="58" t="s">
        <v>1133</v>
      </c>
      <c r="AS84" s="58" t="s">
        <v>395</v>
      </c>
      <c r="AT84" s="58" t="s">
        <v>865</v>
      </c>
      <c r="AU84" s="59">
        <v>166.248401</v>
      </c>
      <c r="AV84" s="59">
        <v>146.837366</v>
      </c>
      <c r="AW84" s="59">
        <v>89.819907999999998</v>
      </c>
      <c r="AX84" s="60">
        <v>402.90567500000003</v>
      </c>
      <c r="AY84" s="51">
        <v>7.3945092932126695</v>
      </c>
      <c r="AZ84" s="51">
        <v>2</v>
      </c>
      <c r="BA84" s="51">
        <v>9.3945092932126695</v>
      </c>
      <c r="BB84" s="60">
        <v>1.1708967074999077</v>
      </c>
      <c r="BC84" s="58">
        <v>2</v>
      </c>
      <c r="BD84" s="51">
        <v>1.7080925987659399</v>
      </c>
      <c r="BE84" s="51" t="s">
        <v>957</v>
      </c>
      <c r="BF84" s="58" t="s">
        <v>1153</v>
      </c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 t="s">
        <v>985</v>
      </c>
      <c r="CD84" s="54"/>
      <c r="CE84" s="54"/>
      <c r="CF84" s="54"/>
      <c r="CG84" s="54"/>
      <c r="CH84" s="54"/>
      <c r="CI84" s="61"/>
      <c r="CJ84" s="53"/>
      <c r="CK84" s="53"/>
    </row>
    <row r="85" spans="20:90" x14ac:dyDescent="0.25">
      <c r="T85" s="77">
        <v>2978</v>
      </c>
      <c r="U85" s="33" t="s">
        <v>717</v>
      </c>
      <c r="V85" s="39">
        <v>45636.521527777775</v>
      </c>
      <c r="W85" s="33" t="s">
        <v>510</v>
      </c>
      <c r="X85" s="33" t="s">
        <v>500</v>
      </c>
      <c r="Y85" s="86">
        <v>3</v>
      </c>
      <c r="Z85" s="33" t="s">
        <v>4</v>
      </c>
      <c r="AA85" s="82" t="s">
        <v>620</v>
      </c>
      <c r="AB85" s="82" t="s">
        <v>624</v>
      </c>
      <c r="AC85" s="33" t="s">
        <v>531</v>
      </c>
      <c r="AD85" s="33" t="s">
        <v>918</v>
      </c>
      <c r="AE85" s="33" t="s">
        <v>600</v>
      </c>
      <c r="AF85" s="33" t="s">
        <v>519</v>
      </c>
      <c r="AG85" s="33" t="s">
        <v>519</v>
      </c>
      <c r="AH85" s="33" t="s">
        <v>522</v>
      </c>
      <c r="AI85" s="33" t="s">
        <v>633</v>
      </c>
      <c r="AJ85" s="33" t="s">
        <v>687</v>
      </c>
      <c r="AK85" s="40" t="s">
        <v>465</v>
      </c>
      <c r="AL85" s="40" t="s">
        <v>465</v>
      </c>
      <c r="AM85" s="41" t="s">
        <v>874</v>
      </c>
      <c r="AN85" s="42">
        <v>20.483333333395422</v>
      </c>
      <c r="AO85" s="43" t="s">
        <v>710</v>
      </c>
      <c r="AP85" s="44" t="s">
        <v>107</v>
      </c>
      <c r="AQ85" s="44" t="s">
        <v>107</v>
      </c>
      <c r="AR85" s="44" t="s">
        <v>1134</v>
      </c>
      <c r="AS85" s="44" t="s">
        <v>399</v>
      </c>
      <c r="AT85" s="44" t="s">
        <v>1134</v>
      </c>
      <c r="AU85" s="45">
        <v>106.761611</v>
      </c>
      <c r="AV85" s="45">
        <v>0</v>
      </c>
      <c r="AW85" s="45">
        <v>106.761611</v>
      </c>
      <c r="AX85" s="46">
        <v>213.523222</v>
      </c>
      <c r="AY85" s="47">
        <v>3.2849726461538462</v>
      </c>
      <c r="AZ85" s="47">
        <v>2</v>
      </c>
      <c r="BA85" s="47">
        <v>5.2849726461538467</v>
      </c>
      <c r="BB85" s="46">
        <v>2.0813731189328446</v>
      </c>
      <c r="BC85" s="44">
        <v>3</v>
      </c>
      <c r="BD85" s="47">
        <v>1.4413561762237763</v>
      </c>
      <c r="BE85" s="51" t="s">
        <v>957</v>
      </c>
      <c r="BF85" s="44" t="s">
        <v>1147</v>
      </c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 t="s">
        <v>1012</v>
      </c>
      <c r="CD85" s="33"/>
      <c r="CE85" s="33"/>
      <c r="CF85" s="33"/>
      <c r="CG85" s="33"/>
      <c r="CH85" s="33"/>
      <c r="CI85" s="49"/>
      <c r="CJ85" s="53"/>
      <c r="CK85" s="53"/>
    </row>
    <row r="86" spans="20:90" x14ac:dyDescent="0.25">
      <c r="T86" s="78">
        <v>2980</v>
      </c>
      <c r="U86" s="54" t="s">
        <v>718</v>
      </c>
      <c r="V86" s="39">
        <v>45636.538194444445</v>
      </c>
      <c r="W86" s="54" t="s">
        <v>1016</v>
      </c>
      <c r="X86" s="54" t="s">
        <v>744</v>
      </c>
      <c r="Y86" s="87">
        <v>8</v>
      </c>
      <c r="Z86" s="54" t="s">
        <v>8</v>
      </c>
      <c r="AA86" s="83" t="s">
        <v>624</v>
      </c>
      <c r="AB86" s="83" t="s">
        <v>620</v>
      </c>
      <c r="AC86" s="33" t="s">
        <v>531</v>
      </c>
      <c r="AD86" s="54" t="s">
        <v>918</v>
      </c>
      <c r="AE86" s="54" t="s">
        <v>595</v>
      </c>
      <c r="AF86" s="54" t="s">
        <v>647</v>
      </c>
      <c r="AG86" s="54" t="s">
        <v>647</v>
      </c>
      <c r="AH86" s="54"/>
      <c r="AI86" s="54"/>
      <c r="AJ86" s="54" t="s">
        <v>687</v>
      </c>
      <c r="AK86" s="50" t="s">
        <v>456</v>
      </c>
      <c r="AL86" s="50" t="s">
        <v>456</v>
      </c>
      <c r="AM86" s="55" t="s">
        <v>874</v>
      </c>
      <c r="AN86" s="56">
        <v>24.083333333255723</v>
      </c>
      <c r="AO86" s="57" t="s">
        <v>710</v>
      </c>
      <c r="AP86" s="58" t="s">
        <v>137</v>
      </c>
      <c r="AQ86" s="58" t="s">
        <v>137</v>
      </c>
      <c r="AR86" s="58" t="s">
        <v>968</v>
      </c>
      <c r="AS86" s="58" t="s">
        <v>219</v>
      </c>
      <c r="AT86" s="58" t="s">
        <v>968</v>
      </c>
      <c r="AU86" s="59">
        <v>103.805774</v>
      </c>
      <c r="AV86" s="59">
        <v>0</v>
      </c>
      <c r="AW86" s="59">
        <v>103.805774</v>
      </c>
      <c r="AX86" s="60">
        <v>207.611548</v>
      </c>
      <c r="AY86" s="51">
        <v>3.1940238153846154</v>
      </c>
      <c r="AZ86" s="51">
        <v>2</v>
      </c>
      <c r="BA86" s="51">
        <v>5.1940238153846154</v>
      </c>
      <c r="BB86" s="60">
        <v>2.1178185528179858</v>
      </c>
      <c r="BC86" s="58">
        <v>8</v>
      </c>
      <c r="BD86" s="51">
        <v>3.7774718657342659</v>
      </c>
      <c r="BE86" s="51" t="s">
        <v>957</v>
      </c>
      <c r="BF86" s="58">
        <v>44032</v>
      </c>
      <c r="BG86" s="54" t="s">
        <v>1148</v>
      </c>
      <c r="BH86" s="54" t="s">
        <v>1082</v>
      </c>
      <c r="BI86" s="54" t="s">
        <v>1149</v>
      </c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 t="s">
        <v>1095</v>
      </c>
      <c r="CD86" s="54" t="s">
        <v>1049</v>
      </c>
      <c r="CE86" s="54" t="s">
        <v>1150</v>
      </c>
      <c r="CF86" s="54" t="s">
        <v>986</v>
      </c>
      <c r="CG86" s="54"/>
      <c r="CH86" s="54"/>
      <c r="CI86" s="61"/>
      <c r="CJ86" s="53"/>
      <c r="CK86" s="53"/>
    </row>
    <row r="87" spans="20:90" x14ac:dyDescent="0.25">
      <c r="T87" s="77">
        <v>2987</v>
      </c>
      <c r="U87" s="33" t="s">
        <v>742</v>
      </c>
      <c r="V87" s="39">
        <v>45636.606944444444</v>
      </c>
      <c r="W87" s="33" t="s">
        <v>1123</v>
      </c>
      <c r="X87" s="33" t="s">
        <v>491</v>
      </c>
      <c r="Y87" s="86">
        <v>1</v>
      </c>
      <c r="Z87" s="33" t="s">
        <v>545</v>
      </c>
      <c r="AA87" s="82" t="s">
        <v>620</v>
      </c>
      <c r="AB87" s="82" t="s">
        <v>621</v>
      </c>
      <c r="AC87" s="33" t="s">
        <v>531</v>
      </c>
      <c r="AD87" s="33" t="s">
        <v>918</v>
      </c>
      <c r="AE87" s="33" t="s">
        <v>604</v>
      </c>
      <c r="AF87" s="33" t="s">
        <v>915</v>
      </c>
      <c r="AG87" s="33" t="s">
        <v>573</v>
      </c>
      <c r="AH87" s="33"/>
      <c r="AI87" s="33" t="s">
        <v>633</v>
      </c>
      <c r="AJ87" s="33" t="s">
        <v>688</v>
      </c>
      <c r="AK87" s="40" t="s">
        <v>464</v>
      </c>
      <c r="AL87" s="40" t="s">
        <v>462</v>
      </c>
      <c r="AM87" s="41" t="s">
        <v>874</v>
      </c>
      <c r="AN87" s="42">
        <v>19.433333333290648</v>
      </c>
      <c r="AO87" s="43" t="s">
        <v>710</v>
      </c>
      <c r="AP87" s="44" t="s">
        <v>67</v>
      </c>
      <c r="AQ87" s="44" t="s">
        <v>111</v>
      </c>
      <c r="AR87" s="44" t="s">
        <v>967</v>
      </c>
      <c r="AS87" s="44" t="s">
        <v>302</v>
      </c>
      <c r="AT87" s="44" t="s">
        <v>883</v>
      </c>
      <c r="AU87" s="45">
        <v>154.35218800000001</v>
      </c>
      <c r="AV87" s="45">
        <v>71.941613000000004</v>
      </c>
      <c r="AW87" s="45">
        <v>131.29443800000001</v>
      </c>
      <c r="AX87" s="46">
        <v>357.58823900000004</v>
      </c>
      <c r="AY87" s="47">
        <v>6.0873073122171952</v>
      </c>
      <c r="AZ87" s="47">
        <v>2</v>
      </c>
      <c r="BA87" s="47">
        <v>8.0873073122171952</v>
      </c>
      <c r="BB87" s="46">
        <v>1.360156053842879</v>
      </c>
      <c r="BC87" s="44">
        <v>1</v>
      </c>
      <c r="BD87" s="47">
        <v>0.73520975565610869</v>
      </c>
      <c r="BE87" s="51" t="s">
        <v>921</v>
      </c>
      <c r="BF87" s="44" t="s">
        <v>1042</v>
      </c>
      <c r="BG87" s="33" t="s">
        <v>1043</v>
      </c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 t="s">
        <v>1044</v>
      </c>
      <c r="CD87" s="33"/>
      <c r="CE87" s="33"/>
      <c r="CF87" s="33"/>
      <c r="CG87" s="33"/>
      <c r="CH87" s="33"/>
      <c r="CI87" s="49"/>
      <c r="CJ87" s="53"/>
      <c r="CK87" s="53"/>
    </row>
    <row r="88" spans="20:90" x14ac:dyDescent="0.25">
      <c r="T88" s="78">
        <v>2988</v>
      </c>
      <c r="U88" s="54" t="s">
        <v>743</v>
      </c>
      <c r="V88" s="39">
        <v>45636.61041666667</v>
      </c>
      <c r="W88" s="54" t="s">
        <v>1123</v>
      </c>
      <c r="X88" s="54" t="s">
        <v>503</v>
      </c>
      <c r="Y88" s="87">
        <v>1</v>
      </c>
      <c r="Z88" s="54" t="s">
        <v>501</v>
      </c>
      <c r="AA88" s="83" t="s">
        <v>620</v>
      </c>
      <c r="AB88" s="83" t="s">
        <v>621</v>
      </c>
      <c r="AC88" s="54" t="s">
        <v>531</v>
      </c>
      <c r="AD88" s="54" t="s">
        <v>918</v>
      </c>
      <c r="AE88" s="54" t="s">
        <v>604</v>
      </c>
      <c r="AF88" s="54" t="s">
        <v>660</v>
      </c>
      <c r="AG88" s="54" t="s">
        <v>573</v>
      </c>
      <c r="AH88" s="54"/>
      <c r="AI88" s="54" t="s">
        <v>633</v>
      </c>
      <c r="AJ88" s="54" t="s">
        <v>688</v>
      </c>
      <c r="AK88" s="50" t="s">
        <v>424</v>
      </c>
      <c r="AL88" s="50" t="s">
        <v>462</v>
      </c>
      <c r="AM88" s="55" t="s">
        <v>874</v>
      </c>
      <c r="AN88" s="56">
        <v>19.349999999860302</v>
      </c>
      <c r="AO88" s="57" t="s">
        <v>710</v>
      </c>
      <c r="AP88" s="58" t="s">
        <v>53</v>
      </c>
      <c r="AQ88" s="58" t="s">
        <v>111</v>
      </c>
      <c r="AR88" s="58" t="s">
        <v>933</v>
      </c>
      <c r="AS88" s="58" t="s">
        <v>304</v>
      </c>
      <c r="AT88" s="58" t="s">
        <v>883</v>
      </c>
      <c r="AU88" s="59">
        <v>64.038403000000002</v>
      </c>
      <c r="AV88" s="59">
        <v>195.19258099999999</v>
      </c>
      <c r="AW88" s="59">
        <v>131.29443800000001</v>
      </c>
      <c r="AX88" s="60">
        <v>390.52542199999999</v>
      </c>
      <c r="AY88" s="51">
        <v>7.597887242533937</v>
      </c>
      <c r="AZ88" s="51">
        <v>2</v>
      </c>
      <c r="BA88" s="51">
        <v>9.5978872425339361</v>
      </c>
      <c r="BB88" s="60">
        <v>1.1460855625863648</v>
      </c>
      <c r="BC88" s="58">
        <v>1</v>
      </c>
      <c r="BD88" s="51">
        <v>0.87253520386672145</v>
      </c>
      <c r="BE88" s="51" t="s">
        <v>957</v>
      </c>
      <c r="BF88" s="58" t="s">
        <v>1140</v>
      </c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 t="s">
        <v>1028</v>
      </c>
      <c r="CD88" s="54"/>
      <c r="CE88" s="54"/>
      <c r="CF88" s="54"/>
      <c r="CG88" s="54"/>
      <c r="CH88" s="54"/>
      <c r="CI88" s="61"/>
      <c r="CJ88" s="53"/>
      <c r="CK88" s="53"/>
    </row>
    <row r="89" spans="20:90" x14ac:dyDescent="0.25">
      <c r="T89" s="77">
        <v>2991</v>
      </c>
      <c r="U89" s="33" t="s">
        <v>743</v>
      </c>
      <c r="V89" s="39">
        <v>45636.625694444447</v>
      </c>
      <c r="W89" s="33" t="s">
        <v>550</v>
      </c>
      <c r="X89" s="33" t="s">
        <v>489</v>
      </c>
      <c r="Y89" s="86">
        <v>1</v>
      </c>
      <c r="Z89" s="33" t="s">
        <v>4</v>
      </c>
      <c r="AA89" s="82" t="s">
        <v>620</v>
      </c>
      <c r="AB89" s="82" t="s">
        <v>621</v>
      </c>
      <c r="AC89" s="33" t="s">
        <v>531</v>
      </c>
      <c r="AD89" s="33" t="s">
        <v>918</v>
      </c>
      <c r="AE89" s="33" t="s">
        <v>604</v>
      </c>
      <c r="AF89" s="33" t="s">
        <v>565</v>
      </c>
      <c r="AG89" s="33" t="s">
        <v>590</v>
      </c>
      <c r="AH89" s="33"/>
      <c r="AI89" s="33" t="s">
        <v>630</v>
      </c>
      <c r="AJ89" s="33" t="s">
        <v>688</v>
      </c>
      <c r="AK89" s="40" t="s">
        <v>453</v>
      </c>
      <c r="AL89" s="40" t="s">
        <v>452</v>
      </c>
      <c r="AM89" s="41" t="s">
        <v>874</v>
      </c>
      <c r="AN89" s="42">
        <v>18.983333333220799</v>
      </c>
      <c r="AO89" s="43" t="s">
        <v>710</v>
      </c>
      <c r="AP89" s="44" t="s">
        <v>145</v>
      </c>
      <c r="AQ89" s="44" t="s">
        <v>125</v>
      </c>
      <c r="AR89" s="44" t="s">
        <v>937</v>
      </c>
      <c r="AS89" s="44" t="s">
        <v>260</v>
      </c>
      <c r="AT89" s="44" t="s">
        <v>879</v>
      </c>
      <c r="AU89" s="45">
        <v>171.01308599999999</v>
      </c>
      <c r="AV89" s="45">
        <v>69.482301000000007</v>
      </c>
      <c r="AW89" s="45">
        <v>186.534639</v>
      </c>
      <c r="AX89" s="46">
        <v>427.03002600000002</v>
      </c>
      <c r="AY89" s="47">
        <v>7.1356119013574659</v>
      </c>
      <c r="AZ89" s="47">
        <v>2</v>
      </c>
      <c r="BA89" s="47">
        <v>9.1356119013574659</v>
      </c>
      <c r="BB89" s="46">
        <v>1.204079170478499</v>
      </c>
      <c r="BC89" s="44">
        <v>1</v>
      </c>
      <c r="BD89" s="47">
        <v>0.83051017285067863</v>
      </c>
      <c r="BE89" s="51" t="s">
        <v>921</v>
      </c>
      <c r="BF89" s="44" t="s">
        <v>1051</v>
      </c>
      <c r="BG89" s="33" t="s">
        <v>1052</v>
      </c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 t="s">
        <v>1135</v>
      </c>
      <c r="CD89" s="33"/>
      <c r="CE89" s="33"/>
      <c r="CF89" s="33"/>
      <c r="CG89" s="33"/>
      <c r="CH89" s="33"/>
      <c r="CI89" s="49"/>
      <c r="CJ89" s="53"/>
      <c r="CK89" s="53"/>
    </row>
    <row r="90" spans="20:90" x14ac:dyDescent="0.25">
      <c r="T90" s="77">
        <v>2996</v>
      </c>
      <c r="U90" s="33" t="s">
        <v>717</v>
      </c>
      <c r="V90" s="39">
        <v>45636.8125</v>
      </c>
      <c r="W90" s="33" t="s">
        <v>551</v>
      </c>
      <c r="X90" s="33" t="s">
        <v>500</v>
      </c>
      <c r="Y90" s="86">
        <v>3</v>
      </c>
      <c r="Z90" s="33" t="s">
        <v>544</v>
      </c>
      <c r="AA90" s="82" t="s">
        <v>624</v>
      </c>
      <c r="AB90" s="82" t="s">
        <v>621</v>
      </c>
      <c r="AC90" s="33" t="s">
        <v>531</v>
      </c>
      <c r="AD90" s="33" t="s">
        <v>918</v>
      </c>
      <c r="AE90" s="33" t="s">
        <v>600</v>
      </c>
      <c r="AF90" s="33" t="s">
        <v>643</v>
      </c>
      <c r="AG90" s="33" t="s">
        <v>580</v>
      </c>
      <c r="AH90" s="33" t="s">
        <v>1159</v>
      </c>
      <c r="AI90" s="33" t="s">
        <v>633</v>
      </c>
      <c r="AJ90" s="33" t="s">
        <v>688</v>
      </c>
      <c r="AK90" s="40" t="e">
        <f>VLOOKUP(LEFT(Solicitacao_Prancha[[#This Row],[ORIGEM]],4),#REF!,2,0)</f>
        <v>#REF!</v>
      </c>
      <c r="AL90" s="40" t="e">
        <f>VLOOKUP(LEFT(Solicitacao_Prancha[[#This Row],[DESTINO]],4),#REF!,2,0)</f>
        <v>#REF!</v>
      </c>
      <c r="AM90" s="41" t="str">
        <f t="shared" ref="AM90:AM94" si="24">IF(AN90&gt;=48,"Aderente","Não Aderente")</f>
        <v>Não Aderente</v>
      </c>
      <c r="AN90" s="42">
        <f>((CONCATENATE(Solicitacao_Prancha[[#This Row],[DATA MOVIMENTAÇÃO]]," ",Solicitacao_Prancha[[#This Row],[HORA MOVIMENTAÇÃO]])-Solicitacao_Prancha[[#This Row],[DATA SOLICITAÇÃO]])*24)+3</f>
        <v>29.016666666779201</v>
      </c>
      <c r="AO90" s="43" t="s">
        <v>710</v>
      </c>
      <c r="AP90" s="44" t="str">
        <f>LEFT(Solicitacao_Prancha[[#This Row],[ORIGEM]],4)</f>
        <v>5004</v>
      </c>
      <c r="AQ90" s="44" t="str">
        <f>LEFT(Solicitacao_Prancha[[#This Row],[DESTINO]],4)</f>
        <v>5004</v>
      </c>
      <c r="AR90" s="44" t="str">
        <f t="shared" ref="AR90:AS94" si="25">CONCATENATE(AO90,AP90)</f>
        <v>Lençóis Paulista5004</v>
      </c>
      <c r="AS90" s="44" t="str">
        <f t="shared" si="25"/>
        <v>50045004</v>
      </c>
      <c r="AT90" s="44" t="str">
        <f t="shared" ref="AT90:AT94" si="26">CONCATENATE(AO90,AQ90)</f>
        <v>Lençóis Paulista5004</v>
      </c>
      <c r="AU90" s="45" t="e">
        <f>VLOOKUP(AR90,#REF!,2,0)</f>
        <v>#REF!</v>
      </c>
      <c r="AV90" s="45" t="e">
        <f>VLOOKUP(AS90,#REF!,2,0)</f>
        <v>#REF!</v>
      </c>
      <c r="AW90" s="45" t="e">
        <f>VLOOKUP(AT90,#REF!,2,0)</f>
        <v>#REF!</v>
      </c>
      <c r="AX90" s="46">
        <f t="shared" ref="AX90:AX94" si="27">IFERROR(SUM(AU90:AW90),200)</f>
        <v>200</v>
      </c>
      <c r="AY90" s="47" t="e">
        <f t="shared" ref="AY90:AY94" si="28">(AU90/65)+(AV90/42.5)+(AW90/65)</f>
        <v>#REF!</v>
      </c>
      <c r="AZ90" s="47">
        <v>2</v>
      </c>
      <c r="BA90" s="47" t="e">
        <f t="shared" ref="BA90:BA94" si="29">(AY90+AZ90)</f>
        <v>#REF!</v>
      </c>
      <c r="BB90" s="46" t="e">
        <f t="shared" ref="BB90:BB94" si="30">11/BA90</f>
        <v>#REF!</v>
      </c>
      <c r="BC90" s="44">
        <f>Solicitacao_Prancha[[#This Row],[QUANT EQUIP]]</f>
        <v>1</v>
      </c>
      <c r="BD90" s="47" t="e">
        <f t="shared" ref="BD90:BD94" si="31">BC90/BB90</f>
        <v>#REF!</v>
      </c>
      <c r="BE90" s="51" t="s">
        <v>921</v>
      </c>
      <c r="BF90" s="44" t="s">
        <v>1051</v>
      </c>
      <c r="BG90" s="33" t="s">
        <v>1052</v>
      </c>
      <c r="BH90" s="33" t="s">
        <v>980</v>
      </c>
      <c r="BI90" s="33" t="s">
        <v>981</v>
      </c>
      <c r="BJ90" s="33" t="s">
        <v>1058</v>
      </c>
      <c r="BK90" s="33" t="s">
        <v>961</v>
      </c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 t="s">
        <v>1135</v>
      </c>
      <c r="CD90" s="33" t="s">
        <v>982</v>
      </c>
      <c r="CE90" s="33" t="s">
        <v>960</v>
      </c>
      <c r="CF90" s="53"/>
      <c r="CG90" s="53"/>
      <c r="CH90" s="53"/>
      <c r="CI90" s="53"/>
      <c r="CJ90" s="53"/>
      <c r="CK90" s="53"/>
    </row>
    <row r="91" spans="20:90" x14ac:dyDescent="0.25">
      <c r="T91" s="78">
        <v>2997</v>
      </c>
      <c r="U91" s="54" t="s">
        <v>717</v>
      </c>
      <c r="V91" s="39">
        <v>45636.818749999999</v>
      </c>
      <c r="W91" s="54" t="s">
        <v>551</v>
      </c>
      <c r="X91" s="54" t="s">
        <v>493</v>
      </c>
      <c r="Y91" s="87">
        <v>1</v>
      </c>
      <c r="Z91" s="54" t="s">
        <v>544</v>
      </c>
      <c r="AA91" s="83" t="s">
        <v>620</v>
      </c>
      <c r="AB91" s="83" t="s">
        <v>621</v>
      </c>
      <c r="AC91" s="33" t="s">
        <v>531</v>
      </c>
      <c r="AD91" s="54" t="s">
        <v>918</v>
      </c>
      <c r="AE91" s="54" t="s">
        <v>600</v>
      </c>
      <c r="AF91" s="54" t="s">
        <v>643</v>
      </c>
      <c r="AG91" s="54" t="s">
        <v>580</v>
      </c>
      <c r="AH91" s="54" t="s">
        <v>1160</v>
      </c>
      <c r="AI91" s="54" t="s">
        <v>633</v>
      </c>
      <c r="AJ91" s="54" t="s">
        <v>688</v>
      </c>
      <c r="AK91" s="50" t="e">
        <f>VLOOKUP(LEFT(Solicitacao_Prancha[[#This Row],[ORIGEM]],4),#REF!,2,0)</f>
        <v>#REF!</v>
      </c>
      <c r="AL91" s="50" t="e">
        <f>VLOOKUP(LEFT(Solicitacao_Prancha[[#This Row],[DESTINO]],4),#REF!,2,0)</f>
        <v>#REF!</v>
      </c>
      <c r="AM91" s="55" t="str">
        <f t="shared" si="24"/>
        <v>Aderente</v>
      </c>
      <c r="AN91" s="56">
        <f>((CONCATENATE(Solicitacao_Prancha[[#This Row],[DATA MOVIMENTAÇÃO]]," ",Solicitacao_Prancha[[#This Row],[HORA MOVIMENTAÇÃO]])-Solicitacao_Prancha[[#This Row],[DATA SOLICITAÇÃO]])*24)+3</f>
        <v>100.46666666673264</v>
      </c>
      <c r="AO91" s="57" t="s">
        <v>710</v>
      </c>
      <c r="AP91" s="58" t="str">
        <f>LEFT(Solicitacao_Prancha[[#This Row],[ORIGEM]],4)</f>
        <v>0030</v>
      </c>
      <c r="AQ91" s="58" t="str">
        <f>LEFT(Solicitacao_Prancha[[#This Row],[DESTINO]],4)</f>
        <v>0011</v>
      </c>
      <c r="AR91" s="58" t="str">
        <f t="shared" si="25"/>
        <v>Lençóis Paulista0030</v>
      </c>
      <c r="AS91" s="58" t="str">
        <f t="shared" si="25"/>
        <v>00300011</v>
      </c>
      <c r="AT91" s="58" t="str">
        <f t="shared" si="26"/>
        <v>Lençóis Paulista0011</v>
      </c>
      <c r="AU91" s="59" t="e">
        <f>VLOOKUP(AR91,#REF!,2,0)</f>
        <v>#REF!</v>
      </c>
      <c r="AV91" s="59" t="e">
        <f>VLOOKUP(AS91,#REF!,2,0)</f>
        <v>#REF!</v>
      </c>
      <c r="AW91" s="59" t="e">
        <f>VLOOKUP(AT91,#REF!,2,0)</f>
        <v>#REF!</v>
      </c>
      <c r="AX91" s="60">
        <f t="shared" si="27"/>
        <v>200</v>
      </c>
      <c r="AY91" s="51" t="e">
        <f t="shared" si="28"/>
        <v>#REF!</v>
      </c>
      <c r="AZ91" s="51">
        <v>2</v>
      </c>
      <c r="BA91" s="51" t="e">
        <f t="shared" si="29"/>
        <v>#REF!</v>
      </c>
      <c r="BB91" s="60" t="e">
        <f t="shared" si="30"/>
        <v>#REF!</v>
      </c>
      <c r="BC91" s="58">
        <f>Solicitacao_Prancha[[#This Row],[QUANT EQUIP]]</f>
        <v>2</v>
      </c>
      <c r="BD91" s="51" t="e">
        <f t="shared" si="31"/>
        <v>#REF!</v>
      </c>
      <c r="BE91" s="51" t="s">
        <v>921</v>
      </c>
      <c r="BF91" s="44" t="s">
        <v>1055</v>
      </c>
      <c r="BG91" s="33" t="s">
        <v>1056</v>
      </c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 t="s">
        <v>1162</v>
      </c>
      <c r="CD91" s="33"/>
      <c r="CE91" s="53"/>
      <c r="CF91" s="53"/>
      <c r="CG91" s="53"/>
      <c r="CH91" s="53"/>
      <c r="CI91" s="53"/>
      <c r="CJ91" s="53"/>
      <c r="CK91" s="53"/>
    </row>
    <row r="92" spans="20:90" x14ac:dyDescent="0.25">
      <c r="T92" s="77">
        <v>2998</v>
      </c>
      <c r="U92" s="33" t="s">
        <v>742</v>
      </c>
      <c r="V92" s="39">
        <v>45636.821527777778</v>
      </c>
      <c r="W92" s="33" t="s">
        <v>1124</v>
      </c>
      <c r="X92" s="33" t="s">
        <v>489</v>
      </c>
      <c r="Y92" s="86">
        <v>1</v>
      </c>
      <c r="Z92" s="33" t="s">
        <v>536</v>
      </c>
      <c r="AA92" s="82" t="s">
        <v>620</v>
      </c>
      <c r="AB92" s="82" t="s">
        <v>624</v>
      </c>
      <c r="AC92" s="33" t="s">
        <v>531</v>
      </c>
      <c r="AD92" s="33" t="s">
        <v>918</v>
      </c>
      <c r="AE92" s="33" t="s">
        <v>597</v>
      </c>
      <c r="AF92" s="33" t="s">
        <v>556</v>
      </c>
      <c r="AG92" s="33" t="s">
        <v>713</v>
      </c>
      <c r="AH92" s="33"/>
      <c r="AI92" s="33" t="s">
        <v>848</v>
      </c>
      <c r="AJ92" s="33" t="s">
        <v>687</v>
      </c>
      <c r="AK92" s="40" t="e">
        <f>VLOOKUP(LEFT(Solicitacao_Prancha[[#This Row],[ORIGEM]],4),#REF!,2,0)</f>
        <v>#REF!</v>
      </c>
      <c r="AL92" s="40" t="e">
        <f>VLOOKUP(LEFT(Solicitacao_Prancha[[#This Row],[DESTINO]],4),#REF!,2,0)</f>
        <v>#REF!</v>
      </c>
      <c r="AM92" s="41" t="str">
        <f t="shared" si="24"/>
        <v>Não Aderente</v>
      </c>
      <c r="AN92" s="42">
        <f>((CONCATENATE(Solicitacao_Prancha[[#This Row],[DATA MOVIMENTAÇÃO]]," ",Solicitacao_Prancha[[#This Row],[HORA MOVIMENTAÇÃO]])-Solicitacao_Prancha[[#This Row],[DATA SOLICITAÇÃO]])*24)+3</f>
        <v>23.900000000023283</v>
      </c>
      <c r="AO92" s="43" t="s">
        <v>710</v>
      </c>
      <c r="AP92" s="44" t="str">
        <f>LEFT(Solicitacao_Prancha[[#This Row],[ORIGEM]],4)</f>
        <v>0412</v>
      </c>
      <c r="AQ92" s="44" t="str">
        <f>LEFT(Solicitacao_Prancha[[#This Row],[DESTINO]],4)</f>
        <v>0382</v>
      </c>
      <c r="AR92" s="44" t="str">
        <f t="shared" si="25"/>
        <v>Lençóis Paulista0412</v>
      </c>
      <c r="AS92" s="44" t="str">
        <f t="shared" si="25"/>
        <v>04120382</v>
      </c>
      <c r="AT92" s="44" t="str">
        <f t="shared" si="26"/>
        <v>Lençóis Paulista0382</v>
      </c>
      <c r="AU92" s="45" t="e">
        <f>VLOOKUP(AR92,#REF!,2,0)</f>
        <v>#REF!</v>
      </c>
      <c r="AV92" s="45" t="e">
        <f>VLOOKUP(AS92,#REF!,2,0)</f>
        <v>#REF!</v>
      </c>
      <c r="AW92" s="45" t="e">
        <f>VLOOKUP(AT92,#REF!,2,0)</f>
        <v>#REF!</v>
      </c>
      <c r="AX92" s="46">
        <f t="shared" si="27"/>
        <v>200</v>
      </c>
      <c r="AY92" s="47" t="e">
        <f t="shared" si="28"/>
        <v>#REF!</v>
      </c>
      <c r="AZ92" s="47">
        <v>2</v>
      </c>
      <c r="BA92" s="47" t="e">
        <f t="shared" si="29"/>
        <v>#REF!</v>
      </c>
      <c r="BB92" s="46" t="e">
        <f t="shared" si="30"/>
        <v>#REF!</v>
      </c>
      <c r="BC92" s="44">
        <f>Solicitacao_Prancha[[#This Row],[QUANT EQUIP]]</f>
        <v>2</v>
      </c>
      <c r="BD92" s="47" t="e">
        <f t="shared" si="31"/>
        <v>#REF!</v>
      </c>
      <c r="BE92" s="51" t="s">
        <v>921</v>
      </c>
      <c r="BF92" s="73"/>
      <c r="BG92" s="33" t="s">
        <v>1060</v>
      </c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33" t="s">
        <v>1057</v>
      </c>
      <c r="CD92" s="53"/>
      <c r="CE92" s="53"/>
      <c r="CF92" s="53"/>
      <c r="CG92" s="53"/>
      <c r="CH92" s="53"/>
      <c r="CI92" s="53"/>
      <c r="CJ92" s="53"/>
      <c r="CK92" s="53"/>
    </row>
    <row r="93" spans="20:90" x14ac:dyDescent="0.25">
      <c r="T93" s="78">
        <v>2999</v>
      </c>
      <c r="U93" s="54" t="s">
        <v>742</v>
      </c>
      <c r="V93" s="39">
        <v>45636.984027777777</v>
      </c>
      <c r="W93" s="54" t="s">
        <v>549</v>
      </c>
      <c r="X93" s="54" t="s">
        <v>491</v>
      </c>
      <c r="Y93" s="87">
        <v>1</v>
      </c>
      <c r="Z93" s="54" t="s">
        <v>545</v>
      </c>
      <c r="AA93" s="83" t="s">
        <v>620</v>
      </c>
      <c r="AB93" s="83" t="s">
        <v>624</v>
      </c>
      <c r="AC93" s="33" t="s">
        <v>531</v>
      </c>
      <c r="AD93" s="54" t="s">
        <v>918</v>
      </c>
      <c r="AE93" s="54" t="s">
        <v>612</v>
      </c>
      <c r="AF93" s="54" t="s">
        <v>915</v>
      </c>
      <c r="AG93" s="54" t="s">
        <v>992</v>
      </c>
      <c r="AH93" s="54" t="s">
        <v>1160</v>
      </c>
      <c r="AI93" s="54" t="s">
        <v>633</v>
      </c>
      <c r="AJ93" s="54" t="s">
        <v>688</v>
      </c>
      <c r="AK93" s="50" t="e">
        <f>VLOOKUP(LEFT(Solicitacao_Prancha[[#This Row],[ORIGEM]],4),#REF!,2,0)</f>
        <v>#REF!</v>
      </c>
      <c r="AL93" s="50" t="e">
        <f>VLOOKUP(LEFT(Solicitacao_Prancha[[#This Row],[DESTINO]],4),#REF!,2,0)</f>
        <v>#REF!</v>
      </c>
      <c r="AM93" s="55" t="str">
        <f t="shared" si="24"/>
        <v>Não Aderente</v>
      </c>
      <c r="AN93" s="56">
        <f>((CONCATENATE(Solicitacao_Prancha[[#This Row],[DATA MOVIMENTAÇÃO]]," ",Solicitacao_Prancha[[#This Row],[HORA MOVIMENTAÇÃO]])-Solicitacao_Prancha[[#This Row],[DATA SOLICITAÇÃO]])*24)+3</f>
        <v>23.833333333313931</v>
      </c>
      <c r="AO93" s="57" t="s">
        <v>710</v>
      </c>
      <c r="AP93" s="58" t="str">
        <f>LEFT(Solicitacao_Prancha[[#This Row],[ORIGEM]],4)</f>
        <v>0412</v>
      </c>
      <c r="AQ93" s="58" t="str">
        <f>LEFT(Solicitacao_Prancha[[#This Row],[DESTINO]],4)</f>
        <v>0382</v>
      </c>
      <c r="AR93" s="58" t="str">
        <f t="shared" si="25"/>
        <v>Lençóis Paulista0412</v>
      </c>
      <c r="AS93" s="58" t="str">
        <f t="shared" si="25"/>
        <v>04120382</v>
      </c>
      <c r="AT93" s="58" t="str">
        <f t="shared" si="26"/>
        <v>Lençóis Paulista0382</v>
      </c>
      <c r="AU93" s="59" t="e">
        <f>VLOOKUP(AR93,#REF!,2,0)</f>
        <v>#REF!</v>
      </c>
      <c r="AV93" s="59" t="e">
        <f>VLOOKUP(AS93,#REF!,2,0)</f>
        <v>#REF!</v>
      </c>
      <c r="AW93" s="59" t="e">
        <f>VLOOKUP(AT93,#REF!,2,0)</f>
        <v>#REF!</v>
      </c>
      <c r="AX93" s="60">
        <f t="shared" si="27"/>
        <v>200</v>
      </c>
      <c r="AY93" s="51" t="e">
        <f t="shared" si="28"/>
        <v>#REF!</v>
      </c>
      <c r="AZ93" s="51">
        <v>2</v>
      </c>
      <c r="BA93" s="51" t="e">
        <f t="shared" si="29"/>
        <v>#REF!</v>
      </c>
      <c r="BB93" s="60" t="e">
        <f t="shared" si="30"/>
        <v>#REF!</v>
      </c>
      <c r="BC93" s="58">
        <f>Solicitacao_Prancha[[#This Row],[QUANT EQUIP]]</f>
        <v>2</v>
      </c>
      <c r="BD93" s="51" t="e">
        <f t="shared" si="31"/>
        <v>#REF!</v>
      </c>
      <c r="BE93" s="51" t="s">
        <v>921</v>
      </c>
      <c r="BF93" s="44" t="s">
        <v>1059</v>
      </c>
      <c r="BG93" s="33" t="s">
        <v>1060</v>
      </c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33" t="s">
        <v>1057</v>
      </c>
      <c r="CD93" s="53"/>
      <c r="CE93" s="53"/>
      <c r="CF93" s="53"/>
      <c r="CG93" s="53"/>
      <c r="CH93" s="53"/>
      <c r="CI93" s="53"/>
      <c r="CJ93" s="53"/>
      <c r="CK93" s="53"/>
    </row>
    <row r="94" spans="20:90" x14ac:dyDescent="0.25">
      <c r="T94" s="75">
        <v>2375</v>
      </c>
      <c r="U94" s="54" t="s">
        <v>717</v>
      </c>
      <c r="V94" s="39">
        <v>45609.422222222223</v>
      </c>
      <c r="W94" s="63" t="s">
        <v>515</v>
      </c>
      <c r="X94" s="50" t="s">
        <v>500</v>
      </c>
      <c r="Y94" s="84">
        <v>1</v>
      </c>
      <c r="Z94" s="50" t="s">
        <v>487</v>
      </c>
      <c r="AA94" s="80" t="s">
        <v>620</v>
      </c>
      <c r="AB94" s="80" t="s">
        <v>624</v>
      </c>
      <c r="AC94" s="33" t="s">
        <v>531</v>
      </c>
      <c r="AD94" s="54" t="s">
        <v>669</v>
      </c>
      <c r="AE94" s="50" t="s">
        <v>674</v>
      </c>
      <c r="AF94" s="63" t="s">
        <v>540</v>
      </c>
      <c r="AG94" s="63" t="s">
        <v>540</v>
      </c>
      <c r="AH94" s="64"/>
      <c r="AI94" s="65" t="s">
        <v>633</v>
      </c>
      <c r="AJ94" s="50"/>
      <c r="AK94" s="50" t="e">
        <f>VLOOKUP(LEFT(Solicitacao_Prancha[[#This Row],[ORIGEM]],4),#REF!,2,0)</f>
        <v>#REF!</v>
      </c>
      <c r="AL94" s="50" t="e">
        <f>VLOOKUP(LEFT(Solicitacao_Prancha[[#This Row],[DESTINO]],4),#REF!,2,0)</f>
        <v>#REF!</v>
      </c>
      <c r="AM94" s="55" t="str">
        <f t="shared" si="24"/>
        <v>Não Aderente</v>
      </c>
      <c r="AN94" s="56">
        <f>((CONCATENATE(Solicitacao_Prancha[[#This Row],[DATA MOVIMENTAÇÃO]]," ",Solicitacao_Prancha[[#This Row],[HORA MOVIMENTAÇÃO]])-Solicitacao_Prancha[[#This Row],[DATA SOLICITAÇÃO]])*24)+3</f>
        <v>0</v>
      </c>
      <c r="AO94" s="57" t="s">
        <v>710</v>
      </c>
      <c r="AP94" s="58" t="str">
        <f>LEFT(Solicitacao_Prancha[[#This Row],[ORIGEM]],4)</f>
        <v>0001</v>
      </c>
      <c r="AQ94" s="58" t="str">
        <f>LEFT(Solicitacao_Prancha[[#This Row],[DESTINO]],4)</f>
        <v>0003</v>
      </c>
      <c r="AR94" s="58" t="str">
        <f t="shared" si="25"/>
        <v>Lençóis Paulista0001</v>
      </c>
      <c r="AS94" s="58" t="str">
        <f t="shared" si="25"/>
        <v>00010003</v>
      </c>
      <c r="AT94" s="58" t="str">
        <f t="shared" si="26"/>
        <v>Lençóis Paulista0003</v>
      </c>
      <c r="AU94" s="59" t="e">
        <f>VLOOKUP(AR94,#REF!,2,0)</f>
        <v>#REF!</v>
      </c>
      <c r="AV94" s="59" t="e">
        <f>VLOOKUP(AS94,#REF!,2,0)</f>
        <v>#REF!</v>
      </c>
      <c r="AW94" s="59" t="e">
        <f>VLOOKUP(AT94,#REF!,2,0)</f>
        <v>#REF!</v>
      </c>
      <c r="AX94" s="60">
        <f t="shared" si="27"/>
        <v>200</v>
      </c>
      <c r="AY94" s="51" t="e">
        <f t="shared" si="28"/>
        <v>#REF!</v>
      </c>
      <c r="AZ94" s="51">
        <v>2</v>
      </c>
      <c r="BA94" s="51" t="e">
        <f t="shared" si="29"/>
        <v>#REF!</v>
      </c>
      <c r="BB94" s="60" t="e">
        <f t="shared" si="30"/>
        <v>#REF!</v>
      </c>
      <c r="BC94" s="58">
        <f>Solicitacao_Prancha[[#This Row],[QUANT EQUIP]]</f>
        <v>1</v>
      </c>
      <c r="BD94" s="51" t="e">
        <f t="shared" si="31"/>
        <v>#REF!</v>
      </c>
      <c r="BE94" s="51" t="s">
        <v>957</v>
      </c>
      <c r="BF94" s="51" t="s">
        <v>1149</v>
      </c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 t="s">
        <v>1166</v>
      </c>
      <c r="CD94" s="52"/>
      <c r="CE94" s="52"/>
      <c r="CF94" s="52"/>
      <c r="CG94" s="61" t="e">
        <f>Solicitacao_Prancha[[#This Row],[Número de Máquinas]]*Solicitacao_Prancha[[#This Row],[KM total]]</f>
        <v>#REF!</v>
      </c>
      <c r="CH94" s="53"/>
      <c r="CI94" s="53"/>
      <c r="CJ94" s="53"/>
      <c r="CK94" s="53"/>
    </row>
    <row r="95" spans="20:90" x14ac:dyDescent="0.25">
      <c r="T95" s="77">
        <v>3016</v>
      </c>
      <c r="U95" s="54" t="s">
        <v>717</v>
      </c>
      <c r="V95" s="39">
        <v>45637.563194444447</v>
      </c>
      <c r="W95" s="58" t="s">
        <v>510</v>
      </c>
      <c r="X95" s="58" t="s">
        <v>500</v>
      </c>
      <c r="Y95" s="58">
        <v>3</v>
      </c>
      <c r="Z95" s="58" t="s">
        <v>4</v>
      </c>
      <c r="AA95" s="58" t="s">
        <v>620</v>
      </c>
      <c r="AB95" s="58" t="s">
        <v>624</v>
      </c>
      <c r="AC95" s="33" t="s">
        <v>531</v>
      </c>
      <c r="AD95" s="54" t="s">
        <v>918</v>
      </c>
      <c r="AE95" s="58" t="s">
        <v>605</v>
      </c>
      <c r="AF95" s="58" t="s">
        <v>519</v>
      </c>
      <c r="AG95" s="58" t="s">
        <v>519</v>
      </c>
      <c r="AH95" s="58"/>
      <c r="AI95" s="58" t="s">
        <v>633</v>
      </c>
      <c r="AJ95" s="58" t="s">
        <v>687</v>
      </c>
      <c r="AK95" s="72" t="e">
        <f>VLOOKUP(LEFT(Solicitacao_Prancha[[#This Row],[ORIGEM]],4),#REF!,2,0)</f>
        <v>#REF!</v>
      </c>
      <c r="AL95" s="72" t="e">
        <f>VLOOKUP(LEFT(Solicitacao_Prancha[[#This Row],[DESTINO]],4),#REF!,2,0)</f>
        <v>#REF!</v>
      </c>
      <c r="AM95" s="55" t="str">
        <f t="shared" ref="AM95" si="32">IF(AN95&gt;=48,"Aderente","Não Aderente")</f>
        <v>Aderente</v>
      </c>
      <c r="AN95" s="56">
        <f>((CONCATENATE(Solicitacao_Prancha[[#This Row],[DATA MOVIMENTAÇÃO]]," ",Solicitacao_Prancha[[#This Row],[HORA MOVIMENTAÇÃO]])-Solicitacao_Prancha[[#This Row],[DATA SOLICITAÇÃO]])*24)+3</f>
        <v>91.5</v>
      </c>
      <c r="AO95" s="57" t="s">
        <v>710</v>
      </c>
      <c r="AP95" s="58" t="str">
        <f>LEFT(Solicitacao_Prancha[[#This Row],[ORIGEM]],4)</f>
        <v>BRLP</v>
      </c>
      <c r="AQ95" s="58" t="str">
        <f>LEFT(Solicitacao_Prancha[[#This Row],[DESTINO]],4)</f>
        <v>BRLP</v>
      </c>
      <c r="AR95" s="58" t="str">
        <f t="shared" ref="AR95:AS95" si="33">CONCATENATE(AO95,AP95)</f>
        <v>Lençóis PaulistaBRLP</v>
      </c>
      <c r="AS95" s="58" t="str">
        <f t="shared" si="33"/>
        <v>BRLPBRLP</v>
      </c>
      <c r="AT95" s="58" t="str">
        <f t="shared" ref="AT95" si="34">CONCATENATE(AO95,AQ95)</f>
        <v>Lençóis PaulistaBRLP</v>
      </c>
      <c r="AU95" s="59" t="e">
        <f>VLOOKUP(AR95,#REF!,2,0)</f>
        <v>#REF!</v>
      </c>
      <c r="AV95" s="59" t="e">
        <f>VLOOKUP(AS95,#REF!,2,0)</f>
        <v>#REF!</v>
      </c>
      <c r="AW95" s="59" t="e">
        <f>VLOOKUP(AT95,#REF!,2,0)</f>
        <v>#REF!</v>
      </c>
      <c r="AX95" s="60">
        <f t="shared" ref="AX95" si="35">IFERROR(SUM(AU95:AW95),200)</f>
        <v>200</v>
      </c>
      <c r="AY95" s="51" t="e">
        <f t="shared" ref="AY95" si="36">(AU95/65)+(AV95/42.5)+(AW95/65)</f>
        <v>#REF!</v>
      </c>
      <c r="AZ95" s="51">
        <v>12</v>
      </c>
      <c r="BA95" s="51" t="e">
        <f t="shared" ref="BA95" si="37">(AY95+AZ95)</f>
        <v>#REF!</v>
      </c>
      <c r="BB95" s="60" t="e">
        <f t="shared" ref="BB95" si="38">11/BA95</f>
        <v>#REF!</v>
      </c>
      <c r="BC95" s="58">
        <f>Solicitacao_Prancha[[#This Row],[QUANT EQUIP]]</f>
        <v>2</v>
      </c>
      <c r="BD95" s="51" t="e">
        <f t="shared" ref="BD95" si="39">BC95/BB95</f>
        <v>#REF!</v>
      </c>
      <c r="BE95" s="51" t="s">
        <v>957</v>
      </c>
      <c r="BF95" s="44" t="s">
        <v>1147</v>
      </c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 t="s">
        <v>1012</v>
      </c>
      <c r="CD95" s="58"/>
      <c r="CE95" s="58"/>
      <c r="CF95" s="58"/>
      <c r="CG95" s="89"/>
      <c r="CH95" s="53"/>
      <c r="CI95" s="53"/>
      <c r="CJ95" s="53"/>
      <c r="CK95" s="53"/>
    </row>
    <row r="96" spans="20:90" x14ac:dyDescent="0.25">
      <c r="T96" s="77">
        <v>2963</v>
      </c>
      <c r="U96" s="54" t="s">
        <v>718</v>
      </c>
      <c r="V96" s="39">
        <v>45635.96597222222</v>
      </c>
      <c r="W96" s="54" t="s">
        <v>993</v>
      </c>
      <c r="X96" s="54" t="s">
        <v>744</v>
      </c>
      <c r="Y96" s="58">
        <v>5</v>
      </c>
      <c r="Z96" s="54" t="s">
        <v>501</v>
      </c>
      <c r="AA96" s="54" t="s">
        <v>626</v>
      </c>
      <c r="AB96" s="54" t="s">
        <v>621</v>
      </c>
      <c r="AC96" s="33" t="s">
        <v>1184</v>
      </c>
      <c r="AD96" s="54" t="s">
        <v>994</v>
      </c>
      <c r="AE96" s="54" t="s">
        <v>601</v>
      </c>
      <c r="AF96" s="54" t="s">
        <v>716</v>
      </c>
      <c r="AG96" s="54" t="s">
        <v>908</v>
      </c>
      <c r="AH96" s="54"/>
      <c r="AI96" s="54"/>
      <c r="AJ96" s="54" t="s">
        <v>688</v>
      </c>
      <c r="AK96" s="50" t="s">
        <v>437</v>
      </c>
      <c r="AL96" s="50" t="s">
        <v>424</v>
      </c>
      <c r="AM96" s="55" t="s">
        <v>862</v>
      </c>
      <c r="AN96" s="56">
        <v>53.81666666676756</v>
      </c>
      <c r="AO96" s="57" t="s">
        <v>710</v>
      </c>
      <c r="AP96" s="58" t="s">
        <v>26</v>
      </c>
      <c r="AQ96" s="58" t="s">
        <v>105</v>
      </c>
      <c r="AR96" s="58" t="s">
        <v>963</v>
      </c>
      <c r="AS96" s="58" t="s">
        <v>397</v>
      </c>
      <c r="AT96" s="58" t="s">
        <v>964</v>
      </c>
      <c r="AU96" s="59">
        <v>56.144523999999997</v>
      </c>
      <c r="AV96" s="59">
        <v>68.308223999999996</v>
      </c>
      <c r="AW96" s="59">
        <v>58.109979000000003</v>
      </c>
      <c r="AX96" s="60">
        <v>182.562727</v>
      </c>
      <c r="AY96" s="51">
        <v>3.3650139140271493</v>
      </c>
      <c r="AZ96" s="51">
        <v>2</v>
      </c>
      <c r="BA96" s="51">
        <v>5.3650139140271493</v>
      </c>
      <c r="BB96" s="60">
        <v>2.0503208707883949</v>
      </c>
      <c r="BC96" s="58">
        <v>5</v>
      </c>
      <c r="BD96" s="51">
        <v>2.4386426881941587</v>
      </c>
      <c r="BE96" s="51" t="s">
        <v>957</v>
      </c>
      <c r="BF96" s="90" t="s">
        <v>1137</v>
      </c>
      <c r="BG96" s="91" t="s">
        <v>1155</v>
      </c>
      <c r="BH96" s="91" t="s">
        <v>1149</v>
      </c>
      <c r="BI96" s="91" t="s">
        <v>1153</v>
      </c>
      <c r="BJ96" s="91" t="s">
        <v>1149</v>
      </c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 t="s">
        <v>1141</v>
      </c>
      <c r="CF96" s="91" t="s">
        <v>1022</v>
      </c>
      <c r="CG96" s="91" t="s">
        <v>1166</v>
      </c>
      <c r="CH96" s="91" t="s">
        <v>985</v>
      </c>
      <c r="CI96" s="91" t="s">
        <v>1185</v>
      </c>
      <c r="CJ96" s="91"/>
      <c r="CK96" s="91"/>
      <c r="CL96" s="1"/>
    </row>
    <row r="97" spans="20:90" x14ac:dyDescent="0.25">
      <c r="T97" s="77">
        <v>2975</v>
      </c>
      <c r="U97" s="54" t="s">
        <v>717</v>
      </c>
      <c r="V97" s="39">
        <v>45636.469444444447</v>
      </c>
      <c r="W97" s="54" t="s">
        <v>562</v>
      </c>
      <c r="X97" s="54" t="s">
        <v>500</v>
      </c>
      <c r="Y97" s="58">
        <v>2</v>
      </c>
      <c r="Z97" s="54" t="s">
        <v>543</v>
      </c>
      <c r="AA97" s="54" t="s">
        <v>621</v>
      </c>
      <c r="AB97" s="54" t="s">
        <v>624</v>
      </c>
      <c r="AC97" s="33" t="s">
        <v>531</v>
      </c>
      <c r="AD97" s="54" t="s">
        <v>994</v>
      </c>
      <c r="AE97" s="54" t="s">
        <v>604</v>
      </c>
      <c r="AF97" s="54" t="s">
        <v>632</v>
      </c>
      <c r="AG97" s="54" t="s">
        <v>636</v>
      </c>
      <c r="AH97" s="54" t="s">
        <v>1003</v>
      </c>
      <c r="AI97" s="54"/>
      <c r="AJ97" s="54" t="s">
        <v>688</v>
      </c>
      <c r="AK97" s="50" t="s">
        <v>477</v>
      </c>
      <c r="AL97" s="50" t="s">
        <v>478</v>
      </c>
      <c r="AM97" s="55" t="s">
        <v>874</v>
      </c>
      <c r="AN97" s="56">
        <v>46.733333333220799</v>
      </c>
      <c r="AO97" s="57" t="s">
        <v>710</v>
      </c>
      <c r="AP97" s="58" t="s">
        <v>402</v>
      </c>
      <c r="AQ97" s="58" t="s">
        <v>404</v>
      </c>
      <c r="AR97" s="58" t="s">
        <v>949</v>
      </c>
      <c r="AS97" s="58" t="s">
        <v>407</v>
      </c>
      <c r="AT97" s="58" t="s">
        <v>1177</v>
      </c>
      <c r="AU97" s="59">
        <v>832.70887900000002</v>
      </c>
      <c r="AV97" s="59">
        <v>253.051906</v>
      </c>
      <c r="AW97" s="59">
        <v>1130.1354690000001</v>
      </c>
      <c r="AX97" s="60">
        <v>2215.8962540000002</v>
      </c>
      <c r="AY97" s="51">
        <v>36.151767847963804</v>
      </c>
      <c r="AZ97" s="51">
        <v>5</v>
      </c>
      <c r="BA97" s="51">
        <v>41.151767847963804</v>
      </c>
      <c r="BB97" s="60">
        <v>0.26730321867677143</v>
      </c>
      <c r="BC97" s="58">
        <v>2</v>
      </c>
      <c r="BD97" s="51">
        <v>7.4821396087206917</v>
      </c>
      <c r="BE97" s="90"/>
      <c r="BF97" s="90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1"/>
    </row>
    <row r="98" spans="20:90" x14ac:dyDescent="0.25">
      <c r="T98" s="77">
        <v>2984</v>
      </c>
      <c r="U98" s="33" t="s">
        <v>745</v>
      </c>
      <c r="V98" s="39">
        <v>45636.563888888886</v>
      </c>
      <c r="W98" s="33" t="s">
        <v>844</v>
      </c>
      <c r="X98" s="33" t="s">
        <v>485</v>
      </c>
      <c r="Y98" s="44">
        <v>4</v>
      </c>
      <c r="Z98" s="33" t="s">
        <v>845</v>
      </c>
      <c r="AA98" s="33" t="s">
        <v>622</v>
      </c>
      <c r="AB98" s="33" t="s">
        <v>622</v>
      </c>
      <c r="AC98" s="33" t="s">
        <v>531</v>
      </c>
      <c r="AD98" s="54" t="s">
        <v>994</v>
      </c>
      <c r="AE98" s="33" t="s">
        <v>593</v>
      </c>
      <c r="AF98" s="33" t="s">
        <v>561</v>
      </c>
      <c r="AG98" s="33" t="s">
        <v>410</v>
      </c>
      <c r="AH98" s="33" t="s">
        <v>1118</v>
      </c>
      <c r="AI98" s="33"/>
      <c r="AJ98" s="33" t="s">
        <v>687</v>
      </c>
      <c r="AK98" s="40" t="s">
        <v>427</v>
      </c>
      <c r="AL98" s="40" t="s">
        <v>426</v>
      </c>
      <c r="AM98" s="41" t="s">
        <v>874</v>
      </c>
      <c r="AN98" s="42">
        <v>45.466666666790843</v>
      </c>
      <c r="AO98" s="43" t="s">
        <v>710</v>
      </c>
      <c r="AP98" s="44" t="s">
        <v>87</v>
      </c>
      <c r="AQ98" s="44" t="s">
        <v>410</v>
      </c>
      <c r="AR98" s="44" t="s">
        <v>924</v>
      </c>
      <c r="AS98" s="44" t="s">
        <v>413</v>
      </c>
      <c r="AT98" s="44" t="s">
        <v>931</v>
      </c>
      <c r="AU98" s="45">
        <v>79.987075000000004</v>
      </c>
      <c r="AV98" s="45">
        <v>85.01</v>
      </c>
      <c r="AW98" s="45">
        <v>0</v>
      </c>
      <c r="AX98" s="46">
        <v>164.997075</v>
      </c>
      <c r="AY98" s="47">
        <v>3.2308056787330317</v>
      </c>
      <c r="AZ98" s="47">
        <v>2</v>
      </c>
      <c r="BA98" s="47">
        <v>5.2308056787330317</v>
      </c>
      <c r="BB98" s="46">
        <v>2.1029265232931271</v>
      </c>
      <c r="BC98" s="44">
        <v>4</v>
      </c>
      <c r="BD98" s="47">
        <v>1.9021111559029205</v>
      </c>
      <c r="BE98" s="51" t="s">
        <v>957</v>
      </c>
      <c r="BF98" s="90" t="s">
        <v>1211</v>
      </c>
      <c r="BG98" s="91"/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 t="s">
        <v>1012</v>
      </c>
      <c r="CD98" s="91"/>
      <c r="CE98" s="91"/>
      <c r="CF98" s="91"/>
      <c r="CG98" s="91"/>
      <c r="CH98" s="91"/>
      <c r="CI98" s="91"/>
      <c r="CJ98" s="91"/>
      <c r="CK98" s="91"/>
      <c r="CL98" s="1"/>
    </row>
    <row r="99" spans="20:90" s="93" customFormat="1" x14ac:dyDescent="0.25">
      <c r="T99" s="77">
        <v>2985</v>
      </c>
      <c r="U99" s="54" t="s">
        <v>745</v>
      </c>
      <c r="V99" s="62">
        <v>45636.567361111112</v>
      </c>
      <c r="W99" s="54" t="s">
        <v>1119</v>
      </c>
      <c r="X99" s="54" t="s">
        <v>485</v>
      </c>
      <c r="Y99" s="58">
        <v>2</v>
      </c>
      <c r="Z99" s="54" t="s">
        <v>845</v>
      </c>
      <c r="AA99" s="54" t="s">
        <v>621</v>
      </c>
      <c r="AB99" s="54" t="s">
        <v>622</v>
      </c>
      <c r="AC99" s="33" t="s">
        <v>531</v>
      </c>
      <c r="AD99" s="54" t="s">
        <v>994</v>
      </c>
      <c r="AE99" s="54" t="s">
        <v>607</v>
      </c>
      <c r="AF99" s="54" t="s">
        <v>561</v>
      </c>
      <c r="AG99" s="54" t="s">
        <v>546</v>
      </c>
      <c r="AH99" s="54" t="s">
        <v>1120</v>
      </c>
      <c r="AI99" s="54"/>
      <c r="AJ99" s="54" t="s">
        <v>687</v>
      </c>
      <c r="AK99" s="50" t="s">
        <v>427</v>
      </c>
      <c r="AL99" s="50" t="s">
        <v>429</v>
      </c>
      <c r="AM99" s="55" t="s">
        <v>874</v>
      </c>
      <c r="AN99" s="56">
        <v>45.883333333244082</v>
      </c>
      <c r="AO99" s="57" t="s">
        <v>710</v>
      </c>
      <c r="AP99" s="58" t="s">
        <v>87</v>
      </c>
      <c r="AQ99" s="58" t="s">
        <v>88</v>
      </c>
      <c r="AR99" s="58" t="s">
        <v>924</v>
      </c>
      <c r="AS99" s="58" t="s">
        <v>221</v>
      </c>
      <c r="AT99" s="58" t="s">
        <v>925</v>
      </c>
      <c r="AU99" s="59">
        <v>79.987075000000004</v>
      </c>
      <c r="AV99" s="59">
        <v>64.469166000000001</v>
      </c>
      <c r="AW99" s="59">
        <v>100.05212299999999</v>
      </c>
      <c r="AX99" s="60">
        <v>244.508364</v>
      </c>
      <c r="AY99" s="51">
        <v>4.2867553683257924</v>
      </c>
      <c r="AZ99" s="51">
        <v>2</v>
      </c>
      <c r="BA99" s="51">
        <v>6.2867553683257924</v>
      </c>
      <c r="BB99" s="60">
        <v>1.7497102011350218</v>
      </c>
      <c r="BC99" s="58">
        <v>2</v>
      </c>
      <c r="BD99" s="51">
        <v>1.1430464306046895</v>
      </c>
      <c r="BE99" s="51" t="s">
        <v>957</v>
      </c>
      <c r="BF99" s="90" t="s">
        <v>1212</v>
      </c>
      <c r="BG99" s="91" t="s">
        <v>1213</v>
      </c>
      <c r="BH99" s="91" t="s">
        <v>1214</v>
      </c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 t="s">
        <v>1075</v>
      </c>
      <c r="CD99" s="91" t="s">
        <v>1215</v>
      </c>
      <c r="CE99" s="91" t="s">
        <v>1144</v>
      </c>
      <c r="CF99" s="91"/>
      <c r="CG99" s="91"/>
      <c r="CH99" s="91"/>
      <c r="CI99" s="91"/>
      <c r="CJ99" s="91"/>
      <c r="CK99" s="91"/>
      <c r="CL99" s="92"/>
    </row>
    <row r="100" spans="20:90" s="53" customFormat="1" x14ac:dyDescent="0.25">
      <c r="T100" s="77">
        <v>2989</v>
      </c>
      <c r="U100" s="54" t="s">
        <v>742</v>
      </c>
      <c r="V100" s="62">
        <v>45636.630555555559</v>
      </c>
      <c r="W100" s="54" t="s">
        <v>1124</v>
      </c>
      <c r="X100" s="54" t="s">
        <v>491</v>
      </c>
      <c r="Y100" s="58">
        <v>1</v>
      </c>
      <c r="Z100" s="54" t="s">
        <v>533</v>
      </c>
      <c r="AA100" s="54" t="s">
        <v>620</v>
      </c>
      <c r="AB100" s="54" t="s">
        <v>624</v>
      </c>
      <c r="AC100" s="54" t="s">
        <v>1</v>
      </c>
      <c r="AD100" s="54" t="s">
        <v>994</v>
      </c>
      <c r="AE100" s="54" t="s">
        <v>1125</v>
      </c>
      <c r="AF100" s="54" t="s">
        <v>755</v>
      </c>
      <c r="AG100" s="54" t="s">
        <v>713</v>
      </c>
      <c r="AH100" s="54" t="s">
        <v>1126</v>
      </c>
      <c r="AI100" s="54"/>
      <c r="AJ100" s="54" t="s">
        <v>687</v>
      </c>
      <c r="AK100" s="50" t="s">
        <v>424</v>
      </c>
      <c r="AL100" s="50" t="e">
        <v>#N/A</v>
      </c>
      <c r="AM100" s="55" t="s">
        <v>862</v>
      </c>
      <c r="AN100" s="56">
        <v>48.033333333267365</v>
      </c>
      <c r="AO100" s="57" t="s">
        <v>710</v>
      </c>
      <c r="AP100" s="58" t="s">
        <v>48</v>
      </c>
      <c r="AQ100" s="58" t="s">
        <v>941</v>
      </c>
      <c r="AR100" s="58" t="s">
        <v>1176</v>
      </c>
      <c r="AS100" s="58" t="s">
        <v>1178</v>
      </c>
      <c r="AT100" s="58" t="s">
        <v>944</v>
      </c>
      <c r="AU100" s="59">
        <v>33.748694999999998</v>
      </c>
      <c r="AV100" s="59" t="e">
        <v>#N/A</v>
      </c>
      <c r="AW100" s="59" t="e">
        <v>#N/A</v>
      </c>
      <c r="AX100" s="60">
        <v>200</v>
      </c>
      <c r="AY100" s="51" t="e">
        <v>#N/A</v>
      </c>
      <c r="AZ100" s="51">
        <v>2</v>
      </c>
      <c r="BA100" s="51" t="e">
        <v>#N/A</v>
      </c>
      <c r="BB100" s="60" t="e">
        <v>#N/A</v>
      </c>
      <c r="BC100" s="58">
        <v>1</v>
      </c>
      <c r="BD100" s="51" t="e">
        <v>#N/A</v>
      </c>
      <c r="BE100" s="90" t="s">
        <v>921</v>
      </c>
      <c r="BF100" s="44" t="s">
        <v>1059</v>
      </c>
      <c r="BG100" s="33" t="s">
        <v>1060</v>
      </c>
      <c r="CC100" s="33" t="s">
        <v>1057</v>
      </c>
      <c r="CD100" s="91"/>
      <c r="CE100" s="91"/>
      <c r="CF100" s="91"/>
      <c r="CG100" s="91"/>
      <c r="CH100" s="91"/>
      <c r="CI100" s="91"/>
      <c r="CJ100" s="91"/>
      <c r="CK100" s="91"/>
      <c r="CL100" s="91"/>
    </row>
    <row r="101" spans="20:90" x14ac:dyDescent="0.25">
      <c r="T101" s="77">
        <v>2995</v>
      </c>
      <c r="U101" s="54" t="s">
        <v>718</v>
      </c>
      <c r="V101" s="62">
        <v>45636.791666666664</v>
      </c>
      <c r="W101" s="54" t="s">
        <v>574</v>
      </c>
      <c r="X101" s="54" t="s">
        <v>744</v>
      </c>
      <c r="Y101" s="58">
        <v>5</v>
      </c>
      <c r="Z101" s="54" t="s">
        <v>516</v>
      </c>
      <c r="AA101" s="54" t="s">
        <v>621</v>
      </c>
      <c r="AB101" s="54" t="s">
        <v>624</v>
      </c>
      <c r="AC101" s="33" t="s">
        <v>531</v>
      </c>
      <c r="AD101" s="54" t="s">
        <v>994</v>
      </c>
      <c r="AE101" s="54" t="s">
        <v>608</v>
      </c>
      <c r="AF101" s="54" t="s">
        <v>638</v>
      </c>
      <c r="AG101" s="54" t="s">
        <v>995</v>
      </c>
      <c r="AH101" s="54"/>
      <c r="AI101" s="54"/>
      <c r="AJ101" s="54" t="s">
        <v>688</v>
      </c>
      <c r="AK101" s="50" t="s">
        <v>429</v>
      </c>
      <c r="AL101" s="50" t="s">
        <v>429</v>
      </c>
      <c r="AM101" s="55" t="s">
        <v>874</v>
      </c>
      <c r="AN101" s="56">
        <v>35.000000000058208</v>
      </c>
      <c r="AO101" s="57" t="s">
        <v>710</v>
      </c>
      <c r="AP101" s="58" t="s">
        <v>14</v>
      </c>
      <c r="AQ101" s="58" t="s">
        <v>117</v>
      </c>
      <c r="AR101" s="58" t="s">
        <v>871</v>
      </c>
      <c r="AS101" s="58" t="s">
        <v>218</v>
      </c>
      <c r="AT101" s="58" t="s">
        <v>1132</v>
      </c>
      <c r="AU101" s="59">
        <v>77.231565000000003</v>
      </c>
      <c r="AV101" s="59">
        <v>13.757037</v>
      </c>
      <c r="AW101" s="59">
        <v>80.633825999999999</v>
      </c>
      <c r="AX101" s="60">
        <v>171.62242800000001</v>
      </c>
      <c r="AY101" s="51">
        <v>2.7523933113122174</v>
      </c>
      <c r="AZ101" s="51">
        <v>2</v>
      </c>
      <c r="BA101" s="51">
        <v>4.7523933113122174</v>
      </c>
      <c r="BB101" s="60">
        <v>2.3146232391617247</v>
      </c>
      <c r="BC101" s="58">
        <v>5</v>
      </c>
      <c r="BD101" s="51">
        <v>2.1601787778691897</v>
      </c>
      <c r="BE101" s="90" t="s">
        <v>921</v>
      </c>
      <c r="BF101" s="90" t="s">
        <v>1035</v>
      </c>
      <c r="BG101" s="91" t="s">
        <v>1036</v>
      </c>
      <c r="BH101" s="91" t="s">
        <v>1029</v>
      </c>
      <c r="BI101" s="91" t="s">
        <v>1030</v>
      </c>
      <c r="BJ101" s="91" t="s">
        <v>1136</v>
      </c>
      <c r="BK101" s="91" t="s">
        <v>1032</v>
      </c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 t="s">
        <v>1040</v>
      </c>
      <c r="CF101" s="91" t="s">
        <v>1186</v>
      </c>
      <c r="CG101" s="91" t="s">
        <v>1038</v>
      </c>
      <c r="CH101" s="91"/>
      <c r="CI101" s="91"/>
      <c r="CJ101" s="91"/>
      <c r="CK101" s="91"/>
      <c r="CL101" s="91"/>
    </row>
    <row r="102" spans="20:90" x14ac:dyDescent="0.25">
      <c r="T102" s="77">
        <v>3000</v>
      </c>
      <c r="U102" s="33" t="s">
        <v>742</v>
      </c>
      <c r="V102" s="39">
        <v>45636.995833333334</v>
      </c>
      <c r="W102" s="33" t="s">
        <v>549</v>
      </c>
      <c r="X102" s="33" t="s">
        <v>493</v>
      </c>
      <c r="Y102" s="44">
        <v>2</v>
      </c>
      <c r="Z102" s="33" t="s">
        <v>545</v>
      </c>
      <c r="AA102" s="33" t="s">
        <v>620</v>
      </c>
      <c r="AB102" s="33" t="s">
        <v>624</v>
      </c>
      <c r="AC102" s="33" t="s">
        <v>531</v>
      </c>
      <c r="AD102" s="33" t="s">
        <v>994</v>
      </c>
      <c r="AE102" s="33" t="s">
        <v>612</v>
      </c>
      <c r="AF102" s="33" t="s">
        <v>915</v>
      </c>
      <c r="AG102" s="33" t="s">
        <v>992</v>
      </c>
      <c r="AH102" s="33"/>
      <c r="AI102" s="33"/>
      <c r="AJ102" s="33" t="s">
        <v>688</v>
      </c>
      <c r="AK102" s="40" t="s">
        <v>464</v>
      </c>
      <c r="AL102" s="40" t="s">
        <v>461</v>
      </c>
      <c r="AM102" s="41" t="s">
        <v>874</v>
      </c>
      <c r="AN102" s="42">
        <v>33.600000000034925</v>
      </c>
      <c r="AO102" s="43" t="s">
        <v>710</v>
      </c>
      <c r="AP102" s="44" t="s">
        <v>67</v>
      </c>
      <c r="AQ102" s="44" t="s">
        <v>112</v>
      </c>
      <c r="AR102" s="44" t="s">
        <v>967</v>
      </c>
      <c r="AS102" s="44" t="s">
        <v>301</v>
      </c>
      <c r="AT102" s="44" t="s">
        <v>1131</v>
      </c>
      <c r="AU102" s="45">
        <v>154.35218800000001</v>
      </c>
      <c r="AV102" s="45">
        <v>67.997594000000007</v>
      </c>
      <c r="AW102" s="45">
        <v>132.26370499999999</v>
      </c>
      <c r="AX102" s="46">
        <v>354.61348699999996</v>
      </c>
      <c r="AY102" s="47">
        <v>6.0094186651583712</v>
      </c>
      <c r="AZ102" s="47">
        <v>2</v>
      </c>
      <c r="BA102" s="47">
        <v>8.0094186651583712</v>
      </c>
      <c r="BB102" s="46">
        <v>1.3733830705904915</v>
      </c>
      <c r="BC102" s="44">
        <v>2</v>
      </c>
      <c r="BD102" s="47">
        <v>1.4562579391197039</v>
      </c>
      <c r="BE102" s="90" t="s">
        <v>921</v>
      </c>
      <c r="BF102" s="90" t="s">
        <v>1042</v>
      </c>
      <c r="BG102" s="91" t="s">
        <v>1043</v>
      </c>
      <c r="BH102" s="91" t="s">
        <v>1033</v>
      </c>
      <c r="BI102" s="91" t="s">
        <v>1034</v>
      </c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 t="s">
        <v>1044</v>
      </c>
      <c r="CD102" s="91" t="s">
        <v>1039</v>
      </c>
      <c r="CE102" s="91"/>
      <c r="CF102" s="91"/>
      <c r="CG102" s="91"/>
      <c r="CH102" s="91"/>
      <c r="CI102" s="91"/>
      <c r="CJ102" s="91"/>
      <c r="CK102" s="91"/>
      <c r="CL102" s="91"/>
    </row>
    <row r="103" spans="20:90" s="53" customFormat="1" x14ac:dyDescent="0.25">
      <c r="T103" s="58">
        <v>3001</v>
      </c>
      <c r="U103" s="54" t="s">
        <v>743</v>
      </c>
      <c r="V103" s="62">
        <v>45637.009027777778</v>
      </c>
      <c r="W103" s="54" t="s">
        <v>753</v>
      </c>
      <c r="X103" s="54" t="s">
        <v>493</v>
      </c>
      <c r="Y103" s="58">
        <v>1</v>
      </c>
      <c r="Z103" s="54" t="s">
        <v>508</v>
      </c>
      <c r="AA103" s="54" t="s">
        <v>620</v>
      </c>
      <c r="AB103" s="54" t="s">
        <v>621</v>
      </c>
      <c r="AC103" s="33" t="s">
        <v>531</v>
      </c>
      <c r="AD103" s="54" t="s">
        <v>994</v>
      </c>
      <c r="AE103" s="54" t="s">
        <v>604</v>
      </c>
      <c r="AF103" s="54" t="s">
        <v>671</v>
      </c>
      <c r="AG103" s="54" t="s">
        <v>1161</v>
      </c>
      <c r="AH103" s="54"/>
      <c r="AI103" s="54"/>
      <c r="AJ103" s="54" t="s">
        <v>688</v>
      </c>
      <c r="AK103" s="50" t="s">
        <v>449</v>
      </c>
      <c r="AL103" s="50" t="s">
        <v>452</v>
      </c>
      <c r="AM103" s="55" t="s">
        <v>874</v>
      </c>
      <c r="AN103" s="56">
        <v>33.783333333267365</v>
      </c>
      <c r="AO103" s="57" t="s">
        <v>710</v>
      </c>
      <c r="AP103" s="58" t="s">
        <v>160</v>
      </c>
      <c r="AQ103" s="58" t="s">
        <v>15</v>
      </c>
      <c r="AR103" s="58" t="s">
        <v>945</v>
      </c>
      <c r="AS103" s="58" t="s">
        <v>374</v>
      </c>
      <c r="AT103" s="58" t="s">
        <v>1180</v>
      </c>
      <c r="AU103" s="59">
        <v>140.96962500000001</v>
      </c>
      <c r="AV103" s="59">
        <v>47.841479999999997</v>
      </c>
      <c r="AW103" s="59">
        <v>179.36038600000001</v>
      </c>
      <c r="AX103" s="60">
        <v>368.171491</v>
      </c>
      <c r="AY103" s="51">
        <v>6.0538358977375566</v>
      </c>
      <c r="AZ103" s="51">
        <v>3</v>
      </c>
      <c r="BA103" s="51">
        <v>9.0538358977375566</v>
      </c>
      <c r="BB103" s="60">
        <v>1.2149546473168091</v>
      </c>
      <c r="BC103" s="58">
        <v>1</v>
      </c>
      <c r="BD103" s="51">
        <v>0.82307599070341431</v>
      </c>
      <c r="BE103" s="90" t="s">
        <v>921</v>
      </c>
      <c r="BF103" s="90" t="s">
        <v>980</v>
      </c>
      <c r="BG103" s="91" t="s">
        <v>981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 t="s">
        <v>982</v>
      </c>
      <c r="CD103" s="91"/>
      <c r="CE103" s="91"/>
      <c r="CF103" s="91"/>
      <c r="CG103" s="91"/>
      <c r="CH103" s="91"/>
      <c r="CI103" s="91"/>
      <c r="CJ103" s="91"/>
      <c r="CK103" s="91"/>
      <c r="CL103" s="91"/>
    </row>
    <row r="104" spans="20:90" x14ac:dyDescent="0.25">
      <c r="T104" s="77">
        <v>3008</v>
      </c>
      <c r="U104" s="33" t="s">
        <v>718</v>
      </c>
      <c r="V104" s="39">
        <v>45637.491666666669</v>
      </c>
      <c r="W104" s="33" t="s">
        <v>648</v>
      </c>
      <c r="X104" s="33" t="s">
        <v>719</v>
      </c>
      <c r="Y104" s="44">
        <v>1</v>
      </c>
      <c r="Z104" s="33" t="s">
        <v>4</v>
      </c>
      <c r="AA104" s="33" t="s">
        <v>620</v>
      </c>
      <c r="AB104" s="33" t="s">
        <v>621</v>
      </c>
      <c r="AC104" s="33" t="s">
        <v>531</v>
      </c>
      <c r="AD104" s="33" t="s">
        <v>994</v>
      </c>
      <c r="AE104" s="33" t="s">
        <v>597</v>
      </c>
      <c r="AF104" s="33" t="s">
        <v>666</v>
      </c>
      <c r="AG104" s="33" t="s">
        <v>567</v>
      </c>
      <c r="AH104" s="33"/>
      <c r="AI104" s="33" t="s">
        <v>514</v>
      </c>
      <c r="AJ104" s="33" t="s">
        <v>688</v>
      </c>
      <c r="AK104" s="40" t="s">
        <v>473</v>
      </c>
      <c r="AL104" s="40" t="s">
        <v>431</v>
      </c>
      <c r="AM104" s="41" t="s">
        <v>874</v>
      </c>
      <c r="AN104" s="42">
        <v>24.199999999953434</v>
      </c>
      <c r="AO104" s="43" t="s">
        <v>710</v>
      </c>
      <c r="AP104" s="44" t="s">
        <v>162</v>
      </c>
      <c r="AQ104" s="44" t="s">
        <v>23</v>
      </c>
      <c r="AR104" s="44" t="s">
        <v>865</v>
      </c>
      <c r="AS104" s="44" t="s">
        <v>325</v>
      </c>
      <c r="AT104" s="44" t="s">
        <v>1130</v>
      </c>
      <c r="AU104" s="45">
        <v>89.819907999999998</v>
      </c>
      <c r="AV104" s="45">
        <v>128.490072</v>
      </c>
      <c r="AW104" s="45">
        <v>78.244339999999994</v>
      </c>
      <c r="AX104" s="46">
        <v>296.55431999999996</v>
      </c>
      <c r="AY104" s="47">
        <v>5.608899627149321</v>
      </c>
      <c r="AZ104" s="47">
        <v>4</v>
      </c>
      <c r="BA104" s="47">
        <v>9.6088996271493201</v>
      </c>
      <c r="BB104" s="46">
        <v>1.1447720786800828</v>
      </c>
      <c r="BC104" s="44">
        <v>1</v>
      </c>
      <c r="BD104" s="47">
        <v>0.87353632974084727</v>
      </c>
      <c r="BE104" s="90" t="s">
        <v>957</v>
      </c>
      <c r="BF104" s="90" t="s">
        <v>1191</v>
      </c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 t="s">
        <v>958</v>
      </c>
      <c r="CF104" s="91"/>
      <c r="CG104" s="91"/>
      <c r="CH104" s="91"/>
      <c r="CI104" s="91"/>
      <c r="CJ104" s="91"/>
      <c r="CK104" s="91"/>
      <c r="CL104" s="1"/>
    </row>
    <row r="105" spans="20:90" x14ac:dyDescent="0.25">
      <c r="T105" s="77">
        <v>3014</v>
      </c>
      <c r="U105" s="54" t="s">
        <v>718</v>
      </c>
      <c r="V105" s="62">
        <v>45637.517361111109</v>
      </c>
      <c r="W105" s="54" t="s">
        <v>648</v>
      </c>
      <c r="X105" s="54" t="s">
        <v>719</v>
      </c>
      <c r="Y105" s="58">
        <v>3</v>
      </c>
      <c r="Z105" s="54" t="s">
        <v>4</v>
      </c>
      <c r="AA105" s="54" t="s">
        <v>620</v>
      </c>
      <c r="AB105" s="54" t="s">
        <v>621</v>
      </c>
      <c r="AC105" s="33" t="s">
        <v>531</v>
      </c>
      <c r="AD105" s="54" t="s">
        <v>994</v>
      </c>
      <c r="AE105" s="54" t="s">
        <v>1000</v>
      </c>
      <c r="AF105" s="54" t="s">
        <v>641</v>
      </c>
      <c r="AG105" s="54" t="s">
        <v>567</v>
      </c>
      <c r="AH105" s="54"/>
      <c r="AI105" s="54"/>
      <c r="AJ105" s="54" t="s">
        <v>688</v>
      </c>
      <c r="AK105" s="50" t="s">
        <v>427</v>
      </c>
      <c r="AL105" s="50" t="s">
        <v>431</v>
      </c>
      <c r="AM105" s="55" t="s">
        <v>874</v>
      </c>
      <c r="AN105" s="56">
        <v>24.083333333430346</v>
      </c>
      <c r="AO105" s="57" t="s">
        <v>710</v>
      </c>
      <c r="AP105" s="58" t="s">
        <v>54</v>
      </c>
      <c r="AQ105" s="58" t="s">
        <v>23</v>
      </c>
      <c r="AR105" s="58" t="s">
        <v>965</v>
      </c>
      <c r="AS105" s="58" t="s">
        <v>335</v>
      </c>
      <c r="AT105" s="58" t="s">
        <v>1130</v>
      </c>
      <c r="AU105" s="59">
        <v>84.744079999999997</v>
      </c>
      <c r="AV105" s="59">
        <v>14.468558</v>
      </c>
      <c r="AW105" s="59">
        <v>78.244339999999994</v>
      </c>
      <c r="AX105" s="60">
        <v>177.45697799999999</v>
      </c>
      <c r="AY105" s="51">
        <v>2.8479508126696831</v>
      </c>
      <c r="AZ105" s="51">
        <v>10</v>
      </c>
      <c r="BA105" s="51">
        <v>12.847950812669684</v>
      </c>
      <c r="BB105" s="60">
        <v>0.85616766131705813</v>
      </c>
      <c r="BC105" s="58">
        <v>3</v>
      </c>
      <c r="BD105" s="51">
        <v>3.5039865852735503</v>
      </c>
      <c r="BE105" s="90" t="s">
        <v>957</v>
      </c>
      <c r="BF105" s="90" t="s">
        <v>1192</v>
      </c>
      <c r="BG105" s="91"/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 t="s">
        <v>1079</v>
      </c>
      <c r="CF105" s="91"/>
      <c r="CG105" s="91"/>
      <c r="CH105" s="91"/>
      <c r="CI105" s="91"/>
      <c r="CJ105" s="91"/>
      <c r="CK105" s="91"/>
      <c r="CL105" s="1"/>
    </row>
    <row r="106" spans="20:90" s="53" customFormat="1" x14ac:dyDescent="0.25">
      <c r="T106" s="58">
        <v>3015</v>
      </c>
      <c r="U106" s="33" t="s">
        <v>743</v>
      </c>
      <c r="V106" s="39">
        <v>45637.548611111109</v>
      </c>
      <c r="W106" s="33" t="s">
        <v>753</v>
      </c>
      <c r="X106" s="33" t="s">
        <v>491</v>
      </c>
      <c r="Y106" s="44">
        <v>1</v>
      </c>
      <c r="Z106" s="33" t="s">
        <v>508</v>
      </c>
      <c r="AA106" s="33" t="s">
        <v>620</v>
      </c>
      <c r="AB106" s="33" t="s">
        <v>621</v>
      </c>
      <c r="AC106" s="33" t="s">
        <v>531</v>
      </c>
      <c r="AD106" s="33" t="s">
        <v>994</v>
      </c>
      <c r="AE106" s="33" t="s">
        <v>604</v>
      </c>
      <c r="AF106" s="33" t="s">
        <v>671</v>
      </c>
      <c r="AG106" s="33" t="s">
        <v>671</v>
      </c>
      <c r="AH106" s="33"/>
      <c r="AI106" s="33" t="s">
        <v>630</v>
      </c>
      <c r="AJ106" s="33" t="s">
        <v>687</v>
      </c>
      <c r="AK106" s="40" t="s">
        <v>449</v>
      </c>
      <c r="AL106" s="40" t="s">
        <v>449</v>
      </c>
      <c r="AM106" s="41" t="s">
        <v>874</v>
      </c>
      <c r="AN106" s="42">
        <v>20.833333333313931</v>
      </c>
      <c r="AO106" s="43" t="s">
        <v>710</v>
      </c>
      <c r="AP106" s="44" t="s">
        <v>160</v>
      </c>
      <c r="AQ106" s="44" t="s">
        <v>160</v>
      </c>
      <c r="AR106" s="44" t="s">
        <v>945</v>
      </c>
      <c r="AS106" s="44" t="s">
        <v>284</v>
      </c>
      <c r="AT106" s="44" t="s">
        <v>945</v>
      </c>
      <c r="AU106" s="45">
        <v>140.96962500000001</v>
      </c>
      <c r="AV106" s="45">
        <v>0</v>
      </c>
      <c r="AW106" s="45">
        <v>140.96962500000001</v>
      </c>
      <c r="AX106" s="46">
        <v>281.93925000000002</v>
      </c>
      <c r="AY106" s="47">
        <v>4.3375269230769229</v>
      </c>
      <c r="AZ106" s="47">
        <v>11</v>
      </c>
      <c r="BA106" s="47">
        <v>15.337526923076922</v>
      </c>
      <c r="BB106" s="46">
        <v>0.71719515507088327</v>
      </c>
      <c r="BC106" s="44">
        <v>1</v>
      </c>
      <c r="BD106" s="47">
        <v>1.3943206293706292</v>
      </c>
      <c r="BE106" s="90" t="s">
        <v>921</v>
      </c>
      <c r="BF106" s="90" t="s">
        <v>980</v>
      </c>
      <c r="BG106" s="91" t="s">
        <v>981</v>
      </c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 t="s">
        <v>982</v>
      </c>
      <c r="CD106" s="91"/>
      <c r="CE106" s="91"/>
      <c r="CF106" s="91"/>
      <c r="CG106" s="91"/>
      <c r="CH106" s="91"/>
      <c r="CI106" s="91"/>
      <c r="CJ106" s="91"/>
      <c r="CK106" s="91"/>
      <c r="CL106" s="91"/>
    </row>
    <row r="107" spans="20:90" x14ac:dyDescent="0.25">
      <c r="T107" s="77">
        <v>3022</v>
      </c>
      <c r="U107" s="54" t="s">
        <v>803</v>
      </c>
      <c r="V107" s="62">
        <v>45637.59375</v>
      </c>
      <c r="W107" s="54" t="s">
        <v>888</v>
      </c>
      <c r="X107" s="54" t="s">
        <v>719</v>
      </c>
      <c r="Y107" s="58">
        <v>1</v>
      </c>
      <c r="Z107" s="54" t="s">
        <v>589</v>
      </c>
      <c r="AA107" s="54" t="s">
        <v>620</v>
      </c>
      <c r="AB107" s="54" t="s">
        <v>621</v>
      </c>
      <c r="AC107" s="33" t="s">
        <v>531</v>
      </c>
      <c r="AD107" s="54" t="s">
        <v>994</v>
      </c>
      <c r="AE107" s="54" t="s">
        <v>593</v>
      </c>
      <c r="AF107" s="54" t="s">
        <v>856</v>
      </c>
      <c r="AG107" s="54" t="s">
        <v>856</v>
      </c>
      <c r="AH107" s="54" t="s">
        <v>1172</v>
      </c>
      <c r="AI107" s="54"/>
      <c r="AJ107" s="54" t="s">
        <v>688</v>
      </c>
      <c r="AK107" s="50" t="s">
        <v>430</v>
      </c>
      <c r="AL107" s="50" t="s">
        <v>430</v>
      </c>
      <c r="AM107" s="55" t="s">
        <v>874</v>
      </c>
      <c r="AN107" s="56">
        <v>20.750000000058208</v>
      </c>
      <c r="AO107" s="57" t="s">
        <v>710</v>
      </c>
      <c r="AP107" s="58" t="s">
        <v>45</v>
      </c>
      <c r="AQ107" s="58" t="s">
        <v>45</v>
      </c>
      <c r="AR107" s="58" t="s">
        <v>884</v>
      </c>
      <c r="AS107" s="58" t="s">
        <v>166</v>
      </c>
      <c r="AT107" s="58" t="s">
        <v>884</v>
      </c>
      <c r="AU107" s="59">
        <v>51.300291000000001</v>
      </c>
      <c r="AV107" s="59">
        <v>0</v>
      </c>
      <c r="AW107" s="59">
        <v>51.300291000000001</v>
      </c>
      <c r="AX107" s="60">
        <v>102.600582</v>
      </c>
      <c r="AY107" s="51">
        <v>1.5784704923076924</v>
      </c>
      <c r="AZ107" s="51">
        <v>18</v>
      </c>
      <c r="BA107" s="51">
        <v>19.578470492307691</v>
      </c>
      <c r="BB107" s="60">
        <v>0.56184164152771077</v>
      </c>
      <c r="BC107" s="58">
        <v>1</v>
      </c>
      <c r="BD107" s="51">
        <v>1.7798609538461536</v>
      </c>
      <c r="BE107" s="90" t="s">
        <v>957</v>
      </c>
      <c r="BF107" s="90" t="s">
        <v>1183</v>
      </c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51"/>
      <c r="CE107" s="58"/>
      <c r="CF107" s="54"/>
      <c r="CG107" s="54"/>
      <c r="CH107" s="54"/>
      <c r="CI107" s="54"/>
      <c r="CJ107" s="54"/>
      <c r="CK107" s="54"/>
      <c r="CL107" s="54"/>
    </row>
    <row r="108" spans="20:90" x14ac:dyDescent="0.25">
      <c r="T108" s="58">
        <v>3023</v>
      </c>
      <c r="U108" s="33" t="s">
        <v>717</v>
      </c>
      <c r="V108" s="39">
        <v>45637.601388888892</v>
      </c>
      <c r="W108" s="33" t="s">
        <v>588</v>
      </c>
      <c r="X108" s="33" t="s">
        <v>500</v>
      </c>
      <c r="Y108" s="44">
        <v>2</v>
      </c>
      <c r="Z108" s="33" t="s">
        <v>492</v>
      </c>
      <c r="AA108" s="33" t="s">
        <v>621</v>
      </c>
      <c r="AB108" s="33" t="s">
        <v>624</v>
      </c>
      <c r="AC108" s="33" t="s">
        <v>531</v>
      </c>
      <c r="AD108" s="33" t="s">
        <v>994</v>
      </c>
      <c r="AE108" s="33" t="s">
        <v>597</v>
      </c>
      <c r="AF108" s="33" t="s">
        <v>690</v>
      </c>
      <c r="AG108" s="33" t="s">
        <v>556</v>
      </c>
      <c r="AH108" s="33"/>
      <c r="AI108" s="33" t="s">
        <v>633</v>
      </c>
      <c r="AJ108" s="33" t="s">
        <v>688</v>
      </c>
      <c r="AK108" s="40" t="e">
        <v>#N/A</v>
      </c>
      <c r="AL108" s="40" t="s">
        <v>445</v>
      </c>
      <c r="AM108" s="41" t="s">
        <v>874</v>
      </c>
      <c r="AN108" s="42">
        <v>21.566666666592937</v>
      </c>
      <c r="AO108" s="43" t="s">
        <v>710</v>
      </c>
      <c r="AP108" s="44" t="s">
        <v>625</v>
      </c>
      <c r="AQ108" s="44" t="s">
        <v>144</v>
      </c>
      <c r="AR108" s="44" t="s">
        <v>1181</v>
      </c>
      <c r="AS108" s="44" t="s">
        <v>1182</v>
      </c>
      <c r="AT108" s="44" t="s">
        <v>928</v>
      </c>
      <c r="AU108" s="45">
        <v>90.548843000000005</v>
      </c>
      <c r="AV108" s="45" t="e">
        <v>#N/A</v>
      </c>
      <c r="AW108" s="45">
        <v>114.698595</v>
      </c>
      <c r="AX108" s="46">
        <v>200</v>
      </c>
      <c r="AY108" s="47" t="e">
        <v>#N/A</v>
      </c>
      <c r="AZ108" s="47">
        <v>19</v>
      </c>
      <c r="BA108" s="47" t="e">
        <v>#N/A</v>
      </c>
      <c r="BB108" s="46" t="e">
        <v>#N/A</v>
      </c>
      <c r="BC108" s="44">
        <v>4</v>
      </c>
      <c r="BD108" s="47" t="e">
        <v>#N/A</v>
      </c>
      <c r="BE108" s="90" t="s">
        <v>921</v>
      </c>
      <c r="BF108" s="90" t="s">
        <v>1055</v>
      </c>
      <c r="BG108" s="91" t="s">
        <v>1056</v>
      </c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 t="s">
        <v>1054</v>
      </c>
      <c r="CF108" s="91"/>
      <c r="CG108" s="91"/>
      <c r="CH108" s="91"/>
      <c r="CI108" s="91"/>
      <c r="CJ108" s="91"/>
      <c r="CK108" s="91"/>
      <c r="CL108" s="1"/>
    </row>
    <row r="109" spans="20:90" x14ac:dyDescent="0.25">
      <c r="T109" s="77">
        <v>3029</v>
      </c>
      <c r="U109" s="54" t="s">
        <v>718</v>
      </c>
      <c r="V109" s="62">
        <v>45637.677777777775</v>
      </c>
      <c r="W109" s="54" t="s">
        <v>1175</v>
      </c>
      <c r="X109" s="54" t="s">
        <v>744</v>
      </c>
      <c r="Y109" s="58">
        <v>13</v>
      </c>
      <c r="Z109" s="54" t="s">
        <v>523</v>
      </c>
      <c r="AA109" s="54" t="s">
        <v>621</v>
      </c>
      <c r="AB109" s="54" t="s">
        <v>622</v>
      </c>
      <c r="AC109" s="33" t="s">
        <v>531</v>
      </c>
      <c r="AD109" s="54" t="s">
        <v>994</v>
      </c>
      <c r="AE109" s="54" t="s">
        <v>975</v>
      </c>
      <c r="AF109" s="54" t="s">
        <v>683</v>
      </c>
      <c r="AG109" s="54" t="s">
        <v>974</v>
      </c>
      <c r="AH109" s="54"/>
      <c r="AI109" s="54"/>
      <c r="AJ109" s="54" t="s">
        <v>687</v>
      </c>
      <c r="AK109" s="54" t="s">
        <v>455</v>
      </c>
      <c r="AL109" s="54" t="s">
        <v>455</v>
      </c>
      <c r="AM109" s="54" t="s">
        <v>874</v>
      </c>
      <c r="AN109" s="54">
        <v>32.733333333337214</v>
      </c>
      <c r="AO109" s="54" t="s">
        <v>710</v>
      </c>
      <c r="AP109" s="54" t="s">
        <v>38</v>
      </c>
      <c r="AQ109" s="54" t="s">
        <v>60</v>
      </c>
      <c r="AR109" s="54" t="s">
        <v>876</v>
      </c>
      <c r="AS109" s="54" t="s">
        <v>358</v>
      </c>
      <c r="AT109" s="54" t="s">
        <v>1179</v>
      </c>
      <c r="AU109" s="54">
        <v>76.933678999999998</v>
      </c>
      <c r="AV109" s="54">
        <v>10.704366</v>
      </c>
      <c r="AW109" s="54">
        <v>87.636583999999999</v>
      </c>
      <c r="AX109" s="54">
        <v>175.274629</v>
      </c>
      <c r="AY109" s="54">
        <v>2.783717635294118</v>
      </c>
      <c r="AZ109" s="54">
        <v>2</v>
      </c>
      <c r="BA109" s="54">
        <v>4.783717635294118</v>
      </c>
      <c r="BB109" s="54">
        <v>2.2994668244719016</v>
      </c>
      <c r="BC109" s="54">
        <v>4</v>
      </c>
      <c r="BD109" s="54">
        <v>1.7395336855614973</v>
      </c>
      <c r="BE109" s="90" t="s">
        <v>957</v>
      </c>
      <c r="BF109" s="90" t="s">
        <v>1187</v>
      </c>
      <c r="BG109" s="91" t="s">
        <v>1188</v>
      </c>
      <c r="BH109" s="91" t="s">
        <v>1148</v>
      </c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 t="s">
        <v>1189</v>
      </c>
      <c r="CF109" s="91" t="s">
        <v>1190</v>
      </c>
      <c r="CG109" s="91" t="s">
        <v>978</v>
      </c>
      <c r="CH109" s="91" t="s">
        <v>989</v>
      </c>
      <c r="CI109" s="91"/>
      <c r="CJ109" s="91"/>
      <c r="CK109" s="91"/>
      <c r="CL109" s="91"/>
    </row>
    <row r="110" spans="20:90" x14ac:dyDescent="0.25">
      <c r="T110" s="105">
        <v>3016</v>
      </c>
      <c r="U110" s="95" t="s">
        <v>717</v>
      </c>
      <c r="V110" s="96">
        <v>45637.563194444447</v>
      </c>
      <c r="W110" s="95" t="s">
        <v>510</v>
      </c>
      <c r="X110" s="95" t="s">
        <v>500</v>
      </c>
      <c r="Y110" s="95">
        <v>3</v>
      </c>
      <c r="Z110" s="95" t="s">
        <v>4</v>
      </c>
      <c r="AA110" s="95" t="s">
        <v>620</v>
      </c>
      <c r="AB110" s="95" t="s">
        <v>624</v>
      </c>
      <c r="AC110" s="95" t="s">
        <v>531</v>
      </c>
      <c r="AD110" s="95" t="s">
        <v>918</v>
      </c>
      <c r="AE110" s="95" t="s">
        <v>605</v>
      </c>
      <c r="AF110" s="95" t="s">
        <v>519</v>
      </c>
      <c r="AG110" s="95" t="s">
        <v>519</v>
      </c>
      <c r="AH110" s="95"/>
      <c r="AI110" s="95" t="s">
        <v>633</v>
      </c>
      <c r="AJ110" s="95" t="s">
        <v>687</v>
      </c>
      <c r="AK110" s="97" t="e">
        <f>VLOOKUP(LEFT(Solicitacao_Prancha[[#This Row],[ORIGEM]],4),#REF!,2,0)</f>
        <v>#REF!</v>
      </c>
      <c r="AL110" s="97" t="e">
        <f>VLOOKUP(LEFT(Solicitacao_Prancha[[#This Row],[DESTINO]],4),#REF!,2,0)</f>
        <v>#REF!</v>
      </c>
      <c r="AM110" s="98" t="str">
        <f t="shared" ref="AM110:AM111" si="40">IF(AN110&gt;=48,"Aderente","Não Aderente")</f>
        <v>Não Aderente</v>
      </c>
      <c r="AN110" s="99">
        <f>((CONCATENATE(Solicitacao_Prancha[[#This Row],[DATA MOVIMENTAÇÃO]]," ",Solicitacao_Prancha[[#This Row],[HORA MOVIMENTAÇÃO]])-Solicitacao_Prancha[[#This Row],[DATA SOLICITAÇÃO]])*24)+3</f>
        <v>36.033333333267365</v>
      </c>
      <c r="AO110" s="100" t="s">
        <v>710</v>
      </c>
      <c r="AP110" s="95" t="str">
        <f>LEFT(Solicitacao_Prancha[[#This Row],[ORIGEM]],4)</f>
        <v>0189</v>
      </c>
      <c r="AQ110" s="95" t="str">
        <f>LEFT(Solicitacao_Prancha[[#This Row],[DESTINO]],4)</f>
        <v>0428</v>
      </c>
      <c r="AR110" s="95" t="str">
        <f t="shared" ref="AR110:AS111" si="41">CONCATENATE(AO110,AP110)</f>
        <v>Lençóis Paulista0189</v>
      </c>
      <c r="AS110" s="95" t="str">
        <f t="shared" si="41"/>
        <v>01890428</v>
      </c>
      <c r="AT110" s="95" t="str">
        <f t="shared" ref="AT110:AT111" si="42">CONCATENATE(AO110,AQ110)</f>
        <v>Lençóis Paulista0428</v>
      </c>
      <c r="AU110" s="101" t="e">
        <f>VLOOKUP(AR110,#REF!,2,0)</f>
        <v>#REF!</v>
      </c>
      <c r="AV110" s="101" t="e">
        <f>VLOOKUP(AS110,#REF!,2,0)</f>
        <v>#REF!</v>
      </c>
      <c r="AW110" s="101" t="e">
        <f>VLOOKUP(AT110,#REF!,2,0)</f>
        <v>#REF!</v>
      </c>
      <c r="AX110" s="102">
        <f t="shared" ref="AX110:AX111" si="43">IFERROR(SUM(AU110:AW110),200)</f>
        <v>200</v>
      </c>
      <c r="AY110" s="103" t="e">
        <f t="shared" ref="AY110:AY111" si="44">(AU110/65)+(AV110/42.5)+(AW110/65)</f>
        <v>#REF!</v>
      </c>
      <c r="AZ110" s="103">
        <v>12</v>
      </c>
      <c r="BA110" s="103" t="e">
        <f t="shared" ref="BA110:BA111" si="45">(AY110+AZ110)</f>
        <v>#REF!</v>
      </c>
      <c r="BB110" s="102" t="e">
        <f t="shared" ref="BB110:BB111" si="46">11/BA110</f>
        <v>#REF!</v>
      </c>
      <c r="BC110" s="95">
        <f>Solicitacao_Prancha[[#This Row],[QUANT EQUIP]]</f>
        <v>1</v>
      </c>
      <c r="BD110" s="103" t="e">
        <f t="shared" ref="BD110:BD111" si="47">BC110/BB110</f>
        <v>#REF!</v>
      </c>
      <c r="BE110" s="90" t="s">
        <v>957</v>
      </c>
      <c r="BF110" s="95" t="s">
        <v>1204</v>
      </c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  <c r="BT110" s="95"/>
      <c r="BU110" s="95"/>
      <c r="BV110" s="95"/>
      <c r="BW110" s="95"/>
      <c r="BX110" s="95"/>
      <c r="BY110" s="95"/>
      <c r="BZ110" s="95"/>
      <c r="CA110" s="95"/>
      <c r="CB110" s="95"/>
      <c r="CC110" s="95"/>
      <c r="CD110" s="95"/>
      <c r="CE110" s="95" t="s">
        <v>1205</v>
      </c>
      <c r="CF110" s="95"/>
      <c r="CG110" s="104"/>
      <c r="CH110" s="53"/>
      <c r="CI110" s="53"/>
      <c r="CJ110" s="53"/>
      <c r="CK110" s="53"/>
    </row>
    <row r="111" spans="20:90" x14ac:dyDescent="0.25">
      <c r="T111" s="107">
        <v>3037</v>
      </c>
      <c r="U111" s="33" t="s">
        <v>717</v>
      </c>
      <c r="V111" s="39">
        <v>45637.993750000001</v>
      </c>
      <c r="W111" s="33" t="s">
        <v>1197</v>
      </c>
      <c r="X111" s="33" t="s">
        <v>500</v>
      </c>
      <c r="Y111" s="33">
        <v>3</v>
      </c>
      <c r="Z111" s="33" t="s">
        <v>6</v>
      </c>
      <c r="AA111" s="33" t="s">
        <v>621</v>
      </c>
      <c r="AB111" s="33" t="s">
        <v>621</v>
      </c>
      <c r="AC111" s="33" t="s">
        <v>531</v>
      </c>
      <c r="AD111" s="33" t="s">
        <v>994</v>
      </c>
      <c r="AE111" s="33" t="s">
        <v>812</v>
      </c>
      <c r="AF111" s="33" t="s">
        <v>565</v>
      </c>
      <c r="AG111" s="33" t="s">
        <v>578</v>
      </c>
      <c r="AH111" s="33"/>
      <c r="AI111" s="33" t="s">
        <v>651</v>
      </c>
      <c r="AJ111" s="33" t="s">
        <v>688</v>
      </c>
      <c r="AK111" s="40" t="e">
        <f>VLOOKUP(LEFT(Solicitacao_Prancha[[#This Row],[ORIGEM]],4),#REF!,2,0)</f>
        <v>#REF!</v>
      </c>
      <c r="AL111" s="40" t="e">
        <f>VLOOKUP(LEFT(Solicitacao_Prancha[[#This Row],[DESTINO]],4),#REF!,2,0)</f>
        <v>#REF!</v>
      </c>
      <c r="AM111" s="41" t="str">
        <f t="shared" si="40"/>
        <v>Aderente</v>
      </c>
      <c r="AN111" s="42">
        <f>((CONCATENATE(Solicitacao_Prancha[[#This Row],[DATA MOVIMENTAÇÃO]]," ",Solicitacao_Prancha[[#This Row],[HORA MOVIMENTAÇÃO]])-Solicitacao_Prancha[[#This Row],[DATA SOLICITAÇÃO]])*24)+3</f>
        <v>60.466666666790843</v>
      </c>
      <c r="AO111" s="43" t="s">
        <v>710</v>
      </c>
      <c r="AP111" s="44" t="str">
        <f>LEFT(Solicitacao_Prancha[[#This Row],[ORIGEM]],4)</f>
        <v>1115</v>
      </c>
      <c r="AQ111" s="44" t="str">
        <f>LEFT(Solicitacao_Prancha[[#This Row],[DESTINO]],4)</f>
        <v>1115</v>
      </c>
      <c r="AR111" s="44" t="str">
        <f t="shared" si="41"/>
        <v>Lençóis Paulista1115</v>
      </c>
      <c r="AS111" s="44" t="str">
        <f t="shared" si="41"/>
        <v>11151115</v>
      </c>
      <c r="AT111" s="44" t="str">
        <f t="shared" si="42"/>
        <v>Lençóis Paulista1115</v>
      </c>
      <c r="AU111" s="45" t="e">
        <f>VLOOKUP(AR111,#REF!,2,0)</f>
        <v>#REF!</v>
      </c>
      <c r="AV111" s="45" t="e">
        <f>VLOOKUP(AS111,#REF!,2,0)</f>
        <v>#REF!</v>
      </c>
      <c r="AW111" s="45" t="e">
        <f>VLOOKUP(AT111,#REF!,2,0)</f>
        <v>#REF!</v>
      </c>
      <c r="AX111" s="46">
        <f t="shared" si="43"/>
        <v>200</v>
      </c>
      <c r="AY111" s="47" t="e">
        <f t="shared" si="44"/>
        <v>#REF!</v>
      </c>
      <c r="AZ111" s="47">
        <v>32</v>
      </c>
      <c r="BA111" s="47" t="e">
        <f t="shared" si="45"/>
        <v>#REF!</v>
      </c>
      <c r="BB111" s="46" t="e">
        <f t="shared" si="46"/>
        <v>#REF!</v>
      </c>
      <c r="BC111" s="44">
        <f>Solicitacao_Prancha[[#This Row],[QUANT EQUIP]]</f>
        <v>2</v>
      </c>
      <c r="BD111" s="47" t="e">
        <f t="shared" si="47"/>
        <v>#REF!</v>
      </c>
      <c r="BE111" s="90" t="s">
        <v>921</v>
      </c>
      <c r="BF111" s="44" t="s">
        <v>1206</v>
      </c>
      <c r="BG111" s="33" t="s">
        <v>1207</v>
      </c>
      <c r="BH111" s="33" t="s">
        <v>1051</v>
      </c>
      <c r="BI111" s="33" t="s">
        <v>1052</v>
      </c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 t="s">
        <v>1208</v>
      </c>
      <c r="CD111" s="33" t="s">
        <v>1135</v>
      </c>
      <c r="CE111" s="33"/>
      <c r="CF111" s="33"/>
      <c r="CG111" s="49"/>
      <c r="CH111" s="53"/>
      <c r="CI111" s="53"/>
      <c r="CJ111" s="53"/>
      <c r="CK111" s="53"/>
    </row>
    <row r="112" spans="20:90" x14ac:dyDescent="0.25">
      <c r="T112" s="58">
        <v>3023</v>
      </c>
      <c r="U112" s="33" t="s">
        <v>717</v>
      </c>
      <c r="V112" s="39">
        <v>45637.601388888892</v>
      </c>
      <c r="W112" s="33" t="s">
        <v>588</v>
      </c>
      <c r="X112" s="33" t="s">
        <v>500</v>
      </c>
      <c r="Y112" s="44">
        <v>2</v>
      </c>
      <c r="Z112" s="33" t="s">
        <v>492</v>
      </c>
      <c r="AA112" s="33" t="s">
        <v>621</v>
      </c>
      <c r="AB112" s="33" t="s">
        <v>624</v>
      </c>
      <c r="AC112" s="33" t="s">
        <v>531</v>
      </c>
      <c r="AD112" s="33" t="s">
        <v>994</v>
      </c>
      <c r="AE112" s="33" t="s">
        <v>597</v>
      </c>
      <c r="AF112" s="33" t="s">
        <v>690</v>
      </c>
      <c r="AG112" s="33" t="s">
        <v>556</v>
      </c>
      <c r="AH112" s="33"/>
      <c r="AI112" s="33" t="s">
        <v>633</v>
      </c>
      <c r="AJ112" s="33" t="s">
        <v>688</v>
      </c>
      <c r="AK112" s="40" t="e">
        <v>#N/A</v>
      </c>
      <c r="AL112" s="40" t="s">
        <v>445</v>
      </c>
      <c r="AM112" s="41" t="s">
        <v>874</v>
      </c>
      <c r="AN112" s="42">
        <v>21.566666666592937</v>
      </c>
      <c r="AO112" s="43" t="s">
        <v>710</v>
      </c>
      <c r="AP112" s="44" t="s">
        <v>625</v>
      </c>
      <c r="AQ112" s="44" t="s">
        <v>144</v>
      </c>
      <c r="AR112" s="44" t="s">
        <v>1181</v>
      </c>
      <c r="AS112" s="44" t="s">
        <v>1182</v>
      </c>
      <c r="AT112" s="44" t="s">
        <v>928</v>
      </c>
      <c r="AU112" s="45">
        <v>90.548843000000005</v>
      </c>
      <c r="AV112" s="45" t="e">
        <v>#N/A</v>
      </c>
      <c r="AW112" s="45">
        <v>114.698595</v>
      </c>
      <c r="AX112" s="46">
        <v>200</v>
      </c>
      <c r="AY112" s="47" t="e">
        <v>#N/A</v>
      </c>
      <c r="AZ112" s="47">
        <v>19</v>
      </c>
      <c r="BA112" s="47" t="e">
        <v>#N/A</v>
      </c>
      <c r="BB112" s="46" t="e">
        <v>#N/A</v>
      </c>
      <c r="BC112" s="44">
        <v>4</v>
      </c>
      <c r="BD112" s="47" t="e">
        <v>#N/A</v>
      </c>
      <c r="BE112" s="90" t="s">
        <v>957</v>
      </c>
      <c r="BF112" s="90" t="s">
        <v>1210</v>
      </c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 t="s">
        <v>1048</v>
      </c>
      <c r="CD112" s="91"/>
      <c r="CE112" s="91" t="s">
        <v>1209</v>
      </c>
      <c r="CF112" s="91"/>
      <c r="CG112" s="91"/>
      <c r="CH112" s="91"/>
      <c r="CI112" s="91"/>
      <c r="CJ112" s="91"/>
      <c r="CK112" s="53"/>
    </row>
    <row r="113" spans="20:90" x14ac:dyDescent="0.25">
      <c r="T113" s="105">
        <v>3036</v>
      </c>
      <c r="U113" s="58" t="s">
        <v>718</v>
      </c>
      <c r="V113" s="108">
        <v>45637.927777777775</v>
      </c>
      <c r="W113" s="58" t="s">
        <v>574</v>
      </c>
      <c r="X113" s="58" t="s">
        <v>744</v>
      </c>
      <c r="Y113" s="58">
        <v>4</v>
      </c>
      <c r="Z113" s="95" t="s">
        <v>516</v>
      </c>
      <c r="AA113" s="58" t="s">
        <v>621</v>
      </c>
      <c r="AB113" s="58" t="s">
        <v>624</v>
      </c>
      <c r="AC113" s="33" t="s">
        <v>531</v>
      </c>
      <c r="AD113" s="58" t="s">
        <v>994</v>
      </c>
      <c r="AE113" s="58" t="s">
        <v>604</v>
      </c>
      <c r="AF113" s="58" t="s">
        <v>638</v>
      </c>
      <c r="AG113" s="58" t="s">
        <v>642</v>
      </c>
      <c r="AH113" s="58"/>
      <c r="AI113" s="58" t="s">
        <v>848</v>
      </c>
      <c r="AJ113" s="58" t="s">
        <v>688</v>
      </c>
      <c r="AK113" s="72" t="e">
        <f>VLOOKUP(LEFT(Solicitacao_Prancha[[#This Row],[ORIGEM]],4),#REF!,2,0)</f>
        <v>#REF!</v>
      </c>
      <c r="AL113" s="72" t="e">
        <f>VLOOKUP(LEFT(Solicitacao_Prancha[[#This Row],[DESTINO]],4),#REF!,2,0)</f>
        <v>#REF!</v>
      </c>
      <c r="AM113" s="55" t="str">
        <f t="shared" ref="AM113:AM116" si="48">IF(AN113&gt;=48,"Aderente","Não Aderente")</f>
        <v>Não Aderente</v>
      </c>
      <c r="AN113" s="56">
        <f>((CONCATENATE(Solicitacao_Prancha[[#This Row],[DATA MOVIMENTAÇÃO]]," ",Solicitacao_Prancha[[#This Row],[HORA MOVIMENTAÇÃO]])-Solicitacao_Prancha[[#This Row],[DATA SOLICITAÇÃO]])*24)+3</f>
        <v>9.466666666790843</v>
      </c>
      <c r="AO113" s="57" t="s">
        <v>710</v>
      </c>
      <c r="AP113" s="58" t="str">
        <f>LEFT(Solicitacao_Prancha[[#This Row],[ORIGEM]],4)</f>
        <v>0140</v>
      </c>
      <c r="AQ113" s="58" t="str">
        <f>LEFT(Solicitacao_Prancha[[#This Row],[DESTINO]],4)</f>
        <v>0137</v>
      </c>
      <c r="AR113" s="58" t="str">
        <f t="shared" ref="AR113:AS116" si="49">CONCATENATE(AO113,AP113)</f>
        <v>Lençóis Paulista0140</v>
      </c>
      <c r="AS113" s="58" t="str">
        <f t="shared" si="49"/>
        <v>01400137</v>
      </c>
      <c r="AT113" s="58" t="str">
        <f t="shared" ref="AT113:AT116" si="50">CONCATENATE(AO113,AQ113)</f>
        <v>Lençóis Paulista0137</v>
      </c>
      <c r="AU113" s="59" t="e">
        <f>VLOOKUP(AR113,#REF!,2,0)</f>
        <v>#REF!</v>
      </c>
      <c r="AV113" s="59" t="e">
        <f>VLOOKUP(AS113,#REF!,2,0)</f>
        <v>#REF!</v>
      </c>
      <c r="AW113" s="59" t="e">
        <f>VLOOKUP(AT113,#REF!,2,0)</f>
        <v>#REF!</v>
      </c>
      <c r="AX113" s="60">
        <f t="shared" ref="AX113:AX116" si="51">IFERROR(SUM(AU113:AW113),200)</f>
        <v>200</v>
      </c>
      <c r="AY113" s="51" t="e">
        <f t="shared" ref="AY113:AY116" si="52">(AU113/65)+(AV113/42.5)+(AW113/65)</f>
        <v>#REF!</v>
      </c>
      <c r="AZ113" s="51">
        <v>31</v>
      </c>
      <c r="BA113" s="51" t="e">
        <f t="shared" ref="BA113:BA116" si="53">(AY113+AZ113)</f>
        <v>#REF!</v>
      </c>
      <c r="BB113" s="60" t="e">
        <f t="shared" ref="BB113:BB116" si="54">11/BA113</f>
        <v>#REF!</v>
      </c>
      <c r="BC113" s="58">
        <f>Solicitacao_Prancha[[#This Row],[QUANT EQUIP]]</f>
        <v>1</v>
      </c>
      <c r="BD113" s="51" t="e">
        <f t="shared" ref="BD113:BD116" si="55">BC113/BB113</f>
        <v>#REF!</v>
      </c>
      <c r="BE113" s="90" t="s">
        <v>921</v>
      </c>
      <c r="BF113" s="58" t="s">
        <v>1136</v>
      </c>
      <c r="BG113" s="58" t="s">
        <v>1032</v>
      </c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 t="s">
        <v>1038</v>
      </c>
      <c r="CD113" s="58"/>
      <c r="CE113" s="58"/>
      <c r="CF113" s="58"/>
      <c r="CG113" s="89"/>
      <c r="CH113" s="53"/>
      <c r="CI113" s="53"/>
      <c r="CJ113" s="53"/>
      <c r="CK113" s="53"/>
    </row>
    <row r="114" spans="20:90" x14ac:dyDescent="0.25">
      <c r="T114" s="107">
        <v>3034</v>
      </c>
      <c r="U114" s="44" t="s">
        <v>743</v>
      </c>
      <c r="V114" s="109">
        <v>45637.836805555555</v>
      </c>
      <c r="W114" s="44" t="s">
        <v>581</v>
      </c>
      <c r="X114" s="44" t="s">
        <v>489</v>
      </c>
      <c r="Y114" s="44">
        <v>1</v>
      </c>
      <c r="Z114" s="44" t="s">
        <v>6</v>
      </c>
      <c r="AA114" s="44" t="s">
        <v>620</v>
      </c>
      <c r="AB114" s="44" t="s">
        <v>621</v>
      </c>
      <c r="AC114" s="33" t="s">
        <v>531</v>
      </c>
      <c r="AD114" s="44" t="s">
        <v>994</v>
      </c>
      <c r="AE114" s="44" t="s">
        <v>604</v>
      </c>
      <c r="AF114" s="44" t="s">
        <v>855</v>
      </c>
      <c r="AG114" s="44" t="s">
        <v>855</v>
      </c>
      <c r="AH114" s="44" t="s">
        <v>1195</v>
      </c>
      <c r="AI114" s="44" t="s">
        <v>630</v>
      </c>
      <c r="AJ114" s="44" t="s">
        <v>687</v>
      </c>
      <c r="AK114" s="69" t="e">
        <f>VLOOKUP(LEFT(Solicitacao_Prancha[[#This Row],[ORIGEM]],4),#REF!,2,0)</f>
        <v>#REF!</v>
      </c>
      <c r="AL114" s="69" t="e">
        <f>VLOOKUP(LEFT(Solicitacao_Prancha[[#This Row],[DESTINO]],4),#REF!,2,0)</f>
        <v>#REF!</v>
      </c>
      <c r="AM114" s="41" t="str">
        <f t="shared" si="48"/>
        <v>Não Aderente</v>
      </c>
      <c r="AN114" s="42">
        <f>((CONCATENATE(Solicitacao_Prancha[[#This Row],[DATA MOVIMENTAÇÃO]]," ",Solicitacao_Prancha[[#This Row],[HORA MOVIMENTAÇÃO]])-Solicitacao_Prancha[[#This Row],[DATA SOLICITAÇÃO]])*24)+3</f>
        <v>15.250000000116415</v>
      </c>
      <c r="AO114" s="43" t="s">
        <v>710</v>
      </c>
      <c r="AP114" s="44" t="str">
        <f>LEFT(Solicitacao_Prancha[[#This Row],[ORIGEM]],4)</f>
        <v>5014</v>
      </c>
      <c r="AQ114" s="44" t="str">
        <f>LEFT(Solicitacao_Prancha[[#This Row],[DESTINO]],4)</f>
        <v>5016</v>
      </c>
      <c r="AR114" s="44" t="str">
        <f t="shared" si="49"/>
        <v>Lençóis Paulista5014</v>
      </c>
      <c r="AS114" s="44" t="str">
        <f t="shared" si="49"/>
        <v>50145016</v>
      </c>
      <c r="AT114" s="44" t="str">
        <f t="shared" si="50"/>
        <v>Lençóis Paulista5016</v>
      </c>
      <c r="AU114" s="45" t="e">
        <f>VLOOKUP(AR114,#REF!,2,0)</f>
        <v>#REF!</v>
      </c>
      <c r="AV114" s="45" t="e">
        <f>VLOOKUP(AS114,#REF!,2,0)</f>
        <v>#REF!</v>
      </c>
      <c r="AW114" s="45" t="e">
        <f>VLOOKUP(AT114,#REF!,2,0)</f>
        <v>#REF!</v>
      </c>
      <c r="AX114" s="46">
        <f t="shared" si="51"/>
        <v>200</v>
      </c>
      <c r="AY114" s="47" t="e">
        <f t="shared" si="52"/>
        <v>#REF!</v>
      </c>
      <c r="AZ114" s="47">
        <v>29</v>
      </c>
      <c r="BA114" s="47" t="e">
        <f t="shared" si="53"/>
        <v>#REF!</v>
      </c>
      <c r="BB114" s="46" t="e">
        <f t="shared" si="54"/>
        <v>#REF!</v>
      </c>
      <c r="BC114" s="44">
        <f>Solicitacao_Prancha[[#This Row],[QUANT EQUIP]]</f>
        <v>1</v>
      </c>
      <c r="BD114" s="47" t="e">
        <f t="shared" si="55"/>
        <v>#REF!</v>
      </c>
      <c r="BE114" s="90" t="s">
        <v>921</v>
      </c>
      <c r="BF114" s="90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44"/>
      <c r="CE114" s="44"/>
      <c r="CF114" s="44"/>
      <c r="CG114" s="110"/>
      <c r="CH114" s="53"/>
      <c r="CI114" s="53"/>
      <c r="CJ114" s="53"/>
      <c r="CK114" s="53"/>
    </row>
    <row r="115" spans="20:90" x14ac:dyDescent="0.25">
      <c r="T115" s="106">
        <v>3032</v>
      </c>
      <c r="U115" s="33" t="s">
        <v>717</v>
      </c>
      <c r="V115" s="39">
        <v>45637.824999999997</v>
      </c>
      <c r="W115" s="33" t="s">
        <v>631</v>
      </c>
      <c r="X115" s="33" t="s">
        <v>500</v>
      </c>
      <c r="Y115" s="33">
        <v>1</v>
      </c>
      <c r="Z115" s="33" t="s">
        <v>543</v>
      </c>
      <c r="AA115" s="33" t="s">
        <v>620</v>
      </c>
      <c r="AB115" s="33" t="s">
        <v>621</v>
      </c>
      <c r="AC115" s="33" t="s">
        <v>531</v>
      </c>
      <c r="AD115" s="33" t="s">
        <v>994</v>
      </c>
      <c r="AE115" s="33" t="s">
        <v>604</v>
      </c>
      <c r="AF115" s="33" t="s">
        <v>632</v>
      </c>
      <c r="AG115" s="33" t="s">
        <v>636</v>
      </c>
      <c r="AH115" s="33" t="s">
        <v>1193</v>
      </c>
      <c r="AI115" s="33" t="s">
        <v>633</v>
      </c>
      <c r="AJ115" s="33"/>
      <c r="AK115" s="40" t="e">
        <f>VLOOKUP(LEFT(Solicitacao_Prancha[[#This Row],[ORIGEM]],4),#REF!,2,0)</f>
        <v>#REF!</v>
      </c>
      <c r="AL115" s="40" t="e">
        <f>VLOOKUP(LEFT(Solicitacao_Prancha[[#This Row],[DESTINO]],4),#REF!,2,0)</f>
        <v>#REF!</v>
      </c>
      <c r="AM115" s="41" t="str">
        <f t="shared" si="48"/>
        <v>Não Aderente</v>
      </c>
      <c r="AN115" s="42">
        <f>((CONCATENATE(Solicitacao_Prancha[[#This Row],[DATA MOVIMENTAÇÃO]]," ",Solicitacao_Prancha[[#This Row],[HORA MOVIMENTAÇÃO]])-Solicitacao_Prancha[[#This Row],[DATA SOLICITAÇÃO]])*24)+3</f>
        <v>15.200000000128057</v>
      </c>
      <c r="AO115" s="43" t="s">
        <v>710</v>
      </c>
      <c r="AP115" s="44" t="str">
        <f>LEFT(Solicitacao_Prancha[[#This Row],[ORIGEM]],4)</f>
        <v>5014</v>
      </c>
      <c r="AQ115" s="44" t="str">
        <f>LEFT(Solicitacao_Prancha[[#This Row],[DESTINO]],4)</f>
        <v>5016</v>
      </c>
      <c r="AR115" s="44" t="str">
        <f t="shared" si="49"/>
        <v>Lençóis Paulista5014</v>
      </c>
      <c r="AS115" s="44" t="str">
        <f t="shared" si="49"/>
        <v>50145016</v>
      </c>
      <c r="AT115" s="44" t="str">
        <f t="shared" si="50"/>
        <v>Lençóis Paulista5016</v>
      </c>
      <c r="AU115" s="45" t="e">
        <f>VLOOKUP(AR115,#REF!,2,0)</f>
        <v>#REF!</v>
      </c>
      <c r="AV115" s="45" t="e">
        <f>VLOOKUP(AS115,#REF!,2,0)</f>
        <v>#REF!</v>
      </c>
      <c r="AW115" s="45" t="e">
        <f>VLOOKUP(AT115,#REF!,2,0)</f>
        <v>#REF!</v>
      </c>
      <c r="AX115" s="46">
        <f t="shared" si="51"/>
        <v>200</v>
      </c>
      <c r="AY115" s="47" t="e">
        <f t="shared" si="52"/>
        <v>#REF!</v>
      </c>
      <c r="AZ115" s="47">
        <v>27</v>
      </c>
      <c r="BA115" s="47" t="e">
        <f t="shared" si="53"/>
        <v>#REF!</v>
      </c>
      <c r="BB115" s="46" t="e">
        <f t="shared" si="54"/>
        <v>#REF!</v>
      </c>
      <c r="BC115" s="44">
        <f>Solicitacao_Prancha[[#This Row],[QUANT EQUIP]]</f>
        <v>1</v>
      </c>
      <c r="BD115" s="47" t="e">
        <f t="shared" si="55"/>
        <v>#REF!</v>
      </c>
      <c r="BE115" s="90" t="s">
        <v>921</v>
      </c>
      <c r="BF115" s="33" t="s">
        <v>1219</v>
      </c>
      <c r="BG115" s="33" t="s">
        <v>1220</v>
      </c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 t="s">
        <v>1218</v>
      </c>
      <c r="CD115" s="33"/>
      <c r="CE115" s="33"/>
      <c r="CF115" s="33"/>
      <c r="CG115" s="49"/>
      <c r="CH115" s="53"/>
      <c r="CI115" s="53"/>
      <c r="CJ115" s="53"/>
      <c r="CK115" s="53"/>
    </row>
    <row r="116" spans="20:90" x14ac:dyDescent="0.25">
      <c r="T116" s="94">
        <v>3033</v>
      </c>
      <c r="U116" s="54" t="s">
        <v>717</v>
      </c>
      <c r="V116" s="62">
        <v>45637.828472222223</v>
      </c>
      <c r="W116" s="54" t="s">
        <v>631</v>
      </c>
      <c r="X116" s="54" t="s">
        <v>5</v>
      </c>
      <c r="Y116" s="54">
        <v>1</v>
      </c>
      <c r="Z116" s="54" t="s">
        <v>543</v>
      </c>
      <c r="AA116" s="54" t="s">
        <v>620</v>
      </c>
      <c r="AB116" s="54" t="s">
        <v>620</v>
      </c>
      <c r="AC116" s="54" t="s">
        <v>531</v>
      </c>
      <c r="AD116" s="54" t="s">
        <v>994</v>
      </c>
      <c r="AE116" s="54" t="s">
        <v>604</v>
      </c>
      <c r="AF116" s="54" t="s">
        <v>632</v>
      </c>
      <c r="AG116" s="54" t="s">
        <v>636</v>
      </c>
      <c r="AH116" s="54" t="s">
        <v>1194</v>
      </c>
      <c r="AI116" s="54" t="s">
        <v>633</v>
      </c>
      <c r="AJ116" s="54" t="s">
        <v>688</v>
      </c>
      <c r="AK116" s="50" t="e">
        <f>VLOOKUP(LEFT(Solicitacao_Prancha[[#This Row],[ORIGEM]],4),#REF!,2,0)</f>
        <v>#REF!</v>
      </c>
      <c r="AL116" s="50" t="e">
        <f>VLOOKUP(LEFT(Solicitacao_Prancha[[#This Row],[DESTINO]],4),#REF!,2,0)</f>
        <v>#REF!</v>
      </c>
      <c r="AM116" s="55" t="str">
        <f t="shared" si="48"/>
        <v>Não Aderente</v>
      </c>
      <c r="AN116" s="56">
        <f>((CONCATENATE(Solicitacao_Prancha[[#This Row],[DATA MOVIMENTAÇÃO]]," ",Solicitacao_Prancha[[#This Row],[HORA MOVIMENTAÇÃO]])-Solicitacao_Prancha[[#This Row],[DATA SOLICITAÇÃO]])*24)+3</f>
        <v>15.150000000139698</v>
      </c>
      <c r="AO116" s="57" t="s">
        <v>710</v>
      </c>
      <c r="AP116" s="58" t="str">
        <f>LEFT(Solicitacao_Prancha[[#This Row],[ORIGEM]],4)</f>
        <v>5014</v>
      </c>
      <c r="AQ116" s="58" t="str">
        <f>LEFT(Solicitacao_Prancha[[#This Row],[DESTINO]],4)</f>
        <v>5016</v>
      </c>
      <c r="AR116" s="58" t="str">
        <f t="shared" si="49"/>
        <v>Lençóis Paulista5014</v>
      </c>
      <c r="AS116" s="58" t="str">
        <f t="shared" si="49"/>
        <v>50145016</v>
      </c>
      <c r="AT116" s="58" t="str">
        <f t="shared" si="50"/>
        <v>Lençóis Paulista5016</v>
      </c>
      <c r="AU116" s="59" t="e">
        <f>VLOOKUP(AR116,#REF!,2,0)</f>
        <v>#REF!</v>
      </c>
      <c r="AV116" s="59" t="e">
        <f>VLOOKUP(AS116,#REF!,2,0)</f>
        <v>#REF!</v>
      </c>
      <c r="AW116" s="59" t="e">
        <f>VLOOKUP(AT116,#REF!,2,0)</f>
        <v>#REF!</v>
      </c>
      <c r="AX116" s="60">
        <f t="shared" si="51"/>
        <v>200</v>
      </c>
      <c r="AY116" s="51" t="e">
        <f t="shared" si="52"/>
        <v>#REF!</v>
      </c>
      <c r="AZ116" s="51">
        <v>28</v>
      </c>
      <c r="BA116" s="51" t="e">
        <f t="shared" si="53"/>
        <v>#REF!</v>
      </c>
      <c r="BB116" s="60" t="e">
        <f t="shared" si="54"/>
        <v>#REF!</v>
      </c>
      <c r="BC116" s="58">
        <f>Solicitacao_Prancha[[#This Row],[QUANT EQUIP]]</f>
        <v>1</v>
      </c>
      <c r="BD116" s="51" t="e">
        <f t="shared" si="55"/>
        <v>#REF!</v>
      </c>
      <c r="BE116" s="90" t="s">
        <v>921</v>
      </c>
      <c r="BF116" s="54" t="s">
        <v>1217</v>
      </c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 t="s">
        <v>1216</v>
      </c>
      <c r="CD116" s="54"/>
      <c r="CE116" s="54"/>
      <c r="CF116" s="54"/>
      <c r="CG116" s="61"/>
      <c r="CH116" s="53"/>
      <c r="CI116" s="53"/>
      <c r="CJ116" s="53"/>
      <c r="CK116" s="53"/>
      <c r="CL116" s="53"/>
    </row>
    <row r="117" spans="20:90" x14ac:dyDescent="0.25">
      <c r="T117" s="111">
        <v>3004</v>
      </c>
      <c r="U117" s="90" t="s">
        <v>718</v>
      </c>
      <c r="V117" s="112">
        <v>45636.097916666666</v>
      </c>
      <c r="W117" s="90" t="s">
        <v>999</v>
      </c>
      <c r="X117" s="90" t="s">
        <v>744</v>
      </c>
      <c r="Y117" s="113">
        <v>10</v>
      </c>
      <c r="Z117" s="90" t="s">
        <v>509</v>
      </c>
      <c r="AA117" s="111" t="s">
        <v>626</v>
      </c>
      <c r="AB117" s="111" t="s">
        <v>621</v>
      </c>
      <c r="AC117" s="90" t="s">
        <v>1</v>
      </c>
      <c r="AD117" s="90" t="s">
        <v>841</v>
      </c>
      <c r="AE117" s="90" t="s">
        <v>613</v>
      </c>
      <c r="AF117" s="90" t="s">
        <v>658</v>
      </c>
      <c r="AG117" s="90" t="s">
        <v>1001</v>
      </c>
      <c r="AH117" s="90"/>
      <c r="AI117" s="90"/>
      <c r="AJ117" s="90" t="s">
        <v>688</v>
      </c>
      <c r="AK117" s="90" t="s">
        <v>445</v>
      </c>
      <c r="AL117" s="90" t="s">
        <v>467</v>
      </c>
      <c r="AM117" s="90" t="s">
        <v>862</v>
      </c>
      <c r="AN117" s="90">
        <v>74.150000000023283</v>
      </c>
      <c r="AO117" s="90" t="s">
        <v>710</v>
      </c>
      <c r="AP117" s="90" t="s">
        <v>27</v>
      </c>
      <c r="AQ117" s="90" t="s">
        <v>29</v>
      </c>
      <c r="AR117" s="90" t="s">
        <v>1223</v>
      </c>
      <c r="AS117" s="90" t="s">
        <v>341</v>
      </c>
      <c r="AT117" s="90" t="s">
        <v>1224</v>
      </c>
      <c r="AU117" s="90">
        <v>113.901473</v>
      </c>
      <c r="AV117" s="90">
        <v>43.460749999999997</v>
      </c>
      <c r="AW117" s="90">
        <v>123.51138899999999</v>
      </c>
      <c r="AX117" s="90">
        <v>280.87361199999998</v>
      </c>
      <c r="AY117" s="90">
        <v>4.6751114515837102</v>
      </c>
      <c r="AZ117" s="90">
        <v>2</v>
      </c>
      <c r="BA117" s="90">
        <v>6.6751114515837102</v>
      </c>
      <c r="BB117" s="90">
        <v>1.6479125599303939</v>
      </c>
      <c r="BC117" s="90">
        <v>10</v>
      </c>
      <c r="BD117" s="90">
        <v>6.0682831378033733</v>
      </c>
      <c r="BE117" s="90" t="s">
        <v>957</v>
      </c>
      <c r="BF117" s="114" t="s">
        <v>1214</v>
      </c>
      <c r="BG117" s="114" t="s">
        <v>1237</v>
      </c>
      <c r="BH117" s="114" t="s">
        <v>1148</v>
      </c>
      <c r="BI117" s="114" t="s">
        <v>1236</v>
      </c>
      <c r="BJ117" s="114" t="s">
        <v>1213</v>
      </c>
      <c r="BK117" s="114" t="s">
        <v>1238</v>
      </c>
      <c r="BL117" s="114"/>
      <c r="BM117" s="114"/>
      <c r="BN117" s="114"/>
      <c r="BO117" s="114"/>
      <c r="BP117" s="114"/>
      <c r="BQ117" s="114"/>
      <c r="BR117" s="114"/>
      <c r="BS117" s="114"/>
      <c r="BT117" s="114"/>
      <c r="BU117" s="114"/>
      <c r="BV117" s="114"/>
      <c r="BW117" s="114"/>
      <c r="BX117" s="114"/>
      <c r="BY117" s="114"/>
      <c r="BZ117" s="114"/>
      <c r="CA117" s="114" t="s">
        <v>1239</v>
      </c>
      <c r="CB117" s="114" t="s">
        <v>1143</v>
      </c>
      <c r="CC117" s="90" t="s">
        <v>977</v>
      </c>
      <c r="CD117" s="90" t="s">
        <v>1205</v>
      </c>
      <c r="CE117" s="90" t="s">
        <v>1240</v>
      </c>
      <c r="CF117" s="90" t="s">
        <v>1142</v>
      </c>
      <c r="CG117" s="90"/>
    </row>
    <row r="118" spans="20:90" s="53" customFormat="1" x14ac:dyDescent="0.25">
      <c r="T118" s="111">
        <v>3006</v>
      </c>
      <c r="U118" s="90" t="s">
        <v>718</v>
      </c>
      <c r="V118" s="112">
        <v>45636.097916666666</v>
      </c>
      <c r="W118" s="90" t="s">
        <v>999</v>
      </c>
      <c r="X118" s="90" t="s">
        <v>5</v>
      </c>
      <c r="Y118" s="113">
        <v>1</v>
      </c>
      <c r="Z118" s="90" t="s">
        <v>509</v>
      </c>
      <c r="AA118" s="111" t="s">
        <v>620</v>
      </c>
      <c r="AB118" s="111" t="s">
        <v>621</v>
      </c>
      <c r="AC118" s="90" t="s">
        <v>1</v>
      </c>
      <c r="AD118" s="90" t="s">
        <v>841</v>
      </c>
      <c r="AE118" s="90" t="s">
        <v>1000</v>
      </c>
      <c r="AF118" s="90" t="s">
        <v>658</v>
      </c>
      <c r="AG118" s="90" t="s">
        <v>1001</v>
      </c>
      <c r="AH118" s="90"/>
      <c r="AI118" s="90"/>
      <c r="AJ118" s="90" t="s">
        <v>688</v>
      </c>
      <c r="AK118" s="90" t="s">
        <v>445</v>
      </c>
      <c r="AL118" s="90" t="s">
        <v>467</v>
      </c>
      <c r="AM118" s="90" t="s">
        <v>862</v>
      </c>
      <c r="AN118" s="90">
        <v>82.150000000081491</v>
      </c>
      <c r="AO118" s="90" t="s">
        <v>710</v>
      </c>
      <c r="AP118" s="90" t="s">
        <v>27</v>
      </c>
      <c r="AQ118" s="90" t="s">
        <v>29</v>
      </c>
      <c r="AR118" s="90" t="s">
        <v>1223</v>
      </c>
      <c r="AS118" s="90" t="s">
        <v>341</v>
      </c>
      <c r="AT118" s="90" t="s">
        <v>1224</v>
      </c>
      <c r="AU118" s="90">
        <v>113.901473</v>
      </c>
      <c r="AV118" s="90">
        <v>43.460749999999997</v>
      </c>
      <c r="AW118" s="90">
        <v>123.51138899999999</v>
      </c>
      <c r="AX118" s="90">
        <v>280.87361199999998</v>
      </c>
      <c r="AY118" s="90">
        <v>4.6751114515837102</v>
      </c>
      <c r="AZ118" s="90">
        <v>2</v>
      </c>
      <c r="BA118" s="90">
        <v>6.6751114515837102</v>
      </c>
      <c r="BB118" s="90">
        <v>1.6479125599303939</v>
      </c>
      <c r="BC118" s="90">
        <v>1</v>
      </c>
      <c r="BD118" s="90">
        <v>0.6068283137803373</v>
      </c>
      <c r="BE118" s="90"/>
      <c r="BF118" s="114"/>
      <c r="BG118" s="114"/>
      <c r="BH118" s="114"/>
      <c r="BI118" s="114"/>
      <c r="BJ118" s="114"/>
      <c r="BK118" s="114"/>
      <c r="BL118" s="114"/>
      <c r="BM118" s="114"/>
      <c r="BN118" s="114"/>
      <c r="BO118" s="114"/>
      <c r="BP118" s="114"/>
      <c r="BQ118" s="114"/>
      <c r="BR118" s="114"/>
      <c r="BS118" s="114"/>
      <c r="BT118" s="114"/>
      <c r="BU118" s="114"/>
      <c r="BV118" s="114"/>
      <c r="BW118" s="114"/>
      <c r="BX118" s="114"/>
      <c r="BY118" s="114"/>
      <c r="BZ118" s="114"/>
      <c r="CA118" s="114"/>
      <c r="CB118" s="114"/>
      <c r="CC118" s="114"/>
      <c r="CD118" s="90"/>
      <c r="CE118" s="90"/>
      <c r="CF118" s="90"/>
      <c r="CG118" s="90"/>
    </row>
    <row r="119" spans="20:90" s="53" customFormat="1" x14ac:dyDescent="0.25">
      <c r="T119" s="111">
        <v>2990</v>
      </c>
      <c r="U119" s="90" t="s">
        <v>745</v>
      </c>
      <c r="V119" s="112">
        <v>45636.656944444447</v>
      </c>
      <c r="W119" s="90" t="s">
        <v>844</v>
      </c>
      <c r="X119" s="90" t="s">
        <v>485</v>
      </c>
      <c r="Y119" s="113">
        <v>2</v>
      </c>
      <c r="Z119" s="90" t="s">
        <v>845</v>
      </c>
      <c r="AA119" s="111" t="s">
        <v>621</v>
      </c>
      <c r="AB119" s="111" t="s">
        <v>621</v>
      </c>
      <c r="AC119" s="54" t="s">
        <v>1</v>
      </c>
      <c r="AD119" s="90" t="s">
        <v>841</v>
      </c>
      <c r="AE119" s="90" t="s">
        <v>593</v>
      </c>
      <c r="AF119" s="90" t="s">
        <v>410</v>
      </c>
      <c r="AG119" s="90" t="s">
        <v>546</v>
      </c>
      <c r="AH119" s="90" t="s">
        <v>1127</v>
      </c>
      <c r="AI119" s="90"/>
      <c r="AJ119" s="90" t="s">
        <v>687</v>
      </c>
      <c r="AK119" s="90" t="s">
        <v>426</v>
      </c>
      <c r="AL119" s="90" t="s">
        <v>429</v>
      </c>
      <c r="AM119" s="90" t="s">
        <v>862</v>
      </c>
      <c r="AN119" s="90">
        <v>67.233333333337214</v>
      </c>
      <c r="AO119" s="90" t="s">
        <v>710</v>
      </c>
      <c r="AP119" s="90" t="s">
        <v>410</v>
      </c>
      <c r="AQ119" s="90" t="s">
        <v>88</v>
      </c>
      <c r="AR119" s="90" t="s">
        <v>931</v>
      </c>
      <c r="AS119" s="90" t="s">
        <v>420</v>
      </c>
      <c r="AT119" s="90" t="s">
        <v>925</v>
      </c>
      <c r="AU119" s="90">
        <v>0</v>
      </c>
      <c r="AV119" s="90">
        <v>114.89</v>
      </c>
      <c r="AW119" s="90">
        <v>100.05212299999999</v>
      </c>
      <c r="AX119" s="90">
        <v>214.94212299999998</v>
      </c>
      <c r="AY119" s="90">
        <v>4.2425575484162898</v>
      </c>
      <c r="AZ119" s="90">
        <v>2</v>
      </c>
      <c r="BA119" s="90">
        <v>6.2425575484162898</v>
      </c>
      <c r="BB119" s="90">
        <v>1.762098292997019</v>
      </c>
      <c r="BC119" s="90">
        <v>2</v>
      </c>
      <c r="BD119" s="90">
        <v>1.1350104633484164</v>
      </c>
      <c r="BE119" s="90" t="s">
        <v>957</v>
      </c>
      <c r="BG119" s="90" t="s">
        <v>1214</v>
      </c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 t="s">
        <v>1243</v>
      </c>
      <c r="CB119" s="90"/>
      <c r="CC119" s="90"/>
      <c r="CD119" s="90"/>
      <c r="CE119" s="90"/>
      <c r="CF119" s="90"/>
      <c r="CG119" s="90"/>
    </row>
    <row r="120" spans="20:90" s="53" customFormat="1" x14ac:dyDescent="0.25">
      <c r="T120" s="111">
        <v>3010</v>
      </c>
      <c r="U120" s="90" t="s">
        <v>718</v>
      </c>
      <c r="V120" s="112">
        <v>45637.509722222225</v>
      </c>
      <c r="W120" s="90" t="s">
        <v>648</v>
      </c>
      <c r="X120" s="90" t="s">
        <v>5</v>
      </c>
      <c r="Y120" s="113">
        <v>1</v>
      </c>
      <c r="Z120" s="90" t="s">
        <v>4</v>
      </c>
      <c r="AA120" s="111" t="s">
        <v>620</v>
      </c>
      <c r="AB120" s="111" t="s">
        <v>620</v>
      </c>
      <c r="AC120" s="90" t="s">
        <v>1</v>
      </c>
      <c r="AD120" s="90" t="s">
        <v>841</v>
      </c>
      <c r="AE120" s="90" t="s">
        <v>1000</v>
      </c>
      <c r="AF120" s="90" t="s">
        <v>644</v>
      </c>
      <c r="AG120" s="90" t="s">
        <v>660</v>
      </c>
      <c r="AH120" s="90"/>
      <c r="AI120" s="90"/>
      <c r="AJ120" s="90" t="s">
        <v>688</v>
      </c>
      <c r="AK120" s="90" t="s">
        <v>427</v>
      </c>
      <c r="AL120" s="90" t="s">
        <v>424</v>
      </c>
      <c r="AM120" s="90" t="s">
        <v>862</v>
      </c>
      <c r="AN120" s="90">
        <v>48.266666666662786</v>
      </c>
      <c r="AO120" s="90" t="s">
        <v>710</v>
      </c>
      <c r="AP120" s="90" t="s">
        <v>51</v>
      </c>
      <c r="AQ120" s="90" t="s">
        <v>53</v>
      </c>
      <c r="AR120" s="90" t="s">
        <v>866</v>
      </c>
      <c r="AS120" s="90" t="s">
        <v>179</v>
      </c>
      <c r="AT120" s="90" t="s">
        <v>933</v>
      </c>
      <c r="AU120" s="90">
        <v>81.802344000000005</v>
      </c>
      <c r="AV120" s="90">
        <v>25.610868</v>
      </c>
      <c r="AW120" s="90">
        <v>64.038403000000002</v>
      </c>
      <c r="AX120" s="90">
        <v>171.451615</v>
      </c>
      <c r="AY120" s="90">
        <v>2.8463124588235296</v>
      </c>
      <c r="AZ120" s="90">
        <v>2</v>
      </c>
      <c r="BA120" s="90">
        <v>4.8463124588235296</v>
      </c>
      <c r="BB120" s="90">
        <v>2.26976698127927</v>
      </c>
      <c r="BC120" s="90">
        <v>1</v>
      </c>
      <c r="BD120" s="90">
        <v>0.44057385989304815</v>
      </c>
      <c r="BE120" s="90" t="s">
        <v>957</v>
      </c>
      <c r="BF120" s="90" t="s">
        <v>1187</v>
      </c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 t="s">
        <v>989</v>
      </c>
      <c r="CB120" s="90"/>
      <c r="CC120" s="90"/>
      <c r="CD120" s="90"/>
      <c r="CE120" s="90"/>
      <c r="CF120" s="90"/>
      <c r="CG120" s="90"/>
    </row>
    <row r="121" spans="20:90" s="53" customFormat="1" x14ac:dyDescent="0.25">
      <c r="T121" s="111">
        <v>3013</v>
      </c>
      <c r="U121" s="90" t="s">
        <v>718</v>
      </c>
      <c r="V121" s="112">
        <v>45637.511805555558</v>
      </c>
      <c r="W121" s="90" t="s">
        <v>1165</v>
      </c>
      <c r="X121" s="90" t="s">
        <v>719</v>
      </c>
      <c r="Y121" s="113">
        <v>6</v>
      </c>
      <c r="Z121" s="90" t="s">
        <v>4</v>
      </c>
      <c r="AA121" s="111" t="s">
        <v>624</v>
      </c>
      <c r="AB121" s="111" t="s">
        <v>621</v>
      </c>
      <c r="AC121" s="90" t="s">
        <v>1</v>
      </c>
      <c r="AD121" s="90" t="s">
        <v>841</v>
      </c>
      <c r="AE121" s="90" t="s">
        <v>1000</v>
      </c>
      <c r="AF121" s="90" t="s">
        <v>641</v>
      </c>
      <c r="AG121" s="90" t="s">
        <v>660</v>
      </c>
      <c r="AH121" s="90"/>
      <c r="AI121" s="90"/>
      <c r="AJ121" s="90" t="s">
        <v>688</v>
      </c>
      <c r="AK121" s="90" t="s">
        <v>427</v>
      </c>
      <c r="AL121" s="90" t="s">
        <v>424</v>
      </c>
      <c r="AM121" s="90" t="s">
        <v>862</v>
      </c>
      <c r="AN121" s="90">
        <v>48.216666666674428</v>
      </c>
      <c r="AO121" s="90" t="s">
        <v>710</v>
      </c>
      <c r="AP121" s="90" t="s">
        <v>54</v>
      </c>
      <c r="AQ121" s="90" t="s">
        <v>53</v>
      </c>
      <c r="AR121" s="90" t="s">
        <v>965</v>
      </c>
      <c r="AS121" s="90" t="s">
        <v>180</v>
      </c>
      <c r="AT121" s="90" t="s">
        <v>933</v>
      </c>
      <c r="AU121" s="90">
        <v>84.744079999999997</v>
      </c>
      <c r="AV121" s="90">
        <v>28.423869</v>
      </c>
      <c r="AW121" s="90">
        <v>64.038403000000002</v>
      </c>
      <c r="AX121" s="90">
        <v>177.20635199999998</v>
      </c>
      <c r="AY121" s="90">
        <v>2.9577581945701357</v>
      </c>
      <c r="AZ121" s="90">
        <v>2</v>
      </c>
      <c r="BA121" s="90">
        <v>4.9577581945701361</v>
      </c>
      <c r="BB121" s="90">
        <v>2.2187447568635923</v>
      </c>
      <c r="BC121" s="90">
        <v>6</v>
      </c>
      <c r="BD121" s="90">
        <v>2.704231742492802</v>
      </c>
      <c r="BE121" s="90" t="s">
        <v>957</v>
      </c>
      <c r="BF121" s="90" t="s">
        <v>1187</v>
      </c>
      <c r="BG121" s="90" t="s">
        <v>1137</v>
      </c>
      <c r="BH121" s="90" t="s">
        <v>1242</v>
      </c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 t="s">
        <v>989</v>
      </c>
      <c r="CB121" s="90" t="s">
        <v>1048</v>
      </c>
      <c r="CC121" s="90" t="s">
        <v>1075</v>
      </c>
      <c r="CD121" s="90"/>
      <c r="CE121" s="90"/>
      <c r="CF121" s="90"/>
      <c r="CG121" s="90"/>
    </row>
    <row r="122" spans="20:90" s="53" customFormat="1" x14ac:dyDescent="0.25">
      <c r="T122" s="111">
        <v>3017</v>
      </c>
      <c r="U122" s="90" t="s">
        <v>743</v>
      </c>
      <c r="V122" s="112">
        <v>45637.568055555559</v>
      </c>
      <c r="W122" s="90" t="s">
        <v>759</v>
      </c>
      <c r="X122" s="90" t="s">
        <v>507</v>
      </c>
      <c r="Y122" s="113">
        <v>1</v>
      </c>
      <c r="Z122" s="90" t="s">
        <v>487</v>
      </c>
      <c r="AA122" s="111" t="s">
        <v>620</v>
      </c>
      <c r="AB122" s="111" t="s">
        <v>624</v>
      </c>
      <c r="AC122" s="33" t="s">
        <v>531</v>
      </c>
      <c r="AD122" s="90" t="s">
        <v>841</v>
      </c>
      <c r="AE122" s="90" t="s">
        <v>595</v>
      </c>
      <c r="AF122" s="90" t="s">
        <v>666</v>
      </c>
      <c r="AG122" s="90" t="s">
        <v>716</v>
      </c>
      <c r="AH122" s="90"/>
      <c r="AI122" s="90"/>
      <c r="AJ122" s="90" t="s">
        <v>688</v>
      </c>
      <c r="AK122" s="90" t="s">
        <v>473</v>
      </c>
      <c r="AL122" s="90" t="s">
        <v>437</v>
      </c>
      <c r="AM122" s="90" t="s">
        <v>874</v>
      </c>
      <c r="AN122" s="90">
        <v>47.366666666523088</v>
      </c>
      <c r="AO122" s="90" t="s">
        <v>710</v>
      </c>
      <c r="AP122" s="90" t="s">
        <v>162</v>
      </c>
      <c r="AQ122" s="90" t="s">
        <v>26</v>
      </c>
      <c r="AR122" s="90" t="s">
        <v>865</v>
      </c>
      <c r="AS122" s="90" t="s">
        <v>324</v>
      </c>
      <c r="AT122" s="90" t="s">
        <v>963</v>
      </c>
      <c r="AU122" s="90">
        <v>89.819907999999998</v>
      </c>
      <c r="AV122" s="90">
        <v>96.134632999999994</v>
      </c>
      <c r="AW122" s="90">
        <v>56.144523999999997</v>
      </c>
      <c r="AX122" s="90">
        <v>242.099065</v>
      </c>
      <c r="AY122" s="90">
        <v>4.507598010859728</v>
      </c>
      <c r="AZ122" s="90">
        <v>2</v>
      </c>
      <c r="BA122" s="90">
        <v>6.507598010859728</v>
      </c>
      <c r="BB122" s="90">
        <v>1.6903318216096717</v>
      </c>
      <c r="BC122" s="90">
        <v>1</v>
      </c>
      <c r="BD122" s="90">
        <v>0.59159981916906623</v>
      </c>
      <c r="BE122" s="90" t="s">
        <v>921</v>
      </c>
      <c r="BF122" s="90" t="s">
        <v>1315</v>
      </c>
      <c r="BG122" s="90" t="s">
        <v>1316</v>
      </c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 t="s">
        <v>1208</v>
      </c>
      <c r="CB122" s="90"/>
      <c r="CC122" s="90"/>
      <c r="CD122" s="90"/>
      <c r="CE122" s="90"/>
      <c r="CF122" s="90"/>
      <c r="CG122" s="90"/>
    </row>
    <row r="123" spans="20:90" s="53" customFormat="1" x14ac:dyDescent="0.25">
      <c r="T123" s="111">
        <v>3019</v>
      </c>
      <c r="U123" s="90" t="s">
        <v>743</v>
      </c>
      <c r="V123" s="112">
        <v>45637.571527777778</v>
      </c>
      <c r="W123" s="90" t="s">
        <v>759</v>
      </c>
      <c r="X123" s="90" t="s">
        <v>489</v>
      </c>
      <c r="Y123" s="113">
        <v>1</v>
      </c>
      <c r="Z123" s="90" t="s">
        <v>487</v>
      </c>
      <c r="AA123" s="111" t="s">
        <v>620</v>
      </c>
      <c r="AB123" s="111" t="s">
        <v>624</v>
      </c>
      <c r="AC123" s="33" t="s">
        <v>531</v>
      </c>
      <c r="AD123" s="90" t="s">
        <v>841</v>
      </c>
      <c r="AE123" s="90" t="s">
        <v>595</v>
      </c>
      <c r="AF123" s="90" t="s">
        <v>666</v>
      </c>
      <c r="AG123" s="90" t="s">
        <v>716</v>
      </c>
      <c r="AH123" s="90"/>
      <c r="AI123" s="90"/>
      <c r="AJ123" s="90" t="s">
        <v>688</v>
      </c>
      <c r="AK123" s="90" t="s">
        <v>473</v>
      </c>
      <c r="AL123" s="90" t="s">
        <v>437</v>
      </c>
      <c r="AM123" s="90" t="s">
        <v>874</v>
      </c>
      <c r="AN123" s="90">
        <v>47.283333333267365</v>
      </c>
      <c r="AO123" s="90" t="s">
        <v>710</v>
      </c>
      <c r="AP123" s="90" t="s">
        <v>162</v>
      </c>
      <c r="AQ123" s="90" t="s">
        <v>26</v>
      </c>
      <c r="AR123" s="90" t="s">
        <v>865</v>
      </c>
      <c r="AS123" s="90" t="s">
        <v>324</v>
      </c>
      <c r="AT123" s="90" t="s">
        <v>963</v>
      </c>
      <c r="AU123" s="90">
        <v>89.819907999999998</v>
      </c>
      <c r="AV123" s="90">
        <v>96.134632999999994</v>
      </c>
      <c r="AW123" s="90">
        <v>56.144523999999997</v>
      </c>
      <c r="AX123" s="90">
        <v>242.099065</v>
      </c>
      <c r="AY123" s="90">
        <v>4.507598010859728</v>
      </c>
      <c r="AZ123" s="90">
        <v>2</v>
      </c>
      <c r="BA123" s="90">
        <v>6.507598010859728</v>
      </c>
      <c r="BB123" s="90">
        <v>1.6903318216096717</v>
      </c>
      <c r="BC123" s="90">
        <v>1</v>
      </c>
      <c r="BD123" s="90">
        <v>0.59159981916906623</v>
      </c>
      <c r="BE123" s="90" t="s">
        <v>921</v>
      </c>
      <c r="BF123" s="90" t="s">
        <v>1317</v>
      </c>
      <c r="BG123" s="90" t="s">
        <v>1318</v>
      </c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 t="s">
        <v>1162</v>
      </c>
      <c r="CB123" s="90"/>
      <c r="CC123" s="90"/>
      <c r="CD123" s="90"/>
      <c r="CE123" s="90"/>
      <c r="CF123" s="90"/>
      <c r="CG123" s="90"/>
    </row>
    <row r="124" spans="20:90" s="53" customFormat="1" x14ac:dyDescent="0.25">
      <c r="T124" s="111">
        <v>3020</v>
      </c>
      <c r="U124" s="90" t="s">
        <v>743</v>
      </c>
      <c r="V124" s="112">
        <v>45637.572222222225</v>
      </c>
      <c r="W124" s="90" t="s">
        <v>759</v>
      </c>
      <c r="X124" s="90" t="s">
        <v>503</v>
      </c>
      <c r="Y124" s="113">
        <v>1</v>
      </c>
      <c r="Z124" s="90" t="s">
        <v>487</v>
      </c>
      <c r="AA124" s="111" t="s">
        <v>620</v>
      </c>
      <c r="AB124" s="111" t="s">
        <v>624</v>
      </c>
      <c r="AC124" s="33" t="s">
        <v>531</v>
      </c>
      <c r="AD124" s="90" t="s">
        <v>841</v>
      </c>
      <c r="AE124" s="90" t="s">
        <v>595</v>
      </c>
      <c r="AF124" s="90" t="s">
        <v>666</v>
      </c>
      <c r="AG124" s="90" t="s">
        <v>716</v>
      </c>
      <c r="AH124" s="90"/>
      <c r="AI124" s="90"/>
      <c r="AJ124" s="90" t="s">
        <v>688</v>
      </c>
      <c r="AK124" s="90" t="s">
        <v>473</v>
      </c>
      <c r="AL124" s="90" t="s">
        <v>437</v>
      </c>
      <c r="AM124" s="90" t="s">
        <v>874</v>
      </c>
      <c r="AN124" s="90">
        <v>47.266666666546371</v>
      </c>
      <c r="AO124" s="90" t="s">
        <v>710</v>
      </c>
      <c r="AP124" s="90" t="s">
        <v>162</v>
      </c>
      <c r="AQ124" s="90" t="s">
        <v>26</v>
      </c>
      <c r="AR124" s="90" t="s">
        <v>865</v>
      </c>
      <c r="AS124" s="90" t="s">
        <v>324</v>
      </c>
      <c r="AT124" s="90" t="s">
        <v>963</v>
      </c>
      <c r="AU124" s="90">
        <v>89.819907999999998</v>
      </c>
      <c r="AV124" s="90">
        <v>96.134632999999994</v>
      </c>
      <c r="AW124" s="90">
        <v>56.144523999999997</v>
      </c>
      <c r="AX124" s="90">
        <v>242.099065</v>
      </c>
      <c r="AY124" s="90">
        <v>4.507598010859728</v>
      </c>
      <c r="AZ124" s="90">
        <v>2</v>
      </c>
      <c r="BA124" s="90">
        <v>6.507598010859728</v>
      </c>
      <c r="BB124" s="90">
        <v>1.6903318216096717</v>
      </c>
      <c r="BC124" s="90">
        <v>1</v>
      </c>
      <c r="BD124" s="90">
        <v>0.59159981916906623</v>
      </c>
      <c r="BE124" s="90" t="s">
        <v>921</v>
      </c>
      <c r="BF124" s="90" t="s">
        <v>1116</v>
      </c>
      <c r="BG124" s="90" t="s">
        <v>1117</v>
      </c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 t="s">
        <v>1053</v>
      </c>
      <c r="CB124" s="90"/>
      <c r="CC124" s="90"/>
      <c r="CD124" s="90"/>
      <c r="CE124" s="90"/>
      <c r="CF124" s="90"/>
      <c r="CG124" s="90"/>
    </row>
    <row r="125" spans="20:90" s="53" customFormat="1" x14ac:dyDescent="0.25">
      <c r="T125" s="111">
        <v>3021</v>
      </c>
      <c r="U125" s="90" t="s">
        <v>743</v>
      </c>
      <c r="V125" s="112">
        <v>45637.579861111109</v>
      </c>
      <c r="W125" s="90" t="s">
        <v>759</v>
      </c>
      <c r="X125" s="90" t="s">
        <v>491</v>
      </c>
      <c r="Y125" s="113">
        <v>1</v>
      </c>
      <c r="Z125" s="90" t="s">
        <v>487</v>
      </c>
      <c r="AA125" s="111" t="s">
        <v>620</v>
      </c>
      <c r="AB125" s="111" t="s">
        <v>624</v>
      </c>
      <c r="AC125" s="33" t="s">
        <v>531</v>
      </c>
      <c r="AD125" s="90" t="s">
        <v>841</v>
      </c>
      <c r="AE125" s="90" t="s">
        <v>595</v>
      </c>
      <c r="AF125" s="90" t="s">
        <v>666</v>
      </c>
      <c r="AG125" s="90" t="s">
        <v>716</v>
      </c>
      <c r="AH125" s="90"/>
      <c r="AI125" s="90"/>
      <c r="AJ125" s="90" t="s">
        <v>688</v>
      </c>
      <c r="AK125" s="90" t="s">
        <v>473</v>
      </c>
      <c r="AL125" s="90" t="s">
        <v>437</v>
      </c>
      <c r="AM125" s="90" t="s">
        <v>874</v>
      </c>
      <c r="AN125" s="90">
        <v>47.083333333313931</v>
      </c>
      <c r="AO125" s="90" t="s">
        <v>710</v>
      </c>
      <c r="AP125" s="90" t="s">
        <v>162</v>
      </c>
      <c r="AQ125" s="90" t="s">
        <v>26</v>
      </c>
      <c r="AR125" s="90" t="s">
        <v>865</v>
      </c>
      <c r="AS125" s="90" t="s">
        <v>324</v>
      </c>
      <c r="AT125" s="90" t="s">
        <v>963</v>
      </c>
      <c r="AU125" s="90">
        <v>89.819907999999998</v>
      </c>
      <c r="AV125" s="90">
        <v>96.134632999999994</v>
      </c>
      <c r="AW125" s="90">
        <v>56.144523999999997</v>
      </c>
      <c r="AX125" s="90">
        <v>242.099065</v>
      </c>
      <c r="AY125" s="90">
        <v>4.507598010859728</v>
      </c>
      <c r="AZ125" s="90">
        <v>2</v>
      </c>
      <c r="BA125" s="90">
        <v>6.507598010859728</v>
      </c>
      <c r="BB125" s="90">
        <v>1.6903318216096717</v>
      </c>
      <c r="BC125" s="90">
        <v>1</v>
      </c>
      <c r="BD125" s="90">
        <v>0.59159981916906623</v>
      </c>
      <c r="BE125" s="90" t="s">
        <v>921</v>
      </c>
      <c r="BF125" s="90" t="s">
        <v>1319</v>
      </c>
      <c r="BG125" s="90" t="s">
        <v>1320</v>
      </c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 t="s">
        <v>1321</v>
      </c>
      <c r="CB125" s="90"/>
      <c r="CC125" s="90"/>
      <c r="CD125" s="90"/>
      <c r="CE125" s="90"/>
      <c r="CF125" s="90"/>
      <c r="CG125" s="90"/>
    </row>
    <row r="126" spans="20:90" s="53" customFormat="1" x14ac:dyDescent="0.25">
      <c r="T126" s="111">
        <v>3024</v>
      </c>
      <c r="U126" s="90" t="s">
        <v>743</v>
      </c>
      <c r="V126" s="112">
        <v>45637.611111111109</v>
      </c>
      <c r="W126" s="90" t="s">
        <v>521</v>
      </c>
      <c r="X126" s="90" t="s">
        <v>507</v>
      </c>
      <c r="Y126" s="113">
        <v>1</v>
      </c>
      <c r="Z126" s="90" t="s">
        <v>4</v>
      </c>
      <c r="AA126" s="111" t="s">
        <v>620</v>
      </c>
      <c r="AB126" s="111" t="s">
        <v>621</v>
      </c>
      <c r="AC126" s="33" t="s">
        <v>531</v>
      </c>
      <c r="AD126" s="90" t="s">
        <v>841</v>
      </c>
      <c r="AE126" s="90" t="s">
        <v>604</v>
      </c>
      <c r="AF126" s="90" t="s">
        <v>619</v>
      </c>
      <c r="AG126" s="90" t="s">
        <v>682</v>
      </c>
      <c r="AH126" s="90" t="s">
        <v>1173</v>
      </c>
      <c r="AI126" s="90"/>
      <c r="AJ126" s="90" t="s">
        <v>687</v>
      </c>
      <c r="AK126" s="90" t="s">
        <v>449</v>
      </c>
      <c r="AL126" s="90" t="s">
        <v>442</v>
      </c>
      <c r="AM126" s="90" t="s">
        <v>874</v>
      </c>
      <c r="AN126" s="90">
        <v>43.333333333313931</v>
      </c>
      <c r="AO126" s="90" t="s">
        <v>710</v>
      </c>
      <c r="AP126" s="90" t="s">
        <v>90</v>
      </c>
      <c r="AQ126" s="90" t="s">
        <v>25</v>
      </c>
      <c r="AR126" s="90" t="s">
        <v>880</v>
      </c>
      <c r="AS126" s="90" t="s">
        <v>334</v>
      </c>
      <c r="AT126" s="90" t="s">
        <v>1225</v>
      </c>
      <c r="AU126" s="90">
        <v>143.498819</v>
      </c>
      <c r="AV126" s="90">
        <v>49.145479000000002</v>
      </c>
      <c r="AW126" s="90">
        <v>104.085866</v>
      </c>
      <c r="AX126" s="90">
        <v>296.730164</v>
      </c>
      <c r="AY126" s="90">
        <v>4.9653593656108601</v>
      </c>
      <c r="AZ126" s="90">
        <v>2</v>
      </c>
      <c r="BA126" s="90">
        <v>6.9653593656108601</v>
      </c>
      <c r="BB126" s="90">
        <v>1.5792437148769141</v>
      </c>
      <c r="BC126" s="90">
        <v>1</v>
      </c>
      <c r="BD126" s="90">
        <v>0.63321448778280542</v>
      </c>
      <c r="BE126" s="90" t="s">
        <v>921</v>
      </c>
      <c r="BF126" s="90" t="s">
        <v>1322</v>
      </c>
      <c r="BG126" s="90" t="s">
        <v>1323</v>
      </c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 t="s">
        <v>960</v>
      </c>
      <c r="CB126" s="90"/>
      <c r="CC126" s="90"/>
      <c r="CD126" s="90"/>
      <c r="CE126" s="90"/>
      <c r="CF126" s="90"/>
      <c r="CG126" s="90"/>
    </row>
    <row r="127" spans="20:90" s="53" customFormat="1" x14ac:dyDescent="0.25">
      <c r="T127" s="111">
        <v>3025</v>
      </c>
      <c r="U127" s="90" t="s">
        <v>718</v>
      </c>
      <c r="V127" s="112">
        <v>45637.621527777781</v>
      </c>
      <c r="W127" s="90" t="s">
        <v>775</v>
      </c>
      <c r="X127" s="90" t="s">
        <v>719</v>
      </c>
      <c r="Y127" s="113">
        <v>10</v>
      </c>
      <c r="Z127" s="90" t="s">
        <v>487</v>
      </c>
      <c r="AA127" s="111" t="s">
        <v>672</v>
      </c>
      <c r="AB127" s="111" t="s">
        <v>621</v>
      </c>
      <c r="AC127" s="33" t="s">
        <v>531</v>
      </c>
      <c r="AD127" s="90" t="s">
        <v>841</v>
      </c>
      <c r="AE127" s="90" t="s">
        <v>604</v>
      </c>
      <c r="AF127" s="90" t="s">
        <v>683</v>
      </c>
      <c r="AG127" s="90" t="s">
        <v>696</v>
      </c>
      <c r="AH127" s="90"/>
      <c r="AI127" s="90"/>
      <c r="AJ127" s="90" t="s">
        <v>688</v>
      </c>
      <c r="AK127" s="90" t="s">
        <v>455</v>
      </c>
      <c r="AL127" s="90" t="s">
        <v>441</v>
      </c>
      <c r="AM127" s="90" t="s">
        <v>874</v>
      </c>
      <c r="AN127" s="90">
        <v>43.083333333197515</v>
      </c>
      <c r="AO127" s="90" t="s">
        <v>710</v>
      </c>
      <c r="AP127" s="90" t="s">
        <v>38</v>
      </c>
      <c r="AQ127" s="90" t="s">
        <v>120</v>
      </c>
      <c r="AR127" s="90" t="s">
        <v>876</v>
      </c>
      <c r="AS127" s="90" t="s">
        <v>238</v>
      </c>
      <c r="AT127" s="90" t="s">
        <v>872</v>
      </c>
      <c r="AU127" s="90">
        <v>76.933678999999998</v>
      </c>
      <c r="AV127" s="90">
        <v>166.12043</v>
      </c>
      <c r="AW127" s="90">
        <v>89.727082999999993</v>
      </c>
      <c r="AX127" s="90">
        <v>332.78119199999998</v>
      </c>
      <c r="AY127" s="90">
        <v>6.4727277230769236</v>
      </c>
      <c r="AZ127" s="90">
        <v>2</v>
      </c>
      <c r="BA127" s="90">
        <v>8.4727277230769236</v>
      </c>
      <c r="BB127" s="90">
        <v>1.2982831927951157</v>
      </c>
      <c r="BC127" s="90">
        <v>10</v>
      </c>
      <c r="BD127" s="90">
        <v>7.7024797482517489</v>
      </c>
      <c r="BE127" s="90" t="s">
        <v>957</v>
      </c>
      <c r="BF127" s="90" t="s">
        <v>1244</v>
      </c>
      <c r="BG127" s="90" t="s">
        <v>1148</v>
      </c>
      <c r="BH127" s="90" t="s">
        <v>1236</v>
      </c>
      <c r="BI127" s="90" t="s">
        <v>1245</v>
      </c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 t="s">
        <v>1144</v>
      </c>
      <c r="CB127" s="90" t="s">
        <v>1065</v>
      </c>
      <c r="CC127" s="90" t="s">
        <v>1012</v>
      </c>
      <c r="CD127" s="90" t="s">
        <v>1063</v>
      </c>
      <c r="CE127" s="90"/>
      <c r="CF127" s="90"/>
      <c r="CG127" s="90"/>
    </row>
    <row r="128" spans="20:90" s="53" customFormat="1" x14ac:dyDescent="0.25">
      <c r="T128" s="111">
        <v>3026</v>
      </c>
      <c r="U128" s="90" t="s">
        <v>718</v>
      </c>
      <c r="V128" s="112">
        <v>45637.625694444447</v>
      </c>
      <c r="W128" s="90" t="s">
        <v>775</v>
      </c>
      <c r="X128" s="90" t="s">
        <v>5</v>
      </c>
      <c r="Y128" s="113">
        <v>1</v>
      </c>
      <c r="Z128" s="90" t="s">
        <v>487</v>
      </c>
      <c r="AA128" s="111" t="s">
        <v>620</v>
      </c>
      <c r="AB128" s="111" t="s">
        <v>620</v>
      </c>
      <c r="AC128" s="33" t="s">
        <v>531</v>
      </c>
      <c r="AD128" s="90" t="s">
        <v>841</v>
      </c>
      <c r="AE128" s="90" t="s">
        <v>604</v>
      </c>
      <c r="AF128" s="90" t="s">
        <v>683</v>
      </c>
      <c r="AG128" s="90" t="s">
        <v>696</v>
      </c>
      <c r="AH128" s="90"/>
      <c r="AI128" s="90"/>
      <c r="AJ128" s="90" t="s">
        <v>688</v>
      </c>
      <c r="AK128" s="90" t="s">
        <v>455</v>
      </c>
      <c r="AL128" s="90" t="s">
        <v>441</v>
      </c>
      <c r="AM128" s="90" t="s">
        <v>874</v>
      </c>
      <c r="AN128" s="90">
        <v>42.983333333220799</v>
      </c>
      <c r="AO128" s="90" t="s">
        <v>710</v>
      </c>
      <c r="AP128" s="90" t="s">
        <v>38</v>
      </c>
      <c r="AQ128" s="90" t="s">
        <v>120</v>
      </c>
      <c r="AR128" s="90" t="s">
        <v>876</v>
      </c>
      <c r="AS128" s="90" t="s">
        <v>238</v>
      </c>
      <c r="AT128" s="90" t="s">
        <v>872</v>
      </c>
      <c r="AU128" s="90">
        <v>76.933678999999998</v>
      </c>
      <c r="AV128" s="90">
        <v>166.12043</v>
      </c>
      <c r="AW128" s="90">
        <v>89.727082999999993</v>
      </c>
      <c r="AX128" s="90">
        <v>332.78119199999998</v>
      </c>
      <c r="AY128" s="90">
        <v>6.4727277230769236</v>
      </c>
      <c r="AZ128" s="90">
        <v>2</v>
      </c>
      <c r="BA128" s="90">
        <v>8.4727277230769236</v>
      </c>
      <c r="BB128" s="90">
        <v>1.2982831927951157</v>
      </c>
      <c r="BC128" s="90">
        <v>1</v>
      </c>
      <c r="BD128" s="90">
        <v>0.77024797482517493</v>
      </c>
      <c r="BE128" s="90" t="s">
        <v>957</v>
      </c>
      <c r="BF128" s="90">
        <v>44027</v>
      </c>
      <c r="BG128" s="90"/>
      <c r="BH128" s="90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 t="s">
        <v>988</v>
      </c>
      <c r="CB128" s="90"/>
      <c r="CC128" s="90"/>
      <c r="CD128" s="90"/>
      <c r="CE128" s="90"/>
      <c r="CF128" s="90"/>
      <c r="CG128" s="90"/>
    </row>
    <row r="129" spans="20:85" s="53" customFormat="1" x14ac:dyDescent="0.25">
      <c r="T129" s="111">
        <v>3030</v>
      </c>
      <c r="U129" s="90" t="s">
        <v>718</v>
      </c>
      <c r="V129" s="112">
        <v>45637.742361111108</v>
      </c>
      <c r="W129" s="90" t="s">
        <v>563</v>
      </c>
      <c r="X129" s="90" t="s">
        <v>744</v>
      </c>
      <c r="Y129" s="113">
        <v>6</v>
      </c>
      <c r="Z129" s="90" t="s">
        <v>516</v>
      </c>
      <c r="AA129" s="111" t="s">
        <v>624</v>
      </c>
      <c r="AB129" s="111" t="s">
        <v>624</v>
      </c>
      <c r="AC129" s="33" t="s">
        <v>531</v>
      </c>
      <c r="AD129" s="90" t="s">
        <v>841</v>
      </c>
      <c r="AE129" s="90" t="s">
        <v>608</v>
      </c>
      <c r="AF129" s="90" t="s">
        <v>638</v>
      </c>
      <c r="AG129" s="90" t="s">
        <v>642</v>
      </c>
      <c r="AH129" s="90"/>
      <c r="AI129" s="90"/>
      <c r="AJ129" s="90" t="s">
        <v>688</v>
      </c>
      <c r="AK129" s="90" t="s">
        <v>429</v>
      </c>
      <c r="AL129" s="90" t="s">
        <v>451</v>
      </c>
      <c r="AM129" s="90" t="s">
        <v>874</v>
      </c>
      <c r="AN129" s="90">
        <v>36.183333333407063</v>
      </c>
      <c r="AO129" s="90" t="s">
        <v>710</v>
      </c>
      <c r="AP129" s="90" t="s">
        <v>14</v>
      </c>
      <c r="AQ129" s="90" t="s">
        <v>126</v>
      </c>
      <c r="AR129" s="90" t="s">
        <v>871</v>
      </c>
      <c r="AS129" s="90" t="s">
        <v>245</v>
      </c>
      <c r="AT129" s="90" t="s">
        <v>1226</v>
      </c>
      <c r="AU129" s="90">
        <v>77.231565000000003</v>
      </c>
      <c r="AV129" s="90">
        <v>64.800723000000005</v>
      </c>
      <c r="AW129" s="90">
        <v>111.18156500000001</v>
      </c>
      <c r="AX129" s="90">
        <v>253.213853</v>
      </c>
      <c r="AY129" s="90">
        <v>4.4233864325791856</v>
      </c>
      <c r="AZ129" s="90">
        <v>2</v>
      </c>
      <c r="BA129" s="90">
        <v>6.4233864325791856</v>
      </c>
      <c r="BB129" s="90">
        <v>1.7124923302463004</v>
      </c>
      <c r="BC129" s="90">
        <v>6</v>
      </c>
      <c r="BD129" s="90">
        <v>3.5036653268613738</v>
      </c>
      <c r="BE129" s="90" t="s">
        <v>957</v>
      </c>
      <c r="BF129" s="90" t="s">
        <v>1137</v>
      </c>
      <c r="BG129" s="90" t="s">
        <v>1187</v>
      </c>
      <c r="BH129" s="90" t="s">
        <v>1235</v>
      </c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 t="s">
        <v>1234</v>
      </c>
      <c r="CB129" s="90" t="s">
        <v>1189</v>
      </c>
      <c r="CC129" s="90" t="s">
        <v>976</v>
      </c>
      <c r="CD129" s="90"/>
      <c r="CE129" s="90"/>
      <c r="CF129" s="90"/>
      <c r="CG129" s="90"/>
    </row>
    <row r="130" spans="20:85" s="53" customFormat="1" x14ac:dyDescent="0.25">
      <c r="T130" s="111">
        <v>3031</v>
      </c>
      <c r="U130" s="90" t="s">
        <v>718</v>
      </c>
      <c r="V130" s="112">
        <v>45637.755555555559</v>
      </c>
      <c r="W130" s="90" t="s">
        <v>574</v>
      </c>
      <c r="X130" s="90" t="s">
        <v>5</v>
      </c>
      <c r="Y130" s="113">
        <v>1</v>
      </c>
      <c r="Z130" s="90" t="s">
        <v>516</v>
      </c>
      <c r="AA130" s="111" t="s">
        <v>620</v>
      </c>
      <c r="AB130" s="111" t="s">
        <v>621</v>
      </c>
      <c r="AC130" s="33" t="s">
        <v>531</v>
      </c>
      <c r="AD130" s="90" t="s">
        <v>841</v>
      </c>
      <c r="AE130" s="90" t="s">
        <v>593</v>
      </c>
      <c r="AF130" s="90" t="s">
        <v>638</v>
      </c>
      <c r="AG130" s="90" t="s">
        <v>642</v>
      </c>
      <c r="AH130" s="90"/>
      <c r="AI130" s="90"/>
      <c r="AJ130" s="90" t="s">
        <v>688</v>
      </c>
      <c r="AK130" s="90" t="s">
        <v>429</v>
      </c>
      <c r="AL130" s="90" t="s">
        <v>451</v>
      </c>
      <c r="AM130" s="90" t="s">
        <v>874</v>
      </c>
      <c r="AN130" s="90">
        <v>40.866666666639503</v>
      </c>
      <c r="AO130" s="90" t="s">
        <v>710</v>
      </c>
      <c r="AP130" s="90" t="s">
        <v>14</v>
      </c>
      <c r="AQ130" s="90" t="s">
        <v>126</v>
      </c>
      <c r="AR130" s="90" t="s">
        <v>871</v>
      </c>
      <c r="AS130" s="90" t="s">
        <v>245</v>
      </c>
      <c r="AT130" s="90" t="s">
        <v>1226</v>
      </c>
      <c r="AU130" s="90">
        <v>77.231565000000003</v>
      </c>
      <c r="AV130" s="90">
        <v>64.800723000000005</v>
      </c>
      <c r="AW130" s="90">
        <v>111.18156500000001</v>
      </c>
      <c r="AX130" s="90">
        <v>253.213853</v>
      </c>
      <c r="AY130" s="90">
        <v>4.4233864325791856</v>
      </c>
      <c r="AZ130" s="90">
        <v>2</v>
      </c>
      <c r="BA130" s="90">
        <v>6.4233864325791856</v>
      </c>
      <c r="BB130" s="90">
        <v>1.7124923302463004</v>
      </c>
      <c r="BC130" s="90">
        <v>1</v>
      </c>
      <c r="BD130" s="90">
        <v>0.58394422114356226</v>
      </c>
      <c r="BE130" s="90" t="s">
        <v>957</v>
      </c>
      <c r="BF130" s="90">
        <v>44019</v>
      </c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 t="s">
        <v>1241</v>
      </c>
      <c r="CB130" s="90"/>
      <c r="CC130" s="90"/>
      <c r="CD130" s="90"/>
      <c r="CE130" s="90"/>
      <c r="CF130" s="90"/>
      <c r="CG130" s="90"/>
    </row>
    <row r="131" spans="20:85" s="53" customFormat="1" x14ac:dyDescent="0.25">
      <c r="T131" s="111">
        <v>3035</v>
      </c>
      <c r="U131" s="90" t="s">
        <v>718</v>
      </c>
      <c r="V131" s="112">
        <v>45637.912499999999</v>
      </c>
      <c r="W131" s="90" t="s">
        <v>566</v>
      </c>
      <c r="X131" s="90" t="s">
        <v>744</v>
      </c>
      <c r="Y131" s="113">
        <v>2</v>
      </c>
      <c r="Z131" s="90" t="s">
        <v>564</v>
      </c>
      <c r="AA131" s="111" t="s">
        <v>621</v>
      </c>
      <c r="AB131" s="111" t="s">
        <v>624</v>
      </c>
      <c r="AC131" s="33" t="s">
        <v>531</v>
      </c>
      <c r="AD131" s="90" t="s">
        <v>841</v>
      </c>
      <c r="AE131" s="90" t="s">
        <v>604</v>
      </c>
      <c r="AF131" s="90" t="s">
        <v>590</v>
      </c>
      <c r="AG131" s="90" t="s">
        <v>678</v>
      </c>
      <c r="AH131" s="90" t="s">
        <v>1196</v>
      </c>
      <c r="AI131" s="90"/>
      <c r="AJ131" s="90" t="s">
        <v>688</v>
      </c>
      <c r="AK131" s="90" t="s">
        <v>452</v>
      </c>
      <c r="AL131" s="90" t="e">
        <v>#N/A</v>
      </c>
      <c r="AM131" s="90" t="s">
        <v>874</v>
      </c>
      <c r="AN131" s="90">
        <v>36.099999999976717</v>
      </c>
      <c r="AO131" s="90" t="s">
        <v>710</v>
      </c>
      <c r="AP131" s="90" t="s">
        <v>125</v>
      </c>
      <c r="AQ131" s="90" t="s">
        <v>1227</v>
      </c>
      <c r="AR131" s="90" t="s">
        <v>879</v>
      </c>
      <c r="AS131" s="90" t="s">
        <v>1228</v>
      </c>
      <c r="AT131" s="90" t="s">
        <v>1229</v>
      </c>
      <c r="AU131" s="90">
        <v>186.534639</v>
      </c>
      <c r="AV131" s="90" t="e">
        <v>#N/A</v>
      </c>
      <c r="AW131" s="90" t="e">
        <v>#N/A</v>
      </c>
      <c r="AX131" s="90">
        <v>200</v>
      </c>
      <c r="AY131" s="90" t="e">
        <v>#N/A</v>
      </c>
      <c r="AZ131" s="90">
        <v>2</v>
      </c>
      <c r="BA131" s="90" t="e">
        <v>#N/A</v>
      </c>
      <c r="BB131" s="90" t="e">
        <v>#N/A</v>
      </c>
      <c r="BC131" s="90">
        <v>2</v>
      </c>
      <c r="BD131" s="90" t="e">
        <v>#N/A</v>
      </c>
      <c r="BE131" s="90" t="s">
        <v>921</v>
      </c>
      <c r="BF131" s="90" t="s">
        <v>1322</v>
      </c>
      <c r="BG131" s="90" t="s">
        <v>1323</v>
      </c>
      <c r="BH131" s="90" t="s">
        <v>1315</v>
      </c>
      <c r="BI131" s="90" t="s">
        <v>1316</v>
      </c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 t="s">
        <v>960</v>
      </c>
      <c r="CB131" s="90" t="s">
        <v>1208</v>
      </c>
      <c r="CC131" s="90"/>
      <c r="CD131" s="90"/>
      <c r="CE131" s="90"/>
      <c r="CF131" s="90"/>
      <c r="CG131" s="90"/>
    </row>
    <row r="132" spans="20:85" s="53" customFormat="1" x14ac:dyDescent="0.25">
      <c r="T132" s="111">
        <v>3038</v>
      </c>
      <c r="U132" s="90" t="s">
        <v>743</v>
      </c>
      <c r="V132" s="112">
        <v>45638.027083333334</v>
      </c>
      <c r="W132" s="90" t="s">
        <v>1198</v>
      </c>
      <c r="X132" s="90" t="s">
        <v>489</v>
      </c>
      <c r="Y132" s="113">
        <v>1</v>
      </c>
      <c r="Z132" s="90" t="s">
        <v>6</v>
      </c>
      <c r="AA132" s="111" t="s">
        <v>620</v>
      </c>
      <c r="AB132" s="111" t="s">
        <v>624</v>
      </c>
      <c r="AC132" s="33" t="s">
        <v>531</v>
      </c>
      <c r="AD132" s="90" t="s">
        <v>841</v>
      </c>
      <c r="AE132" s="90" t="s">
        <v>604</v>
      </c>
      <c r="AF132" s="90" t="s">
        <v>855</v>
      </c>
      <c r="AG132" s="90" t="s">
        <v>855</v>
      </c>
      <c r="AH132" s="90"/>
      <c r="AI132" s="90"/>
      <c r="AJ132" s="90" t="s">
        <v>687</v>
      </c>
      <c r="AK132" s="90" t="e">
        <v>#N/A</v>
      </c>
      <c r="AL132" s="90" t="e">
        <v>#N/A</v>
      </c>
      <c r="AM132" s="90" t="s">
        <v>874</v>
      </c>
      <c r="AN132" s="90">
        <v>33.349999999918509</v>
      </c>
      <c r="AO132" s="90" t="s">
        <v>710</v>
      </c>
      <c r="AP132" s="90" t="s">
        <v>1230</v>
      </c>
      <c r="AQ132" s="90" t="s">
        <v>1230</v>
      </c>
      <c r="AR132" s="90" t="s">
        <v>1231</v>
      </c>
      <c r="AS132" s="90" t="s">
        <v>1232</v>
      </c>
      <c r="AT132" s="90" t="s">
        <v>1231</v>
      </c>
      <c r="AU132" s="90" t="e">
        <v>#N/A</v>
      </c>
      <c r="AV132" s="90" t="e">
        <v>#N/A</v>
      </c>
      <c r="AW132" s="90" t="e">
        <v>#N/A</v>
      </c>
      <c r="AX132" s="90">
        <v>200</v>
      </c>
      <c r="AY132" s="90" t="e">
        <v>#N/A</v>
      </c>
      <c r="AZ132" s="90">
        <v>2</v>
      </c>
      <c r="BA132" s="90" t="e">
        <v>#N/A</v>
      </c>
      <c r="BB132" s="90" t="e">
        <v>#N/A</v>
      </c>
      <c r="BC132" s="90">
        <v>1</v>
      </c>
      <c r="BD132" s="90" t="e">
        <v>#N/A</v>
      </c>
      <c r="BE132" s="90" t="s">
        <v>921</v>
      </c>
      <c r="BF132" s="90" t="s">
        <v>1168</v>
      </c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 t="s">
        <v>1169</v>
      </c>
      <c r="CB132" s="90"/>
      <c r="CC132" s="90"/>
      <c r="CD132" s="90"/>
      <c r="CE132" s="90"/>
      <c r="CF132" s="90"/>
      <c r="CG132" s="90"/>
    </row>
    <row r="133" spans="20:85" s="53" customFormat="1" x14ac:dyDescent="0.25">
      <c r="T133" s="111">
        <v>3041</v>
      </c>
      <c r="U133" s="90" t="s">
        <v>742</v>
      </c>
      <c r="V133" s="112">
        <v>45638.452777777777</v>
      </c>
      <c r="W133" s="90" t="s">
        <v>670</v>
      </c>
      <c r="X133" s="90" t="s">
        <v>489</v>
      </c>
      <c r="Y133" s="113">
        <v>1</v>
      </c>
      <c r="Z133" s="90" t="s">
        <v>532</v>
      </c>
      <c r="AA133" s="111" t="s">
        <v>620</v>
      </c>
      <c r="AB133" s="111" t="s">
        <v>621</v>
      </c>
      <c r="AC133" s="33" t="s">
        <v>531</v>
      </c>
      <c r="AD133" s="90" t="s">
        <v>841</v>
      </c>
      <c r="AE133" s="90" t="s">
        <v>593</v>
      </c>
      <c r="AF133" s="90" t="s">
        <v>675</v>
      </c>
      <c r="AG133" s="90" t="s">
        <v>675</v>
      </c>
      <c r="AH133" s="90" t="s">
        <v>1200</v>
      </c>
      <c r="AI133" s="90" t="s">
        <v>630</v>
      </c>
      <c r="AJ133" s="90" t="s">
        <v>687</v>
      </c>
      <c r="AK133" s="90" t="s">
        <v>442</v>
      </c>
      <c r="AL133" s="90" t="s">
        <v>442</v>
      </c>
      <c r="AM133" s="90" t="s">
        <v>874</v>
      </c>
      <c r="AN133" s="90">
        <v>24.133333333418705</v>
      </c>
      <c r="AO133" s="90" t="s">
        <v>710</v>
      </c>
      <c r="AP133" s="90" t="s">
        <v>140</v>
      </c>
      <c r="AQ133" s="90" t="s">
        <v>140</v>
      </c>
      <c r="AR133" s="90" t="s">
        <v>1233</v>
      </c>
      <c r="AS133" s="90" t="s">
        <v>192</v>
      </c>
      <c r="AT133" s="90" t="s">
        <v>1233</v>
      </c>
      <c r="AU133" s="90">
        <v>110.51289199999999</v>
      </c>
      <c r="AV133" s="90">
        <v>0</v>
      </c>
      <c r="AW133" s="90">
        <v>110.51289199999999</v>
      </c>
      <c r="AX133" s="90">
        <v>221.02578399999999</v>
      </c>
      <c r="AY133" s="90">
        <v>3.4003966769230769</v>
      </c>
      <c r="AZ133" s="90">
        <v>2</v>
      </c>
      <c r="BA133" s="90">
        <v>5.4003966769230765</v>
      </c>
      <c r="BB133" s="90">
        <v>2.0368874099573269</v>
      </c>
      <c r="BC133" s="90">
        <v>1</v>
      </c>
      <c r="BD133" s="90">
        <v>0.49094515244755238</v>
      </c>
      <c r="BE133" s="90" t="s">
        <v>957</v>
      </c>
      <c r="BF133" s="90" t="s">
        <v>1324</v>
      </c>
      <c r="BG133" s="90" t="s">
        <v>1325</v>
      </c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 t="s">
        <v>958</v>
      </c>
      <c r="CB133" s="90"/>
      <c r="CC133" s="90"/>
      <c r="CD133" s="90"/>
      <c r="CE133" s="90"/>
      <c r="CF133" s="90"/>
      <c r="CG133" s="90"/>
    </row>
    <row r="134" spans="20:85" s="53" customFormat="1" ht="18" customHeight="1" x14ac:dyDescent="0.25">
      <c r="T134" s="111">
        <v>3042</v>
      </c>
      <c r="U134" s="90" t="s">
        <v>743</v>
      </c>
      <c r="V134" s="112">
        <v>45638.460416666669</v>
      </c>
      <c r="W134" s="90" t="s">
        <v>753</v>
      </c>
      <c r="X134" s="90" t="s">
        <v>503</v>
      </c>
      <c r="Y134" s="113">
        <v>1</v>
      </c>
      <c r="Z134" s="90" t="s">
        <v>508</v>
      </c>
      <c r="AA134" s="111" t="s">
        <v>620</v>
      </c>
      <c r="AB134" s="111" t="s">
        <v>621</v>
      </c>
      <c r="AC134" s="33" t="s">
        <v>531</v>
      </c>
      <c r="AD134" s="90" t="s">
        <v>841</v>
      </c>
      <c r="AE134" s="90" t="s">
        <v>604</v>
      </c>
      <c r="AF134" s="90" t="s">
        <v>671</v>
      </c>
      <c r="AG134" s="90" t="s">
        <v>671</v>
      </c>
      <c r="AH134" s="90"/>
      <c r="AI134" s="90" t="s">
        <v>651</v>
      </c>
      <c r="AJ134" s="90" t="s">
        <v>687</v>
      </c>
      <c r="AK134" s="90" t="s">
        <v>449</v>
      </c>
      <c r="AL134" s="90" t="s">
        <v>449</v>
      </c>
      <c r="AM134" s="90" t="s">
        <v>874</v>
      </c>
      <c r="AN134" s="90">
        <v>22.949999999895226</v>
      </c>
      <c r="AO134" s="90" t="s">
        <v>710</v>
      </c>
      <c r="AP134" s="90" t="s">
        <v>160</v>
      </c>
      <c r="AQ134" s="90" t="s">
        <v>160</v>
      </c>
      <c r="AR134" s="90" t="s">
        <v>945</v>
      </c>
      <c r="AS134" s="90" t="s">
        <v>284</v>
      </c>
      <c r="AT134" s="90" t="s">
        <v>945</v>
      </c>
      <c r="AU134" s="90">
        <v>140.96962500000001</v>
      </c>
      <c r="AV134" s="90">
        <v>0</v>
      </c>
      <c r="AW134" s="90">
        <v>140.96962500000001</v>
      </c>
      <c r="AX134" s="90">
        <v>281.93925000000002</v>
      </c>
      <c r="AY134" s="90">
        <v>4.3375269230769229</v>
      </c>
      <c r="AZ134" s="90">
        <v>2</v>
      </c>
      <c r="BA134" s="90">
        <v>6.3375269230769229</v>
      </c>
      <c r="BB134" s="90">
        <v>1.735692823638437</v>
      </c>
      <c r="BC134" s="90">
        <v>1</v>
      </c>
      <c r="BD134" s="90">
        <v>0.57613881118881116</v>
      </c>
      <c r="BE134" s="90" t="s">
        <v>921</v>
      </c>
      <c r="BF134" s="90" t="s">
        <v>980</v>
      </c>
      <c r="BG134" s="90" t="s">
        <v>981</v>
      </c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 t="s">
        <v>982</v>
      </c>
      <c r="CB134" s="90"/>
      <c r="CC134" s="90"/>
      <c r="CD134" s="90"/>
      <c r="CE134" s="90"/>
      <c r="CF134" s="90"/>
      <c r="CG134" s="90"/>
    </row>
    <row r="135" spans="20:85" s="53" customFormat="1" ht="18" customHeight="1" x14ac:dyDescent="0.25">
      <c r="T135" s="111">
        <v>3043</v>
      </c>
      <c r="U135" s="90" t="s">
        <v>743</v>
      </c>
      <c r="V135" s="112">
        <v>45638.461805555555</v>
      </c>
      <c r="W135" s="90" t="s">
        <v>753</v>
      </c>
      <c r="X135" s="90" t="s">
        <v>491</v>
      </c>
      <c r="Y135" s="113">
        <v>1</v>
      </c>
      <c r="Z135" s="90" t="s">
        <v>508</v>
      </c>
      <c r="AA135" s="111" t="s">
        <v>620</v>
      </c>
      <c r="AB135" s="111" t="s">
        <v>621</v>
      </c>
      <c r="AC135" s="90" t="s">
        <v>531</v>
      </c>
      <c r="AD135" s="90" t="s">
        <v>841</v>
      </c>
      <c r="AE135" s="90" t="s">
        <v>604</v>
      </c>
      <c r="AF135" s="90" t="s">
        <v>671</v>
      </c>
      <c r="AG135" s="90" t="s">
        <v>619</v>
      </c>
      <c r="AH135" s="90"/>
      <c r="AI135" s="90" t="s">
        <v>651</v>
      </c>
      <c r="AJ135" s="90" t="s">
        <v>688</v>
      </c>
      <c r="AK135" s="90" t="s">
        <v>449</v>
      </c>
      <c r="AL135" s="90" t="s">
        <v>449</v>
      </c>
      <c r="AM135" s="90" t="s">
        <v>874</v>
      </c>
      <c r="AN135" s="90">
        <v>22.916666666627862</v>
      </c>
      <c r="AO135" s="90" t="s">
        <v>710</v>
      </c>
      <c r="AP135" s="90" t="s">
        <v>160</v>
      </c>
      <c r="AQ135" s="90" t="s">
        <v>90</v>
      </c>
      <c r="AR135" s="90" t="s">
        <v>945</v>
      </c>
      <c r="AS135" s="90" t="s">
        <v>286</v>
      </c>
      <c r="AT135" s="90" t="s">
        <v>880</v>
      </c>
      <c r="AU135" s="90">
        <v>140.96962500000001</v>
      </c>
      <c r="AV135" s="90">
        <v>2.9532050000000001</v>
      </c>
      <c r="AW135" s="90">
        <v>143.498819</v>
      </c>
      <c r="AX135" s="90">
        <v>287.421649</v>
      </c>
      <c r="AY135" s="90">
        <v>4.4459247764705889</v>
      </c>
      <c r="AZ135" s="90">
        <v>2</v>
      </c>
      <c r="BA135" s="90">
        <v>6.4459247764705889</v>
      </c>
      <c r="BB135" s="90">
        <v>1.7065045562047276</v>
      </c>
      <c r="BC135" s="90">
        <v>1</v>
      </c>
      <c r="BD135" s="90">
        <v>0.58599316149732628</v>
      </c>
      <c r="BE135" s="90" t="s">
        <v>921</v>
      </c>
      <c r="BF135" s="90" t="s">
        <v>980</v>
      </c>
      <c r="BG135" s="90" t="s">
        <v>981</v>
      </c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 t="s">
        <v>982</v>
      </c>
      <c r="CB135" s="90"/>
      <c r="CC135" s="90"/>
      <c r="CD135" s="90"/>
      <c r="CE135" s="90"/>
      <c r="CF135" s="90"/>
      <c r="CG135" s="90"/>
    </row>
    <row r="136" spans="20:85" s="53" customFormat="1" x14ac:dyDescent="0.25">
      <c r="T136" s="111">
        <v>3044</v>
      </c>
      <c r="U136" s="90" t="s">
        <v>717</v>
      </c>
      <c r="V136" s="112">
        <v>45638.497916666667</v>
      </c>
      <c r="W136" s="90" t="s">
        <v>510</v>
      </c>
      <c r="X136" s="90" t="s">
        <v>500</v>
      </c>
      <c r="Y136" s="113">
        <v>3</v>
      </c>
      <c r="Z136" s="90" t="s">
        <v>4</v>
      </c>
      <c r="AA136" s="111" t="s">
        <v>620</v>
      </c>
      <c r="AB136" s="111" t="s">
        <v>624</v>
      </c>
      <c r="AC136" s="90" t="s">
        <v>531</v>
      </c>
      <c r="AD136" s="90" t="s">
        <v>841</v>
      </c>
      <c r="AE136" s="90" t="s">
        <v>606</v>
      </c>
      <c r="AF136" s="90" t="s">
        <v>519</v>
      </c>
      <c r="AG136" s="90" t="s">
        <v>519</v>
      </c>
      <c r="AH136" s="90" t="s">
        <v>1201</v>
      </c>
      <c r="AI136" s="90" t="s">
        <v>633</v>
      </c>
      <c r="AJ136" s="90" t="s">
        <v>687</v>
      </c>
      <c r="AK136" s="90" t="s">
        <v>465</v>
      </c>
      <c r="AL136" s="90" t="s">
        <v>465</v>
      </c>
      <c r="AM136" s="90" t="s">
        <v>874</v>
      </c>
      <c r="AN136" s="90">
        <v>27.049999999988358</v>
      </c>
      <c r="AO136" s="90" t="s">
        <v>710</v>
      </c>
      <c r="AP136" s="90" t="s">
        <v>107</v>
      </c>
      <c r="AQ136" s="90" t="s">
        <v>107</v>
      </c>
      <c r="AR136" s="90" t="s">
        <v>1134</v>
      </c>
      <c r="AS136" s="90" t="s">
        <v>399</v>
      </c>
      <c r="AT136" s="90" t="s">
        <v>1134</v>
      </c>
      <c r="AU136" s="90">
        <v>106.761611</v>
      </c>
      <c r="AV136" s="90">
        <v>0</v>
      </c>
      <c r="AW136" s="90">
        <v>106.761611</v>
      </c>
      <c r="AX136" s="90">
        <v>213.523222</v>
      </c>
      <c r="AY136" s="90">
        <v>3.2849726461538462</v>
      </c>
      <c r="AZ136" s="90">
        <v>2</v>
      </c>
      <c r="BA136" s="90">
        <v>5.2849726461538467</v>
      </c>
      <c r="BB136" s="90">
        <v>2.0813731189328446</v>
      </c>
      <c r="BC136" s="90">
        <v>3</v>
      </c>
      <c r="BD136" s="90">
        <v>1.4413561762237763</v>
      </c>
      <c r="BE136" s="90" t="s">
        <v>957</v>
      </c>
      <c r="BF136" s="90" t="s">
        <v>1214</v>
      </c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 t="s">
        <v>1144</v>
      </c>
      <c r="CB136" s="90"/>
      <c r="CC136" s="90"/>
      <c r="CD136" s="90"/>
      <c r="CE136" s="90"/>
      <c r="CF136" s="90"/>
      <c r="CG136" s="90"/>
    </row>
    <row r="137" spans="20:85" s="53" customFormat="1" x14ac:dyDescent="0.25">
      <c r="T137" s="111">
        <v>3053</v>
      </c>
      <c r="U137" s="90" t="s">
        <v>717</v>
      </c>
      <c r="V137" s="112">
        <v>45638.700694444444</v>
      </c>
      <c r="W137" s="90" t="s">
        <v>511</v>
      </c>
      <c r="X137" s="90" t="s">
        <v>500</v>
      </c>
      <c r="Y137" s="113">
        <v>1</v>
      </c>
      <c r="Z137" s="90" t="s">
        <v>487</v>
      </c>
      <c r="AA137" s="111" t="s">
        <v>620</v>
      </c>
      <c r="AB137" s="111" t="s">
        <v>624</v>
      </c>
      <c r="AC137" s="90" t="s">
        <v>531</v>
      </c>
      <c r="AD137" s="90" t="s">
        <v>841</v>
      </c>
      <c r="AE137" s="90" t="s">
        <v>604</v>
      </c>
      <c r="AF137" s="90" t="s">
        <v>560</v>
      </c>
      <c r="AG137" s="90" t="s">
        <v>765</v>
      </c>
      <c r="AH137" s="90"/>
      <c r="AI137" s="90" t="s">
        <v>633</v>
      </c>
      <c r="AJ137" s="90" t="s">
        <v>687</v>
      </c>
      <c r="AK137" s="90" t="s">
        <v>434</v>
      </c>
      <c r="AL137" s="90" t="s">
        <v>434</v>
      </c>
      <c r="AM137" s="90" t="s">
        <v>874</v>
      </c>
      <c r="AN137" s="90">
        <v>17.183333333290648</v>
      </c>
      <c r="AO137" s="90" t="s">
        <v>710</v>
      </c>
      <c r="AP137" s="90" t="s">
        <v>34</v>
      </c>
      <c r="AQ137" s="90" t="s">
        <v>31</v>
      </c>
      <c r="AR137" s="90" t="s">
        <v>885</v>
      </c>
      <c r="AS137" s="90" t="s">
        <v>348</v>
      </c>
      <c r="AT137" s="90" t="s">
        <v>954</v>
      </c>
      <c r="AU137" s="90">
        <v>76.089281999999997</v>
      </c>
      <c r="AV137" s="90">
        <v>4.7240919999999997</v>
      </c>
      <c r="AW137" s="90">
        <v>71.725022999999993</v>
      </c>
      <c r="AX137" s="90">
        <v>152.53839699999997</v>
      </c>
      <c r="AY137" s="90">
        <v>2.3852213366515835</v>
      </c>
      <c r="AZ137" s="90">
        <v>2</v>
      </c>
      <c r="BA137" s="90">
        <v>4.3852213366515835</v>
      </c>
      <c r="BB137" s="90">
        <v>2.5084252664882025</v>
      </c>
      <c r="BC137" s="90">
        <v>1</v>
      </c>
      <c r="BD137" s="90">
        <v>0.39865648515014396</v>
      </c>
      <c r="BE137" s="90" t="s">
        <v>957</v>
      </c>
      <c r="BF137" s="90" t="s">
        <v>1237</v>
      </c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</row>
    <row r="138" spans="20:85" s="53" customFormat="1" x14ac:dyDescent="0.25">
      <c r="T138" s="106">
        <v>3040</v>
      </c>
      <c r="U138" s="33" t="s">
        <v>717</v>
      </c>
      <c r="V138" s="39">
        <v>45638.43472222222</v>
      </c>
      <c r="W138" s="33" t="s">
        <v>588</v>
      </c>
      <c r="X138" s="33" t="s">
        <v>500</v>
      </c>
      <c r="Y138" s="33">
        <v>3</v>
      </c>
      <c r="Z138" s="33" t="s">
        <v>492</v>
      </c>
      <c r="AA138" s="33" t="s">
        <v>621</v>
      </c>
      <c r="AB138" s="33" t="s">
        <v>624</v>
      </c>
      <c r="AC138" s="33" t="s">
        <v>531</v>
      </c>
      <c r="AD138" s="33" t="s">
        <v>1156</v>
      </c>
      <c r="AE138" s="33" t="s">
        <v>611</v>
      </c>
      <c r="AF138" s="33" t="s">
        <v>490</v>
      </c>
      <c r="AG138" s="33" t="s">
        <v>690</v>
      </c>
      <c r="AH138" s="33"/>
      <c r="AI138" s="33"/>
      <c r="AJ138" s="33" t="s">
        <v>688</v>
      </c>
      <c r="AK138" s="40" t="s">
        <v>440</v>
      </c>
      <c r="AL138" s="40" t="e">
        <v>#N/A</v>
      </c>
      <c r="AM138" s="41" t="s">
        <v>874</v>
      </c>
      <c r="AN138" s="42">
        <v>47.900000000023283</v>
      </c>
      <c r="AO138" s="43" t="s">
        <v>710</v>
      </c>
      <c r="AP138" s="44" t="s">
        <v>123</v>
      </c>
      <c r="AQ138" s="44" t="s">
        <v>625</v>
      </c>
      <c r="AR138" s="44" t="s">
        <v>936</v>
      </c>
      <c r="AS138" s="44" t="s">
        <v>1271</v>
      </c>
      <c r="AT138" s="44" t="s">
        <v>1181</v>
      </c>
      <c r="AU138" s="45">
        <v>83.239863</v>
      </c>
      <c r="AV138" s="45" t="e">
        <v>#N/A</v>
      </c>
      <c r="AW138" s="45">
        <v>90.548843000000005</v>
      </c>
      <c r="AX138" s="46">
        <v>200</v>
      </c>
      <c r="AY138" s="47" t="e">
        <v>#N/A</v>
      </c>
      <c r="AZ138" s="47">
        <v>2</v>
      </c>
      <c r="BA138" s="47" t="e">
        <v>#N/A</v>
      </c>
      <c r="BB138" s="46" t="e">
        <v>#N/A</v>
      </c>
      <c r="BC138" s="44">
        <v>3</v>
      </c>
      <c r="BD138" s="47" t="e">
        <v>#N/A</v>
      </c>
      <c r="BE138" s="54" t="s">
        <v>957</v>
      </c>
      <c r="BF138" s="54" t="s">
        <v>1286</v>
      </c>
      <c r="BG138" s="54" t="s">
        <v>1285</v>
      </c>
      <c r="BH138" s="54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 t="s">
        <v>1063</v>
      </c>
      <c r="CB138" s="33" t="s">
        <v>1065</v>
      </c>
      <c r="CC138" s="33"/>
      <c r="CD138" s="33"/>
      <c r="CE138" s="33"/>
      <c r="CF138" s="33"/>
      <c r="CG138" s="49"/>
    </row>
    <row r="139" spans="20:85" s="53" customFormat="1" x14ac:dyDescent="0.25">
      <c r="T139" s="94">
        <v>3045</v>
      </c>
      <c r="U139" s="54" t="s">
        <v>803</v>
      </c>
      <c r="V139" s="62">
        <v>45638.520833333336</v>
      </c>
      <c r="W139" s="54" t="s">
        <v>574</v>
      </c>
      <c r="X139" s="54" t="s">
        <v>744</v>
      </c>
      <c r="Y139" s="54">
        <v>2</v>
      </c>
      <c r="Z139" s="54" t="s">
        <v>589</v>
      </c>
      <c r="AA139" s="54" t="s">
        <v>621</v>
      </c>
      <c r="AB139" s="54" t="s">
        <v>624</v>
      </c>
      <c r="AC139" s="54" t="s">
        <v>1</v>
      </c>
      <c r="AD139" s="54" t="s">
        <v>1156</v>
      </c>
      <c r="AE139" s="54" t="s">
        <v>1000</v>
      </c>
      <c r="AF139" s="54" t="s">
        <v>638</v>
      </c>
      <c r="AG139" s="54" t="s">
        <v>642</v>
      </c>
      <c r="AH139" s="54"/>
      <c r="AI139" s="54"/>
      <c r="AJ139" s="54" t="s">
        <v>688</v>
      </c>
      <c r="AK139" s="50" t="s">
        <v>429</v>
      </c>
      <c r="AL139" s="50" t="s">
        <v>451</v>
      </c>
      <c r="AM139" s="55" t="s">
        <v>862</v>
      </c>
      <c r="AN139" s="56">
        <v>48</v>
      </c>
      <c r="AO139" s="57" t="s">
        <v>710</v>
      </c>
      <c r="AP139" s="58" t="s">
        <v>14</v>
      </c>
      <c r="AQ139" s="58" t="s">
        <v>126</v>
      </c>
      <c r="AR139" s="58" t="s">
        <v>871</v>
      </c>
      <c r="AS139" s="58" t="s">
        <v>245</v>
      </c>
      <c r="AT139" s="58" t="s">
        <v>1226</v>
      </c>
      <c r="AU139" s="59">
        <v>77.231565000000003</v>
      </c>
      <c r="AV139" s="59">
        <v>64.800723000000005</v>
      </c>
      <c r="AW139" s="59">
        <v>111.18156500000001</v>
      </c>
      <c r="AX139" s="60">
        <v>253.213853</v>
      </c>
      <c r="AY139" s="51">
        <v>4.4233864325791856</v>
      </c>
      <c r="AZ139" s="51">
        <v>2</v>
      </c>
      <c r="BA139" s="51">
        <v>6.4233864325791856</v>
      </c>
      <c r="BB139" s="60">
        <v>1.7124923302463004</v>
      </c>
      <c r="BC139" s="58">
        <v>2</v>
      </c>
      <c r="BD139" s="51">
        <v>1.1678884422871245</v>
      </c>
      <c r="BE139" s="54" t="s">
        <v>921</v>
      </c>
      <c r="BF139" s="54" t="s">
        <v>980</v>
      </c>
      <c r="BG139" s="54" t="s">
        <v>981</v>
      </c>
      <c r="BH139" s="54" t="s">
        <v>1059</v>
      </c>
      <c r="BI139" s="54" t="s">
        <v>1060</v>
      </c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 t="s">
        <v>982</v>
      </c>
      <c r="CB139" s="54"/>
      <c r="CC139" s="54"/>
      <c r="CD139" s="54"/>
      <c r="CE139" s="54"/>
      <c r="CF139" s="54"/>
      <c r="CG139" s="61"/>
    </row>
    <row r="140" spans="20:85" s="53" customFormat="1" x14ac:dyDescent="0.25">
      <c r="T140" s="106">
        <v>3046</v>
      </c>
      <c r="U140" s="33" t="s">
        <v>803</v>
      </c>
      <c r="V140" s="39">
        <v>45638.521527777775</v>
      </c>
      <c r="W140" s="33" t="s">
        <v>574</v>
      </c>
      <c r="X140" s="33" t="s">
        <v>719</v>
      </c>
      <c r="Y140" s="33">
        <v>2</v>
      </c>
      <c r="Z140" s="33" t="s">
        <v>589</v>
      </c>
      <c r="AA140" s="33" t="s">
        <v>621</v>
      </c>
      <c r="AB140" s="33" t="s">
        <v>624</v>
      </c>
      <c r="AC140" s="33" t="s">
        <v>1</v>
      </c>
      <c r="AD140" s="33" t="s">
        <v>1156</v>
      </c>
      <c r="AE140" s="33" t="s">
        <v>1202</v>
      </c>
      <c r="AF140" s="33" t="s">
        <v>638</v>
      </c>
      <c r="AG140" s="33" t="s">
        <v>642</v>
      </c>
      <c r="AH140" s="33"/>
      <c r="AI140" s="33"/>
      <c r="AJ140" s="33" t="s">
        <v>688</v>
      </c>
      <c r="AK140" s="40" t="s">
        <v>429</v>
      </c>
      <c r="AL140" s="40" t="s">
        <v>451</v>
      </c>
      <c r="AM140" s="41" t="s">
        <v>862</v>
      </c>
      <c r="AN140" s="42">
        <v>48</v>
      </c>
      <c r="AO140" s="43" t="s">
        <v>710</v>
      </c>
      <c r="AP140" s="44" t="s">
        <v>14</v>
      </c>
      <c r="AQ140" s="44" t="s">
        <v>126</v>
      </c>
      <c r="AR140" s="44" t="s">
        <v>871</v>
      </c>
      <c r="AS140" s="44" t="s">
        <v>245</v>
      </c>
      <c r="AT140" s="44" t="s">
        <v>1226</v>
      </c>
      <c r="AU140" s="45">
        <v>77.231565000000003</v>
      </c>
      <c r="AV140" s="45">
        <v>64.800723000000005</v>
      </c>
      <c r="AW140" s="45">
        <v>111.18156500000001</v>
      </c>
      <c r="AX140" s="46">
        <v>253.213853</v>
      </c>
      <c r="AY140" s="47">
        <v>4.4233864325791856</v>
      </c>
      <c r="AZ140" s="47">
        <v>2</v>
      </c>
      <c r="BA140" s="47">
        <v>6.4233864325791856</v>
      </c>
      <c r="BB140" s="46">
        <v>1.7124923302463004</v>
      </c>
      <c r="BC140" s="44">
        <v>2</v>
      </c>
      <c r="BD140" s="47">
        <v>1.1678884422871245</v>
      </c>
      <c r="BE140" s="33" t="s">
        <v>921</v>
      </c>
      <c r="BF140" s="33" t="s">
        <v>1059</v>
      </c>
      <c r="BG140" s="33" t="s">
        <v>1060</v>
      </c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 t="s">
        <v>1057</v>
      </c>
      <c r="CB140" s="33"/>
      <c r="CC140" s="33"/>
      <c r="CD140" s="33"/>
      <c r="CE140" s="33"/>
      <c r="CF140" s="33"/>
      <c r="CG140" s="49"/>
    </row>
    <row r="141" spans="20:85" s="53" customFormat="1" x14ac:dyDescent="0.25">
      <c r="T141" s="94">
        <v>3047</v>
      </c>
      <c r="U141" s="54" t="s">
        <v>803</v>
      </c>
      <c r="V141" s="62">
        <v>45638.522222222222</v>
      </c>
      <c r="W141" s="54" t="s">
        <v>574</v>
      </c>
      <c r="X141" s="54" t="s">
        <v>5</v>
      </c>
      <c r="Y141" s="54">
        <v>1</v>
      </c>
      <c r="Z141" s="54" t="s">
        <v>589</v>
      </c>
      <c r="AA141" s="54" t="s">
        <v>620</v>
      </c>
      <c r="AB141" s="54" t="s">
        <v>621</v>
      </c>
      <c r="AC141" s="54" t="s">
        <v>1</v>
      </c>
      <c r="AD141" s="54" t="s">
        <v>1156</v>
      </c>
      <c r="AE141" s="54" t="s">
        <v>1203</v>
      </c>
      <c r="AF141" s="54" t="s">
        <v>638</v>
      </c>
      <c r="AG141" s="54" t="s">
        <v>642</v>
      </c>
      <c r="AH141" s="54"/>
      <c r="AI141" s="54"/>
      <c r="AJ141" s="54" t="s">
        <v>688</v>
      </c>
      <c r="AK141" s="50" t="s">
        <v>429</v>
      </c>
      <c r="AL141" s="50" t="s">
        <v>451</v>
      </c>
      <c r="AM141" s="55" t="s">
        <v>862</v>
      </c>
      <c r="AN141" s="56">
        <v>48</v>
      </c>
      <c r="AO141" s="57" t="s">
        <v>710</v>
      </c>
      <c r="AP141" s="58" t="s">
        <v>14</v>
      </c>
      <c r="AQ141" s="58" t="s">
        <v>126</v>
      </c>
      <c r="AR141" s="58" t="s">
        <v>871</v>
      </c>
      <c r="AS141" s="58" t="s">
        <v>245</v>
      </c>
      <c r="AT141" s="58" t="s">
        <v>1226</v>
      </c>
      <c r="AU141" s="59">
        <v>77.231565000000003</v>
      </c>
      <c r="AV141" s="59">
        <v>64.800723000000005</v>
      </c>
      <c r="AW141" s="59">
        <v>111.18156500000001</v>
      </c>
      <c r="AX141" s="60">
        <v>253.213853</v>
      </c>
      <c r="AY141" s="51">
        <v>4.4233864325791856</v>
      </c>
      <c r="AZ141" s="51">
        <v>2</v>
      </c>
      <c r="BA141" s="51">
        <v>6.4233864325791856</v>
      </c>
      <c r="BB141" s="60">
        <v>1.7124923302463004</v>
      </c>
      <c r="BC141" s="58">
        <v>1</v>
      </c>
      <c r="BD141" s="51">
        <v>0.58394422114356226</v>
      </c>
      <c r="BE141" s="54" t="s">
        <v>921</v>
      </c>
      <c r="BF141" s="54" t="s">
        <v>980</v>
      </c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 t="s">
        <v>982</v>
      </c>
      <c r="CB141" s="54"/>
      <c r="CC141" s="54"/>
      <c r="CD141" s="54"/>
      <c r="CE141" s="54"/>
      <c r="CF141" s="54"/>
      <c r="CG141" s="61"/>
    </row>
    <row r="142" spans="20:85" s="53" customFormat="1" x14ac:dyDescent="0.25">
      <c r="T142" s="106">
        <v>3048</v>
      </c>
      <c r="U142" s="33" t="s">
        <v>742</v>
      </c>
      <c r="V142" s="39">
        <v>45638.557638888888</v>
      </c>
      <c r="W142" s="33" t="s">
        <v>670</v>
      </c>
      <c r="X142" s="33" t="s">
        <v>489</v>
      </c>
      <c r="Y142" s="33">
        <v>1</v>
      </c>
      <c r="Z142" s="33" t="s">
        <v>532</v>
      </c>
      <c r="AA142" s="33" t="s">
        <v>620</v>
      </c>
      <c r="AB142" s="33" t="s">
        <v>621</v>
      </c>
      <c r="AC142" s="33" t="s">
        <v>1</v>
      </c>
      <c r="AD142" s="33" t="s">
        <v>1156</v>
      </c>
      <c r="AE142" s="33" t="s">
        <v>1221</v>
      </c>
      <c r="AF142" s="33" t="s">
        <v>675</v>
      </c>
      <c r="AG142" s="33" t="s">
        <v>552</v>
      </c>
      <c r="AH142" s="33"/>
      <c r="AI142" s="33"/>
      <c r="AJ142" s="33" t="s">
        <v>687</v>
      </c>
      <c r="AK142" s="40" t="s">
        <v>442</v>
      </c>
      <c r="AL142" s="40" t="s">
        <v>448</v>
      </c>
      <c r="AM142" s="41" t="s">
        <v>862</v>
      </c>
      <c r="AN142" s="42">
        <v>48.033333333441988</v>
      </c>
      <c r="AO142" s="43" t="s">
        <v>710</v>
      </c>
      <c r="AP142" s="44" t="s">
        <v>140</v>
      </c>
      <c r="AQ142" s="44" t="s">
        <v>142</v>
      </c>
      <c r="AR142" s="44" t="s">
        <v>1233</v>
      </c>
      <c r="AS142" s="44" t="s">
        <v>198</v>
      </c>
      <c r="AT142" s="44" t="s">
        <v>1272</v>
      </c>
      <c r="AU142" s="45">
        <v>110.51289199999999</v>
      </c>
      <c r="AV142" s="45">
        <v>59.723353000000003</v>
      </c>
      <c r="AW142" s="45">
        <v>110.14722399999999</v>
      </c>
      <c r="AX142" s="46">
        <v>280.38346899999999</v>
      </c>
      <c r="AY142" s="47">
        <v>4.8000263800904976</v>
      </c>
      <c r="AZ142" s="47">
        <v>2</v>
      </c>
      <c r="BA142" s="47">
        <v>6.8000263800904976</v>
      </c>
      <c r="BB142" s="46">
        <v>1.6176407833073152</v>
      </c>
      <c r="BC142" s="44">
        <v>1</v>
      </c>
      <c r="BD142" s="47">
        <v>0.61818421637186349</v>
      </c>
      <c r="BE142" s="33" t="s">
        <v>921</v>
      </c>
      <c r="BF142" s="33" t="s">
        <v>1331</v>
      </c>
      <c r="BG142" s="33" t="s">
        <v>1332</v>
      </c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 t="s">
        <v>1054</v>
      </c>
      <c r="CB142" s="33"/>
      <c r="CC142" s="33"/>
      <c r="CD142" s="33"/>
      <c r="CE142" s="33"/>
      <c r="CF142" s="33"/>
      <c r="CG142" s="49"/>
    </row>
    <row r="143" spans="20:85" s="53" customFormat="1" x14ac:dyDescent="0.25">
      <c r="T143" s="94">
        <v>3049</v>
      </c>
      <c r="U143" s="54" t="s">
        <v>745</v>
      </c>
      <c r="V143" s="62">
        <v>45638.606944444444</v>
      </c>
      <c r="W143" s="54" t="s">
        <v>654</v>
      </c>
      <c r="X143" s="54" t="s">
        <v>485</v>
      </c>
      <c r="Y143" s="54">
        <v>3</v>
      </c>
      <c r="Z143" s="54" t="s">
        <v>655</v>
      </c>
      <c r="AA143" s="54" t="s">
        <v>624</v>
      </c>
      <c r="AB143" s="54" t="s">
        <v>624</v>
      </c>
      <c r="AC143" s="33" t="s">
        <v>531</v>
      </c>
      <c r="AD143" s="54" t="s">
        <v>1156</v>
      </c>
      <c r="AE143" s="54" t="s">
        <v>604</v>
      </c>
      <c r="AF143" s="54" t="s">
        <v>548</v>
      </c>
      <c r="AG143" s="54" t="s">
        <v>910</v>
      </c>
      <c r="AH143" s="54"/>
      <c r="AI143" s="54"/>
      <c r="AJ143" s="54" t="s">
        <v>687</v>
      </c>
      <c r="AK143" s="50" t="s">
        <v>432</v>
      </c>
      <c r="AL143" s="50" t="s">
        <v>445</v>
      </c>
      <c r="AM143" s="55" t="s">
        <v>874</v>
      </c>
      <c r="AN143" s="56">
        <v>43.433333333290648</v>
      </c>
      <c r="AO143" s="57" t="s">
        <v>710</v>
      </c>
      <c r="AP143" s="58" t="s">
        <v>148</v>
      </c>
      <c r="AQ143" s="58" t="s">
        <v>93</v>
      </c>
      <c r="AR143" s="58" t="s">
        <v>1273</v>
      </c>
      <c r="AS143" s="58" t="s">
        <v>264</v>
      </c>
      <c r="AT143" s="58" t="s">
        <v>947</v>
      </c>
      <c r="AU143" s="59">
        <v>71.045769000000007</v>
      </c>
      <c r="AV143" s="59">
        <v>68.376677000000001</v>
      </c>
      <c r="AW143" s="59">
        <v>110.42820500000001</v>
      </c>
      <c r="AX143" s="60">
        <v>249.85065100000003</v>
      </c>
      <c r="AY143" s="51">
        <v>4.4007702805429867</v>
      </c>
      <c r="AZ143" s="51">
        <v>2</v>
      </c>
      <c r="BA143" s="51">
        <v>6.4007702805429867</v>
      </c>
      <c r="BB143" s="60">
        <v>1.7185431624437011</v>
      </c>
      <c r="BC143" s="58">
        <v>3</v>
      </c>
      <c r="BD143" s="51">
        <v>1.745664621966269</v>
      </c>
      <c r="BE143" s="54" t="s">
        <v>957</v>
      </c>
      <c r="BF143" s="54" t="s">
        <v>1282</v>
      </c>
      <c r="BG143" s="54" t="s">
        <v>1284</v>
      </c>
      <c r="BH143" s="54" t="s">
        <v>1283</v>
      </c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 t="s">
        <v>986</v>
      </c>
      <c r="CB143" s="54" t="s">
        <v>989</v>
      </c>
      <c r="CC143" s="54" t="s">
        <v>988</v>
      </c>
      <c r="CD143" s="54"/>
      <c r="CE143" s="54"/>
      <c r="CF143" s="54"/>
      <c r="CG143" s="61"/>
    </row>
    <row r="144" spans="20:85" s="53" customFormat="1" x14ac:dyDescent="0.25">
      <c r="T144" s="106">
        <v>3051</v>
      </c>
      <c r="U144" s="33" t="s">
        <v>742</v>
      </c>
      <c r="V144" s="39">
        <v>45638.634722222225</v>
      </c>
      <c r="W144" s="33" t="s">
        <v>670</v>
      </c>
      <c r="X144" s="33" t="s">
        <v>491</v>
      </c>
      <c r="Y144" s="33">
        <v>1</v>
      </c>
      <c r="Z144" s="33" t="s">
        <v>532</v>
      </c>
      <c r="AA144" s="33" t="s">
        <v>620</v>
      </c>
      <c r="AB144" s="33" t="s">
        <v>621</v>
      </c>
      <c r="AC144" s="33" t="s">
        <v>1</v>
      </c>
      <c r="AD144" s="33" t="s">
        <v>1156</v>
      </c>
      <c r="AE144" s="33" t="s">
        <v>617</v>
      </c>
      <c r="AF144" s="33" t="s">
        <v>990</v>
      </c>
      <c r="AG144" s="33" t="s">
        <v>552</v>
      </c>
      <c r="AH144" s="33"/>
      <c r="AI144" s="33"/>
      <c r="AJ144" s="33" t="s">
        <v>687</v>
      </c>
      <c r="AK144" s="40" t="s">
        <v>442</v>
      </c>
      <c r="AL144" s="40" t="s">
        <v>448</v>
      </c>
      <c r="AM144" s="41" t="s">
        <v>862</v>
      </c>
      <c r="AN144" s="42">
        <v>48.266666666662786</v>
      </c>
      <c r="AO144" s="43" t="s">
        <v>710</v>
      </c>
      <c r="AP144" s="44" t="s">
        <v>143</v>
      </c>
      <c r="AQ144" s="44" t="s">
        <v>142</v>
      </c>
      <c r="AR144" s="44" t="s">
        <v>1017</v>
      </c>
      <c r="AS144" s="44" t="s">
        <v>193</v>
      </c>
      <c r="AT144" s="44" t="s">
        <v>1272</v>
      </c>
      <c r="AU144" s="45">
        <v>101.59112500000001</v>
      </c>
      <c r="AV144" s="45">
        <v>61.668005999999998</v>
      </c>
      <c r="AW144" s="45">
        <v>110.14722399999999</v>
      </c>
      <c r="AX144" s="46">
        <v>273.40635499999996</v>
      </c>
      <c r="AY144" s="47">
        <v>4.7085249674208143</v>
      </c>
      <c r="AZ144" s="47">
        <v>2</v>
      </c>
      <c r="BA144" s="47">
        <v>6.7085249674208143</v>
      </c>
      <c r="BB144" s="46">
        <v>1.6397047120522386</v>
      </c>
      <c r="BC144" s="44">
        <v>1</v>
      </c>
      <c r="BD144" s="47">
        <v>0.60986590612916503</v>
      </c>
      <c r="BE144" s="33" t="s">
        <v>921</v>
      </c>
      <c r="BF144" s="33" t="s">
        <v>1333</v>
      </c>
      <c r="BG144" s="33" t="s">
        <v>1334</v>
      </c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 t="s">
        <v>1044</v>
      </c>
      <c r="CB144" s="33"/>
      <c r="CC144" s="33"/>
      <c r="CD144" s="33"/>
      <c r="CE144" s="33"/>
      <c r="CF144" s="33"/>
      <c r="CG144" s="49"/>
    </row>
    <row r="145" spans="1:85" s="53" customFormat="1" x14ac:dyDescent="0.25">
      <c r="T145" s="94">
        <v>3052</v>
      </c>
      <c r="U145" s="54" t="s">
        <v>742</v>
      </c>
      <c r="V145" s="62">
        <v>45638.637499999997</v>
      </c>
      <c r="W145" s="54" t="s">
        <v>670</v>
      </c>
      <c r="X145" s="54" t="s">
        <v>493</v>
      </c>
      <c r="Y145" s="54">
        <v>1</v>
      </c>
      <c r="Z145" s="54" t="s">
        <v>532</v>
      </c>
      <c r="AA145" s="54" t="s">
        <v>620</v>
      </c>
      <c r="AB145" s="54" t="s">
        <v>621</v>
      </c>
      <c r="AC145" s="54" t="s">
        <v>1</v>
      </c>
      <c r="AD145" s="54" t="s">
        <v>1156</v>
      </c>
      <c r="AE145" s="54" t="s">
        <v>617</v>
      </c>
      <c r="AF145" s="54" t="s">
        <v>990</v>
      </c>
      <c r="AG145" s="54" t="s">
        <v>552</v>
      </c>
      <c r="AH145" s="54"/>
      <c r="AI145" s="54"/>
      <c r="AJ145" s="54" t="s">
        <v>687</v>
      </c>
      <c r="AK145" s="50" t="s">
        <v>442</v>
      </c>
      <c r="AL145" s="50" t="s">
        <v>448</v>
      </c>
      <c r="AM145" s="55" t="s">
        <v>862</v>
      </c>
      <c r="AN145" s="56">
        <v>48.200000000128057</v>
      </c>
      <c r="AO145" s="57" t="s">
        <v>710</v>
      </c>
      <c r="AP145" s="58" t="s">
        <v>143</v>
      </c>
      <c r="AQ145" s="58" t="s">
        <v>142</v>
      </c>
      <c r="AR145" s="58" t="s">
        <v>1017</v>
      </c>
      <c r="AS145" s="58" t="s">
        <v>193</v>
      </c>
      <c r="AT145" s="58" t="s">
        <v>1272</v>
      </c>
      <c r="AU145" s="59">
        <v>101.59112500000001</v>
      </c>
      <c r="AV145" s="59">
        <v>61.668005999999998</v>
      </c>
      <c r="AW145" s="59">
        <v>110.14722399999999</v>
      </c>
      <c r="AX145" s="60">
        <v>273.40635499999996</v>
      </c>
      <c r="AY145" s="51">
        <v>4.7085249674208143</v>
      </c>
      <c r="AZ145" s="51">
        <v>2</v>
      </c>
      <c r="BA145" s="51">
        <v>6.7085249674208143</v>
      </c>
      <c r="BB145" s="60">
        <v>1.6397047120522386</v>
      </c>
      <c r="BC145" s="58">
        <v>1</v>
      </c>
      <c r="BD145" s="51">
        <v>0.60986590612916503</v>
      </c>
      <c r="BE145" s="54" t="s">
        <v>921</v>
      </c>
      <c r="BF145" s="54" t="s">
        <v>1031</v>
      </c>
      <c r="BG145" s="54" t="s">
        <v>1335</v>
      </c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 t="s">
        <v>1038</v>
      </c>
      <c r="CB145" s="54"/>
      <c r="CC145" s="54"/>
      <c r="CD145" s="54"/>
      <c r="CE145" s="54"/>
      <c r="CF145" s="54"/>
      <c r="CG145" s="61"/>
    </row>
    <row r="146" spans="1:85" s="53" customFormat="1" x14ac:dyDescent="0.25">
      <c r="T146" s="106">
        <v>3054</v>
      </c>
      <c r="U146" s="33" t="s">
        <v>743</v>
      </c>
      <c r="V146" s="39">
        <v>45638.706944444442</v>
      </c>
      <c r="W146" s="33" t="s">
        <v>1222</v>
      </c>
      <c r="X146" s="33" t="s">
        <v>493</v>
      </c>
      <c r="Y146" s="33">
        <v>1</v>
      </c>
      <c r="Z146" s="33" t="s">
        <v>487</v>
      </c>
      <c r="AA146" s="33" t="s">
        <v>620</v>
      </c>
      <c r="AB146" s="33" t="s">
        <v>624</v>
      </c>
      <c r="AC146" s="33" t="s">
        <v>531</v>
      </c>
      <c r="AD146" s="33" t="s">
        <v>1156</v>
      </c>
      <c r="AE146" s="33" t="s">
        <v>593</v>
      </c>
      <c r="AF146" s="33" t="s">
        <v>685</v>
      </c>
      <c r="AG146" s="33" t="s">
        <v>666</v>
      </c>
      <c r="AH146" s="33"/>
      <c r="AI146" s="33"/>
      <c r="AJ146" s="33" t="s">
        <v>688</v>
      </c>
      <c r="AK146" s="40" t="s">
        <v>459</v>
      </c>
      <c r="AL146" s="40" t="s">
        <v>473</v>
      </c>
      <c r="AM146" s="41" t="s">
        <v>874</v>
      </c>
      <c r="AN146" s="42">
        <v>42.033333333441988</v>
      </c>
      <c r="AO146" s="43" t="s">
        <v>710</v>
      </c>
      <c r="AP146" s="44" t="s">
        <v>118</v>
      </c>
      <c r="AQ146" s="44" t="s">
        <v>162</v>
      </c>
      <c r="AR146" s="44" t="s">
        <v>1133</v>
      </c>
      <c r="AS146" s="44" t="s">
        <v>395</v>
      </c>
      <c r="AT146" s="44" t="s">
        <v>865</v>
      </c>
      <c r="AU146" s="45">
        <v>166.248401</v>
      </c>
      <c r="AV146" s="45">
        <v>146.837366</v>
      </c>
      <c r="AW146" s="45">
        <v>89.819907999999998</v>
      </c>
      <c r="AX146" s="46">
        <v>402.90567500000003</v>
      </c>
      <c r="AY146" s="47">
        <v>7.3945092932126695</v>
      </c>
      <c r="AZ146" s="47">
        <v>4</v>
      </c>
      <c r="BA146" s="47">
        <v>11.394509293212669</v>
      </c>
      <c r="BB146" s="46">
        <v>0.96537724591197049</v>
      </c>
      <c r="BC146" s="44">
        <v>1</v>
      </c>
      <c r="BD146" s="47">
        <v>1.0358644812011517</v>
      </c>
      <c r="BE146" s="33" t="s">
        <v>921</v>
      </c>
      <c r="BF146" s="33" t="s">
        <v>1329</v>
      </c>
      <c r="BG146" s="33" t="s">
        <v>1330</v>
      </c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 t="s">
        <v>1039</v>
      </c>
      <c r="CB146" s="33"/>
      <c r="CC146" s="33"/>
      <c r="CD146" s="33"/>
      <c r="CE146" s="33"/>
      <c r="CF146" s="33"/>
      <c r="CG146" s="49"/>
    </row>
    <row r="147" spans="1:85" s="53" customFormat="1" x14ac:dyDescent="0.25">
      <c r="T147" s="94">
        <v>3055</v>
      </c>
      <c r="U147" s="54" t="s">
        <v>743</v>
      </c>
      <c r="V147" s="62">
        <v>45638.707638888889</v>
      </c>
      <c r="W147" s="54" t="s">
        <v>767</v>
      </c>
      <c r="X147" s="54" t="s">
        <v>481</v>
      </c>
      <c r="Y147" s="54">
        <v>1</v>
      </c>
      <c r="Z147" s="54" t="s">
        <v>487</v>
      </c>
      <c r="AA147" s="54" t="s">
        <v>620</v>
      </c>
      <c r="AB147" s="54" t="s">
        <v>624</v>
      </c>
      <c r="AC147" s="33" t="s">
        <v>531</v>
      </c>
      <c r="AD147" s="54" t="s">
        <v>1156</v>
      </c>
      <c r="AE147" s="54" t="s">
        <v>593</v>
      </c>
      <c r="AF147" s="54" t="s">
        <v>586</v>
      </c>
      <c r="AG147" s="54" t="s">
        <v>642</v>
      </c>
      <c r="AH147" s="54"/>
      <c r="AI147" s="54"/>
      <c r="AJ147" s="54" t="s">
        <v>688</v>
      </c>
      <c r="AK147" s="50" t="s">
        <v>440</v>
      </c>
      <c r="AL147" s="50" t="s">
        <v>451</v>
      </c>
      <c r="AM147" s="55" t="s">
        <v>874</v>
      </c>
      <c r="AN147" s="56">
        <v>42.016666666720994</v>
      </c>
      <c r="AO147" s="57" t="s">
        <v>710</v>
      </c>
      <c r="AP147" s="58" t="s">
        <v>70</v>
      </c>
      <c r="AQ147" s="58" t="s">
        <v>126</v>
      </c>
      <c r="AR147" s="58" t="s">
        <v>1274</v>
      </c>
      <c r="AS147" s="58" t="s">
        <v>247</v>
      </c>
      <c r="AT147" s="58" t="s">
        <v>1226</v>
      </c>
      <c r="AU147" s="59">
        <v>90.899733999999995</v>
      </c>
      <c r="AV147" s="59">
        <v>89.306166000000005</v>
      </c>
      <c r="AW147" s="59">
        <v>111.18156500000001</v>
      </c>
      <c r="AX147" s="60">
        <v>291.38746500000002</v>
      </c>
      <c r="AY147" s="51">
        <v>5.2102646144796383</v>
      </c>
      <c r="AZ147" s="51">
        <v>5</v>
      </c>
      <c r="BA147" s="51">
        <v>10.210264614479637</v>
      </c>
      <c r="BB147" s="60">
        <v>1.0773472006200899</v>
      </c>
      <c r="BC147" s="58">
        <v>1</v>
      </c>
      <c r="BD147" s="51">
        <v>0.92820587404360344</v>
      </c>
      <c r="BE147" s="54" t="s">
        <v>921</v>
      </c>
      <c r="BF147" s="54" t="s">
        <v>1329</v>
      </c>
      <c r="BG147" s="54" t="s">
        <v>1330</v>
      </c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 t="s">
        <v>1039</v>
      </c>
      <c r="CB147" s="54"/>
      <c r="CC147" s="54"/>
      <c r="CD147" s="54"/>
      <c r="CE147" s="54"/>
      <c r="CF147" s="54"/>
      <c r="CG147" s="61"/>
    </row>
    <row r="148" spans="1:85" s="53" customFormat="1" x14ac:dyDescent="0.25">
      <c r="T148" s="106">
        <v>3062</v>
      </c>
      <c r="U148" s="33" t="s">
        <v>745</v>
      </c>
      <c r="V148" s="39">
        <v>45638.868055555555</v>
      </c>
      <c r="W148" s="33" t="s">
        <v>645</v>
      </c>
      <c r="X148" s="33" t="s">
        <v>485</v>
      </c>
      <c r="Y148" s="33">
        <v>2</v>
      </c>
      <c r="Z148" s="33" t="s">
        <v>787</v>
      </c>
      <c r="AA148" s="33" t="s">
        <v>621</v>
      </c>
      <c r="AB148" s="33" t="s">
        <v>621</v>
      </c>
      <c r="AC148" s="33" t="s">
        <v>531</v>
      </c>
      <c r="AD148" s="33" t="s">
        <v>1156</v>
      </c>
      <c r="AE148" s="33" t="s">
        <v>604</v>
      </c>
      <c r="AF148" s="33" t="s">
        <v>2</v>
      </c>
      <c r="AG148" s="33" t="s">
        <v>494</v>
      </c>
      <c r="AH148" s="33"/>
      <c r="AI148" s="33"/>
      <c r="AJ148" s="33" t="s">
        <v>687</v>
      </c>
      <c r="AK148" s="40" t="s">
        <v>424</v>
      </c>
      <c r="AL148" s="40" t="s">
        <v>433</v>
      </c>
      <c r="AM148" s="41" t="s">
        <v>874</v>
      </c>
      <c r="AN148" s="42">
        <v>37.166666666627862</v>
      </c>
      <c r="AO148" s="43" t="s">
        <v>710</v>
      </c>
      <c r="AP148" s="44" t="s">
        <v>12</v>
      </c>
      <c r="AQ148" s="44" t="s">
        <v>157</v>
      </c>
      <c r="AR148" s="44" t="s">
        <v>1275</v>
      </c>
      <c r="AS148" s="44" t="s">
        <v>227</v>
      </c>
      <c r="AT148" s="44" t="s">
        <v>1276</v>
      </c>
      <c r="AU148" s="45">
        <v>15.396001</v>
      </c>
      <c r="AV148" s="45">
        <v>35.046760999999996</v>
      </c>
      <c r="AW148" s="45">
        <v>44.636184</v>
      </c>
      <c r="AX148" s="46">
        <v>95.078946000000002</v>
      </c>
      <c r="AY148" s="47">
        <v>1.7482017475113121</v>
      </c>
      <c r="AZ148" s="47">
        <v>12</v>
      </c>
      <c r="BA148" s="47">
        <v>13.748201747511311</v>
      </c>
      <c r="BB148" s="46">
        <v>0.80010463928427666</v>
      </c>
      <c r="BC148" s="44">
        <v>2</v>
      </c>
      <c r="BD148" s="47">
        <v>2.4996730450020568</v>
      </c>
      <c r="BE148" s="54" t="s">
        <v>957</v>
      </c>
      <c r="BF148" s="33" t="s">
        <v>1279</v>
      </c>
      <c r="BG148" s="33" t="s">
        <v>1280</v>
      </c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 t="s">
        <v>1027</v>
      </c>
      <c r="CB148" s="33" t="s">
        <v>958</v>
      </c>
      <c r="CC148" s="33"/>
      <c r="CD148" s="33"/>
      <c r="CE148" s="33"/>
      <c r="CF148" s="33"/>
      <c r="CG148" s="49"/>
    </row>
    <row r="149" spans="1:85" s="53" customFormat="1" x14ac:dyDescent="0.25">
      <c r="T149" s="94">
        <v>3064</v>
      </c>
      <c r="U149" s="54" t="s">
        <v>742</v>
      </c>
      <c r="V149" s="62">
        <v>45638.982638888891</v>
      </c>
      <c r="W149" s="54" t="s">
        <v>762</v>
      </c>
      <c r="X149" s="54" t="s">
        <v>489</v>
      </c>
      <c r="Y149" s="54">
        <v>1</v>
      </c>
      <c r="Z149" s="54" t="s">
        <v>536</v>
      </c>
      <c r="AA149" s="54" t="s">
        <v>620</v>
      </c>
      <c r="AB149" s="54" t="s">
        <v>621</v>
      </c>
      <c r="AC149" s="33" t="s">
        <v>531</v>
      </c>
      <c r="AD149" s="54" t="s">
        <v>1156</v>
      </c>
      <c r="AE149" s="54" t="s">
        <v>597</v>
      </c>
      <c r="AF149" s="54" t="s">
        <v>1249</v>
      </c>
      <c r="AG149" s="54" t="s">
        <v>859</v>
      </c>
      <c r="AH149" s="54" t="s">
        <v>1250</v>
      </c>
      <c r="AI149" s="54"/>
      <c r="AJ149" s="54" t="s">
        <v>688</v>
      </c>
      <c r="AK149" s="50" t="s">
        <v>424</v>
      </c>
      <c r="AL149" s="50" t="s">
        <v>445</v>
      </c>
      <c r="AM149" s="55" t="s">
        <v>874</v>
      </c>
      <c r="AN149" s="56">
        <v>36.416666666627862</v>
      </c>
      <c r="AO149" s="57" t="s">
        <v>710</v>
      </c>
      <c r="AP149" s="58" t="s">
        <v>56</v>
      </c>
      <c r="AQ149" s="58" t="s">
        <v>129</v>
      </c>
      <c r="AR149" s="58" t="s">
        <v>1277</v>
      </c>
      <c r="AS149" s="58" t="s">
        <v>299</v>
      </c>
      <c r="AT149" s="58" t="s">
        <v>929</v>
      </c>
      <c r="AU149" s="59">
        <v>35.100580000000001</v>
      </c>
      <c r="AV149" s="59">
        <v>128.32216199999999</v>
      </c>
      <c r="AW149" s="59">
        <v>118.530805</v>
      </c>
      <c r="AX149" s="60">
        <v>281.95354700000001</v>
      </c>
      <c r="AY149" s="51">
        <v>5.3829047574660631</v>
      </c>
      <c r="AZ149" s="51">
        <v>14</v>
      </c>
      <c r="BA149" s="51">
        <v>19.382904757466065</v>
      </c>
      <c r="BB149" s="60">
        <v>0.56751039834537342</v>
      </c>
      <c r="BC149" s="58">
        <v>1</v>
      </c>
      <c r="BD149" s="51">
        <v>1.7620822506787333</v>
      </c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61"/>
    </row>
    <row r="150" spans="1:85" s="53" customFormat="1" x14ac:dyDescent="0.25">
      <c r="T150" s="106">
        <v>3068</v>
      </c>
      <c r="U150" s="33" t="s">
        <v>718</v>
      </c>
      <c r="V150" s="39">
        <v>45639.051388888889</v>
      </c>
      <c r="W150" s="33" t="s">
        <v>1251</v>
      </c>
      <c r="X150" s="33" t="s">
        <v>719</v>
      </c>
      <c r="Y150" s="33">
        <v>5</v>
      </c>
      <c r="Z150" s="33" t="s">
        <v>7</v>
      </c>
      <c r="AA150" s="33" t="s">
        <v>621</v>
      </c>
      <c r="AB150" s="33" t="s">
        <v>621</v>
      </c>
      <c r="AC150" s="33" t="s">
        <v>531</v>
      </c>
      <c r="AD150" s="33" t="s">
        <v>1156</v>
      </c>
      <c r="AE150" s="33" t="s">
        <v>600</v>
      </c>
      <c r="AF150" s="33" t="s">
        <v>659</v>
      </c>
      <c r="AG150" s="33" t="s">
        <v>671</v>
      </c>
      <c r="AH150" s="33"/>
      <c r="AI150" s="33"/>
      <c r="AJ150" s="33" t="s">
        <v>688</v>
      </c>
      <c r="AK150" s="40" t="s">
        <v>449</v>
      </c>
      <c r="AL150" s="40" t="s">
        <v>449</v>
      </c>
      <c r="AM150" s="41" t="s">
        <v>874</v>
      </c>
      <c r="AN150" s="42">
        <v>31.766666666662786</v>
      </c>
      <c r="AO150" s="43" t="s">
        <v>710</v>
      </c>
      <c r="AP150" s="44" t="s">
        <v>91</v>
      </c>
      <c r="AQ150" s="44" t="s">
        <v>160</v>
      </c>
      <c r="AR150" s="44" t="s">
        <v>946</v>
      </c>
      <c r="AS150" s="44" t="s">
        <v>293</v>
      </c>
      <c r="AT150" s="44" t="s">
        <v>945</v>
      </c>
      <c r="AU150" s="45">
        <v>145.77092400000001</v>
      </c>
      <c r="AV150" s="45">
        <v>5.2246509999999997</v>
      </c>
      <c r="AW150" s="45">
        <v>140.96962500000001</v>
      </c>
      <c r="AX150" s="46">
        <v>291.96519999999998</v>
      </c>
      <c r="AY150" s="47">
        <v>4.5343260262443437</v>
      </c>
      <c r="AZ150" s="47">
        <v>17</v>
      </c>
      <c r="BA150" s="47">
        <v>21.534326026244344</v>
      </c>
      <c r="BB150" s="46">
        <v>0.51081236471455227</v>
      </c>
      <c r="BC150" s="44">
        <v>5</v>
      </c>
      <c r="BD150" s="47">
        <v>9.7883300119292471</v>
      </c>
      <c r="BE150" s="33" t="s">
        <v>921</v>
      </c>
      <c r="BF150" s="33" t="s">
        <v>1116</v>
      </c>
      <c r="BG150" s="33" t="s">
        <v>1117</v>
      </c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 t="s">
        <v>1050</v>
      </c>
      <c r="CB150" s="33"/>
      <c r="CC150" s="33"/>
      <c r="CD150" s="33"/>
      <c r="CE150" s="33"/>
      <c r="CF150" s="33"/>
      <c r="CG150" s="49"/>
    </row>
    <row r="151" spans="1:85" s="53" customFormat="1" x14ac:dyDescent="0.25">
      <c r="T151" s="94">
        <v>3070</v>
      </c>
      <c r="U151" s="54" t="s">
        <v>743</v>
      </c>
      <c r="V151" s="62">
        <v>45639.450694444444</v>
      </c>
      <c r="W151" s="54" t="s">
        <v>753</v>
      </c>
      <c r="X151" s="54" t="s">
        <v>491</v>
      </c>
      <c r="Y151" s="54">
        <v>1</v>
      </c>
      <c r="Z151" s="54" t="s">
        <v>508</v>
      </c>
      <c r="AA151" s="54" t="s">
        <v>620</v>
      </c>
      <c r="AB151" s="54" t="s">
        <v>621</v>
      </c>
      <c r="AC151" s="54" t="s">
        <v>531</v>
      </c>
      <c r="AD151" s="54" t="s">
        <v>1156</v>
      </c>
      <c r="AE151" s="54" t="s">
        <v>604</v>
      </c>
      <c r="AF151" s="54" t="s">
        <v>671</v>
      </c>
      <c r="AG151" s="54" t="s">
        <v>671</v>
      </c>
      <c r="AH151" s="54" t="s">
        <v>1252</v>
      </c>
      <c r="AI151" s="54" t="s">
        <v>514</v>
      </c>
      <c r="AJ151" s="54" t="s">
        <v>687</v>
      </c>
      <c r="AK151" s="50" t="s">
        <v>449</v>
      </c>
      <c r="AL151" s="50" t="s">
        <v>449</v>
      </c>
      <c r="AM151" s="55" t="s">
        <v>874</v>
      </c>
      <c r="AN151" s="56">
        <v>23.183333333290648</v>
      </c>
      <c r="AO151" s="57" t="s">
        <v>710</v>
      </c>
      <c r="AP151" s="58" t="s">
        <v>160</v>
      </c>
      <c r="AQ151" s="58" t="s">
        <v>160</v>
      </c>
      <c r="AR151" s="58" t="s">
        <v>945</v>
      </c>
      <c r="AS151" s="58" t="s">
        <v>284</v>
      </c>
      <c r="AT151" s="58" t="s">
        <v>945</v>
      </c>
      <c r="AU151" s="59">
        <v>140.96962500000001</v>
      </c>
      <c r="AV151" s="59">
        <v>0</v>
      </c>
      <c r="AW151" s="59">
        <v>140.96962500000001</v>
      </c>
      <c r="AX151" s="60">
        <v>281.93925000000002</v>
      </c>
      <c r="AY151" s="51">
        <v>4.3375269230769229</v>
      </c>
      <c r="AZ151" s="51">
        <v>19</v>
      </c>
      <c r="BA151" s="51">
        <v>23.337526923076922</v>
      </c>
      <c r="BB151" s="60">
        <v>0.47134385902401826</v>
      </c>
      <c r="BC151" s="58">
        <v>1</v>
      </c>
      <c r="BD151" s="51">
        <v>2.1215933566433565</v>
      </c>
      <c r="BE151" s="54" t="s">
        <v>921</v>
      </c>
      <c r="BF151" s="54" t="s">
        <v>1317</v>
      </c>
      <c r="BG151" s="54" t="s">
        <v>1318</v>
      </c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 t="s">
        <v>1321</v>
      </c>
      <c r="CB151" s="54"/>
      <c r="CC151" s="54"/>
      <c r="CD151" s="54"/>
      <c r="CE151" s="54"/>
      <c r="CF151" s="54"/>
      <c r="CG151" s="61"/>
    </row>
    <row r="152" spans="1:85" s="53" customFormat="1" x14ac:dyDescent="0.25">
      <c r="T152" s="106">
        <v>3071</v>
      </c>
      <c r="U152" s="33" t="s">
        <v>743</v>
      </c>
      <c r="V152" s="39">
        <v>45639.45208333333</v>
      </c>
      <c r="W152" s="33" t="s">
        <v>753</v>
      </c>
      <c r="X152" s="33" t="s">
        <v>489</v>
      </c>
      <c r="Y152" s="33">
        <v>1</v>
      </c>
      <c r="Z152" s="33" t="s">
        <v>508</v>
      </c>
      <c r="AA152" s="33" t="s">
        <v>620</v>
      </c>
      <c r="AB152" s="33" t="s">
        <v>621</v>
      </c>
      <c r="AC152" s="33" t="s">
        <v>531</v>
      </c>
      <c r="AD152" s="33" t="s">
        <v>1156</v>
      </c>
      <c r="AE152" s="33" t="s">
        <v>604</v>
      </c>
      <c r="AF152" s="33" t="s">
        <v>671</v>
      </c>
      <c r="AG152" s="33" t="s">
        <v>671</v>
      </c>
      <c r="AH152" s="33" t="s">
        <v>1253</v>
      </c>
      <c r="AI152" s="33" t="s">
        <v>514</v>
      </c>
      <c r="AJ152" s="33" t="s">
        <v>687</v>
      </c>
      <c r="AK152" s="40" t="s">
        <v>449</v>
      </c>
      <c r="AL152" s="40" t="s">
        <v>449</v>
      </c>
      <c r="AM152" s="41" t="s">
        <v>874</v>
      </c>
      <c r="AN152" s="42">
        <v>23.150000000023283</v>
      </c>
      <c r="AO152" s="43" t="s">
        <v>710</v>
      </c>
      <c r="AP152" s="44" t="s">
        <v>160</v>
      </c>
      <c r="AQ152" s="44" t="s">
        <v>160</v>
      </c>
      <c r="AR152" s="44" t="s">
        <v>945</v>
      </c>
      <c r="AS152" s="44" t="s">
        <v>284</v>
      </c>
      <c r="AT152" s="44" t="s">
        <v>945</v>
      </c>
      <c r="AU152" s="45">
        <v>140.96962500000001</v>
      </c>
      <c r="AV152" s="45">
        <v>0</v>
      </c>
      <c r="AW152" s="45">
        <v>140.96962500000001</v>
      </c>
      <c r="AX152" s="46">
        <v>281.93925000000002</v>
      </c>
      <c r="AY152" s="47">
        <v>4.3375269230769229</v>
      </c>
      <c r="AZ152" s="47">
        <v>20</v>
      </c>
      <c r="BA152" s="47">
        <v>24.337526923076922</v>
      </c>
      <c r="BB152" s="46">
        <v>0.45197690113574213</v>
      </c>
      <c r="BC152" s="44">
        <v>1</v>
      </c>
      <c r="BD152" s="47">
        <v>2.2125024475524473</v>
      </c>
      <c r="BE152" s="54" t="s">
        <v>921</v>
      </c>
      <c r="BF152" s="54" t="s">
        <v>1317</v>
      </c>
      <c r="BG152" s="54" t="s">
        <v>1318</v>
      </c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 t="s">
        <v>1321</v>
      </c>
      <c r="CB152" s="33"/>
      <c r="CC152" s="33"/>
      <c r="CD152" s="33"/>
      <c r="CE152" s="33"/>
      <c r="CF152" s="33"/>
      <c r="CG152" s="49"/>
    </row>
    <row r="153" spans="1:85" s="53" customFormat="1" x14ac:dyDescent="0.25">
      <c r="T153" s="94">
        <v>3072</v>
      </c>
      <c r="U153" s="54" t="s">
        <v>743</v>
      </c>
      <c r="V153" s="62">
        <v>45639.45416666667</v>
      </c>
      <c r="W153" s="54" t="s">
        <v>753</v>
      </c>
      <c r="X153" s="54" t="s">
        <v>493</v>
      </c>
      <c r="Y153" s="54">
        <v>1</v>
      </c>
      <c r="Z153" s="54" t="s">
        <v>508</v>
      </c>
      <c r="AA153" s="54" t="s">
        <v>620</v>
      </c>
      <c r="AB153" s="54" t="s">
        <v>621</v>
      </c>
      <c r="AC153" s="54" t="s">
        <v>531</v>
      </c>
      <c r="AD153" s="54" t="s">
        <v>1156</v>
      </c>
      <c r="AE153" s="54" t="s">
        <v>606</v>
      </c>
      <c r="AF153" s="54" t="s">
        <v>1161</v>
      </c>
      <c r="AG153" s="54" t="s">
        <v>671</v>
      </c>
      <c r="AH153" s="54" t="s">
        <v>1254</v>
      </c>
      <c r="AI153" s="54" t="s">
        <v>651</v>
      </c>
      <c r="AJ153" s="54" t="s">
        <v>688</v>
      </c>
      <c r="AK153" s="50" t="s">
        <v>452</v>
      </c>
      <c r="AL153" s="50" t="s">
        <v>449</v>
      </c>
      <c r="AM153" s="55" t="s">
        <v>874</v>
      </c>
      <c r="AN153" s="56">
        <v>28.099999999918509</v>
      </c>
      <c r="AO153" s="57" t="s">
        <v>710</v>
      </c>
      <c r="AP153" s="58" t="s">
        <v>15</v>
      </c>
      <c r="AQ153" s="58" t="s">
        <v>160</v>
      </c>
      <c r="AR153" s="58" t="s">
        <v>1180</v>
      </c>
      <c r="AS153" s="58" t="s">
        <v>262</v>
      </c>
      <c r="AT153" s="58" t="s">
        <v>945</v>
      </c>
      <c r="AU153" s="59">
        <v>179.36038600000001</v>
      </c>
      <c r="AV153" s="59">
        <v>47.829920000000001</v>
      </c>
      <c r="AW153" s="59">
        <v>140.96962500000001</v>
      </c>
      <c r="AX153" s="60">
        <v>368.15993100000003</v>
      </c>
      <c r="AY153" s="51">
        <v>6.0535638977375568</v>
      </c>
      <c r="AZ153" s="51">
        <v>21</v>
      </c>
      <c r="BA153" s="51">
        <v>27.053563897737558</v>
      </c>
      <c r="BB153" s="60">
        <v>0.4066007732504297</v>
      </c>
      <c r="BC153" s="58">
        <v>1</v>
      </c>
      <c r="BD153" s="51">
        <v>2.4594148997943233</v>
      </c>
      <c r="BE153" s="54" t="s">
        <v>921</v>
      </c>
      <c r="BF153" s="54" t="s">
        <v>1317</v>
      </c>
      <c r="BG153" s="54" t="s">
        <v>1318</v>
      </c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 t="s">
        <v>1321</v>
      </c>
      <c r="CB153" s="54"/>
      <c r="CC153" s="54"/>
      <c r="CD153" s="54"/>
      <c r="CE153" s="54"/>
      <c r="CF153" s="54"/>
      <c r="CG153" s="61"/>
    </row>
    <row r="154" spans="1:85" s="53" customFormat="1" x14ac:dyDescent="0.25">
      <c r="T154" s="106">
        <v>3077</v>
      </c>
      <c r="U154" s="33" t="s">
        <v>745</v>
      </c>
      <c r="V154" s="39">
        <v>45639.5625</v>
      </c>
      <c r="W154" s="33" t="s">
        <v>1259</v>
      </c>
      <c r="X154" s="33" t="s">
        <v>537</v>
      </c>
      <c r="Y154" s="33">
        <v>3</v>
      </c>
      <c r="Z154" s="33" t="s">
        <v>823</v>
      </c>
      <c r="AA154" s="33" t="s">
        <v>621</v>
      </c>
      <c r="AB154" s="33" t="s">
        <v>622</v>
      </c>
      <c r="AC154" s="33" t="s">
        <v>531</v>
      </c>
      <c r="AD154" s="33" t="s">
        <v>1156</v>
      </c>
      <c r="AE154" s="33" t="s">
        <v>600</v>
      </c>
      <c r="AF154" s="33" t="s">
        <v>504</v>
      </c>
      <c r="AG154" s="33" t="s">
        <v>1247</v>
      </c>
      <c r="AH154" s="33"/>
      <c r="AI154" s="33" t="s">
        <v>633</v>
      </c>
      <c r="AJ154" s="33" t="s">
        <v>687</v>
      </c>
      <c r="AK154" s="40" t="s">
        <v>434</v>
      </c>
      <c r="AL154" s="40" t="s">
        <v>428</v>
      </c>
      <c r="AM154" s="41" t="s">
        <v>874</v>
      </c>
      <c r="AN154" s="42">
        <v>19.5</v>
      </c>
      <c r="AO154" s="43" t="s">
        <v>710</v>
      </c>
      <c r="AP154" s="44" t="s">
        <v>32</v>
      </c>
      <c r="AQ154" s="44" t="s">
        <v>101</v>
      </c>
      <c r="AR154" s="44" t="s">
        <v>1269</v>
      </c>
      <c r="AS154" s="44" t="s">
        <v>400</v>
      </c>
      <c r="AT154" s="44" t="s">
        <v>1270</v>
      </c>
      <c r="AU154" s="45">
        <v>68.924057000000005</v>
      </c>
      <c r="AV154" s="45">
        <v>87.432413999999994</v>
      </c>
      <c r="AW154" s="45">
        <v>37.626531</v>
      </c>
      <c r="AX154" s="46">
        <v>193.983002</v>
      </c>
      <c r="AY154" s="47">
        <v>3.6964730859728503</v>
      </c>
      <c r="AZ154" s="47">
        <v>27</v>
      </c>
      <c r="BA154" s="47">
        <v>30.696473085972851</v>
      </c>
      <c r="BB154" s="46">
        <v>0.3583473570136822</v>
      </c>
      <c r="BC154" s="44">
        <v>3</v>
      </c>
      <c r="BD154" s="47">
        <v>8.3717653870835047</v>
      </c>
      <c r="BE154" s="54" t="s">
        <v>957</v>
      </c>
      <c r="BF154" s="33" t="s">
        <v>1281</v>
      </c>
      <c r="BG154" s="33" t="s">
        <v>1212</v>
      </c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 t="s">
        <v>1095</v>
      </c>
      <c r="CB154" s="33" t="s">
        <v>987</v>
      </c>
      <c r="CC154" s="33"/>
      <c r="CD154" s="33"/>
      <c r="CE154" s="33"/>
      <c r="CF154" s="33"/>
      <c r="CG154" s="49"/>
    </row>
    <row r="155" spans="1:85" x14ac:dyDescent="0.25">
      <c r="T155" s="94">
        <v>3081</v>
      </c>
      <c r="U155" s="54" t="s">
        <v>718</v>
      </c>
      <c r="V155" s="62">
        <v>45639.633333333331</v>
      </c>
      <c r="W155" s="54" t="s">
        <v>775</v>
      </c>
      <c r="X155" s="54" t="s">
        <v>719</v>
      </c>
      <c r="Y155" s="54">
        <v>5</v>
      </c>
      <c r="Z155" s="54" t="s">
        <v>487</v>
      </c>
      <c r="AA155" s="54" t="s">
        <v>624</v>
      </c>
      <c r="AB155" s="54" t="s">
        <v>621</v>
      </c>
      <c r="AC155" s="33" t="s">
        <v>531</v>
      </c>
      <c r="AD155" s="54" t="s">
        <v>1156</v>
      </c>
      <c r="AE155" s="54" t="s">
        <v>604</v>
      </c>
      <c r="AF155" s="54" t="s">
        <v>683</v>
      </c>
      <c r="AG155" s="54" t="s">
        <v>696</v>
      </c>
      <c r="AH155" s="54"/>
      <c r="AI155" s="54" t="s">
        <v>514</v>
      </c>
      <c r="AJ155" s="54" t="s">
        <v>688</v>
      </c>
      <c r="AK155" s="50" t="s">
        <v>455</v>
      </c>
      <c r="AL155" s="50" t="s">
        <v>441</v>
      </c>
      <c r="AM155" s="55" t="s">
        <v>874</v>
      </c>
      <c r="AN155" s="56">
        <v>18.799999999988358</v>
      </c>
      <c r="AO155" s="57" t="s">
        <v>710</v>
      </c>
      <c r="AP155" s="58" t="s">
        <v>38</v>
      </c>
      <c r="AQ155" s="58" t="s">
        <v>120</v>
      </c>
      <c r="AR155" s="58" t="s">
        <v>876</v>
      </c>
      <c r="AS155" s="58" t="s">
        <v>238</v>
      </c>
      <c r="AT155" s="58" t="s">
        <v>872</v>
      </c>
      <c r="AU155" s="59">
        <v>76.933678999999998</v>
      </c>
      <c r="AV155" s="59">
        <v>166.12043</v>
      </c>
      <c r="AW155" s="59">
        <v>89.727082999999993</v>
      </c>
      <c r="AX155" s="60">
        <v>332.78119199999998</v>
      </c>
      <c r="AY155" s="51">
        <v>6.4727277230769236</v>
      </c>
      <c r="AZ155" s="51">
        <v>30</v>
      </c>
      <c r="BA155" s="51">
        <v>36.472727723076922</v>
      </c>
      <c r="BB155" s="60">
        <v>0.30159521063296046</v>
      </c>
      <c r="BC155" s="58">
        <v>5</v>
      </c>
      <c r="BD155" s="51">
        <v>16.5785126013986</v>
      </c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61"/>
    </row>
    <row r="156" spans="1:85" s="53" customFormat="1" x14ac:dyDescent="0.25">
      <c r="T156" s="116">
        <v>3110</v>
      </c>
      <c r="U156" s="40" t="s">
        <v>743</v>
      </c>
      <c r="V156" s="39">
        <v>45640.522916666669</v>
      </c>
      <c r="W156" s="66" t="s">
        <v>753</v>
      </c>
      <c r="X156" s="40" t="s">
        <v>503</v>
      </c>
      <c r="Y156" s="40">
        <v>1</v>
      </c>
      <c r="Z156" s="40" t="s">
        <v>508</v>
      </c>
      <c r="AA156" s="40" t="s">
        <v>620</v>
      </c>
      <c r="AB156" s="40" t="s">
        <v>621</v>
      </c>
      <c r="AC156" s="40" t="s">
        <v>531</v>
      </c>
      <c r="AD156" s="40" t="s">
        <v>1156</v>
      </c>
      <c r="AE156" s="40" t="s">
        <v>595</v>
      </c>
      <c r="AF156" s="66" t="s">
        <v>671</v>
      </c>
      <c r="AG156" s="66" t="s">
        <v>671</v>
      </c>
      <c r="AH156" s="67" t="s">
        <v>1292</v>
      </c>
      <c r="AI156" s="68" t="s">
        <v>514</v>
      </c>
      <c r="AJ156" s="40" t="s">
        <v>687</v>
      </c>
      <c r="AK156" s="40" t="s">
        <v>449</v>
      </c>
      <c r="AL156" s="40" t="s">
        <v>449</v>
      </c>
      <c r="AM156" s="41" t="s">
        <v>874</v>
      </c>
      <c r="AN156" s="42">
        <v>0.44999999989522621</v>
      </c>
      <c r="AO156" s="43" t="s">
        <v>710</v>
      </c>
      <c r="AP156" s="44" t="s">
        <v>160</v>
      </c>
      <c r="AQ156" s="44" t="s">
        <v>160</v>
      </c>
      <c r="AR156" s="44" t="s">
        <v>945</v>
      </c>
      <c r="AS156" s="44" t="s">
        <v>284</v>
      </c>
      <c r="AT156" s="44" t="s">
        <v>945</v>
      </c>
      <c r="AU156" s="45">
        <v>140.96962500000001</v>
      </c>
      <c r="AV156" s="45">
        <v>0</v>
      </c>
      <c r="AW156" s="45">
        <v>140.96962500000001</v>
      </c>
      <c r="AX156" s="46">
        <v>281.93925000000002</v>
      </c>
      <c r="AY156" s="47">
        <v>4.3375269230769229</v>
      </c>
      <c r="AZ156" s="47">
        <v>2</v>
      </c>
      <c r="BA156" s="47">
        <v>6.3375269230769229</v>
      </c>
      <c r="BB156" s="46">
        <v>1.735692823638437</v>
      </c>
      <c r="BC156" s="44">
        <v>1</v>
      </c>
      <c r="BD156" s="47">
        <v>0.57613881118881116</v>
      </c>
      <c r="BE156" s="118" t="s">
        <v>921</v>
      </c>
      <c r="BF156" s="48" t="s">
        <v>1317</v>
      </c>
      <c r="BG156" s="48" t="s">
        <v>1318</v>
      </c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 t="s">
        <v>1321</v>
      </c>
      <c r="CB156" s="48"/>
      <c r="CC156" s="48"/>
      <c r="CD156" s="48"/>
      <c r="CE156" s="48"/>
      <c r="CF156" s="48"/>
      <c r="CG156" s="49">
        <v>281.93925000000002</v>
      </c>
    </row>
    <row r="157" spans="1:85" s="115" customFormat="1" ht="12" customHeight="1" x14ac:dyDescent="0.2">
      <c r="A157" s="18">
        <v>3092</v>
      </c>
      <c r="B157" s="18" t="s">
        <v>1</v>
      </c>
      <c r="C157" s="18" t="s">
        <v>1156</v>
      </c>
      <c r="D157" s="18">
        <v>15.46666666661622</v>
      </c>
      <c r="E157" s="18" t="s">
        <v>604</v>
      </c>
      <c r="F157" s="20">
        <v>45639.772222222222</v>
      </c>
      <c r="G157" s="18" t="s">
        <v>562</v>
      </c>
      <c r="H157" s="18" t="s">
        <v>717</v>
      </c>
      <c r="I157" s="18" t="s">
        <v>543</v>
      </c>
      <c r="J157" s="18" t="s">
        <v>632</v>
      </c>
      <c r="K157" s="18" t="s">
        <v>636</v>
      </c>
      <c r="L157" s="18" t="s">
        <v>477</v>
      </c>
      <c r="M157" s="18" t="s">
        <v>478</v>
      </c>
      <c r="N157" s="18" t="s">
        <v>491</v>
      </c>
      <c r="O157" s="21">
        <v>1</v>
      </c>
      <c r="P157" s="19">
        <v>2215.8962540000002</v>
      </c>
      <c r="T157" s="116">
        <v>3092</v>
      </c>
      <c r="U157" s="40" t="s">
        <v>717</v>
      </c>
      <c r="V157" s="39">
        <v>45639.772222222222</v>
      </c>
      <c r="W157" s="66" t="s">
        <v>562</v>
      </c>
      <c r="X157" s="40" t="s">
        <v>491</v>
      </c>
      <c r="Y157" s="40">
        <v>1</v>
      </c>
      <c r="Z157" s="40" t="s">
        <v>543</v>
      </c>
      <c r="AA157" s="40" t="s">
        <v>620</v>
      </c>
      <c r="AB157" s="40" t="s">
        <v>621</v>
      </c>
      <c r="AC157" s="33" t="s">
        <v>531</v>
      </c>
      <c r="AD157" s="40" t="s">
        <v>1156</v>
      </c>
      <c r="AE157" s="40" t="s">
        <v>604</v>
      </c>
      <c r="AF157" s="66" t="s">
        <v>632</v>
      </c>
      <c r="AG157" s="66" t="s">
        <v>636</v>
      </c>
      <c r="AH157" s="67"/>
      <c r="AI157" s="68"/>
      <c r="AJ157" s="40" t="s">
        <v>688</v>
      </c>
      <c r="AK157" s="40" t="e">
        <f>VLOOKUP(LEFT(Solicitacao_Prancha[[#This Row],[ORIGEM]],4),#REF!,2,0)</f>
        <v>#REF!</v>
      </c>
      <c r="AL157" s="40" t="e">
        <f>VLOOKUP(LEFT(Solicitacao_Prancha[[#This Row],[DESTINO]],4),#REF!,2,0)</f>
        <v>#REF!</v>
      </c>
      <c r="AM157" s="41" t="str">
        <f t="shared" ref="AM157" si="56">IF(AN157&gt;=48,"Aderente","Não Aderente")</f>
        <v>Não Aderente</v>
      </c>
      <c r="AN157" s="42">
        <f>((CONCATENATE(Solicitacao_Prancha[[#This Row],[DATA MOVIMENTAÇÃO]]," ",Solicitacao_Prancha[[#This Row],[HORA MOVIMENTAÇÃO]])-Solicitacao_Prancha[[#This Row],[DATA SOLICITAÇÃO]])*24)+3</f>
        <v>32.666666666627862</v>
      </c>
      <c r="AO157" s="43" t="s">
        <v>710</v>
      </c>
      <c r="AP157" s="44" t="str">
        <f>LEFT(Solicitacao_Prancha[[#This Row],[ORIGEM]],4)</f>
        <v>0073</v>
      </c>
      <c r="AQ157" s="44" t="str">
        <f>LEFT(Solicitacao_Prancha[[#This Row],[DESTINO]],4)</f>
        <v>2006</v>
      </c>
      <c r="AR157" s="44" t="str">
        <f t="shared" ref="AR157:AS157" si="57">CONCATENATE(AO157,AP157)</f>
        <v>Lençóis Paulista0073</v>
      </c>
      <c r="AS157" s="44" t="str">
        <f t="shared" si="57"/>
        <v>00732006</v>
      </c>
      <c r="AT157" s="44" t="str">
        <f t="shared" ref="AT157" si="58">CONCATENATE(AO157,AQ157)</f>
        <v>Lençóis Paulista2006</v>
      </c>
      <c r="AU157" s="45" t="e">
        <f>VLOOKUP(AR157,#REF!,2,0)</f>
        <v>#REF!</v>
      </c>
      <c r="AV157" s="45" t="e">
        <f>VLOOKUP(AS157,#REF!,2,0)</f>
        <v>#REF!</v>
      </c>
      <c r="AW157" s="45" t="e">
        <f>VLOOKUP(AT157,#REF!,2,0)</f>
        <v>#REF!</v>
      </c>
      <c r="AX157" s="46">
        <f t="shared" ref="AX157" si="59">IFERROR(SUM(AU157:AW157),200)</f>
        <v>200</v>
      </c>
      <c r="AY157" s="47" t="e">
        <f t="shared" ref="AY157" si="60">(AU157/65)+(AV157/42.5)+(AW157/65)</f>
        <v>#REF!</v>
      </c>
      <c r="AZ157" s="47">
        <v>2</v>
      </c>
      <c r="BA157" s="47" t="e">
        <f t="shared" ref="BA157" si="61">(AY157+AZ157)</f>
        <v>#REF!</v>
      </c>
      <c r="BB157" s="46" t="e">
        <f t="shared" ref="BB157" si="62">11/BA157</f>
        <v>#REF!</v>
      </c>
      <c r="BC157" s="44">
        <f>Solicitacao_Prancha[[#This Row],[QUANT EQUIP]]</f>
        <v>4</v>
      </c>
      <c r="BD157" s="47" t="e">
        <f t="shared" ref="BD157" si="63">BC157/BB157</f>
        <v>#REF!</v>
      </c>
      <c r="BE157" s="47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9" t="e">
        <f>Solicitacao_Prancha[[#This Row],[Número de Máquinas]]*Solicitacao_Prancha[[#This Row],[KM total]]</f>
        <v>#REF!</v>
      </c>
    </row>
    <row r="158" spans="1:85" s="53" customFormat="1" x14ac:dyDescent="0.25">
      <c r="T158" s="116">
        <v>3067</v>
      </c>
      <c r="U158" s="40" t="s">
        <v>718</v>
      </c>
      <c r="V158" s="39">
        <v>45638.712500000001</v>
      </c>
      <c r="W158" s="66" t="s">
        <v>648</v>
      </c>
      <c r="X158" s="40" t="s">
        <v>719</v>
      </c>
      <c r="Y158" s="40">
        <v>6</v>
      </c>
      <c r="Z158" s="40" t="s">
        <v>4</v>
      </c>
      <c r="AA158" s="40" t="s">
        <v>624</v>
      </c>
      <c r="AB158" s="40" t="s">
        <v>620</v>
      </c>
      <c r="AC158" s="40" t="s">
        <v>1</v>
      </c>
      <c r="AD158" s="40" t="s">
        <v>900</v>
      </c>
      <c r="AE158" s="40" t="s">
        <v>595</v>
      </c>
      <c r="AF158" s="66" t="s">
        <v>660</v>
      </c>
      <c r="AG158" s="66" t="s">
        <v>584</v>
      </c>
      <c r="AH158" s="67"/>
      <c r="AI158" s="68"/>
      <c r="AJ158" s="40" t="s">
        <v>688</v>
      </c>
      <c r="AK158" s="40" t="s">
        <v>424</v>
      </c>
      <c r="AL158" s="40" t="s">
        <v>432</v>
      </c>
      <c r="AM158" s="41" t="s">
        <v>862</v>
      </c>
      <c r="AN158" s="42">
        <v>67.899999999906868</v>
      </c>
      <c r="AO158" s="43" t="s">
        <v>710</v>
      </c>
      <c r="AP158" s="44" t="s">
        <v>53</v>
      </c>
      <c r="AQ158" s="44" t="s">
        <v>146</v>
      </c>
      <c r="AR158" s="44" t="s">
        <v>933</v>
      </c>
      <c r="AS158" s="44" t="s">
        <v>197</v>
      </c>
      <c r="AT158" s="44" t="s">
        <v>1304</v>
      </c>
      <c r="AU158" s="45">
        <v>64.038403000000002</v>
      </c>
      <c r="AV158" s="45">
        <v>78.608031999999994</v>
      </c>
      <c r="AW158" s="45">
        <v>81.369117000000003</v>
      </c>
      <c r="AX158" s="46">
        <v>224.01555200000001</v>
      </c>
      <c r="AY158" s="47">
        <v>4.0866395221719456</v>
      </c>
      <c r="AZ158" s="47">
        <v>2</v>
      </c>
      <c r="BA158" s="47">
        <v>6.0866395221719456</v>
      </c>
      <c r="BB158" s="46">
        <v>1.8072369753342612</v>
      </c>
      <c r="BC158" s="44">
        <v>6</v>
      </c>
      <c r="BD158" s="47">
        <v>3.3199851939119704</v>
      </c>
      <c r="BE158" s="118" t="s">
        <v>957</v>
      </c>
      <c r="BF158" s="48" t="s">
        <v>1337</v>
      </c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 t="s">
        <v>1022</v>
      </c>
      <c r="CB158" s="48"/>
      <c r="CC158" s="48"/>
      <c r="CD158" s="48"/>
      <c r="CE158" s="48"/>
      <c r="CF158" s="48"/>
      <c r="CG158" s="49">
        <v>1344.093312</v>
      </c>
    </row>
    <row r="159" spans="1:85" s="53" customFormat="1" x14ac:dyDescent="0.25">
      <c r="T159" s="117">
        <v>3057</v>
      </c>
      <c r="U159" s="50" t="s">
        <v>718</v>
      </c>
      <c r="V159" s="62">
        <v>45638.712500000001</v>
      </c>
      <c r="W159" s="63" t="s">
        <v>648</v>
      </c>
      <c r="X159" s="50" t="s">
        <v>5</v>
      </c>
      <c r="Y159" s="50">
        <v>1</v>
      </c>
      <c r="Z159" s="50" t="s">
        <v>4</v>
      </c>
      <c r="AA159" s="50" t="s">
        <v>620</v>
      </c>
      <c r="AB159" s="50" t="s">
        <v>620</v>
      </c>
      <c r="AC159" s="50" t="s">
        <v>1</v>
      </c>
      <c r="AD159" s="50" t="s">
        <v>900</v>
      </c>
      <c r="AE159" s="50" t="s">
        <v>595</v>
      </c>
      <c r="AF159" s="63" t="s">
        <v>660</v>
      </c>
      <c r="AG159" s="63" t="s">
        <v>584</v>
      </c>
      <c r="AH159" s="64"/>
      <c r="AI159" s="65"/>
      <c r="AJ159" s="50" t="s">
        <v>688</v>
      </c>
      <c r="AK159" s="50" t="s">
        <v>424</v>
      </c>
      <c r="AL159" s="50" t="s">
        <v>432</v>
      </c>
      <c r="AM159" s="55" t="s">
        <v>862</v>
      </c>
      <c r="AN159" s="56">
        <v>67.899999999906868</v>
      </c>
      <c r="AO159" s="57" t="s">
        <v>710</v>
      </c>
      <c r="AP159" s="58" t="s">
        <v>53</v>
      </c>
      <c r="AQ159" s="58" t="s">
        <v>146</v>
      </c>
      <c r="AR159" s="58" t="s">
        <v>933</v>
      </c>
      <c r="AS159" s="58" t="s">
        <v>197</v>
      </c>
      <c r="AT159" s="58" t="s">
        <v>1304</v>
      </c>
      <c r="AU159" s="59">
        <v>64.038403000000002</v>
      </c>
      <c r="AV159" s="59">
        <v>78.608031999999994</v>
      </c>
      <c r="AW159" s="59">
        <v>81.369117000000003</v>
      </c>
      <c r="AX159" s="60">
        <v>224.01555200000001</v>
      </c>
      <c r="AY159" s="51">
        <v>4.0866395221719456</v>
      </c>
      <c r="AZ159" s="51">
        <v>2</v>
      </c>
      <c r="BA159" s="51">
        <v>6.0866395221719456</v>
      </c>
      <c r="BB159" s="60">
        <v>1.8072369753342612</v>
      </c>
      <c r="BC159" s="58">
        <v>1</v>
      </c>
      <c r="BD159" s="51">
        <v>0.55333086565199507</v>
      </c>
      <c r="BE159" s="103" t="s">
        <v>957</v>
      </c>
      <c r="BF159" s="97">
        <v>44018</v>
      </c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 t="s">
        <v>1336</v>
      </c>
      <c r="CB159" s="52"/>
      <c r="CD159" s="52"/>
      <c r="CE159" s="52"/>
      <c r="CF159" s="52"/>
      <c r="CG159" s="61">
        <v>224.01555200000001</v>
      </c>
    </row>
    <row r="160" spans="1:85" s="53" customFormat="1" x14ac:dyDescent="0.25">
      <c r="T160" s="116">
        <v>3059</v>
      </c>
      <c r="U160" s="40" t="s">
        <v>742</v>
      </c>
      <c r="V160" s="39">
        <v>45638.837500000001</v>
      </c>
      <c r="W160" s="66" t="s">
        <v>1246</v>
      </c>
      <c r="X160" s="40" t="s">
        <v>489</v>
      </c>
      <c r="Y160" s="40">
        <v>2</v>
      </c>
      <c r="Z160" s="40" t="s">
        <v>534</v>
      </c>
      <c r="AA160" s="40" t="s">
        <v>620</v>
      </c>
      <c r="AB160" s="40" t="s">
        <v>622</v>
      </c>
      <c r="AC160" s="40" t="s">
        <v>1</v>
      </c>
      <c r="AD160" s="40" t="s">
        <v>900</v>
      </c>
      <c r="AE160" s="40" t="s">
        <v>604</v>
      </c>
      <c r="AF160" s="66" t="s">
        <v>505</v>
      </c>
      <c r="AG160" s="66" t="s">
        <v>639</v>
      </c>
      <c r="AH160" s="67"/>
      <c r="AI160" s="68"/>
      <c r="AJ160" s="40" t="s">
        <v>688</v>
      </c>
      <c r="AK160" s="40" t="s">
        <v>453</v>
      </c>
      <c r="AL160" s="40" t="s">
        <v>435</v>
      </c>
      <c r="AM160" s="41" t="s">
        <v>862</v>
      </c>
      <c r="AN160" s="42">
        <v>61.899999999906868</v>
      </c>
      <c r="AO160" s="43" t="s">
        <v>710</v>
      </c>
      <c r="AP160" s="44" t="s">
        <v>149</v>
      </c>
      <c r="AQ160" s="44" t="s">
        <v>21</v>
      </c>
      <c r="AR160" s="44" t="s">
        <v>1305</v>
      </c>
      <c r="AS160" s="44" t="s">
        <v>339</v>
      </c>
      <c r="AT160" s="44" t="s">
        <v>877</v>
      </c>
      <c r="AU160" s="45">
        <v>176.54036400000001</v>
      </c>
      <c r="AV160" s="45">
        <v>224.70683600000001</v>
      </c>
      <c r="AW160" s="45">
        <v>50.778891000000002</v>
      </c>
      <c r="AX160" s="46">
        <v>452.02609100000001</v>
      </c>
      <c r="AY160" s="47">
        <v>8.7844389782805443</v>
      </c>
      <c r="AZ160" s="47">
        <v>2</v>
      </c>
      <c r="BA160" s="47">
        <v>10.784438978280544</v>
      </c>
      <c r="BB160" s="46">
        <v>1.0199881535009458</v>
      </c>
      <c r="BC160" s="44">
        <v>2</v>
      </c>
      <c r="BD160" s="47">
        <v>1.9608070869600991</v>
      </c>
      <c r="BE160" s="48" t="s">
        <v>921</v>
      </c>
      <c r="BF160" s="48" t="s">
        <v>1331</v>
      </c>
      <c r="BG160" s="48" t="s">
        <v>1332</v>
      </c>
      <c r="BH160" s="48" t="s">
        <v>1317</v>
      </c>
      <c r="BI160" s="48" t="s">
        <v>1318</v>
      </c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 t="s">
        <v>1054</v>
      </c>
      <c r="CB160" s="48" t="s">
        <v>1321</v>
      </c>
      <c r="CC160" s="48"/>
      <c r="CE160" s="48"/>
      <c r="CF160" s="48"/>
      <c r="CG160" s="49">
        <v>904.05218200000002</v>
      </c>
    </row>
    <row r="161" spans="20:85" s="53" customFormat="1" x14ac:dyDescent="0.25">
      <c r="T161" s="117">
        <v>3061</v>
      </c>
      <c r="U161" s="50" t="s">
        <v>742</v>
      </c>
      <c r="V161" s="62">
        <v>45638.841666666667</v>
      </c>
      <c r="W161" s="63" t="s">
        <v>1248</v>
      </c>
      <c r="X161" s="50" t="s">
        <v>496</v>
      </c>
      <c r="Y161" s="50">
        <v>1</v>
      </c>
      <c r="Z161" s="50" t="s">
        <v>534</v>
      </c>
      <c r="AA161" s="50" t="s">
        <v>620</v>
      </c>
      <c r="AB161" s="50" t="s">
        <v>624</v>
      </c>
      <c r="AC161" s="50" t="s">
        <v>1</v>
      </c>
      <c r="AD161" s="50" t="s">
        <v>900</v>
      </c>
      <c r="AE161" s="50" t="s">
        <v>604</v>
      </c>
      <c r="AF161" s="63" t="s">
        <v>505</v>
      </c>
      <c r="AG161" s="63" t="s">
        <v>639</v>
      </c>
      <c r="AH161" s="64"/>
      <c r="AI161" s="65"/>
      <c r="AJ161" s="50" t="s">
        <v>688</v>
      </c>
      <c r="AK161" s="50" t="s">
        <v>453</v>
      </c>
      <c r="AL161" s="50" t="s">
        <v>435</v>
      </c>
      <c r="AM161" s="55" t="s">
        <v>862</v>
      </c>
      <c r="AN161" s="56">
        <v>61.799999999930151</v>
      </c>
      <c r="AO161" s="57" t="s">
        <v>710</v>
      </c>
      <c r="AP161" s="58" t="s">
        <v>149</v>
      </c>
      <c r="AQ161" s="58" t="s">
        <v>21</v>
      </c>
      <c r="AR161" s="58" t="s">
        <v>1305</v>
      </c>
      <c r="AS161" s="58" t="s">
        <v>339</v>
      </c>
      <c r="AT161" s="58" t="s">
        <v>877</v>
      </c>
      <c r="AU161" s="59">
        <v>176.54036400000001</v>
      </c>
      <c r="AV161" s="59">
        <v>224.70683600000001</v>
      </c>
      <c r="AW161" s="59">
        <v>50.778891000000002</v>
      </c>
      <c r="AX161" s="60">
        <v>452.02609100000001</v>
      </c>
      <c r="AY161" s="51">
        <v>8.7844389782805443</v>
      </c>
      <c r="AZ161" s="51">
        <v>2</v>
      </c>
      <c r="BA161" s="51">
        <v>10.784438978280544</v>
      </c>
      <c r="BB161" s="60">
        <v>1.0199881535009458</v>
      </c>
      <c r="BC161" s="58">
        <v>1</v>
      </c>
      <c r="BD161" s="51">
        <v>0.98040354348004954</v>
      </c>
      <c r="BE161" s="52" t="s">
        <v>921</v>
      </c>
      <c r="BF161" s="52" t="s">
        <v>1116</v>
      </c>
      <c r="BG161" s="52" t="s">
        <v>1117</v>
      </c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 t="s">
        <v>1050</v>
      </c>
      <c r="CB161" s="52"/>
      <c r="CC161" s="52"/>
      <c r="CD161" s="52"/>
      <c r="CE161" s="52"/>
      <c r="CF161" s="52"/>
      <c r="CG161" s="61">
        <v>452.02609100000001</v>
      </c>
    </row>
    <row r="162" spans="20:85" s="53" customFormat="1" x14ac:dyDescent="0.25">
      <c r="T162" s="116">
        <v>3069</v>
      </c>
      <c r="U162" s="40" t="s">
        <v>717</v>
      </c>
      <c r="V162" s="39">
        <v>45639.079861111109</v>
      </c>
      <c r="W162" s="66" t="s">
        <v>588</v>
      </c>
      <c r="X162" s="40" t="s">
        <v>500</v>
      </c>
      <c r="Y162" s="40">
        <v>4</v>
      </c>
      <c r="Z162" s="40" t="s">
        <v>492</v>
      </c>
      <c r="AA162" s="40" t="s">
        <v>622</v>
      </c>
      <c r="AB162" s="40" t="s">
        <v>624</v>
      </c>
      <c r="AC162" s="33" t="s">
        <v>531</v>
      </c>
      <c r="AD162" s="40" t="s">
        <v>900</v>
      </c>
      <c r="AE162" s="40" t="s">
        <v>606</v>
      </c>
      <c r="AF162" s="66" t="s">
        <v>690</v>
      </c>
      <c r="AG162" s="66" t="s">
        <v>619</v>
      </c>
      <c r="AH162" s="67"/>
      <c r="AI162" s="68"/>
      <c r="AJ162" s="40" t="s">
        <v>688</v>
      </c>
      <c r="AK162" s="40" t="e">
        <v>#N/A</v>
      </c>
      <c r="AL162" s="40" t="s">
        <v>449</v>
      </c>
      <c r="AM162" s="41" t="s">
        <v>862</v>
      </c>
      <c r="AN162" s="42">
        <v>61.083333333372138</v>
      </c>
      <c r="AO162" s="43" t="s">
        <v>710</v>
      </c>
      <c r="AP162" s="44" t="s">
        <v>625</v>
      </c>
      <c r="AQ162" s="44" t="s">
        <v>90</v>
      </c>
      <c r="AR162" s="44" t="s">
        <v>1181</v>
      </c>
      <c r="AS162" s="44" t="s">
        <v>1306</v>
      </c>
      <c r="AT162" s="44" t="s">
        <v>880</v>
      </c>
      <c r="AU162" s="45">
        <v>90.548843000000005</v>
      </c>
      <c r="AV162" s="45" t="e">
        <v>#N/A</v>
      </c>
      <c r="AW162" s="45">
        <v>143.498819</v>
      </c>
      <c r="AX162" s="46">
        <v>200</v>
      </c>
      <c r="AY162" s="47" t="e">
        <v>#N/A</v>
      </c>
      <c r="AZ162" s="47">
        <v>2</v>
      </c>
      <c r="BA162" s="47" t="e">
        <v>#N/A</v>
      </c>
      <c r="BB162" s="46" t="e">
        <v>#N/A</v>
      </c>
      <c r="BC162" s="44">
        <v>4</v>
      </c>
      <c r="BD162" s="47" t="e">
        <v>#N/A</v>
      </c>
      <c r="BE162" s="118" t="s">
        <v>957</v>
      </c>
      <c r="BF162" s="48" t="s">
        <v>1066</v>
      </c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 t="s">
        <v>1107</v>
      </c>
      <c r="CB162" s="48"/>
      <c r="CC162" s="48"/>
      <c r="CD162" s="48"/>
      <c r="CE162" s="48"/>
      <c r="CF162" s="48"/>
      <c r="CG162" s="49">
        <v>800</v>
      </c>
    </row>
    <row r="163" spans="20:85" s="53" customFormat="1" x14ac:dyDescent="0.25">
      <c r="T163" s="116">
        <v>3093</v>
      </c>
      <c r="U163" s="40" t="s">
        <v>743</v>
      </c>
      <c r="V163" s="39">
        <v>45639.84097222222</v>
      </c>
      <c r="W163" s="66" t="s">
        <v>767</v>
      </c>
      <c r="X163" s="40" t="s">
        <v>481</v>
      </c>
      <c r="Y163" s="40">
        <v>1</v>
      </c>
      <c r="Z163" s="40" t="s">
        <v>487</v>
      </c>
      <c r="AA163" s="40" t="s">
        <v>620</v>
      </c>
      <c r="AB163" s="40" t="s">
        <v>624</v>
      </c>
      <c r="AC163" s="40" t="s">
        <v>531</v>
      </c>
      <c r="AD163" s="40" t="s">
        <v>900</v>
      </c>
      <c r="AE163" s="40" t="s">
        <v>594</v>
      </c>
      <c r="AF163" s="66" t="s">
        <v>642</v>
      </c>
      <c r="AG163" s="66" t="s">
        <v>716</v>
      </c>
      <c r="AH163" s="67"/>
      <c r="AI163" s="68"/>
      <c r="AJ163" s="40" t="s">
        <v>688</v>
      </c>
      <c r="AK163" s="40" t="s">
        <v>451</v>
      </c>
      <c r="AL163" s="40" t="s">
        <v>437</v>
      </c>
      <c r="AM163" s="41" t="s">
        <v>874</v>
      </c>
      <c r="AN163" s="42">
        <v>43.816666666651145</v>
      </c>
      <c r="AO163" s="43" t="s">
        <v>710</v>
      </c>
      <c r="AP163" s="44" t="s">
        <v>126</v>
      </c>
      <c r="AQ163" s="44" t="s">
        <v>26</v>
      </c>
      <c r="AR163" s="44" t="s">
        <v>1226</v>
      </c>
      <c r="AS163" s="44" t="s">
        <v>330</v>
      </c>
      <c r="AT163" s="44" t="s">
        <v>963</v>
      </c>
      <c r="AU163" s="45">
        <v>111.18156500000001</v>
      </c>
      <c r="AV163" s="45">
        <v>82.053208999999995</v>
      </c>
      <c r="AW163" s="45">
        <v>56.144523999999997</v>
      </c>
      <c r="AX163" s="46">
        <v>249.37929800000001</v>
      </c>
      <c r="AY163" s="47">
        <v>4.5049112642533933</v>
      </c>
      <c r="AZ163" s="47">
        <v>2</v>
      </c>
      <c r="BA163" s="47">
        <v>6.5049112642533933</v>
      </c>
      <c r="BB163" s="46">
        <v>1.6910299853663775</v>
      </c>
      <c r="BC163" s="44">
        <v>1</v>
      </c>
      <c r="BD163" s="47">
        <v>0.59135556947758117</v>
      </c>
      <c r="BE163" s="118" t="s">
        <v>957</v>
      </c>
      <c r="BF163" s="118" t="s">
        <v>1348</v>
      </c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 t="s">
        <v>1215</v>
      </c>
      <c r="CB163" s="48"/>
      <c r="CC163" s="48"/>
      <c r="CD163" s="48"/>
      <c r="CE163" s="48"/>
      <c r="CF163" s="48"/>
      <c r="CG163" s="49">
        <v>249.37929800000001</v>
      </c>
    </row>
    <row r="164" spans="20:85" s="53" customFormat="1" x14ac:dyDescent="0.25">
      <c r="T164" s="117">
        <v>3103</v>
      </c>
      <c r="U164" s="50" t="s">
        <v>743</v>
      </c>
      <c r="V164" s="62">
        <v>45640.45208333333</v>
      </c>
      <c r="W164" s="63" t="s">
        <v>774</v>
      </c>
      <c r="X164" s="50" t="s">
        <v>493</v>
      </c>
      <c r="Y164" s="50">
        <v>1</v>
      </c>
      <c r="Z164" s="50" t="s">
        <v>501</v>
      </c>
      <c r="AA164" s="50" t="s">
        <v>620</v>
      </c>
      <c r="AB164" s="50" t="s">
        <v>621</v>
      </c>
      <c r="AC164" s="50" t="s">
        <v>531</v>
      </c>
      <c r="AD164" s="50" t="s">
        <v>900</v>
      </c>
      <c r="AE164" s="50" t="s">
        <v>600</v>
      </c>
      <c r="AF164" s="63" t="s">
        <v>560</v>
      </c>
      <c r="AG164" s="63" t="s">
        <v>660</v>
      </c>
      <c r="AH164" s="64"/>
      <c r="AI164" s="65"/>
      <c r="AJ164" s="50" t="s">
        <v>688</v>
      </c>
      <c r="AK164" s="50" t="s">
        <v>434</v>
      </c>
      <c r="AL164" s="50" t="s">
        <v>424</v>
      </c>
      <c r="AM164" s="55" t="s">
        <v>874</v>
      </c>
      <c r="AN164" s="56">
        <v>22.150000000081491</v>
      </c>
      <c r="AO164" s="57" t="s">
        <v>710</v>
      </c>
      <c r="AP164" s="58" t="s">
        <v>34</v>
      </c>
      <c r="AQ164" s="58" t="s">
        <v>53</v>
      </c>
      <c r="AR164" s="58" t="s">
        <v>885</v>
      </c>
      <c r="AS164" s="58" t="s">
        <v>176</v>
      </c>
      <c r="AT164" s="58" t="s">
        <v>933</v>
      </c>
      <c r="AU164" s="59">
        <v>76.089281999999997</v>
      </c>
      <c r="AV164" s="59">
        <v>113.13082799999999</v>
      </c>
      <c r="AW164" s="59">
        <v>64.038403000000002</v>
      </c>
      <c r="AX164" s="60">
        <v>253.25851299999999</v>
      </c>
      <c r="AY164" s="51">
        <v>4.817712373755656</v>
      </c>
      <c r="AZ164" s="51">
        <v>2</v>
      </c>
      <c r="BA164" s="51">
        <v>6.817712373755656</v>
      </c>
      <c r="BB164" s="60">
        <v>1.6134444219653195</v>
      </c>
      <c r="BC164" s="58">
        <v>1</v>
      </c>
      <c r="BD164" s="51">
        <v>0.61979203397778693</v>
      </c>
      <c r="BE164" s="103" t="s">
        <v>957</v>
      </c>
      <c r="BF164" s="52" t="s">
        <v>1340</v>
      </c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 t="s">
        <v>1095</v>
      </c>
      <c r="CB164" s="52"/>
      <c r="CC164" s="52"/>
      <c r="CD164" s="52"/>
      <c r="CE164" s="52"/>
      <c r="CF164" s="52"/>
      <c r="CG164" s="61">
        <v>253.25851299999999</v>
      </c>
    </row>
    <row r="165" spans="20:85" s="53" customFormat="1" x14ac:dyDescent="0.25">
      <c r="T165" s="116">
        <v>3105</v>
      </c>
      <c r="U165" s="50" t="s">
        <v>743</v>
      </c>
      <c r="V165" s="39">
        <v>45640.454861111109</v>
      </c>
      <c r="W165" s="66" t="s">
        <v>774</v>
      </c>
      <c r="X165" s="40" t="s">
        <v>491</v>
      </c>
      <c r="Y165" s="40">
        <v>2</v>
      </c>
      <c r="Z165" s="40" t="s">
        <v>501</v>
      </c>
      <c r="AA165" s="40" t="s">
        <v>620</v>
      </c>
      <c r="AB165" s="40" t="s">
        <v>622</v>
      </c>
      <c r="AC165" s="40" t="s">
        <v>531</v>
      </c>
      <c r="AD165" s="40" t="s">
        <v>900</v>
      </c>
      <c r="AE165" s="40" t="s">
        <v>600</v>
      </c>
      <c r="AF165" s="66" t="s">
        <v>639</v>
      </c>
      <c r="AG165" s="66" t="s">
        <v>660</v>
      </c>
      <c r="AH165" s="67"/>
      <c r="AI165" s="68"/>
      <c r="AJ165" s="40" t="s">
        <v>688</v>
      </c>
      <c r="AK165" s="40" t="s">
        <v>435</v>
      </c>
      <c r="AL165" s="40" t="s">
        <v>424</v>
      </c>
      <c r="AM165" s="41" t="s">
        <v>874</v>
      </c>
      <c r="AN165" s="42">
        <v>22.083333333372138</v>
      </c>
      <c r="AO165" s="43" t="s">
        <v>710</v>
      </c>
      <c r="AP165" s="44" t="s">
        <v>21</v>
      </c>
      <c r="AQ165" s="44" t="s">
        <v>53</v>
      </c>
      <c r="AR165" s="44" t="s">
        <v>877</v>
      </c>
      <c r="AS165" s="44" t="s">
        <v>173</v>
      </c>
      <c r="AT165" s="44" t="s">
        <v>933</v>
      </c>
      <c r="AU165" s="45">
        <v>50.778891000000002</v>
      </c>
      <c r="AV165" s="45">
        <v>108.156476</v>
      </c>
      <c r="AW165" s="45">
        <v>64.038403000000002</v>
      </c>
      <c r="AX165" s="46">
        <v>222.97377</v>
      </c>
      <c r="AY165" s="47">
        <v>4.3112781665158373</v>
      </c>
      <c r="AZ165" s="47">
        <v>2</v>
      </c>
      <c r="BA165" s="47">
        <v>6.3112781665158373</v>
      </c>
      <c r="BB165" s="46">
        <v>1.7429116115274297</v>
      </c>
      <c r="BC165" s="44">
        <v>2</v>
      </c>
      <c r="BD165" s="47">
        <v>1.1475051211846978</v>
      </c>
      <c r="BE165" s="118" t="s">
        <v>957</v>
      </c>
      <c r="BF165" s="48" t="s">
        <v>1023</v>
      </c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 t="s">
        <v>1341</v>
      </c>
      <c r="CB165" s="48"/>
      <c r="CC165" s="48"/>
      <c r="CD165" s="48"/>
      <c r="CE165" s="48"/>
      <c r="CF165" s="48"/>
      <c r="CG165" s="49">
        <v>445.94754</v>
      </c>
    </row>
    <row r="166" spans="20:85" s="53" customFormat="1" x14ac:dyDescent="0.25">
      <c r="T166" s="117">
        <v>3106</v>
      </c>
      <c r="U166" s="50" t="s">
        <v>717</v>
      </c>
      <c r="V166" s="62">
        <v>45640.470138888886</v>
      </c>
      <c r="W166" s="63" t="s">
        <v>562</v>
      </c>
      <c r="X166" s="50" t="s">
        <v>500</v>
      </c>
      <c r="Y166" s="50">
        <v>2</v>
      </c>
      <c r="Z166" s="50" t="s">
        <v>543</v>
      </c>
      <c r="AA166" s="50" t="s">
        <v>621</v>
      </c>
      <c r="AB166" s="50" t="s">
        <v>621</v>
      </c>
      <c r="AC166" s="33" t="s">
        <v>531</v>
      </c>
      <c r="AD166" s="50" t="s">
        <v>900</v>
      </c>
      <c r="AE166" s="50" t="s">
        <v>604</v>
      </c>
      <c r="AF166" s="63" t="s">
        <v>632</v>
      </c>
      <c r="AG166" s="63" t="s">
        <v>636</v>
      </c>
      <c r="AH166" s="64"/>
      <c r="AI166" s="65"/>
      <c r="AJ166" s="50" t="s">
        <v>688</v>
      </c>
      <c r="AK166" s="50" t="s">
        <v>477</v>
      </c>
      <c r="AL166" s="50" t="s">
        <v>478</v>
      </c>
      <c r="AM166" s="55" t="s">
        <v>874</v>
      </c>
      <c r="AN166" s="56">
        <v>22.716666666674428</v>
      </c>
      <c r="AO166" s="57" t="s">
        <v>710</v>
      </c>
      <c r="AP166" s="58" t="s">
        <v>402</v>
      </c>
      <c r="AQ166" s="58" t="s">
        <v>404</v>
      </c>
      <c r="AR166" s="58" t="s">
        <v>949</v>
      </c>
      <c r="AS166" s="58" t="s">
        <v>407</v>
      </c>
      <c r="AT166" s="58" t="s">
        <v>1177</v>
      </c>
      <c r="AU166" s="59">
        <v>832.70887900000002</v>
      </c>
      <c r="AV166" s="59">
        <v>253.051906</v>
      </c>
      <c r="AW166" s="59">
        <v>1130.1354690000001</v>
      </c>
      <c r="AX166" s="60">
        <v>2215.8962540000002</v>
      </c>
      <c r="AY166" s="51">
        <v>36.151767847963804</v>
      </c>
      <c r="AZ166" s="51">
        <v>2</v>
      </c>
      <c r="BA166" s="51">
        <v>38.151767847963804</v>
      </c>
      <c r="BB166" s="60">
        <v>0.28832215701865782</v>
      </c>
      <c r="BC166" s="58">
        <v>2</v>
      </c>
      <c r="BD166" s="51">
        <v>6.9366850632661459</v>
      </c>
      <c r="BE166" s="103" t="s">
        <v>921</v>
      </c>
      <c r="BF166" s="52" t="s">
        <v>1342</v>
      </c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 t="s">
        <v>1169</v>
      </c>
      <c r="CB166" s="52"/>
      <c r="CC166" s="52"/>
      <c r="CD166" s="52"/>
      <c r="CE166" s="52"/>
      <c r="CF166" s="52"/>
      <c r="CG166" s="61">
        <v>4431.7925080000005</v>
      </c>
    </row>
    <row r="167" spans="20:85" s="53" customFormat="1" x14ac:dyDescent="0.25">
      <c r="T167" s="116">
        <v>3108</v>
      </c>
      <c r="U167" s="40" t="s">
        <v>743</v>
      </c>
      <c r="V167" s="39">
        <v>45640.493055555555</v>
      </c>
      <c r="W167" s="66" t="s">
        <v>550</v>
      </c>
      <c r="X167" s="40" t="s">
        <v>481</v>
      </c>
      <c r="Y167" s="40">
        <v>1</v>
      </c>
      <c r="Z167" s="40" t="s">
        <v>4</v>
      </c>
      <c r="AA167" s="40" t="s">
        <v>620</v>
      </c>
      <c r="AB167" s="40" t="s">
        <v>621</v>
      </c>
      <c r="AC167" s="40" t="s">
        <v>531</v>
      </c>
      <c r="AD167" s="40" t="s">
        <v>900</v>
      </c>
      <c r="AE167" s="40" t="s">
        <v>1290</v>
      </c>
      <c r="AF167" s="66" t="s">
        <v>1001</v>
      </c>
      <c r="AG167" s="66" t="s">
        <v>652</v>
      </c>
      <c r="AH167" s="67" t="s">
        <v>1291</v>
      </c>
      <c r="AI167" s="68" t="s">
        <v>848</v>
      </c>
      <c r="AJ167" s="40" t="s">
        <v>688</v>
      </c>
      <c r="AK167" s="40" t="s">
        <v>467</v>
      </c>
      <c r="AL167" s="40" t="s">
        <v>450</v>
      </c>
      <c r="AM167" s="41" t="s">
        <v>874</v>
      </c>
      <c r="AN167" s="42">
        <v>30.833333333430346</v>
      </c>
      <c r="AO167" s="43" t="s">
        <v>710</v>
      </c>
      <c r="AP167" s="44" t="s">
        <v>29</v>
      </c>
      <c r="AQ167" s="44" t="s">
        <v>158</v>
      </c>
      <c r="AR167" s="44" t="s">
        <v>1224</v>
      </c>
      <c r="AS167" s="44" t="s">
        <v>271</v>
      </c>
      <c r="AT167" s="44" t="s">
        <v>956</v>
      </c>
      <c r="AU167" s="45">
        <v>123.51138899999999</v>
      </c>
      <c r="AV167" s="45">
        <v>61.965598</v>
      </c>
      <c r="AW167" s="45">
        <v>129.489867</v>
      </c>
      <c r="AX167" s="46">
        <v>314.96685400000001</v>
      </c>
      <c r="AY167" s="47">
        <v>5.3503410859728504</v>
      </c>
      <c r="AZ167" s="47">
        <v>2</v>
      </c>
      <c r="BA167" s="47">
        <v>7.3503410859728504</v>
      </c>
      <c r="BB167" s="46">
        <v>1.4965291911408083</v>
      </c>
      <c r="BC167" s="44">
        <v>1</v>
      </c>
      <c r="BD167" s="47">
        <v>0.66821282599753185</v>
      </c>
      <c r="BE167" s="118" t="s">
        <v>957</v>
      </c>
      <c r="BF167" s="48" t="s">
        <v>1347</v>
      </c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 t="s">
        <v>1028</v>
      </c>
      <c r="CB167" s="48"/>
      <c r="CC167" s="48"/>
      <c r="CD167" s="48"/>
      <c r="CE167" s="48"/>
      <c r="CF167" s="48"/>
      <c r="CG167" s="49">
        <v>314.96685400000001</v>
      </c>
    </row>
    <row r="168" spans="20:85" s="53" customFormat="1" x14ac:dyDescent="0.25">
      <c r="T168" s="117">
        <v>3115</v>
      </c>
      <c r="U168" s="50" t="s">
        <v>718</v>
      </c>
      <c r="V168" s="62">
        <v>45640.852777777778</v>
      </c>
      <c r="W168" s="63" t="s">
        <v>575</v>
      </c>
      <c r="X168" s="50" t="s">
        <v>719</v>
      </c>
      <c r="Y168" s="50">
        <v>3</v>
      </c>
      <c r="Z168" s="50" t="s">
        <v>4</v>
      </c>
      <c r="AA168" s="50" t="s">
        <v>621</v>
      </c>
      <c r="AB168" s="50" t="s">
        <v>621</v>
      </c>
      <c r="AC168" s="33" t="s">
        <v>531</v>
      </c>
      <c r="AD168" s="50" t="s">
        <v>900</v>
      </c>
      <c r="AE168" s="50" t="s">
        <v>604</v>
      </c>
      <c r="AF168" s="63" t="s">
        <v>567</v>
      </c>
      <c r="AG168" s="63" t="s">
        <v>584</v>
      </c>
      <c r="AH168" s="64"/>
      <c r="AI168" s="65"/>
      <c r="AJ168" s="50" t="s">
        <v>688</v>
      </c>
      <c r="AK168" s="50" t="s">
        <v>431</v>
      </c>
      <c r="AL168" s="50" t="s">
        <v>432</v>
      </c>
      <c r="AM168" s="55" t="s">
        <v>874</v>
      </c>
      <c r="AN168" s="56">
        <v>13.533333333267365</v>
      </c>
      <c r="AO168" s="57" t="s">
        <v>710</v>
      </c>
      <c r="AP168" s="58" t="s">
        <v>23</v>
      </c>
      <c r="AQ168" s="58" t="s">
        <v>146</v>
      </c>
      <c r="AR168" s="58" t="s">
        <v>1130</v>
      </c>
      <c r="AS168" s="58" t="s">
        <v>200</v>
      </c>
      <c r="AT168" s="58" t="s">
        <v>1304</v>
      </c>
      <c r="AU168" s="59">
        <v>78.244339999999994</v>
      </c>
      <c r="AV168" s="59">
        <v>44.602491000000001</v>
      </c>
      <c r="AW168" s="59">
        <v>81.369117000000003</v>
      </c>
      <c r="AX168" s="60">
        <v>204.215948</v>
      </c>
      <c r="AY168" s="51">
        <v>3.5050620226244344</v>
      </c>
      <c r="AZ168" s="51">
        <v>2</v>
      </c>
      <c r="BA168" s="51">
        <v>5.5050620226244344</v>
      </c>
      <c r="BB168" s="60">
        <v>1.9981609570959853</v>
      </c>
      <c r="BC168" s="58">
        <v>3</v>
      </c>
      <c r="BD168" s="51">
        <v>1.5013805516248457</v>
      </c>
      <c r="BE168" s="103" t="s">
        <v>957</v>
      </c>
      <c r="BF168" s="52" t="s">
        <v>1187</v>
      </c>
      <c r="BG168" s="52" t="s">
        <v>1343</v>
      </c>
      <c r="BH168" s="52" t="s">
        <v>1344</v>
      </c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 t="s">
        <v>1345</v>
      </c>
      <c r="CB168" s="52" t="s">
        <v>1101</v>
      </c>
      <c r="CC168" s="52" t="s">
        <v>1075</v>
      </c>
      <c r="CD168" s="52"/>
      <c r="CE168" s="52"/>
      <c r="CF168" s="52"/>
      <c r="CG168" s="61">
        <v>612.64784399999996</v>
      </c>
    </row>
    <row r="169" spans="20:85" s="53" customFormat="1" x14ac:dyDescent="0.25">
      <c r="T169" s="116">
        <v>3116</v>
      </c>
      <c r="U169" s="40" t="s">
        <v>718</v>
      </c>
      <c r="V169" s="39">
        <v>45640.854861111111</v>
      </c>
      <c r="W169" s="66" t="s">
        <v>575</v>
      </c>
      <c r="X169" s="40" t="s">
        <v>719</v>
      </c>
      <c r="Y169" s="40">
        <v>1</v>
      </c>
      <c r="Z169" s="40" t="s">
        <v>4</v>
      </c>
      <c r="AA169" s="40" t="s">
        <v>620</v>
      </c>
      <c r="AB169" s="40" t="s">
        <v>621</v>
      </c>
      <c r="AC169" s="33" t="s">
        <v>531</v>
      </c>
      <c r="AD169" s="40" t="s">
        <v>900</v>
      </c>
      <c r="AE169" s="40" t="s">
        <v>593</v>
      </c>
      <c r="AF169" s="66" t="s">
        <v>641</v>
      </c>
      <c r="AG169" s="66" t="s">
        <v>584</v>
      </c>
      <c r="AH169" s="67"/>
      <c r="AI169" s="68"/>
      <c r="AJ169" s="40" t="s">
        <v>688</v>
      </c>
      <c r="AK169" s="40" t="s">
        <v>427</v>
      </c>
      <c r="AL169" s="40" t="s">
        <v>432</v>
      </c>
      <c r="AM169" s="41" t="s">
        <v>874</v>
      </c>
      <c r="AN169" s="42">
        <v>14.483333333395422</v>
      </c>
      <c r="AO169" s="43" t="s">
        <v>710</v>
      </c>
      <c r="AP169" s="44" t="s">
        <v>54</v>
      </c>
      <c r="AQ169" s="44" t="s">
        <v>146</v>
      </c>
      <c r="AR169" s="44" t="s">
        <v>965</v>
      </c>
      <c r="AS169" s="44" t="s">
        <v>201</v>
      </c>
      <c r="AT169" s="44" t="s">
        <v>1304</v>
      </c>
      <c r="AU169" s="45">
        <v>84.744079999999997</v>
      </c>
      <c r="AV169" s="45">
        <v>54.757387000000001</v>
      </c>
      <c r="AW169" s="45">
        <v>81.369117000000003</v>
      </c>
      <c r="AX169" s="46">
        <v>220.87058400000001</v>
      </c>
      <c r="AY169" s="47">
        <v>3.8439967520361993</v>
      </c>
      <c r="AZ169" s="47">
        <v>2</v>
      </c>
      <c r="BA169" s="47">
        <v>5.8439967520361993</v>
      </c>
      <c r="BB169" s="46">
        <v>1.8822734622785879</v>
      </c>
      <c r="BC169" s="44">
        <v>1</v>
      </c>
      <c r="BD169" s="47">
        <v>0.53127243200329088</v>
      </c>
      <c r="BE169" s="118" t="s">
        <v>957</v>
      </c>
      <c r="BF169" s="48" t="s">
        <v>1337</v>
      </c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 t="s">
        <v>1022</v>
      </c>
      <c r="CB169" s="48"/>
      <c r="CC169" s="48"/>
      <c r="CD169" s="48"/>
      <c r="CE169" s="48"/>
      <c r="CF169" s="48"/>
      <c r="CG169" s="49">
        <v>220.87058400000001</v>
      </c>
    </row>
    <row r="170" spans="20:85" s="53" customFormat="1" x14ac:dyDescent="0.25">
      <c r="T170" s="117">
        <v>3117</v>
      </c>
      <c r="U170" s="50" t="s">
        <v>718</v>
      </c>
      <c r="V170" s="62">
        <v>45640.870138888888</v>
      </c>
      <c r="W170" s="63" t="s">
        <v>575</v>
      </c>
      <c r="X170" s="50" t="s">
        <v>719</v>
      </c>
      <c r="Y170" s="50">
        <v>2</v>
      </c>
      <c r="Z170" s="50" t="s">
        <v>4</v>
      </c>
      <c r="AA170" s="50" t="s">
        <v>621</v>
      </c>
      <c r="AB170" s="50" t="s">
        <v>621</v>
      </c>
      <c r="AC170" s="33" t="s">
        <v>531</v>
      </c>
      <c r="AD170" s="50" t="s">
        <v>900</v>
      </c>
      <c r="AE170" s="50" t="s">
        <v>612</v>
      </c>
      <c r="AF170" s="63" t="s">
        <v>584</v>
      </c>
      <c r="AG170" s="63" t="s">
        <v>584</v>
      </c>
      <c r="AH170" s="64" t="s">
        <v>1293</v>
      </c>
      <c r="AI170" s="65"/>
      <c r="AJ170" s="50" t="s">
        <v>688</v>
      </c>
      <c r="AK170" s="50" t="s">
        <v>432</v>
      </c>
      <c r="AL170" s="50" t="s">
        <v>432</v>
      </c>
      <c r="AM170" s="55" t="s">
        <v>874</v>
      </c>
      <c r="AN170" s="56">
        <v>12.616666666755918</v>
      </c>
      <c r="AO170" s="57" t="s">
        <v>710</v>
      </c>
      <c r="AP170" s="58" t="s">
        <v>146</v>
      </c>
      <c r="AQ170" s="58" t="s">
        <v>146</v>
      </c>
      <c r="AR170" s="58" t="s">
        <v>1304</v>
      </c>
      <c r="AS170" s="58" t="s">
        <v>194</v>
      </c>
      <c r="AT170" s="58" t="s">
        <v>1304</v>
      </c>
      <c r="AU170" s="59">
        <v>81.369117000000003</v>
      </c>
      <c r="AV170" s="59">
        <v>0</v>
      </c>
      <c r="AW170" s="59">
        <v>81.369117000000003</v>
      </c>
      <c r="AX170" s="60">
        <v>162.73823400000001</v>
      </c>
      <c r="AY170" s="51">
        <v>2.5036651384615385</v>
      </c>
      <c r="AZ170" s="51">
        <v>2</v>
      </c>
      <c r="BA170" s="51">
        <v>4.5036651384615389</v>
      </c>
      <c r="BB170" s="60">
        <v>2.4424551252843862</v>
      </c>
      <c r="BC170" s="58">
        <v>2</v>
      </c>
      <c r="BD170" s="51">
        <v>0.81884820699300698</v>
      </c>
      <c r="BE170" s="103" t="s">
        <v>957</v>
      </c>
      <c r="BF170" s="52" t="s">
        <v>1338</v>
      </c>
      <c r="BG170" s="52" t="s">
        <v>1339</v>
      </c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 t="s">
        <v>986</v>
      </c>
      <c r="CB170" s="52" t="s">
        <v>1346</v>
      </c>
      <c r="CC170" s="52"/>
      <c r="CD170" s="52"/>
      <c r="CE170" s="52"/>
      <c r="CF170" s="52"/>
      <c r="CG170" s="61">
        <v>325.47646800000001</v>
      </c>
    </row>
    <row r="171" spans="20:85" s="53" customFormat="1" x14ac:dyDescent="0.25">
      <c r="T171" s="116">
        <v>3121</v>
      </c>
      <c r="U171" s="50" t="s">
        <v>743</v>
      </c>
      <c r="V171" s="39">
        <v>45640.931944444441</v>
      </c>
      <c r="W171" s="66" t="s">
        <v>774</v>
      </c>
      <c r="X171" s="40" t="s">
        <v>503</v>
      </c>
      <c r="Y171" s="40">
        <v>1</v>
      </c>
      <c r="Z171" s="40" t="s">
        <v>501</v>
      </c>
      <c r="AA171" s="40" t="s">
        <v>620</v>
      </c>
      <c r="AB171" s="40" t="s">
        <v>621</v>
      </c>
      <c r="AC171" s="40" t="s">
        <v>531</v>
      </c>
      <c r="AD171" s="40" t="s">
        <v>900</v>
      </c>
      <c r="AE171" s="40" t="s">
        <v>600</v>
      </c>
      <c r="AF171" s="66" t="s">
        <v>639</v>
      </c>
      <c r="AG171" s="66" t="s">
        <v>660</v>
      </c>
      <c r="AH171" s="67" t="s">
        <v>1295</v>
      </c>
      <c r="AI171" s="68"/>
      <c r="AJ171" s="40" t="s">
        <v>688</v>
      </c>
      <c r="AK171" s="40" t="s">
        <v>435</v>
      </c>
      <c r="AL171" s="40" t="s">
        <v>424</v>
      </c>
      <c r="AM171" s="41" t="s">
        <v>874</v>
      </c>
      <c r="AN171" s="42">
        <v>10.633333333418705</v>
      </c>
      <c r="AO171" s="43" t="s">
        <v>710</v>
      </c>
      <c r="AP171" s="44" t="s">
        <v>21</v>
      </c>
      <c r="AQ171" s="44" t="s">
        <v>53</v>
      </c>
      <c r="AR171" s="44" t="s">
        <v>877</v>
      </c>
      <c r="AS171" s="44" t="s">
        <v>173</v>
      </c>
      <c r="AT171" s="44" t="s">
        <v>933</v>
      </c>
      <c r="AU171" s="45">
        <v>50.778891000000002</v>
      </c>
      <c r="AV171" s="45">
        <v>108.156476</v>
      </c>
      <c r="AW171" s="45">
        <v>64.038403000000002</v>
      </c>
      <c r="AX171" s="46">
        <v>222.97377</v>
      </c>
      <c r="AY171" s="47">
        <v>4.3112781665158373</v>
      </c>
      <c r="AZ171" s="47">
        <v>2</v>
      </c>
      <c r="BA171" s="47">
        <v>6.3112781665158373</v>
      </c>
      <c r="BB171" s="46">
        <v>1.7429116115274297</v>
      </c>
      <c r="BC171" s="44">
        <v>1</v>
      </c>
      <c r="BD171" s="47">
        <v>0.57375256059234891</v>
      </c>
      <c r="BE171" s="118" t="s">
        <v>957</v>
      </c>
      <c r="BF171" s="48" t="s">
        <v>1023</v>
      </c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 t="s">
        <v>1341</v>
      </c>
      <c r="CB171" s="48"/>
      <c r="CC171" s="48"/>
      <c r="CD171" s="48"/>
      <c r="CE171" s="48"/>
      <c r="CF171" s="48"/>
      <c r="CG171" s="49">
        <v>222.97377</v>
      </c>
    </row>
    <row r="172" spans="20:85" s="53" customFormat="1" x14ac:dyDescent="0.25">
      <c r="T172" s="117">
        <v>3078</v>
      </c>
      <c r="U172" s="50" t="s">
        <v>718</v>
      </c>
      <c r="V172" s="62">
        <v>45639.538194444445</v>
      </c>
      <c r="W172" s="63" t="s">
        <v>528</v>
      </c>
      <c r="X172" s="50" t="s">
        <v>0</v>
      </c>
      <c r="Y172" s="50">
        <v>2</v>
      </c>
      <c r="Z172" s="50" t="s">
        <v>523</v>
      </c>
      <c r="AA172" s="50" t="s">
        <v>621</v>
      </c>
      <c r="AB172" s="50" t="s">
        <v>621</v>
      </c>
      <c r="AC172" s="50" t="s">
        <v>1</v>
      </c>
      <c r="AD172" s="50" t="s">
        <v>1256</v>
      </c>
      <c r="AE172" s="50" t="s">
        <v>604</v>
      </c>
      <c r="AF172" s="63" t="s">
        <v>642</v>
      </c>
      <c r="AG172" s="63" t="s">
        <v>1257</v>
      </c>
      <c r="AH172" s="64"/>
      <c r="AI172" s="65"/>
      <c r="AJ172" s="50"/>
      <c r="AK172" s="50" t="s">
        <v>451</v>
      </c>
      <c r="AL172" s="50" t="s">
        <v>457</v>
      </c>
      <c r="AM172" s="55" t="s">
        <v>862</v>
      </c>
      <c r="AN172" s="56">
        <v>69.083333333255723</v>
      </c>
      <c r="AO172" s="57" t="s">
        <v>710</v>
      </c>
      <c r="AP172" s="58" t="s">
        <v>126</v>
      </c>
      <c r="AQ172" s="58" t="s">
        <v>37</v>
      </c>
      <c r="AR172" s="58" t="s">
        <v>1226</v>
      </c>
      <c r="AS172" s="58" t="s">
        <v>331</v>
      </c>
      <c r="AT172" s="58" t="s">
        <v>1308</v>
      </c>
      <c r="AU172" s="59">
        <v>111.18156500000001</v>
      </c>
      <c r="AV172" s="59">
        <v>149.60192699999999</v>
      </c>
      <c r="AW172" s="59">
        <v>41.650086999999999</v>
      </c>
      <c r="AX172" s="60">
        <v>302.43357900000001</v>
      </c>
      <c r="AY172" s="51">
        <v>5.8713015257918553</v>
      </c>
      <c r="AZ172" s="51">
        <v>2</v>
      </c>
      <c r="BA172" s="51">
        <v>7.8713015257918553</v>
      </c>
      <c r="BB172" s="60">
        <v>1.3974817206476404</v>
      </c>
      <c r="BC172" s="58">
        <v>2</v>
      </c>
      <c r="BD172" s="51">
        <v>1.4311457319621557</v>
      </c>
      <c r="BE172" s="51" t="s">
        <v>921</v>
      </c>
      <c r="BF172" s="52" t="s">
        <v>1354</v>
      </c>
      <c r="BG172" s="52" t="s">
        <v>1355</v>
      </c>
      <c r="BH172" s="52" t="s">
        <v>1319</v>
      </c>
      <c r="BI172" s="52" t="s">
        <v>1320</v>
      </c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48" t="s">
        <v>982</v>
      </c>
      <c r="CB172" s="48" t="s">
        <v>1057</v>
      </c>
      <c r="CC172" s="52"/>
      <c r="CD172" s="52"/>
      <c r="CE172" s="52"/>
      <c r="CF172" s="52"/>
      <c r="CG172" s="61">
        <v>604.86715800000002</v>
      </c>
    </row>
    <row r="173" spans="20:85" s="53" customFormat="1" x14ac:dyDescent="0.25">
      <c r="T173" s="116">
        <v>3091</v>
      </c>
      <c r="U173" s="40" t="s">
        <v>803</v>
      </c>
      <c r="V173" s="39">
        <v>45639.712500000001</v>
      </c>
      <c r="W173" s="66" t="s">
        <v>1267</v>
      </c>
      <c r="X173" s="40" t="s">
        <v>485</v>
      </c>
      <c r="Y173" s="40">
        <v>3</v>
      </c>
      <c r="Z173" s="40" t="s">
        <v>589</v>
      </c>
      <c r="AA173" s="40" t="s">
        <v>620</v>
      </c>
      <c r="AB173" s="40" t="s">
        <v>622</v>
      </c>
      <c r="AC173" s="40" t="s">
        <v>1</v>
      </c>
      <c r="AD173" s="40" t="s">
        <v>1256</v>
      </c>
      <c r="AE173" s="40" t="s">
        <v>593</v>
      </c>
      <c r="AF173" s="66" t="s">
        <v>410</v>
      </c>
      <c r="AG173" s="66" t="s">
        <v>410</v>
      </c>
      <c r="AH173" s="67" t="s">
        <v>1268</v>
      </c>
      <c r="AI173" s="68"/>
      <c r="AJ173" s="40" t="s">
        <v>688</v>
      </c>
      <c r="AK173" s="40" t="s">
        <v>426</v>
      </c>
      <c r="AL173" s="40" t="s">
        <v>426</v>
      </c>
      <c r="AM173" s="41" t="s">
        <v>862</v>
      </c>
      <c r="AN173" s="42">
        <v>65.900000000023283</v>
      </c>
      <c r="AO173" s="43" t="s">
        <v>710</v>
      </c>
      <c r="AP173" s="44" t="s">
        <v>410</v>
      </c>
      <c r="AQ173" s="44" t="s">
        <v>410</v>
      </c>
      <c r="AR173" s="44" t="s">
        <v>931</v>
      </c>
      <c r="AS173" s="44" t="s">
        <v>935</v>
      </c>
      <c r="AT173" s="44" t="s">
        <v>931</v>
      </c>
      <c r="AU173" s="45">
        <v>0</v>
      </c>
      <c r="AV173" s="45">
        <v>0</v>
      </c>
      <c r="AW173" s="45">
        <v>0</v>
      </c>
      <c r="AX173" s="46">
        <v>0</v>
      </c>
      <c r="AY173" s="47">
        <v>0</v>
      </c>
      <c r="AZ173" s="47">
        <v>2</v>
      </c>
      <c r="BA173" s="47">
        <v>2</v>
      </c>
      <c r="BB173" s="46">
        <v>5.5</v>
      </c>
      <c r="BC173" s="44">
        <v>3</v>
      </c>
      <c r="BD173" s="47">
        <v>0.54545454545454541</v>
      </c>
      <c r="BE173" s="47" t="s">
        <v>921</v>
      </c>
      <c r="BF173" s="48" t="s">
        <v>1163</v>
      </c>
      <c r="BG173" s="48" t="s">
        <v>1356</v>
      </c>
      <c r="BH173" s="48" t="s">
        <v>1357</v>
      </c>
      <c r="BI173" s="48" t="s">
        <v>1358</v>
      </c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 t="s">
        <v>1164</v>
      </c>
      <c r="CB173" s="48" t="s">
        <v>1359</v>
      </c>
      <c r="CC173" s="48"/>
      <c r="CD173" s="48"/>
      <c r="CE173" s="48"/>
      <c r="CF173" s="48"/>
      <c r="CG173" s="49">
        <v>0</v>
      </c>
    </row>
    <row r="174" spans="20:85" s="53" customFormat="1" x14ac:dyDescent="0.25">
      <c r="T174" s="116">
        <v>3098</v>
      </c>
      <c r="U174" s="40" t="s">
        <v>745</v>
      </c>
      <c r="V174" s="39">
        <v>45639.918749999997</v>
      </c>
      <c r="W174" s="66" t="s">
        <v>484</v>
      </c>
      <c r="X174" s="40" t="s">
        <v>524</v>
      </c>
      <c r="Y174" s="40">
        <v>4</v>
      </c>
      <c r="Z174" s="40" t="s">
        <v>525</v>
      </c>
      <c r="AA174" s="40" t="s">
        <v>621</v>
      </c>
      <c r="AB174" s="40" t="s">
        <v>622</v>
      </c>
      <c r="AC174" s="40" t="s">
        <v>1</v>
      </c>
      <c r="AD174" s="40" t="s">
        <v>1256</v>
      </c>
      <c r="AE174" s="40" t="s">
        <v>600</v>
      </c>
      <c r="AF174" s="66" t="s">
        <v>546</v>
      </c>
      <c r="AG174" s="66" t="s">
        <v>580</v>
      </c>
      <c r="AH174" s="67"/>
      <c r="AI174" s="68"/>
      <c r="AJ174" s="40"/>
      <c r="AK174" s="40" t="s">
        <v>429</v>
      </c>
      <c r="AL174" s="40" t="s">
        <v>424</v>
      </c>
      <c r="AM174" s="41" t="s">
        <v>862</v>
      </c>
      <c r="AN174" s="42">
        <v>58.950000000069849</v>
      </c>
      <c r="AO174" s="43" t="s">
        <v>710</v>
      </c>
      <c r="AP174" s="44" t="s">
        <v>88</v>
      </c>
      <c r="AQ174" s="44" t="s">
        <v>155</v>
      </c>
      <c r="AR174" s="44" t="s">
        <v>925</v>
      </c>
      <c r="AS174" s="44" t="s">
        <v>209</v>
      </c>
      <c r="AT174" s="44" t="s">
        <v>1309</v>
      </c>
      <c r="AU174" s="45">
        <v>100.05212299999999</v>
      </c>
      <c r="AV174" s="45">
        <v>85.202296000000004</v>
      </c>
      <c r="AW174" s="45">
        <v>56.160110000000003</v>
      </c>
      <c r="AX174" s="46">
        <v>241.41452899999999</v>
      </c>
      <c r="AY174" s="47">
        <v>4.4080250289592762</v>
      </c>
      <c r="AZ174" s="47">
        <v>2</v>
      </c>
      <c r="BA174" s="47">
        <v>6.4080250289592762</v>
      </c>
      <c r="BB174" s="46">
        <v>1.7165975398486395</v>
      </c>
      <c r="BC174" s="44">
        <v>4</v>
      </c>
      <c r="BD174" s="47">
        <v>2.3301909196215549</v>
      </c>
      <c r="BE174" s="47" t="s">
        <v>957</v>
      </c>
      <c r="BF174" s="48" t="s">
        <v>1212</v>
      </c>
      <c r="BG174" s="48" t="s">
        <v>1153</v>
      </c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 t="s">
        <v>1341</v>
      </c>
      <c r="CB174" s="48" t="s">
        <v>985</v>
      </c>
      <c r="CC174" s="48"/>
      <c r="CD174" s="48"/>
      <c r="CE174" s="48"/>
      <c r="CF174" s="48"/>
      <c r="CG174" s="49">
        <v>965.65811599999995</v>
      </c>
    </row>
    <row r="175" spans="20:85" s="53" customFormat="1" x14ac:dyDescent="0.25">
      <c r="T175" s="117">
        <v>3104</v>
      </c>
      <c r="U175" s="50" t="s">
        <v>718</v>
      </c>
      <c r="V175" s="62">
        <v>45640.456250000003</v>
      </c>
      <c r="W175" s="63" t="s">
        <v>570</v>
      </c>
      <c r="X175" s="50" t="s">
        <v>719</v>
      </c>
      <c r="Y175" s="50">
        <v>4</v>
      </c>
      <c r="Z175" s="50" t="s">
        <v>8</v>
      </c>
      <c r="AA175" s="50" t="s">
        <v>621</v>
      </c>
      <c r="AB175" s="50" t="s">
        <v>621</v>
      </c>
      <c r="AC175" s="50" t="s">
        <v>1</v>
      </c>
      <c r="AD175" s="50" t="s">
        <v>1256</v>
      </c>
      <c r="AE175" s="50" t="s">
        <v>597</v>
      </c>
      <c r="AF175" s="63" t="s">
        <v>647</v>
      </c>
      <c r="AG175" s="63" t="s">
        <v>647</v>
      </c>
      <c r="AH175" s="64"/>
      <c r="AI175" s="65"/>
      <c r="AJ175" s="50" t="s">
        <v>687</v>
      </c>
      <c r="AK175" s="50" t="s">
        <v>456</v>
      </c>
      <c r="AL175" s="50" t="s">
        <v>456</v>
      </c>
      <c r="AM175" s="55" t="s">
        <v>862</v>
      </c>
      <c r="AN175" s="56">
        <v>49.049999999930151</v>
      </c>
      <c r="AO175" s="57" t="s">
        <v>710</v>
      </c>
      <c r="AP175" s="58" t="s">
        <v>137</v>
      </c>
      <c r="AQ175" s="58" t="s">
        <v>137</v>
      </c>
      <c r="AR175" s="58" t="s">
        <v>968</v>
      </c>
      <c r="AS175" s="58" t="s">
        <v>219</v>
      </c>
      <c r="AT175" s="58" t="s">
        <v>968</v>
      </c>
      <c r="AU175" s="59">
        <v>103.805774</v>
      </c>
      <c r="AV175" s="59">
        <v>0</v>
      </c>
      <c r="AW175" s="59">
        <v>103.805774</v>
      </c>
      <c r="AX175" s="60">
        <v>207.611548</v>
      </c>
      <c r="AY175" s="51">
        <v>3.1940238153846154</v>
      </c>
      <c r="AZ175" s="51">
        <v>2</v>
      </c>
      <c r="BA175" s="51">
        <v>5.1940238153846154</v>
      </c>
      <c r="BB175" s="60">
        <v>2.1178185528179858</v>
      </c>
      <c r="BC175" s="58">
        <v>4</v>
      </c>
      <c r="BD175" s="51">
        <v>1.8887359328671329</v>
      </c>
      <c r="BE175" s="51" t="s">
        <v>957</v>
      </c>
      <c r="BF175" s="52" t="s">
        <v>1360</v>
      </c>
      <c r="BG175" s="52" t="s">
        <v>1361</v>
      </c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 t="s">
        <v>1107</v>
      </c>
      <c r="CB175" s="52" t="s">
        <v>1028</v>
      </c>
      <c r="CC175" s="52"/>
      <c r="CD175" s="52"/>
      <c r="CE175" s="52"/>
      <c r="CF175" s="52"/>
      <c r="CG175" s="61">
        <v>830.446192</v>
      </c>
    </row>
    <row r="176" spans="20:85" s="53" customFormat="1" x14ac:dyDescent="0.25">
      <c r="T176" s="116">
        <v>3107</v>
      </c>
      <c r="U176" s="40" t="s">
        <v>718</v>
      </c>
      <c r="V176" s="39">
        <v>45640.486805555556</v>
      </c>
      <c r="W176" s="66" t="s">
        <v>574</v>
      </c>
      <c r="X176" s="40" t="s">
        <v>744</v>
      </c>
      <c r="Y176" s="40">
        <v>6</v>
      </c>
      <c r="Z176" s="40" t="s">
        <v>516</v>
      </c>
      <c r="AA176" s="40" t="s">
        <v>620</v>
      </c>
      <c r="AB176" s="40" t="s">
        <v>621</v>
      </c>
      <c r="AC176" s="40" t="s">
        <v>1</v>
      </c>
      <c r="AD176" s="40" t="s">
        <v>1256</v>
      </c>
      <c r="AE176" s="40" t="s">
        <v>1289</v>
      </c>
      <c r="AF176" s="66" t="s">
        <v>642</v>
      </c>
      <c r="AG176" s="66" t="s">
        <v>642</v>
      </c>
      <c r="AH176" s="67"/>
      <c r="AI176" s="68"/>
      <c r="AJ176" s="40" t="s">
        <v>687</v>
      </c>
      <c r="AK176" s="40" t="s">
        <v>451</v>
      </c>
      <c r="AL176" s="40" t="s">
        <v>451</v>
      </c>
      <c r="AM176" s="41" t="s">
        <v>862</v>
      </c>
      <c r="AN176" s="42">
        <v>48.983333333395422</v>
      </c>
      <c r="AO176" s="43" t="s">
        <v>710</v>
      </c>
      <c r="AP176" s="44" t="s">
        <v>126</v>
      </c>
      <c r="AQ176" s="44" t="s">
        <v>126</v>
      </c>
      <c r="AR176" s="44" t="s">
        <v>1226</v>
      </c>
      <c r="AS176" s="44" t="s">
        <v>253</v>
      </c>
      <c r="AT176" s="44" t="s">
        <v>1226</v>
      </c>
      <c r="AU176" s="45">
        <v>111.18156500000001</v>
      </c>
      <c r="AV176" s="45">
        <v>0</v>
      </c>
      <c r="AW176" s="45">
        <v>111.18156500000001</v>
      </c>
      <c r="AX176" s="46">
        <v>222.36313000000001</v>
      </c>
      <c r="AY176" s="47">
        <v>3.420971230769231</v>
      </c>
      <c r="AZ176" s="47">
        <v>2</v>
      </c>
      <c r="BA176" s="47">
        <v>5.420971230769231</v>
      </c>
      <c r="BB176" s="46">
        <v>2.0291566827664402</v>
      </c>
      <c r="BC176" s="44">
        <v>6</v>
      </c>
      <c r="BD176" s="47">
        <v>2.956893398601399</v>
      </c>
      <c r="BE176" s="47" t="s">
        <v>957</v>
      </c>
      <c r="BF176" s="48" t="s">
        <v>1314</v>
      </c>
      <c r="BG176" s="48" t="s">
        <v>1102</v>
      </c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 t="s">
        <v>1243</v>
      </c>
      <c r="CB176" s="48" t="s">
        <v>1045</v>
      </c>
      <c r="CC176" s="48"/>
      <c r="CD176" s="48"/>
      <c r="CE176" s="48"/>
      <c r="CF176" s="48"/>
      <c r="CG176" s="49">
        <v>1334.1787800000002</v>
      </c>
    </row>
    <row r="177" spans="20:85" s="53" customFormat="1" x14ac:dyDescent="0.25">
      <c r="T177" s="117">
        <v>3109</v>
      </c>
      <c r="U177" s="50" t="s">
        <v>718</v>
      </c>
      <c r="V177" s="62">
        <v>45640.502083333333</v>
      </c>
      <c r="W177" s="63" t="s">
        <v>575</v>
      </c>
      <c r="X177" s="50" t="s">
        <v>719</v>
      </c>
      <c r="Y177" s="50">
        <v>3</v>
      </c>
      <c r="Z177" s="50" t="s">
        <v>4</v>
      </c>
      <c r="AA177" s="50" t="s">
        <v>624</v>
      </c>
      <c r="AB177" s="50" t="s">
        <v>621</v>
      </c>
      <c r="AC177" s="33" t="s">
        <v>531</v>
      </c>
      <c r="AD177" s="50" t="s">
        <v>1256</v>
      </c>
      <c r="AE177" s="50" t="s">
        <v>604</v>
      </c>
      <c r="AF177" s="63" t="s">
        <v>660</v>
      </c>
      <c r="AG177" s="63" t="s">
        <v>584</v>
      </c>
      <c r="AH177" s="64"/>
      <c r="AI177" s="65"/>
      <c r="AJ177" s="50" t="s">
        <v>688</v>
      </c>
      <c r="AK177" s="50" t="s">
        <v>424</v>
      </c>
      <c r="AL177" s="50" t="s">
        <v>432</v>
      </c>
      <c r="AM177" s="55" t="s">
        <v>874</v>
      </c>
      <c r="AN177" s="56">
        <v>45.949999999953434</v>
      </c>
      <c r="AO177" s="57" t="s">
        <v>710</v>
      </c>
      <c r="AP177" s="58" t="s">
        <v>53</v>
      </c>
      <c r="AQ177" s="58" t="s">
        <v>146</v>
      </c>
      <c r="AR177" s="58" t="s">
        <v>933</v>
      </c>
      <c r="AS177" s="58" t="s">
        <v>197</v>
      </c>
      <c r="AT177" s="58" t="s">
        <v>1304</v>
      </c>
      <c r="AU177" s="59">
        <v>64.038403000000002</v>
      </c>
      <c r="AV177" s="59">
        <v>78.608031999999994</v>
      </c>
      <c r="AW177" s="59">
        <v>81.369117000000003</v>
      </c>
      <c r="AX177" s="60">
        <v>224.01555200000001</v>
      </c>
      <c r="AY177" s="51">
        <v>4.0866395221719456</v>
      </c>
      <c r="AZ177" s="51">
        <v>2</v>
      </c>
      <c r="BA177" s="51">
        <v>6.0866395221719456</v>
      </c>
      <c r="BB177" s="60">
        <v>1.8072369753342612</v>
      </c>
      <c r="BC177" s="58">
        <v>3</v>
      </c>
      <c r="BD177" s="51">
        <v>1.6599925969559852</v>
      </c>
      <c r="BE177" s="51" t="s">
        <v>957</v>
      </c>
      <c r="BF177" s="52" t="s">
        <v>1280</v>
      </c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 t="s">
        <v>958</v>
      </c>
      <c r="CB177" s="52"/>
      <c r="CC177" s="52"/>
      <c r="CD177" s="52"/>
      <c r="CE177" s="52"/>
      <c r="CF177" s="52"/>
      <c r="CG177" s="61">
        <v>672.04665599999998</v>
      </c>
    </row>
    <row r="178" spans="20:85" s="53" customFormat="1" x14ac:dyDescent="0.25">
      <c r="T178" s="116">
        <v>3111</v>
      </c>
      <c r="U178" s="40" t="s">
        <v>743</v>
      </c>
      <c r="V178" s="39">
        <v>45640.637499999997</v>
      </c>
      <c r="W178" s="66" t="s">
        <v>753</v>
      </c>
      <c r="X178" s="40" t="s">
        <v>493</v>
      </c>
      <c r="Y178" s="40">
        <v>1</v>
      </c>
      <c r="Z178" s="40" t="s">
        <v>508</v>
      </c>
      <c r="AA178" s="40" t="s">
        <v>620</v>
      </c>
      <c r="AB178" s="40" t="s">
        <v>621</v>
      </c>
      <c r="AC178" s="40" t="s">
        <v>531</v>
      </c>
      <c r="AD178" s="40" t="s">
        <v>1256</v>
      </c>
      <c r="AE178" s="40" t="s">
        <v>593</v>
      </c>
      <c r="AF178" s="66" t="s">
        <v>1161</v>
      </c>
      <c r="AG178" s="66" t="s">
        <v>671</v>
      </c>
      <c r="AH178" s="67"/>
      <c r="AI178" s="68"/>
      <c r="AJ178" s="40" t="s">
        <v>688</v>
      </c>
      <c r="AK178" s="40" t="s">
        <v>452</v>
      </c>
      <c r="AL178" s="40" t="s">
        <v>449</v>
      </c>
      <c r="AM178" s="41" t="s">
        <v>874</v>
      </c>
      <c r="AN178" s="42">
        <v>43.700000000128057</v>
      </c>
      <c r="AO178" s="43" t="s">
        <v>710</v>
      </c>
      <c r="AP178" s="44" t="s">
        <v>15</v>
      </c>
      <c r="AQ178" s="44" t="s">
        <v>160</v>
      </c>
      <c r="AR178" s="44" t="s">
        <v>1180</v>
      </c>
      <c r="AS178" s="44" t="s">
        <v>262</v>
      </c>
      <c r="AT178" s="44" t="s">
        <v>945</v>
      </c>
      <c r="AU178" s="45">
        <v>179.36038600000001</v>
      </c>
      <c r="AV178" s="45">
        <v>47.829920000000001</v>
      </c>
      <c r="AW178" s="45">
        <v>140.96962500000001</v>
      </c>
      <c r="AX178" s="46">
        <v>368.15993100000003</v>
      </c>
      <c r="AY178" s="47">
        <v>6.0535638977375568</v>
      </c>
      <c r="AZ178" s="47">
        <v>2</v>
      </c>
      <c r="BA178" s="47">
        <v>8.0535638977375577</v>
      </c>
      <c r="BB178" s="46">
        <v>1.3658549357372292</v>
      </c>
      <c r="BC178" s="44">
        <v>1</v>
      </c>
      <c r="BD178" s="47">
        <v>0.73214217252159608</v>
      </c>
      <c r="BE178" s="47" t="s">
        <v>921</v>
      </c>
      <c r="BF178" s="48" t="s">
        <v>1317</v>
      </c>
      <c r="BG178" s="48" t="s">
        <v>1318</v>
      </c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 t="s">
        <v>1321</v>
      </c>
      <c r="CB178" s="48"/>
      <c r="CC178" s="48"/>
      <c r="CD178" s="48"/>
      <c r="CE178" s="48"/>
      <c r="CF178" s="48"/>
      <c r="CG178" s="49">
        <v>368.15993100000003</v>
      </c>
    </row>
    <row r="179" spans="20:85" s="53" customFormat="1" x14ac:dyDescent="0.25">
      <c r="T179" s="116">
        <v>3114</v>
      </c>
      <c r="U179" s="40" t="s">
        <v>718</v>
      </c>
      <c r="V179" s="39">
        <v>45640.751388888886</v>
      </c>
      <c r="W179" s="66" t="s">
        <v>566</v>
      </c>
      <c r="X179" s="40" t="s">
        <v>5</v>
      </c>
      <c r="Y179" s="40">
        <v>1</v>
      </c>
      <c r="Z179" s="40" t="s">
        <v>564</v>
      </c>
      <c r="AA179" s="40" t="s">
        <v>620</v>
      </c>
      <c r="AB179" s="40" t="s">
        <v>621</v>
      </c>
      <c r="AC179" s="33" t="s">
        <v>531</v>
      </c>
      <c r="AD179" s="40" t="s">
        <v>1256</v>
      </c>
      <c r="AE179" s="40" t="s">
        <v>604</v>
      </c>
      <c r="AF179" s="66" t="s">
        <v>678</v>
      </c>
      <c r="AG179" s="66" t="s">
        <v>678</v>
      </c>
      <c r="AH179" s="67"/>
      <c r="AI179" s="68"/>
      <c r="AJ179" s="40" t="s">
        <v>687</v>
      </c>
      <c r="AK179" s="40" t="e">
        <v>#N/A</v>
      </c>
      <c r="AL179" s="40" t="e">
        <v>#N/A</v>
      </c>
      <c r="AM179" s="41" t="s">
        <v>874</v>
      </c>
      <c r="AN179" s="42">
        <v>39.966666666674428</v>
      </c>
      <c r="AO179" s="43" t="s">
        <v>710</v>
      </c>
      <c r="AP179" s="44" t="s">
        <v>1227</v>
      </c>
      <c r="AQ179" s="44" t="s">
        <v>1227</v>
      </c>
      <c r="AR179" s="44" t="s">
        <v>1229</v>
      </c>
      <c r="AS179" s="44" t="s">
        <v>1310</v>
      </c>
      <c r="AT179" s="44" t="s">
        <v>1229</v>
      </c>
      <c r="AU179" s="45" t="e">
        <v>#N/A</v>
      </c>
      <c r="AV179" s="45" t="e">
        <v>#N/A</v>
      </c>
      <c r="AW179" s="45" t="e">
        <v>#N/A</v>
      </c>
      <c r="AX179" s="46">
        <v>200</v>
      </c>
      <c r="AY179" s="47" t="e">
        <v>#N/A</v>
      </c>
      <c r="AZ179" s="47">
        <v>2</v>
      </c>
      <c r="BA179" s="47" t="e">
        <v>#N/A</v>
      </c>
      <c r="BB179" s="46" t="e">
        <v>#N/A</v>
      </c>
      <c r="BC179" s="44">
        <v>1</v>
      </c>
      <c r="BD179" s="47" t="e">
        <v>#N/A</v>
      </c>
      <c r="BE179" s="47" t="s">
        <v>921</v>
      </c>
      <c r="BF179" s="48" t="s">
        <v>1375</v>
      </c>
      <c r="BG179" s="48" t="s">
        <v>1356</v>
      </c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 t="s">
        <v>1376</v>
      </c>
      <c r="CB179" s="48"/>
      <c r="CC179" s="48"/>
      <c r="CD179" s="48"/>
      <c r="CE179" s="48"/>
      <c r="CF179" s="48"/>
      <c r="CG179" s="49">
        <v>200</v>
      </c>
    </row>
    <row r="180" spans="20:85" s="53" customFormat="1" x14ac:dyDescent="0.25">
      <c r="T180" s="117">
        <v>3118</v>
      </c>
      <c r="U180" s="50" t="s">
        <v>742</v>
      </c>
      <c r="V180" s="62">
        <v>45640.870138888888</v>
      </c>
      <c r="W180" s="63" t="s">
        <v>676</v>
      </c>
      <c r="X180" s="50" t="s">
        <v>489</v>
      </c>
      <c r="Y180" s="50">
        <v>1</v>
      </c>
      <c r="Z180" s="50" t="s">
        <v>536</v>
      </c>
      <c r="AA180" s="50" t="s">
        <v>620</v>
      </c>
      <c r="AB180" s="50" t="s">
        <v>621</v>
      </c>
      <c r="AC180" s="33" t="s">
        <v>531</v>
      </c>
      <c r="AD180" s="50" t="s">
        <v>1256</v>
      </c>
      <c r="AE180" s="50" t="s">
        <v>593</v>
      </c>
      <c r="AF180" s="63" t="s">
        <v>1249</v>
      </c>
      <c r="AG180" s="63" t="s">
        <v>859</v>
      </c>
      <c r="AH180" s="64" t="s">
        <v>1250</v>
      </c>
      <c r="AI180" s="65"/>
      <c r="AJ180" s="50" t="s">
        <v>688</v>
      </c>
      <c r="AK180" s="50" t="s">
        <v>424</v>
      </c>
      <c r="AL180" s="50" t="s">
        <v>445</v>
      </c>
      <c r="AM180" s="55" t="s">
        <v>874</v>
      </c>
      <c r="AN180" s="56">
        <v>38.116666666755918</v>
      </c>
      <c r="AO180" s="57" t="s">
        <v>710</v>
      </c>
      <c r="AP180" s="58" t="s">
        <v>56</v>
      </c>
      <c r="AQ180" s="58" t="s">
        <v>129</v>
      </c>
      <c r="AR180" s="58" t="s">
        <v>1277</v>
      </c>
      <c r="AS180" s="58" t="s">
        <v>299</v>
      </c>
      <c r="AT180" s="58" t="s">
        <v>929</v>
      </c>
      <c r="AU180" s="59">
        <v>35.100580000000001</v>
      </c>
      <c r="AV180" s="59">
        <v>128.32216199999999</v>
      </c>
      <c r="AW180" s="59">
        <v>118.530805</v>
      </c>
      <c r="AX180" s="60">
        <v>281.95354700000001</v>
      </c>
      <c r="AY180" s="51">
        <v>5.3829047574660631</v>
      </c>
      <c r="AZ180" s="51">
        <v>2</v>
      </c>
      <c r="BA180" s="51">
        <v>7.3829047574660631</v>
      </c>
      <c r="BB180" s="60">
        <v>1.4899284714293652</v>
      </c>
      <c r="BC180" s="58">
        <v>1</v>
      </c>
      <c r="BD180" s="51">
        <v>0.67117315976964209</v>
      </c>
      <c r="BE180" s="51" t="s">
        <v>957</v>
      </c>
      <c r="BF180" s="52" t="s">
        <v>1362</v>
      </c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 t="s">
        <v>1363</v>
      </c>
      <c r="CB180" s="52"/>
      <c r="CC180" s="52"/>
      <c r="CD180" s="52"/>
      <c r="CE180" s="52"/>
      <c r="CF180" s="52"/>
      <c r="CG180" s="61">
        <v>281.95354700000001</v>
      </c>
    </row>
    <row r="181" spans="20:85" s="53" customFormat="1" x14ac:dyDescent="0.25">
      <c r="T181" s="116">
        <v>3119</v>
      </c>
      <c r="U181" s="40" t="s">
        <v>742</v>
      </c>
      <c r="V181" s="39">
        <v>45640.872916666667</v>
      </c>
      <c r="W181" s="66" t="s">
        <v>762</v>
      </c>
      <c r="X181" s="40" t="s">
        <v>489</v>
      </c>
      <c r="Y181" s="40">
        <v>1</v>
      </c>
      <c r="Z181" s="40" t="s">
        <v>536</v>
      </c>
      <c r="AA181" s="40" t="s">
        <v>620</v>
      </c>
      <c r="AB181" s="40" t="s">
        <v>621</v>
      </c>
      <c r="AC181" s="33" t="s">
        <v>531</v>
      </c>
      <c r="AD181" s="40" t="s">
        <v>1256</v>
      </c>
      <c r="AE181" s="40" t="s">
        <v>602</v>
      </c>
      <c r="AF181" s="66" t="s">
        <v>556</v>
      </c>
      <c r="AG181" s="66" t="s">
        <v>859</v>
      </c>
      <c r="AH181" s="67"/>
      <c r="AI181" s="68"/>
      <c r="AJ181" s="40" t="s">
        <v>688</v>
      </c>
      <c r="AK181" s="40" t="s">
        <v>445</v>
      </c>
      <c r="AL181" s="40" t="s">
        <v>445</v>
      </c>
      <c r="AM181" s="41" t="s">
        <v>874</v>
      </c>
      <c r="AN181" s="42">
        <v>45.049999999988358</v>
      </c>
      <c r="AO181" s="43" t="s">
        <v>710</v>
      </c>
      <c r="AP181" s="44" t="s">
        <v>144</v>
      </c>
      <c r="AQ181" s="44" t="s">
        <v>129</v>
      </c>
      <c r="AR181" s="44" t="s">
        <v>928</v>
      </c>
      <c r="AS181" s="44" t="s">
        <v>311</v>
      </c>
      <c r="AT181" s="44" t="s">
        <v>929</v>
      </c>
      <c r="AU181" s="45">
        <v>114.698595</v>
      </c>
      <c r="AV181" s="45">
        <v>18.993860999999999</v>
      </c>
      <c r="AW181" s="45">
        <v>118.530805</v>
      </c>
      <c r="AX181" s="46">
        <v>252.22326099999998</v>
      </c>
      <c r="AY181" s="47">
        <v>4.0350589918552036</v>
      </c>
      <c r="AZ181" s="47">
        <v>2</v>
      </c>
      <c r="BA181" s="47">
        <v>6.0350589918552036</v>
      </c>
      <c r="BB181" s="46">
        <v>1.8226830947046886</v>
      </c>
      <c r="BC181" s="44">
        <v>1</v>
      </c>
      <c r="BD181" s="47">
        <v>0.54864172653229126</v>
      </c>
      <c r="BE181" s="47" t="s">
        <v>921</v>
      </c>
      <c r="BF181" s="48" t="s">
        <v>1317</v>
      </c>
      <c r="BG181" s="48" t="s">
        <v>1318</v>
      </c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 t="s">
        <v>1321</v>
      </c>
      <c r="CB181" s="48"/>
      <c r="CC181" s="48"/>
      <c r="CD181" s="48"/>
      <c r="CE181" s="48"/>
      <c r="CF181" s="48"/>
      <c r="CG181" s="49">
        <v>252.22326099999998</v>
      </c>
    </row>
    <row r="182" spans="20:85" s="53" customFormat="1" x14ac:dyDescent="0.25">
      <c r="T182" s="117">
        <v>3120</v>
      </c>
      <c r="U182" s="50" t="s">
        <v>742</v>
      </c>
      <c r="V182" s="62">
        <v>45640.875694444447</v>
      </c>
      <c r="W182" s="63" t="s">
        <v>1294</v>
      </c>
      <c r="X182" s="50" t="s">
        <v>496</v>
      </c>
      <c r="Y182" s="50">
        <v>1</v>
      </c>
      <c r="Z182" s="50" t="s">
        <v>536</v>
      </c>
      <c r="AA182" s="50" t="s">
        <v>620</v>
      </c>
      <c r="AB182" s="50" t="s">
        <v>621</v>
      </c>
      <c r="AC182" s="33" t="s">
        <v>531</v>
      </c>
      <c r="AD182" s="50" t="s">
        <v>1256</v>
      </c>
      <c r="AE182" s="50" t="s">
        <v>602</v>
      </c>
      <c r="AF182" s="63" t="s">
        <v>556</v>
      </c>
      <c r="AG182" s="63" t="s">
        <v>859</v>
      </c>
      <c r="AH182" s="64"/>
      <c r="AI182" s="65"/>
      <c r="AJ182" s="50" t="s">
        <v>688</v>
      </c>
      <c r="AK182" s="50" t="s">
        <v>445</v>
      </c>
      <c r="AL182" s="50" t="s">
        <v>445</v>
      </c>
      <c r="AM182" s="55" t="s">
        <v>874</v>
      </c>
      <c r="AN182" s="56">
        <v>44.983333333279006</v>
      </c>
      <c r="AO182" s="57" t="s">
        <v>710</v>
      </c>
      <c r="AP182" s="58" t="s">
        <v>144</v>
      </c>
      <c r="AQ182" s="58" t="s">
        <v>129</v>
      </c>
      <c r="AR182" s="58" t="s">
        <v>928</v>
      </c>
      <c r="AS182" s="58" t="s">
        <v>311</v>
      </c>
      <c r="AT182" s="58" t="s">
        <v>929</v>
      </c>
      <c r="AU182" s="59">
        <v>114.698595</v>
      </c>
      <c r="AV182" s="59">
        <v>18.993860999999999</v>
      </c>
      <c r="AW182" s="59">
        <v>118.530805</v>
      </c>
      <c r="AX182" s="60">
        <v>252.22326099999998</v>
      </c>
      <c r="AY182" s="51">
        <v>4.0350589918552036</v>
      </c>
      <c r="AZ182" s="51">
        <v>2</v>
      </c>
      <c r="BA182" s="51">
        <v>6.0350589918552036</v>
      </c>
      <c r="BB182" s="60">
        <v>1.8226830947046886</v>
      </c>
      <c r="BC182" s="58">
        <v>1</v>
      </c>
      <c r="BD182" s="51">
        <v>0.54864172653229126</v>
      </c>
      <c r="BE182" s="51" t="s">
        <v>957</v>
      </c>
      <c r="BF182" s="52" t="s">
        <v>1362</v>
      </c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 t="s">
        <v>1363</v>
      </c>
      <c r="CB182" s="52"/>
      <c r="CC182" s="52"/>
      <c r="CD182" s="52"/>
      <c r="CE182" s="52"/>
      <c r="CF182" s="52"/>
      <c r="CG182" s="61">
        <v>252.22326099999998</v>
      </c>
    </row>
    <row r="183" spans="20:85" s="53" customFormat="1" x14ac:dyDescent="0.25">
      <c r="T183" s="116">
        <v>3122</v>
      </c>
      <c r="U183" s="40" t="s">
        <v>742</v>
      </c>
      <c r="V183" s="39">
        <v>45640.991666666669</v>
      </c>
      <c r="W183" s="66" t="s">
        <v>852</v>
      </c>
      <c r="X183" s="40" t="s">
        <v>491</v>
      </c>
      <c r="Y183" s="40">
        <v>1</v>
      </c>
      <c r="Z183" s="40" t="s">
        <v>545</v>
      </c>
      <c r="AA183" s="40" t="s">
        <v>620</v>
      </c>
      <c r="AB183" s="40" t="s">
        <v>621</v>
      </c>
      <c r="AC183" s="33" t="s">
        <v>531</v>
      </c>
      <c r="AD183" s="40" t="s">
        <v>1256</v>
      </c>
      <c r="AE183" s="40" t="s">
        <v>600</v>
      </c>
      <c r="AF183" s="66" t="s">
        <v>1296</v>
      </c>
      <c r="AG183" s="66" t="s">
        <v>768</v>
      </c>
      <c r="AH183" s="67"/>
      <c r="AI183" s="68"/>
      <c r="AJ183" s="40" t="s">
        <v>688</v>
      </c>
      <c r="AK183" s="40" t="s">
        <v>476</v>
      </c>
      <c r="AL183" s="40" t="s">
        <v>471</v>
      </c>
      <c r="AM183" s="41" t="s">
        <v>874</v>
      </c>
      <c r="AN183" s="42">
        <v>33.199999999953434</v>
      </c>
      <c r="AO183" s="43" t="s">
        <v>710</v>
      </c>
      <c r="AP183" s="44" t="s">
        <v>76</v>
      </c>
      <c r="AQ183" s="44" t="s">
        <v>57</v>
      </c>
      <c r="AR183" s="44" t="s">
        <v>1311</v>
      </c>
      <c r="AS183" s="44" t="s">
        <v>371</v>
      </c>
      <c r="AT183" s="44" t="s">
        <v>1278</v>
      </c>
      <c r="AU183" s="45">
        <v>46.628146999999998</v>
      </c>
      <c r="AV183" s="45">
        <v>101.49319300000001</v>
      </c>
      <c r="AW183" s="45">
        <v>119.252488</v>
      </c>
      <c r="AX183" s="46">
        <v>267.373828</v>
      </c>
      <c r="AY183" s="47">
        <v>4.9400848986425343</v>
      </c>
      <c r="AZ183" s="47">
        <v>2</v>
      </c>
      <c r="BA183" s="47">
        <v>6.9400848986425343</v>
      </c>
      <c r="BB183" s="46">
        <v>1.584995019607264</v>
      </c>
      <c r="BC183" s="44">
        <v>1</v>
      </c>
      <c r="BD183" s="47">
        <v>0.63091680896750313</v>
      </c>
      <c r="BE183" s="47" t="s">
        <v>957</v>
      </c>
      <c r="BF183" s="48" t="s">
        <v>1370</v>
      </c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 t="s">
        <v>1372</v>
      </c>
      <c r="CB183" s="48"/>
      <c r="CC183" s="48"/>
      <c r="CD183" s="48"/>
      <c r="CE183" s="48"/>
      <c r="CF183" s="48"/>
      <c r="CG183" s="49">
        <v>267.373828</v>
      </c>
    </row>
    <row r="184" spans="20:85" s="53" customFormat="1" x14ac:dyDescent="0.25">
      <c r="T184" s="117">
        <v>3123</v>
      </c>
      <c r="U184" s="50" t="s">
        <v>742</v>
      </c>
      <c r="V184" s="62">
        <v>45640.995833333334</v>
      </c>
      <c r="W184" s="63" t="s">
        <v>852</v>
      </c>
      <c r="X184" s="50" t="s">
        <v>493</v>
      </c>
      <c r="Y184" s="50">
        <v>1</v>
      </c>
      <c r="Z184" s="50" t="s">
        <v>545</v>
      </c>
      <c r="AA184" s="50" t="s">
        <v>620</v>
      </c>
      <c r="AB184" s="50" t="s">
        <v>621</v>
      </c>
      <c r="AC184" s="33" t="s">
        <v>531</v>
      </c>
      <c r="AD184" s="50" t="s">
        <v>1256</v>
      </c>
      <c r="AE184" s="50" t="s">
        <v>600</v>
      </c>
      <c r="AF184" s="63" t="s">
        <v>1296</v>
      </c>
      <c r="AG184" s="63" t="s">
        <v>768</v>
      </c>
      <c r="AH184" s="64"/>
      <c r="AI184" s="65"/>
      <c r="AJ184" s="50" t="s">
        <v>688</v>
      </c>
      <c r="AK184" s="50" t="s">
        <v>476</v>
      </c>
      <c r="AL184" s="50" t="s">
        <v>471</v>
      </c>
      <c r="AM184" s="55" t="s">
        <v>874</v>
      </c>
      <c r="AN184" s="56">
        <v>33.099999999976717</v>
      </c>
      <c r="AO184" s="57" t="s">
        <v>710</v>
      </c>
      <c r="AP184" s="58" t="s">
        <v>76</v>
      </c>
      <c r="AQ184" s="58" t="s">
        <v>57</v>
      </c>
      <c r="AR184" s="58" t="s">
        <v>1311</v>
      </c>
      <c r="AS184" s="58" t="s">
        <v>371</v>
      </c>
      <c r="AT184" s="58" t="s">
        <v>1278</v>
      </c>
      <c r="AU184" s="59">
        <v>46.628146999999998</v>
      </c>
      <c r="AV184" s="59">
        <v>101.49319300000001</v>
      </c>
      <c r="AW184" s="59">
        <v>119.252488</v>
      </c>
      <c r="AX184" s="60">
        <v>267.373828</v>
      </c>
      <c r="AY184" s="51">
        <v>4.9400848986425343</v>
      </c>
      <c r="AZ184" s="51">
        <v>2</v>
      </c>
      <c r="BA184" s="51">
        <v>6.9400848986425343</v>
      </c>
      <c r="BB184" s="60">
        <v>1.584995019607264</v>
      </c>
      <c r="BC184" s="58">
        <v>1</v>
      </c>
      <c r="BD184" s="51">
        <v>0.63091680896750313</v>
      </c>
      <c r="BE184" s="51" t="s">
        <v>957</v>
      </c>
      <c r="BF184" s="48" t="s">
        <v>1371</v>
      </c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48" t="s">
        <v>1048</v>
      </c>
      <c r="CB184" s="52"/>
      <c r="CC184" s="52"/>
      <c r="CD184" s="52"/>
      <c r="CE184" s="52"/>
      <c r="CF184" s="52"/>
      <c r="CG184" s="61">
        <v>267.373828</v>
      </c>
    </row>
    <row r="185" spans="20:85" s="53" customFormat="1" x14ac:dyDescent="0.25">
      <c r="T185" s="116">
        <v>3124</v>
      </c>
      <c r="U185" s="40" t="s">
        <v>745</v>
      </c>
      <c r="V185" s="39">
        <v>45641.561111111114</v>
      </c>
      <c r="W185" s="66" t="s">
        <v>572</v>
      </c>
      <c r="X185" s="40" t="s">
        <v>553</v>
      </c>
      <c r="Y185" s="40">
        <v>1</v>
      </c>
      <c r="Z185" s="40" t="s">
        <v>554</v>
      </c>
      <c r="AA185" s="40" t="s">
        <v>620</v>
      </c>
      <c r="AB185" s="40" t="s">
        <v>622</v>
      </c>
      <c r="AC185" s="33" t="s">
        <v>531</v>
      </c>
      <c r="AD185" s="40" t="s">
        <v>1256</v>
      </c>
      <c r="AE185" s="40" t="s">
        <v>1297</v>
      </c>
      <c r="AF185" s="66" t="s">
        <v>639</v>
      </c>
      <c r="AG185" s="66" t="s">
        <v>519</v>
      </c>
      <c r="AH185" s="67"/>
      <c r="AI185" s="68"/>
      <c r="AJ185" s="40" t="s">
        <v>687</v>
      </c>
      <c r="AK185" s="40" t="s">
        <v>435</v>
      </c>
      <c r="AL185" s="40" t="s">
        <v>465</v>
      </c>
      <c r="AM185" s="41" t="s">
        <v>874</v>
      </c>
      <c r="AN185" s="42">
        <v>24.016666666546371</v>
      </c>
      <c r="AO185" s="43" t="s">
        <v>710</v>
      </c>
      <c r="AP185" s="44" t="s">
        <v>21</v>
      </c>
      <c r="AQ185" s="44" t="s">
        <v>107</v>
      </c>
      <c r="AR185" s="44" t="s">
        <v>877</v>
      </c>
      <c r="AS185" s="44" t="s">
        <v>401</v>
      </c>
      <c r="AT185" s="44" t="s">
        <v>1134</v>
      </c>
      <c r="AU185" s="45">
        <v>50.778891000000002</v>
      </c>
      <c r="AV185" s="45">
        <v>129.402367</v>
      </c>
      <c r="AW185" s="45">
        <v>106.761611</v>
      </c>
      <c r="AX185" s="46">
        <v>286.94286900000003</v>
      </c>
      <c r="AY185" s="47">
        <v>5.4684616072398189</v>
      </c>
      <c r="AZ185" s="47">
        <v>2</v>
      </c>
      <c r="BA185" s="47">
        <v>7.4684616072398189</v>
      </c>
      <c r="BB185" s="46">
        <v>1.4728602192099052</v>
      </c>
      <c r="BC185" s="44">
        <v>1</v>
      </c>
      <c r="BD185" s="47">
        <v>0.67895105520361987</v>
      </c>
      <c r="BE185" s="47" t="s">
        <v>957</v>
      </c>
      <c r="BF185" s="48" t="s">
        <v>1152</v>
      </c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 t="s">
        <v>989</v>
      </c>
      <c r="CB185" s="48"/>
      <c r="CC185" s="48"/>
      <c r="CD185" s="48"/>
      <c r="CE185" s="48"/>
      <c r="CF185" s="48"/>
      <c r="CG185" s="49">
        <v>286.94286900000003</v>
      </c>
    </row>
    <row r="186" spans="20:85" s="53" customFormat="1" x14ac:dyDescent="0.25">
      <c r="T186" s="106">
        <v>3128</v>
      </c>
      <c r="U186" s="33" t="s">
        <v>717</v>
      </c>
      <c r="V186" s="39">
        <v>45641.840277777781</v>
      </c>
      <c r="W186" s="66" t="s">
        <v>558</v>
      </c>
      <c r="X186" s="33" t="s">
        <v>500</v>
      </c>
      <c r="Y186" s="33">
        <v>4</v>
      </c>
      <c r="Z186" s="33" t="s">
        <v>6</v>
      </c>
      <c r="AA186" s="33" t="s">
        <v>622</v>
      </c>
      <c r="AB186" s="33" t="s">
        <v>624</v>
      </c>
      <c r="AC186" s="33" t="s">
        <v>531</v>
      </c>
      <c r="AD186" s="33" t="s">
        <v>1256</v>
      </c>
      <c r="AE186" s="33" t="s">
        <v>593</v>
      </c>
      <c r="AF186" s="66" t="s">
        <v>578</v>
      </c>
      <c r="AG186" s="66" t="s">
        <v>546</v>
      </c>
      <c r="AH186" s="67"/>
      <c r="AI186" s="68" t="s">
        <v>514</v>
      </c>
      <c r="AJ186" s="33" t="s">
        <v>688</v>
      </c>
      <c r="AK186" s="40" t="s">
        <v>453</v>
      </c>
      <c r="AL186" s="40" t="s">
        <v>429</v>
      </c>
      <c r="AM186" s="41" t="s">
        <v>874</v>
      </c>
      <c r="AN186" s="42">
        <v>14.833333333313931</v>
      </c>
      <c r="AO186" s="43" t="s">
        <v>710</v>
      </c>
      <c r="AP186" s="44" t="s">
        <v>139</v>
      </c>
      <c r="AQ186" s="44" t="s">
        <v>88</v>
      </c>
      <c r="AR186" s="44" t="s">
        <v>864</v>
      </c>
      <c r="AS186" s="44" t="s">
        <v>232</v>
      </c>
      <c r="AT186" s="44" t="s">
        <v>925</v>
      </c>
      <c r="AU186" s="45">
        <v>176.47293199999999</v>
      </c>
      <c r="AV186" s="45">
        <v>109.890838</v>
      </c>
      <c r="AW186" s="45">
        <v>100.05212299999999</v>
      </c>
      <c r="AX186" s="46">
        <v>386.41589299999998</v>
      </c>
      <c r="AY186" s="47">
        <v>6.8398983918552032</v>
      </c>
      <c r="AZ186" s="47">
        <v>7</v>
      </c>
      <c r="BA186" s="47">
        <v>13.839898391855204</v>
      </c>
      <c r="BB186" s="46">
        <v>0.79480352301383317</v>
      </c>
      <c r="BC186" s="44">
        <v>4</v>
      </c>
      <c r="BD186" s="47">
        <v>5.0326903243109831</v>
      </c>
      <c r="BE186" s="48" t="s">
        <v>921</v>
      </c>
      <c r="BF186" s="48" t="s">
        <v>1116</v>
      </c>
      <c r="BG186" s="48" t="s">
        <v>1117</v>
      </c>
      <c r="BH186" s="48" t="s">
        <v>1331</v>
      </c>
      <c r="BI186" s="48" t="s">
        <v>1332</v>
      </c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 t="s">
        <v>1050</v>
      </c>
      <c r="CB186" s="48" t="s">
        <v>1054</v>
      </c>
      <c r="CC186" s="48"/>
      <c r="CD186" s="48"/>
      <c r="CE186" s="48"/>
      <c r="CF186" s="48"/>
      <c r="CG186" s="49"/>
    </row>
    <row r="187" spans="20:85" s="53" customFormat="1" x14ac:dyDescent="0.25">
      <c r="T187" s="94">
        <v>3131</v>
      </c>
      <c r="U187" s="54" t="s">
        <v>717</v>
      </c>
      <c r="V187" s="62">
        <v>45641.857638888891</v>
      </c>
      <c r="W187" s="63" t="s">
        <v>511</v>
      </c>
      <c r="X187" s="54" t="s">
        <v>500</v>
      </c>
      <c r="Y187" s="54">
        <v>3</v>
      </c>
      <c r="Z187" s="54" t="s">
        <v>487</v>
      </c>
      <c r="AA187" s="54" t="s">
        <v>624</v>
      </c>
      <c r="AB187" s="54" t="s">
        <v>624</v>
      </c>
      <c r="AC187" s="54" t="s">
        <v>531</v>
      </c>
      <c r="AD187" s="54" t="s">
        <v>1256</v>
      </c>
      <c r="AE187" s="54" t="s">
        <v>594</v>
      </c>
      <c r="AF187" s="63" t="s">
        <v>560</v>
      </c>
      <c r="AG187" s="63" t="s">
        <v>573</v>
      </c>
      <c r="AH187" s="64"/>
      <c r="AI187" s="65" t="s">
        <v>633</v>
      </c>
      <c r="AJ187" s="54" t="s">
        <v>688</v>
      </c>
      <c r="AK187" s="50" t="s">
        <v>434</v>
      </c>
      <c r="AL187" s="50" t="s">
        <v>462</v>
      </c>
      <c r="AM187" s="55" t="s">
        <v>874</v>
      </c>
      <c r="AN187" s="56">
        <v>19.416666666569654</v>
      </c>
      <c r="AO187" s="57" t="s">
        <v>710</v>
      </c>
      <c r="AP187" s="58" t="s">
        <v>34</v>
      </c>
      <c r="AQ187" s="58" t="s">
        <v>111</v>
      </c>
      <c r="AR187" s="58" t="s">
        <v>885</v>
      </c>
      <c r="AS187" s="58" t="s">
        <v>308</v>
      </c>
      <c r="AT187" s="58" t="s">
        <v>883</v>
      </c>
      <c r="AU187" s="59">
        <v>76.089281999999997</v>
      </c>
      <c r="AV187" s="59">
        <v>156.97366700000001</v>
      </c>
      <c r="AW187" s="59">
        <v>131.29443800000001</v>
      </c>
      <c r="AX187" s="60">
        <v>364.35738700000002</v>
      </c>
      <c r="AY187" s="51">
        <v>6.8840168162895923</v>
      </c>
      <c r="AZ187" s="51">
        <v>9</v>
      </c>
      <c r="BA187" s="51">
        <v>15.884016816289591</v>
      </c>
      <c r="BB187" s="60">
        <v>0.69252004245671228</v>
      </c>
      <c r="BC187" s="58">
        <v>3</v>
      </c>
      <c r="BD187" s="51">
        <v>4.3320045862607977</v>
      </c>
      <c r="BE187" s="52" t="s">
        <v>957</v>
      </c>
      <c r="BF187" s="52" t="s">
        <v>1373</v>
      </c>
      <c r="BG187" s="52" t="s">
        <v>1374</v>
      </c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 t="s">
        <v>1095</v>
      </c>
      <c r="CB187" s="52" t="s">
        <v>1027</v>
      </c>
      <c r="CC187" s="52"/>
      <c r="CD187" s="52"/>
      <c r="CE187" s="52"/>
      <c r="CF187" s="52"/>
      <c r="CG187" s="61"/>
    </row>
    <row r="188" spans="20:85" s="53" customFormat="1" x14ac:dyDescent="0.25">
      <c r="T188" s="94">
        <v>3145</v>
      </c>
      <c r="U188" s="54" t="s">
        <v>717</v>
      </c>
      <c r="V188" s="62">
        <v>45642.572222222225</v>
      </c>
      <c r="W188" s="63" t="s">
        <v>558</v>
      </c>
      <c r="X188" s="54" t="s">
        <v>500</v>
      </c>
      <c r="Y188" s="54">
        <v>1</v>
      </c>
      <c r="Z188" s="54" t="s">
        <v>492</v>
      </c>
      <c r="AA188" s="54" t="s">
        <v>620</v>
      </c>
      <c r="AB188" s="54" t="s">
        <v>624</v>
      </c>
      <c r="AC188" s="54" t="s">
        <v>531</v>
      </c>
      <c r="AD188" s="54" t="s">
        <v>1256</v>
      </c>
      <c r="AE188" s="54" t="s">
        <v>1313</v>
      </c>
      <c r="AF188" s="63" t="s">
        <v>490</v>
      </c>
      <c r="AG188" s="63" t="s">
        <v>586</v>
      </c>
      <c r="AH188" s="64"/>
      <c r="AI188" s="65" t="s">
        <v>514</v>
      </c>
      <c r="AJ188" s="54" t="s">
        <v>687</v>
      </c>
      <c r="AK188" s="50" t="e">
        <f>VLOOKUP(LEFT(Solicitacao_Prancha[[#This Row],[ORIGEM]],4),#REF!,2,0)</f>
        <v>#REF!</v>
      </c>
      <c r="AL188" s="50" t="e">
        <f>VLOOKUP(LEFT(Solicitacao_Prancha[[#This Row],[DESTINO]],4),#REF!,2,0)</f>
        <v>#REF!</v>
      </c>
      <c r="AM188" s="55" t="str">
        <f t="shared" ref="AM188" si="64">IF(AN188&gt;=48,"Aderente","Não Aderente")</f>
        <v>Não Aderente</v>
      </c>
      <c r="AN188" s="56">
        <f>((CONCATENATE(Solicitacao_Prancha[[#This Row],[DATA MOVIMENTAÇÃO]]," ",Solicitacao_Prancha[[#This Row],[HORA MOVIMENTAÇÃO]])-Solicitacao_Prancha[[#This Row],[DATA SOLICITAÇÃO]])*24)+3</f>
        <v>17.71666666661622</v>
      </c>
      <c r="AO188" s="57" t="s">
        <v>710</v>
      </c>
      <c r="AP188" s="58" t="str">
        <f>LEFT(Solicitacao_Prancha[[#This Row],[ORIGEM]],4)</f>
        <v>0308</v>
      </c>
      <c r="AQ188" s="58" t="str">
        <f>LEFT(Solicitacao_Prancha[[#This Row],[DESTINO]],4)</f>
        <v>0247</v>
      </c>
      <c r="AR188" s="58" t="str">
        <f t="shared" ref="AR188:AS188" si="65">CONCATENATE(AO188,AP188)</f>
        <v>Lençóis Paulista0308</v>
      </c>
      <c r="AS188" s="58" t="str">
        <f t="shared" si="65"/>
        <v>03080247</v>
      </c>
      <c r="AT188" s="58" t="str">
        <f t="shared" ref="AT188" si="66">CONCATENATE(AO188,AQ188)</f>
        <v>Lençóis Paulista0247</v>
      </c>
      <c r="AU188" s="59" t="e">
        <f>VLOOKUP(AR188,#REF!,2,0)</f>
        <v>#REF!</v>
      </c>
      <c r="AV188" s="59" t="e">
        <f>VLOOKUP(AS188,#REF!,2,0)</f>
        <v>#REF!</v>
      </c>
      <c r="AW188" s="59" t="e">
        <f>VLOOKUP(AT188,#REF!,2,0)</f>
        <v>#REF!</v>
      </c>
      <c r="AX188" s="60">
        <f t="shared" ref="AX188" si="67">IFERROR(SUM(AU188:AW188),200)</f>
        <v>200</v>
      </c>
      <c r="AY188" s="51" t="e">
        <f t="shared" ref="AY188" si="68">(AU188/65)+(AV188/42.5)+(AW188/65)</f>
        <v>#REF!</v>
      </c>
      <c r="AZ188" s="51">
        <v>10</v>
      </c>
      <c r="BA188" s="51" t="e">
        <f t="shared" ref="BA188" si="69">(AY188+AZ188)</f>
        <v>#REF!</v>
      </c>
      <c r="BB188" s="60" t="e">
        <f t="shared" ref="BB188" si="70">11/BA188</f>
        <v>#REF!</v>
      </c>
      <c r="BC188" s="58">
        <f>Solicitacao_Prancha[[#This Row],[QUANT EQUIP]]</f>
        <v>1</v>
      </c>
      <c r="BD188" s="51" t="e">
        <f t="shared" ref="BD188" si="71">BC188/BB188</f>
        <v>#REF!</v>
      </c>
      <c r="BE188" s="52" t="s">
        <v>957</v>
      </c>
      <c r="BF188" s="52" t="s">
        <v>1314</v>
      </c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 t="s">
        <v>1144</v>
      </c>
      <c r="CB188" s="52"/>
      <c r="CC188" s="52"/>
      <c r="CD188" s="52"/>
      <c r="CE188" s="52"/>
      <c r="CF188" s="52"/>
      <c r="CG188" s="61"/>
    </row>
    <row r="189" spans="20:85" s="53" customFormat="1" x14ac:dyDescent="0.25">
      <c r="T189" s="94">
        <v>3156</v>
      </c>
      <c r="U189" s="54" t="s">
        <v>717</v>
      </c>
      <c r="V189" s="54">
        <v>45642.79791666667</v>
      </c>
      <c r="W189" s="54" t="s">
        <v>558</v>
      </c>
      <c r="X189" s="54" t="s">
        <v>500</v>
      </c>
      <c r="Y189" s="54">
        <v>3</v>
      </c>
      <c r="Z189" s="54" t="s">
        <v>492</v>
      </c>
      <c r="AA189" s="54" t="s">
        <v>620</v>
      </c>
      <c r="AB189" s="54" t="s">
        <v>621</v>
      </c>
      <c r="AC189" s="54" t="s">
        <v>531</v>
      </c>
      <c r="AD189" s="54" t="s">
        <v>1256</v>
      </c>
      <c r="AE189" s="54" t="s">
        <v>1367</v>
      </c>
      <c r="AF189" s="54" t="s">
        <v>690</v>
      </c>
      <c r="AG189" s="54" t="s">
        <v>490</v>
      </c>
      <c r="AH189" s="54"/>
      <c r="AI189" s="54" t="s">
        <v>514</v>
      </c>
      <c r="AJ189" s="54" t="s">
        <v>688</v>
      </c>
      <c r="AK189" s="50" t="e">
        <v>#N/A</v>
      </c>
      <c r="AL189" s="50" t="s">
        <v>440</v>
      </c>
      <c r="AM189" s="55" t="s">
        <v>874</v>
      </c>
      <c r="AN189" s="56">
        <v>1.6666666546370834E-2</v>
      </c>
      <c r="AO189" s="57" t="s">
        <v>710</v>
      </c>
      <c r="AP189" s="58" t="s">
        <v>625</v>
      </c>
      <c r="AQ189" s="58" t="s">
        <v>123</v>
      </c>
      <c r="AR189" s="58" t="s">
        <v>1181</v>
      </c>
      <c r="AS189" s="58" t="s">
        <v>1391</v>
      </c>
      <c r="AT189" s="58" t="s">
        <v>936</v>
      </c>
      <c r="AU189" s="59">
        <v>90.548843000000005</v>
      </c>
      <c r="AV189" s="59" t="e">
        <v>#N/A</v>
      </c>
      <c r="AW189" s="59">
        <v>83.239863</v>
      </c>
      <c r="AX189" s="60">
        <v>200</v>
      </c>
      <c r="AY189" s="51" t="e">
        <v>#N/A</v>
      </c>
      <c r="AZ189" s="51">
        <v>2</v>
      </c>
      <c r="BA189" s="51" t="e">
        <v>#N/A</v>
      </c>
      <c r="BB189" s="60" t="e">
        <v>#N/A</v>
      </c>
      <c r="BC189" s="58">
        <v>3</v>
      </c>
      <c r="BD189" s="51" t="e">
        <v>#N/A</v>
      </c>
      <c r="BE189" s="52" t="s">
        <v>957</v>
      </c>
      <c r="BF189" s="54" t="s">
        <v>1392</v>
      </c>
      <c r="BG189" s="54" t="s">
        <v>1392</v>
      </c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 t="s">
        <v>1067</v>
      </c>
      <c r="CB189" s="54" t="s">
        <v>1166</v>
      </c>
      <c r="CC189" s="54"/>
      <c r="CD189" s="54"/>
      <c r="CE189" s="54"/>
      <c r="CF189" s="54"/>
      <c r="CG189" s="61"/>
    </row>
    <row r="190" spans="20:85" s="53" customFormat="1" x14ac:dyDescent="0.25">
      <c r="T190" s="117">
        <v>3148</v>
      </c>
      <c r="U190" s="50" t="s">
        <v>718</v>
      </c>
      <c r="V190" s="62">
        <v>45641.495833333334</v>
      </c>
      <c r="W190" s="63" t="s">
        <v>904</v>
      </c>
      <c r="X190" s="50" t="s">
        <v>905</v>
      </c>
      <c r="Y190" s="50">
        <v>1</v>
      </c>
      <c r="Z190" s="50" t="s">
        <v>543</v>
      </c>
      <c r="AA190" s="50" t="s">
        <v>620</v>
      </c>
      <c r="AB190" s="50" t="s">
        <v>624</v>
      </c>
      <c r="AC190" s="33" t="s">
        <v>531</v>
      </c>
      <c r="AD190" s="50" t="s">
        <v>1263</v>
      </c>
      <c r="AE190" s="50" t="s">
        <v>593</v>
      </c>
      <c r="AF190" s="63" t="s">
        <v>713</v>
      </c>
      <c r="AG190" s="63" t="s">
        <v>634</v>
      </c>
      <c r="AH190" s="64" t="s">
        <v>1326</v>
      </c>
      <c r="AI190" s="65"/>
      <c r="AJ190" s="50" t="s">
        <v>688</v>
      </c>
      <c r="AK190" s="50" t="e">
        <v>#N/A</v>
      </c>
      <c r="AL190" s="50" t="s">
        <v>433</v>
      </c>
      <c r="AM190" s="55" t="s">
        <v>874</v>
      </c>
      <c r="AN190" s="56">
        <v>47.100000000034925</v>
      </c>
      <c r="AO190" s="57" t="s">
        <v>710</v>
      </c>
      <c r="AP190" s="58" t="s">
        <v>941</v>
      </c>
      <c r="AQ190" s="58" t="s">
        <v>73</v>
      </c>
      <c r="AR190" s="58" t="s">
        <v>944</v>
      </c>
      <c r="AS190" s="58" t="s">
        <v>1351</v>
      </c>
      <c r="AT190" s="58" t="s">
        <v>942</v>
      </c>
      <c r="AU190" s="59" t="e">
        <v>#N/A</v>
      </c>
      <c r="AV190" s="59" t="e">
        <v>#N/A</v>
      </c>
      <c r="AW190" s="59">
        <v>70.198637000000005</v>
      </c>
      <c r="AX190" s="60">
        <v>200</v>
      </c>
      <c r="AY190" s="51" t="e">
        <v>#N/A</v>
      </c>
      <c r="AZ190" s="51">
        <v>2</v>
      </c>
      <c r="BA190" s="51" t="e">
        <v>#N/A</v>
      </c>
      <c r="BB190" s="60" t="e">
        <v>#N/A</v>
      </c>
      <c r="BC190" s="58">
        <v>1</v>
      </c>
      <c r="BD190" s="51" t="e">
        <v>#N/A</v>
      </c>
      <c r="BE190" s="103" t="s">
        <v>921</v>
      </c>
      <c r="BF190" s="52" t="s">
        <v>1395</v>
      </c>
      <c r="BG190" s="52" t="s">
        <v>1396</v>
      </c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 t="s">
        <v>1050</v>
      </c>
      <c r="CB190" s="52"/>
      <c r="CC190" s="52"/>
      <c r="CD190" s="52"/>
      <c r="CE190" s="52"/>
      <c r="CF190" s="52"/>
      <c r="CG190" s="61">
        <v>200</v>
      </c>
    </row>
    <row r="191" spans="20:85" s="53" customFormat="1" x14ac:dyDescent="0.25">
      <c r="T191" s="106">
        <v>3129</v>
      </c>
      <c r="U191" s="33" t="s">
        <v>717</v>
      </c>
      <c r="V191" s="39">
        <v>45641.852083333331</v>
      </c>
      <c r="W191" s="66" t="s">
        <v>571</v>
      </c>
      <c r="X191" s="33" t="s">
        <v>500</v>
      </c>
      <c r="Y191" s="33">
        <v>3</v>
      </c>
      <c r="Z191" s="33" t="s">
        <v>501</v>
      </c>
      <c r="AA191" s="33" t="s">
        <v>624</v>
      </c>
      <c r="AB191" s="33" t="s">
        <v>621</v>
      </c>
      <c r="AC191" s="33" t="s">
        <v>531</v>
      </c>
      <c r="AD191" s="33" t="s">
        <v>1263</v>
      </c>
      <c r="AE191" s="33" t="s">
        <v>593</v>
      </c>
      <c r="AF191" s="66" t="s">
        <v>541</v>
      </c>
      <c r="AG191" s="66" t="s">
        <v>592</v>
      </c>
      <c r="AH191" s="67"/>
      <c r="AI191" s="68"/>
      <c r="AJ191" s="33" t="s">
        <v>688</v>
      </c>
      <c r="AK191" s="40" t="s">
        <v>435</v>
      </c>
      <c r="AL191" s="40" t="s">
        <v>444</v>
      </c>
      <c r="AM191" s="41" t="s">
        <v>874</v>
      </c>
      <c r="AN191" s="42">
        <v>38.550000000104774</v>
      </c>
      <c r="AO191" s="43" t="s">
        <v>710</v>
      </c>
      <c r="AP191" s="44" t="s">
        <v>22</v>
      </c>
      <c r="AQ191" s="44" t="s">
        <v>150</v>
      </c>
      <c r="AR191" s="44" t="s">
        <v>930</v>
      </c>
      <c r="AS191" s="44" t="s">
        <v>282</v>
      </c>
      <c r="AT191" s="44" t="s">
        <v>863</v>
      </c>
      <c r="AU191" s="45">
        <v>72.440648999999993</v>
      </c>
      <c r="AV191" s="45">
        <v>187.89084800000001</v>
      </c>
      <c r="AW191" s="45">
        <v>117.431197</v>
      </c>
      <c r="AX191" s="46">
        <v>377.76269400000001</v>
      </c>
      <c r="AY191" s="47">
        <v>7.3420664524886883</v>
      </c>
      <c r="AZ191" s="47">
        <v>2</v>
      </c>
      <c r="BA191" s="47">
        <v>9.3420664524886874</v>
      </c>
      <c r="BB191" s="46">
        <v>1.1774696803906426</v>
      </c>
      <c r="BC191" s="44">
        <v>3</v>
      </c>
      <c r="BD191" s="47">
        <v>2.5478363052241879</v>
      </c>
      <c r="BE191" s="48" t="s">
        <v>921</v>
      </c>
      <c r="BF191" s="48" t="s">
        <v>1035</v>
      </c>
      <c r="BG191" s="48" t="s">
        <v>1036</v>
      </c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 t="s">
        <v>1040</v>
      </c>
      <c r="CB191" s="48"/>
      <c r="CC191" s="48"/>
      <c r="CD191" s="48"/>
      <c r="CE191" s="48"/>
      <c r="CF191" s="48"/>
      <c r="CG191" s="49"/>
    </row>
    <row r="192" spans="20:85" s="53" customFormat="1" x14ac:dyDescent="0.25">
      <c r="T192" s="94">
        <v>3133</v>
      </c>
      <c r="U192" s="50" t="s">
        <v>743</v>
      </c>
      <c r="V192" s="62">
        <v>45641.944444444445</v>
      </c>
      <c r="W192" s="63" t="s">
        <v>774</v>
      </c>
      <c r="X192" s="54" t="s">
        <v>489</v>
      </c>
      <c r="Y192" s="54">
        <v>1</v>
      </c>
      <c r="Z192" s="54" t="s">
        <v>501</v>
      </c>
      <c r="AA192" s="54" t="s">
        <v>620</v>
      </c>
      <c r="AB192" s="54" t="s">
        <v>621</v>
      </c>
      <c r="AC192" s="40" t="s">
        <v>531</v>
      </c>
      <c r="AD192" s="54" t="s">
        <v>1263</v>
      </c>
      <c r="AE192" s="54" t="s">
        <v>600</v>
      </c>
      <c r="AF192" s="63" t="s">
        <v>683</v>
      </c>
      <c r="AG192" s="63" t="s">
        <v>660</v>
      </c>
      <c r="AH192" s="64"/>
      <c r="AI192" s="65"/>
      <c r="AJ192" s="54" t="s">
        <v>688</v>
      </c>
      <c r="AK192" s="50" t="s">
        <v>455</v>
      </c>
      <c r="AL192" s="50" t="s">
        <v>424</v>
      </c>
      <c r="AM192" s="55" t="s">
        <v>874</v>
      </c>
      <c r="AN192" s="56">
        <v>34.333333333313931</v>
      </c>
      <c r="AO192" s="57" t="s">
        <v>710</v>
      </c>
      <c r="AP192" s="58" t="s">
        <v>38</v>
      </c>
      <c r="AQ192" s="58" t="s">
        <v>53</v>
      </c>
      <c r="AR192" s="58" t="s">
        <v>876</v>
      </c>
      <c r="AS192" s="58" t="s">
        <v>177</v>
      </c>
      <c r="AT192" s="58" t="s">
        <v>933</v>
      </c>
      <c r="AU192" s="59">
        <v>76.933678999999998</v>
      </c>
      <c r="AV192" s="59">
        <v>140.96685600000001</v>
      </c>
      <c r="AW192" s="59">
        <v>64.038403000000002</v>
      </c>
      <c r="AX192" s="60">
        <v>281.93893800000001</v>
      </c>
      <c r="AY192" s="51">
        <v>5.4856684615384621</v>
      </c>
      <c r="AZ192" s="51">
        <v>2</v>
      </c>
      <c r="BA192" s="51">
        <v>7.4856684615384621</v>
      </c>
      <c r="BB192" s="60">
        <v>1.4694746443177726</v>
      </c>
      <c r="BC192" s="58">
        <v>1</v>
      </c>
      <c r="BD192" s="51">
        <v>0.68051531468531479</v>
      </c>
      <c r="BE192" s="52" t="s">
        <v>957</v>
      </c>
      <c r="BF192" s="52" t="s">
        <v>1374</v>
      </c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 t="s">
        <v>1027</v>
      </c>
      <c r="CB192" s="52"/>
      <c r="CC192" s="52"/>
      <c r="CD192" s="52"/>
      <c r="CE192" s="52"/>
      <c r="CF192" s="52"/>
      <c r="CG192" s="61"/>
    </row>
    <row r="193" spans="20:90" s="53" customFormat="1" x14ac:dyDescent="0.25">
      <c r="T193" s="106">
        <v>3137</v>
      </c>
      <c r="U193" s="33" t="s">
        <v>742</v>
      </c>
      <c r="V193" s="39">
        <v>45642.40347222222</v>
      </c>
      <c r="W193" s="66" t="s">
        <v>549</v>
      </c>
      <c r="X193" s="33" t="s">
        <v>491</v>
      </c>
      <c r="Y193" s="33">
        <v>1</v>
      </c>
      <c r="Z193" s="33" t="s">
        <v>545</v>
      </c>
      <c r="AA193" s="33" t="s">
        <v>620</v>
      </c>
      <c r="AB193" s="33" t="s">
        <v>624</v>
      </c>
      <c r="AC193" s="33" t="s">
        <v>531</v>
      </c>
      <c r="AD193" s="33" t="s">
        <v>1263</v>
      </c>
      <c r="AE193" s="33" t="s">
        <v>598</v>
      </c>
      <c r="AF193" s="66" t="s">
        <v>768</v>
      </c>
      <c r="AG193" s="66" t="s">
        <v>1302</v>
      </c>
      <c r="AH193" s="67"/>
      <c r="AI193" s="68"/>
      <c r="AJ193" s="33" t="s">
        <v>688</v>
      </c>
      <c r="AK193" s="40" t="s">
        <v>471</v>
      </c>
      <c r="AL193" s="40" t="s">
        <v>435</v>
      </c>
      <c r="AM193" s="41" t="s">
        <v>874</v>
      </c>
      <c r="AN193" s="42">
        <v>31.31666666676756</v>
      </c>
      <c r="AO193" s="43" t="s">
        <v>710</v>
      </c>
      <c r="AP193" s="44" t="s">
        <v>57</v>
      </c>
      <c r="AQ193" s="44" t="s">
        <v>95</v>
      </c>
      <c r="AR193" s="44" t="s">
        <v>1278</v>
      </c>
      <c r="AS193" s="44" t="s">
        <v>396</v>
      </c>
      <c r="AT193" s="44" t="s">
        <v>1352</v>
      </c>
      <c r="AU193" s="45">
        <v>119.252488</v>
      </c>
      <c r="AV193" s="45">
        <v>136.59793500000001</v>
      </c>
      <c r="AW193" s="45">
        <v>88.560606000000007</v>
      </c>
      <c r="AX193" s="46">
        <v>344.41102899999998</v>
      </c>
      <c r="AY193" s="47">
        <v>6.4111935819004531</v>
      </c>
      <c r="AZ193" s="47">
        <v>2</v>
      </c>
      <c r="BA193" s="47">
        <v>8.4111935819004522</v>
      </c>
      <c r="BB193" s="46">
        <v>1.3077811006121944</v>
      </c>
      <c r="BC193" s="44">
        <v>1</v>
      </c>
      <c r="BD193" s="47">
        <v>0.76465396199095026</v>
      </c>
      <c r="BE193" s="48" t="s">
        <v>921</v>
      </c>
      <c r="BF193" s="48" t="s">
        <v>1136</v>
      </c>
      <c r="BG193" s="48" t="s">
        <v>1032</v>
      </c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 t="s">
        <v>1038</v>
      </c>
      <c r="CB193" s="48"/>
      <c r="CC193" s="48"/>
      <c r="CD193" s="48"/>
      <c r="CE193" s="48"/>
      <c r="CF193" s="48"/>
      <c r="CG193" s="49"/>
    </row>
    <row r="194" spans="20:90" s="53" customFormat="1" x14ac:dyDescent="0.25">
      <c r="T194" s="94">
        <v>3138</v>
      </c>
      <c r="U194" s="54" t="s">
        <v>742</v>
      </c>
      <c r="V194" s="62">
        <v>45642.405555555553</v>
      </c>
      <c r="W194" s="63" t="s">
        <v>549</v>
      </c>
      <c r="X194" s="54" t="s">
        <v>493</v>
      </c>
      <c r="Y194" s="54">
        <v>2</v>
      </c>
      <c r="Z194" s="54" t="s">
        <v>545</v>
      </c>
      <c r="AA194" s="54" t="s">
        <v>620</v>
      </c>
      <c r="AB194" s="54" t="s">
        <v>624</v>
      </c>
      <c r="AC194" s="33" t="s">
        <v>531</v>
      </c>
      <c r="AD194" s="54" t="s">
        <v>1263</v>
      </c>
      <c r="AE194" s="54" t="s">
        <v>598</v>
      </c>
      <c r="AF194" s="63" t="s">
        <v>768</v>
      </c>
      <c r="AG194" s="63" t="s">
        <v>1302</v>
      </c>
      <c r="AH194" s="64"/>
      <c r="AI194" s="65"/>
      <c r="AJ194" s="54" t="s">
        <v>688</v>
      </c>
      <c r="AK194" s="50" t="s">
        <v>471</v>
      </c>
      <c r="AL194" s="50" t="s">
        <v>435</v>
      </c>
      <c r="AM194" s="55" t="s">
        <v>874</v>
      </c>
      <c r="AN194" s="56">
        <v>31.266666666779201</v>
      </c>
      <c r="AO194" s="57" t="s">
        <v>710</v>
      </c>
      <c r="AP194" s="58" t="s">
        <v>57</v>
      </c>
      <c r="AQ194" s="58" t="s">
        <v>95</v>
      </c>
      <c r="AR194" s="58" t="s">
        <v>1278</v>
      </c>
      <c r="AS194" s="58" t="s">
        <v>396</v>
      </c>
      <c r="AT194" s="58" t="s">
        <v>1352</v>
      </c>
      <c r="AU194" s="59">
        <v>119.252488</v>
      </c>
      <c r="AV194" s="59">
        <v>136.59793500000001</v>
      </c>
      <c r="AW194" s="59">
        <v>88.560606000000007</v>
      </c>
      <c r="AX194" s="60">
        <v>344.41102899999998</v>
      </c>
      <c r="AY194" s="51">
        <v>6.4111935819004531</v>
      </c>
      <c r="AZ194" s="51">
        <v>2</v>
      </c>
      <c r="BA194" s="51">
        <v>8.4111935819004522</v>
      </c>
      <c r="BB194" s="60">
        <v>1.3077811006121944</v>
      </c>
      <c r="BC194" s="58">
        <v>2</v>
      </c>
      <c r="BD194" s="51">
        <v>1.5293079239819005</v>
      </c>
      <c r="BE194" s="52" t="s">
        <v>921</v>
      </c>
      <c r="BF194" s="52" t="s">
        <v>1029</v>
      </c>
      <c r="BG194" s="52" t="s">
        <v>1030</v>
      </c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 t="s">
        <v>1037</v>
      </c>
      <c r="CB194" s="52"/>
      <c r="CC194" s="52"/>
      <c r="CD194" s="52"/>
      <c r="CE194" s="52"/>
      <c r="CF194" s="52"/>
      <c r="CG194" s="61"/>
    </row>
    <row r="195" spans="20:90" s="53" customFormat="1" x14ac:dyDescent="0.25">
      <c r="T195" s="106">
        <v>3140</v>
      </c>
      <c r="U195" s="33" t="s">
        <v>745</v>
      </c>
      <c r="V195" s="39">
        <v>45642.42083333333</v>
      </c>
      <c r="W195" s="66" t="s">
        <v>557</v>
      </c>
      <c r="X195" s="33" t="s">
        <v>537</v>
      </c>
      <c r="Y195" s="33">
        <v>4</v>
      </c>
      <c r="Z195" s="33" t="s">
        <v>891</v>
      </c>
      <c r="AA195" s="33" t="s">
        <v>621</v>
      </c>
      <c r="AB195" s="33" t="s">
        <v>622</v>
      </c>
      <c r="AC195" s="33" t="s">
        <v>531</v>
      </c>
      <c r="AD195" s="33" t="s">
        <v>1263</v>
      </c>
      <c r="AE195" s="33" t="s">
        <v>593</v>
      </c>
      <c r="AF195" s="66" t="s">
        <v>893</v>
      </c>
      <c r="AG195" s="66" t="s">
        <v>1303</v>
      </c>
      <c r="AH195" s="67"/>
      <c r="AI195" s="68" t="s">
        <v>514</v>
      </c>
      <c r="AJ195" s="33" t="s">
        <v>687</v>
      </c>
      <c r="AK195" s="40"/>
      <c r="AL195" s="40"/>
      <c r="AM195" s="41"/>
      <c r="AN195" s="42"/>
      <c r="AO195" s="43"/>
      <c r="AP195" s="44"/>
      <c r="AQ195" s="44"/>
      <c r="AR195" s="44"/>
      <c r="AS195" s="44"/>
      <c r="AT195" s="44" t="s">
        <v>1353</v>
      </c>
      <c r="AU195" s="45" t="e">
        <v>#N/A</v>
      </c>
      <c r="AV195" s="45" t="e">
        <v>#N/A</v>
      </c>
      <c r="AW195" s="45" t="e">
        <v>#N/A</v>
      </c>
      <c r="AX195" s="46">
        <v>200</v>
      </c>
      <c r="AY195" s="47" t="e">
        <v>#N/A</v>
      </c>
      <c r="AZ195" s="47">
        <v>2</v>
      </c>
      <c r="BA195" s="47" t="e">
        <v>#N/A</v>
      </c>
      <c r="BB195" s="46" t="e">
        <v>#N/A</v>
      </c>
      <c r="BC195" s="44">
        <v>4</v>
      </c>
      <c r="BD195" s="47" t="e">
        <v>#N/A</v>
      </c>
      <c r="BE195" s="52" t="s">
        <v>957</v>
      </c>
      <c r="BF195" s="48" t="s">
        <v>1407</v>
      </c>
      <c r="BG195" s="48" t="s">
        <v>1408</v>
      </c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 t="s">
        <v>1406</v>
      </c>
      <c r="CB195" s="48" t="s">
        <v>989</v>
      </c>
      <c r="CC195" s="48"/>
      <c r="CD195" s="48"/>
      <c r="CE195" s="48"/>
      <c r="CF195" s="48"/>
      <c r="CG195" s="49"/>
    </row>
    <row r="196" spans="20:90" s="53" customFormat="1" x14ac:dyDescent="0.25">
      <c r="T196" s="94">
        <v>3141</v>
      </c>
      <c r="U196" s="54" t="s">
        <v>743</v>
      </c>
      <c r="V196" s="62">
        <v>45642.457638888889</v>
      </c>
      <c r="W196" s="63" t="s">
        <v>890</v>
      </c>
      <c r="X196" s="54" t="s">
        <v>489</v>
      </c>
      <c r="Y196" s="54">
        <v>1</v>
      </c>
      <c r="Z196" s="54" t="s">
        <v>508</v>
      </c>
      <c r="AA196" s="54" t="s">
        <v>620</v>
      </c>
      <c r="AB196" s="54" t="s">
        <v>621</v>
      </c>
      <c r="AC196" s="54" t="s">
        <v>531</v>
      </c>
      <c r="AD196" s="54" t="s">
        <v>1263</v>
      </c>
      <c r="AE196" s="54" t="s">
        <v>604</v>
      </c>
      <c r="AF196" s="63" t="s">
        <v>671</v>
      </c>
      <c r="AG196" s="63" t="s">
        <v>659</v>
      </c>
      <c r="AH196" s="64"/>
      <c r="AI196" s="65" t="s">
        <v>514</v>
      </c>
      <c r="AJ196" s="54" t="s">
        <v>688</v>
      </c>
      <c r="AK196" s="54"/>
      <c r="AL196" s="54"/>
      <c r="AM196" s="64"/>
      <c r="AN196" s="120"/>
      <c r="AO196" s="64"/>
      <c r="AP196" s="54"/>
      <c r="AQ196" s="54"/>
      <c r="AR196" s="54"/>
      <c r="AS196" s="54"/>
      <c r="AT196" s="58" t="s">
        <v>1353</v>
      </c>
      <c r="AU196" s="59" t="e">
        <v>#N/A</v>
      </c>
      <c r="AV196" s="59" t="e">
        <v>#N/A</v>
      </c>
      <c r="AW196" s="59" t="e">
        <v>#N/A</v>
      </c>
      <c r="AX196" s="60">
        <v>200</v>
      </c>
      <c r="AY196" s="51" t="e">
        <v>#N/A</v>
      </c>
      <c r="AZ196" s="51">
        <v>2</v>
      </c>
      <c r="BA196" s="51" t="e">
        <v>#N/A</v>
      </c>
      <c r="BB196" s="60" t="e">
        <v>#N/A</v>
      </c>
      <c r="BC196" s="58">
        <v>1</v>
      </c>
      <c r="BD196" s="51" t="e">
        <v>#N/A</v>
      </c>
      <c r="BE196" s="52" t="s">
        <v>921</v>
      </c>
      <c r="BF196" s="52" t="s">
        <v>1059</v>
      </c>
      <c r="BG196" s="52" t="s">
        <v>1060</v>
      </c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 t="s">
        <v>1057</v>
      </c>
      <c r="CB196" s="52"/>
      <c r="CC196" s="52"/>
      <c r="CD196" s="52"/>
      <c r="CE196" s="52"/>
      <c r="CF196" s="52"/>
      <c r="CG196" s="61"/>
    </row>
    <row r="197" spans="20:90" s="53" customFormat="1" x14ac:dyDescent="0.25">
      <c r="T197" s="106">
        <v>3143</v>
      </c>
      <c r="U197" s="33" t="s">
        <v>745</v>
      </c>
      <c r="V197" s="39">
        <v>45642.470833333333</v>
      </c>
      <c r="W197" s="66" t="s">
        <v>654</v>
      </c>
      <c r="X197" s="33" t="s">
        <v>485</v>
      </c>
      <c r="Y197" s="33">
        <v>3</v>
      </c>
      <c r="Z197" s="33" t="s">
        <v>655</v>
      </c>
      <c r="AA197" s="33" t="s">
        <v>624</v>
      </c>
      <c r="AB197" s="33" t="s">
        <v>624</v>
      </c>
      <c r="AC197" s="33" t="s">
        <v>531</v>
      </c>
      <c r="AD197" s="33" t="s">
        <v>1263</v>
      </c>
      <c r="AE197" s="33" t="s">
        <v>604</v>
      </c>
      <c r="AF197" s="66" t="s">
        <v>910</v>
      </c>
      <c r="AG197" s="66" t="s">
        <v>639</v>
      </c>
      <c r="AH197" s="67"/>
      <c r="AI197" s="68"/>
      <c r="AJ197" s="33" t="s">
        <v>687</v>
      </c>
      <c r="AK197" s="40" t="s">
        <v>445</v>
      </c>
      <c r="AL197" s="40" t="s">
        <v>435</v>
      </c>
      <c r="AM197" s="41" t="s">
        <v>874</v>
      </c>
      <c r="AN197" s="42">
        <v>22.699999999953434</v>
      </c>
      <c r="AO197" s="43" t="s">
        <v>710</v>
      </c>
      <c r="AP197" s="44" t="s">
        <v>93</v>
      </c>
      <c r="AQ197" s="44" t="s">
        <v>21</v>
      </c>
      <c r="AR197" s="44" t="s">
        <v>947</v>
      </c>
      <c r="AS197" s="44" t="s">
        <v>354</v>
      </c>
      <c r="AT197" s="44" t="s">
        <v>877</v>
      </c>
      <c r="AU197" s="45">
        <v>110.42820500000001</v>
      </c>
      <c r="AV197" s="45">
        <v>158.574175</v>
      </c>
      <c r="AW197" s="45">
        <v>50.778891000000002</v>
      </c>
      <c r="AX197" s="46">
        <v>319.781271</v>
      </c>
      <c r="AY197" s="47">
        <v>6.2112662280542983</v>
      </c>
      <c r="AZ197" s="47">
        <v>2</v>
      </c>
      <c r="BA197" s="47">
        <v>8.2112662280542992</v>
      </c>
      <c r="BB197" s="46">
        <v>1.339622866253906</v>
      </c>
      <c r="BC197" s="44">
        <v>3</v>
      </c>
      <c r="BD197" s="47">
        <v>2.2394362440148088</v>
      </c>
      <c r="BE197" s="48" t="s">
        <v>921</v>
      </c>
      <c r="BF197" s="48" t="s">
        <v>1033</v>
      </c>
      <c r="BG197" s="48" t="s">
        <v>1034</v>
      </c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 t="s">
        <v>1039</v>
      </c>
      <c r="CB197" s="48"/>
      <c r="CC197" s="48"/>
      <c r="CD197" s="48"/>
      <c r="CE197" s="48"/>
      <c r="CF197" s="48"/>
      <c r="CG197" s="49"/>
    </row>
    <row r="198" spans="20:90" s="53" customFormat="1" x14ac:dyDescent="0.25">
      <c r="T198" s="106">
        <v>3146</v>
      </c>
      <c r="U198" s="33" t="s">
        <v>742</v>
      </c>
      <c r="V198" s="39">
        <v>45642.581944444442</v>
      </c>
      <c r="W198" s="66" t="s">
        <v>549</v>
      </c>
      <c r="X198" s="33" t="s">
        <v>493</v>
      </c>
      <c r="Y198" s="33">
        <v>1</v>
      </c>
      <c r="Z198" s="33" t="s">
        <v>545</v>
      </c>
      <c r="AA198" s="33" t="s">
        <v>620</v>
      </c>
      <c r="AB198" s="33" t="s">
        <v>621</v>
      </c>
      <c r="AC198" s="33" t="s">
        <v>531</v>
      </c>
      <c r="AD198" s="33" t="s">
        <v>1263</v>
      </c>
      <c r="AE198" s="33" t="s">
        <v>599</v>
      </c>
      <c r="AF198" s="66" t="s">
        <v>992</v>
      </c>
      <c r="AG198" s="66" t="s">
        <v>410</v>
      </c>
      <c r="AH198" s="67"/>
      <c r="AI198" s="68"/>
      <c r="AJ198" s="33" t="s">
        <v>688</v>
      </c>
      <c r="AK198" s="33"/>
      <c r="AL198" s="33"/>
      <c r="AM198" s="67"/>
      <c r="AN198" s="119"/>
      <c r="AO198" s="67"/>
      <c r="AP198" s="33"/>
      <c r="AQ198" s="33"/>
      <c r="AR198" s="33"/>
      <c r="AS198" s="33"/>
      <c r="AT198" s="44" t="s">
        <v>1353</v>
      </c>
      <c r="AU198" s="45" t="e">
        <v>#N/A</v>
      </c>
      <c r="AV198" s="45" t="e">
        <v>#N/A</v>
      </c>
      <c r="AW198" s="45" t="e">
        <v>#N/A</v>
      </c>
      <c r="AX198" s="46">
        <v>200</v>
      </c>
      <c r="AY198" s="47" t="e">
        <v>#N/A</v>
      </c>
      <c r="AZ198" s="47">
        <v>2</v>
      </c>
      <c r="BA198" s="47" t="e">
        <v>#N/A</v>
      </c>
      <c r="BB198" s="46" t="e">
        <v>#N/A</v>
      </c>
      <c r="BC198" s="44">
        <v>1</v>
      </c>
      <c r="BD198" s="47" t="e">
        <v>#N/A</v>
      </c>
      <c r="BE198" s="48" t="s">
        <v>921</v>
      </c>
      <c r="BF198" s="48" t="s">
        <v>1163</v>
      </c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 t="s">
        <v>1397</v>
      </c>
      <c r="CB198" s="48"/>
      <c r="CC198" s="48"/>
      <c r="CD198" s="48"/>
      <c r="CE198" s="48"/>
      <c r="CF198" s="48"/>
      <c r="CG198" s="49"/>
    </row>
    <row r="199" spans="20:90" s="53" customFormat="1" x14ac:dyDescent="0.25">
      <c r="T199" s="91">
        <v>3150</v>
      </c>
      <c r="U199" s="91" t="s">
        <v>718</v>
      </c>
      <c r="V199" s="121">
        <v>45642.681250000001</v>
      </c>
      <c r="W199" s="91" t="s">
        <v>575</v>
      </c>
      <c r="X199" s="91" t="s">
        <v>719</v>
      </c>
      <c r="Y199" s="91">
        <v>1</v>
      </c>
      <c r="Z199" s="91" t="s">
        <v>4</v>
      </c>
      <c r="AA199" s="91" t="s">
        <v>620</v>
      </c>
      <c r="AB199" s="91" t="s">
        <v>621</v>
      </c>
      <c r="AC199" s="91" t="s">
        <v>531</v>
      </c>
      <c r="AD199" s="91" t="s">
        <v>1263</v>
      </c>
      <c r="AE199" s="91" t="s">
        <v>604</v>
      </c>
      <c r="AF199" s="91" t="s">
        <v>641</v>
      </c>
      <c r="AG199" s="91" t="s">
        <v>567</v>
      </c>
      <c r="AH199" s="91"/>
      <c r="AI199" s="91" t="s">
        <v>514</v>
      </c>
      <c r="AJ199" s="91" t="s">
        <v>688</v>
      </c>
      <c r="AK199" s="91"/>
      <c r="AL199" s="91"/>
      <c r="AM199" s="106"/>
      <c r="AN199" s="33"/>
      <c r="AO199" s="39"/>
      <c r="AP199" s="66"/>
      <c r="AQ199" s="33"/>
      <c r="AR199" s="33"/>
      <c r="AS199" s="33"/>
      <c r="AT199" s="33" t="s">
        <v>1353</v>
      </c>
      <c r="AU199" s="33" t="e">
        <v>#N/A</v>
      </c>
      <c r="AV199" s="33" t="e">
        <v>#N/A</v>
      </c>
      <c r="AW199" s="33" t="e">
        <v>#N/A</v>
      </c>
      <c r="AX199" s="33">
        <v>200</v>
      </c>
      <c r="AY199" s="66" t="e">
        <v>#N/A</v>
      </c>
      <c r="AZ199" s="66">
        <v>2</v>
      </c>
      <c r="BA199" s="67" t="e">
        <v>#N/A</v>
      </c>
      <c r="BB199" s="68" t="e">
        <v>#N/A</v>
      </c>
      <c r="BC199" s="44">
        <v>1</v>
      </c>
      <c r="BD199" s="33" t="e">
        <v>#N/A</v>
      </c>
      <c r="BE199" s="33" t="s">
        <v>957</v>
      </c>
      <c r="BF199" s="67" t="s">
        <v>1155</v>
      </c>
      <c r="BG199" s="119"/>
      <c r="BH199" s="67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 t="s">
        <v>1022</v>
      </c>
      <c r="CB199" s="44"/>
      <c r="CC199" s="45"/>
      <c r="CD199" s="45"/>
      <c r="CE199" s="45"/>
      <c r="CF199" s="46"/>
      <c r="CG199" s="47"/>
      <c r="CH199" s="47"/>
      <c r="CI199" s="47"/>
      <c r="CJ199" s="46"/>
      <c r="CK199" s="44"/>
      <c r="CL199" s="47"/>
    </row>
    <row r="200" spans="20:90" s="53" customFormat="1" x14ac:dyDescent="0.25">
      <c r="T200" s="91">
        <v>3153</v>
      </c>
      <c r="U200" s="91" t="s">
        <v>717</v>
      </c>
      <c r="V200" s="121">
        <v>45642.745138888888</v>
      </c>
      <c r="W200" s="91" t="s">
        <v>1350</v>
      </c>
      <c r="X200" s="91" t="s">
        <v>500</v>
      </c>
      <c r="Y200" s="91">
        <v>3</v>
      </c>
      <c r="Z200" s="91" t="s">
        <v>4</v>
      </c>
      <c r="AA200" s="91" t="s">
        <v>624</v>
      </c>
      <c r="AB200" s="91" t="s">
        <v>624</v>
      </c>
      <c r="AC200" s="33" t="s">
        <v>531</v>
      </c>
      <c r="AD200" s="91" t="s">
        <v>1263</v>
      </c>
      <c r="AE200" s="91" t="s">
        <v>604</v>
      </c>
      <c r="AF200" s="91" t="s">
        <v>519</v>
      </c>
      <c r="AG200" s="91" t="s">
        <v>519</v>
      </c>
      <c r="AH200" s="91"/>
      <c r="AI200" s="91"/>
      <c r="AJ200" s="91" t="s">
        <v>687</v>
      </c>
      <c r="AK200" s="91" t="s">
        <v>465</v>
      </c>
      <c r="AL200" s="91" t="s">
        <v>465</v>
      </c>
      <c r="AM200" s="106" t="s">
        <v>874</v>
      </c>
      <c r="AN200" s="33">
        <v>16.116666666639503</v>
      </c>
      <c r="AO200" s="39" t="s">
        <v>710</v>
      </c>
      <c r="AP200" s="66" t="s">
        <v>107</v>
      </c>
      <c r="AQ200" s="33" t="s">
        <v>107</v>
      </c>
      <c r="AR200" s="33" t="s">
        <v>1134</v>
      </c>
      <c r="AS200" s="33" t="s">
        <v>399</v>
      </c>
      <c r="AT200" s="33" t="s">
        <v>1134</v>
      </c>
      <c r="AU200" s="33">
        <v>106.761611</v>
      </c>
      <c r="AV200" s="33">
        <v>0</v>
      </c>
      <c r="AW200" s="33">
        <v>106.761611</v>
      </c>
      <c r="AX200" s="33">
        <v>213.523222</v>
      </c>
      <c r="AY200" s="66">
        <v>3.2849726461538462</v>
      </c>
      <c r="AZ200" s="66">
        <v>2</v>
      </c>
      <c r="BA200" s="67">
        <v>5.2849726461538467</v>
      </c>
      <c r="BB200" s="68">
        <v>2.0813731189328446</v>
      </c>
      <c r="BC200" s="44">
        <v>3</v>
      </c>
      <c r="BD200" s="33">
        <v>1.4413561762237763</v>
      </c>
      <c r="BE200" s="33" t="s">
        <v>957</v>
      </c>
      <c r="BF200" s="67" t="s">
        <v>1398</v>
      </c>
      <c r="BG200" s="119"/>
      <c r="BH200" s="67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 t="s">
        <v>1045</v>
      </c>
      <c r="CB200" s="44"/>
      <c r="CC200" s="45"/>
      <c r="CD200" s="45"/>
      <c r="CE200" s="45"/>
      <c r="CF200" s="46"/>
      <c r="CG200" s="47">
        <v>640.56966599999998</v>
      </c>
      <c r="CH200" s="47"/>
      <c r="CI200" s="47"/>
      <c r="CJ200" s="46"/>
      <c r="CK200" s="44"/>
      <c r="CL200" s="47"/>
    </row>
    <row r="201" spans="20:90" s="53" customFormat="1" x14ac:dyDescent="0.25">
      <c r="T201" s="91">
        <v>3157</v>
      </c>
      <c r="U201" s="91" t="s">
        <v>718</v>
      </c>
      <c r="V201" s="121">
        <v>45642.803472222222</v>
      </c>
      <c r="W201" s="91" t="s">
        <v>1368</v>
      </c>
      <c r="X201" s="91" t="s">
        <v>719</v>
      </c>
      <c r="Y201" s="91">
        <v>1</v>
      </c>
      <c r="Z201" s="91" t="s">
        <v>4</v>
      </c>
      <c r="AA201" s="91" t="s">
        <v>620</v>
      </c>
      <c r="AB201" s="91" t="s">
        <v>621</v>
      </c>
      <c r="AC201" s="33" t="s">
        <v>531</v>
      </c>
      <c r="AD201" s="91" t="s">
        <v>1263</v>
      </c>
      <c r="AE201" s="91" t="s">
        <v>604</v>
      </c>
      <c r="AF201" s="91" t="s">
        <v>660</v>
      </c>
      <c r="AG201" s="91" t="s">
        <v>584</v>
      </c>
      <c r="AH201" s="91" t="s">
        <v>1369</v>
      </c>
      <c r="AI201" s="91" t="s">
        <v>514</v>
      </c>
      <c r="AJ201" s="91" t="s">
        <v>688</v>
      </c>
      <c r="AK201" s="91" t="s">
        <v>424</v>
      </c>
      <c r="AL201" s="91" t="s">
        <v>432</v>
      </c>
      <c r="AM201" s="106" t="s">
        <v>874</v>
      </c>
      <c r="AN201" s="33">
        <v>14.71666666661622</v>
      </c>
      <c r="AO201" s="39" t="s">
        <v>710</v>
      </c>
      <c r="AP201" s="66" t="s">
        <v>53</v>
      </c>
      <c r="AQ201" s="33" t="s">
        <v>146</v>
      </c>
      <c r="AR201" s="33" t="s">
        <v>933</v>
      </c>
      <c r="AS201" s="33" t="s">
        <v>197</v>
      </c>
      <c r="AT201" s="33" t="s">
        <v>1304</v>
      </c>
      <c r="AU201" s="33">
        <v>64.038403000000002</v>
      </c>
      <c r="AV201" s="33">
        <v>78.608031999999994</v>
      </c>
      <c r="AW201" s="33">
        <v>81.369117000000003</v>
      </c>
      <c r="AX201" s="33">
        <v>224.01555200000001</v>
      </c>
      <c r="AY201" s="66">
        <v>4.0866395221719456</v>
      </c>
      <c r="AZ201" s="66">
        <v>2</v>
      </c>
      <c r="BA201" s="67">
        <v>6.0866395221719456</v>
      </c>
      <c r="BB201" s="68">
        <v>1.8072369753342612</v>
      </c>
      <c r="BC201" s="44">
        <v>1</v>
      </c>
      <c r="BD201" s="33">
        <v>0.55333086565199507</v>
      </c>
      <c r="BE201" s="33" t="s">
        <v>957</v>
      </c>
      <c r="BF201" s="67" t="s">
        <v>1280</v>
      </c>
      <c r="BG201" s="119"/>
      <c r="BH201" s="67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 t="s">
        <v>958</v>
      </c>
      <c r="CB201" s="44"/>
      <c r="CC201" s="45"/>
      <c r="CD201" s="45"/>
      <c r="CE201" s="45"/>
      <c r="CF201" s="46"/>
      <c r="CG201" s="47"/>
      <c r="CH201" s="47"/>
      <c r="CI201" s="47"/>
      <c r="CJ201" s="46"/>
      <c r="CK201" s="44"/>
      <c r="CL201" s="47"/>
    </row>
    <row r="202" spans="20:90" s="53" customFormat="1" x14ac:dyDescent="0.25">
      <c r="T202" s="91">
        <v>3158</v>
      </c>
      <c r="U202" s="91" t="s">
        <v>717</v>
      </c>
      <c r="V202" s="121">
        <v>45642.833333333336</v>
      </c>
      <c r="W202" s="91" t="s">
        <v>571</v>
      </c>
      <c r="X202" s="91" t="s">
        <v>500</v>
      </c>
      <c r="Y202" s="91">
        <v>2</v>
      </c>
      <c r="Z202" s="91" t="s">
        <v>508</v>
      </c>
      <c r="AA202" s="91" t="s">
        <v>621</v>
      </c>
      <c r="AB202" s="91" t="s">
        <v>621</v>
      </c>
      <c r="AC202" s="33" t="s">
        <v>531</v>
      </c>
      <c r="AD202" s="91" t="s">
        <v>1263</v>
      </c>
      <c r="AE202" s="91" t="s">
        <v>604</v>
      </c>
      <c r="AF202" s="91" t="s">
        <v>856</v>
      </c>
      <c r="AG202" s="91" t="s">
        <v>552</v>
      </c>
      <c r="AH202" s="91"/>
      <c r="AI202" s="91"/>
      <c r="AJ202" s="91" t="s">
        <v>688</v>
      </c>
      <c r="AK202" s="91" t="s">
        <v>430</v>
      </c>
      <c r="AL202" s="91" t="s">
        <v>448</v>
      </c>
      <c r="AM202" s="106" t="s">
        <v>874</v>
      </c>
      <c r="AN202" s="33">
        <v>13.999999999883585</v>
      </c>
      <c r="AO202" s="39" t="s">
        <v>710</v>
      </c>
      <c r="AP202" s="66" t="s">
        <v>45</v>
      </c>
      <c r="AQ202" s="33" t="s">
        <v>142</v>
      </c>
      <c r="AR202" s="33" t="s">
        <v>884</v>
      </c>
      <c r="AS202" s="33" t="s">
        <v>195</v>
      </c>
      <c r="AT202" s="33" t="s">
        <v>1272</v>
      </c>
      <c r="AU202" s="33">
        <v>51.300291000000001</v>
      </c>
      <c r="AV202" s="33">
        <v>79.584446</v>
      </c>
      <c r="AW202" s="33">
        <v>110.14722399999999</v>
      </c>
      <c r="AX202" s="33">
        <v>241.031961</v>
      </c>
      <c r="AY202" s="66">
        <v>4.356383123076923</v>
      </c>
      <c r="AZ202" s="66">
        <v>2</v>
      </c>
      <c r="BA202" s="67">
        <v>6.356383123076923</v>
      </c>
      <c r="BB202" s="68">
        <v>1.7305438937537247</v>
      </c>
      <c r="BC202" s="44">
        <v>2</v>
      </c>
      <c r="BD202" s="33">
        <v>1.1557060223776223</v>
      </c>
      <c r="BE202" s="33" t="s">
        <v>957</v>
      </c>
      <c r="BF202" s="67" t="s">
        <v>1212</v>
      </c>
      <c r="BG202" s="119"/>
      <c r="BH202" s="67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 t="s">
        <v>1341</v>
      </c>
      <c r="CB202" s="44"/>
      <c r="CC202" s="45"/>
      <c r="CD202" s="45"/>
      <c r="CE202" s="45"/>
      <c r="CF202" s="46"/>
      <c r="CG202" s="47"/>
      <c r="CH202" s="47"/>
      <c r="CI202" s="47"/>
      <c r="CJ202" s="46"/>
      <c r="CK202" s="44"/>
      <c r="CL202" s="47"/>
    </row>
    <row r="203" spans="20:90" s="53" customFormat="1" x14ac:dyDescent="0.25">
      <c r="T203" s="91">
        <v>3160</v>
      </c>
      <c r="U203" s="91" t="s">
        <v>717</v>
      </c>
      <c r="V203" s="121">
        <v>45642.834722222222</v>
      </c>
      <c r="W203" s="91" t="s">
        <v>571</v>
      </c>
      <c r="X203" s="91" t="s">
        <v>491</v>
      </c>
      <c r="Y203" s="91">
        <v>1</v>
      </c>
      <c r="Z203" s="91" t="s">
        <v>508</v>
      </c>
      <c r="AA203" s="91" t="s">
        <v>620</v>
      </c>
      <c r="AB203" s="91" t="s">
        <v>621</v>
      </c>
      <c r="AC203" s="33" t="s">
        <v>531</v>
      </c>
      <c r="AD203" s="91" t="s">
        <v>1263</v>
      </c>
      <c r="AE203" s="91" t="s">
        <v>604</v>
      </c>
      <c r="AF203" s="91" t="s">
        <v>856</v>
      </c>
      <c r="AG203" s="91" t="s">
        <v>592</v>
      </c>
      <c r="AH203" s="91"/>
      <c r="AI203" s="91"/>
      <c r="AJ203" s="91" t="s">
        <v>688</v>
      </c>
      <c r="AK203" s="91" t="s">
        <v>430</v>
      </c>
      <c r="AL203" s="91" t="s">
        <v>444</v>
      </c>
      <c r="AM203" s="106" t="s">
        <v>874</v>
      </c>
      <c r="AN203" s="33">
        <v>13.96666666661622</v>
      </c>
      <c r="AO203" s="39" t="s">
        <v>710</v>
      </c>
      <c r="AP203" s="66" t="s">
        <v>45</v>
      </c>
      <c r="AQ203" s="33" t="s">
        <v>150</v>
      </c>
      <c r="AR203" s="33" t="s">
        <v>884</v>
      </c>
      <c r="AS203" s="33" t="s">
        <v>273</v>
      </c>
      <c r="AT203" s="33" t="s">
        <v>863</v>
      </c>
      <c r="AU203" s="33">
        <v>51.300291000000001</v>
      </c>
      <c r="AV203" s="33">
        <v>97.046124000000006</v>
      </c>
      <c r="AW203" s="33">
        <v>117.431197</v>
      </c>
      <c r="AX203" s="33">
        <v>265.77761199999998</v>
      </c>
      <c r="AY203" s="66">
        <v>4.8793072579185521</v>
      </c>
      <c r="AZ203" s="66">
        <v>2</v>
      </c>
      <c r="BA203" s="67">
        <v>6.8793072579185521</v>
      </c>
      <c r="BB203" s="68">
        <v>1.5989982112426</v>
      </c>
      <c r="BC203" s="44">
        <v>1</v>
      </c>
      <c r="BD203" s="33">
        <v>0.62539156890168657</v>
      </c>
      <c r="BE203" s="33" t="s">
        <v>957</v>
      </c>
      <c r="BF203" s="67" t="s">
        <v>1399</v>
      </c>
      <c r="BG203" s="119"/>
      <c r="BH203" s="67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 t="s">
        <v>1144</v>
      </c>
      <c r="CB203" s="44"/>
      <c r="CC203" s="45"/>
      <c r="CD203" s="45"/>
      <c r="CE203" s="45"/>
      <c r="CF203" s="46"/>
      <c r="CG203" s="47"/>
      <c r="CH203" s="47"/>
      <c r="CI203" s="47"/>
      <c r="CJ203" s="46"/>
      <c r="CK203" s="44"/>
      <c r="CL203" s="47"/>
    </row>
    <row r="204" spans="20:90" s="53" customFormat="1" x14ac:dyDescent="0.25">
      <c r="T204" s="91">
        <v>3161</v>
      </c>
      <c r="U204" s="91" t="s">
        <v>717</v>
      </c>
      <c r="V204" s="121">
        <v>45642.835416666669</v>
      </c>
      <c r="W204" s="91" t="s">
        <v>571</v>
      </c>
      <c r="X204" s="91" t="s">
        <v>493</v>
      </c>
      <c r="Y204" s="91">
        <v>1</v>
      </c>
      <c r="Z204" s="91" t="s">
        <v>508</v>
      </c>
      <c r="AA204" s="91" t="s">
        <v>620</v>
      </c>
      <c r="AB204" s="91" t="s">
        <v>621</v>
      </c>
      <c r="AC204" s="33" t="s">
        <v>531</v>
      </c>
      <c r="AD204" s="91" t="s">
        <v>1263</v>
      </c>
      <c r="AE204" s="91" t="s">
        <v>604</v>
      </c>
      <c r="AF204" s="91" t="s">
        <v>856</v>
      </c>
      <c r="AG204" s="91" t="s">
        <v>552</v>
      </c>
      <c r="AH204" s="91"/>
      <c r="AI204" s="91"/>
      <c r="AJ204" s="91" t="s">
        <v>688</v>
      </c>
      <c r="AK204" s="91" t="s">
        <v>430</v>
      </c>
      <c r="AL204" s="91" t="s">
        <v>448</v>
      </c>
      <c r="AM204" s="106" t="s">
        <v>874</v>
      </c>
      <c r="AN204" s="33">
        <v>13.949999999895226</v>
      </c>
      <c r="AO204" s="39" t="s">
        <v>710</v>
      </c>
      <c r="AP204" s="66" t="s">
        <v>45</v>
      </c>
      <c r="AQ204" s="33" t="s">
        <v>142</v>
      </c>
      <c r="AR204" s="33" t="s">
        <v>884</v>
      </c>
      <c r="AS204" s="33" t="s">
        <v>195</v>
      </c>
      <c r="AT204" s="33" t="s">
        <v>1272</v>
      </c>
      <c r="AU204" s="33">
        <v>51.300291000000001</v>
      </c>
      <c r="AV204" s="33">
        <v>79.584446</v>
      </c>
      <c r="AW204" s="33">
        <v>110.14722399999999</v>
      </c>
      <c r="AX204" s="33">
        <v>241.031961</v>
      </c>
      <c r="AY204" s="66">
        <v>4.356383123076923</v>
      </c>
      <c r="AZ204" s="66">
        <v>2</v>
      </c>
      <c r="BA204" s="67">
        <v>6.356383123076923</v>
      </c>
      <c r="BB204" s="68">
        <v>1.7305438937537247</v>
      </c>
      <c r="BC204" s="44">
        <v>1</v>
      </c>
      <c r="BD204" s="33">
        <v>0.57785301118881116</v>
      </c>
      <c r="BE204" s="33" t="s">
        <v>957</v>
      </c>
      <c r="BF204" s="67" t="s">
        <v>1281</v>
      </c>
      <c r="BG204" s="119"/>
      <c r="BH204" s="67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 t="s">
        <v>1101</v>
      </c>
      <c r="CB204" s="44"/>
      <c r="CC204" s="45"/>
      <c r="CD204" s="45"/>
      <c r="CE204" s="45"/>
      <c r="CF204" s="46"/>
      <c r="CG204" s="47"/>
      <c r="CH204" s="47"/>
      <c r="CI204" s="47"/>
      <c r="CJ204" s="46"/>
      <c r="CK204" s="44"/>
      <c r="CL204" s="47"/>
    </row>
    <row r="205" spans="20:90" s="53" customFormat="1" x14ac:dyDescent="0.25">
      <c r="T205" s="94">
        <v>3167</v>
      </c>
      <c r="U205" s="54" t="s">
        <v>743</v>
      </c>
      <c r="V205" s="64">
        <v>45642.999305555553</v>
      </c>
      <c r="W205" s="54" t="s">
        <v>1381</v>
      </c>
      <c r="X205" s="54" t="s">
        <v>491</v>
      </c>
      <c r="Y205" s="54">
        <v>1</v>
      </c>
      <c r="Z205" s="54" t="s">
        <v>4</v>
      </c>
      <c r="AA205" s="54" t="s">
        <v>620</v>
      </c>
      <c r="AB205" s="54" t="s">
        <v>621</v>
      </c>
      <c r="AC205" s="54" t="s">
        <v>531</v>
      </c>
      <c r="AD205" s="54" t="s">
        <v>1263</v>
      </c>
      <c r="AE205" s="54" t="s">
        <v>600</v>
      </c>
      <c r="AF205" s="54" t="s">
        <v>2</v>
      </c>
      <c r="AG205" s="54" t="s">
        <v>590</v>
      </c>
      <c r="AH205" s="54" t="s">
        <v>1382</v>
      </c>
      <c r="AI205" s="54" t="s">
        <v>630</v>
      </c>
      <c r="AJ205" s="54" t="s">
        <v>688</v>
      </c>
      <c r="AK205" s="50" t="s">
        <v>424</v>
      </c>
      <c r="AL205" s="50" t="s">
        <v>452</v>
      </c>
      <c r="AM205" s="55" t="s">
        <v>874</v>
      </c>
      <c r="AN205" s="56">
        <v>9.0166666667209938</v>
      </c>
      <c r="AO205" s="57" t="s">
        <v>710</v>
      </c>
      <c r="AP205" s="58" t="s">
        <v>12</v>
      </c>
      <c r="AQ205" s="58" t="s">
        <v>125</v>
      </c>
      <c r="AR205" s="58" t="s">
        <v>1275</v>
      </c>
      <c r="AS205" s="58" t="s">
        <v>242</v>
      </c>
      <c r="AT205" s="58" t="s">
        <v>879</v>
      </c>
      <c r="AU205" s="59">
        <v>15.396001</v>
      </c>
      <c r="AV205" s="59">
        <v>175.49187599999999</v>
      </c>
      <c r="AW205" s="59">
        <v>186.534639</v>
      </c>
      <c r="AX205" s="60">
        <v>377.42251599999997</v>
      </c>
      <c r="AY205" s="51">
        <v>7.2358458425339371</v>
      </c>
      <c r="AZ205" s="51">
        <v>2</v>
      </c>
      <c r="BA205" s="51">
        <v>9.2358458425339371</v>
      </c>
      <c r="BB205" s="60">
        <v>1.1910116504263839</v>
      </c>
      <c r="BC205" s="58">
        <v>1</v>
      </c>
      <c r="BD205" s="51">
        <v>0.839622349321267</v>
      </c>
      <c r="BE205" s="54" t="s">
        <v>957</v>
      </c>
      <c r="BF205" s="54" t="s">
        <v>1402</v>
      </c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 t="s">
        <v>1028</v>
      </c>
      <c r="CB205" s="54"/>
      <c r="CC205" s="54"/>
      <c r="CD205" s="54"/>
      <c r="CE205" s="54"/>
      <c r="CF205" s="54"/>
      <c r="CG205" s="61"/>
    </row>
    <row r="206" spans="20:90" s="53" customFormat="1" x14ac:dyDescent="0.25">
      <c r="T206" s="106">
        <v>3183</v>
      </c>
      <c r="U206" s="33" t="s">
        <v>717</v>
      </c>
      <c r="V206" s="67">
        <v>45643.544444444444</v>
      </c>
      <c r="W206" s="33" t="s">
        <v>558</v>
      </c>
      <c r="X206" s="33" t="s">
        <v>491</v>
      </c>
      <c r="Y206" s="33">
        <v>1</v>
      </c>
      <c r="Z206" s="33" t="s">
        <v>492</v>
      </c>
      <c r="AA206" s="33" t="s">
        <v>620</v>
      </c>
      <c r="AB206" s="33" t="s">
        <v>621</v>
      </c>
      <c r="AC206" s="33" t="s">
        <v>531</v>
      </c>
      <c r="AD206" s="33" t="s">
        <v>1263</v>
      </c>
      <c r="AE206" s="33" t="s">
        <v>1394</v>
      </c>
      <c r="AF206" s="33" t="s">
        <v>690</v>
      </c>
      <c r="AG206" s="33" t="s">
        <v>490</v>
      </c>
      <c r="AH206" s="33"/>
      <c r="AI206" s="33" t="s">
        <v>514</v>
      </c>
      <c r="AJ206" s="33" t="s">
        <v>688</v>
      </c>
      <c r="AK206" s="33" t="e">
        <f>VLOOKUP(LEFT(Solicitacao_Prancha[[#This Row],[ORIGEM]],4),#REF!,2,0)</f>
        <v>#REF!</v>
      </c>
      <c r="AL206" s="33" t="e">
        <f>VLOOKUP(LEFT(Solicitacao_Prancha[[#This Row],[DESTINO]],4),#REF!,2,0)</f>
        <v>#REF!</v>
      </c>
      <c r="AM206" s="33" t="str">
        <f t="shared" ref="AM206:AM208" si="72">IF(AN206&gt;=48,"Aderente","Não Aderente")</f>
        <v>Aderente</v>
      </c>
      <c r="AN206" s="33">
        <f>((CONCATENATE(Solicitacao_Prancha[[#This Row],[DATA MOVIMENTAÇÃO]]," ",Solicitacao_Prancha[[#This Row],[HORA MOVIMENTAÇÃO]])-Solicitacao_Prancha[[#This Row],[DATA SOLICITAÇÃO]])*24)+3</f>
        <v>58.150000000081491</v>
      </c>
      <c r="AO206" s="33" t="s">
        <v>710</v>
      </c>
      <c r="AP206" s="33" t="str">
        <f>LEFT(Solicitacao_Prancha[[#This Row],[ORIGEM]],4)</f>
        <v>0459</v>
      </c>
      <c r="AQ206" s="33" t="str">
        <f>LEFT(Solicitacao_Prancha[[#This Row],[DESTINO]],4)</f>
        <v>0464</v>
      </c>
      <c r="AR206" s="33" t="str">
        <f t="shared" ref="AR206:AS208" si="73">CONCATENATE(AO206,AP206)</f>
        <v>Lençóis Paulista0459</v>
      </c>
      <c r="AS206" s="33" t="str">
        <f t="shared" si="73"/>
        <v>04590464</v>
      </c>
      <c r="AT206" s="33" t="str">
        <f t="shared" ref="AT206:AT208" si="74">CONCATENATE(AO206,AQ206)</f>
        <v>Lençóis Paulista0464</v>
      </c>
      <c r="AU206" s="33" t="e">
        <f>VLOOKUP(AR206,#REF!,2,0)</f>
        <v>#REF!</v>
      </c>
      <c r="AV206" s="33" t="e">
        <f>VLOOKUP(AS206,#REF!,2,0)</f>
        <v>#REF!</v>
      </c>
      <c r="AW206" s="33" t="e">
        <f>VLOOKUP(AT206,#REF!,2,0)</f>
        <v>#REF!</v>
      </c>
      <c r="AX206" s="33">
        <f t="shared" ref="AX206:AX208" si="75">IFERROR(SUM(AU206:AW206),200)</f>
        <v>200</v>
      </c>
      <c r="AY206" s="33" t="e">
        <f t="shared" ref="AY206:AY208" si="76">(AU206/65)+(AV206/42.5)+(AW206/65)</f>
        <v>#REF!</v>
      </c>
      <c r="AZ206" s="33">
        <v>2</v>
      </c>
      <c r="BA206" s="33" t="e">
        <f t="shared" ref="BA206:BA208" si="77">(AY206+AZ206)</f>
        <v>#REF!</v>
      </c>
      <c r="BB206" s="33" t="e">
        <f t="shared" ref="BB206:BB208" si="78">11/BA206</f>
        <v>#REF!</v>
      </c>
      <c r="BC206" s="33">
        <f>Solicitacao_Prancha[[#This Row],[QUANT EQUIP]]</f>
        <v>1</v>
      </c>
      <c r="BD206" s="33" t="e">
        <f t="shared" ref="BD206:BD208" si="79">BC206/BB206</f>
        <v>#REF!</v>
      </c>
      <c r="BE206" s="33" t="s">
        <v>957</v>
      </c>
      <c r="BF206" s="33" t="s">
        <v>1400</v>
      </c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 t="s">
        <v>1401</v>
      </c>
      <c r="CB206" s="33"/>
      <c r="CC206" s="33"/>
      <c r="CD206" s="33"/>
      <c r="CE206" s="33"/>
      <c r="CF206" s="33"/>
      <c r="CG206" s="49" t="e">
        <f>Solicitacao_Prancha[[#This Row],[Número de Máquinas]]*Solicitacao_Prancha[[#This Row],[KM total]]</f>
        <v>#REF!</v>
      </c>
    </row>
    <row r="207" spans="20:90" s="53" customFormat="1" x14ac:dyDescent="0.25">
      <c r="T207" s="106">
        <v>3157</v>
      </c>
      <c r="U207" s="33" t="s">
        <v>718</v>
      </c>
      <c r="V207" s="33">
        <v>45642.803472222222</v>
      </c>
      <c r="W207" s="33" t="s">
        <v>1368</v>
      </c>
      <c r="X207" s="33" t="s">
        <v>719</v>
      </c>
      <c r="Y207" s="33">
        <v>1</v>
      </c>
      <c r="Z207" s="33" t="s">
        <v>4</v>
      </c>
      <c r="AA207" s="33" t="s">
        <v>620</v>
      </c>
      <c r="AB207" s="33" t="s">
        <v>621</v>
      </c>
      <c r="AC207" s="33" t="s">
        <v>531</v>
      </c>
      <c r="AD207" s="33" t="s">
        <v>1263</v>
      </c>
      <c r="AE207" s="33" t="s">
        <v>604</v>
      </c>
      <c r="AF207" s="33" t="s">
        <v>660</v>
      </c>
      <c r="AG207" s="33" t="s">
        <v>584</v>
      </c>
      <c r="AH207" s="33" t="s">
        <v>1369</v>
      </c>
      <c r="AI207" s="33" t="s">
        <v>514</v>
      </c>
      <c r="AJ207" s="33" t="s">
        <v>688</v>
      </c>
      <c r="AK207" s="40" t="e">
        <f>VLOOKUP(LEFT(Solicitacao_Prancha[[#This Row],[ORIGEM]],4),#REF!,2,0)</f>
        <v>#REF!</v>
      </c>
      <c r="AL207" s="40" t="e">
        <f>VLOOKUP(LEFT(Solicitacao_Prancha[[#This Row],[DESTINO]],4),#REF!,2,0)</f>
        <v>#REF!</v>
      </c>
      <c r="AM207" s="41" t="str">
        <f t="shared" si="72"/>
        <v>Aderente</v>
      </c>
      <c r="AN207" s="42">
        <f>((CONCATENATE(Solicitacao_Prancha[[#This Row],[DATA MOVIMENTAÇÃO]]," ",Solicitacao_Prancha[[#This Row],[HORA MOVIMENTAÇÃO]])-Solicitacao_Prancha[[#This Row],[DATA SOLICITAÇÃO]])*24)+3</f>
        <v>50.150000000023283</v>
      </c>
      <c r="AO207" s="43" t="s">
        <v>710</v>
      </c>
      <c r="AP207" s="44" t="str">
        <f>LEFT(Solicitacao_Prancha[[#This Row],[ORIGEM]],4)</f>
        <v>0459</v>
      </c>
      <c r="AQ207" s="44" t="str">
        <f>LEFT(Solicitacao_Prancha[[#This Row],[DESTINO]],4)</f>
        <v>0464</v>
      </c>
      <c r="AR207" s="44" t="str">
        <f t="shared" si="73"/>
        <v>Lençóis Paulista0459</v>
      </c>
      <c r="AS207" s="44" t="str">
        <f t="shared" si="73"/>
        <v>04590464</v>
      </c>
      <c r="AT207" s="44" t="str">
        <f t="shared" si="74"/>
        <v>Lençóis Paulista0464</v>
      </c>
      <c r="AU207" s="45" t="e">
        <f>VLOOKUP(AR207,#REF!,2,0)</f>
        <v>#REF!</v>
      </c>
      <c r="AV207" s="45" t="e">
        <f>VLOOKUP(AS207,#REF!,2,0)</f>
        <v>#REF!</v>
      </c>
      <c r="AW207" s="45" t="e">
        <f>VLOOKUP(AT207,#REF!,2,0)</f>
        <v>#REF!</v>
      </c>
      <c r="AX207" s="46">
        <f t="shared" si="75"/>
        <v>200</v>
      </c>
      <c r="AY207" s="47" t="e">
        <f t="shared" si="76"/>
        <v>#REF!</v>
      </c>
      <c r="AZ207" s="47">
        <v>2</v>
      </c>
      <c r="BA207" s="47" t="e">
        <f t="shared" si="77"/>
        <v>#REF!</v>
      </c>
      <c r="BB207" s="46" t="e">
        <f t="shared" si="78"/>
        <v>#REF!</v>
      </c>
      <c r="BC207" s="44">
        <f>Solicitacao_Prancha[[#This Row],[QUANT EQUIP]]</f>
        <v>7</v>
      </c>
      <c r="BD207" s="47" t="e">
        <f t="shared" si="79"/>
        <v>#REF!</v>
      </c>
      <c r="BE207" s="33" t="s">
        <v>957</v>
      </c>
      <c r="BF207" s="33" t="s">
        <v>1191</v>
      </c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 t="s">
        <v>958</v>
      </c>
      <c r="CB207" s="33"/>
      <c r="CC207" s="33"/>
      <c r="CD207" s="33"/>
      <c r="CE207" s="49"/>
      <c r="CF207" s="33"/>
      <c r="CG207" s="33"/>
    </row>
    <row r="208" spans="20:90" s="53" customFormat="1" x14ac:dyDescent="0.25">
      <c r="T208" s="117">
        <v>3154</v>
      </c>
      <c r="U208" s="50" t="s">
        <v>745</v>
      </c>
      <c r="V208" s="64">
        <v>45641.417361111111</v>
      </c>
      <c r="W208" s="63" t="s">
        <v>587</v>
      </c>
      <c r="X208" s="50" t="s">
        <v>485</v>
      </c>
      <c r="Y208" s="50">
        <v>1</v>
      </c>
      <c r="Z208" s="50" t="s">
        <v>1364</v>
      </c>
      <c r="AA208" s="50" t="s">
        <v>620</v>
      </c>
      <c r="AB208" s="50" t="s">
        <v>621</v>
      </c>
      <c r="AC208" s="50" t="s">
        <v>1</v>
      </c>
      <c r="AD208" s="50" t="s">
        <v>1263</v>
      </c>
      <c r="AE208" s="50" t="s">
        <v>600</v>
      </c>
      <c r="AF208" s="63" t="s">
        <v>561</v>
      </c>
      <c r="AG208" s="63" t="s">
        <v>561</v>
      </c>
      <c r="AH208" s="64" t="s">
        <v>1365</v>
      </c>
      <c r="AI208" s="65"/>
      <c r="AJ208" s="50" t="s">
        <v>688</v>
      </c>
      <c r="AK208" s="50" t="e">
        <f>VLOOKUP(LEFT(Solicitacao_Prancha[[#This Row],[ORIGEM]],4),#REF!,2,0)</f>
        <v>#REF!</v>
      </c>
      <c r="AL208" s="50" t="e">
        <f>VLOOKUP(LEFT(Solicitacao_Prancha[[#This Row],[DESTINO]],4),#REF!,2,0)</f>
        <v>#REF!</v>
      </c>
      <c r="AM208" s="55" t="str">
        <f t="shared" si="72"/>
        <v>Aderente</v>
      </c>
      <c r="AN208" s="56">
        <f>((CONCATENATE(Solicitacao_Prancha[[#This Row],[DATA MOVIMENTAÇÃO]]," ",Solicitacao_Prancha[[#This Row],[HORA MOVIMENTAÇÃO]])-Solicitacao_Prancha[[#This Row],[DATA SOLICITAÇÃO]])*24)+3</f>
        <v>74.150000000023283</v>
      </c>
      <c r="AO208" s="57" t="s">
        <v>710</v>
      </c>
      <c r="AP208" s="58" t="str">
        <f>LEFT(Solicitacao_Prancha[[#This Row],[ORIGEM]],4)</f>
        <v>0459</v>
      </c>
      <c r="AQ208" s="58" t="str">
        <f>LEFT(Solicitacao_Prancha[[#This Row],[DESTINO]],4)</f>
        <v>0464</v>
      </c>
      <c r="AR208" s="58" t="str">
        <f t="shared" si="73"/>
        <v>Lençóis Paulista0459</v>
      </c>
      <c r="AS208" s="58" t="str">
        <f t="shared" si="73"/>
        <v>04590464</v>
      </c>
      <c r="AT208" s="58" t="str">
        <f t="shared" si="74"/>
        <v>Lençóis Paulista0464</v>
      </c>
      <c r="AU208" s="59" t="e">
        <f>VLOOKUP(AR208,#REF!,2,0)</f>
        <v>#REF!</v>
      </c>
      <c r="AV208" s="59" t="e">
        <f>VLOOKUP(AS208,#REF!,2,0)</f>
        <v>#REF!</v>
      </c>
      <c r="AW208" s="59" t="e">
        <f>VLOOKUP(AT208,#REF!,2,0)</f>
        <v>#REF!</v>
      </c>
      <c r="AX208" s="60">
        <f t="shared" si="75"/>
        <v>200</v>
      </c>
      <c r="AY208" s="51" t="e">
        <f t="shared" si="76"/>
        <v>#REF!</v>
      </c>
      <c r="AZ208" s="51">
        <v>2</v>
      </c>
      <c r="BA208" s="51" t="e">
        <f t="shared" si="77"/>
        <v>#REF!</v>
      </c>
      <c r="BB208" s="60" t="e">
        <f t="shared" si="78"/>
        <v>#REF!</v>
      </c>
      <c r="BC208" s="58">
        <f>Solicitacao_Prancha[[#This Row],[QUANT EQUIP]]</f>
        <v>8</v>
      </c>
      <c r="BD208" s="51" t="e">
        <f t="shared" si="79"/>
        <v>#REF!</v>
      </c>
      <c r="BE208" s="51"/>
      <c r="BF208" s="52"/>
      <c r="BG208" s="52"/>
      <c r="BH208" s="52"/>
      <c r="BI208" s="52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 t="e">
        <f>Solicitacao_Prancha[[#This Row],[Número de Máquinas]]*Solicitacao_Prancha[[#This Row],[KM total]]</f>
        <v>#REF!</v>
      </c>
    </row>
    <row r="209" spans="20:85" s="53" customFormat="1" x14ac:dyDescent="0.25">
      <c r="T209" s="117">
        <v>3076</v>
      </c>
      <c r="U209" s="50" t="s">
        <v>717</v>
      </c>
      <c r="V209" s="62">
        <v>45639.559027777781</v>
      </c>
      <c r="W209" s="63" t="s">
        <v>756</v>
      </c>
      <c r="X209" s="33" t="s">
        <v>500</v>
      </c>
      <c r="Y209" s="50">
        <v>1</v>
      </c>
      <c r="Z209" s="50" t="s">
        <v>508</v>
      </c>
      <c r="AA209" s="50" t="s">
        <v>620</v>
      </c>
      <c r="AB209" s="50" t="s">
        <v>624</v>
      </c>
      <c r="AC209" s="33" t="s">
        <v>531</v>
      </c>
      <c r="AD209" s="50" t="s">
        <v>1258</v>
      </c>
      <c r="AE209" s="50" t="s">
        <v>597</v>
      </c>
      <c r="AF209" s="63" t="s">
        <v>504</v>
      </c>
      <c r="AG209" s="63" t="s">
        <v>552</v>
      </c>
      <c r="AH209" s="64"/>
      <c r="AI209" s="65"/>
      <c r="AJ209" s="50" t="s">
        <v>688</v>
      </c>
      <c r="AK209" s="50" t="s">
        <v>434</v>
      </c>
      <c r="AL209" s="50" t="s">
        <v>448</v>
      </c>
      <c r="AM209" s="55" t="s">
        <v>862</v>
      </c>
      <c r="AN209" s="56">
        <v>118.58333333325572</v>
      </c>
      <c r="AO209" s="57" t="s">
        <v>710</v>
      </c>
      <c r="AP209" s="58" t="s">
        <v>32</v>
      </c>
      <c r="AQ209" s="58" t="s">
        <v>142</v>
      </c>
      <c r="AR209" s="58" t="s">
        <v>1269</v>
      </c>
      <c r="AS209" s="58" t="s">
        <v>199</v>
      </c>
      <c r="AT209" s="58" t="s">
        <v>1272</v>
      </c>
      <c r="AU209" s="59">
        <v>68.924057000000005</v>
      </c>
      <c r="AV209" s="59">
        <v>167.60147799999999</v>
      </c>
      <c r="AW209" s="59">
        <v>110.14722399999999</v>
      </c>
      <c r="AX209" s="60">
        <v>346.67275899999999</v>
      </c>
      <c r="AY209" s="51">
        <v>6.6985069728506783</v>
      </c>
      <c r="AZ209" s="51">
        <v>2</v>
      </c>
      <c r="BA209" s="51">
        <v>8.6985069728506783</v>
      </c>
      <c r="BB209" s="60">
        <v>1.2645848344241857</v>
      </c>
      <c r="BC209" s="58">
        <v>1</v>
      </c>
      <c r="BD209" s="51">
        <v>0.79077336116824348</v>
      </c>
      <c r="BE209" s="103" t="s">
        <v>957</v>
      </c>
      <c r="BF209" s="52" t="s">
        <v>1409</v>
      </c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 t="s">
        <v>1045</v>
      </c>
      <c r="CB209" s="52"/>
      <c r="CC209" s="52"/>
      <c r="CD209" s="52"/>
      <c r="CE209" s="52"/>
      <c r="CF209" s="52"/>
      <c r="CG209" s="61">
        <v>346.67275899999999</v>
      </c>
    </row>
    <row r="210" spans="20:85" s="53" customFormat="1" x14ac:dyDescent="0.25">
      <c r="T210" s="116">
        <v>3089</v>
      </c>
      <c r="U210" s="40" t="s">
        <v>718</v>
      </c>
      <c r="V210" s="39">
        <v>45639.679861111108</v>
      </c>
      <c r="W210" s="66" t="s">
        <v>1266</v>
      </c>
      <c r="X210" s="40" t="s">
        <v>719</v>
      </c>
      <c r="Y210" s="40">
        <v>4</v>
      </c>
      <c r="Z210" s="40" t="s">
        <v>7</v>
      </c>
      <c r="AA210" s="40" t="s">
        <v>622</v>
      </c>
      <c r="AB210" s="40" t="s">
        <v>621</v>
      </c>
      <c r="AC210" s="40" t="s">
        <v>1</v>
      </c>
      <c r="AD210" s="40" t="s">
        <v>1258</v>
      </c>
      <c r="AE210" s="40" t="s">
        <v>600</v>
      </c>
      <c r="AF210" s="66" t="s">
        <v>671</v>
      </c>
      <c r="AG210" s="66" t="s">
        <v>682</v>
      </c>
      <c r="AH210" s="67"/>
      <c r="AI210" s="68"/>
      <c r="AJ210" s="40" t="s">
        <v>688</v>
      </c>
      <c r="AK210" s="40" t="s">
        <v>449</v>
      </c>
      <c r="AL210" s="40" t="s">
        <v>442</v>
      </c>
      <c r="AM210" s="41" t="s">
        <v>862</v>
      </c>
      <c r="AN210" s="42">
        <v>112.68333333340706</v>
      </c>
      <c r="AO210" s="43" t="s">
        <v>710</v>
      </c>
      <c r="AP210" s="44" t="s">
        <v>160</v>
      </c>
      <c r="AQ210" s="44" t="s">
        <v>25</v>
      </c>
      <c r="AR210" s="44" t="s">
        <v>945</v>
      </c>
      <c r="AS210" s="44" t="s">
        <v>333</v>
      </c>
      <c r="AT210" s="44" t="s">
        <v>1225</v>
      </c>
      <c r="AU210" s="45">
        <v>140.96962500000001</v>
      </c>
      <c r="AV210" s="45">
        <v>46.00253</v>
      </c>
      <c r="AW210" s="45">
        <v>104.085866</v>
      </c>
      <c r="AX210" s="46">
        <v>291.058021</v>
      </c>
      <c r="AY210" s="47">
        <v>4.8524969475113124</v>
      </c>
      <c r="AZ210" s="47">
        <v>2</v>
      </c>
      <c r="BA210" s="47">
        <v>6.8524969475113124</v>
      </c>
      <c r="BB210" s="46">
        <v>1.6052542721664365</v>
      </c>
      <c r="BC210" s="44">
        <v>4</v>
      </c>
      <c r="BD210" s="47">
        <v>2.4918170718222954</v>
      </c>
      <c r="BE210" s="33" t="s">
        <v>921</v>
      </c>
      <c r="BF210" s="48" t="s">
        <v>1059</v>
      </c>
      <c r="BG210" s="48" t="s">
        <v>1060</v>
      </c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 t="s">
        <v>1057</v>
      </c>
      <c r="CB210" s="48"/>
      <c r="CC210" s="48"/>
      <c r="CD210" s="48"/>
      <c r="CE210" s="48"/>
      <c r="CF210" s="48"/>
      <c r="CG210" s="49">
        <v>1164.232084</v>
      </c>
    </row>
    <row r="211" spans="20:85" s="53" customFormat="1" x14ac:dyDescent="0.25">
      <c r="T211" s="106">
        <v>3139</v>
      </c>
      <c r="U211" s="33" t="s">
        <v>718</v>
      </c>
      <c r="V211" s="39">
        <v>45642.420138888891</v>
      </c>
      <c r="W211" s="66" t="s">
        <v>575</v>
      </c>
      <c r="X211" s="33" t="s">
        <v>719</v>
      </c>
      <c r="Y211" s="33">
        <v>1</v>
      </c>
      <c r="Z211" s="33" t="s">
        <v>4</v>
      </c>
      <c r="AA211" s="33" t="s">
        <v>620</v>
      </c>
      <c r="AB211" s="33" t="s">
        <v>621</v>
      </c>
      <c r="AC211" s="33" t="s">
        <v>1</v>
      </c>
      <c r="AD211" s="33" t="s">
        <v>1258</v>
      </c>
      <c r="AE211" s="33" t="s">
        <v>604</v>
      </c>
      <c r="AF211" s="66" t="s">
        <v>567</v>
      </c>
      <c r="AG211" s="66" t="s">
        <v>584</v>
      </c>
      <c r="AH211" s="67"/>
      <c r="AI211" s="68"/>
      <c r="AJ211" s="33" t="s">
        <v>688</v>
      </c>
      <c r="AK211" s="40" t="s">
        <v>431</v>
      </c>
      <c r="AL211" s="40" t="s">
        <v>432</v>
      </c>
      <c r="AM211" s="41" t="s">
        <v>874</v>
      </c>
      <c r="AN211" s="42">
        <v>47.916666666569654</v>
      </c>
      <c r="AO211" s="43" t="s">
        <v>710</v>
      </c>
      <c r="AP211" s="44" t="s">
        <v>23</v>
      </c>
      <c r="AQ211" s="44" t="s">
        <v>146</v>
      </c>
      <c r="AR211" s="44" t="s">
        <v>1130</v>
      </c>
      <c r="AS211" s="44" t="s">
        <v>200</v>
      </c>
      <c r="AT211" s="44" t="s">
        <v>1304</v>
      </c>
      <c r="AU211" s="45">
        <v>78.244339999999994</v>
      </c>
      <c r="AV211" s="45">
        <v>44.602491000000001</v>
      </c>
      <c r="AW211" s="45">
        <v>81.369117000000003</v>
      </c>
      <c r="AX211" s="46">
        <v>204.215948</v>
      </c>
      <c r="AY211" s="47">
        <v>3.5050620226244344</v>
      </c>
      <c r="AZ211" s="47">
        <v>2</v>
      </c>
      <c r="BA211" s="47">
        <v>5.5050620226244344</v>
      </c>
      <c r="BB211" s="46">
        <v>1.9981609570959853</v>
      </c>
      <c r="BC211" s="44">
        <v>1</v>
      </c>
      <c r="BD211" s="47">
        <v>0.50046018387494851</v>
      </c>
      <c r="BE211" s="103" t="s">
        <v>957</v>
      </c>
      <c r="BF211" s="48" t="s">
        <v>1415</v>
      </c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 t="s">
        <v>958</v>
      </c>
      <c r="CB211" s="48"/>
      <c r="CC211" s="48"/>
      <c r="CD211" s="48"/>
      <c r="CE211" s="48"/>
      <c r="CF211" s="48"/>
      <c r="CG211" s="49"/>
    </row>
    <row r="212" spans="20:85" s="53" customFormat="1" x14ac:dyDescent="0.25">
      <c r="T212" s="94">
        <v>3151</v>
      </c>
      <c r="U212" s="40" t="s">
        <v>745</v>
      </c>
      <c r="V212" s="64">
        <v>45642.70416666667</v>
      </c>
      <c r="W212" s="54" t="s">
        <v>1349</v>
      </c>
      <c r="X212" s="54" t="s">
        <v>497</v>
      </c>
      <c r="Y212" s="54">
        <v>3</v>
      </c>
      <c r="Z212" s="54" t="s">
        <v>498</v>
      </c>
      <c r="AA212" s="54" t="s">
        <v>624</v>
      </c>
      <c r="AB212" s="54" t="s">
        <v>622</v>
      </c>
      <c r="AC212" s="33" t="s">
        <v>531</v>
      </c>
      <c r="AD212" s="54" t="s">
        <v>1258</v>
      </c>
      <c r="AE212" s="54" t="s">
        <v>600</v>
      </c>
      <c r="AF212" s="54" t="s">
        <v>546</v>
      </c>
      <c r="AG212" s="54" t="s">
        <v>755</v>
      </c>
      <c r="AH212" s="54"/>
      <c r="AI212" s="54"/>
      <c r="AJ212" s="54"/>
      <c r="AK212" s="50" t="s">
        <v>429</v>
      </c>
      <c r="AL212" s="50" t="s">
        <v>424</v>
      </c>
      <c r="AM212" s="55" t="s">
        <v>874</v>
      </c>
      <c r="AN212" s="56">
        <v>40.099999999918509</v>
      </c>
      <c r="AO212" s="57" t="s">
        <v>710</v>
      </c>
      <c r="AP212" s="58" t="s">
        <v>88</v>
      </c>
      <c r="AQ212" s="58" t="s">
        <v>48</v>
      </c>
      <c r="AR212" s="58" t="s">
        <v>925</v>
      </c>
      <c r="AS212" s="58" t="s">
        <v>172</v>
      </c>
      <c r="AT212" s="58" t="s">
        <v>1176</v>
      </c>
      <c r="AU212" s="59">
        <v>100.05212299999999</v>
      </c>
      <c r="AV212" s="59">
        <v>90.571076000000005</v>
      </c>
      <c r="AW212" s="59">
        <v>33.748694999999998</v>
      </c>
      <c r="AX212" s="60">
        <v>224.371894</v>
      </c>
      <c r="AY212" s="51">
        <v>4.1895582642533933</v>
      </c>
      <c r="AZ212" s="51">
        <v>2</v>
      </c>
      <c r="BA212" s="51">
        <v>6.1895582642533933</v>
      </c>
      <c r="BB212" s="60">
        <v>1.7771865988447657</v>
      </c>
      <c r="BC212" s="58">
        <v>3</v>
      </c>
      <c r="BD212" s="51">
        <v>1.6880613447963801</v>
      </c>
      <c r="BE212" s="103" t="s">
        <v>957</v>
      </c>
      <c r="BF212" s="54" t="s">
        <v>1284</v>
      </c>
      <c r="BG212" s="54" t="s">
        <v>1410</v>
      </c>
      <c r="BH212" s="54" t="s">
        <v>1411</v>
      </c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 t="s">
        <v>989</v>
      </c>
      <c r="CB212" s="54" t="s">
        <v>985</v>
      </c>
      <c r="CC212" s="54" t="s">
        <v>1012</v>
      </c>
      <c r="CD212" s="54"/>
      <c r="CE212" s="54"/>
      <c r="CF212" s="54"/>
      <c r="CG212" s="61"/>
    </row>
    <row r="213" spans="20:85" s="53" customFormat="1" x14ac:dyDescent="0.25">
      <c r="T213" s="106">
        <v>3152</v>
      </c>
      <c r="U213" s="33" t="s">
        <v>745</v>
      </c>
      <c r="V213" s="67">
        <v>45642.712500000001</v>
      </c>
      <c r="W213" s="33" t="s">
        <v>645</v>
      </c>
      <c r="X213" s="33" t="s">
        <v>485</v>
      </c>
      <c r="Y213" s="33">
        <v>2</v>
      </c>
      <c r="Z213" s="33" t="s">
        <v>787</v>
      </c>
      <c r="AA213" s="33" t="s">
        <v>621</v>
      </c>
      <c r="AB213" s="33" t="s">
        <v>621</v>
      </c>
      <c r="AC213" s="33" t="s">
        <v>531</v>
      </c>
      <c r="AD213" s="33" t="s">
        <v>1258</v>
      </c>
      <c r="AE213" s="33" t="s">
        <v>604</v>
      </c>
      <c r="AF213" s="33" t="s">
        <v>494</v>
      </c>
      <c r="AG213" s="33" t="s">
        <v>568</v>
      </c>
      <c r="AH213" s="33"/>
      <c r="AI213" s="33"/>
      <c r="AJ213" s="33" t="s">
        <v>687</v>
      </c>
      <c r="AK213" s="40" t="s">
        <v>433</v>
      </c>
      <c r="AL213" s="40" t="s">
        <v>424</v>
      </c>
      <c r="AM213" s="41" t="s">
        <v>874</v>
      </c>
      <c r="AN213" s="42">
        <v>40.899999999906868</v>
      </c>
      <c r="AO213" s="43" t="s">
        <v>710</v>
      </c>
      <c r="AP213" s="44" t="s">
        <v>157</v>
      </c>
      <c r="AQ213" s="44" t="s">
        <v>102</v>
      </c>
      <c r="AR213" s="44" t="s">
        <v>1276</v>
      </c>
      <c r="AS213" s="44" t="s">
        <v>398</v>
      </c>
      <c r="AT213" s="44" t="s">
        <v>1403</v>
      </c>
      <c r="AU213" s="45">
        <v>44.636184</v>
      </c>
      <c r="AV213" s="45">
        <v>41.685842999999998</v>
      </c>
      <c r="AW213" s="45">
        <v>67.867659000000003</v>
      </c>
      <c r="AX213" s="46">
        <v>154.18968599999999</v>
      </c>
      <c r="AY213" s="47">
        <v>2.7116717185520365</v>
      </c>
      <c r="AZ213" s="47">
        <v>2</v>
      </c>
      <c r="BA213" s="47">
        <v>4.7116717185520365</v>
      </c>
      <c r="BB213" s="46">
        <v>2.3346278469885537</v>
      </c>
      <c r="BC213" s="44">
        <v>2</v>
      </c>
      <c r="BD213" s="47">
        <v>0.85666758519127939</v>
      </c>
      <c r="BE213" s="103" t="s">
        <v>957</v>
      </c>
      <c r="BF213" s="33" t="s">
        <v>1414</v>
      </c>
      <c r="BG213" s="33" t="s">
        <v>1413</v>
      </c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 t="s">
        <v>1412</v>
      </c>
      <c r="CB213" s="33" t="s">
        <v>1075</v>
      </c>
      <c r="CC213" s="33"/>
      <c r="CD213" s="33"/>
      <c r="CE213" s="33"/>
      <c r="CF213" s="33"/>
      <c r="CG213" s="49"/>
    </row>
    <row r="214" spans="20:85" s="53" customFormat="1" x14ac:dyDescent="0.25">
      <c r="T214" s="94">
        <v>3159</v>
      </c>
      <c r="U214" s="54" t="s">
        <v>718</v>
      </c>
      <c r="V214" s="64">
        <v>45642.833333333336</v>
      </c>
      <c r="W214" s="54" t="s">
        <v>528</v>
      </c>
      <c r="X214" s="54" t="s">
        <v>744</v>
      </c>
      <c r="Y214" s="54">
        <v>2</v>
      </c>
      <c r="Z214" s="54" t="s">
        <v>523</v>
      </c>
      <c r="AA214" s="54" t="s">
        <v>621</v>
      </c>
      <c r="AB214" s="54" t="s">
        <v>621</v>
      </c>
      <c r="AC214" s="33" t="s">
        <v>531</v>
      </c>
      <c r="AD214" s="54" t="s">
        <v>1258</v>
      </c>
      <c r="AE214" s="54" t="s">
        <v>604</v>
      </c>
      <c r="AF214" s="54" t="s">
        <v>1257</v>
      </c>
      <c r="AG214" s="54" t="s">
        <v>974</v>
      </c>
      <c r="AH214" s="54"/>
      <c r="AI214" s="54"/>
      <c r="AJ214" s="54" t="s">
        <v>688</v>
      </c>
      <c r="AK214" s="50" t="s">
        <v>457</v>
      </c>
      <c r="AL214" s="50" t="s">
        <v>455</v>
      </c>
      <c r="AM214" s="55" t="s">
        <v>874</v>
      </c>
      <c r="AN214" s="56">
        <v>37.999999999883585</v>
      </c>
      <c r="AO214" s="57" t="s">
        <v>710</v>
      </c>
      <c r="AP214" s="58" t="s">
        <v>37</v>
      </c>
      <c r="AQ214" s="58" t="s">
        <v>60</v>
      </c>
      <c r="AR214" s="58" t="s">
        <v>1308</v>
      </c>
      <c r="AS214" s="58" t="s">
        <v>357</v>
      </c>
      <c r="AT214" s="58" t="s">
        <v>1179</v>
      </c>
      <c r="AU214" s="59">
        <v>41.650086999999999</v>
      </c>
      <c r="AV214" s="59">
        <v>62.724387</v>
      </c>
      <c r="AW214" s="59">
        <v>87.636583999999999</v>
      </c>
      <c r="AX214" s="60">
        <v>192.01105799999999</v>
      </c>
      <c r="AY214" s="51">
        <v>3.4648936371040726</v>
      </c>
      <c r="AZ214" s="51">
        <v>2</v>
      </c>
      <c r="BA214" s="51">
        <v>5.4648936371040726</v>
      </c>
      <c r="BB214" s="60">
        <v>2.0128479583417951</v>
      </c>
      <c r="BC214" s="58">
        <v>2</v>
      </c>
      <c r="BD214" s="51">
        <v>0.99361702492801329</v>
      </c>
      <c r="BE214" s="33" t="s">
        <v>921</v>
      </c>
      <c r="BF214" s="54" t="s">
        <v>1042</v>
      </c>
      <c r="BG214" s="54" t="s">
        <v>1043</v>
      </c>
      <c r="BH214" s="54" t="s">
        <v>1029</v>
      </c>
      <c r="BI214" s="54" t="s">
        <v>1030</v>
      </c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 t="s">
        <v>1044</v>
      </c>
      <c r="CB214" s="54" t="s">
        <v>1037</v>
      </c>
      <c r="CC214" s="54"/>
      <c r="CD214" s="54"/>
      <c r="CE214" s="54"/>
      <c r="CF214" s="54"/>
      <c r="CG214" s="61"/>
    </row>
    <row r="215" spans="20:85" s="53" customFormat="1" x14ac:dyDescent="0.25">
      <c r="T215" s="106">
        <v>3163</v>
      </c>
      <c r="U215" s="33" t="s">
        <v>717</v>
      </c>
      <c r="V215" s="67">
        <v>45642.885416666664</v>
      </c>
      <c r="W215" s="33" t="s">
        <v>551</v>
      </c>
      <c r="X215" s="33" t="s">
        <v>500</v>
      </c>
      <c r="Y215" s="33">
        <v>4</v>
      </c>
      <c r="Z215" s="33" t="s">
        <v>544</v>
      </c>
      <c r="AA215" s="33" t="s">
        <v>622</v>
      </c>
      <c r="AB215" s="33" t="s">
        <v>624</v>
      </c>
      <c r="AC215" s="33" t="s">
        <v>531</v>
      </c>
      <c r="AD215" s="33" t="s">
        <v>1258</v>
      </c>
      <c r="AE215" s="33" t="s">
        <v>600</v>
      </c>
      <c r="AF215" s="33" t="s">
        <v>580</v>
      </c>
      <c r="AG215" s="33" t="s">
        <v>643</v>
      </c>
      <c r="AH215" s="33" t="s">
        <v>1379</v>
      </c>
      <c r="AI215" s="33"/>
      <c r="AJ215" s="33" t="s">
        <v>688</v>
      </c>
      <c r="AK215" s="40" t="s">
        <v>424</v>
      </c>
      <c r="AL215" s="40" t="s">
        <v>475</v>
      </c>
      <c r="AM215" s="41" t="s">
        <v>874</v>
      </c>
      <c r="AN215" s="42">
        <v>35.750000000058208</v>
      </c>
      <c r="AO215" s="43" t="s">
        <v>710</v>
      </c>
      <c r="AP215" s="44" t="s">
        <v>155</v>
      </c>
      <c r="AQ215" s="44" t="s">
        <v>474</v>
      </c>
      <c r="AR215" s="44" t="s">
        <v>1309</v>
      </c>
      <c r="AS215" s="44" t="s">
        <v>1404</v>
      </c>
      <c r="AT215" s="44" t="s">
        <v>926</v>
      </c>
      <c r="AU215" s="45">
        <v>56.160110000000003</v>
      </c>
      <c r="AV215" s="45" t="e">
        <v>#N/A</v>
      </c>
      <c r="AW215" s="45">
        <v>229.533636</v>
      </c>
      <c r="AX215" s="46">
        <v>200</v>
      </c>
      <c r="AY215" s="47" t="e">
        <v>#N/A</v>
      </c>
      <c r="AZ215" s="47">
        <v>2</v>
      </c>
      <c r="BA215" s="47" t="e">
        <v>#N/A</v>
      </c>
      <c r="BB215" s="46" t="e">
        <v>#N/A</v>
      </c>
      <c r="BC215" s="44">
        <v>4</v>
      </c>
      <c r="BD215" s="47" t="e">
        <v>#N/A</v>
      </c>
      <c r="BE215" s="33" t="s">
        <v>921</v>
      </c>
      <c r="BF215" s="33" t="s">
        <v>980</v>
      </c>
      <c r="BG215" s="33" t="s">
        <v>981</v>
      </c>
      <c r="BH215" s="33" t="s">
        <v>1051</v>
      </c>
      <c r="BI215" s="33" t="s">
        <v>1052</v>
      </c>
      <c r="BJ215" s="33" t="s">
        <v>1206</v>
      </c>
      <c r="BK215" s="33" t="s">
        <v>1207</v>
      </c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 t="s">
        <v>1058</v>
      </c>
      <c r="BZ215" s="33" t="s">
        <v>961</v>
      </c>
      <c r="CA215" s="33" t="s">
        <v>982</v>
      </c>
      <c r="CB215" s="33" t="s">
        <v>1135</v>
      </c>
      <c r="CC215" s="33" t="s">
        <v>1208</v>
      </c>
      <c r="CD215" s="33" t="s">
        <v>960</v>
      </c>
      <c r="CE215" s="33"/>
      <c r="CF215" s="33"/>
      <c r="CG215" s="49"/>
    </row>
    <row r="216" spans="20:85" s="53" customFormat="1" x14ac:dyDescent="0.25">
      <c r="T216" s="94">
        <v>3168</v>
      </c>
      <c r="U216" s="54" t="s">
        <v>742</v>
      </c>
      <c r="V216" s="64">
        <v>45642.934027777781</v>
      </c>
      <c r="W216" s="54" t="s">
        <v>777</v>
      </c>
      <c r="X216" s="54" t="s">
        <v>489</v>
      </c>
      <c r="Y216" s="54">
        <v>1</v>
      </c>
      <c r="Z216" s="54" t="s">
        <v>536</v>
      </c>
      <c r="AA216" s="54" t="s">
        <v>620</v>
      </c>
      <c r="AB216" s="54" t="s">
        <v>621</v>
      </c>
      <c r="AC216" s="33" t="s">
        <v>531</v>
      </c>
      <c r="AD216" s="54" t="s">
        <v>1258</v>
      </c>
      <c r="AE216" s="54" t="s">
        <v>600</v>
      </c>
      <c r="AF216" s="54" t="s">
        <v>556</v>
      </c>
      <c r="AG216" s="54" t="s">
        <v>859</v>
      </c>
      <c r="AH216" s="54"/>
      <c r="AI216" s="54"/>
      <c r="AJ216" s="54" t="s">
        <v>687</v>
      </c>
      <c r="AK216" s="50" t="s">
        <v>445</v>
      </c>
      <c r="AL216" s="50" t="s">
        <v>445</v>
      </c>
      <c r="AM216" s="55" t="s">
        <v>874</v>
      </c>
      <c r="AN216" s="56">
        <v>34.583333333255723</v>
      </c>
      <c r="AO216" s="57" t="s">
        <v>710</v>
      </c>
      <c r="AP216" s="58" t="s">
        <v>144</v>
      </c>
      <c r="AQ216" s="58" t="s">
        <v>129</v>
      </c>
      <c r="AR216" s="58" t="s">
        <v>928</v>
      </c>
      <c r="AS216" s="58" t="s">
        <v>311</v>
      </c>
      <c r="AT216" s="58" t="s">
        <v>929</v>
      </c>
      <c r="AU216" s="59">
        <v>114.698595</v>
      </c>
      <c r="AV216" s="59">
        <v>18.993860999999999</v>
      </c>
      <c r="AW216" s="59">
        <v>118.530805</v>
      </c>
      <c r="AX216" s="60">
        <v>252.22326099999998</v>
      </c>
      <c r="AY216" s="51">
        <v>4.0350589918552036</v>
      </c>
      <c r="AZ216" s="51">
        <v>2</v>
      </c>
      <c r="BA216" s="51">
        <v>6.0350589918552036</v>
      </c>
      <c r="BB216" s="60">
        <v>1.8226830947046886</v>
      </c>
      <c r="BC216" s="58">
        <v>1</v>
      </c>
      <c r="BD216" s="51">
        <v>0.54864172653229126</v>
      </c>
      <c r="BE216" s="103" t="s">
        <v>957</v>
      </c>
      <c r="BF216" s="54" t="s">
        <v>1188</v>
      </c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 t="s">
        <v>1063</v>
      </c>
      <c r="CB216" s="54"/>
      <c r="CC216" s="54"/>
      <c r="CD216" s="54"/>
      <c r="CE216" s="54"/>
      <c r="CF216" s="54"/>
      <c r="CG216" s="61"/>
    </row>
    <row r="217" spans="20:85" s="53" customFormat="1" x14ac:dyDescent="0.25">
      <c r="T217" s="106">
        <v>3164</v>
      </c>
      <c r="U217" s="33" t="s">
        <v>743</v>
      </c>
      <c r="V217" s="67">
        <v>45642.96597222222</v>
      </c>
      <c r="W217" s="33" t="s">
        <v>1198</v>
      </c>
      <c r="X217" s="33" t="s">
        <v>503</v>
      </c>
      <c r="Y217" s="33">
        <v>1</v>
      </c>
      <c r="Z217" s="33" t="s">
        <v>6</v>
      </c>
      <c r="AA217" s="33" t="s">
        <v>620</v>
      </c>
      <c r="AB217" s="33" t="s">
        <v>621</v>
      </c>
      <c r="AC217" s="40" t="s">
        <v>531</v>
      </c>
      <c r="AD217" s="33" t="s">
        <v>1258</v>
      </c>
      <c r="AE217" s="33" t="s">
        <v>606</v>
      </c>
      <c r="AF217" s="33" t="s">
        <v>855</v>
      </c>
      <c r="AG217" s="33" t="s">
        <v>855</v>
      </c>
      <c r="AH217" s="33"/>
      <c r="AI217" s="33"/>
      <c r="AJ217" s="33" t="s">
        <v>687</v>
      </c>
      <c r="AK217" s="40" t="e">
        <v>#N/A</v>
      </c>
      <c r="AL217" s="40" t="e">
        <v>#N/A</v>
      </c>
      <c r="AM217" s="41" t="s">
        <v>874</v>
      </c>
      <c r="AN217" s="42">
        <v>39.816666666709352</v>
      </c>
      <c r="AO217" s="43" t="s">
        <v>710</v>
      </c>
      <c r="AP217" s="44" t="s">
        <v>1230</v>
      </c>
      <c r="AQ217" s="44" t="s">
        <v>1230</v>
      </c>
      <c r="AR217" s="44" t="s">
        <v>1231</v>
      </c>
      <c r="AS217" s="44" t="s">
        <v>1232</v>
      </c>
      <c r="AT217" s="44" t="s">
        <v>1231</v>
      </c>
      <c r="AU217" s="45" t="e">
        <v>#N/A</v>
      </c>
      <c r="AV217" s="45" t="e">
        <v>#N/A</v>
      </c>
      <c r="AW217" s="45" t="e">
        <v>#N/A</v>
      </c>
      <c r="AX217" s="46">
        <v>200</v>
      </c>
      <c r="AY217" s="47" t="e">
        <v>#N/A</v>
      </c>
      <c r="AZ217" s="47">
        <v>2</v>
      </c>
      <c r="BA217" s="47" t="e">
        <v>#N/A</v>
      </c>
      <c r="BB217" s="46" t="e">
        <v>#N/A</v>
      </c>
      <c r="BC217" s="44">
        <v>1</v>
      </c>
      <c r="BD217" s="47" t="e">
        <v>#N/A</v>
      </c>
      <c r="BE217" s="33" t="s">
        <v>921</v>
      </c>
      <c r="BF217" s="33" t="s">
        <v>1455</v>
      </c>
      <c r="BG217" s="33" t="s">
        <v>1456</v>
      </c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 t="s">
        <v>1169</v>
      </c>
      <c r="CB217" s="33"/>
      <c r="CC217" s="33"/>
      <c r="CD217" s="33"/>
      <c r="CE217" s="33"/>
      <c r="CF217" s="33"/>
      <c r="CG217" s="49"/>
    </row>
    <row r="218" spans="20:85" s="53" customFormat="1" x14ac:dyDescent="0.25">
      <c r="T218" s="94">
        <v>3166</v>
      </c>
      <c r="U218" s="54" t="s">
        <v>743</v>
      </c>
      <c r="V218" s="64">
        <v>45642.987500000003</v>
      </c>
      <c r="W218" s="54" t="s">
        <v>521</v>
      </c>
      <c r="X218" s="54" t="s">
        <v>507</v>
      </c>
      <c r="Y218" s="54">
        <v>1</v>
      </c>
      <c r="Z218" s="54" t="s">
        <v>4</v>
      </c>
      <c r="AA218" s="54" t="s">
        <v>620</v>
      </c>
      <c r="AB218" s="54" t="s">
        <v>621</v>
      </c>
      <c r="AC218" s="40" t="s">
        <v>531</v>
      </c>
      <c r="AD218" s="54" t="s">
        <v>1258</v>
      </c>
      <c r="AE218" s="54" t="s">
        <v>593</v>
      </c>
      <c r="AF218" s="54" t="s">
        <v>682</v>
      </c>
      <c r="AG218" s="54" t="s">
        <v>619</v>
      </c>
      <c r="AH218" s="54"/>
      <c r="AI218" s="54"/>
      <c r="AJ218" s="54" t="s">
        <v>687</v>
      </c>
      <c r="AK218" s="50" t="s">
        <v>442</v>
      </c>
      <c r="AL218" s="50" t="s">
        <v>449</v>
      </c>
      <c r="AM218" s="55" t="s">
        <v>874</v>
      </c>
      <c r="AN218" s="56">
        <v>35.299999999988358</v>
      </c>
      <c r="AO218" s="57" t="s">
        <v>710</v>
      </c>
      <c r="AP218" s="58" t="s">
        <v>25</v>
      </c>
      <c r="AQ218" s="58" t="s">
        <v>90</v>
      </c>
      <c r="AR218" s="58" t="s">
        <v>1225</v>
      </c>
      <c r="AS218" s="58" t="s">
        <v>266</v>
      </c>
      <c r="AT218" s="58" t="s">
        <v>880</v>
      </c>
      <c r="AU218" s="59">
        <v>104.085866</v>
      </c>
      <c r="AV218" s="59">
        <v>49.146988</v>
      </c>
      <c r="AW218" s="59">
        <v>143.498819</v>
      </c>
      <c r="AX218" s="60">
        <v>296.731673</v>
      </c>
      <c r="AY218" s="51">
        <v>4.9653948714932135</v>
      </c>
      <c r="AZ218" s="51">
        <v>2</v>
      </c>
      <c r="BA218" s="51">
        <v>6.9653948714932135</v>
      </c>
      <c r="BB218" s="60">
        <v>1.5792356647315049</v>
      </c>
      <c r="BC218" s="58">
        <v>1</v>
      </c>
      <c r="BD218" s="51">
        <v>0.63321771559029216</v>
      </c>
      <c r="BE218" s="33" t="s">
        <v>921</v>
      </c>
      <c r="BF218" s="54" t="s">
        <v>1457</v>
      </c>
      <c r="BG218" s="54" t="s">
        <v>1458</v>
      </c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 t="s">
        <v>1321</v>
      </c>
      <c r="CB218" s="54"/>
      <c r="CC218" s="54"/>
      <c r="CD218" s="54"/>
      <c r="CE218" s="54"/>
      <c r="CF218" s="54"/>
      <c r="CG218" s="61"/>
    </row>
    <row r="219" spans="20:85" s="53" customFormat="1" x14ac:dyDescent="0.25">
      <c r="T219" s="106">
        <v>3178</v>
      </c>
      <c r="U219" s="33" t="s">
        <v>718</v>
      </c>
      <c r="V219" s="67">
        <v>45643.043055555558</v>
      </c>
      <c r="W219" s="33" t="s">
        <v>1383</v>
      </c>
      <c r="X219" s="33" t="s">
        <v>719</v>
      </c>
      <c r="Y219" s="33">
        <v>2</v>
      </c>
      <c r="Z219" s="33" t="s">
        <v>7</v>
      </c>
      <c r="AA219" s="33" t="s">
        <v>621</v>
      </c>
      <c r="AB219" s="33" t="s">
        <v>621</v>
      </c>
      <c r="AC219" s="33" t="s">
        <v>531</v>
      </c>
      <c r="AD219" s="33" t="s">
        <v>1258</v>
      </c>
      <c r="AE219" s="33" t="s">
        <v>600</v>
      </c>
      <c r="AF219" s="33" t="s">
        <v>671</v>
      </c>
      <c r="AG219" s="33" t="s">
        <v>682</v>
      </c>
      <c r="AH219" s="33"/>
      <c r="AI219" s="33"/>
      <c r="AJ219" s="33" t="s">
        <v>688</v>
      </c>
      <c r="AK219" s="40" t="s">
        <v>449</v>
      </c>
      <c r="AL219" s="40" t="s">
        <v>442</v>
      </c>
      <c r="AM219" s="41" t="s">
        <v>874</v>
      </c>
      <c r="AN219" s="42">
        <v>31.96666666661622</v>
      </c>
      <c r="AO219" s="43" t="s">
        <v>710</v>
      </c>
      <c r="AP219" s="44" t="s">
        <v>160</v>
      </c>
      <c r="AQ219" s="44" t="s">
        <v>25</v>
      </c>
      <c r="AR219" s="44" t="s">
        <v>945</v>
      </c>
      <c r="AS219" s="44" t="s">
        <v>333</v>
      </c>
      <c r="AT219" s="44" t="s">
        <v>1225</v>
      </c>
      <c r="AU219" s="45">
        <v>140.96962500000001</v>
      </c>
      <c r="AV219" s="45">
        <v>46.00253</v>
      </c>
      <c r="AW219" s="45">
        <v>104.085866</v>
      </c>
      <c r="AX219" s="46">
        <v>291.058021</v>
      </c>
      <c r="AY219" s="47">
        <v>4.8524969475113124</v>
      </c>
      <c r="AZ219" s="47">
        <v>2</v>
      </c>
      <c r="BA219" s="47">
        <v>6.8524969475113124</v>
      </c>
      <c r="BB219" s="46">
        <v>1.6052542721664365</v>
      </c>
      <c r="BC219" s="44">
        <v>2</v>
      </c>
      <c r="BD219" s="47">
        <v>1.2459085359111477</v>
      </c>
      <c r="BE219" s="33" t="s">
        <v>921</v>
      </c>
      <c r="BF219" s="33" t="s">
        <v>1042</v>
      </c>
      <c r="BG219" s="33" t="s">
        <v>1043</v>
      </c>
      <c r="BH219" s="33" t="s">
        <v>1029</v>
      </c>
      <c r="BI219" s="33" t="s">
        <v>1030</v>
      </c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 t="s">
        <v>1044</v>
      </c>
      <c r="CB219" s="33" t="s">
        <v>1037</v>
      </c>
      <c r="CC219" s="33"/>
      <c r="CD219" s="33"/>
      <c r="CE219" s="33"/>
      <c r="CF219" s="33"/>
      <c r="CG219" s="49"/>
    </row>
    <row r="220" spans="20:85" s="53" customFormat="1" x14ac:dyDescent="0.25">
      <c r="T220" s="94">
        <v>3180</v>
      </c>
      <c r="U220" s="54" t="s">
        <v>745</v>
      </c>
      <c r="V220" s="64">
        <v>45643.081250000003</v>
      </c>
      <c r="W220" s="54" t="s">
        <v>844</v>
      </c>
      <c r="X220" s="54" t="s">
        <v>485</v>
      </c>
      <c r="Y220" s="54">
        <v>2</v>
      </c>
      <c r="Z220" s="54" t="s">
        <v>845</v>
      </c>
      <c r="AA220" s="54" t="s">
        <v>621</v>
      </c>
      <c r="AB220" s="54" t="s">
        <v>621</v>
      </c>
      <c r="AC220" s="33" t="s">
        <v>531</v>
      </c>
      <c r="AD220" s="54" t="s">
        <v>1258</v>
      </c>
      <c r="AE220" s="54" t="s">
        <v>595</v>
      </c>
      <c r="AF220" s="54" t="s">
        <v>410</v>
      </c>
      <c r="AG220" s="54" t="s">
        <v>546</v>
      </c>
      <c r="AH220" s="54" t="s">
        <v>1389</v>
      </c>
      <c r="AI220" s="54"/>
      <c r="AJ220" s="54" t="s">
        <v>687</v>
      </c>
      <c r="AK220" s="50" t="s">
        <v>426</v>
      </c>
      <c r="AL220" s="50" t="s">
        <v>429</v>
      </c>
      <c r="AM220" s="55" t="s">
        <v>874</v>
      </c>
      <c r="AN220" s="56">
        <v>35.049999999871943</v>
      </c>
      <c r="AO220" s="57" t="s">
        <v>710</v>
      </c>
      <c r="AP220" s="58" t="s">
        <v>410</v>
      </c>
      <c r="AQ220" s="58" t="s">
        <v>88</v>
      </c>
      <c r="AR220" s="58" t="s">
        <v>931</v>
      </c>
      <c r="AS220" s="58" t="s">
        <v>420</v>
      </c>
      <c r="AT220" s="58" t="s">
        <v>925</v>
      </c>
      <c r="AU220" s="59">
        <v>0</v>
      </c>
      <c r="AV220" s="59">
        <v>114.89</v>
      </c>
      <c r="AW220" s="59">
        <v>100.05212299999999</v>
      </c>
      <c r="AX220" s="60">
        <v>214.94212299999998</v>
      </c>
      <c r="AY220" s="51">
        <v>4.2425575484162898</v>
      </c>
      <c r="AZ220" s="51">
        <v>2</v>
      </c>
      <c r="BA220" s="51">
        <v>6.2425575484162898</v>
      </c>
      <c r="BB220" s="60">
        <v>1.762098292997019</v>
      </c>
      <c r="BC220" s="58">
        <v>2</v>
      </c>
      <c r="BD220" s="51">
        <v>1.1350104633484164</v>
      </c>
      <c r="BE220" s="103" t="s">
        <v>957</v>
      </c>
      <c r="BF220" s="54" t="s">
        <v>1452</v>
      </c>
      <c r="BG220" s="54" t="s">
        <v>1360</v>
      </c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 t="s">
        <v>1453</v>
      </c>
      <c r="CB220" s="54" t="s">
        <v>1065</v>
      </c>
      <c r="CC220" s="54"/>
      <c r="CD220" s="54"/>
      <c r="CE220" s="54"/>
      <c r="CF220" s="54"/>
      <c r="CG220" s="61"/>
    </row>
    <row r="221" spans="20:85" s="53" customFormat="1" x14ac:dyDescent="0.25">
      <c r="T221" s="106">
        <v>3181</v>
      </c>
      <c r="U221" s="33" t="s">
        <v>717</v>
      </c>
      <c r="V221" s="67">
        <v>45643.421527777777</v>
      </c>
      <c r="W221" s="33" t="s">
        <v>631</v>
      </c>
      <c r="X221" s="33" t="s">
        <v>500</v>
      </c>
      <c r="Y221" s="33">
        <v>2</v>
      </c>
      <c r="Z221" s="33" t="s">
        <v>543</v>
      </c>
      <c r="AA221" s="33" t="s">
        <v>620</v>
      </c>
      <c r="AB221" s="33" t="s">
        <v>621</v>
      </c>
      <c r="AC221" s="33" t="s">
        <v>531</v>
      </c>
      <c r="AD221" s="33" t="s">
        <v>1258</v>
      </c>
      <c r="AE221" s="33" t="s">
        <v>1390</v>
      </c>
      <c r="AF221" s="33" t="s">
        <v>636</v>
      </c>
      <c r="AG221" s="33" t="s">
        <v>636</v>
      </c>
      <c r="AH221" s="33"/>
      <c r="AI221" s="33"/>
      <c r="AJ221" s="33" t="s">
        <v>687</v>
      </c>
      <c r="AK221" s="40" t="s">
        <v>478</v>
      </c>
      <c r="AL221" s="40" t="s">
        <v>478</v>
      </c>
      <c r="AM221" s="41" t="s">
        <v>874</v>
      </c>
      <c r="AN221" s="42">
        <v>26.000000000058208</v>
      </c>
      <c r="AO221" s="43" t="s">
        <v>710</v>
      </c>
      <c r="AP221" s="44" t="s">
        <v>404</v>
      </c>
      <c r="AQ221" s="44" t="s">
        <v>404</v>
      </c>
      <c r="AR221" s="44" t="s">
        <v>1177</v>
      </c>
      <c r="AS221" s="44" t="s">
        <v>409</v>
      </c>
      <c r="AT221" s="44" t="s">
        <v>1177</v>
      </c>
      <c r="AU221" s="45">
        <v>1130.1354690000001</v>
      </c>
      <c r="AV221" s="45">
        <v>0</v>
      </c>
      <c r="AW221" s="45">
        <v>1130.1354690000001</v>
      </c>
      <c r="AX221" s="46">
        <v>2260.2709380000001</v>
      </c>
      <c r="AY221" s="47">
        <v>34.773399046153848</v>
      </c>
      <c r="AZ221" s="47">
        <v>3</v>
      </c>
      <c r="BA221" s="47">
        <v>37.773399046153848</v>
      </c>
      <c r="BB221" s="46">
        <v>0.29121022406692942</v>
      </c>
      <c r="BC221" s="44">
        <v>2</v>
      </c>
      <c r="BD221" s="47">
        <v>6.8678907356643357</v>
      </c>
      <c r="BE221" s="33" t="s">
        <v>921</v>
      </c>
      <c r="BF221" s="33" t="s">
        <v>1460</v>
      </c>
      <c r="BG221" s="33" t="s">
        <v>1456</v>
      </c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 t="s">
        <v>1459</v>
      </c>
      <c r="CB221" s="33"/>
      <c r="CC221" s="33"/>
      <c r="CD221" s="33"/>
      <c r="CE221" s="33"/>
      <c r="CF221" s="33"/>
      <c r="CG221" s="49"/>
    </row>
    <row r="222" spans="20:85" s="53" customFormat="1" x14ac:dyDescent="0.25">
      <c r="T222" s="94">
        <v>3182</v>
      </c>
      <c r="U222" s="54" t="s">
        <v>718</v>
      </c>
      <c r="V222" s="64">
        <v>45643.510416666664</v>
      </c>
      <c r="W222" s="54" t="s">
        <v>570</v>
      </c>
      <c r="X222" s="54" t="s">
        <v>719</v>
      </c>
      <c r="Y222" s="54">
        <v>1</v>
      </c>
      <c r="Z222" s="54" t="s">
        <v>8</v>
      </c>
      <c r="AA222" s="54" t="s">
        <v>620</v>
      </c>
      <c r="AB222" s="54" t="s">
        <v>621</v>
      </c>
      <c r="AC222" s="33" t="s">
        <v>531</v>
      </c>
      <c r="AD222" s="54" t="s">
        <v>1258</v>
      </c>
      <c r="AE222" s="54" t="s">
        <v>1393</v>
      </c>
      <c r="AF222" s="54" t="s">
        <v>647</v>
      </c>
      <c r="AG222" s="54" t="s">
        <v>647</v>
      </c>
      <c r="AH222" s="54"/>
      <c r="AI222" s="54"/>
      <c r="AJ222" s="54" t="s">
        <v>687</v>
      </c>
      <c r="AK222" s="50" t="s">
        <v>456</v>
      </c>
      <c r="AL222" s="50" t="s">
        <v>456</v>
      </c>
      <c r="AM222" s="55" t="s">
        <v>874</v>
      </c>
      <c r="AN222" s="56">
        <v>24.083333333430346</v>
      </c>
      <c r="AO222" s="57" t="s">
        <v>710</v>
      </c>
      <c r="AP222" s="58" t="s">
        <v>137</v>
      </c>
      <c r="AQ222" s="58" t="s">
        <v>137</v>
      </c>
      <c r="AR222" s="58" t="s">
        <v>968</v>
      </c>
      <c r="AS222" s="58" t="s">
        <v>219</v>
      </c>
      <c r="AT222" s="58" t="s">
        <v>968</v>
      </c>
      <c r="AU222" s="59">
        <v>103.805774</v>
      </c>
      <c r="AV222" s="59">
        <v>0</v>
      </c>
      <c r="AW222" s="59">
        <v>103.805774</v>
      </c>
      <c r="AX222" s="60">
        <v>207.611548</v>
      </c>
      <c r="AY222" s="51">
        <v>3.1940238153846154</v>
      </c>
      <c r="AZ222" s="51">
        <v>4</v>
      </c>
      <c r="BA222" s="51">
        <v>7.1940238153846154</v>
      </c>
      <c r="BB222" s="60">
        <v>1.5290469259326334</v>
      </c>
      <c r="BC222" s="58">
        <v>1</v>
      </c>
      <c r="BD222" s="51">
        <v>0.654002165034965</v>
      </c>
      <c r="BE222" s="103" t="s">
        <v>957</v>
      </c>
      <c r="BF222" s="54" t="s">
        <v>1361</v>
      </c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 t="s">
        <v>1185</v>
      </c>
      <c r="CB222" s="54"/>
      <c r="CC222" s="54"/>
      <c r="CD222" s="54"/>
      <c r="CE222" s="54"/>
      <c r="CF222" s="54"/>
      <c r="CG222" s="61"/>
    </row>
    <row r="223" spans="20:85" s="53" customFormat="1" x14ac:dyDescent="0.25">
      <c r="T223" s="94">
        <v>3162</v>
      </c>
      <c r="U223" s="54" t="s">
        <v>743</v>
      </c>
      <c r="V223" s="65">
        <v>45642.880555555559</v>
      </c>
      <c r="W223" s="54" t="s">
        <v>1198</v>
      </c>
      <c r="X223" s="54" t="s">
        <v>489</v>
      </c>
      <c r="Y223" s="54">
        <v>1</v>
      </c>
      <c r="Z223" s="54" t="s">
        <v>6</v>
      </c>
      <c r="AA223" s="54" t="s">
        <v>620</v>
      </c>
      <c r="AB223" s="54" t="s">
        <v>624</v>
      </c>
      <c r="AC223" s="54" t="s">
        <v>1</v>
      </c>
      <c r="AD223" s="54" t="s">
        <v>1377</v>
      </c>
      <c r="AE223" s="54" t="s">
        <v>604</v>
      </c>
      <c r="AF223" s="54" t="s">
        <v>855</v>
      </c>
      <c r="AG223" s="54" t="s">
        <v>855</v>
      </c>
      <c r="AH223" s="54" t="s">
        <v>1378</v>
      </c>
      <c r="AI223" s="54"/>
      <c r="AJ223" s="54" t="s">
        <v>687</v>
      </c>
      <c r="AK223" s="50" t="e">
        <v>#N/A</v>
      </c>
      <c r="AL223" s="50" t="e">
        <v>#N/A</v>
      </c>
      <c r="AM223" s="55" t="s">
        <v>862</v>
      </c>
      <c r="AN223" s="56">
        <v>60.866666666523088</v>
      </c>
      <c r="AO223" s="57" t="s">
        <v>710</v>
      </c>
      <c r="AP223" s="58" t="s">
        <v>1230</v>
      </c>
      <c r="AQ223" s="58" t="s">
        <v>1230</v>
      </c>
      <c r="AR223" s="58" t="s">
        <v>1231</v>
      </c>
      <c r="AS223" s="58" t="s">
        <v>1232</v>
      </c>
      <c r="AT223" s="58" t="s">
        <v>1231</v>
      </c>
      <c r="AU223" s="59" t="e">
        <v>#N/A</v>
      </c>
      <c r="AV223" s="59" t="e">
        <v>#N/A</v>
      </c>
      <c r="AW223" s="59" t="e">
        <v>#N/A</v>
      </c>
      <c r="AX223" s="60">
        <v>200</v>
      </c>
      <c r="AY223" s="51" t="e">
        <v>#N/A</v>
      </c>
      <c r="AZ223" s="51">
        <v>2</v>
      </c>
      <c r="BA223" s="51" t="e">
        <v>#N/A</v>
      </c>
      <c r="BB223" s="60" t="e">
        <v>#N/A</v>
      </c>
      <c r="BC223" s="58">
        <v>1</v>
      </c>
      <c r="BD223" s="51" t="e">
        <v>#N/A</v>
      </c>
      <c r="BE223" s="54" t="s">
        <v>1473</v>
      </c>
      <c r="BF223" s="33" t="s">
        <v>1455</v>
      </c>
      <c r="BG223" s="33" t="s">
        <v>1456</v>
      </c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 t="s">
        <v>1169</v>
      </c>
      <c r="BZ223" s="33"/>
      <c r="CA223" s="33"/>
      <c r="CB223" s="54"/>
      <c r="CC223" s="54"/>
      <c r="CD223" s="54"/>
      <c r="CE223" s="61"/>
    </row>
    <row r="224" spans="20:85" s="53" customFormat="1" x14ac:dyDescent="0.25">
      <c r="T224" s="106">
        <v>3179</v>
      </c>
      <c r="U224" s="33" t="s">
        <v>718</v>
      </c>
      <c r="V224" s="68">
        <v>45643.046527777777</v>
      </c>
      <c r="W224" s="33" t="s">
        <v>1383</v>
      </c>
      <c r="X224" s="33" t="s">
        <v>5</v>
      </c>
      <c r="Y224" s="33">
        <v>1</v>
      </c>
      <c r="Z224" s="33" t="s">
        <v>7</v>
      </c>
      <c r="AA224" s="33" t="s">
        <v>620</v>
      </c>
      <c r="AB224" s="33" t="s">
        <v>620</v>
      </c>
      <c r="AC224" s="33" t="s">
        <v>1</v>
      </c>
      <c r="AD224" s="33" t="s">
        <v>1377</v>
      </c>
      <c r="AE224" s="33" t="s">
        <v>593</v>
      </c>
      <c r="AF224" s="33" t="s">
        <v>671</v>
      </c>
      <c r="AG224" s="33" t="s">
        <v>682</v>
      </c>
      <c r="AH224" s="33"/>
      <c r="AI224" s="33"/>
      <c r="AJ224" s="33" t="s">
        <v>688</v>
      </c>
      <c r="AK224" s="40" t="s">
        <v>449</v>
      </c>
      <c r="AL224" s="40" t="s">
        <v>442</v>
      </c>
      <c r="AM224" s="41" t="s">
        <v>862</v>
      </c>
      <c r="AN224" s="42">
        <v>57.883333333418705</v>
      </c>
      <c r="AO224" s="43" t="s">
        <v>710</v>
      </c>
      <c r="AP224" s="44" t="s">
        <v>160</v>
      </c>
      <c r="AQ224" s="44" t="s">
        <v>25</v>
      </c>
      <c r="AR224" s="44" t="s">
        <v>945</v>
      </c>
      <c r="AS224" s="44" t="s">
        <v>333</v>
      </c>
      <c r="AT224" s="44" t="s">
        <v>1225</v>
      </c>
      <c r="AU224" s="45">
        <v>140.96962500000001</v>
      </c>
      <c r="AV224" s="45">
        <v>46.00253</v>
      </c>
      <c r="AW224" s="45">
        <v>104.085866</v>
      </c>
      <c r="AX224" s="46">
        <v>291.058021</v>
      </c>
      <c r="AY224" s="47">
        <v>4.8524969475113124</v>
      </c>
      <c r="AZ224" s="47">
        <v>2</v>
      </c>
      <c r="BA224" s="47">
        <v>6.8524969475113124</v>
      </c>
      <c r="BB224" s="46">
        <v>1.6052542721664365</v>
      </c>
      <c r="BC224" s="44">
        <v>1</v>
      </c>
      <c r="BD224" s="47">
        <v>0.62295426795557385</v>
      </c>
      <c r="BE224" s="33" t="s">
        <v>1466</v>
      </c>
      <c r="BF224" s="33">
        <v>44019</v>
      </c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 t="s">
        <v>1336</v>
      </c>
      <c r="BZ224" s="33"/>
      <c r="CA224" s="33"/>
      <c r="CB224" s="33"/>
      <c r="CC224" s="33"/>
      <c r="CD224" s="33"/>
      <c r="CE224" s="49"/>
    </row>
    <row r="225" spans="20:83" s="53" customFormat="1" x14ac:dyDescent="0.25">
      <c r="T225" s="94">
        <v>3184</v>
      </c>
      <c r="U225" s="54" t="s">
        <v>745</v>
      </c>
      <c r="V225" s="65">
        <v>45643.752083333333</v>
      </c>
      <c r="W225" s="54" t="s">
        <v>587</v>
      </c>
      <c r="X225" s="54" t="s">
        <v>485</v>
      </c>
      <c r="Y225" s="54">
        <v>1</v>
      </c>
      <c r="Z225" s="54" t="s">
        <v>1364</v>
      </c>
      <c r="AA225" s="54" t="s">
        <v>620</v>
      </c>
      <c r="AB225" s="54" t="s">
        <v>621</v>
      </c>
      <c r="AC225" s="54" t="s">
        <v>1</v>
      </c>
      <c r="AD225" s="54" t="s">
        <v>1377</v>
      </c>
      <c r="AE225" s="54" t="s">
        <v>593</v>
      </c>
      <c r="AF225" s="54" t="s">
        <v>561</v>
      </c>
      <c r="AG225" s="54" t="s">
        <v>561</v>
      </c>
      <c r="AH225" s="54" t="s">
        <v>1416</v>
      </c>
      <c r="AI225" s="54"/>
      <c r="AJ225" s="54" t="s">
        <v>687</v>
      </c>
      <c r="AK225" s="50" t="s">
        <v>427</v>
      </c>
      <c r="AL225" s="50" t="s">
        <v>427</v>
      </c>
      <c r="AM225" s="55" t="s">
        <v>874</v>
      </c>
      <c r="AN225" s="56">
        <v>40.950000000069849</v>
      </c>
      <c r="AO225" s="57" t="s">
        <v>710</v>
      </c>
      <c r="AP225" s="58" t="s">
        <v>87</v>
      </c>
      <c r="AQ225" s="58" t="s">
        <v>87</v>
      </c>
      <c r="AR225" s="58" t="s">
        <v>924</v>
      </c>
      <c r="AS225" s="58" t="s">
        <v>206</v>
      </c>
      <c r="AT225" s="58" t="s">
        <v>924</v>
      </c>
      <c r="AU225" s="59">
        <v>79.987075000000004</v>
      </c>
      <c r="AV225" s="59">
        <v>0</v>
      </c>
      <c r="AW225" s="59">
        <v>79.987075000000004</v>
      </c>
      <c r="AX225" s="60">
        <v>159.97415000000001</v>
      </c>
      <c r="AY225" s="51">
        <v>2.4611407692307692</v>
      </c>
      <c r="AZ225" s="51">
        <v>2</v>
      </c>
      <c r="BA225" s="51">
        <v>4.4611407692307692</v>
      </c>
      <c r="BB225" s="60">
        <v>2.4657370320768246</v>
      </c>
      <c r="BC225" s="58">
        <v>1</v>
      </c>
      <c r="BD225" s="51">
        <v>0.40555825174825177</v>
      </c>
      <c r="BE225" s="33" t="s">
        <v>1466</v>
      </c>
      <c r="BF225" s="54">
        <v>44019</v>
      </c>
      <c r="BG225" s="54">
        <v>53016</v>
      </c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 t="s">
        <v>1474</v>
      </c>
      <c r="BZ225" s="54"/>
      <c r="CA225" s="54"/>
      <c r="CB225" s="54"/>
      <c r="CC225" s="54"/>
      <c r="CD225" s="54"/>
      <c r="CE225" s="61"/>
    </row>
    <row r="226" spans="20:83" s="53" customFormat="1" x14ac:dyDescent="0.25">
      <c r="T226" s="106">
        <v>3186</v>
      </c>
      <c r="U226" s="33" t="s">
        <v>717</v>
      </c>
      <c r="V226" s="68">
        <v>45643.782638888886</v>
      </c>
      <c r="W226" s="33" t="s">
        <v>569</v>
      </c>
      <c r="X226" s="33" t="s">
        <v>500</v>
      </c>
      <c r="Y226" s="33">
        <v>1</v>
      </c>
      <c r="Z226" s="33" t="s">
        <v>6</v>
      </c>
      <c r="AA226" s="33" t="s">
        <v>620</v>
      </c>
      <c r="AB226" s="33" t="s">
        <v>624</v>
      </c>
      <c r="AC226" s="33" t="s">
        <v>1</v>
      </c>
      <c r="AD226" s="33" t="s">
        <v>1377</v>
      </c>
      <c r="AE226" s="33" t="s">
        <v>603</v>
      </c>
      <c r="AF226" s="33" t="s">
        <v>517</v>
      </c>
      <c r="AG226" s="33" t="s">
        <v>565</v>
      </c>
      <c r="AH226" s="33"/>
      <c r="AI226" s="33"/>
      <c r="AJ226" s="33" t="s">
        <v>688</v>
      </c>
      <c r="AK226" s="40" t="s">
        <v>458</v>
      </c>
      <c r="AL226" s="40" t="s">
        <v>453</v>
      </c>
      <c r="AM226" s="41" t="s">
        <v>862</v>
      </c>
      <c r="AN226" s="42">
        <v>48.216666666674428</v>
      </c>
      <c r="AO226" s="43" t="s">
        <v>710</v>
      </c>
      <c r="AP226" s="44" t="s">
        <v>119</v>
      </c>
      <c r="AQ226" s="44" t="s">
        <v>145</v>
      </c>
      <c r="AR226" s="44" t="s">
        <v>1405</v>
      </c>
      <c r="AS226" s="44" t="s">
        <v>274</v>
      </c>
      <c r="AT226" s="44" t="s">
        <v>937</v>
      </c>
      <c r="AU226" s="45">
        <v>200.26759200000001</v>
      </c>
      <c r="AV226" s="45">
        <v>94.022693000000004</v>
      </c>
      <c r="AW226" s="45">
        <v>171.01308599999999</v>
      </c>
      <c r="AX226" s="46">
        <v>465.30337100000003</v>
      </c>
      <c r="AY226" s="47">
        <v>7.9243090895927608</v>
      </c>
      <c r="AZ226" s="47">
        <v>2</v>
      </c>
      <c r="BA226" s="47">
        <v>9.9243090895927608</v>
      </c>
      <c r="BB226" s="46">
        <v>1.1083895010419693</v>
      </c>
      <c r="BC226" s="44">
        <v>1</v>
      </c>
      <c r="BD226" s="47">
        <v>0.90220991723570543</v>
      </c>
      <c r="BE226" s="54" t="s">
        <v>1465</v>
      </c>
      <c r="BF226" s="33" t="s">
        <v>1058</v>
      </c>
      <c r="BG226" s="33" t="s">
        <v>961</v>
      </c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 t="s">
        <v>960</v>
      </c>
      <c r="BZ226" s="33"/>
      <c r="CA226" s="33"/>
      <c r="CB226" s="33"/>
      <c r="CC226" s="33"/>
      <c r="CD226" s="33"/>
      <c r="CE226" s="49"/>
    </row>
    <row r="227" spans="20:83" s="53" customFormat="1" x14ac:dyDescent="0.25">
      <c r="T227" s="94">
        <v>3195</v>
      </c>
      <c r="U227" s="54" t="s">
        <v>743</v>
      </c>
      <c r="V227" s="65">
        <v>45643.836805555555</v>
      </c>
      <c r="W227" s="54" t="s">
        <v>1419</v>
      </c>
      <c r="X227" s="54" t="s">
        <v>491</v>
      </c>
      <c r="Y227" s="54">
        <v>1</v>
      </c>
      <c r="Z227" s="54" t="s">
        <v>501</v>
      </c>
      <c r="AA227" s="54" t="s">
        <v>620</v>
      </c>
      <c r="AB227" s="54" t="s">
        <v>622</v>
      </c>
      <c r="AC227" s="54" t="s">
        <v>1</v>
      </c>
      <c r="AD227" s="54" t="s">
        <v>1377</v>
      </c>
      <c r="AE227" s="54" t="s">
        <v>604</v>
      </c>
      <c r="AF227" s="54" t="s">
        <v>1420</v>
      </c>
      <c r="AG227" s="54" t="s">
        <v>1421</v>
      </c>
      <c r="AH227" s="54"/>
      <c r="AI227" s="54"/>
      <c r="AJ227" s="54" t="s">
        <v>688</v>
      </c>
      <c r="AK227" s="50" t="s">
        <v>430</v>
      </c>
      <c r="AL227" s="50" t="s">
        <v>461</v>
      </c>
      <c r="AM227" s="55" t="s">
        <v>874</v>
      </c>
      <c r="AN227" s="56">
        <v>37.916666666627862</v>
      </c>
      <c r="AO227" s="57" t="s">
        <v>710</v>
      </c>
      <c r="AP227" s="58" t="s">
        <v>9</v>
      </c>
      <c r="AQ227" s="58" t="s">
        <v>82</v>
      </c>
      <c r="AR227" s="58" t="s">
        <v>1438</v>
      </c>
      <c r="AS227" s="58" t="s">
        <v>384</v>
      </c>
      <c r="AT227" s="58" t="s">
        <v>1439</v>
      </c>
      <c r="AU227" s="59">
        <v>55.688343000000003</v>
      </c>
      <c r="AV227" s="59">
        <v>166.39518799999999</v>
      </c>
      <c r="AW227" s="59">
        <v>114.536739</v>
      </c>
      <c r="AX227" s="60">
        <v>336.62027</v>
      </c>
      <c r="AY227" s="51">
        <v>6.5340283095022631</v>
      </c>
      <c r="AZ227" s="51">
        <v>2</v>
      </c>
      <c r="BA227" s="51">
        <v>8.5340283095022631</v>
      </c>
      <c r="BB227" s="60">
        <v>1.2889575240513307</v>
      </c>
      <c r="BC227" s="58">
        <v>1</v>
      </c>
      <c r="BD227" s="51">
        <v>0.77582075540929663</v>
      </c>
      <c r="BE227" s="33" t="s">
        <v>1466</v>
      </c>
      <c r="BF227" s="54">
        <v>44045</v>
      </c>
      <c r="BG227" s="54">
        <v>53017</v>
      </c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 t="s">
        <v>1075</v>
      </c>
      <c r="BZ227" s="54"/>
      <c r="CA227" s="54"/>
      <c r="CB227" s="54"/>
      <c r="CC227" s="54"/>
      <c r="CD227" s="54"/>
      <c r="CE227" s="61"/>
    </row>
    <row r="228" spans="20:83" s="53" customFormat="1" x14ac:dyDescent="0.25">
      <c r="T228" s="106">
        <v>3198</v>
      </c>
      <c r="U228" s="33" t="s">
        <v>743</v>
      </c>
      <c r="V228" s="68">
        <v>45643.902083333334</v>
      </c>
      <c r="W228" s="33" t="s">
        <v>1422</v>
      </c>
      <c r="X228" s="33" t="s">
        <v>489</v>
      </c>
      <c r="Y228" s="33">
        <v>1</v>
      </c>
      <c r="Z228" s="33" t="s">
        <v>508</v>
      </c>
      <c r="AA228" s="33" t="s">
        <v>620</v>
      </c>
      <c r="AB228" s="33" t="s">
        <v>621</v>
      </c>
      <c r="AC228" s="33" t="s">
        <v>1</v>
      </c>
      <c r="AD228" s="33" t="s">
        <v>1377</v>
      </c>
      <c r="AE228" s="33" t="s">
        <v>593</v>
      </c>
      <c r="AF228" s="33" t="s">
        <v>1423</v>
      </c>
      <c r="AG228" s="33" t="s">
        <v>671</v>
      </c>
      <c r="AH228" s="33"/>
      <c r="AI228" s="33"/>
      <c r="AJ228" s="33" t="s">
        <v>688</v>
      </c>
      <c r="AK228" s="40" t="s">
        <v>449</v>
      </c>
      <c r="AL228" s="40" t="s">
        <v>449</v>
      </c>
      <c r="AM228" s="41" t="s">
        <v>874</v>
      </c>
      <c r="AN228" s="42">
        <v>37.350000000034925</v>
      </c>
      <c r="AO228" s="43" t="s">
        <v>710</v>
      </c>
      <c r="AP228" s="44" t="s">
        <v>92</v>
      </c>
      <c r="AQ228" s="44" t="s">
        <v>160</v>
      </c>
      <c r="AR228" s="44" t="s">
        <v>1440</v>
      </c>
      <c r="AS228" s="44" t="s">
        <v>294</v>
      </c>
      <c r="AT228" s="44" t="s">
        <v>945</v>
      </c>
      <c r="AU228" s="45">
        <v>142.05129199999999</v>
      </c>
      <c r="AV228" s="45">
        <v>2.0815489999999999</v>
      </c>
      <c r="AW228" s="45">
        <v>140.96962500000001</v>
      </c>
      <c r="AX228" s="46">
        <v>285.10246599999999</v>
      </c>
      <c r="AY228" s="47">
        <v>4.4031455773755654</v>
      </c>
      <c r="AZ228" s="47">
        <v>2</v>
      </c>
      <c r="BA228" s="47">
        <v>6.4031455773755654</v>
      </c>
      <c r="BB228" s="46">
        <v>1.7179056554432628</v>
      </c>
      <c r="BC228" s="44">
        <v>1</v>
      </c>
      <c r="BD228" s="47">
        <v>0.58210414339777872</v>
      </c>
      <c r="BE228" s="33" t="s">
        <v>1465</v>
      </c>
      <c r="BF228" s="33" t="s">
        <v>1457</v>
      </c>
      <c r="BG228" s="33" t="s">
        <v>1458</v>
      </c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 t="s">
        <v>1475</v>
      </c>
      <c r="BZ228" s="33"/>
      <c r="CA228" s="33"/>
      <c r="CB228" s="33"/>
      <c r="CC228" s="33"/>
      <c r="CD228" s="33"/>
      <c r="CE228" s="49"/>
    </row>
    <row r="229" spans="20:83" s="53" customFormat="1" x14ac:dyDescent="0.25">
      <c r="T229" s="94">
        <v>3199</v>
      </c>
      <c r="U229" s="54" t="s">
        <v>743</v>
      </c>
      <c r="V229" s="65">
        <v>45643.904166666667</v>
      </c>
      <c r="W229" s="54" t="s">
        <v>753</v>
      </c>
      <c r="X229" s="54" t="s">
        <v>503</v>
      </c>
      <c r="Y229" s="54">
        <v>1</v>
      </c>
      <c r="Z229" s="54" t="s">
        <v>508</v>
      </c>
      <c r="AA229" s="54" t="s">
        <v>620</v>
      </c>
      <c r="AB229" s="54" t="s">
        <v>621</v>
      </c>
      <c r="AC229" s="54" t="s">
        <v>1</v>
      </c>
      <c r="AD229" s="54" t="s">
        <v>1377</v>
      </c>
      <c r="AE229" s="54" t="s">
        <v>593</v>
      </c>
      <c r="AF229" s="54" t="s">
        <v>671</v>
      </c>
      <c r="AG229" s="54" t="s">
        <v>1423</v>
      </c>
      <c r="AH229" s="54"/>
      <c r="AI229" s="54"/>
      <c r="AJ229" s="54" t="s">
        <v>688</v>
      </c>
      <c r="AK229" s="50" t="s">
        <v>449</v>
      </c>
      <c r="AL229" s="50" t="s">
        <v>449</v>
      </c>
      <c r="AM229" s="55" t="s">
        <v>874</v>
      </c>
      <c r="AN229" s="56">
        <v>37.300000000046566</v>
      </c>
      <c r="AO229" s="57" t="s">
        <v>710</v>
      </c>
      <c r="AP229" s="58" t="s">
        <v>160</v>
      </c>
      <c r="AQ229" s="58" t="s">
        <v>92</v>
      </c>
      <c r="AR229" s="58" t="s">
        <v>945</v>
      </c>
      <c r="AS229" s="58" t="s">
        <v>285</v>
      </c>
      <c r="AT229" s="58" t="s">
        <v>1440</v>
      </c>
      <c r="AU229" s="59">
        <v>140.96962500000001</v>
      </c>
      <c r="AV229" s="59">
        <v>2.0815489999999999</v>
      </c>
      <c r="AW229" s="59">
        <v>142.05129199999999</v>
      </c>
      <c r="AX229" s="60">
        <v>285.10246599999999</v>
      </c>
      <c r="AY229" s="51">
        <v>4.4031455773755654</v>
      </c>
      <c r="AZ229" s="51">
        <v>2</v>
      </c>
      <c r="BA229" s="51">
        <v>6.4031455773755654</v>
      </c>
      <c r="BB229" s="60">
        <v>1.7179056554432628</v>
      </c>
      <c r="BC229" s="58">
        <v>1</v>
      </c>
      <c r="BD229" s="51">
        <v>0.58210414339777872</v>
      </c>
      <c r="BE229" s="33" t="s">
        <v>1465</v>
      </c>
      <c r="BF229" s="33" t="s">
        <v>1457</v>
      </c>
      <c r="BG229" s="33" t="s">
        <v>1458</v>
      </c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33" t="s">
        <v>1475</v>
      </c>
      <c r="BZ229" s="54"/>
      <c r="CA229" s="54"/>
      <c r="CB229" s="54"/>
      <c r="CC229" s="54"/>
      <c r="CD229" s="54"/>
      <c r="CE229" s="61"/>
    </row>
    <row r="230" spans="20:83" s="53" customFormat="1" x14ac:dyDescent="0.25">
      <c r="T230" s="106">
        <v>3206</v>
      </c>
      <c r="U230" s="33" t="s">
        <v>718</v>
      </c>
      <c r="V230" s="68">
        <v>45644.049305555556</v>
      </c>
      <c r="W230" s="33" t="s">
        <v>653</v>
      </c>
      <c r="X230" s="33" t="s">
        <v>744</v>
      </c>
      <c r="Y230" s="33">
        <v>1</v>
      </c>
      <c r="Z230" s="33" t="s">
        <v>8</v>
      </c>
      <c r="AA230" s="33" t="s">
        <v>620</v>
      </c>
      <c r="AB230" s="33" t="s">
        <v>621</v>
      </c>
      <c r="AC230" s="33" t="s">
        <v>1</v>
      </c>
      <c r="AD230" s="33" t="s">
        <v>1377</v>
      </c>
      <c r="AE230" s="33" t="s">
        <v>604</v>
      </c>
      <c r="AF230" s="33" t="s">
        <v>647</v>
      </c>
      <c r="AG230" s="33" t="s">
        <v>410</v>
      </c>
      <c r="AH230" s="33" t="s">
        <v>1430</v>
      </c>
      <c r="AI230" s="33"/>
      <c r="AJ230" s="33" t="s">
        <v>688</v>
      </c>
      <c r="AK230" s="40" t="s">
        <v>456</v>
      </c>
      <c r="AL230" s="40" t="s">
        <v>426</v>
      </c>
      <c r="AM230" s="41" t="s">
        <v>874</v>
      </c>
      <c r="AN230" s="42">
        <v>32.816666666592937</v>
      </c>
      <c r="AO230" s="43" t="s">
        <v>710</v>
      </c>
      <c r="AP230" s="44" t="s">
        <v>137</v>
      </c>
      <c r="AQ230" s="44" t="s">
        <v>410</v>
      </c>
      <c r="AR230" s="44" t="s">
        <v>968</v>
      </c>
      <c r="AS230" s="44" t="s">
        <v>414</v>
      </c>
      <c r="AT230" s="44" t="s">
        <v>931</v>
      </c>
      <c r="AU230" s="45">
        <v>103.805774</v>
      </c>
      <c r="AV230" s="45">
        <v>119.22</v>
      </c>
      <c r="AW230" s="45">
        <v>0</v>
      </c>
      <c r="AX230" s="46">
        <v>223.02577400000001</v>
      </c>
      <c r="AY230" s="47">
        <v>4.4021883782805435</v>
      </c>
      <c r="AZ230" s="47">
        <v>2</v>
      </c>
      <c r="BA230" s="47">
        <v>6.4021883782805435</v>
      </c>
      <c r="BB230" s="46">
        <v>1.7181625016404634</v>
      </c>
      <c r="BC230" s="44">
        <v>1</v>
      </c>
      <c r="BD230" s="47">
        <v>0.58201712529823124</v>
      </c>
      <c r="BE230" s="33" t="s">
        <v>1466</v>
      </c>
      <c r="BF230" s="33">
        <v>44039</v>
      </c>
      <c r="BG230" s="33">
        <v>53004</v>
      </c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 t="s">
        <v>1215</v>
      </c>
      <c r="BZ230" s="33"/>
      <c r="CA230" s="33"/>
      <c r="CB230" s="33"/>
      <c r="CC230" s="33"/>
      <c r="CD230" s="33"/>
      <c r="CE230" s="49"/>
    </row>
    <row r="231" spans="20:83" s="53" customFormat="1" x14ac:dyDescent="0.25">
      <c r="T231" s="94">
        <v>3208</v>
      </c>
      <c r="U231" s="54" t="s">
        <v>718</v>
      </c>
      <c r="V231" s="65">
        <v>45644.330555555556</v>
      </c>
      <c r="W231" s="54" t="s">
        <v>1431</v>
      </c>
      <c r="X231" s="54" t="s">
        <v>5</v>
      </c>
      <c r="Y231" s="54">
        <v>1</v>
      </c>
      <c r="Z231" s="54" t="s">
        <v>487</v>
      </c>
      <c r="AA231" s="54" t="s">
        <v>620</v>
      </c>
      <c r="AB231" s="54" t="s">
        <v>621</v>
      </c>
      <c r="AC231" s="54" t="s">
        <v>1</v>
      </c>
      <c r="AD231" s="54" t="s">
        <v>1377</v>
      </c>
      <c r="AE231" s="54" t="s">
        <v>593</v>
      </c>
      <c r="AF231" s="54" t="s">
        <v>696</v>
      </c>
      <c r="AG231" s="54" t="s">
        <v>696</v>
      </c>
      <c r="AH231" s="54"/>
      <c r="AI231" s="54"/>
      <c r="AJ231" s="54" t="s">
        <v>687</v>
      </c>
      <c r="AK231" s="50" t="s">
        <v>441</v>
      </c>
      <c r="AL231" s="50" t="s">
        <v>441</v>
      </c>
      <c r="AM231" s="55" t="s">
        <v>874</v>
      </c>
      <c r="AN231" s="56">
        <v>27.066666666709352</v>
      </c>
      <c r="AO231" s="57" t="s">
        <v>710</v>
      </c>
      <c r="AP231" s="58" t="s">
        <v>120</v>
      </c>
      <c r="AQ231" s="58" t="s">
        <v>120</v>
      </c>
      <c r="AR231" s="58" t="s">
        <v>872</v>
      </c>
      <c r="AS231" s="58" t="s">
        <v>250</v>
      </c>
      <c r="AT231" s="58" t="s">
        <v>872</v>
      </c>
      <c r="AU231" s="59">
        <v>89.727082999999993</v>
      </c>
      <c r="AV231" s="59">
        <v>0</v>
      </c>
      <c r="AW231" s="59">
        <v>89.727082999999993</v>
      </c>
      <c r="AX231" s="60">
        <v>179.45416599999999</v>
      </c>
      <c r="AY231" s="51">
        <v>2.7608333230769229</v>
      </c>
      <c r="AZ231" s="51">
        <v>2</v>
      </c>
      <c r="BA231" s="51">
        <v>4.7608333230769233</v>
      </c>
      <c r="BB231" s="60">
        <v>2.3105198719476925</v>
      </c>
      <c r="BC231" s="58">
        <v>1</v>
      </c>
      <c r="BD231" s="51">
        <v>0.43280302937062937</v>
      </c>
      <c r="BE231" s="33" t="s">
        <v>1466</v>
      </c>
      <c r="BF231" s="54">
        <v>44018</v>
      </c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 t="s">
        <v>1144</v>
      </c>
      <c r="BZ231" s="54"/>
      <c r="CA231" s="54"/>
      <c r="CB231" s="54"/>
      <c r="CC231" s="54"/>
      <c r="CD231" s="54"/>
      <c r="CE231" s="61"/>
    </row>
    <row r="232" spans="20:83" s="53" customFormat="1" x14ac:dyDescent="0.25">
      <c r="T232" s="106">
        <v>3209</v>
      </c>
      <c r="U232" s="33" t="s">
        <v>717</v>
      </c>
      <c r="V232" s="68">
        <v>45644.435416666667</v>
      </c>
      <c r="W232" s="33" t="s">
        <v>1432</v>
      </c>
      <c r="X232" s="33" t="s">
        <v>500</v>
      </c>
      <c r="Y232" s="33">
        <v>2</v>
      </c>
      <c r="Z232" s="33" t="s">
        <v>543</v>
      </c>
      <c r="AA232" s="33" t="s">
        <v>620</v>
      </c>
      <c r="AB232" s="33" t="s">
        <v>621</v>
      </c>
      <c r="AC232" s="33" t="s">
        <v>1</v>
      </c>
      <c r="AD232" s="33" t="s">
        <v>1377</v>
      </c>
      <c r="AE232" s="33" t="s">
        <v>1000</v>
      </c>
      <c r="AF232" s="33" t="s">
        <v>636</v>
      </c>
      <c r="AG232" s="33" t="s">
        <v>636</v>
      </c>
      <c r="AH232" s="33"/>
      <c r="AI232" s="33"/>
      <c r="AJ232" s="33" t="s">
        <v>687</v>
      </c>
      <c r="AK232" s="40" t="s">
        <v>478</v>
      </c>
      <c r="AL232" s="40" t="s">
        <v>478</v>
      </c>
      <c r="AM232" s="41" t="s">
        <v>874</v>
      </c>
      <c r="AN232" s="42">
        <v>26.050000000046566</v>
      </c>
      <c r="AO232" s="43" t="s">
        <v>710</v>
      </c>
      <c r="AP232" s="44" t="s">
        <v>404</v>
      </c>
      <c r="AQ232" s="44" t="s">
        <v>404</v>
      </c>
      <c r="AR232" s="44" t="s">
        <v>1177</v>
      </c>
      <c r="AS232" s="44" t="s">
        <v>409</v>
      </c>
      <c r="AT232" s="44" t="s">
        <v>1177</v>
      </c>
      <c r="AU232" s="45">
        <v>1130.1354690000001</v>
      </c>
      <c r="AV232" s="45">
        <v>0</v>
      </c>
      <c r="AW232" s="45">
        <v>1130.1354690000001</v>
      </c>
      <c r="AX232" s="46">
        <v>2260.2709380000001</v>
      </c>
      <c r="AY232" s="47">
        <v>34.773399046153848</v>
      </c>
      <c r="AZ232" s="47">
        <v>2</v>
      </c>
      <c r="BA232" s="47">
        <v>36.773399046153848</v>
      </c>
      <c r="BB232" s="46">
        <v>0.29912926967110204</v>
      </c>
      <c r="BC232" s="44">
        <v>2</v>
      </c>
      <c r="BD232" s="47">
        <v>6.6860725538461541</v>
      </c>
      <c r="BE232" s="33" t="s">
        <v>1473</v>
      </c>
      <c r="BF232" s="33" t="s">
        <v>1455</v>
      </c>
      <c r="BG232" s="33" t="s">
        <v>1456</v>
      </c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 t="s">
        <v>1169</v>
      </c>
      <c r="BZ232" s="33"/>
      <c r="CA232" s="33"/>
      <c r="CB232" s="33"/>
      <c r="CC232" s="33"/>
      <c r="CD232" s="33"/>
      <c r="CE232" s="49"/>
    </row>
    <row r="233" spans="20:83" s="53" customFormat="1" x14ac:dyDescent="0.25">
      <c r="T233" s="94">
        <v>3210</v>
      </c>
      <c r="U233" s="54" t="s">
        <v>717</v>
      </c>
      <c r="V233" s="65">
        <v>45644.436805555553</v>
      </c>
      <c r="W233" s="54" t="s">
        <v>1433</v>
      </c>
      <c r="X233" s="54" t="s">
        <v>500</v>
      </c>
      <c r="Y233" s="54">
        <v>3</v>
      </c>
      <c r="Z233" s="54" t="s">
        <v>4</v>
      </c>
      <c r="AA233" s="54" t="s">
        <v>620</v>
      </c>
      <c r="AB233" s="54" t="s">
        <v>621</v>
      </c>
      <c r="AC233" s="54" t="s">
        <v>1</v>
      </c>
      <c r="AD233" s="54" t="s">
        <v>1377</v>
      </c>
      <c r="AE233" s="54" t="s">
        <v>604</v>
      </c>
      <c r="AF233" s="54" t="s">
        <v>519</v>
      </c>
      <c r="AG233" s="54" t="s">
        <v>519</v>
      </c>
      <c r="AH233" s="54"/>
      <c r="AI233" s="54"/>
      <c r="AJ233" s="54" t="s">
        <v>687</v>
      </c>
      <c r="AK233" s="50" t="s">
        <v>465</v>
      </c>
      <c r="AL233" s="50" t="s">
        <v>465</v>
      </c>
      <c r="AM233" s="55" t="s">
        <v>874</v>
      </c>
      <c r="AN233" s="56">
        <v>23.516666666662786</v>
      </c>
      <c r="AO233" s="57" t="s">
        <v>710</v>
      </c>
      <c r="AP233" s="58" t="s">
        <v>107</v>
      </c>
      <c r="AQ233" s="58" t="s">
        <v>107</v>
      </c>
      <c r="AR233" s="58" t="s">
        <v>1134</v>
      </c>
      <c r="AS233" s="58" t="s">
        <v>399</v>
      </c>
      <c r="AT233" s="58" t="s">
        <v>1134</v>
      </c>
      <c r="AU233" s="59">
        <v>106.761611</v>
      </c>
      <c r="AV233" s="59">
        <v>0</v>
      </c>
      <c r="AW233" s="59">
        <v>106.761611</v>
      </c>
      <c r="AX233" s="60">
        <v>213.523222</v>
      </c>
      <c r="AY233" s="51">
        <v>3.2849726461538462</v>
      </c>
      <c r="AZ233" s="51">
        <v>2</v>
      </c>
      <c r="BA233" s="51">
        <v>5.2849726461538467</v>
      </c>
      <c r="BB233" s="60">
        <v>2.0813731189328446</v>
      </c>
      <c r="BC233" s="58">
        <v>3</v>
      </c>
      <c r="BD233" s="51">
        <v>1.4413561762237763</v>
      </c>
      <c r="BE233" s="54" t="s">
        <v>1466</v>
      </c>
      <c r="BF233" s="54" t="s">
        <v>1454</v>
      </c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 t="s">
        <v>989</v>
      </c>
      <c r="BZ233" s="54"/>
      <c r="CA233" s="54"/>
      <c r="CB233" s="54"/>
      <c r="CC233" s="54"/>
      <c r="CD233" s="54"/>
      <c r="CE233" s="61"/>
    </row>
    <row r="234" spans="20:83" s="53" customFormat="1" x14ac:dyDescent="0.25">
      <c r="T234" s="106">
        <v>3211</v>
      </c>
      <c r="U234" s="33" t="s">
        <v>745</v>
      </c>
      <c r="V234" s="68">
        <v>45644.453472222223</v>
      </c>
      <c r="W234" s="33" t="s">
        <v>539</v>
      </c>
      <c r="X234" s="33" t="s">
        <v>497</v>
      </c>
      <c r="Y234" s="33">
        <v>3</v>
      </c>
      <c r="Z234" s="33" t="s">
        <v>518</v>
      </c>
      <c r="AA234" s="33" t="s">
        <v>624</v>
      </c>
      <c r="AB234" s="33" t="s">
        <v>622</v>
      </c>
      <c r="AC234" s="33" t="s">
        <v>531</v>
      </c>
      <c r="AD234" s="33" t="s">
        <v>1377</v>
      </c>
      <c r="AE234" s="33" t="s">
        <v>593</v>
      </c>
      <c r="AF234" s="33" t="s">
        <v>789</v>
      </c>
      <c r="AG234" s="33" t="s">
        <v>1434</v>
      </c>
      <c r="AH234" s="33" t="s">
        <v>1435</v>
      </c>
      <c r="AI234" s="33" t="s">
        <v>514</v>
      </c>
      <c r="AJ234" s="33" t="s">
        <v>688</v>
      </c>
      <c r="AK234" s="40" t="s">
        <v>468</v>
      </c>
      <c r="AL234" s="40" t="s">
        <v>468</v>
      </c>
      <c r="AM234" s="41" t="s">
        <v>874</v>
      </c>
      <c r="AN234" s="42">
        <v>24.116666666697711</v>
      </c>
      <c r="AO234" s="43" t="s">
        <v>710</v>
      </c>
      <c r="AP234" s="44" t="s">
        <v>94</v>
      </c>
      <c r="AQ234" s="44" t="s">
        <v>99</v>
      </c>
      <c r="AR234" s="44" t="s">
        <v>1307</v>
      </c>
      <c r="AS234" s="44" t="s">
        <v>378</v>
      </c>
      <c r="AT234" s="44" t="s">
        <v>1441</v>
      </c>
      <c r="AU234" s="45">
        <v>229.18710400000001</v>
      </c>
      <c r="AV234" s="45">
        <v>30.537206999999999</v>
      </c>
      <c r="AW234" s="45">
        <v>204.727812</v>
      </c>
      <c r="AX234" s="46">
        <v>464.45212300000003</v>
      </c>
      <c r="AY234" s="47">
        <v>7.3941366099547512</v>
      </c>
      <c r="AZ234" s="47">
        <v>2</v>
      </c>
      <c r="BA234" s="47">
        <v>9.3941366099547512</v>
      </c>
      <c r="BB234" s="46">
        <v>1.1709431591982122</v>
      </c>
      <c r="BC234" s="44">
        <v>3</v>
      </c>
      <c r="BD234" s="47">
        <v>2.5620372572603869</v>
      </c>
      <c r="BE234" s="33" t="s">
        <v>1464</v>
      </c>
      <c r="BF234" s="33" t="s">
        <v>1445</v>
      </c>
      <c r="BG234" s="33" t="s">
        <v>1446</v>
      </c>
      <c r="BH234" s="33" t="s">
        <v>1447</v>
      </c>
      <c r="BI234" s="33" t="s">
        <v>1448</v>
      </c>
      <c r="BJ234" s="33" t="s">
        <v>1357</v>
      </c>
      <c r="BK234" s="33" t="s">
        <v>1358</v>
      </c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 t="s">
        <v>1449</v>
      </c>
      <c r="BZ234" s="33" t="s">
        <v>1450</v>
      </c>
      <c r="CA234" s="33" t="s">
        <v>1451</v>
      </c>
      <c r="CB234" s="33"/>
      <c r="CC234" s="33"/>
      <c r="CD234" s="33"/>
      <c r="CE234" s="49"/>
    </row>
    <row r="235" spans="20:83" s="53" customFormat="1" x14ac:dyDescent="0.25">
      <c r="T235" s="94">
        <v>3212</v>
      </c>
      <c r="U235" s="54" t="s">
        <v>483</v>
      </c>
      <c r="V235" s="65">
        <v>45644.458333333336</v>
      </c>
      <c r="W235" s="54" t="s">
        <v>1436</v>
      </c>
      <c r="X235" s="54" t="s">
        <v>497</v>
      </c>
      <c r="Y235" s="54">
        <v>4</v>
      </c>
      <c r="Z235" s="54" t="s">
        <v>486</v>
      </c>
      <c r="AA235" s="54" t="s">
        <v>622</v>
      </c>
      <c r="AB235" s="54" t="s">
        <v>622</v>
      </c>
      <c r="AC235" s="54" t="s">
        <v>531</v>
      </c>
      <c r="AD235" s="54" t="s">
        <v>1377</v>
      </c>
      <c r="AE235" s="54" t="s">
        <v>604</v>
      </c>
      <c r="AF235" s="54" t="s">
        <v>546</v>
      </c>
      <c r="AG235" s="54" t="s">
        <v>769</v>
      </c>
      <c r="AH235" s="54"/>
      <c r="AI235" s="54"/>
      <c r="AJ235" s="54"/>
      <c r="AK235" s="50" t="s">
        <v>429</v>
      </c>
      <c r="AL235" s="50" t="s">
        <v>458</v>
      </c>
      <c r="AM235" s="55" t="s">
        <v>874</v>
      </c>
      <c r="AN235" s="56">
        <v>22.999999999883585</v>
      </c>
      <c r="AO235" s="57" t="s">
        <v>710</v>
      </c>
      <c r="AP235" s="58" t="s">
        <v>88</v>
      </c>
      <c r="AQ235" s="58" t="s">
        <v>110</v>
      </c>
      <c r="AR235" s="58" t="s">
        <v>925</v>
      </c>
      <c r="AS235" s="58" t="s">
        <v>223</v>
      </c>
      <c r="AT235" s="58" t="s">
        <v>1442</v>
      </c>
      <c r="AU235" s="59">
        <v>100.05212299999999</v>
      </c>
      <c r="AV235" s="59">
        <v>103.83624399999999</v>
      </c>
      <c r="AW235" s="59">
        <v>202.40970799999999</v>
      </c>
      <c r="AX235" s="60">
        <v>406.29807499999998</v>
      </c>
      <c r="AY235" s="51">
        <v>7.0964646796380091</v>
      </c>
      <c r="AZ235" s="51">
        <v>2</v>
      </c>
      <c r="BA235" s="51">
        <v>9.0964646796380091</v>
      </c>
      <c r="BB235" s="60">
        <v>1.2092610027523067</v>
      </c>
      <c r="BC235" s="58">
        <v>4</v>
      </c>
      <c r="BD235" s="51">
        <v>3.3078053380501853</v>
      </c>
      <c r="BE235" s="33" t="s">
        <v>1465</v>
      </c>
      <c r="BF235" s="54" t="s">
        <v>980</v>
      </c>
      <c r="BG235" s="54" t="s">
        <v>981</v>
      </c>
      <c r="BH235" s="54" t="s">
        <v>1055</v>
      </c>
      <c r="BI235" s="54" t="s">
        <v>1056</v>
      </c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 t="s">
        <v>982</v>
      </c>
      <c r="BZ235" s="54" t="s">
        <v>1054</v>
      </c>
      <c r="CA235" s="54"/>
      <c r="CB235" s="54"/>
      <c r="CC235" s="54"/>
      <c r="CD235" s="54"/>
      <c r="CE235" s="61"/>
    </row>
    <row r="236" spans="20:83" s="53" customFormat="1" x14ac:dyDescent="0.25">
      <c r="T236" s="106">
        <v>3213</v>
      </c>
      <c r="U236" s="33" t="s">
        <v>717</v>
      </c>
      <c r="V236" s="68">
        <v>45644.504861111112</v>
      </c>
      <c r="W236" s="33" t="s">
        <v>588</v>
      </c>
      <c r="X236" s="33" t="s">
        <v>500</v>
      </c>
      <c r="Y236" s="33">
        <v>4</v>
      </c>
      <c r="Z236" s="33" t="s">
        <v>492</v>
      </c>
      <c r="AA236" s="33" t="s">
        <v>621</v>
      </c>
      <c r="AB236" s="33" t="s">
        <v>624</v>
      </c>
      <c r="AC236" s="33" t="s">
        <v>531</v>
      </c>
      <c r="AD236" s="33" t="s">
        <v>1377</v>
      </c>
      <c r="AE236" s="33" t="s">
        <v>1437</v>
      </c>
      <c r="AF236" s="33" t="s">
        <v>556</v>
      </c>
      <c r="AG236" s="33" t="s">
        <v>619</v>
      </c>
      <c r="AH236" s="33"/>
      <c r="AI236" s="33" t="s">
        <v>633</v>
      </c>
      <c r="AJ236" s="33" t="s">
        <v>688</v>
      </c>
      <c r="AK236" s="40" t="s">
        <v>445</v>
      </c>
      <c r="AL236" s="40" t="s">
        <v>449</v>
      </c>
      <c r="AM236" s="41" t="s">
        <v>874</v>
      </c>
      <c r="AN236" s="42">
        <v>28.016666666662786</v>
      </c>
      <c r="AO236" s="43" t="s">
        <v>710</v>
      </c>
      <c r="AP236" s="44" t="s">
        <v>144</v>
      </c>
      <c r="AQ236" s="44" t="s">
        <v>90</v>
      </c>
      <c r="AR236" s="44" t="s">
        <v>928</v>
      </c>
      <c r="AS236" s="44" t="s">
        <v>296</v>
      </c>
      <c r="AT236" s="44" t="s">
        <v>880</v>
      </c>
      <c r="AU236" s="45">
        <v>114.698595</v>
      </c>
      <c r="AV236" s="45">
        <v>46.098208</v>
      </c>
      <c r="AW236" s="45">
        <v>143.498819</v>
      </c>
      <c r="AX236" s="46">
        <v>304.29562199999998</v>
      </c>
      <c r="AY236" s="47">
        <v>5.0569316253393666</v>
      </c>
      <c r="AZ236" s="47">
        <v>2</v>
      </c>
      <c r="BA236" s="47">
        <v>7.0569316253393666</v>
      </c>
      <c r="BB236" s="46">
        <v>1.5587511094059965</v>
      </c>
      <c r="BC236" s="44">
        <v>4</v>
      </c>
      <c r="BD236" s="47">
        <v>2.5661569546688607</v>
      </c>
      <c r="BE236" s="33" t="s">
        <v>1466</v>
      </c>
      <c r="BF236" s="33">
        <v>44032</v>
      </c>
      <c r="BG236" s="33">
        <v>53005</v>
      </c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 t="s">
        <v>1063</v>
      </c>
      <c r="BZ236" s="33"/>
      <c r="CA236" s="33"/>
      <c r="CB236" s="33"/>
      <c r="CC236" s="33"/>
      <c r="CD236" s="33"/>
      <c r="CE236" s="49"/>
    </row>
    <row r="237" spans="20:83" s="53" customFormat="1" x14ac:dyDescent="0.25">
      <c r="T237" s="94">
        <v>3214</v>
      </c>
      <c r="U237" s="54" t="s">
        <v>718</v>
      </c>
      <c r="V237" s="54">
        <v>45644.506944444445</v>
      </c>
      <c r="W237" s="54" t="s">
        <v>575</v>
      </c>
      <c r="X237" s="54" t="s">
        <v>719</v>
      </c>
      <c r="Y237" s="54">
        <v>1</v>
      </c>
      <c r="Z237" s="54" t="s">
        <v>4</v>
      </c>
      <c r="AA237" s="54" t="s">
        <v>620</v>
      </c>
      <c r="AB237" s="54" t="s">
        <v>621</v>
      </c>
      <c r="AC237" s="54" t="s">
        <v>1</v>
      </c>
      <c r="AD237" s="54" t="s">
        <v>1377</v>
      </c>
      <c r="AE237" s="54" t="s">
        <v>600</v>
      </c>
      <c r="AF237" s="54" t="s">
        <v>567</v>
      </c>
      <c r="AG237" s="54" t="s">
        <v>584</v>
      </c>
      <c r="AH237" s="54"/>
      <c r="AI237" s="54"/>
      <c r="AJ237" s="54" t="s">
        <v>688</v>
      </c>
      <c r="AK237" s="50" t="s">
        <v>431</v>
      </c>
      <c r="AL237" s="50" t="s">
        <v>432</v>
      </c>
      <c r="AM237" s="55" t="s">
        <v>874</v>
      </c>
      <c r="AN237" s="56">
        <v>20.833333333313931</v>
      </c>
      <c r="AO237" s="57" t="s">
        <v>710</v>
      </c>
      <c r="AP237" s="58" t="s">
        <v>23</v>
      </c>
      <c r="AQ237" s="58" t="s">
        <v>146</v>
      </c>
      <c r="AR237" s="58" t="s">
        <v>1130</v>
      </c>
      <c r="AS237" s="58" t="s">
        <v>200</v>
      </c>
      <c r="AT237" s="58" t="s">
        <v>1304</v>
      </c>
      <c r="AU237" s="59">
        <v>78.244339999999994</v>
      </c>
      <c r="AV237" s="59">
        <v>44.602491000000001</v>
      </c>
      <c r="AW237" s="59">
        <v>81.369117000000003</v>
      </c>
      <c r="AX237" s="60">
        <v>204.215948</v>
      </c>
      <c r="AY237" s="51">
        <v>3.5050620226244344</v>
      </c>
      <c r="AZ237" s="51">
        <v>2</v>
      </c>
      <c r="BA237" s="51">
        <v>5.5050620226244344</v>
      </c>
      <c r="BB237" s="60">
        <v>1.9981609570959853</v>
      </c>
      <c r="BC237" s="58">
        <v>1</v>
      </c>
      <c r="BD237" s="51">
        <v>0.50046018387494851</v>
      </c>
      <c r="BE237" s="33" t="s">
        <v>1466</v>
      </c>
      <c r="BF237" s="54">
        <v>44026</v>
      </c>
      <c r="BG237" s="54">
        <v>53014</v>
      </c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 t="s">
        <v>988</v>
      </c>
      <c r="BZ237" s="54"/>
      <c r="CA237" s="54"/>
      <c r="CB237" s="54"/>
      <c r="CC237" s="54"/>
      <c r="CD237" s="54"/>
      <c r="CE237" s="61">
        <v>204.215948</v>
      </c>
    </row>
    <row r="238" spans="20:83" s="53" customFormat="1" x14ac:dyDescent="0.25">
      <c r="T238" s="106">
        <v>3215</v>
      </c>
      <c r="U238" s="33" t="s">
        <v>717</v>
      </c>
      <c r="V238" s="33">
        <v>45644.554166666669</v>
      </c>
      <c r="W238" s="33" t="s">
        <v>515</v>
      </c>
      <c r="X238" s="33" t="s">
        <v>500</v>
      </c>
      <c r="Y238" s="33">
        <v>5</v>
      </c>
      <c r="Z238" s="33" t="s">
        <v>8</v>
      </c>
      <c r="AA238" s="33" t="s">
        <v>621</v>
      </c>
      <c r="AB238" s="33" t="s">
        <v>624</v>
      </c>
      <c r="AC238" s="33" t="s">
        <v>531</v>
      </c>
      <c r="AD238" s="33" t="s">
        <v>1377</v>
      </c>
      <c r="AE238" s="33" t="s">
        <v>593</v>
      </c>
      <c r="AF238" s="33" t="s">
        <v>1443</v>
      </c>
      <c r="AG238" s="33" t="s">
        <v>560</v>
      </c>
      <c r="AH238" s="33"/>
      <c r="AI238" s="33" t="s">
        <v>633</v>
      </c>
      <c r="AJ238" s="33" t="s">
        <v>688</v>
      </c>
      <c r="AK238" s="40" t="e">
        <f>VLOOKUP(LEFT(Solicitacao_Prancha[[#This Row],[ORIGEM]],4),#REF!,2,0)</f>
        <v>#REF!</v>
      </c>
      <c r="AL238" s="40" t="e">
        <f>VLOOKUP(LEFT(Solicitacao_Prancha[[#This Row],[DESTINO]],4),#REF!,2,0)</f>
        <v>#REF!</v>
      </c>
      <c r="AM238" s="41" t="str">
        <f t="shared" ref="AM238:AM239" si="80">IF(AN238&gt;=48,"Aderente","Não Aderente")</f>
        <v>Aderente</v>
      </c>
      <c r="AN238" s="42">
        <f>((CONCATENATE(Solicitacao_Prancha[[#This Row],[DATA MOVIMENTAÇÃO]]," ",Solicitacao_Prancha[[#This Row],[HORA MOVIMENTAÇÃO]])-Solicitacao_Prancha[[#This Row],[DATA SOLICITAÇÃO]])*24)+3</f>
        <v>48.266666666662786</v>
      </c>
      <c r="AO238" s="43" t="s">
        <v>710</v>
      </c>
      <c r="AP238" s="44" t="str">
        <f>LEFT(Solicitacao_Prancha[[#This Row],[ORIGEM]],4)</f>
        <v>0073</v>
      </c>
      <c r="AQ238" s="44" t="str">
        <f>LEFT(Solicitacao_Prancha[[#This Row],[DESTINO]],4)</f>
        <v>0078</v>
      </c>
      <c r="AR238" s="44" t="str">
        <f t="shared" ref="AR238:AS239" si="81">CONCATENATE(AO238,AP238)</f>
        <v>Lençóis Paulista0073</v>
      </c>
      <c r="AS238" s="44" t="str">
        <f t="shared" si="81"/>
        <v>00730078</v>
      </c>
      <c r="AT238" s="44" t="str">
        <f t="shared" ref="AT238:AT239" si="82">CONCATENATE(AO238,AQ238)</f>
        <v>Lençóis Paulista0078</v>
      </c>
      <c r="AU238" s="45" t="e">
        <f>VLOOKUP(AR238,#REF!,2,0)</f>
        <v>#REF!</v>
      </c>
      <c r="AV238" s="45" t="e">
        <f>VLOOKUP(AS238,#REF!,2,0)</f>
        <v>#REF!</v>
      </c>
      <c r="AW238" s="45" t="e">
        <f>VLOOKUP(AT238,#REF!,2,0)</f>
        <v>#REF!</v>
      </c>
      <c r="AX238" s="46">
        <f t="shared" ref="AX238:AX239" si="83">IFERROR(SUM(AU238:AW238),200)</f>
        <v>200</v>
      </c>
      <c r="AY238" s="47" t="e">
        <f t="shared" ref="AY238:AY239" si="84">(AU238/65)+(AV238/42.5)+(AW238/65)</f>
        <v>#REF!</v>
      </c>
      <c r="AZ238" s="47">
        <v>2</v>
      </c>
      <c r="BA238" s="47" t="e">
        <f t="shared" ref="BA238:BA239" si="85">(AY238+AZ238)</f>
        <v>#REF!</v>
      </c>
      <c r="BB238" s="46" t="e">
        <f t="shared" ref="BB238:BB239" si="86">11/BA238</f>
        <v>#REF!</v>
      </c>
      <c r="BC238" s="44">
        <f>Solicitacao_Prancha[[#This Row],[QUANT EQUIP]]</f>
        <v>1</v>
      </c>
      <c r="BD238" s="47" t="e">
        <f t="shared" ref="BD238:BD239" si="87">BC238/BB238</f>
        <v>#REF!</v>
      </c>
      <c r="BE238" s="33" t="s">
        <v>1476</v>
      </c>
      <c r="BF238" s="33" t="s">
        <v>1035</v>
      </c>
      <c r="BG238" s="33" t="s">
        <v>1036</v>
      </c>
      <c r="BH238" s="33" t="s">
        <v>1042</v>
      </c>
      <c r="BI238" s="33" t="s">
        <v>1043</v>
      </c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 t="s">
        <v>1040</v>
      </c>
      <c r="BZ238" s="33" t="s">
        <v>1044</v>
      </c>
      <c r="CA238" s="33"/>
      <c r="CB238" s="33"/>
      <c r="CC238" s="33"/>
      <c r="CD238" s="33"/>
      <c r="CE238" s="49"/>
    </row>
    <row r="239" spans="20:83" s="53" customFormat="1" x14ac:dyDescent="0.25">
      <c r="T239" s="94">
        <v>3220</v>
      </c>
      <c r="U239" s="54" t="s">
        <v>718</v>
      </c>
      <c r="V239" s="54">
        <v>45644.704861111109</v>
      </c>
      <c r="W239" s="54" t="s">
        <v>1461</v>
      </c>
      <c r="X239" s="54" t="s">
        <v>719</v>
      </c>
      <c r="Y239" s="54">
        <v>3</v>
      </c>
      <c r="Z239" s="54" t="s">
        <v>7</v>
      </c>
      <c r="AA239" s="54" t="s">
        <v>624</v>
      </c>
      <c r="AB239" s="54" t="s">
        <v>621</v>
      </c>
      <c r="AC239" s="54" t="s">
        <v>531</v>
      </c>
      <c r="AD239" s="54" t="s">
        <v>1377</v>
      </c>
      <c r="AE239" s="54" t="s">
        <v>600</v>
      </c>
      <c r="AF239" s="54" t="s">
        <v>671</v>
      </c>
      <c r="AG239" s="54" t="s">
        <v>682</v>
      </c>
      <c r="AH239" s="54"/>
      <c r="AI239" s="54" t="s">
        <v>514</v>
      </c>
      <c r="AJ239" s="54" t="s">
        <v>688</v>
      </c>
      <c r="AK239" s="50" t="e">
        <f>VLOOKUP(LEFT(Solicitacao_Prancha[[#This Row],[ORIGEM]],4),#REF!,2,0)</f>
        <v>#REF!</v>
      </c>
      <c r="AL239" s="50" t="e">
        <f>VLOOKUP(LEFT(Solicitacao_Prancha[[#This Row],[DESTINO]],4),#REF!,2,0)</f>
        <v>#REF!</v>
      </c>
      <c r="AM239" s="55" t="str">
        <f t="shared" si="80"/>
        <v>Aderente</v>
      </c>
      <c r="AN239" s="56">
        <f>((CONCATENATE(Solicitacao_Prancha[[#This Row],[DATA MOVIMENTAÇÃO]]," ",Solicitacao_Prancha[[#This Row],[HORA MOVIMENTAÇÃO]])-Solicitacao_Prancha[[#This Row],[DATA SOLICITAÇÃO]])*24)+3</f>
        <v>48.216666666674428</v>
      </c>
      <c r="AO239" s="57" t="s">
        <v>710</v>
      </c>
      <c r="AP239" s="58" t="str">
        <f>LEFT(Solicitacao_Prancha[[#This Row],[ORIGEM]],4)</f>
        <v>0503</v>
      </c>
      <c r="AQ239" s="58" t="str">
        <f>LEFT(Solicitacao_Prancha[[#This Row],[DESTINO]],4)</f>
        <v>0078</v>
      </c>
      <c r="AR239" s="58" t="str">
        <f t="shared" si="81"/>
        <v>Lençóis Paulista0503</v>
      </c>
      <c r="AS239" s="58" t="str">
        <f t="shared" si="81"/>
        <v>05030078</v>
      </c>
      <c r="AT239" s="58" t="str">
        <f t="shared" si="82"/>
        <v>Lençóis Paulista0078</v>
      </c>
      <c r="AU239" s="59" t="e">
        <f>VLOOKUP(AR239,#REF!,2,0)</f>
        <v>#REF!</v>
      </c>
      <c r="AV239" s="59" t="e">
        <f>VLOOKUP(AS239,#REF!,2,0)</f>
        <v>#REF!</v>
      </c>
      <c r="AW239" s="59" t="e">
        <f>VLOOKUP(AT239,#REF!,2,0)</f>
        <v>#REF!</v>
      </c>
      <c r="AX239" s="60">
        <f t="shared" si="83"/>
        <v>200</v>
      </c>
      <c r="AY239" s="51" t="e">
        <f t="shared" si="84"/>
        <v>#REF!</v>
      </c>
      <c r="AZ239" s="51">
        <v>2</v>
      </c>
      <c r="BA239" s="51" t="e">
        <f t="shared" si="85"/>
        <v>#REF!</v>
      </c>
      <c r="BB239" s="60" t="e">
        <f t="shared" si="86"/>
        <v>#REF!</v>
      </c>
      <c r="BC239" s="58">
        <f>Solicitacao_Prancha[[#This Row],[QUANT EQUIP]]</f>
        <v>6</v>
      </c>
      <c r="BD239" s="51" t="e">
        <f t="shared" si="87"/>
        <v>#REF!</v>
      </c>
      <c r="BE239" s="33" t="s">
        <v>1466</v>
      </c>
      <c r="BF239" s="54">
        <v>44040</v>
      </c>
      <c r="BG239" s="54">
        <v>53010</v>
      </c>
      <c r="BH239" s="54">
        <v>44039</v>
      </c>
      <c r="BI239" s="54">
        <v>53008</v>
      </c>
      <c r="BJ239" s="54">
        <v>44006</v>
      </c>
      <c r="BK239" s="54">
        <v>53004</v>
      </c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 t="s">
        <v>1045</v>
      </c>
      <c r="BZ239" s="54" t="s">
        <v>1215</v>
      </c>
      <c r="CA239" s="54" t="s">
        <v>1472</v>
      </c>
      <c r="CB239" s="54"/>
      <c r="CC239" s="54"/>
      <c r="CD239" s="54"/>
      <c r="CE239" s="61"/>
    </row>
    <row r="240" spans="20:83" s="53" customFormat="1" x14ac:dyDescent="0.25">
      <c r="T240" s="106">
        <v>3223</v>
      </c>
      <c r="U240" s="33" t="s">
        <v>743</v>
      </c>
      <c r="V240" s="33">
        <v>45644.827777777777</v>
      </c>
      <c r="W240" s="33" t="s">
        <v>840</v>
      </c>
      <c r="X240" s="33" t="s">
        <v>489</v>
      </c>
      <c r="Y240" s="33">
        <v>1</v>
      </c>
      <c r="Z240" s="33" t="s">
        <v>501</v>
      </c>
      <c r="AA240" s="33" t="s">
        <v>620</v>
      </c>
      <c r="AB240" s="33" t="s">
        <v>621</v>
      </c>
      <c r="AC240" s="33" t="s">
        <v>531</v>
      </c>
      <c r="AD240" s="33" t="s">
        <v>1377</v>
      </c>
      <c r="AE240" s="33" t="s">
        <v>597</v>
      </c>
      <c r="AF240" s="33" t="s">
        <v>660</v>
      </c>
      <c r="AG240" s="33" t="s">
        <v>1421</v>
      </c>
      <c r="AH240" s="33"/>
      <c r="AI240" s="33" t="s">
        <v>514</v>
      </c>
      <c r="AJ240" s="33" t="s">
        <v>688</v>
      </c>
      <c r="AK240" s="33"/>
      <c r="AL240" s="40" t="s">
        <v>461</v>
      </c>
      <c r="AM240" s="41" t="s">
        <v>874</v>
      </c>
      <c r="AN240" s="42">
        <v>16.133333333360497</v>
      </c>
      <c r="AO240" s="43" t="s">
        <v>710</v>
      </c>
      <c r="AP240" s="44" t="s">
        <v>53</v>
      </c>
      <c r="AQ240" s="44" t="s">
        <v>82</v>
      </c>
      <c r="AR240" s="44" t="s">
        <v>933</v>
      </c>
      <c r="AS240" s="44" t="s">
        <v>383</v>
      </c>
      <c r="AT240" s="44" t="s">
        <v>1439</v>
      </c>
      <c r="AU240" s="45">
        <v>64.038403000000002</v>
      </c>
      <c r="AV240" s="45">
        <v>177.840644</v>
      </c>
      <c r="AW240" s="45">
        <v>114.536739</v>
      </c>
      <c r="AX240" s="46">
        <v>356.41578600000003</v>
      </c>
      <c r="AY240" s="47">
        <v>6.9317956180995477</v>
      </c>
      <c r="AZ240" s="47">
        <v>2</v>
      </c>
      <c r="BA240" s="47">
        <v>8.9317956180995477</v>
      </c>
      <c r="BB240" s="46">
        <v>1.2315552740268045</v>
      </c>
      <c r="BC240" s="44">
        <v>1</v>
      </c>
      <c r="BD240" s="47">
        <v>0.8119814198272316</v>
      </c>
      <c r="BE240" s="33" t="s">
        <v>1466</v>
      </c>
      <c r="BF240" s="33">
        <v>44013</v>
      </c>
      <c r="BG240" s="33">
        <v>53007</v>
      </c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 t="s">
        <v>985</v>
      </c>
      <c r="BZ240" s="33"/>
      <c r="CA240" s="33"/>
      <c r="CB240" s="33"/>
      <c r="CC240" s="33"/>
      <c r="CD240" s="33"/>
      <c r="CE240" s="49"/>
    </row>
    <row r="241" spans="1:83" s="53" customFormat="1" x14ac:dyDescent="0.25">
      <c r="T241" s="94">
        <v>3224</v>
      </c>
      <c r="U241" s="54" t="s">
        <v>717</v>
      </c>
      <c r="V241" s="54">
        <v>45644.870138888888</v>
      </c>
      <c r="W241" s="54" t="s">
        <v>1467</v>
      </c>
      <c r="X241" s="54" t="s">
        <v>491</v>
      </c>
      <c r="Y241" s="54">
        <v>1</v>
      </c>
      <c r="Z241" s="54" t="s">
        <v>6</v>
      </c>
      <c r="AA241" s="54" t="s">
        <v>620</v>
      </c>
      <c r="AB241" s="54" t="s">
        <v>621</v>
      </c>
      <c r="AC241" s="54" t="s">
        <v>531</v>
      </c>
      <c r="AD241" s="54" t="s">
        <v>1377</v>
      </c>
      <c r="AE241" s="54" t="s">
        <v>604</v>
      </c>
      <c r="AF241" s="54" t="s">
        <v>517</v>
      </c>
      <c r="AG241" s="54" t="s">
        <v>565</v>
      </c>
      <c r="AH241" s="54"/>
      <c r="AI241" s="54" t="s">
        <v>651</v>
      </c>
      <c r="AJ241" s="54" t="s">
        <v>688</v>
      </c>
      <c r="AK241" s="54"/>
      <c r="AL241" s="50" t="s">
        <v>453</v>
      </c>
      <c r="AM241" s="55" t="s">
        <v>874</v>
      </c>
      <c r="AN241" s="56">
        <v>13.116666666639503</v>
      </c>
      <c r="AO241" s="57" t="s">
        <v>710</v>
      </c>
      <c r="AP241" s="58" t="s">
        <v>119</v>
      </c>
      <c r="AQ241" s="58" t="s">
        <v>145</v>
      </c>
      <c r="AR241" s="58" t="s">
        <v>1405</v>
      </c>
      <c r="AS241" s="58" t="s">
        <v>274</v>
      </c>
      <c r="AT241" s="58" t="s">
        <v>937</v>
      </c>
      <c r="AU241" s="59">
        <v>200.26759200000001</v>
      </c>
      <c r="AV241" s="59">
        <v>94.022693000000004</v>
      </c>
      <c r="AW241" s="59">
        <v>171.01308599999999</v>
      </c>
      <c r="AX241" s="60">
        <v>465.30337100000003</v>
      </c>
      <c r="AY241" s="51">
        <v>7.9243090895927608</v>
      </c>
      <c r="AZ241" s="51">
        <v>2</v>
      </c>
      <c r="BA241" s="51">
        <v>9.9243090895927608</v>
      </c>
      <c r="BB241" s="60">
        <v>1.1083895010419693</v>
      </c>
      <c r="BC241" s="58">
        <v>1</v>
      </c>
      <c r="BD241" s="51">
        <v>0.90220991723570543</v>
      </c>
      <c r="BE241" s="54" t="s">
        <v>1465</v>
      </c>
      <c r="BF241" s="54" t="s">
        <v>1206</v>
      </c>
      <c r="BG241" s="54" t="s">
        <v>1207</v>
      </c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 t="s">
        <v>1208</v>
      </c>
      <c r="BZ241" s="54"/>
      <c r="CA241" s="54"/>
      <c r="CB241" s="54"/>
      <c r="CC241" s="54"/>
      <c r="CD241" s="54"/>
      <c r="CE241" s="61"/>
    </row>
    <row r="242" spans="1:83" s="53" customFormat="1" x14ac:dyDescent="0.25">
      <c r="T242" s="106">
        <v>3225</v>
      </c>
      <c r="U242" s="33" t="s">
        <v>717</v>
      </c>
      <c r="V242" s="33">
        <v>45644.87222222222</v>
      </c>
      <c r="W242" s="33" t="s">
        <v>569</v>
      </c>
      <c r="X242" s="33" t="s">
        <v>500</v>
      </c>
      <c r="Y242" s="33">
        <v>2</v>
      </c>
      <c r="Z242" s="33" t="s">
        <v>6</v>
      </c>
      <c r="AA242" s="33" t="s">
        <v>621</v>
      </c>
      <c r="AB242" s="33" t="s">
        <v>624</v>
      </c>
      <c r="AC242" s="33" t="s">
        <v>531</v>
      </c>
      <c r="AD242" s="33" t="s">
        <v>1377</v>
      </c>
      <c r="AE242" s="33" t="s">
        <v>606</v>
      </c>
      <c r="AF242" s="33" t="s">
        <v>517</v>
      </c>
      <c r="AG242" s="33" t="s">
        <v>565</v>
      </c>
      <c r="AH242" s="33"/>
      <c r="AI242" s="33" t="s">
        <v>651</v>
      </c>
      <c r="AJ242" s="33" t="s">
        <v>688</v>
      </c>
      <c r="AK242" s="33"/>
      <c r="AL242" s="40" t="s">
        <v>453</v>
      </c>
      <c r="AM242" s="41" t="s">
        <v>874</v>
      </c>
      <c r="AN242" s="42">
        <v>18.066666666709352</v>
      </c>
      <c r="AO242" s="43" t="s">
        <v>710</v>
      </c>
      <c r="AP242" s="44" t="s">
        <v>119</v>
      </c>
      <c r="AQ242" s="44" t="s">
        <v>145</v>
      </c>
      <c r="AR242" s="44" t="s">
        <v>1405</v>
      </c>
      <c r="AS242" s="44" t="s">
        <v>274</v>
      </c>
      <c r="AT242" s="44" t="s">
        <v>937</v>
      </c>
      <c r="AU242" s="45">
        <v>200.26759200000001</v>
      </c>
      <c r="AV242" s="45">
        <v>94.022693000000004</v>
      </c>
      <c r="AW242" s="45">
        <v>171.01308599999999</v>
      </c>
      <c r="AX242" s="46">
        <v>465.30337100000003</v>
      </c>
      <c r="AY242" s="47">
        <v>7.9243090895927608</v>
      </c>
      <c r="AZ242" s="47">
        <v>2</v>
      </c>
      <c r="BA242" s="47">
        <v>9.9243090895927608</v>
      </c>
      <c r="BB242" s="46">
        <v>1.1083895010419693</v>
      </c>
      <c r="BC242" s="44">
        <v>2</v>
      </c>
      <c r="BD242" s="47">
        <v>1.8044198344714109</v>
      </c>
      <c r="BE242" s="54" t="s">
        <v>1465</v>
      </c>
      <c r="BF242" s="54" t="s">
        <v>1059</v>
      </c>
      <c r="BG242" s="54" t="s">
        <v>1060</v>
      </c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 t="s">
        <v>1057</v>
      </c>
      <c r="BZ242" s="33"/>
      <c r="CA242" s="33"/>
      <c r="CB242" s="33"/>
      <c r="CC242" s="33"/>
      <c r="CD242" s="33"/>
      <c r="CE242" s="49"/>
    </row>
    <row r="243" spans="1:83" s="122" customFormat="1" x14ac:dyDescent="0.25">
      <c r="T243" s="94">
        <v>3238</v>
      </c>
      <c r="U243" s="54" t="s">
        <v>717</v>
      </c>
      <c r="V243" s="62">
        <v>45645.650694444441</v>
      </c>
      <c r="W243" s="54" t="s">
        <v>896</v>
      </c>
      <c r="X243" s="54" t="s">
        <v>500</v>
      </c>
      <c r="Y243" s="54">
        <v>1</v>
      </c>
      <c r="Z243" s="54" t="s">
        <v>508</v>
      </c>
      <c r="AA243" s="54" t="s">
        <v>620</v>
      </c>
      <c r="AB243" s="54" t="s">
        <v>624</v>
      </c>
      <c r="AC243" s="54" t="s">
        <v>1</v>
      </c>
      <c r="AD243" s="54" t="s">
        <v>1377</v>
      </c>
      <c r="AE243" s="54" t="s">
        <v>617</v>
      </c>
      <c r="AF243" s="54" t="s">
        <v>504</v>
      </c>
      <c r="AG243" s="54" t="s">
        <v>646</v>
      </c>
      <c r="AH243" s="54" t="s">
        <v>1478</v>
      </c>
      <c r="AI243" s="54"/>
      <c r="AJ243" s="54" t="s">
        <v>688</v>
      </c>
      <c r="AK243" s="54"/>
      <c r="AL243" s="50" t="s">
        <v>432</v>
      </c>
      <c r="AM243" s="55" t="s">
        <v>874</v>
      </c>
      <c r="AN243" s="56">
        <v>-0.11666666652308777</v>
      </c>
      <c r="AO243" s="57" t="s">
        <v>710</v>
      </c>
      <c r="AP243" s="58" t="s">
        <v>32</v>
      </c>
      <c r="AQ243" s="58" t="s">
        <v>71</v>
      </c>
      <c r="AR243" s="58" t="s">
        <v>1269</v>
      </c>
      <c r="AS243" s="58" t="s">
        <v>189</v>
      </c>
      <c r="AT243" s="58" t="s">
        <v>867</v>
      </c>
      <c r="AU243" s="59">
        <v>68.924057000000005</v>
      </c>
      <c r="AV243" s="59">
        <v>137.719281</v>
      </c>
      <c r="AW243" s="59">
        <v>70.253069999999994</v>
      </c>
      <c r="AX243" s="60">
        <v>276.89640800000001</v>
      </c>
      <c r="AY243" s="51">
        <v>5.3816402398190046</v>
      </c>
      <c r="AZ243" s="51">
        <v>2</v>
      </c>
      <c r="BA243" s="51">
        <v>7.3816402398190046</v>
      </c>
      <c r="BB243" s="60">
        <v>1.490183704789942</v>
      </c>
      <c r="BC243" s="58">
        <v>1</v>
      </c>
      <c r="BD243" s="51">
        <v>0.67105820361990953</v>
      </c>
      <c r="BE243" s="33" t="s">
        <v>1466</v>
      </c>
      <c r="BF243" s="70">
        <v>44061</v>
      </c>
      <c r="BG243" s="70">
        <v>53004</v>
      </c>
      <c r="BH243" s="70"/>
      <c r="BI243" s="70"/>
      <c r="BJ243" s="70"/>
      <c r="BK243" s="70"/>
      <c r="BL243" s="70"/>
      <c r="BM243" s="70"/>
      <c r="BN243" s="70"/>
      <c r="BO243" s="70"/>
      <c r="BP243" s="70"/>
      <c r="BQ243" s="70"/>
      <c r="BR243" s="70"/>
      <c r="BS243" s="70"/>
      <c r="BT243" s="70"/>
      <c r="BU243" s="70"/>
      <c r="BV243" s="70"/>
      <c r="BW243" s="70"/>
      <c r="BX243" s="70"/>
      <c r="BY243" s="70" t="s">
        <v>1065</v>
      </c>
      <c r="BZ243" s="70"/>
      <c r="CA243" s="70"/>
      <c r="CB243" s="70"/>
      <c r="CC243" s="70"/>
      <c r="CD243" s="70"/>
      <c r="CE243" s="70"/>
    </row>
    <row r="244" spans="1:83" s="122" customFormat="1" x14ac:dyDescent="0.25">
      <c r="T244" s="106">
        <v>3244</v>
      </c>
      <c r="U244" s="33" t="s">
        <v>743</v>
      </c>
      <c r="V244" s="39">
        <v>45645.737500000003</v>
      </c>
      <c r="W244" s="33" t="s">
        <v>1198</v>
      </c>
      <c r="X244" s="33" t="s">
        <v>489</v>
      </c>
      <c r="Y244" s="33">
        <v>1</v>
      </c>
      <c r="Z244" s="33" t="s">
        <v>6</v>
      </c>
      <c r="AA244" s="33" t="s">
        <v>620</v>
      </c>
      <c r="AB244" s="33" t="s">
        <v>624</v>
      </c>
      <c r="AC244" s="33" t="s">
        <v>1</v>
      </c>
      <c r="AD244" s="33" t="s">
        <v>1377</v>
      </c>
      <c r="AE244" s="33" t="s">
        <v>1492</v>
      </c>
      <c r="AF244" s="33" t="s">
        <v>855</v>
      </c>
      <c r="AG244" s="33" t="s">
        <v>855</v>
      </c>
      <c r="AH244" s="33"/>
      <c r="AI244" s="33"/>
      <c r="AJ244" s="33" t="s">
        <v>687</v>
      </c>
      <c r="AK244" s="33"/>
      <c r="AL244" s="40" t="e">
        <v>#N/A</v>
      </c>
      <c r="AM244" s="41" t="s">
        <v>874</v>
      </c>
      <c r="AN244" s="42">
        <v>1.6666666546370834E-2</v>
      </c>
      <c r="AO244" s="43" t="s">
        <v>710</v>
      </c>
      <c r="AP244" s="44" t="s">
        <v>1230</v>
      </c>
      <c r="AQ244" s="44" t="s">
        <v>1230</v>
      </c>
      <c r="AR244" s="44" t="s">
        <v>1231</v>
      </c>
      <c r="AS244" s="44" t="s">
        <v>1232</v>
      </c>
      <c r="AT244" s="44" t="s">
        <v>1231</v>
      </c>
      <c r="AU244" s="45" t="e">
        <v>#N/A</v>
      </c>
      <c r="AV244" s="45" t="e">
        <v>#N/A</v>
      </c>
      <c r="AW244" s="45" t="e">
        <v>#N/A</v>
      </c>
      <c r="AX244" s="46">
        <v>200</v>
      </c>
      <c r="AY244" s="47" t="e">
        <v>#N/A</v>
      </c>
      <c r="AZ244" s="47">
        <v>2</v>
      </c>
      <c r="BA244" s="47" t="e">
        <v>#N/A</v>
      </c>
      <c r="BB244" s="46" t="e">
        <v>#N/A</v>
      </c>
      <c r="BC244" s="44">
        <v>1</v>
      </c>
      <c r="BD244" s="47" t="e">
        <v>#N/A</v>
      </c>
      <c r="BE244" s="33" t="s">
        <v>1473</v>
      </c>
      <c r="BF244" s="33" t="s">
        <v>1455</v>
      </c>
      <c r="BG244" s="33" t="s">
        <v>1456</v>
      </c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 t="s">
        <v>1169</v>
      </c>
      <c r="BZ244" s="70"/>
      <c r="CA244" s="70"/>
      <c r="CB244" s="70"/>
      <c r="CC244" s="70"/>
      <c r="CD244" s="70"/>
      <c r="CE244" s="70"/>
    </row>
    <row r="245" spans="1:83" s="122" customFormat="1" x14ac:dyDescent="0.25">
      <c r="T245" s="94">
        <v>3252</v>
      </c>
      <c r="U245" s="54" t="s">
        <v>717</v>
      </c>
      <c r="V245" s="62">
        <v>45645.867361111108</v>
      </c>
      <c r="W245" s="54" t="s">
        <v>631</v>
      </c>
      <c r="X245" s="54" t="s">
        <v>500</v>
      </c>
      <c r="Y245" s="54">
        <v>2</v>
      </c>
      <c r="Z245" s="54" t="s">
        <v>543</v>
      </c>
      <c r="AA245" s="54" t="s">
        <v>620</v>
      </c>
      <c r="AB245" s="54" t="s">
        <v>621</v>
      </c>
      <c r="AC245" s="54" t="s">
        <v>531</v>
      </c>
      <c r="AD245" s="54" t="s">
        <v>1377</v>
      </c>
      <c r="AE245" s="54" t="s">
        <v>1501</v>
      </c>
      <c r="AF245" s="54" t="s">
        <v>636</v>
      </c>
      <c r="AG245" s="54" t="s">
        <v>636</v>
      </c>
      <c r="AH245" s="54"/>
      <c r="AI245" s="54" t="s">
        <v>633</v>
      </c>
      <c r="AJ245" s="54" t="s">
        <v>687</v>
      </c>
      <c r="AK245" s="54"/>
      <c r="AL245" s="50" t="s">
        <v>478</v>
      </c>
      <c r="AM245" s="55" t="s">
        <v>874</v>
      </c>
      <c r="AN245" s="56">
        <v>1.0166666666627862</v>
      </c>
      <c r="AO245" s="57" t="s">
        <v>710</v>
      </c>
      <c r="AP245" s="58" t="s">
        <v>404</v>
      </c>
      <c r="AQ245" s="58" t="s">
        <v>404</v>
      </c>
      <c r="AR245" s="58" t="s">
        <v>1177</v>
      </c>
      <c r="AS245" s="58" t="s">
        <v>409</v>
      </c>
      <c r="AT245" s="58" t="s">
        <v>1177</v>
      </c>
      <c r="AU245" s="59">
        <v>1130.1354690000001</v>
      </c>
      <c r="AV245" s="59">
        <v>0</v>
      </c>
      <c r="AW245" s="59">
        <v>1130.1354690000001</v>
      </c>
      <c r="AX245" s="60">
        <v>2260.2709380000001</v>
      </c>
      <c r="AY245" s="51">
        <v>34.773399046153848</v>
      </c>
      <c r="AZ245" s="51">
        <v>2</v>
      </c>
      <c r="BA245" s="51">
        <v>36.773399046153848</v>
      </c>
      <c r="BB245" s="60">
        <v>0.29912926967110204</v>
      </c>
      <c r="BC245" s="58">
        <v>2</v>
      </c>
      <c r="BD245" s="51">
        <v>6.6860725538461541</v>
      </c>
      <c r="BE245" s="33" t="s">
        <v>1473</v>
      </c>
      <c r="BF245" s="70" t="s">
        <v>1460</v>
      </c>
      <c r="BG245" s="70" t="s">
        <v>1167</v>
      </c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  <c r="BW245" s="70"/>
      <c r="BX245" s="70"/>
      <c r="BY245" s="70" t="s">
        <v>1459</v>
      </c>
      <c r="BZ245" s="70"/>
      <c r="CA245" s="70"/>
      <c r="CB245" s="70"/>
      <c r="CC245" s="70"/>
      <c r="CD245" s="70"/>
      <c r="CE245" s="70"/>
    </row>
    <row r="246" spans="1:83" s="122" customFormat="1" ht="15.75" thickBot="1" x14ac:dyDescent="0.3">
      <c r="T246" s="106">
        <v>3253</v>
      </c>
      <c r="U246" s="33" t="s">
        <v>717</v>
      </c>
      <c r="V246" s="39">
        <v>45645.870138888888</v>
      </c>
      <c r="W246" s="33" t="s">
        <v>1432</v>
      </c>
      <c r="X246" s="33" t="s">
        <v>491</v>
      </c>
      <c r="Y246" s="33">
        <v>2</v>
      </c>
      <c r="Z246" s="33" t="s">
        <v>543</v>
      </c>
      <c r="AA246" s="33" t="s">
        <v>620</v>
      </c>
      <c r="AB246" s="33" t="s">
        <v>621</v>
      </c>
      <c r="AC246" s="33" t="s">
        <v>531</v>
      </c>
      <c r="AD246" s="33" t="s">
        <v>1377</v>
      </c>
      <c r="AE246" s="33" t="s">
        <v>1502</v>
      </c>
      <c r="AF246" s="33" t="s">
        <v>636</v>
      </c>
      <c r="AG246" s="33" t="s">
        <v>636</v>
      </c>
      <c r="AH246" s="33"/>
      <c r="AI246" s="33" t="s">
        <v>633</v>
      </c>
      <c r="AJ246" s="33" t="s">
        <v>687</v>
      </c>
      <c r="AK246" s="33"/>
      <c r="AL246" s="40" t="s">
        <v>478</v>
      </c>
      <c r="AM246" s="41" t="s">
        <v>874</v>
      </c>
      <c r="AN246" s="42">
        <v>1.0166666666627862</v>
      </c>
      <c r="AO246" s="43" t="s">
        <v>710</v>
      </c>
      <c r="AP246" s="44" t="s">
        <v>404</v>
      </c>
      <c r="AQ246" s="44" t="s">
        <v>404</v>
      </c>
      <c r="AR246" s="44" t="s">
        <v>1177</v>
      </c>
      <c r="AS246" s="44" t="s">
        <v>409</v>
      </c>
      <c r="AT246" s="44" t="s">
        <v>1177</v>
      </c>
      <c r="AU246" s="45">
        <v>1130.1354690000001</v>
      </c>
      <c r="AV246" s="45">
        <v>0</v>
      </c>
      <c r="AW246" s="45">
        <v>1130.1354690000001</v>
      </c>
      <c r="AX246" s="46">
        <v>2260.2709380000001</v>
      </c>
      <c r="AY246" s="47">
        <v>34.773399046153848</v>
      </c>
      <c r="AZ246" s="47">
        <v>2</v>
      </c>
      <c r="BA246" s="47">
        <v>36.773399046153848</v>
      </c>
      <c r="BB246" s="46">
        <v>0.29912926967110204</v>
      </c>
      <c r="BC246" s="44">
        <v>2</v>
      </c>
      <c r="BD246" s="47">
        <v>6.6860725538461541</v>
      </c>
      <c r="BE246" s="33" t="s">
        <v>1473</v>
      </c>
      <c r="BF246" s="70" t="s">
        <v>1460</v>
      </c>
      <c r="BG246" s="70" t="s">
        <v>1167</v>
      </c>
      <c r="BH246" s="70" t="s">
        <v>1460</v>
      </c>
      <c r="BI246" s="70" t="s">
        <v>1167</v>
      </c>
      <c r="BJ246" s="70"/>
      <c r="BK246" s="70"/>
      <c r="BL246" s="70"/>
      <c r="BM246" s="70"/>
      <c r="BN246" s="70"/>
      <c r="BO246" s="70"/>
      <c r="BP246" s="70"/>
      <c r="BQ246" s="70"/>
      <c r="BR246" s="70"/>
      <c r="BS246" s="70"/>
      <c r="BT246" s="70"/>
      <c r="BU246" s="70"/>
      <c r="BV246" s="70"/>
      <c r="BW246" s="70"/>
      <c r="BX246" s="70"/>
      <c r="BY246" s="70" t="s">
        <v>1459</v>
      </c>
      <c r="BZ246" s="70"/>
      <c r="CA246" s="70"/>
      <c r="CB246" s="70"/>
      <c r="CC246" s="70"/>
      <c r="CD246" s="70"/>
      <c r="CE246" s="70"/>
    </row>
    <row r="247" spans="1:83" s="138" customFormat="1" x14ac:dyDescent="0.25">
      <c r="A247" s="137"/>
      <c r="T247" s="139">
        <v>3173</v>
      </c>
      <c r="U247" s="140" t="s">
        <v>743</v>
      </c>
      <c r="V247" s="140">
        <v>45643.024305555555</v>
      </c>
      <c r="W247" s="140" t="s">
        <v>527</v>
      </c>
      <c r="X247" s="140" t="s">
        <v>493</v>
      </c>
      <c r="Y247" s="140">
        <v>1</v>
      </c>
      <c r="Z247" s="140" t="s">
        <v>4</v>
      </c>
      <c r="AA247" s="140" t="s">
        <v>620</v>
      </c>
      <c r="AB247" s="140" t="s">
        <v>621</v>
      </c>
      <c r="AC247" s="140" t="s">
        <v>1</v>
      </c>
      <c r="AD247" s="140" t="s">
        <v>1385</v>
      </c>
      <c r="AE247" s="140" t="s">
        <v>604</v>
      </c>
      <c r="AF247" s="140" t="s">
        <v>590</v>
      </c>
      <c r="AG247" s="140" t="s">
        <v>640</v>
      </c>
      <c r="AH247" s="140"/>
      <c r="AI247" s="140"/>
      <c r="AJ247" s="140" t="s">
        <v>688</v>
      </c>
      <c r="AK247" s="141" t="s">
        <v>452</v>
      </c>
      <c r="AL247" s="141" t="s">
        <v>460</v>
      </c>
      <c r="AM247" s="142" t="s">
        <v>862</v>
      </c>
      <c r="AN247" s="143">
        <v>81.416666666627862</v>
      </c>
      <c r="AO247" s="144" t="s">
        <v>710</v>
      </c>
      <c r="AP247" s="145" t="s">
        <v>125</v>
      </c>
      <c r="AQ247" s="145" t="s">
        <v>132</v>
      </c>
      <c r="AR247" s="145" t="s">
        <v>879</v>
      </c>
      <c r="AS247" s="145" t="s">
        <v>309</v>
      </c>
      <c r="AT247" s="145" t="s">
        <v>878</v>
      </c>
      <c r="AU247" s="146">
        <v>186.534639</v>
      </c>
      <c r="AV247" s="146">
        <v>74.06474</v>
      </c>
      <c r="AW247" s="146">
        <v>156.28737799999999</v>
      </c>
      <c r="AX247" s="147">
        <v>416.88675699999999</v>
      </c>
      <c r="AY247" s="148">
        <v>7.016884641628959</v>
      </c>
      <c r="AZ247" s="148">
        <v>2</v>
      </c>
      <c r="BA247" s="148">
        <v>9.016884641628959</v>
      </c>
      <c r="BB247" s="147">
        <v>1.2199335399296822</v>
      </c>
      <c r="BC247" s="145">
        <v>1</v>
      </c>
      <c r="BD247" s="148">
        <v>0.81971678560263261</v>
      </c>
      <c r="BE247" s="140" t="s">
        <v>1466</v>
      </c>
      <c r="BF247" s="140">
        <v>44032</v>
      </c>
      <c r="BG247" s="140">
        <v>53005</v>
      </c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140"/>
      <c r="BV247" s="140"/>
      <c r="BW247" s="140"/>
      <c r="BX247" s="140"/>
      <c r="BY247" s="140" t="s">
        <v>1095</v>
      </c>
      <c r="BZ247" s="140"/>
      <c r="CA247" s="140"/>
      <c r="CB247" s="140"/>
      <c r="CC247" s="140"/>
      <c r="CD247" s="140"/>
      <c r="CE247" s="149"/>
    </row>
    <row r="248" spans="1:83" s="122" customFormat="1" x14ac:dyDescent="0.25">
      <c r="A248" s="150"/>
      <c r="T248" s="106">
        <v>3175</v>
      </c>
      <c r="U248" s="33" t="s">
        <v>743</v>
      </c>
      <c r="V248" s="33">
        <v>45643.024305555555</v>
      </c>
      <c r="W248" s="33" t="s">
        <v>527</v>
      </c>
      <c r="X248" s="33" t="s">
        <v>491</v>
      </c>
      <c r="Y248" s="33">
        <v>1</v>
      </c>
      <c r="Z248" s="33" t="s">
        <v>4</v>
      </c>
      <c r="AA248" s="33" t="s">
        <v>620</v>
      </c>
      <c r="AB248" s="33" t="s">
        <v>621</v>
      </c>
      <c r="AC248" s="33" t="s">
        <v>1</v>
      </c>
      <c r="AD248" s="33" t="s">
        <v>1385</v>
      </c>
      <c r="AE248" s="33" t="s">
        <v>604</v>
      </c>
      <c r="AF248" s="33" t="s">
        <v>590</v>
      </c>
      <c r="AG248" s="33" t="s">
        <v>640</v>
      </c>
      <c r="AH248" s="33"/>
      <c r="AI248" s="33"/>
      <c r="AJ248" s="33" t="s">
        <v>688</v>
      </c>
      <c r="AK248" s="40" t="s">
        <v>452</v>
      </c>
      <c r="AL248" s="40" t="s">
        <v>460</v>
      </c>
      <c r="AM248" s="41" t="s">
        <v>862</v>
      </c>
      <c r="AN248" s="42">
        <v>81.416666666627862</v>
      </c>
      <c r="AO248" s="43" t="s">
        <v>710</v>
      </c>
      <c r="AP248" s="44" t="s">
        <v>125</v>
      </c>
      <c r="AQ248" s="44" t="s">
        <v>132</v>
      </c>
      <c r="AR248" s="44" t="s">
        <v>879</v>
      </c>
      <c r="AS248" s="44" t="s">
        <v>309</v>
      </c>
      <c r="AT248" s="44" t="s">
        <v>878</v>
      </c>
      <c r="AU248" s="45">
        <v>186.534639</v>
      </c>
      <c r="AV248" s="45">
        <v>74.06474</v>
      </c>
      <c r="AW248" s="45">
        <v>156.28737799999999</v>
      </c>
      <c r="AX248" s="46">
        <v>416.88675699999999</v>
      </c>
      <c r="AY248" s="47">
        <v>7.016884641628959</v>
      </c>
      <c r="AZ248" s="47">
        <v>2</v>
      </c>
      <c r="BA248" s="47">
        <v>9.016884641628959</v>
      </c>
      <c r="BB248" s="46">
        <v>1.2199335399296822</v>
      </c>
      <c r="BC248" s="44">
        <v>1</v>
      </c>
      <c r="BD248" s="47">
        <v>0.81971678560263261</v>
      </c>
      <c r="BE248" s="33" t="s">
        <v>1489</v>
      </c>
      <c r="BF248" s="33" t="s">
        <v>1058</v>
      </c>
      <c r="BG248" s="33" t="s">
        <v>961</v>
      </c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 t="s">
        <v>960</v>
      </c>
      <c r="BZ248" s="33"/>
      <c r="CA248" s="33"/>
      <c r="CB248" s="33"/>
      <c r="CC248" s="33"/>
      <c r="CD248" s="33"/>
      <c r="CE248" s="49"/>
    </row>
    <row r="249" spans="1:83" s="122" customFormat="1" x14ac:dyDescent="0.25">
      <c r="A249" s="150"/>
      <c r="T249" s="94">
        <v>3169</v>
      </c>
      <c r="U249" s="54" t="s">
        <v>743</v>
      </c>
      <c r="V249" s="54">
        <v>45643.024305555555</v>
      </c>
      <c r="W249" s="54" t="s">
        <v>527</v>
      </c>
      <c r="X249" s="54" t="s">
        <v>503</v>
      </c>
      <c r="Y249" s="54">
        <v>1</v>
      </c>
      <c r="Z249" s="54" t="s">
        <v>4</v>
      </c>
      <c r="AA249" s="54" t="s">
        <v>620</v>
      </c>
      <c r="AB249" s="54" t="s">
        <v>621</v>
      </c>
      <c r="AC249" s="54" t="s">
        <v>1</v>
      </c>
      <c r="AD249" s="54" t="s">
        <v>1385</v>
      </c>
      <c r="AE249" s="54" t="s">
        <v>604</v>
      </c>
      <c r="AF249" s="54" t="s">
        <v>590</v>
      </c>
      <c r="AG249" s="54" t="s">
        <v>640</v>
      </c>
      <c r="AH249" s="54"/>
      <c r="AI249" s="54"/>
      <c r="AJ249" s="54" t="s">
        <v>688</v>
      </c>
      <c r="AK249" s="50" t="s">
        <v>452</v>
      </c>
      <c r="AL249" s="50" t="s">
        <v>460</v>
      </c>
      <c r="AM249" s="55" t="s">
        <v>862</v>
      </c>
      <c r="AN249" s="56">
        <v>81.416666666627862</v>
      </c>
      <c r="AO249" s="57" t="s">
        <v>710</v>
      </c>
      <c r="AP249" s="58" t="s">
        <v>125</v>
      </c>
      <c r="AQ249" s="58" t="s">
        <v>132</v>
      </c>
      <c r="AR249" s="58" t="s">
        <v>879</v>
      </c>
      <c r="AS249" s="58" t="s">
        <v>309</v>
      </c>
      <c r="AT249" s="58" t="s">
        <v>878</v>
      </c>
      <c r="AU249" s="59">
        <v>186.534639</v>
      </c>
      <c r="AV249" s="59">
        <v>74.06474</v>
      </c>
      <c r="AW249" s="59">
        <v>156.28737799999999</v>
      </c>
      <c r="AX249" s="60">
        <v>416.88675699999999</v>
      </c>
      <c r="AY249" s="51">
        <v>7.016884641628959</v>
      </c>
      <c r="AZ249" s="51">
        <v>2</v>
      </c>
      <c r="BA249" s="51">
        <v>9.016884641628959</v>
      </c>
      <c r="BB249" s="60">
        <v>1.2199335399296822</v>
      </c>
      <c r="BC249" s="58">
        <v>1</v>
      </c>
      <c r="BD249" s="51">
        <v>0.81971678560263261</v>
      </c>
      <c r="BE249" s="33" t="s">
        <v>1489</v>
      </c>
      <c r="BF249" s="54" t="s">
        <v>1055</v>
      </c>
      <c r="BG249" s="54" t="s">
        <v>1056</v>
      </c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 t="s">
        <v>1054</v>
      </c>
      <c r="BZ249" s="54"/>
      <c r="CA249" s="54"/>
      <c r="CB249" s="54"/>
      <c r="CC249" s="54"/>
      <c r="CD249" s="54"/>
      <c r="CE249" s="61"/>
    </row>
    <row r="250" spans="1:83" s="122" customFormat="1" x14ac:dyDescent="0.25">
      <c r="A250" s="150"/>
      <c r="T250" s="106">
        <v>3170</v>
      </c>
      <c r="U250" s="33" t="s">
        <v>743</v>
      </c>
      <c r="V250" s="33">
        <v>45643.024305555555</v>
      </c>
      <c r="W250" s="33" t="s">
        <v>527</v>
      </c>
      <c r="X250" s="33" t="s">
        <v>489</v>
      </c>
      <c r="Y250" s="33">
        <v>1</v>
      </c>
      <c r="Z250" s="33" t="s">
        <v>4</v>
      </c>
      <c r="AA250" s="33" t="s">
        <v>620</v>
      </c>
      <c r="AB250" s="33" t="s">
        <v>621</v>
      </c>
      <c r="AC250" s="33" t="s">
        <v>1</v>
      </c>
      <c r="AD250" s="33" t="s">
        <v>1385</v>
      </c>
      <c r="AE250" s="33" t="s">
        <v>604</v>
      </c>
      <c r="AF250" s="33" t="s">
        <v>590</v>
      </c>
      <c r="AG250" s="33" t="s">
        <v>640</v>
      </c>
      <c r="AH250" s="33"/>
      <c r="AI250" s="33"/>
      <c r="AJ250" s="33" t="s">
        <v>688</v>
      </c>
      <c r="AK250" s="40" t="s">
        <v>452</v>
      </c>
      <c r="AL250" s="40" t="s">
        <v>460</v>
      </c>
      <c r="AM250" s="41" t="s">
        <v>862</v>
      </c>
      <c r="AN250" s="42">
        <v>81.416666666627862</v>
      </c>
      <c r="AO250" s="43" t="s">
        <v>710</v>
      </c>
      <c r="AP250" s="44" t="s">
        <v>125</v>
      </c>
      <c r="AQ250" s="44" t="s">
        <v>132</v>
      </c>
      <c r="AR250" s="44" t="s">
        <v>879</v>
      </c>
      <c r="AS250" s="44" t="s">
        <v>309</v>
      </c>
      <c r="AT250" s="44" t="s">
        <v>878</v>
      </c>
      <c r="AU250" s="45">
        <v>186.534639</v>
      </c>
      <c r="AV250" s="45">
        <v>74.06474</v>
      </c>
      <c r="AW250" s="45">
        <v>156.28737799999999</v>
      </c>
      <c r="AX250" s="46">
        <v>416.88675699999999</v>
      </c>
      <c r="AY250" s="47">
        <v>7.016884641628959</v>
      </c>
      <c r="AZ250" s="47">
        <v>2</v>
      </c>
      <c r="BA250" s="47">
        <v>9.016884641628959</v>
      </c>
      <c r="BB250" s="46">
        <v>1.2199335399296822</v>
      </c>
      <c r="BC250" s="44">
        <v>1</v>
      </c>
      <c r="BD250" s="47">
        <v>0.81971678560263261</v>
      </c>
      <c r="BE250" s="54" t="s">
        <v>1466</v>
      </c>
      <c r="BF250" s="33">
        <v>44061</v>
      </c>
      <c r="BG250" s="33">
        <v>53010</v>
      </c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 t="s">
        <v>1049</v>
      </c>
      <c r="BZ250" s="33"/>
      <c r="CA250" s="33"/>
      <c r="CB250" s="33"/>
      <c r="CC250" s="33"/>
      <c r="CD250" s="33"/>
      <c r="CE250" s="49"/>
    </row>
    <row r="251" spans="1:83" s="122" customFormat="1" x14ac:dyDescent="0.25">
      <c r="A251" s="150"/>
      <c r="T251" s="94">
        <v>3171</v>
      </c>
      <c r="U251" s="54" t="s">
        <v>743</v>
      </c>
      <c r="V251" s="54">
        <v>45643.024305555555</v>
      </c>
      <c r="W251" s="54" t="s">
        <v>527</v>
      </c>
      <c r="X251" s="54" t="s">
        <v>491</v>
      </c>
      <c r="Y251" s="54">
        <v>1</v>
      </c>
      <c r="Z251" s="54" t="s">
        <v>4</v>
      </c>
      <c r="AA251" s="54" t="s">
        <v>620</v>
      </c>
      <c r="AB251" s="54" t="s">
        <v>621</v>
      </c>
      <c r="AC251" s="54" t="s">
        <v>1</v>
      </c>
      <c r="AD251" s="54" t="s">
        <v>1385</v>
      </c>
      <c r="AE251" s="54" t="s">
        <v>604</v>
      </c>
      <c r="AF251" s="54" t="s">
        <v>590</v>
      </c>
      <c r="AG251" s="54" t="s">
        <v>640</v>
      </c>
      <c r="AH251" s="54"/>
      <c r="AI251" s="54"/>
      <c r="AJ251" s="54" t="s">
        <v>688</v>
      </c>
      <c r="AK251" s="50" t="s">
        <v>452</v>
      </c>
      <c r="AL251" s="50" t="s">
        <v>460</v>
      </c>
      <c r="AM251" s="55" t="s">
        <v>862</v>
      </c>
      <c r="AN251" s="56">
        <v>81.416666666627862</v>
      </c>
      <c r="AO251" s="57" t="s">
        <v>710</v>
      </c>
      <c r="AP251" s="58" t="s">
        <v>125</v>
      </c>
      <c r="AQ251" s="58" t="s">
        <v>132</v>
      </c>
      <c r="AR251" s="58" t="s">
        <v>879</v>
      </c>
      <c r="AS251" s="58" t="s">
        <v>309</v>
      </c>
      <c r="AT251" s="58" t="s">
        <v>878</v>
      </c>
      <c r="AU251" s="59">
        <v>186.534639</v>
      </c>
      <c r="AV251" s="59">
        <v>74.06474</v>
      </c>
      <c r="AW251" s="59">
        <v>156.28737799999999</v>
      </c>
      <c r="AX251" s="60">
        <v>416.88675699999999</v>
      </c>
      <c r="AY251" s="51">
        <v>7.016884641628959</v>
      </c>
      <c r="AZ251" s="51">
        <v>2</v>
      </c>
      <c r="BA251" s="51">
        <v>9.016884641628959</v>
      </c>
      <c r="BB251" s="60">
        <v>1.2199335399296822</v>
      </c>
      <c r="BC251" s="58">
        <v>1</v>
      </c>
      <c r="BD251" s="51">
        <v>0.81971678560263261</v>
      </c>
      <c r="BE251" s="54" t="s">
        <v>1466</v>
      </c>
      <c r="BF251" s="54">
        <v>44003</v>
      </c>
      <c r="BG251" s="54">
        <v>53034</v>
      </c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 t="s">
        <v>1075</v>
      </c>
      <c r="BZ251" s="54"/>
      <c r="CA251" s="54"/>
      <c r="CB251" s="54"/>
      <c r="CC251" s="54"/>
      <c r="CD251" s="54"/>
      <c r="CE251" s="61"/>
    </row>
    <row r="252" spans="1:83" s="122" customFormat="1" x14ac:dyDescent="0.25">
      <c r="A252" s="150"/>
      <c r="T252" s="106">
        <v>3187</v>
      </c>
      <c r="U252" s="33" t="s">
        <v>742</v>
      </c>
      <c r="V252" s="68">
        <v>45643.78402777778</v>
      </c>
      <c r="W252" s="33" t="s">
        <v>770</v>
      </c>
      <c r="X252" s="33" t="s">
        <v>496</v>
      </c>
      <c r="Y252" s="33">
        <v>2</v>
      </c>
      <c r="Z252" s="33" t="s">
        <v>771</v>
      </c>
      <c r="AA252" s="33" t="s">
        <v>620</v>
      </c>
      <c r="AB252" s="33" t="s">
        <v>624</v>
      </c>
      <c r="AC252" s="33" t="s">
        <v>502</v>
      </c>
      <c r="AD252" s="33" t="s">
        <v>1385</v>
      </c>
      <c r="AE252" s="33" t="s">
        <v>604</v>
      </c>
      <c r="AF252" s="33" t="s">
        <v>552</v>
      </c>
      <c r="AG252" s="33" t="s">
        <v>517</v>
      </c>
      <c r="AH252" s="33" t="s">
        <v>1417</v>
      </c>
      <c r="AI252" s="33"/>
      <c r="AJ252" s="33" t="s">
        <v>688</v>
      </c>
      <c r="AK252" s="40" t="s">
        <v>448</v>
      </c>
      <c r="AL252" s="40" t="s">
        <v>458</v>
      </c>
      <c r="AM252" s="41" t="s">
        <v>862</v>
      </c>
      <c r="AN252" s="42">
        <v>63.18333333323244</v>
      </c>
      <c r="AO252" s="43" t="s">
        <v>710</v>
      </c>
      <c r="AP252" s="44" t="s">
        <v>142</v>
      </c>
      <c r="AQ252" s="44" t="s">
        <v>119</v>
      </c>
      <c r="AR252" s="44" t="s">
        <v>1272</v>
      </c>
      <c r="AS252" s="44" t="s">
        <v>235</v>
      </c>
      <c r="AT252" s="44" t="s">
        <v>1405</v>
      </c>
      <c r="AU252" s="45">
        <v>110.14722399999999</v>
      </c>
      <c r="AV252" s="45">
        <v>109.01486199999999</v>
      </c>
      <c r="AW252" s="45">
        <v>200.26759200000001</v>
      </c>
      <c r="AX252" s="46">
        <v>419.42967799999997</v>
      </c>
      <c r="AY252" s="47">
        <v>7.3406681303167423</v>
      </c>
      <c r="AZ252" s="47">
        <v>2</v>
      </c>
      <c r="BA252" s="47">
        <v>9.3406681303167431</v>
      </c>
      <c r="BB252" s="46">
        <v>1.1776459506464649</v>
      </c>
      <c r="BC252" s="44">
        <v>2</v>
      </c>
      <c r="BD252" s="47">
        <v>1.6983032964212261</v>
      </c>
      <c r="BE252" s="54" t="s">
        <v>1488</v>
      </c>
      <c r="BF252" s="33" t="s">
        <v>1033</v>
      </c>
      <c r="BG252" s="33" t="s">
        <v>1034</v>
      </c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 t="s">
        <v>1039</v>
      </c>
      <c r="BZ252" s="33"/>
      <c r="CA252" s="33"/>
      <c r="CB252" s="33"/>
      <c r="CC252" s="33"/>
      <c r="CD252" s="33"/>
      <c r="CE252" s="49"/>
    </row>
    <row r="253" spans="1:83" s="122" customFormat="1" x14ac:dyDescent="0.25">
      <c r="A253" s="150"/>
      <c r="T253" s="94">
        <v>3188</v>
      </c>
      <c r="U253" s="54" t="s">
        <v>742</v>
      </c>
      <c r="V253" s="65">
        <v>45643.787499999999</v>
      </c>
      <c r="W253" s="54" t="s">
        <v>770</v>
      </c>
      <c r="X253" s="54" t="s">
        <v>489</v>
      </c>
      <c r="Y253" s="54">
        <v>2</v>
      </c>
      <c r="Z253" s="54" t="s">
        <v>771</v>
      </c>
      <c r="AA253" s="54" t="s">
        <v>621</v>
      </c>
      <c r="AB253" s="54" t="s">
        <v>621</v>
      </c>
      <c r="AC253" s="54" t="s">
        <v>502</v>
      </c>
      <c r="AD253" s="54" t="s">
        <v>1385</v>
      </c>
      <c r="AE253" s="54" t="s">
        <v>604</v>
      </c>
      <c r="AF253" s="54" t="s">
        <v>552</v>
      </c>
      <c r="AG253" s="54" t="s">
        <v>517</v>
      </c>
      <c r="AH253" s="54"/>
      <c r="AI253" s="54"/>
      <c r="AJ253" s="54" t="s">
        <v>688</v>
      </c>
      <c r="AK253" s="50" t="s">
        <v>448</v>
      </c>
      <c r="AL253" s="50" t="s">
        <v>458</v>
      </c>
      <c r="AM253" s="55" t="s">
        <v>862</v>
      </c>
      <c r="AN253" s="56">
        <v>63.099999999976717</v>
      </c>
      <c r="AO253" s="57" t="s">
        <v>710</v>
      </c>
      <c r="AP253" s="58" t="s">
        <v>142</v>
      </c>
      <c r="AQ253" s="58" t="s">
        <v>119</v>
      </c>
      <c r="AR253" s="58" t="s">
        <v>1272</v>
      </c>
      <c r="AS253" s="58" t="s">
        <v>235</v>
      </c>
      <c r="AT253" s="58" t="s">
        <v>1405</v>
      </c>
      <c r="AU253" s="59">
        <v>110.14722399999999</v>
      </c>
      <c r="AV253" s="59">
        <v>109.01486199999999</v>
      </c>
      <c r="AW253" s="59">
        <v>200.26759200000001</v>
      </c>
      <c r="AX253" s="60">
        <v>419.42967799999997</v>
      </c>
      <c r="AY253" s="51">
        <v>7.3406681303167423</v>
      </c>
      <c r="AZ253" s="51">
        <v>2</v>
      </c>
      <c r="BA253" s="51">
        <v>9.3406681303167431</v>
      </c>
      <c r="BB253" s="60">
        <v>1.1776459506464649</v>
      </c>
      <c r="BC253" s="58">
        <v>2</v>
      </c>
      <c r="BD253" s="51">
        <v>1.6983032964212261</v>
      </c>
      <c r="BE253" s="33" t="s">
        <v>1489</v>
      </c>
      <c r="BF253" s="54" t="s">
        <v>1457</v>
      </c>
      <c r="BG253" s="54" t="s">
        <v>1458</v>
      </c>
      <c r="BH253" s="54" t="s">
        <v>1059</v>
      </c>
      <c r="BI253" s="54" t="s">
        <v>1060</v>
      </c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 t="s">
        <v>1321</v>
      </c>
      <c r="BZ253" s="54" t="s">
        <v>1057</v>
      </c>
      <c r="CA253" s="54"/>
      <c r="CB253" s="54"/>
      <c r="CC253" s="54"/>
      <c r="CD253" s="54"/>
      <c r="CE253" s="61"/>
    </row>
    <row r="254" spans="1:83" s="122" customFormat="1" x14ac:dyDescent="0.25">
      <c r="A254" s="150"/>
      <c r="T254" s="94">
        <v>3217</v>
      </c>
      <c r="U254" s="54" t="s">
        <v>718</v>
      </c>
      <c r="V254" s="54">
        <v>45644.59375</v>
      </c>
      <c r="W254" s="54" t="s">
        <v>575</v>
      </c>
      <c r="X254" s="54" t="s">
        <v>719</v>
      </c>
      <c r="Y254" s="54">
        <v>7</v>
      </c>
      <c r="Z254" s="54" t="s">
        <v>4</v>
      </c>
      <c r="AA254" s="54" t="s">
        <v>622</v>
      </c>
      <c r="AB254" s="54" t="s">
        <v>621</v>
      </c>
      <c r="AC254" s="54" t="s">
        <v>1</v>
      </c>
      <c r="AD254" s="54" t="s">
        <v>1385</v>
      </c>
      <c r="AE254" s="54" t="s">
        <v>593</v>
      </c>
      <c r="AF254" s="54" t="s">
        <v>584</v>
      </c>
      <c r="AG254" s="54" t="s">
        <v>681</v>
      </c>
      <c r="AH254" s="54"/>
      <c r="AI254" s="54"/>
      <c r="AJ254" s="54" t="s">
        <v>688</v>
      </c>
      <c r="AK254" s="50" t="s">
        <v>432</v>
      </c>
      <c r="AL254" s="50" t="s">
        <v>429</v>
      </c>
      <c r="AM254" s="55" t="s">
        <v>874</v>
      </c>
      <c r="AN254" s="56">
        <v>44.750000000058208</v>
      </c>
      <c r="AO254" s="57" t="s">
        <v>710</v>
      </c>
      <c r="AP254" s="58" t="s">
        <v>146</v>
      </c>
      <c r="AQ254" s="58" t="s">
        <v>42</v>
      </c>
      <c r="AR254" s="58" t="s">
        <v>1304</v>
      </c>
      <c r="AS254" s="58" t="s">
        <v>170</v>
      </c>
      <c r="AT254" s="58" t="s">
        <v>1484</v>
      </c>
      <c r="AU254" s="59">
        <v>81.369117000000003</v>
      </c>
      <c r="AV254" s="59">
        <v>37.698469000000003</v>
      </c>
      <c r="AW254" s="59">
        <v>72.895966000000001</v>
      </c>
      <c r="AX254" s="60">
        <v>191.96355199999999</v>
      </c>
      <c r="AY254" s="51">
        <v>3.2603317692307696</v>
      </c>
      <c r="AZ254" s="51">
        <v>2</v>
      </c>
      <c r="BA254" s="51">
        <v>5.2603317692307696</v>
      </c>
      <c r="BB254" s="60">
        <v>2.0911228573722749</v>
      </c>
      <c r="BC254" s="58">
        <v>7</v>
      </c>
      <c r="BD254" s="51">
        <v>3.3474838531468531</v>
      </c>
      <c r="BE254" s="54" t="s">
        <v>1466</v>
      </c>
      <c r="BF254" s="54">
        <v>44013</v>
      </c>
      <c r="BG254" s="54">
        <v>53007</v>
      </c>
      <c r="BH254" s="54">
        <v>44026</v>
      </c>
      <c r="BI254" s="54">
        <v>53004</v>
      </c>
      <c r="BJ254" s="54">
        <v>44045</v>
      </c>
      <c r="BK254" s="54">
        <v>53003</v>
      </c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>
        <v>44021</v>
      </c>
      <c r="BZ254" s="54">
        <v>53009</v>
      </c>
      <c r="CA254" s="54" t="s">
        <v>1486</v>
      </c>
      <c r="CB254" s="54" t="s">
        <v>1141</v>
      </c>
      <c r="CC254" s="54" t="s">
        <v>976</v>
      </c>
      <c r="CD254" s="54" t="s">
        <v>1189</v>
      </c>
      <c r="CE254" s="61"/>
    </row>
    <row r="255" spans="1:83" s="122" customFormat="1" x14ac:dyDescent="0.25">
      <c r="A255" s="150"/>
      <c r="T255" s="94">
        <v>3217</v>
      </c>
      <c r="U255" s="54" t="s">
        <v>718</v>
      </c>
      <c r="V255" s="54">
        <v>45644.59375</v>
      </c>
      <c r="W255" s="54" t="s">
        <v>575</v>
      </c>
      <c r="X255" s="54" t="s">
        <v>719</v>
      </c>
      <c r="Y255" s="54">
        <v>7</v>
      </c>
      <c r="Z255" s="54" t="s">
        <v>4</v>
      </c>
      <c r="AA255" s="54" t="s">
        <v>622</v>
      </c>
      <c r="AB255" s="54" t="s">
        <v>621</v>
      </c>
      <c r="AC255" s="54" t="s">
        <v>1</v>
      </c>
      <c r="AD255" s="54" t="s">
        <v>1385</v>
      </c>
      <c r="AE255" s="54" t="s">
        <v>593</v>
      </c>
      <c r="AF255" s="54" t="s">
        <v>584</v>
      </c>
      <c r="AG255" s="54" t="s">
        <v>681</v>
      </c>
      <c r="AH255" s="54"/>
      <c r="AI255" s="54"/>
      <c r="AJ255" s="54" t="s">
        <v>688</v>
      </c>
      <c r="AK255" s="50" t="s">
        <v>432</v>
      </c>
      <c r="AL255" s="50" t="s">
        <v>429</v>
      </c>
      <c r="AM255" s="55" t="s">
        <v>874</v>
      </c>
      <c r="AN255" s="56">
        <v>44.750000000058208</v>
      </c>
      <c r="AO255" s="57" t="s">
        <v>710</v>
      </c>
      <c r="AP255" s="58" t="s">
        <v>146</v>
      </c>
      <c r="AQ255" s="58" t="s">
        <v>42</v>
      </c>
      <c r="AR255" s="58" t="s">
        <v>1304</v>
      </c>
      <c r="AS255" s="58" t="s">
        <v>170</v>
      </c>
      <c r="AT255" s="58" t="s">
        <v>1484</v>
      </c>
      <c r="AU255" s="59">
        <v>81.369117000000003</v>
      </c>
      <c r="AV255" s="59">
        <v>37.698469000000003</v>
      </c>
      <c r="AW255" s="59">
        <v>72.895966000000001</v>
      </c>
      <c r="AX255" s="60">
        <v>191.96355199999999</v>
      </c>
      <c r="AY255" s="51">
        <v>3.2603317692307696</v>
      </c>
      <c r="AZ255" s="51">
        <v>2</v>
      </c>
      <c r="BA255" s="51">
        <v>5.2603317692307696</v>
      </c>
      <c r="BB255" s="60">
        <v>2.0911228573722749</v>
      </c>
      <c r="BC255" s="58">
        <v>7</v>
      </c>
      <c r="BD255" s="51">
        <v>3.3474838531468531</v>
      </c>
      <c r="BE255" s="54" t="s">
        <v>1466</v>
      </c>
      <c r="BF255" s="54">
        <v>44013</v>
      </c>
      <c r="BG255" s="54">
        <v>53007</v>
      </c>
      <c r="BH255" s="54">
        <v>44006</v>
      </c>
      <c r="BI255" s="54">
        <v>53004</v>
      </c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 t="s">
        <v>1110</v>
      </c>
      <c r="CB255" s="54" t="s">
        <v>1346</v>
      </c>
      <c r="CC255" s="54"/>
      <c r="CD255" s="54"/>
      <c r="CE255" s="61"/>
    </row>
    <row r="256" spans="1:83" s="122" customFormat="1" x14ac:dyDescent="0.25">
      <c r="A256" s="150"/>
      <c r="T256" s="106">
        <v>3218</v>
      </c>
      <c r="U256" s="33" t="s">
        <v>718</v>
      </c>
      <c r="V256" s="33">
        <v>45644.595138888886</v>
      </c>
      <c r="W256" s="33" t="s">
        <v>575</v>
      </c>
      <c r="X256" s="33" t="s">
        <v>5</v>
      </c>
      <c r="Y256" s="33">
        <v>1</v>
      </c>
      <c r="Z256" s="33" t="s">
        <v>4</v>
      </c>
      <c r="AA256" s="33" t="s">
        <v>620</v>
      </c>
      <c r="AB256" s="33" t="s">
        <v>621</v>
      </c>
      <c r="AC256" s="33" t="s">
        <v>1</v>
      </c>
      <c r="AD256" s="33" t="s">
        <v>1385</v>
      </c>
      <c r="AE256" s="33" t="s">
        <v>604</v>
      </c>
      <c r="AF256" s="33" t="s">
        <v>584</v>
      </c>
      <c r="AG256" s="33" t="s">
        <v>681</v>
      </c>
      <c r="AH256" s="33"/>
      <c r="AI256" s="33"/>
      <c r="AJ256" s="33" t="s">
        <v>688</v>
      </c>
      <c r="AK256" s="40" t="s">
        <v>432</v>
      </c>
      <c r="AL256" s="40" t="s">
        <v>429</v>
      </c>
      <c r="AM256" s="41" t="s">
        <v>874</v>
      </c>
      <c r="AN256" s="42">
        <v>43.716666666674428</v>
      </c>
      <c r="AO256" s="43" t="s">
        <v>710</v>
      </c>
      <c r="AP256" s="44" t="s">
        <v>146</v>
      </c>
      <c r="AQ256" s="44" t="s">
        <v>42</v>
      </c>
      <c r="AR256" s="44" t="s">
        <v>1304</v>
      </c>
      <c r="AS256" s="44" t="s">
        <v>170</v>
      </c>
      <c r="AT256" s="44" t="s">
        <v>1484</v>
      </c>
      <c r="AU256" s="45">
        <v>81.369117000000003</v>
      </c>
      <c r="AV256" s="45">
        <v>37.698469000000003</v>
      </c>
      <c r="AW256" s="45">
        <v>72.895966000000001</v>
      </c>
      <c r="AX256" s="46">
        <v>191.96355199999999</v>
      </c>
      <c r="AY256" s="47">
        <v>3.2603317692307696</v>
      </c>
      <c r="AZ256" s="47">
        <v>2</v>
      </c>
      <c r="BA256" s="47">
        <v>5.2603317692307696</v>
      </c>
      <c r="BB256" s="46">
        <v>2.0911228573722749</v>
      </c>
      <c r="BC256" s="44">
        <v>1</v>
      </c>
      <c r="BD256" s="47">
        <v>0.47821197902097901</v>
      </c>
      <c r="BE256" s="54" t="s">
        <v>1466</v>
      </c>
      <c r="BF256" s="54">
        <v>44006</v>
      </c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54" t="s">
        <v>1346</v>
      </c>
      <c r="CC256" s="33"/>
      <c r="CD256" s="33"/>
      <c r="CE256" s="49"/>
    </row>
    <row r="257" spans="1:83" s="122" customFormat="1" x14ac:dyDescent="0.25">
      <c r="A257" s="150"/>
      <c r="T257" s="106">
        <v>3219</v>
      </c>
      <c r="U257" s="33" t="s">
        <v>718</v>
      </c>
      <c r="V257" s="33">
        <v>45644.695138888892</v>
      </c>
      <c r="W257" s="33" t="s">
        <v>1461</v>
      </c>
      <c r="X257" s="33" t="s">
        <v>719</v>
      </c>
      <c r="Y257" s="33">
        <v>3</v>
      </c>
      <c r="Z257" s="33" t="s">
        <v>7</v>
      </c>
      <c r="AA257" s="33" t="s">
        <v>624</v>
      </c>
      <c r="AB257" s="33" t="s">
        <v>621</v>
      </c>
      <c r="AC257" s="33" t="s">
        <v>1</v>
      </c>
      <c r="AD257" s="33" t="s">
        <v>1385</v>
      </c>
      <c r="AE257" s="33" t="s">
        <v>600</v>
      </c>
      <c r="AF257" s="33" t="s">
        <v>671</v>
      </c>
      <c r="AG257" s="33" t="s">
        <v>682</v>
      </c>
      <c r="AH257" s="33"/>
      <c r="AI257" s="33"/>
      <c r="AJ257" s="33" t="s">
        <v>688</v>
      </c>
      <c r="AK257" s="40" t="s">
        <v>449</v>
      </c>
      <c r="AL257" s="40" t="s">
        <v>442</v>
      </c>
      <c r="AM257" s="41" t="s">
        <v>874</v>
      </c>
      <c r="AN257" s="42">
        <v>40.316666666592937</v>
      </c>
      <c r="AO257" s="43" t="s">
        <v>710</v>
      </c>
      <c r="AP257" s="44" t="s">
        <v>160</v>
      </c>
      <c r="AQ257" s="44" t="s">
        <v>25</v>
      </c>
      <c r="AR257" s="44" t="s">
        <v>945</v>
      </c>
      <c r="AS257" s="44" t="s">
        <v>333</v>
      </c>
      <c r="AT257" s="44" t="s">
        <v>1225</v>
      </c>
      <c r="AU257" s="45">
        <v>140.96962500000001</v>
      </c>
      <c r="AV257" s="45">
        <v>46.00253</v>
      </c>
      <c r="AW257" s="45">
        <v>104.085866</v>
      </c>
      <c r="AX257" s="46">
        <v>291.058021</v>
      </c>
      <c r="AY257" s="47">
        <v>4.8524969475113124</v>
      </c>
      <c r="AZ257" s="47">
        <v>2</v>
      </c>
      <c r="BA257" s="47">
        <v>6.8524969475113124</v>
      </c>
      <c r="BB257" s="46">
        <v>1.6052542721664365</v>
      </c>
      <c r="BC257" s="44">
        <v>3</v>
      </c>
      <c r="BD257" s="47">
        <v>1.8688628038667217</v>
      </c>
      <c r="BE257" s="54" t="s">
        <v>1466</v>
      </c>
      <c r="BF257" s="33">
        <v>44003</v>
      </c>
      <c r="BG257" s="33">
        <v>53008</v>
      </c>
      <c r="BH257" s="33">
        <v>44003</v>
      </c>
      <c r="BI257" s="33">
        <v>53008</v>
      </c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 t="s">
        <v>1215</v>
      </c>
      <c r="BZ257" s="33"/>
      <c r="CA257" s="33"/>
      <c r="CB257" s="33"/>
      <c r="CC257" s="33"/>
      <c r="CD257" s="33"/>
      <c r="CE257" s="49"/>
    </row>
    <row r="258" spans="1:83" s="122" customFormat="1" x14ac:dyDescent="0.25">
      <c r="A258" s="150"/>
      <c r="T258" s="94">
        <v>3221</v>
      </c>
      <c r="U258" s="54" t="s">
        <v>718</v>
      </c>
      <c r="V258" s="54">
        <v>45644.790972222225</v>
      </c>
      <c r="W258" s="54" t="s">
        <v>1462</v>
      </c>
      <c r="X258" s="54" t="s">
        <v>5</v>
      </c>
      <c r="Y258" s="54">
        <v>1</v>
      </c>
      <c r="Z258" s="54" t="s">
        <v>6</v>
      </c>
      <c r="AA258" s="54" t="s">
        <v>620</v>
      </c>
      <c r="AB258" s="54" t="s">
        <v>624</v>
      </c>
      <c r="AC258" s="54" t="s">
        <v>1</v>
      </c>
      <c r="AD258" s="54" t="s">
        <v>1385</v>
      </c>
      <c r="AE258" s="54" t="s">
        <v>593</v>
      </c>
      <c r="AF258" s="54" t="s">
        <v>652</v>
      </c>
      <c r="AG258" s="54" t="s">
        <v>1463</v>
      </c>
      <c r="AH258" s="54"/>
      <c r="AI258" s="54"/>
      <c r="AJ258" s="54" t="s">
        <v>687</v>
      </c>
      <c r="AK258" s="50" t="s">
        <v>450</v>
      </c>
      <c r="AL258" s="50" t="s">
        <v>450</v>
      </c>
      <c r="AM258" s="55" t="s">
        <v>874</v>
      </c>
      <c r="AN258" s="56">
        <v>40.016666666662786</v>
      </c>
      <c r="AO258" s="57" t="s">
        <v>710</v>
      </c>
      <c r="AP258" s="58" t="s">
        <v>158</v>
      </c>
      <c r="AQ258" s="58" t="s">
        <v>64</v>
      </c>
      <c r="AR258" s="58" t="s">
        <v>956</v>
      </c>
      <c r="AS258" s="58" t="s">
        <v>367</v>
      </c>
      <c r="AT258" s="58" t="s">
        <v>1485</v>
      </c>
      <c r="AU258" s="59">
        <v>129.489867</v>
      </c>
      <c r="AV258" s="59">
        <v>3.7564280000000001</v>
      </c>
      <c r="AW258" s="59">
        <v>133.226978</v>
      </c>
      <c r="AX258" s="60">
        <v>266.47327300000001</v>
      </c>
      <c r="AY258" s="51">
        <v>4.1301841565610857</v>
      </c>
      <c r="AZ258" s="51">
        <v>2</v>
      </c>
      <c r="BA258" s="51">
        <v>6.1301841565610857</v>
      </c>
      <c r="BB258" s="60">
        <v>1.7943996002512894</v>
      </c>
      <c r="BC258" s="58">
        <v>1</v>
      </c>
      <c r="BD258" s="51">
        <v>0.55728946877828056</v>
      </c>
      <c r="BE258" s="33" t="s">
        <v>1489</v>
      </c>
      <c r="BF258" s="54" t="s">
        <v>1055</v>
      </c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 t="s">
        <v>1054</v>
      </c>
      <c r="BZ258" s="54"/>
      <c r="CA258" s="54"/>
      <c r="CB258" s="54"/>
      <c r="CC258" s="54"/>
      <c r="CD258" s="54"/>
      <c r="CE258" s="61"/>
    </row>
    <row r="259" spans="1:83" s="122" customFormat="1" x14ac:dyDescent="0.25">
      <c r="A259" s="150"/>
      <c r="T259" s="106">
        <v>3226</v>
      </c>
      <c r="U259" s="33" t="s">
        <v>717</v>
      </c>
      <c r="V259" s="33">
        <v>45644.886805555558</v>
      </c>
      <c r="W259" s="33" t="s">
        <v>571</v>
      </c>
      <c r="X259" s="33" t="s">
        <v>500</v>
      </c>
      <c r="Y259" s="33">
        <v>3</v>
      </c>
      <c r="Z259" s="33" t="s">
        <v>501</v>
      </c>
      <c r="AA259" s="33" t="s">
        <v>624</v>
      </c>
      <c r="AB259" s="33" t="s">
        <v>621</v>
      </c>
      <c r="AC259" s="33" t="s">
        <v>1</v>
      </c>
      <c r="AD259" s="33" t="s">
        <v>1385</v>
      </c>
      <c r="AE259" s="33" t="s">
        <v>597</v>
      </c>
      <c r="AF259" s="33" t="s">
        <v>592</v>
      </c>
      <c r="AG259" s="33" t="s">
        <v>541</v>
      </c>
      <c r="AH259" s="33"/>
      <c r="AI259" s="33"/>
      <c r="AJ259" s="33" t="s">
        <v>688</v>
      </c>
      <c r="AK259" s="40" t="s">
        <v>444</v>
      </c>
      <c r="AL259" s="40" t="s">
        <v>435</v>
      </c>
      <c r="AM259" s="41" t="s">
        <v>874</v>
      </c>
      <c r="AN259" s="42">
        <v>38.71666666661622</v>
      </c>
      <c r="AO259" s="43" t="s">
        <v>710</v>
      </c>
      <c r="AP259" s="44" t="s">
        <v>150</v>
      </c>
      <c r="AQ259" s="44" t="s">
        <v>22</v>
      </c>
      <c r="AR259" s="44" t="s">
        <v>863</v>
      </c>
      <c r="AS259" s="44" t="s">
        <v>351</v>
      </c>
      <c r="AT259" s="44" t="s">
        <v>930</v>
      </c>
      <c r="AU259" s="45">
        <v>117.431197</v>
      </c>
      <c r="AV259" s="45">
        <v>175.45690999999999</v>
      </c>
      <c r="AW259" s="45">
        <v>72.440648999999993</v>
      </c>
      <c r="AX259" s="46">
        <v>365.328756</v>
      </c>
      <c r="AY259" s="47">
        <v>7.0495032054298639</v>
      </c>
      <c r="AZ259" s="47">
        <v>2</v>
      </c>
      <c r="BA259" s="47">
        <v>9.0495032054298647</v>
      </c>
      <c r="BB259" s="46">
        <v>1.2155363394312964</v>
      </c>
      <c r="BC259" s="44">
        <v>3</v>
      </c>
      <c r="BD259" s="47">
        <v>2.4680463287535992</v>
      </c>
      <c r="BE259" s="54" t="s">
        <v>1466</v>
      </c>
      <c r="BF259" s="33">
        <v>44019</v>
      </c>
      <c r="BG259" s="33">
        <v>53018</v>
      </c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 t="s">
        <v>1027</v>
      </c>
      <c r="BZ259" s="33"/>
      <c r="CA259" s="33"/>
      <c r="CB259" s="33"/>
      <c r="CC259" s="33"/>
      <c r="CD259" s="33"/>
      <c r="CE259" s="49"/>
    </row>
    <row r="260" spans="1:83" s="122" customFormat="1" x14ac:dyDescent="0.25">
      <c r="A260" s="150"/>
      <c r="T260" s="94">
        <v>3227</v>
      </c>
      <c r="U260" s="54" t="s">
        <v>717</v>
      </c>
      <c r="V260" s="54">
        <v>45644.888888888891</v>
      </c>
      <c r="W260" s="54" t="s">
        <v>571</v>
      </c>
      <c r="X260" s="54" t="s">
        <v>491</v>
      </c>
      <c r="Y260" s="54">
        <v>1</v>
      </c>
      <c r="Z260" s="54" t="s">
        <v>501</v>
      </c>
      <c r="AA260" s="54" t="s">
        <v>620</v>
      </c>
      <c r="AB260" s="54" t="s">
        <v>621</v>
      </c>
      <c r="AC260" s="54" t="s">
        <v>1</v>
      </c>
      <c r="AD260" s="54" t="s">
        <v>1385</v>
      </c>
      <c r="AE260" s="54" t="s">
        <v>597</v>
      </c>
      <c r="AF260" s="54" t="s">
        <v>592</v>
      </c>
      <c r="AG260" s="54" t="s">
        <v>541</v>
      </c>
      <c r="AH260" s="54"/>
      <c r="AI260" s="54"/>
      <c r="AJ260" s="54" t="s">
        <v>688</v>
      </c>
      <c r="AK260" s="50" t="s">
        <v>444</v>
      </c>
      <c r="AL260" s="50" t="s">
        <v>435</v>
      </c>
      <c r="AM260" s="55" t="s">
        <v>874</v>
      </c>
      <c r="AN260" s="56">
        <v>38.666666666627862</v>
      </c>
      <c r="AO260" s="57" t="s">
        <v>710</v>
      </c>
      <c r="AP260" s="58" t="s">
        <v>150</v>
      </c>
      <c r="AQ260" s="58" t="s">
        <v>22</v>
      </c>
      <c r="AR260" s="58" t="s">
        <v>863</v>
      </c>
      <c r="AS260" s="58" t="s">
        <v>351</v>
      </c>
      <c r="AT260" s="58" t="s">
        <v>930</v>
      </c>
      <c r="AU260" s="59">
        <v>117.431197</v>
      </c>
      <c r="AV260" s="59">
        <v>175.45690999999999</v>
      </c>
      <c r="AW260" s="59">
        <v>72.440648999999993</v>
      </c>
      <c r="AX260" s="60">
        <v>365.328756</v>
      </c>
      <c r="AY260" s="51">
        <v>7.0495032054298639</v>
      </c>
      <c r="AZ260" s="51">
        <v>2</v>
      </c>
      <c r="BA260" s="51">
        <v>9.0495032054298647</v>
      </c>
      <c r="BB260" s="60">
        <v>1.2155363394312964</v>
      </c>
      <c r="BC260" s="58">
        <v>1</v>
      </c>
      <c r="BD260" s="51">
        <v>0.82268210958453314</v>
      </c>
      <c r="BE260" s="54" t="s">
        <v>1466</v>
      </c>
      <c r="BF260" s="54">
        <v>44018</v>
      </c>
      <c r="BG260" s="54">
        <v>53035</v>
      </c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 t="s">
        <v>1336</v>
      </c>
      <c r="BZ260" s="54"/>
      <c r="CA260" s="54"/>
      <c r="CB260" s="54"/>
      <c r="CC260" s="54"/>
      <c r="CD260" s="54"/>
      <c r="CE260" s="61"/>
    </row>
    <row r="261" spans="1:83" s="122" customFormat="1" x14ac:dyDescent="0.25">
      <c r="A261" s="150"/>
      <c r="T261" s="106">
        <v>3228</v>
      </c>
      <c r="U261" s="33" t="s">
        <v>717</v>
      </c>
      <c r="V261" s="33">
        <v>45644.902083333334</v>
      </c>
      <c r="W261" s="33" t="s">
        <v>1433</v>
      </c>
      <c r="X261" s="33" t="s">
        <v>500</v>
      </c>
      <c r="Y261" s="33">
        <v>4</v>
      </c>
      <c r="Z261" s="33" t="s">
        <v>4</v>
      </c>
      <c r="AA261" s="33" t="s">
        <v>622</v>
      </c>
      <c r="AB261" s="33" t="s">
        <v>624</v>
      </c>
      <c r="AC261" s="33" t="s">
        <v>1</v>
      </c>
      <c r="AD261" s="33" t="s">
        <v>1385</v>
      </c>
      <c r="AE261" s="33" t="s">
        <v>606</v>
      </c>
      <c r="AF261" s="33" t="s">
        <v>519</v>
      </c>
      <c r="AG261" s="33" t="s">
        <v>685</v>
      </c>
      <c r="AH261" s="33"/>
      <c r="AI261" s="33"/>
      <c r="AJ261" s="33" t="s">
        <v>688</v>
      </c>
      <c r="AK261" s="40" t="s">
        <v>465</v>
      </c>
      <c r="AL261" s="40" t="s">
        <v>459</v>
      </c>
      <c r="AM261" s="41" t="s">
        <v>874</v>
      </c>
      <c r="AN261" s="42">
        <v>41.349999999976717</v>
      </c>
      <c r="AO261" s="43" t="s">
        <v>710</v>
      </c>
      <c r="AP261" s="44" t="s">
        <v>107</v>
      </c>
      <c r="AQ261" s="44" t="s">
        <v>118</v>
      </c>
      <c r="AR261" s="44" t="s">
        <v>1134</v>
      </c>
      <c r="AS261" s="44" t="s">
        <v>248</v>
      </c>
      <c r="AT261" s="44" t="s">
        <v>1133</v>
      </c>
      <c r="AU261" s="45">
        <v>106.761611</v>
      </c>
      <c r="AV261" s="45">
        <v>92.189942000000002</v>
      </c>
      <c r="AW261" s="45">
        <v>166.248401</v>
      </c>
      <c r="AX261" s="46">
        <v>365.19995399999999</v>
      </c>
      <c r="AY261" s="47">
        <v>6.3693291366515838</v>
      </c>
      <c r="AZ261" s="47">
        <v>2</v>
      </c>
      <c r="BA261" s="47">
        <v>8.369329136651583</v>
      </c>
      <c r="BB261" s="46">
        <v>1.3143227874535355</v>
      </c>
      <c r="BC261" s="44">
        <v>4</v>
      </c>
      <c r="BD261" s="47">
        <v>3.0433924133278483</v>
      </c>
      <c r="BE261" s="54" t="s">
        <v>1466</v>
      </c>
      <c r="BF261" s="33">
        <v>44039</v>
      </c>
      <c r="BG261" s="33">
        <v>53035</v>
      </c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 t="s">
        <v>1022</v>
      </c>
      <c r="BZ261" s="33"/>
      <c r="CA261" s="33"/>
      <c r="CB261" s="33"/>
      <c r="CC261" s="33"/>
      <c r="CD261" s="33"/>
      <c r="CE261" s="49"/>
    </row>
    <row r="262" spans="1:83" s="122" customFormat="1" x14ac:dyDescent="0.25">
      <c r="A262" s="150"/>
      <c r="T262" s="94">
        <v>3231</v>
      </c>
      <c r="U262" s="54" t="s">
        <v>743</v>
      </c>
      <c r="V262" s="54">
        <v>45644.978472222225</v>
      </c>
      <c r="W262" s="54" t="s">
        <v>1469</v>
      </c>
      <c r="X262" s="54" t="s">
        <v>491</v>
      </c>
      <c r="Y262" s="54">
        <v>1</v>
      </c>
      <c r="Z262" s="54" t="s">
        <v>8</v>
      </c>
      <c r="AA262" s="54" t="s">
        <v>620</v>
      </c>
      <c r="AB262" s="54" t="s">
        <v>624</v>
      </c>
      <c r="AC262" s="54" t="s">
        <v>1</v>
      </c>
      <c r="AD262" s="54" t="s">
        <v>1385</v>
      </c>
      <c r="AE262" s="54" t="s">
        <v>600</v>
      </c>
      <c r="AF262" s="54" t="s">
        <v>696</v>
      </c>
      <c r="AG262" s="54" t="s">
        <v>827</v>
      </c>
      <c r="AH262" s="54"/>
      <c r="AI262" s="54"/>
      <c r="AJ262" s="54" t="s">
        <v>688</v>
      </c>
      <c r="AK262" s="50" t="s">
        <v>441</v>
      </c>
      <c r="AL262" s="50" t="s">
        <v>472</v>
      </c>
      <c r="AM262" s="55" t="s">
        <v>874</v>
      </c>
      <c r="AN262" s="56">
        <v>33.516666666604578</v>
      </c>
      <c r="AO262" s="57" t="s">
        <v>710</v>
      </c>
      <c r="AP262" s="58" t="s">
        <v>120</v>
      </c>
      <c r="AQ262" s="58" t="s">
        <v>77</v>
      </c>
      <c r="AR262" s="58" t="s">
        <v>872</v>
      </c>
      <c r="AS262" s="58" t="s">
        <v>392</v>
      </c>
      <c r="AT262" s="58" t="s">
        <v>873</v>
      </c>
      <c r="AU262" s="59">
        <v>89.727082999999993</v>
      </c>
      <c r="AV262" s="59">
        <v>204.55926500000001</v>
      </c>
      <c r="AW262" s="59">
        <v>176.13875999999999</v>
      </c>
      <c r="AX262" s="60">
        <v>470.42510799999997</v>
      </c>
      <c r="AY262" s="51">
        <v>8.9034029149321263</v>
      </c>
      <c r="AZ262" s="51">
        <v>2</v>
      </c>
      <c r="BA262" s="51">
        <v>10.903402914932126</v>
      </c>
      <c r="BB262" s="60">
        <v>1.0088593520593085</v>
      </c>
      <c r="BC262" s="58">
        <v>1</v>
      </c>
      <c r="BD262" s="51">
        <v>0.99121844681201143</v>
      </c>
      <c r="BE262" s="54" t="s">
        <v>1488</v>
      </c>
      <c r="BF262" s="54" t="s">
        <v>1042</v>
      </c>
      <c r="BG262" s="54" t="s">
        <v>1043</v>
      </c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 t="s">
        <v>1044</v>
      </c>
      <c r="CB262" s="54"/>
      <c r="CC262" s="54"/>
      <c r="CD262" s="54"/>
      <c r="CE262" s="61"/>
    </row>
    <row r="263" spans="1:83" s="152" customFormat="1" ht="15.75" thickBot="1" x14ac:dyDescent="0.3">
      <c r="A263" s="151"/>
      <c r="T263" s="153">
        <v>3233</v>
      </c>
      <c r="U263" s="154" t="s">
        <v>718</v>
      </c>
      <c r="V263" s="154">
        <v>45645.432638888888</v>
      </c>
      <c r="W263" s="154" t="s">
        <v>570</v>
      </c>
      <c r="X263" s="154" t="s">
        <v>744</v>
      </c>
      <c r="Y263" s="154">
        <v>6</v>
      </c>
      <c r="Z263" s="154" t="s">
        <v>8</v>
      </c>
      <c r="AA263" s="154" t="s">
        <v>637</v>
      </c>
      <c r="AB263" s="154" t="s">
        <v>621</v>
      </c>
      <c r="AC263" s="154" t="s">
        <v>1</v>
      </c>
      <c r="AD263" s="154" t="s">
        <v>1385</v>
      </c>
      <c r="AE263" s="154" t="s">
        <v>607</v>
      </c>
      <c r="AF263" s="154" t="s">
        <v>647</v>
      </c>
      <c r="AG263" s="154" t="s">
        <v>1471</v>
      </c>
      <c r="AH263" s="154"/>
      <c r="AI263" s="154"/>
      <c r="AJ263" s="154" t="s">
        <v>688</v>
      </c>
      <c r="AK263" s="155" t="s">
        <v>456</v>
      </c>
      <c r="AL263" s="155" t="e">
        <v>#N/A</v>
      </c>
      <c r="AM263" s="156" t="s">
        <v>874</v>
      </c>
      <c r="AN263" s="157">
        <v>25.116666666639503</v>
      </c>
      <c r="AO263" s="158" t="s">
        <v>710</v>
      </c>
      <c r="AP263" s="159" t="s">
        <v>137</v>
      </c>
      <c r="AQ263" s="159" t="s">
        <v>1479</v>
      </c>
      <c r="AR263" s="159" t="s">
        <v>968</v>
      </c>
      <c r="AS263" s="159" t="s">
        <v>1480</v>
      </c>
      <c r="AT263" s="159" t="s">
        <v>1481</v>
      </c>
      <c r="AU263" s="160">
        <v>103.805774</v>
      </c>
      <c r="AV263" s="160" t="e">
        <v>#N/A</v>
      </c>
      <c r="AW263" s="160" t="e">
        <v>#N/A</v>
      </c>
      <c r="AX263" s="161">
        <v>200</v>
      </c>
      <c r="AY263" s="162" t="e">
        <v>#N/A</v>
      </c>
      <c r="AZ263" s="162">
        <v>2</v>
      </c>
      <c r="BA263" s="162" t="e">
        <v>#N/A</v>
      </c>
      <c r="BB263" s="161" t="e">
        <v>#N/A</v>
      </c>
      <c r="BC263" s="159">
        <v>6</v>
      </c>
      <c r="BD263" s="162" t="e">
        <v>#N/A</v>
      </c>
      <c r="BE263" s="154" t="s">
        <v>1464</v>
      </c>
      <c r="BF263" s="154" t="s">
        <v>1445</v>
      </c>
      <c r="BG263" s="154" t="s">
        <v>1446</v>
      </c>
      <c r="BH263" s="154" t="s">
        <v>1447</v>
      </c>
      <c r="BI263" s="154" t="s">
        <v>1448</v>
      </c>
      <c r="BJ263" s="154" t="s">
        <v>1357</v>
      </c>
      <c r="BK263" s="154" t="s">
        <v>1358</v>
      </c>
      <c r="BL263" s="154"/>
      <c r="BM263" s="154"/>
      <c r="BN263" s="154"/>
      <c r="BO263" s="154"/>
      <c r="BP263" s="154"/>
      <c r="BQ263" s="154"/>
      <c r="BR263" s="154"/>
      <c r="BS263" s="154"/>
      <c r="BT263" s="154"/>
      <c r="BU263" s="154"/>
      <c r="BV263" s="154"/>
      <c r="BW263" s="154"/>
      <c r="BX263" s="154"/>
      <c r="BY263" s="154" t="s">
        <v>1532</v>
      </c>
      <c r="BZ263" s="154" t="s">
        <v>1533</v>
      </c>
      <c r="CA263" s="154" t="s">
        <v>1534</v>
      </c>
      <c r="CB263" s="154" t="s">
        <v>1535</v>
      </c>
      <c r="CC263" s="154" t="s">
        <v>1536</v>
      </c>
      <c r="CD263" s="154" t="s">
        <v>1537</v>
      </c>
      <c r="CE263" s="163"/>
    </row>
    <row r="264" spans="1:83" s="53" customFormat="1" x14ac:dyDescent="0.25">
      <c r="T264" s="126">
        <v>3235</v>
      </c>
      <c r="U264" s="127" t="s">
        <v>717</v>
      </c>
      <c r="V264" s="127">
        <v>45645.630555555559</v>
      </c>
      <c r="W264" s="127" t="s">
        <v>588</v>
      </c>
      <c r="X264" s="127" t="s">
        <v>500</v>
      </c>
      <c r="Y264" s="127">
        <v>3</v>
      </c>
      <c r="Z264" s="127" t="s">
        <v>492</v>
      </c>
      <c r="AA264" s="127" t="s">
        <v>624</v>
      </c>
      <c r="AB264" s="127" t="s">
        <v>624</v>
      </c>
      <c r="AC264" s="127" t="s">
        <v>531</v>
      </c>
      <c r="AD264" s="127" t="s">
        <v>1385</v>
      </c>
      <c r="AE264" s="127" t="s">
        <v>600</v>
      </c>
      <c r="AF264" s="127" t="s">
        <v>556</v>
      </c>
      <c r="AG264" s="127" t="s">
        <v>619</v>
      </c>
      <c r="AH264" s="127"/>
      <c r="AI264" s="127" t="s">
        <v>633</v>
      </c>
      <c r="AJ264" s="127" t="s">
        <v>688</v>
      </c>
      <c r="AK264" s="128" t="s">
        <v>445</v>
      </c>
      <c r="AL264" s="128" t="s">
        <v>449</v>
      </c>
      <c r="AM264" s="129" t="s">
        <v>874</v>
      </c>
      <c r="AN264" s="130">
        <v>17.866666666581295</v>
      </c>
      <c r="AO264" s="131" t="s">
        <v>710</v>
      </c>
      <c r="AP264" s="132" t="s">
        <v>144</v>
      </c>
      <c r="AQ264" s="132" t="s">
        <v>90</v>
      </c>
      <c r="AR264" s="132" t="s">
        <v>928</v>
      </c>
      <c r="AS264" s="132" t="s">
        <v>296</v>
      </c>
      <c r="AT264" s="132" t="s">
        <v>880</v>
      </c>
      <c r="AU264" s="133">
        <v>114.698595</v>
      </c>
      <c r="AV264" s="133">
        <v>46.098208</v>
      </c>
      <c r="AW264" s="133">
        <v>143.498819</v>
      </c>
      <c r="AX264" s="134">
        <v>304.29562199999998</v>
      </c>
      <c r="AY264" s="135">
        <v>5.0569316253393666</v>
      </c>
      <c r="AZ264" s="135">
        <v>2</v>
      </c>
      <c r="BA264" s="135">
        <v>7.0569316253393666</v>
      </c>
      <c r="BB264" s="134">
        <v>1.5587511094059965</v>
      </c>
      <c r="BC264" s="132">
        <v>3</v>
      </c>
      <c r="BD264" s="135">
        <v>1.9246177160016456</v>
      </c>
      <c r="BE264" s="127" t="s">
        <v>1466</v>
      </c>
      <c r="BF264" s="127">
        <v>44003</v>
      </c>
      <c r="BG264" s="127">
        <v>530034</v>
      </c>
      <c r="BH264" s="127">
        <v>44061</v>
      </c>
      <c r="BI264" s="127">
        <v>53010</v>
      </c>
      <c r="BJ264" s="127">
        <v>44032</v>
      </c>
      <c r="BK264" s="127">
        <v>53005</v>
      </c>
      <c r="BL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V264" s="127"/>
      <c r="BW264" s="127"/>
      <c r="BX264" s="127"/>
      <c r="BY264" s="127"/>
      <c r="BZ264" s="127"/>
      <c r="CA264" s="127" t="s">
        <v>1142</v>
      </c>
      <c r="CB264" s="127" t="s">
        <v>1143</v>
      </c>
      <c r="CC264" s="127" t="s">
        <v>1240</v>
      </c>
      <c r="CD264" s="127"/>
      <c r="CE264" s="136"/>
    </row>
    <row r="265" spans="1:83" s="53" customFormat="1" x14ac:dyDescent="0.25">
      <c r="T265" s="106">
        <v>3236</v>
      </c>
      <c r="U265" s="33" t="s">
        <v>718</v>
      </c>
      <c r="V265" s="33">
        <v>45645.640277777777</v>
      </c>
      <c r="W265" s="33" t="s">
        <v>559</v>
      </c>
      <c r="X265" s="33" t="s">
        <v>5</v>
      </c>
      <c r="Y265" s="33">
        <v>1</v>
      </c>
      <c r="Z265" s="33" t="s">
        <v>523</v>
      </c>
      <c r="AA265" s="33" t="s">
        <v>620</v>
      </c>
      <c r="AB265" s="33" t="s">
        <v>620</v>
      </c>
      <c r="AC265" s="33" t="s">
        <v>531</v>
      </c>
      <c r="AD265" s="33" t="s">
        <v>1385</v>
      </c>
      <c r="AE265" s="33" t="s">
        <v>604</v>
      </c>
      <c r="AF265" s="33" t="s">
        <v>974</v>
      </c>
      <c r="AG265" s="33" t="s">
        <v>1477</v>
      </c>
      <c r="AH265" s="33"/>
      <c r="AI265" s="33" t="s">
        <v>848</v>
      </c>
      <c r="AJ265" s="33" t="s">
        <v>687</v>
      </c>
      <c r="AK265" s="40" t="s">
        <v>455</v>
      </c>
      <c r="AL265" s="40" t="s">
        <v>455</v>
      </c>
      <c r="AM265" s="41" t="s">
        <v>874</v>
      </c>
      <c r="AN265" s="42">
        <v>18.633333333302289</v>
      </c>
      <c r="AO265" s="43" t="s">
        <v>710</v>
      </c>
      <c r="AP265" s="44" t="s">
        <v>60</v>
      </c>
      <c r="AQ265" s="44" t="s">
        <v>63</v>
      </c>
      <c r="AR265" s="44" t="s">
        <v>1179</v>
      </c>
      <c r="AS265" s="44" t="s">
        <v>360</v>
      </c>
      <c r="AT265" s="44" t="s">
        <v>1482</v>
      </c>
      <c r="AU265" s="45">
        <v>87.636583999999999</v>
      </c>
      <c r="AV265" s="45">
        <v>2.5809950000000002</v>
      </c>
      <c r="AW265" s="45">
        <v>86.304182999999995</v>
      </c>
      <c r="AX265" s="46">
        <v>176.521762</v>
      </c>
      <c r="AY265" s="47">
        <v>2.7367410941176473</v>
      </c>
      <c r="AZ265" s="47">
        <v>2</v>
      </c>
      <c r="BA265" s="47">
        <v>4.7367410941176473</v>
      </c>
      <c r="BB265" s="46">
        <v>2.3222717436805702</v>
      </c>
      <c r="BC265" s="44">
        <v>1</v>
      </c>
      <c r="BD265" s="47">
        <v>0.43061282673796791</v>
      </c>
      <c r="BE265" s="54" t="s">
        <v>1524</v>
      </c>
      <c r="BF265" s="33" t="s">
        <v>1527</v>
      </c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49"/>
    </row>
    <row r="266" spans="1:83" s="53" customFormat="1" x14ac:dyDescent="0.25">
      <c r="T266" s="94">
        <v>3229</v>
      </c>
      <c r="U266" s="54" t="s">
        <v>743</v>
      </c>
      <c r="V266" s="68">
        <v>45644.929166666669</v>
      </c>
      <c r="W266" s="54" t="s">
        <v>521</v>
      </c>
      <c r="X266" s="54" t="s">
        <v>481</v>
      </c>
      <c r="Y266" s="54">
        <v>1</v>
      </c>
      <c r="Z266" s="54" t="s">
        <v>4</v>
      </c>
      <c r="AA266" s="54" t="s">
        <v>620</v>
      </c>
      <c r="AB266" s="54" t="s">
        <v>621</v>
      </c>
      <c r="AC266" s="54" t="s">
        <v>531</v>
      </c>
      <c r="AD266" s="54" t="s">
        <v>1377</v>
      </c>
      <c r="AE266" s="54" t="s">
        <v>604</v>
      </c>
      <c r="AF266" s="54" t="s">
        <v>696</v>
      </c>
      <c r="AG266" s="54" t="s">
        <v>640</v>
      </c>
      <c r="AH266" s="54"/>
      <c r="AI266" s="54" t="s">
        <v>630</v>
      </c>
      <c r="AJ266" s="54" t="s">
        <v>687</v>
      </c>
      <c r="AK266" s="54"/>
      <c r="AL266" s="50" t="s">
        <v>460</v>
      </c>
      <c r="AM266" s="55" t="s">
        <v>874</v>
      </c>
      <c r="AN266" s="56">
        <v>11.699999999895226</v>
      </c>
      <c r="AO266" s="57" t="s">
        <v>710</v>
      </c>
      <c r="AP266" s="58" t="s">
        <v>120</v>
      </c>
      <c r="AQ266" s="58" t="s">
        <v>132</v>
      </c>
      <c r="AR266" s="58" t="s">
        <v>872</v>
      </c>
      <c r="AS266" s="58" t="s">
        <v>307</v>
      </c>
      <c r="AT266" s="58" t="s">
        <v>878</v>
      </c>
      <c r="AU266" s="59">
        <v>89.727082999999993</v>
      </c>
      <c r="AV266" s="59">
        <v>179.00607600000001</v>
      </c>
      <c r="AW266" s="59">
        <v>156.28737799999999</v>
      </c>
      <c r="AX266" s="60">
        <v>425.02053699999999</v>
      </c>
      <c r="AY266" s="51">
        <v>7.9967455321266971</v>
      </c>
      <c r="AZ266" s="51">
        <v>2</v>
      </c>
      <c r="BA266" s="51">
        <v>9.9967455321266971</v>
      </c>
      <c r="BB266" s="60">
        <v>1.1003581080111651</v>
      </c>
      <c r="BC266" s="58">
        <v>1</v>
      </c>
      <c r="BD266" s="51">
        <v>0.90879504837515424</v>
      </c>
      <c r="BE266" s="54" t="s">
        <v>1524</v>
      </c>
      <c r="BF266" s="54" t="s">
        <v>1538</v>
      </c>
      <c r="BG266" s="54" t="s">
        <v>1539</v>
      </c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 t="s">
        <v>1540</v>
      </c>
      <c r="CB266" s="54"/>
      <c r="CC266" s="54"/>
      <c r="CD266" s="54"/>
      <c r="CE266" s="61"/>
    </row>
    <row r="267" spans="1:83" s="53" customFormat="1" x14ac:dyDescent="0.25">
      <c r="T267" s="106">
        <v>3230</v>
      </c>
      <c r="U267" s="33" t="s">
        <v>717</v>
      </c>
      <c r="V267" s="68">
        <v>45644.936111111114</v>
      </c>
      <c r="W267" s="33" t="s">
        <v>1468</v>
      </c>
      <c r="X267" s="33" t="s">
        <v>500</v>
      </c>
      <c r="Y267" s="33">
        <v>3</v>
      </c>
      <c r="Z267" s="33" t="s">
        <v>508</v>
      </c>
      <c r="AA267" s="33" t="s">
        <v>624</v>
      </c>
      <c r="AB267" s="33" t="s">
        <v>624</v>
      </c>
      <c r="AC267" s="33" t="s">
        <v>1</v>
      </c>
      <c r="AD267" s="33" t="s">
        <v>1377</v>
      </c>
      <c r="AE267" s="33" t="s">
        <v>609</v>
      </c>
      <c r="AF267" s="33" t="s">
        <v>552</v>
      </c>
      <c r="AG267" s="33" t="s">
        <v>646</v>
      </c>
      <c r="AH267" s="33"/>
      <c r="AI267" s="33"/>
      <c r="AJ267" s="33" t="s">
        <v>688</v>
      </c>
      <c r="AK267" s="33"/>
      <c r="AL267" s="40" t="s">
        <v>432</v>
      </c>
      <c r="AM267" s="41" t="s">
        <v>874</v>
      </c>
      <c r="AN267" s="42">
        <v>23.533333333209157</v>
      </c>
      <c r="AO267" s="43" t="s">
        <v>710</v>
      </c>
      <c r="AP267" s="44" t="s">
        <v>142</v>
      </c>
      <c r="AQ267" s="44" t="s">
        <v>71</v>
      </c>
      <c r="AR267" s="44" t="s">
        <v>1272</v>
      </c>
      <c r="AS267" s="44" t="s">
        <v>187</v>
      </c>
      <c r="AT267" s="44" t="s">
        <v>867</v>
      </c>
      <c r="AU267" s="45">
        <v>110.14722399999999</v>
      </c>
      <c r="AV267" s="45">
        <v>91.464118999999997</v>
      </c>
      <c r="AW267" s="45">
        <v>70.253069999999994</v>
      </c>
      <c r="AX267" s="46">
        <v>271.86441299999996</v>
      </c>
      <c r="AY267" s="47">
        <v>4.9274860561085969</v>
      </c>
      <c r="AZ267" s="47">
        <v>2</v>
      </c>
      <c r="BA267" s="47">
        <v>6.9274860561085969</v>
      </c>
      <c r="BB267" s="46">
        <v>1.5878776096994516</v>
      </c>
      <c r="BC267" s="44">
        <v>3</v>
      </c>
      <c r="BD267" s="47">
        <v>1.8893143789387083</v>
      </c>
      <c r="BE267" s="54" t="s">
        <v>1466</v>
      </c>
      <c r="BF267" s="33">
        <v>44039</v>
      </c>
      <c r="BG267" s="33">
        <v>53008</v>
      </c>
      <c r="BH267" s="33">
        <v>44026</v>
      </c>
      <c r="BI267" s="33">
        <v>53004</v>
      </c>
      <c r="BJ267" s="33" t="s">
        <v>1029</v>
      </c>
      <c r="BK267" s="33" t="s">
        <v>1030</v>
      </c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 t="s">
        <v>1136</v>
      </c>
      <c r="BZ267" s="33" t="s">
        <v>1032</v>
      </c>
      <c r="CA267" s="33" t="s">
        <v>1205</v>
      </c>
      <c r="CB267" s="33" t="s">
        <v>1141</v>
      </c>
      <c r="CC267" s="33" t="s">
        <v>1487</v>
      </c>
      <c r="CD267" s="33" t="s">
        <v>1038</v>
      </c>
      <c r="CE267" s="49"/>
    </row>
    <row r="268" spans="1:83" s="53" customFormat="1" x14ac:dyDescent="0.25">
      <c r="T268" s="106">
        <v>3236</v>
      </c>
      <c r="U268" s="33" t="s">
        <v>718</v>
      </c>
      <c r="V268" s="68">
        <v>45645.640277777777</v>
      </c>
      <c r="W268" s="33" t="s">
        <v>559</v>
      </c>
      <c r="X268" s="33" t="s">
        <v>5</v>
      </c>
      <c r="Y268" s="33">
        <v>1</v>
      </c>
      <c r="Z268" s="33" t="s">
        <v>523</v>
      </c>
      <c r="AA268" s="33" t="s">
        <v>620</v>
      </c>
      <c r="AB268" s="33" t="s">
        <v>620</v>
      </c>
      <c r="AC268" s="33" t="s">
        <v>531</v>
      </c>
      <c r="AD268" s="33" t="s">
        <v>1385</v>
      </c>
      <c r="AE268" s="33" t="s">
        <v>604</v>
      </c>
      <c r="AF268" s="33" t="s">
        <v>974</v>
      </c>
      <c r="AG268" s="33" t="s">
        <v>1477</v>
      </c>
      <c r="AH268" s="33"/>
      <c r="AI268" s="33" t="s">
        <v>848</v>
      </c>
      <c r="AJ268" s="33" t="s">
        <v>687</v>
      </c>
      <c r="AK268" s="40" t="s">
        <v>455</v>
      </c>
      <c r="AL268" s="40" t="s">
        <v>455</v>
      </c>
      <c r="AM268" s="41" t="s">
        <v>874</v>
      </c>
      <c r="AN268" s="42">
        <v>18.633333333302289</v>
      </c>
      <c r="AO268" s="43" t="s">
        <v>710</v>
      </c>
      <c r="AP268" s="44" t="s">
        <v>60</v>
      </c>
      <c r="AQ268" s="44" t="s">
        <v>63</v>
      </c>
      <c r="AR268" s="44" t="s">
        <v>1179</v>
      </c>
      <c r="AS268" s="44" t="s">
        <v>360</v>
      </c>
      <c r="AT268" s="44" t="s">
        <v>1482</v>
      </c>
      <c r="AU268" s="45">
        <v>87.636583999999999</v>
      </c>
      <c r="AV268" s="45">
        <v>2.5809950000000002</v>
      </c>
      <c r="AW268" s="45">
        <v>86.304182999999995</v>
      </c>
      <c r="AX268" s="46">
        <v>176.521762</v>
      </c>
      <c r="AY268" s="47">
        <v>2.7367410941176473</v>
      </c>
      <c r="AZ268" s="47">
        <v>2</v>
      </c>
      <c r="BA268" s="47">
        <v>4.7367410941176473</v>
      </c>
      <c r="BB268" s="46">
        <v>2.3222717436805702</v>
      </c>
      <c r="BC268" s="44">
        <v>1</v>
      </c>
      <c r="BD268" s="47">
        <v>0.43061282673796791</v>
      </c>
      <c r="BE268" s="54" t="s">
        <v>1524</v>
      </c>
      <c r="BF268" s="33" t="s">
        <v>1527</v>
      </c>
      <c r="BG268" s="33" t="s">
        <v>1528</v>
      </c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 t="s">
        <v>1529</v>
      </c>
      <c r="CB268" s="33"/>
      <c r="CC268" s="33"/>
      <c r="CD268" s="33"/>
      <c r="CE268" s="49"/>
    </row>
    <row r="269" spans="1:83" s="53" customFormat="1" x14ac:dyDescent="0.25">
      <c r="T269" s="94">
        <v>3264</v>
      </c>
      <c r="U269" s="54" t="s">
        <v>483</v>
      </c>
      <c r="V269" s="54">
        <v>45646.012499999997</v>
      </c>
      <c r="W269" s="54" t="s">
        <v>484</v>
      </c>
      <c r="X269" s="54" t="s">
        <v>497</v>
      </c>
      <c r="Y269" s="54">
        <v>3</v>
      </c>
      <c r="Z269" s="54" t="s">
        <v>498</v>
      </c>
      <c r="AA269" s="54" t="s">
        <v>620</v>
      </c>
      <c r="AB269" s="54" t="s">
        <v>622</v>
      </c>
      <c r="AC269" s="54" t="s">
        <v>531</v>
      </c>
      <c r="AD269" s="54" t="s">
        <v>1385</v>
      </c>
      <c r="AE269" s="54" t="s">
        <v>600</v>
      </c>
      <c r="AF269" s="54" t="s">
        <v>755</v>
      </c>
      <c r="AG269" s="54" t="s">
        <v>755</v>
      </c>
      <c r="AH269" s="54"/>
      <c r="AI269" s="54"/>
      <c r="AJ269" s="54"/>
      <c r="AK269" s="54"/>
      <c r="AL269" s="50" t="s">
        <v>424</v>
      </c>
      <c r="AM269" s="55" t="s">
        <v>874</v>
      </c>
      <c r="AN269" s="56">
        <v>8.7000000000698492</v>
      </c>
      <c r="AO269" s="57" t="s">
        <v>710</v>
      </c>
      <c r="AP269" s="58" t="s">
        <v>48</v>
      </c>
      <c r="AQ269" s="58" t="s">
        <v>48</v>
      </c>
      <c r="AR269" s="58" t="s">
        <v>1176</v>
      </c>
      <c r="AS269" s="58" t="s">
        <v>171</v>
      </c>
      <c r="AT269" s="58" t="s">
        <v>1176</v>
      </c>
      <c r="AU269" s="59">
        <v>33.748694999999998</v>
      </c>
      <c r="AV269" s="59">
        <v>0</v>
      </c>
      <c r="AW269" s="59">
        <v>33.748694999999998</v>
      </c>
      <c r="AX269" s="60">
        <v>67.497389999999996</v>
      </c>
      <c r="AY269" s="51">
        <v>1.0384213846153845</v>
      </c>
      <c r="AZ269" s="51">
        <v>2</v>
      </c>
      <c r="BA269" s="51">
        <v>3.0384213846153845</v>
      </c>
      <c r="BB269" s="60">
        <v>3.6203010075221753</v>
      </c>
      <c r="BC269" s="58">
        <v>3</v>
      </c>
      <c r="BD269" s="51">
        <v>0.82866037762237765</v>
      </c>
      <c r="BE269" s="54" t="s">
        <v>1524</v>
      </c>
      <c r="BF269" s="54" t="s">
        <v>1525</v>
      </c>
      <c r="BG269" s="54" t="s">
        <v>1526</v>
      </c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 t="s">
        <v>1523</v>
      </c>
      <c r="CB269" s="54"/>
      <c r="CC269" s="54"/>
      <c r="CD269" s="54"/>
      <c r="CE269" s="61"/>
    </row>
    <row r="270" spans="1:83" s="53" customFormat="1" x14ac:dyDescent="0.25">
      <c r="T270" s="106">
        <v>3266</v>
      </c>
      <c r="U270" s="33" t="s">
        <v>718</v>
      </c>
      <c r="V270" s="33">
        <v>45646.047222222223</v>
      </c>
      <c r="W270" s="33" t="s">
        <v>559</v>
      </c>
      <c r="X270" s="33" t="s">
        <v>744</v>
      </c>
      <c r="Y270" s="33">
        <v>1</v>
      </c>
      <c r="Z270" s="33" t="s">
        <v>523</v>
      </c>
      <c r="AA270" s="33" t="s">
        <v>620</v>
      </c>
      <c r="AB270" s="33" t="s">
        <v>624</v>
      </c>
      <c r="AC270" s="33" t="s">
        <v>531</v>
      </c>
      <c r="AD270" s="33" t="s">
        <v>1385</v>
      </c>
      <c r="AE270" s="33" t="s">
        <v>604</v>
      </c>
      <c r="AF270" s="33" t="s">
        <v>1514</v>
      </c>
      <c r="AG270" s="33" t="s">
        <v>1477</v>
      </c>
      <c r="AH270" s="33"/>
      <c r="AI270" s="33" t="s">
        <v>514</v>
      </c>
      <c r="AJ270" s="33" t="s">
        <v>688</v>
      </c>
      <c r="AK270" s="33"/>
      <c r="AL270" s="40" t="s">
        <v>455</v>
      </c>
      <c r="AM270" s="41" t="s">
        <v>874</v>
      </c>
      <c r="AN270" s="42">
        <v>8.8666666665812954</v>
      </c>
      <c r="AO270" s="43" t="s">
        <v>710</v>
      </c>
      <c r="AP270" s="44" t="s">
        <v>98</v>
      </c>
      <c r="AQ270" s="44" t="s">
        <v>63</v>
      </c>
      <c r="AR270" s="44" t="s">
        <v>1520</v>
      </c>
      <c r="AS270" s="44" t="s">
        <v>362</v>
      </c>
      <c r="AT270" s="44" t="s">
        <v>1482</v>
      </c>
      <c r="AU270" s="45">
        <v>57.430776000000002</v>
      </c>
      <c r="AV270" s="45">
        <v>49.484789999999997</v>
      </c>
      <c r="AW270" s="45">
        <v>86.304182999999995</v>
      </c>
      <c r="AX270" s="46">
        <v>193.21974899999998</v>
      </c>
      <c r="AY270" s="47">
        <v>3.3756550615384615</v>
      </c>
      <c r="AZ270" s="47">
        <v>2</v>
      </c>
      <c r="BA270" s="47">
        <v>5.3756550615384615</v>
      </c>
      <c r="BB270" s="46">
        <v>2.0462622460102389</v>
      </c>
      <c r="BC270" s="44">
        <v>1</v>
      </c>
      <c r="BD270" s="47">
        <v>0.48869591468531465</v>
      </c>
      <c r="BE270" s="54" t="s">
        <v>1524</v>
      </c>
      <c r="BF270" s="33" t="s">
        <v>1527</v>
      </c>
      <c r="BG270" s="33" t="s">
        <v>1528</v>
      </c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 t="s">
        <v>1529</v>
      </c>
      <c r="CB270" s="33"/>
      <c r="CC270" s="33"/>
      <c r="CD270" s="33"/>
      <c r="CE270" s="49"/>
    </row>
    <row r="271" spans="1:83" s="53" customFormat="1" x14ac:dyDescent="0.25">
      <c r="T271" s="94">
        <v>3270</v>
      </c>
      <c r="U271" s="54" t="s">
        <v>743</v>
      </c>
      <c r="V271" s="54">
        <v>45646.436111111114</v>
      </c>
      <c r="W271" s="54" t="s">
        <v>1123</v>
      </c>
      <c r="X271" s="54" t="s">
        <v>503</v>
      </c>
      <c r="Y271" s="54">
        <v>1</v>
      </c>
      <c r="Z271" s="54" t="s">
        <v>501</v>
      </c>
      <c r="AA271" s="54" t="s">
        <v>620</v>
      </c>
      <c r="AB271" s="54" t="s">
        <v>621</v>
      </c>
      <c r="AC271" s="54" t="s">
        <v>531</v>
      </c>
      <c r="AD271" s="54" t="s">
        <v>1385</v>
      </c>
      <c r="AE271" s="54" t="s">
        <v>598</v>
      </c>
      <c r="AF271" s="54" t="s">
        <v>1517</v>
      </c>
      <c r="AG271" s="54" t="s">
        <v>1421</v>
      </c>
      <c r="AH271" s="54"/>
      <c r="AI271" s="54" t="s">
        <v>514</v>
      </c>
      <c r="AJ271" s="54" t="s">
        <v>688</v>
      </c>
      <c r="AK271" s="54"/>
      <c r="AL271" s="50" t="s">
        <v>461</v>
      </c>
      <c r="AM271" s="55" t="s">
        <v>874</v>
      </c>
      <c r="AN271" s="56">
        <v>6.5333333333255723</v>
      </c>
      <c r="AO271" s="57" t="s">
        <v>710</v>
      </c>
      <c r="AP271" s="58" t="s">
        <v>65</v>
      </c>
      <c r="AQ271" s="58" t="s">
        <v>82</v>
      </c>
      <c r="AR271" s="58" t="s">
        <v>1521</v>
      </c>
      <c r="AS271" s="58" t="s">
        <v>381</v>
      </c>
      <c r="AT271" s="58" t="s">
        <v>1439</v>
      </c>
      <c r="AU271" s="59">
        <v>42.269759000000001</v>
      </c>
      <c r="AV271" s="59">
        <v>151.693645</v>
      </c>
      <c r="AW271" s="59">
        <v>114.536739</v>
      </c>
      <c r="AX271" s="60">
        <v>308.50014299999998</v>
      </c>
      <c r="AY271" s="51">
        <v>5.9816698968325799</v>
      </c>
      <c r="AZ271" s="51">
        <v>2</v>
      </c>
      <c r="BA271" s="51">
        <v>7.9816698968325799</v>
      </c>
      <c r="BB271" s="60">
        <v>1.3781577216523579</v>
      </c>
      <c r="BC271" s="58">
        <v>1</v>
      </c>
      <c r="BD271" s="51">
        <v>0.7256063542575073</v>
      </c>
      <c r="BE271" s="54" t="s">
        <v>1524</v>
      </c>
      <c r="BF271" s="54" t="s">
        <v>1525</v>
      </c>
      <c r="BG271" s="54" t="s">
        <v>1526</v>
      </c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 t="s">
        <v>1523</v>
      </c>
      <c r="CB271" s="54"/>
      <c r="CC271" s="54"/>
      <c r="CD271" s="54"/>
      <c r="CE271" s="61"/>
    </row>
    <row r="272" spans="1:83" s="53" customFormat="1" x14ac:dyDescent="0.25">
      <c r="T272" s="106">
        <v>3271</v>
      </c>
      <c r="U272" s="33" t="s">
        <v>743</v>
      </c>
      <c r="V272" s="33">
        <v>45646.444444444445</v>
      </c>
      <c r="W272" s="33" t="s">
        <v>840</v>
      </c>
      <c r="X272" s="33" t="s">
        <v>493</v>
      </c>
      <c r="Y272" s="33">
        <v>1</v>
      </c>
      <c r="Z272" s="33" t="s">
        <v>501</v>
      </c>
      <c r="AA272" s="33" t="s">
        <v>620</v>
      </c>
      <c r="AB272" s="33" t="s">
        <v>622</v>
      </c>
      <c r="AC272" s="33" t="s">
        <v>531</v>
      </c>
      <c r="AD272" s="33" t="s">
        <v>1385</v>
      </c>
      <c r="AE272" s="33" t="s">
        <v>598</v>
      </c>
      <c r="AF272" s="33" t="s">
        <v>1420</v>
      </c>
      <c r="AG272" s="33" t="s">
        <v>1421</v>
      </c>
      <c r="AH272" s="33"/>
      <c r="AI272" s="33" t="s">
        <v>514</v>
      </c>
      <c r="AJ272" s="33" t="s">
        <v>688</v>
      </c>
      <c r="AK272" s="33"/>
      <c r="AL272" s="40" t="s">
        <v>461</v>
      </c>
      <c r="AM272" s="41" t="s">
        <v>874</v>
      </c>
      <c r="AN272" s="42">
        <v>6.3333333333721384</v>
      </c>
      <c r="AO272" s="43" t="s">
        <v>710</v>
      </c>
      <c r="AP272" s="44" t="s">
        <v>9</v>
      </c>
      <c r="AQ272" s="44" t="s">
        <v>82</v>
      </c>
      <c r="AR272" s="44" t="s">
        <v>1438</v>
      </c>
      <c r="AS272" s="44" t="s">
        <v>384</v>
      </c>
      <c r="AT272" s="44" t="s">
        <v>1439</v>
      </c>
      <c r="AU272" s="45">
        <v>55.688343000000003</v>
      </c>
      <c r="AV272" s="45">
        <v>166.39518799999999</v>
      </c>
      <c r="AW272" s="45">
        <v>114.536739</v>
      </c>
      <c r="AX272" s="46">
        <v>336.62027</v>
      </c>
      <c r="AY272" s="47">
        <v>6.5340283095022631</v>
      </c>
      <c r="AZ272" s="47">
        <v>2</v>
      </c>
      <c r="BA272" s="47">
        <v>8.5340283095022631</v>
      </c>
      <c r="BB272" s="46">
        <v>1.2889575240513307</v>
      </c>
      <c r="BC272" s="44">
        <v>1</v>
      </c>
      <c r="BD272" s="47">
        <v>0.77582075540929663</v>
      </c>
      <c r="BE272" s="33" t="s">
        <v>1488</v>
      </c>
      <c r="BF272" s="33" t="s">
        <v>1035</v>
      </c>
      <c r="BG272" s="33" t="s">
        <v>1036</v>
      </c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 t="s">
        <v>1040</v>
      </c>
      <c r="CB272" s="33"/>
      <c r="CC272" s="33"/>
      <c r="CD272" s="33"/>
      <c r="CE272" s="49"/>
    </row>
    <row r="273" spans="20:83" s="53" customFormat="1" x14ac:dyDescent="0.25">
      <c r="T273" s="94">
        <v>3272</v>
      </c>
      <c r="U273" s="54" t="s">
        <v>743</v>
      </c>
      <c r="V273" s="54">
        <v>45646.445138888892</v>
      </c>
      <c r="W273" s="54" t="s">
        <v>840</v>
      </c>
      <c r="X273" s="54" t="s">
        <v>507</v>
      </c>
      <c r="Y273" s="54">
        <v>1</v>
      </c>
      <c r="Z273" s="54" t="s">
        <v>501</v>
      </c>
      <c r="AA273" s="54" t="s">
        <v>620</v>
      </c>
      <c r="AB273" s="54" t="s">
        <v>621</v>
      </c>
      <c r="AC273" s="54" t="s">
        <v>531</v>
      </c>
      <c r="AD273" s="54" t="s">
        <v>1385</v>
      </c>
      <c r="AE273" s="54" t="s">
        <v>598</v>
      </c>
      <c r="AF273" s="54" t="s">
        <v>1420</v>
      </c>
      <c r="AG273" s="54" t="s">
        <v>1421</v>
      </c>
      <c r="AH273" s="54"/>
      <c r="AI273" s="54" t="s">
        <v>514</v>
      </c>
      <c r="AJ273" s="54" t="s">
        <v>688</v>
      </c>
      <c r="AK273" s="54"/>
      <c r="AL273" s="50" t="s">
        <v>461</v>
      </c>
      <c r="AM273" s="55" t="s">
        <v>874</v>
      </c>
      <c r="AN273" s="56">
        <v>6.3166666666511446</v>
      </c>
      <c r="AO273" s="57" t="s">
        <v>710</v>
      </c>
      <c r="AP273" s="58" t="s">
        <v>9</v>
      </c>
      <c r="AQ273" s="58" t="s">
        <v>82</v>
      </c>
      <c r="AR273" s="58" t="s">
        <v>1438</v>
      </c>
      <c r="AS273" s="58" t="s">
        <v>384</v>
      </c>
      <c r="AT273" s="58" t="s">
        <v>1439</v>
      </c>
      <c r="AU273" s="59">
        <v>55.688343000000003</v>
      </c>
      <c r="AV273" s="59">
        <v>166.39518799999999</v>
      </c>
      <c r="AW273" s="59">
        <v>114.536739</v>
      </c>
      <c r="AX273" s="60">
        <v>336.62027</v>
      </c>
      <c r="AY273" s="51">
        <v>6.5340283095022631</v>
      </c>
      <c r="AZ273" s="51">
        <v>2</v>
      </c>
      <c r="BA273" s="51">
        <v>8.5340283095022631</v>
      </c>
      <c r="BB273" s="60">
        <v>1.2889575240513307</v>
      </c>
      <c r="BC273" s="58">
        <v>1</v>
      </c>
      <c r="BD273" s="51">
        <v>0.77582075540929663</v>
      </c>
      <c r="BE273" s="33" t="s">
        <v>1488</v>
      </c>
      <c r="BF273" s="54" t="s">
        <v>1042</v>
      </c>
      <c r="BG273" s="54" t="s">
        <v>1043</v>
      </c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 t="s">
        <v>1044</v>
      </c>
      <c r="CB273" s="54"/>
      <c r="CC273" s="54"/>
      <c r="CD273" s="54"/>
      <c r="CE273" s="61"/>
    </row>
    <row r="274" spans="20:83" s="53" customFormat="1" x14ac:dyDescent="0.25">
      <c r="T274" s="106">
        <v>3273</v>
      </c>
      <c r="U274" s="33" t="s">
        <v>718</v>
      </c>
      <c r="V274" s="33">
        <v>45646.447916666664</v>
      </c>
      <c r="W274" s="33" t="s">
        <v>1383</v>
      </c>
      <c r="X274" s="33" t="s">
        <v>719</v>
      </c>
      <c r="Y274" s="33">
        <v>3</v>
      </c>
      <c r="Z274" s="33" t="s">
        <v>7</v>
      </c>
      <c r="AA274" s="33" t="s">
        <v>624</v>
      </c>
      <c r="AB274" s="33" t="s">
        <v>621</v>
      </c>
      <c r="AC274" s="33" t="s">
        <v>531</v>
      </c>
      <c r="AD274" s="33" t="s">
        <v>1385</v>
      </c>
      <c r="AE274" s="33" t="s">
        <v>606</v>
      </c>
      <c r="AF274" s="33" t="s">
        <v>1513</v>
      </c>
      <c r="AG274" s="33" t="s">
        <v>682</v>
      </c>
      <c r="AH274" s="33" t="s">
        <v>1518</v>
      </c>
      <c r="AI274" s="33" t="s">
        <v>848</v>
      </c>
      <c r="AJ274" s="33" t="s">
        <v>688</v>
      </c>
      <c r="AK274" s="33"/>
      <c r="AL274" s="40" t="s">
        <v>442</v>
      </c>
      <c r="AM274" s="41" t="s">
        <v>874</v>
      </c>
      <c r="AN274" s="42">
        <v>4.2500000000582077</v>
      </c>
      <c r="AO274" s="43" t="s">
        <v>710</v>
      </c>
      <c r="AP274" s="44" t="s">
        <v>28</v>
      </c>
      <c r="AQ274" s="44" t="s">
        <v>25</v>
      </c>
      <c r="AR274" s="44" t="s">
        <v>1522</v>
      </c>
      <c r="AS274" s="44" t="s">
        <v>318</v>
      </c>
      <c r="AT274" s="44" t="s">
        <v>1225</v>
      </c>
      <c r="AU274" s="45">
        <v>99.027780000000007</v>
      </c>
      <c r="AV274" s="45">
        <v>20.169861000000001</v>
      </c>
      <c r="AW274" s="45">
        <v>104.085866</v>
      </c>
      <c r="AX274" s="46">
        <v>223.28350699999999</v>
      </c>
      <c r="AY274" s="47">
        <v>3.5994102877828054</v>
      </c>
      <c r="AZ274" s="47">
        <v>2</v>
      </c>
      <c r="BA274" s="47">
        <v>5.5994102877828054</v>
      </c>
      <c r="BB274" s="46">
        <v>1.9644925866569536</v>
      </c>
      <c r="BC274" s="44">
        <v>3</v>
      </c>
      <c r="BD274" s="47">
        <v>1.5271118966680377</v>
      </c>
      <c r="BE274" s="33" t="s">
        <v>1466</v>
      </c>
      <c r="BF274" s="33">
        <v>44045</v>
      </c>
      <c r="BG274" s="33">
        <v>53016</v>
      </c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 t="s">
        <v>1150</v>
      </c>
      <c r="CB274" s="33"/>
      <c r="CC274" s="33"/>
      <c r="CD274" s="33"/>
      <c r="CE274" s="49"/>
    </row>
    <row r="275" spans="20:83" s="53" customFormat="1" x14ac:dyDescent="0.25">
      <c r="T275" s="94">
        <v>3274</v>
      </c>
      <c r="U275" s="54" t="s">
        <v>717</v>
      </c>
      <c r="V275" s="54">
        <v>45646.536111111112</v>
      </c>
      <c r="W275" s="54" t="s">
        <v>571</v>
      </c>
      <c r="X275" s="54" t="s">
        <v>491</v>
      </c>
      <c r="Y275" s="54">
        <v>1</v>
      </c>
      <c r="Z275" s="54" t="s">
        <v>501</v>
      </c>
      <c r="AA275" s="54" t="s">
        <v>620</v>
      </c>
      <c r="AB275" s="54" t="s">
        <v>621</v>
      </c>
      <c r="AC275" s="54" t="s">
        <v>531</v>
      </c>
      <c r="AD275" s="54" t="s">
        <v>1385</v>
      </c>
      <c r="AE275" s="54" t="s">
        <v>598</v>
      </c>
      <c r="AF275" s="54" t="s">
        <v>592</v>
      </c>
      <c r="AG275" s="54" t="s">
        <v>646</v>
      </c>
      <c r="AH275" s="54"/>
      <c r="AI275" s="54" t="s">
        <v>633</v>
      </c>
      <c r="AJ275" s="54" t="s">
        <v>688</v>
      </c>
      <c r="AK275" s="54"/>
      <c r="AL275" s="50" t="s">
        <v>432</v>
      </c>
      <c r="AM275" s="55" t="s">
        <v>874</v>
      </c>
      <c r="AN275" s="56">
        <v>4.1333333333604969</v>
      </c>
      <c r="AO275" s="57" t="s">
        <v>710</v>
      </c>
      <c r="AP275" s="58" t="s">
        <v>150</v>
      </c>
      <c r="AQ275" s="58" t="s">
        <v>71</v>
      </c>
      <c r="AR275" s="58" t="s">
        <v>863</v>
      </c>
      <c r="AS275" s="58" t="s">
        <v>191</v>
      </c>
      <c r="AT275" s="58" t="s">
        <v>867</v>
      </c>
      <c r="AU275" s="59">
        <v>117.431197</v>
      </c>
      <c r="AV275" s="59">
        <v>103.385169</v>
      </c>
      <c r="AW275" s="59">
        <v>70.253069999999994</v>
      </c>
      <c r="AX275" s="60">
        <v>291.069436</v>
      </c>
      <c r="AY275" s="51">
        <v>5.3200424733031673</v>
      </c>
      <c r="AZ275" s="51">
        <v>2</v>
      </c>
      <c r="BA275" s="51">
        <v>7.3200424733031673</v>
      </c>
      <c r="BB275" s="60">
        <v>1.5027235210885672</v>
      </c>
      <c r="BC275" s="58">
        <v>1</v>
      </c>
      <c r="BD275" s="51">
        <v>0.66545840666392431</v>
      </c>
      <c r="BE275" s="54" t="s">
        <v>1524</v>
      </c>
      <c r="BF275" s="54" t="s">
        <v>1525</v>
      </c>
      <c r="BG275" s="54" t="s">
        <v>1526</v>
      </c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 t="s">
        <v>1523</v>
      </c>
      <c r="CB275" s="54"/>
      <c r="CC275" s="54"/>
      <c r="CD275" s="54"/>
      <c r="CE275" s="61"/>
    </row>
    <row r="276" spans="20:83" s="53" customFormat="1" x14ac:dyDescent="0.25">
      <c r="T276" s="94">
        <v>3232</v>
      </c>
      <c r="U276" s="54" t="s">
        <v>743</v>
      </c>
      <c r="V276" s="62">
        <v>45645.397222222222</v>
      </c>
      <c r="W276" s="54" t="s">
        <v>684</v>
      </c>
      <c r="X276" s="54" t="s">
        <v>491</v>
      </c>
      <c r="Y276" s="54">
        <v>1</v>
      </c>
      <c r="Z276" s="54" t="s">
        <v>8</v>
      </c>
      <c r="AA276" s="54" t="s">
        <v>620</v>
      </c>
      <c r="AB276" s="54" t="s">
        <v>624</v>
      </c>
      <c r="AC276" s="54" t="s">
        <v>1</v>
      </c>
      <c r="AD276" s="54" t="s">
        <v>1470</v>
      </c>
      <c r="AE276" s="54" t="s">
        <v>606</v>
      </c>
      <c r="AF276" s="54" t="s">
        <v>827</v>
      </c>
      <c r="AG276" s="54" t="s">
        <v>696</v>
      </c>
      <c r="AH276" s="54"/>
      <c r="AI276" s="54"/>
      <c r="AJ276" s="54" t="s">
        <v>688</v>
      </c>
      <c r="AK276" s="50" t="s">
        <v>472</v>
      </c>
      <c r="AL276" s="50" t="s">
        <v>441</v>
      </c>
      <c r="AM276" s="55" t="s">
        <v>862</v>
      </c>
      <c r="AN276" s="56">
        <v>53.466666666674428</v>
      </c>
      <c r="AO276" s="57" t="s">
        <v>710</v>
      </c>
      <c r="AP276" s="58" t="s">
        <v>77</v>
      </c>
      <c r="AQ276" s="58" t="s">
        <v>120</v>
      </c>
      <c r="AR276" s="58" t="s">
        <v>873</v>
      </c>
      <c r="AS276" s="58" t="s">
        <v>246</v>
      </c>
      <c r="AT276" s="58" t="s">
        <v>872</v>
      </c>
      <c r="AU276" s="59">
        <v>176.13875999999999</v>
      </c>
      <c r="AV276" s="59">
        <v>211.98753300000001</v>
      </c>
      <c r="AW276" s="59">
        <v>89.727082999999993</v>
      </c>
      <c r="AX276" s="60">
        <v>477.85337600000003</v>
      </c>
      <c r="AY276" s="51">
        <v>9.0781856914027141</v>
      </c>
      <c r="AZ276" s="51">
        <v>2</v>
      </c>
      <c r="BA276" s="51">
        <v>11.078185691402714</v>
      </c>
      <c r="BB276" s="60">
        <v>0.99294237399690899</v>
      </c>
      <c r="BC276" s="58">
        <v>1</v>
      </c>
      <c r="BD276" s="51">
        <v>1.0071077901275196</v>
      </c>
      <c r="BE276" s="54" t="s">
        <v>1524</v>
      </c>
      <c r="BF276" s="54" t="s">
        <v>1525</v>
      </c>
      <c r="BG276" s="54" t="s">
        <v>1526</v>
      </c>
      <c r="BH276" s="54"/>
      <c r="BI276" s="54"/>
      <c r="BJ276" s="54"/>
      <c r="BK276" s="54"/>
      <c r="BL276" s="54"/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 t="s">
        <v>1523</v>
      </c>
      <c r="BZ276" s="54"/>
      <c r="CA276" s="54"/>
      <c r="CB276" s="54"/>
      <c r="CC276" s="54"/>
      <c r="CD276" s="54"/>
      <c r="CE276" s="61"/>
    </row>
    <row r="277" spans="20:83" s="53" customFormat="1" x14ac:dyDescent="0.25">
      <c r="T277" s="106">
        <v>3234</v>
      </c>
      <c r="U277" s="33" t="s">
        <v>718</v>
      </c>
      <c r="V277" s="39">
        <v>45645.434027777781</v>
      </c>
      <c r="W277" s="33" t="s">
        <v>570</v>
      </c>
      <c r="X277" s="33" t="s">
        <v>744</v>
      </c>
      <c r="Y277" s="33">
        <v>7</v>
      </c>
      <c r="Z277" s="33" t="s">
        <v>8</v>
      </c>
      <c r="AA277" s="33" t="s">
        <v>627</v>
      </c>
      <c r="AB277" s="33" t="s">
        <v>621</v>
      </c>
      <c r="AC277" s="33" t="s">
        <v>1</v>
      </c>
      <c r="AD277" s="33" t="s">
        <v>1470</v>
      </c>
      <c r="AE277" s="33" t="s">
        <v>604</v>
      </c>
      <c r="AF277" s="33" t="s">
        <v>647</v>
      </c>
      <c r="AG277" s="33" t="s">
        <v>1471</v>
      </c>
      <c r="AH277" s="33"/>
      <c r="AI277" s="33"/>
      <c r="AJ277" s="33" t="s">
        <v>688</v>
      </c>
      <c r="AK277" s="40" t="s">
        <v>456</v>
      </c>
      <c r="AL277" s="40" t="e">
        <v>#N/A</v>
      </c>
      <c r="AM277" s="41" t="s">
        <v>874</v>
      </c>
      <c r="AN277" s="42">
        <v>47.583333333197515</v>
      </c>
      <c r="AO277" s="43" t="s">
        <v>710</v>
      </c>
      <c r="AP277" s="44" t="s">
        <v>137</v>
      </c>
      <c r="AQ277" s="44" t="s">
        <v>1479</v>
      </c>
      <c r="AR277" s="44" t="s">
        <v>968</v>
      </c>
      <c r="AS277" s="44" t="s">
        <v>1480</v>
      </c>
      <c r="AT277" s="44" t="s">
        <v>1481</v>
      </c>
      <c r="AU277" s="45">
        <v>103.805774</v>
      </c>
      <c r="AV277" s="45" t="e">
        <v>#N/A</v>
      </c>
      <c r="AW277" s="45" t="e">
        <v>#N/A</v>
      </c>
      <c r="AX277" s="46">
        <v>200</v>
      </c>
      <c r="AY277" s="47" t="e">
        <v>#N/A</v>
      </c>
      <c r="AZ277" s="47">
        <v>2</v>
      </c>
      <c r="BA277" s="47" t="e">
        <v>#N/A</v>
      </c>
      <c r="BB277" s="46" t="e">
        <v>#N/A</v>
      </c>
      <c r="BC277" s="44">
        <v>7</v>
      </c>
      <c r="BD277" s="47" t="e">
        <v>#N/A</v>
      </c>
      <c r="BE277" s="33" t="s">
        <v>1464</v>
      </c>
      <c r="BF277" s="33" t="s">
        <v>1445</v>
      </c>
      <c r="BG277" s="33" t="s">
        <v>1446</v>
      </c>
      <c r="BH277" s="33" t="s">
        <v>1447</v>
      </c>
      <c r="BI277" s="33" t="s">
        <v>1448</v>
      </c>
      <c r="BJ277" s="33" t="s">
        <v>1357</v>
      </c>
      <c r="BK277" s="33" t="s">
        <v>1358</v>
      </c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 t="s">
        <v>1532</v>
      </c>
      <c r="BW277" s="33" t="s">
        <v>1533</v>
      </c>
      <c r="BX277" s="33" t="s">
        <v>1559</v>
      </c>
      <c r="BY277" s="33" t="s">
        <v>1534</v>
      </c>
      <c r="BZ277" s="33" t="s">
        <v>1535</v>
      </c>
      <c r="CA277" s="33" t="s">
        <v>1536</v>
      </c>
      <c r="CB277" s="33" t="s">
        <v>1537</v>
      </c>
      <c r="CC277" s="33" t="s">
        <v>1560</v>
      </c>
      <c r="CD277" s="33"/>
      <c r="CE277" s="49"/>
    </row>
    <row r="278" spans="20:83" s="53" customFormat="1" x14ac:dyDescent="0.25">
      <c r="T278" s="94">
        <v>3239</v>
      </c>
      <c r="U278" s="54" t="s">
        <v>742</v>
      </c>
      <c r="V278" s="62">
        <v>45645.573611111111</v>
      </c>
      <c r="W278" s="54" t="s">
        <v>495</v>
      </c>
      <c r="X278" s="54" t="s">
        <v>489</v>
      </c>
      <c r="Y278" s="54">
        <v>3</v>
      </c>
      <c r="Z278" s="54" t="s">
        <v>536</v>
      </c>
      <c r="AA278" s="54" t="s">
        <v>624</v>
      </c>
      <c r="AB278" s="54" t="s">
        <v>621</v>
      </c>
      <c r="AC278" s="54" t="s">
        <v>1</v>
      </c>
      <c r="AD278" s="54" t="s">
        <v>1470</v>
      </c>
      <c r="AE278" s="54" t="s">
        <v>600</v>
      </c>
      <c r="AF278" s="54" t="s">
        <v>859</v>
      </c>
      <c r="AG278" s="54" t="s">
        <v>556</v>
      </c>
      <c r="AH278" s="54"/>
      <c r="AI278" s="54"/>
      <c r="AJ278" s="54" t="s">
        <v>687</v>
      </c>
      <c r="AK278" s="50" t="s">
        <v>445</v>
      </c>
      <c r="AL278" s="50" t="s">
        <v>445</v>
      </c>
      <c r="AM278" s="55" t="s">
        <v>874</v>
      </c>
      <c r="AN278" s="56">
        <v>43.233333333337214</v>
      </c>
      <c r="AO278" s="57" t="s">
        <v>710</v>
      </c>
      <c r="AP278" s="58" t="s">
        <v>129</v>
      </c>
      <c r="AQ278" s="58" t="s">
        <v>144</v>
      </c>
      <c r="AR278" s="58" t="s">
        <v>929</v>
      </c>
      <c r="AS278" s="58" t="s">
        <v>217</v>
      </c>
      <c r="AT278" s="58" t="s">
        <v>928</v>
      </c>
      <c r="AU278" s="59">
        <v>118.530805</v>
      </c>
      <c r="AV278" s="59">
        <v>18.993860999999999</v>
      </c>
      <c r="AW278" s="59">
        <v>114.698595</v>
      </c>
      <c r="AX278" s="60">
        <v>252.22326099999998</v>
      </c>
      <c r="AY278" s="51">
        <v>4.0350589918552036</v>
      </c>
      <c r="AZ278" s="51">
        <v>2</v>
      </c>
      <c r="BA278" s="51">
        <v>6.0350589918552036</v>
      </c>
      <c r="BB278" s="60">
        <v>1.8226830947046886</v>
      </c>
      <c r="BC278" s="58">
        <v>3</v>
      </c>
      <c r="BD278" s="51">
        <v>1.6459251795968737</v>
      </c>
      <c r="BE278" s="33" t="s">
        <v>1466</v>
      </c>
      <c r="BF278" s="54">
        <v>44019</v>
      </c>
      <c r="BG278" s="54">
        <v>53010</v>
      </c>
      <c r="BH278" s="54">
        <v>44039</v>
      </c>
      <c r="BI278" s="54">
        <v>53034</v>
      </c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 t="s">
        <v>1027</v>
      </c>
      <c r="BZ278" s="54" t="s">
        <v>1022</v>
      </c>
      <c r="CA278" s="54"/>
      <c r="CB278" s="54"/>
      <c r="CC278" s="54"/>
      <c r="CD278" s="54"/>
      <c r="CE278" s="61"/>
    </row>
    <row r="279" spans="20:83" s="53" customFormat="1" x14ac:dyDescent="0.25">
      <c r="T279" s="106">
        <v>3237</v>
      </c>
      <c r="U279" s="33" t="s">
        <v>483</v>
      </c>
      <c r="V279" s="39">
        <v>45645.650694444441</v>
      </c>
      <c r="W279" s="33" t="s">
        <v>484</v>
      </c>
      <c r="X279" s="33" t="s">
        <v>497</v>
      </c>
      <c r="Y279" s="33">
        <v>3</v>
      </c>
      <c r="Z279" s="33" t="s">
        <v>498</v>
      </c>
      <c r="AA279" s="33" t="s">
        <v>624</v>
      </c>
      <c r="AB279" s="33" t="s">
        <v>622</v>
      </c>
      <c r="AC279" s="33" t="s">
        <v>1</v>
      </c>
      <c r="AD279" s="33" t="s">
        <v>1470</v>
      </c>
      <c r="AE279" s="33" t="s">
        <v>607</v>
      </c>
      <c r="AF279" s="33" t="s">
        <v>755</v>
      </c>
      <c r="AG279" s="33" t="s">
        <v>490</v>
      </c>
      <c r="AH279" s="33"/>
      <c r="AI279" s="33"/>
      <c r="AJ279" s="33"/>
      <c r="AK279" s="33"/>
      <c r="AL279" s="40" t="s">
        <v>440</v>
      </c>
      <c r="AM279" s="41" t="s">
        <v>874</v>
      </c>
      <c r="AN279" s="42">
        <v>43.883333333360497</v>
      </c>
      <c r="AO279" s="43" t="s">
        <v>710</v>
      </c>
      <c r="AP279" s="44" t="s">
        <v>48</v>
      </c>
      <c r="AQ279" s="44" t="s">
        <v>123</v>
      </c>
      <c r="AR279" s="44" t="s">
        <v>1176</v>
      </c>
      <c r="AS279" s="44" t="s">
        <v>303</v>
      </c>
      <c r="AT279" s="44" t="s">
        <v>936</v>
      </c>
      <c r="AU279" s="45">
        <v>33.748694999999998</v>
      </c>
      <c r="AV279" s="45">
        <v>72.581598</v>
      </c>
      <c r="AW279" s="45">
        <v>83.239863</v>
      </c>
      <c r="AX279" s="46">
        <v>189.570156</v>
      </c>
      <c r="AY279" s="47">
        <v>3.5076262751131217</v>
      </c>
      <c r="AZ279" s="47">
        <v>2</v>
      </c>
      <c r="BA279" s="47">
        <v>5.5076262751131217</v>
      </c>
      <c r="BB279" s="46">
        <v>1.9972306490193128</v>
      </c>
      <c r="BC279" s="44">
        <v>3</v>
      </c>
      <c r="BD279" s="47">
        <v>1.5020798932126695</v>
      </c>
      <c r="BE279" s="33" t="s">
        <v>1466</v>
      </c>
      <c r="BF279" s="33">
        <v>44045</v>
      </c>
      <c r="BG279" s="33">
        <v>53017</v>
      </c>
      <c r="BH279" s="33">
        <v>44018</v>
      </c>
      <c r="BI279" s="33">
        <v>53018</v>
      </c>
      <c r="BJ279" s="33">
        <v>44032</v>
      </c>
      <c r="BK279" s="33">
        <v>53034</v>
      </c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 t="s">
        <v>987</v>
      </c>
      <c r="BZ279" s="33" t="s">
        <v>1412</v>
      </c>
      <c r="CA279" s="33" t="s">
        <v>1144</v>
      </c>
      <c r="CB279" s="33" t="s">
        <v>1095</v>
      </c>
      <c r="CC279" s="33"/>
      <c r="CD279" s="33"/>
      <c r="CE279" s="49"/>
    </row>
    <row r="280" spans="20:83" s="53" customFormat="1" x14ac:dyDescent="0.25">
      <c r="T280" s="106">
        <v>3241</v>
      </c>
      <c r="U280" s="33" t="s">
        <v>742</v>
      </c>
      <c r="V280" s="39">
        <v>45645.712500000001</v>
      </c>
      <c r="W280" s="33" t="s">
        <v>670</v>
      </c>
      <c r="X280" s="33" t="s">
        <v>491</v>
      </c>
      <c r="Y280" s="33">
        <v>1</v>
      </c>
      <c r="Z280" s="33" t="s">
        <v>532</v>
      </c>
      <c r="AA280" s="33" t="s">
        <v>620</v>
      </c>
      <c r="AB280" s="33" t="s">
        <v>621</v>
      </c>
      <c r="AC280" s="33" t="s">
        <v>1</v>
      </c>
      <c r="AD280" s="33" t="s">
        <v>1470</v>
      </c>
      <c r="AE280" s="33" t="s">
        <v>1490</v>
      </c>
      <c r="AF280" s="33" t="s">
        <v>1491</v>
      </c>
      <c r="AG280" s="33" t="s">
        <v>769</v>
      </c>
      <c r="AH280" s="33"/>
      <c r="AI280" s="33"/>
      <c r="AJ280" s="33" t="s">
        <v>687</v>
      </c>
      <c r="AK280" s="33"/>
      <c r="AL280" s="40" t="s">
        <v>458</v>
      </c>
      <c r="AM280" s="41" t="s">
        <v>862</v>
      </c>
      <c r="AN280" s="42">
        <v>48.149999999965075</v>
      </c>
      <c r="AO280" s="43" t="s">
        <v>710</v>
      </c>
      <c r="AP280" s="44" t="s">
        <v>131</v>
      </c>
      <c r="AQ280" s="44" t="s">
        <v>110</v>
      </c>
      <c r="AR280" s="44" t="s">
        <v>1542</v>
      </c>
      <c r="AS280" s="44" t="s">
        <v>231</v>
      </c>
      <c r="AT280" s="44" t="s">
        <v>1442</v>
      </c>
      <c r="AU280" s="45">
        <v>109.90289</v>
      </c>
      <c r="AV280" s="45">
        <v>93.791332999999995</v>
      </c>
      <c r="AW280" s="45">
        <v>202.40970799999999</v>
      </c>
      <c r="AX280" s="46">
        <v>406.10393099999999</v>
      </c>
      <c r="AY280" s="47">
        <v>7.0116640941176467</v>
      </c>
      <c r="AZ280" s="47">
        <v>2</v>
      </c>
      <c r="BA280" s="47">
        <v>9.0116640941176467</v>
      </c>
      <c r="BB280" s="46">
        <v>1.2206402596808106</v>
      </c>
      <c r="BC280" s="44">
        <v>1</v>
      </c>
      <c r="BD280" s="47">
        <v>0.81924219037433144</v>
      </c>
      <c r="BE280" s="33" t="s">
        <v>1489</v>
      </c>
      <c r="BF280" s="33" t="s">
        <v>1319</v>
      </c>
      <c r="BG280" s="33" t="s">
        <v>1320</v>
      </c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 t="s">
        <v>1057</v>
      </c>
      <c r="BZ280" s="33"/>
      <c r="CA280" s="33"/>
      <c r="CB280" s="33"/>
      <c r="CC280" s="33"/>
      <c r="CD280" s="33"/>
      <c r="CE280" s="49"/>
    </row>
    <row r="281" spans="20:83" s="53" customFormat="1" x14ac:dyDescent="0.25">
      <c r="T281" s="94">
        <v>3242</v>
      </c>
      <c r="U281" s="54" t="s">
        <v>742</v>
      </c>
      <c r="V281" s="62">
        <v>45645.714583333334</v>
      </c>
      <c r="W281" s="54" t="s">
        <v>670</v>
      </c>
      <c r="X281" s="54" t="s">
        <v>493</v>
      </c>
      <c r="Y281" s="54">
        <v>1</v>
      </c>
      <c r="Z281" s="54" t="s">
        <v>532</v>
      </c>
      <c r="AA281" s="54" t="s">
        <v>620</v>
      </c>
      <c r="AB281" s="54" t="s">
        <v>621</v>
      </c>
      <c r="AC281" s="54" t="s">
        <v>1</v>
      </c>
      <c r="AD281" s="54" t="s">
        <v>1470</v>
      </c>
      <c r="AE281" s="54" t="s">
        <v>1490</v>
      </c>
      <c r="AF281" s="54" t="s">
        <v>1491</v>
      </c>
      <c r="AG281" s="54" t="s">
        <v>769</v>
      </c>
      <c r="AH281" s="54"/>
      <c r="AI281" s="54"/>
      <c r="AJ281" s="54" t="s">
        <v>687</v>
      </c>
      <c r="AK281" s="54"/>
      <c r="AL281" s="50" t="s">
        <v>458</v>
      </c>
      <c r="AM281" s="55" t="s">
        <v>862</v>
      </c>
      <c r="AN281" s="56">
        <v>48.099999999976717</v>
      </c>
      <c r="AO281" s="57" t="s">
        <v>710</v>
      </c>
      <c r="AP281" s="58" t="s">
        <v>131</v>
      </c>
      <c r="AQ281" s="58" t="s">
        <v>110</v>
      </c>
      <c r="AR281" s="58" t="s">
        <v>1542</v>
      </c>
      <c r="AS281" s="58" t="s">
        <v>231</v>
      </c>
      <c r="AT281" s="58" t="s">
        <v>1442</v>
      </c>
      <c r="AU281" s="59">
        <v>109.90289</v>
      </c>
      <c r="AV281" s="59">
        <v>93.791332999999995</v>
      </c>
      <c r="AW281" s="59">
        <v>202.40970799999999</v>
      </c>
      <c r="AX281" s="60">
        <v>406.10393099999999</v>
      </c>
      <c r="AY281" s="51">
        <v>7.0116640941176467</v>
      </c>
      <c r="AZ281" s="51">
        <v>2</v>
      </c>
      <c r="BA281" s="51">
        <v>9.0116640941176467</v>
      </c>
      <c r="BB281" s="60">
        <v>1.2206402596808106</v>
      </c>
      <c r="BC281" s="58">
        <v>1</v>
      </c>
      <c r="BD281" s="51">
        <v>0.81924219037433144</v>
      </c>
      <c r="BE281" s="33" t="s">
        <v>1466</v>
      </c>
      <c r="BF281" s="54">
        <v>44003</v>
      </c>
      <c r="BG281" s="54">
        <v>53008</v>
      </c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 t="s">
        <v>1067</v>
      </c>
      <c r="BZ281" s="54"/>
      <c r="CA281" s="54"/>
      <c r="CB281" s="54"/>
      <c r="CC281" s="54"/>
      <c r="CD281" s="54"/>
      <c r="CE281" s="61"/>
    </row>
    <row r="282" spans="20:83" s="53" customFormat="1" x14ac:dyDescent="0.25">
      <c r="T282" s="106">
        <v>3243</v>
      </c>
      <c r="U282" s="33" t="s">
        <v>742</v>
      </c>
      <c r="V282" s="39">
        <v>45645.71597222222</v>
      </c>
      <c r="W282" s="33" t="s">
        <v>670</v>
      </c>
      <c r="X282" s="33" t="s">
        <v>489</v>
      </c>
      <c r="Y282" s="33">
        <v>1</v>
      </c>
      <c r="Z282" s="33" t="s">
        <v>532</v>
      </c>
      <c r="AA282" s="33" t="s">
        <v>620</v>
      </c>
      <c r="AB282" s="33" t="s">
        <v>621</v>
      </c>
      <c r="AC282" s="33" t="s">
        <v>1</v>
      </c>
      <c r="AD282" s="33" t="s">
        <v>1470</v>
      </c>
      <c r="AE282" s="33" t="s">
        <v>1490</v>
      </c>
      <c r="AF282" s="33" t="s">
        <v>517</v>
      </c>
      <c r="AG282" s="33" t="s">
        <v>769</v>
      </c>
      <c r="AH282" s="33"/>
      <c r="AI282" s="33"/>
      <c r="AJ282" s="33" t="s">
        <v>687</v>
      </c>
      <c r="AK282" s="33"/>
      <c r="AL282" s="40" t="s">
        <v>458</v>
      </c>
      <c r="AM282" s="41" t="s">
        <v>862</v>
      </c>
      <c r="AN282" s="42">
        <v>48.066666666709352</v>
      </c>
      <c r="AO282" s="43" t="s">
        <v>710</v>
      </c>
      <c r="AP282" s="44" t="s">
        <v>119</v>
      </c>
      <c r="AQ282" s="44" t="s">
        <v>110</v>
      </c>
      <c r="AR282" s="44" t="s">
        <v>1405</v>
      </c>
      <c r="AS282" s="44" t="s">
        <v>230</v>
      </c>
      <c r="AT282" s="44" t="s">
        <v>1442</v>
      </c>
      <c r="AU282" s="45">
        <v>200.26759200000001</v>
      </c>
      <c r="AV282" s="45">
        <v>32.479030999999999</v>
      </c>
      <c r="AW282" s="45">
        <v>202.40970799999999</v>
      </c>
      <c r="AX282" s="46">
        <v>435.15633100000002</v>
      </c>
      <c r="AY282" s="47">
        <v>6.9592478787330316</v>
      </c>
      <c r="AZ282" s="47">
        <v>2</v>
      </c>
      <c r="BA282" s="47">
        <v>8.9592478787330307</v>
      </c>
      <c r="BB282" s="46">
        <v>1.2277816340042556</v>
      </c>
      <c r="BC282" s="44">
        <v>1</v>
      </c>
      <c r="BD282" s="47">
        <v>0.81447707988482088</v>
      </c>
      <c r="BE282" s="33" t="s">
        <v>1466</v>
      </c>
      <c r="BF282" s="54">
        <v>44003</v>
      </c>
      <c r="BG282" s="54">
        <v>53008</v>
      </c>
      <c r="BH282" s="54"/>
      <c r="BI282" s="54"/>
      <c r="BJ282" s="54"/>
      <c r="BK282" s="54"/>
      <c r="BL282" s="54"/>
      <c r="BM282" s="54"/>
      <c r="BN282" s="54"/>
      <c r="BO282" s="54"/>
      <c r="BP282" s="54"/>
      <c r="BQ282" s="54"/>
      <c r="BR282" s="54"/>
      <c r="BS282" s="54"/>
      <c r="BT282" s="54"/>
      <c r="BU282" s="54"/>
      <c r="BV282" s="54"/>
      <c r="BW282" s="54"/>
      <c r="BX282" s="54"/>
      <c r="BY282" s="54" t="s">
        <v>1067</v>
      </c>
      <c r="BZ282" s="54"/>
      <c r="CA282" s="33"/>
      <c r="CB282" s="33"/>
      <c r="CC282" s="33"/>
      <c r="CD282" s="33"/>
      <c r="CE282" s="49"/>
    </row>
    <row r="283" spans="20:83" s="53" customFormat="1" x14ac:dyDescent="0.25">
      <c r="T283" s="94">
        <v>3261</v>
      </c>
      <c r="U283" s="54" t="s">
        <v>718</v>
      </c>
      <c r="V283" s="62">
        <v>45645.808333333334</v>
      </c>
      <c r="W283" s="54" t="s">
        <v>648</v>
      </c>
      <c r="X283" s="54" t="s">
        <v>719</v>
      </c>
      <c r="Y283" s="54">
        <v>3</v>
      </c>
      <c r="Z283" s="54" t="s">
        <v>4</v>
      </c>
      <c r="AA283" s="54" t="s">
        <v>624</v>
      </c>
      <c r="AB283" s="54" t="s">
        <v>621</v>
      </c>
      <c r="AC283" s="54" t="s">
        <v>1</v>
      </c>
      <c r="AD283" s="54" t="s">
        <v>1470</v>
      </c>
      <c r="AE283" s="54" t="s">
        <v>593</v>
      </c>
      <c r="AF283" s="54" t="s">
        <v>1498</v>
      </c>
      <c r="AG283" s="54" t="s">
        <v>1499</v>
      </c>
      <c r="AH283" s="54" t="s">
        <v>1500</v>
      </c>
      <c r="AI283" s="54"/>
      <c r="AJ283" s="54" t="s">
        <v>688</v>
      </c>
      <c r="AK283" s="54"/>
      <c r="AL283" s="50" t="s">
        <v>427</v>
      </c>
      <c r="AM283" s="55" t="s">
        <v>874</v>
      </c>
      <c r="AN283" s="56">
        <v>39.600000000034925</v>
      </c>
      <c r="AO283" s="57" t="s">
        <v>710</v>
      </c>
      <c r="AP283" s="58" t="s">
        <v>74</v>
      </c>
      <c r="AQ283" s="58" t="s">
        <v>52</v>
      </c>
      <c r="AR283" s="58" t="s">
        <v>1543</v>
      </c>
      <c r="AS283" s="58" t="s">
        <v>182</v>
      </c>
      <c r="AT283" s="58" t="s">
        <v>1544</v>
      </c>
      <c r="AU283" s="59">
        <v>81.330921000000004</v>
      </c>
      <c r="AV283" s="59">
        <v>59.112834999999997</v>
      </c>
      <c r="AW283" s="59">
        <v>87.115819999999999</v>
      </c>
      <c r="AX283" s="60">
        <v>227.55957599999999</v>
      </c>
      <c r="AY283" s="51">
        <v>3.9823785583710403</v>
      </c>
      <c r="AZ283" s="51">
        <v>2</v>
      </c>
      <c r="BA283" s="51">
        <v>5.9823785583710407</v>
      </c>
      <c r="BB283" s="60">
        <v>1.8387335225732058</v>
      </c>
      <c r="BC283" s="58">
        <v>3</v>
      </c>
      <c r="BD283" s="51">
        <v>1.6315577886466475</v>
      </c>
      <c r="BE283" s="33" t="s">
        <v>1466</v>
      </c>
      <c r="BF283" s="54">
        <v>44006</v>
      </c>
      <c r="BG283" s="54">
        <v>53004</v>
      </c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  <c r="BV283" s="54"/>
      <c r="BW283" s="54"/>
      <c r="BX283" s="54"/>
      <c r="BY283" s="54" t="s">
        <v>1028</v>
      </c>
      <c r="BZ283" s="54"/>
      <c r="CA283" s="54"/>
      <c r="CB283" s="54"/>
      <c r="CC283" s="54"/>
      <c r="CD283" s="54"/>
      <c r="CE283" s="61"/>
    </row>
    <row r="284" spans="20:83" s="53" customFormat="1" x14ac:dyDescent="0.25">
      <c r="T284" s="106">
        <v>3256</v>
      </c>
      <c r="U284" s="33" t="s">
        <v>743</v>
      </c>
      <c r="V284" s="39">
        <v>45645.881944444445</v>
      </c>
      <c r="W284" s="33" t="s">
        <v>1505</v>
      </c>
      <c r="X284" s="33" t="s">
        <v>5</v>
      </c>
      <c r="Y284" s="33">
        <v>1</v>
      </c>
      <c r="Z284" s="33" t="s">
        <v>6</v>
      </c>
      <c r="AA284" s="33" t="s">
        <v>620</v>
      </c>
      <c r="AB284" s="33" t="s">
        <v>624</v>
      </c>
      <c r="AC284" s="33" t="s">
        <v>1</v>
      </c>
      <c r="AD284" s="33" t="s">
        <v>1470</v>
      </c>
      <c r="AE284" s="33" t="s">
        <v>593</v>
      </c>
      <c r="AF284" s="33" t="s">
        <v>855</v>
      </c>
      <c r="AG284" s="33" t="s">
        <v>855</v>
      </c>
      <c r="AH284" s="33" t="s">
        <v>1506</v>
      </c>
      <c r="AI284" s="33"/>
      <c r="AJ284" s="33" t="s">
        <v>688</v>
      </c>
      <c r="AK284" s="33"/>
      <c r="AL284" s="40" t="e">
        <v>#N/A</v>
      </c>
      <c r="AM284" s="41" t="s">
        <v>874</v>
      </c>
      <c r="AN284" s="42">
        <v>37.833333333372138</v>
      </c>
      <c r="AO284" s="43" t="s">
        <v>710</v>
      </c>
      <c r="AP284" s="44" t="s">
        <v>1230</v>
      </c>
      <c r="AQ284" s="44" t="s">
        <v>1230</v>
      </c>
      <c r="AR284" s="44" t="s">
        <v>1231</v>
      </c>
      <c r="AS284" s="44" t="s">
        <v>1232</v>
      </c>
      <c r="AT284" s="44" t="s">
        <v>1231</v>
      </c>
      <c r="AU284" s="45" t="e">
        <v>#N/A</v>
      </c>
      <c r="AV284" s="45" t="e">
        <v>#N/A</v>
      </c>
      <c r="AW284" s="45" t="e">
        <v>#N/A</v>
      </c>
      <c r="AX284" s="46">
        <v>200</v>
      </c>
      <c r="AY284" s="47" t="e">
        <v>#N/A</v>
      </c>
      <c r="AZ284" s="47">
        <v>2</v>
      </c>
      <c r="BA284" s="47" t="e">
        <v>#N/A</v>
      </c>
      <c r="BB284" s="46" t="e">
        <v>#N/A</v>
      </c>
      <c r="BC284" s="44">
        <v>1</v>
      </c>
      <c r="BD284" s="47" t="e">
        <v>#N/A</v>
      </c>
      <c r="BE284" s="33" t="s">
        <v>1473</v>
      </c>
      <c r="BF284" s="33" t="s">
        <v>1089</v>
      </c>
      <c r="BG284" s="33" t="s">
        <v>1551</v>
      </c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 t="s">
        <v>1552</v>
      </c>
      <c r="BZ284" s="33"/>
      <c r="CA284" s="33"/>
      <c r="CB284" s="33"/>
      <c r="CC284" s="33"/>
      <c r="CD284" s="33"/>
      <c r="CE284" s="49"/>
    </row>
    <row r="285" spans="20:83" s="53" customFormat="1" x14ac:dyDescent="0.25">
      <c r="T285" s="94">
        <v>3257</v>
      </c>
      <c r="U285" s="54" t="s">
        <v>743</v>
      </c>
      <c r="V285" s="62">
        <v>45645.884722222225</v>
      </c>
      <c r="W285" s="54" t="s">
        <v>1505</v>
      </c>
      <c r="X285" s="54" t="s">
        <v>489</v>
      </c>
      <c r="Y285" s="54">
        <v>1</v>
      </c>
      <c r="Z285" s="54" t="s">
        <v>6</v>
      </c>
      <c r="AA285" s="54" t="s">
        <v>620</v>
      </c>
      <c r="AB285" s="54" t="s">
        <v>624</v>
      </c>
      <c r="AC285" s="54" t="s">
        <v>1</v>
      </c>
      <c r="AD285" s="54" t="s">
        <v>1470</v>
      </c>
      <c r="AE285" s="54" t="s">
        <v>593</v>
      </c>
      <c r="AF285" s="54" t="s">
        <v>855</v>
      </c>
      <c r="AG285" s="54" t="s">
        <v>855</v>
      </c>
      <c r="AH285" s="54" t="s">
        <v>1507</v>
      </c>
      <c r="AI285" s="54"/>
      <c r="AJ285" s="54" t="s">
        <v>688</v>
      </c>
      <c r="AK285" s="54"/>
      <c r="AL285" s="50" t="e">
        <v>#N/A</v>
      </c>
      <c r="AM285" s="55" t="s">
        <v>874</v>
      </c>
      <c r="AN285" s="56">
        <v>37.766666666662786</v>
      </c>
      <c r="AO285" s="57" t="s">
        <v>710</v>
      </c>
      <c r="AP285" s="58" t="s">
        <v>1230</v>
      </c>
      <c r="AQ285" s="58" t="s">
        <v>1230</v>
      </c>
      <c r="AR285" s="58" t="s">
        <v>1231</v>
      </c>
      <c r="AS285" s="58" t="s">
        <v>1232</v>
      </c>
      <c r="AT285" s="58" t="s">
        <v>1231</v>
      </c>
      <c r="AU285" s="59" t="e">
        <v>#N/A</v>
      </c>
      <c r="AV285" s="59" t="e">
        <v>#N/A</v>
      </c>
      <c r="AW285" s="59" t="e">
        <v>#N/A</v>
      </c>
      <c r="AX285" s="60">
        <v>200</v>
      </c>
      <c r="AY285" s="51" t="e">
        <v>#N/A</v>
      </c>
      <c r="AZ285" s="51">
        <v>2</v>
      </c>
      <c r="BA285" s="51" t="e">
        <v>#N/A</v>
      </c>
      <c r="BB285" s="60" t="e">
        <v>#N/A</v>
      </c>
      <c r="BC285" s="58">
        <v>1</v>
      </c>
      <c r="BD285" s="51" t="e">
        <v>#N/A</v>
      </c>
      <c r="BE285" s="33" t="s">
        <v>1473</v>
      </c>
      <c r="BF285" s="33" t="s">
        <v>1460</v>
      </c>
      <c r="BG285" s="33" t="s">
        <v>1167</v>
      </c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 t="s">
        <v>1549</v>
      </c>
      <c r="BZ285" s="54"/>
      <c r="CA285" s="54"/>
      <c r="CB285" s="54"/>
      <c r="CC285" s="54"/>
      <c r="CD285" s="54"/>
      <c r="CE285" s="61"/>
    </row>
    <row r="286" spans="20:83" s="53" customFormat="1" x14ac:dyDescent="0.25">
      <c r="T286" s="106">
        <v>3258</v>
      </c>
      <c r="U286" s="33" t="s">
        <v>743</v>
      </c>
      <c r="V286" s="39">
        <v>45645.886805555558</v>
      </c>
      <c r="W286" s="33" t="s">
        <v>1505</v>
      </c>
      <c r="X286" s="33" t="s">
        <v>491</v>
      </c>
      <c r="Y286" s="33">
        <v>1</v>
      </c>
      <c r="Z286" s="33" t="s">
        <v>6</v>
      </c>
      <c r="AA286" s="33" t="s">
        <v>620</v>
      </c>
      <c r="AB286" s="33" t="s">
        <v>621</v>
      </c>
      <c r="AC286" s="33" t="s">
        <v>1</v>
      </c>
      <c r="AD286" s="33" t="s">
        <v>1470</v>
      </c>
      <c r="AE286" s="33" t="s">
        <v>606</v>
      </c>
      <c r="AF286" s="33" t="s">
        <v>855</v>
      </c>
      <c r="AG286" s="33" t="s">
        <v>855</v>
      </c>
      <c r="AH286" s="33" t="s">
        <v>1508</v>
      </c>
      <c r="AI286" s="33"/>
      <c r="AJ286" s="33" t="s">
        <v>688</v>
      </c>
      <c r="AK286" s="33"/>
      <c r="AL286" s="40" t="e">
        <v>#N/A</v>
      </c>
      <c r="AM286" s="41" t="s">
        <v>874</v>
      </c>
      <c r="AN286" s="42">
        <v>41.71666666661622</v>
      </c>
      <c r="AO286" s="43" t="s">
        <v>710</v>
      </c>
      <c r="AP286" s="44" t="s">
        <v>1230</v>
      </c>
      <c r="AQ286" s="44" t="s">
        <v>1230</v>
      </c>
      <c r="AR286" s="44" t="s">
        <v>1231</v>
      </c>
      <c r="AS286" s="44" t="s">
        <v>1232</v>
      </c>
      <c r="AT286" s="44" t="s">
        <v>1231</v>
      </c>
      <c r="AU286" s="45" t="e">
        <v>#N/A</v>
      </c>
      <c r="AV286" s="45" t="e">
        <v>#N/A</v>
      </c>
      <c r="AW286" s="45" t="e">
        <v>#N/A</v>
      </c>
      <c r="AX286" s="46">
        <v>200</v>
      </c>
      <c r="AY286" s="47" t="e">
        <v>#N/A</v>
      </c>
      <c r="AZ286" s="47">
        <v>2</v>
      </c>
      <c r="BA286" s="47" t="e">
        <v>#N/A</v>
      </c>
      <c r="BB286" s="46" t="e">
        <v>#N/A</v>
      </c>
      <c r="BC286" s="44">
        <v>1</v>
      </c>
      <c r="BD286" s="47" t="e">
        <v>#N/A</v>
      </c>
      <c r="BE286" s="33" t="s">
        <v>1473</v>
      </c>
      <c r="BF286" s="33" t="s">
        <v>1219</v>
      </c>
      <c r="BG286" s="33" t="s">
        <v>1220</v>
      </c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 t="s">
        <v>1550</v>
      </c>
      <c r="BZ286" s="33"/>
      <c r="CA286" s="33"/>
      <c r="CB286" s="33"/>
      <c r="CC286" s="33"/>
      <c r="CD286" s="33"/>
      <c r="CE286" s="49"/>
    </row>
    <row r="287" spans="20:83" s="53" customFormat="1" x14ac:dyDescent="0.25">
      <c r="T287" s="94">
        <v>3259</v>
      </c>
      <c r="U287" s="54" t="s">
        <v>743</v>
      </c>
      <c r="V287" s="62">
        <v>45645.888888888891</v>
      </c>
      <c r="W287" s="54" t="s">
        <v>1505</v>
      </c>
      <c r="X287" s="54" t="s">
        <v>503</v>
      </c>
      <c r="Y287" s="54">
        <v>1</v>
      </c>
      <c r="Z287" s="54" t="s">
        <v>6</v>
      </c>
      <c r="AA287" s="54" t="s">
        <v>620</v>
      </c>
      <c r="AB287" s="54" t="s">
        <v>621</v>
      </c>
      <c r="AC287" s="54" t="s">
        <v>1</v>
      </c>
      <c r="AD287" s="54" t="s">
        <v>1470</v>
      </c>
      <c r="AE287" s="54" t="s">
        <v>593</v>
      </c>
      <c r="AF287" s="54" t="s">
        <v>1509</v>
      </c>
      <c r="AG287" s="54" t="s">
        <v>1509</v>
      </c>
      <c r="AH287" s="54" t="s">
        <v>1510</v>
      </c>
      <c r="AI287" s="54"/>
      <c r="AJ287" s="54" t="s">
        <v>688</v>
      </c>
      <c r="AK287" s="54"/>
      <c r="AL287" s="50" t="s">
        <v>479</v>
      </c>
      <c r="AM287" s="55" t="s">
        <v>874</v>
      </c>
      <c r="AN287" s="56">
        <v>37.666666666686069</v>
      </c>
      <c r="AO287" s="57" t="s">
        <v>710</v>
      </c>
      <c r="AP287" s="58" t="s">
        <v>403</v>
      </c>
      <c r="AQ287" s="58" t="s">
        <v>403</v>
      </c>
      <c r="AR287" s="58" t="s">
        <v>1545</v>
      </c>
      <c r="AS287" s="58" t="s">
        <v>408</v>
      </c>
      <c r="AT287" s="58" t="s">
        <v>1545</v>
      </c>
      <c r="AU287" s="59">
        <v>1125.0932949999999</v>
      </c>
      <c r="AV287" s="59">
        <v>0</v>
      </c>
      <c r="AW287" s="59">
        <v>1125.0932949999999</v>
      </c>
      <c r="AX287" s="60">
        <v>2250.1865899999998</v>
      </c>
      <c r="AY287" s="51">
        <v>34.618255230769229</v>
      </c>
      <c r="AZ287" s="51">
        <v>2</v>
      </c>
      <c r="BA287" s="51">
        <v>36.618255230769229</v>
      </c>
      <c r="BB287" s="60">
        <v>0.3003966172248706</v>
      </c>
      <c r="BC287" s="58">
        <v>1</v>
      </c>
      <c r="BD287" s="51">
        <v>3.3289322937062935</v>
      </c>
      <c r="BE287" s="54" t="s">
        <v>1465</v>
      </c>
      <c r="BF287" s="54" t="s">
        <v>980</v>
      </c>
      <c r="BG287" s="54" t="s">
        <v>981</v>
      </c>
      <c r="BH287" s="54"/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 t="s">
        <v>982</v>
      </c>
      <c r="BZ287" s="54"/>
      <c r="CA287" s="54"/>
      <c r="CB287" s="54"/>
      <c r="CC287" s="54"/>
      <c r="CD287" s="54"/>
      <c r="CE287" s="61"/>
    </row>
    <row r="288" spans="20:83" s="53" customFormat="1" x14ac:dyDescent="0.25">
      <c r="T288" s="106">
        <v>3260</v>
      </c>
      <c r="U288" s="33" t="s">
        <v>743</v>
      </c>
      <c r="V288" s="39">
        <v>45645.890972222223</v>
      </c>
      <c r="W288" s="33" t="s">
        <v>1505</v>
      </c>
      <c r="X288" s="33" t="s">
        <v>493</v>
      </c>
      <c r="Y288" s="33">
        <v>1</v>
      </c>
      <c r="Z288" s="33" t="s">
        <v>6</v>
      </c>
      <c r="AA288" s="33" t="s">
        <v>620</v>
      </c>
      <c r="AB288" s="33" t="s">
        <v>621</v>
      </c>
      <c r="AC288" s="33" t="s">
        <v>1</v>
      </c>
      <c r="AD288" s="33" t="s">
        <v>1470</v>
      </c>
      <c r="AE288" s="33" t="s">
        <v>593</v>
      </c>
      <c r="AF288" s="33" t="s">
        <v>855</v>
      </c>
      <c r="AG288" s="33" t="s">
        <v>855</v>
      </c>
      <c r="AH288" s="33" t="s">
        <v>1511</v>
      </c>
      <c r="AI288" s="33"/>
      <c r="AJ288" s="33" t="s">
        <v>688</v>
      </c>
      <c r="AK288" s="33"/>
      <c r="AL288" s="40" t="e">
        <v>#N/A</v>
      </c>
      <c r="AM288" s="41" t="s">
        <v>874</v>
      </c>
      <c r="AN288" s="42">
        <v>37.616666666697711</v>
      </c>
      <c r="AO288" s="43" t="s">
        <v>710</v>
      </c>
      <c r="AP288" s="44" t="s">
        <v>1230</v>
      </c>
      <c r="AQ288" s="44" t="s">
        <v>1230</v>
      </c>
      <c r="AR288" s="44" t="s">
        <v>1231</v>
      </c>
      <c r="AS288" s="44" t="s">
        <v>1232</v>
      </c>
      <c r="AT288" s="44" t="s">
        <v>1231</v>
      </c>
      <c r="AU288" s="45" t="e">
        <v>#N/A</v>
      </c>
      <c r="AV288" s="45" t="e">
        <v>#N/A</v>
      </c>
      <c r="AW288" s="45" t="e">
        <v>#N/A</v>
      </c>
      <c r="AX288" s="46">
        <v>200</v>
      </c>
      <c r="AY288" s="47" t="e">
        <v>#N/A</v>
      </c>
      <c r="AZ288" s="47">
        <v>2</v>
      </c>
      <c r="BA288" s="47" t="e">
        <v>#N/A</v>
      </c>
      <c r="BB288" s="46" t="e">
        <v>#N/A</v>
      </c>
      <c r="BC288" s="44">
        <v>1</v>
      </c>
      <c r="BD288" s="47" t="e">
        <v>#N/A</v>
      </c>
      <c r="BE288" s="33" t="s">
        <v>1473</v>
      </c>
      <c r="BF288" s="54" t="s">
        <v>1455</v>
      </c>
      <c r="BG288" s="54" t="s">
        <v>1456</v>
      </c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 t="s">
        <v>1169</v>
      </c>
      <c r="BZ288" s="33"/>
      <c r="CA288" s="33"/>
      <c r="CB288" s="33"/>
      <c r="CC288" s="33"/>
      <c r="CD288" s="33"/>
      <c r="CE288" s="49"/>
    </row>
    <row r="289" spans="20:83" s="73" customFormat="1" x14ac:dyDescent="0.25">
      <c r="T289" s="105">
        <v>3262</v>
      </c>
      <c r="U289" s="58" t="s">
        <v>718</v>
      </c>
      <c r="V289" s="108">
        <v>45645.897222222222</v>
      </c>
      <c r="W289" s="58" t="s">
        <v>1512</v>
      </c>
      <c r="X289" s="58" t="s">
        <v>719</v>
      </c>
      <c r="Y289" s="58">
        <v>1</v>
      </c>
      <c r="Z289" s="58" t="s">
        <v>4</v>
      </c>
      <c r="AA289" s="58" t="s">
        <v>620</v>
      </c>
      <c r="AB289" s="58" t="s">
        <v>621</v>
      </c>
      <c r="AC289" s="58" t="s">
        <v>1</v>
      </c>
      <c r="AD289" s="58" t="s">
        <v>1470</v>
      </c>
      <c r="AE289" s="58" t="s">
        <v>593</v>
      </c>
      <c r="AF289" s="58" t="s">
        <v>1498</v>
      </c>
      <c r="AG289" s="58" t="s">
        <v>1499</v>
      </c>
      <c r="AH289" s="58"/>
      <c r="AI289" s="58"/>
      <c r="AJ289" s="58" t="s">
        <v>688</v>
      </c>
      <c r="AK289" s="58"/>
      <c r="AL289" s="72" t="s">
        <v>427</v>
      </c>
      <c r="AM289" s="55" t="s">
        <v>874</v>
      </c>
      <c r="AN289" s="56">
        <v>37.466666666732635</v>
      </c>
      <c r="AO289" s="57" t="s">
        <v>710</v>
      </c>
      <c r="AP289" s="58" t="s">
        <v>74</v>
      </c>
      <c r="AQ289" s="58" t="s">
        <v>52</v>
      </c>
      <c r="AR289" s="58" t="s">
        <v>1543</v>
      </c>
      <c r="AS289" s="58" t="s">
        <v>182</v>
      </c>
      <c r="AT289" s="58" t="s">
        <v>1544</v>
      </c>
      <c r="AU289" s="59">
        <v>81.330921000000004</v>
      </c>
      <c r="AV289" s="59">
        <v>59.112834999999997</v>
      </c>
      <c r="AW289" s="59">
        <v>87.115819999999999</v>
      </c>
      <c r="AX289" s="60">
        <v>227.55957599999999</v>
      </c>
      <c r="AY289" s="51">
        <v>3.9823785583710403</v>
      </c>
      <c r="AZ289" s="51">
        <v>2</v>
      </c>
      <c r="BA289" s="51">
        <v>5.9823785583710407</v>
      </c>
      <c r="BB289" s="60">
        <v>1.8387335225732058</v>
      </c>
      <c r="BC289" s="58">
        <v>1</v>
      </c>
      <c r="BD289" s="51">
        <v>0.54385259621554916</v>
      </c>
      <c r="BE289" s="44" t="s">
        <v>1466</v>
      </c>
      <c r="BF289" s="58">
        <v>44036</v>
      </c>
      <c r="BG289" s="58">
        <v>53006</v>
      </c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 t="s">
        <v>1638</v>
      </c>
      <c r="BZ289" s="58"/>
      <c r="CA289" s="58"/>
      <c r="CB289" s="58"/>
      <c r="CC289" s="58"/>
      <c r="CD289" s="58"/>
      <c r="CE289" s="89"/>
    </row>
    <row r="290" spans="20:83" s="53" customFormat="1" x14ac:dyDescent="0.25">
      <c r="T290" s="106">
        <v>3263</v>
      </c>
      <c r="U290" s="33" t="s">
        <v>717</v>
      </c>
      <c r="V290" s="39">
        <v>45645.945138888892</v>
      </c>
      <c r="W290" s="33" t="s">
        <v>1350</v>
      </c>
      <c r="X290" s="33" t="s">
        <v>500</v>
      </c>
      <c r="Y290" s="33">
        <v>4</v>
      </c>
      <c r="Z290" s="33" t="s">
        <v>4</v>
      </c>
      <c r="AA290" s="33" t="s">
        <v>624</v>
      </c>
      <c r="AB290" s="33" t="s">
        <v>624</v>
      </c>
      <c r="AC290" s="33" t="s">
        <v>1</v>
      </c>
      <c r="AD290" s="33" t="s">
        <v>1470</v>
      </c>
      <c r="AE290" s="33" t="s">
        <v>600</v>
      </c>
      <c r="AF290" s="33" t="s">
        <v>519</v>
      </c>
      <c r="AG290" s="33" t="s">
        <v>685</v>
      </c>
      <c r="AH290" s="33"/>
      <c r="AI290" s="33"/>
      <c r="AJ290" s="33" t="s">
        <v>688</v>
      </c>
      <c r="AK290" s="33"/>
      <c r="AL290" s="40" t="s">
        <v>459</v>
      </c>
      <c r="AM290" s="41" t="s">
        <v>874</v>
      </c>
      <c r="AN290" s="42">
        <v>34.316666666592937</v>
      </c>
      <c r="AO290" s="43" t="s">
        <v>710</v>
      </c>
      <c r="AP290" s="44" t="s">
        <v>107</v>
      </c>
      <c r="AQ290" s="44" t="s">
        <v>118</v>
      </c>
      <c r="AR290" s="44" t="s">
        <v>1134</v>
      </c>
      <c r="AS290" s="44" t="s">
        <v>248</v>
      </c>
      <c r="AT290" s="44" t="s">
        <v>1133</v>
      </c>
      <c r="AU290" s="45">
        <v>106.761611</v>
      </c>
      <c r="AV290" s="45">
        <v>92.189942000000002</v>
      </c>
      <c r="AW290" s="45">
        <v>166.248401</v>
      </c>
      <c r="AX290" s="46">
        <v>365.19995399999999</v>
      </c>
      <c r="AY290" s="47">
        <v>6.3693291366515838</v>
      </c>
      <c r="AZ290" s="47">
        <v>2</v>
      </c>
      <c r="BA290" s="47">
        <v>8.369329136651583</v>
      </c>
      <c r="BB290" s="46">
        <v>1.3143227874535355</v>
      </c>
      <c r="BC290" s="44">
        <v>4</v>
      </c>
      <c r="BD290" s="47">
        <v>3.0433924133278483</v>
      </c>
      <c r="BE290" s="33" t="s">
        <v>1524</v>
      </c>
      <c r="BF290" s="33" t="s">
        <v>1639</v>
      </c>
      <c r="BG290" s="33" t="s">
        <v>1446</v>
      </c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 t="s">
        <v>1529</v>
      </c>
      <c r="BZ290" s="33"/>
      <c r="CA290" s="33"/>
      <c r="CB290" s="33"/>
      <c r="CC290" s="33"/>
      <c r="CD290" s="33"/>
      <c r="CE290" s="49"/>
    </row>
    <row r="291" spans="20:83" s="53" customFormat="1" x14ac:dyDescent="0.25">
      <c r="T291" s="94">
        <v>3265</v>
      </c>
      <c r="U291" s="54" t="s">
        <v>718</v>
      </c>
      <c r="V291" s="62">
        <v>45646.023611111108</v>
      </c>
      <c r="W291" s="54" t="s">
        <v>1383</v>
      </c>
      <c r="X291" s="54" t="s">
        <v>5</v>
      </c>
      <c r="Y291" s="54">
        <v>1</v>
      </c>
      <c r="Z291" s="54" t="s">
        <v>7</v>
      </c>
      <c r="AA291" s="54" t="s">
        <v>620</v>
      </c>
      <c r="AB291" s="54" t="s">
        <v>620</v>
      </c>
      <c r="AC291" s="54" t="s">
        <v>1</v>
      </c>
      <c r="AD291" s="54" t="s">
        <v>1470</v>
      </c>
      <c r="AE291" s="54" t="s">
        <v>593</v>
      </c>
      <c r="AF291" s="54" t="s">
        <v>1513</v>
      </c>
      <c r="AG291" s="54" t="s">
        <v>682</v>
      </c>
      <c r="AH291" s="54"/>
      <c r="AI291" s="54"/>
      <c r="AJ291" s="54" t="s">
        <v>688</v>
      </c>
      <c r="AK291" s="54"/>
      <c r="AL291" s="50" t="s">
        <v>442</v>
      </c>
      <c r="AM291" s="55" t="s">
        <v>874</v>
      </c>
      <c r="AN291" s="56">
        <v>34.433333333465271</v>
      </c>
      <c r="AO291" s="57" t="s">
        <v>710</v>
      </c>
      <c r="AP291" s="58" t="s">
        <v>28</v>
      </c>
      <c r="AQ291" s="58" t="s">
        <v>25</v>
      </c>
      <c r="AR291" s="58" t="s">
        <v>1522</v>
      </c>
      <c r="AS291" s="58" t="s">
        <v>318</v>
      </c>
      <c r="AT291" s="58" t="s">
        <v>1225</v>
      </c>
      <c r="AU291" s="59">
        <v>99.027780000000007</v>
      </c>
      <c r="AV291" s="59">
        <v>20.169861000000001</v>
      </c>
      <c r="AW291" s="59">
        <v>104.085866</v>
      </c>
      <c r="AX291" s="60">
        <v>223.28350699999999</v>
      </c>
      <c r="AY291" s="51">
        <v>3.5994102877828054</v>
      </c>
      <c r="AZ291" s="51">
        <v>2</v>
      </c>
      <c r="BA291" s="51">
        <v>5.5994102877828054</v>
      </c>
      <c r="BB291" s="60">
        <v>1.9644925866569536</v>
      </c>
      <c r="BC291" s="58">
        <v>1</v>
      </c>
      <c r="BD291" s="51">
        <v>0.5090372988893459</v>
      </c>
      <c r="BE291" s="44" t="s">
        <v>1466</v>
      </c>
      <c r="BF291" s="54">
        <v>44027</v>
      </c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 t="s">
        <v>1075</v>
      </c>
      <c r="BZ291" s="54"/>
      <c r="CA291" s="54"/>
      <c r="CB291" s="54"/>
      <c r="CC291" s="54"/>
      <c r="CD291" s="54"/>
      <c r="CE291" s="61"/>
    </row>
    <row r="292" spans="20:83" s="53" customFormat="1" x14ac:dyDescent="0.25">
      <c r="T292" s="106">
        <v>3267</v>
      </c>
      <c r="U292" s="33" t="s">
        <v>718</v>
      </c>
      <c r="V292" s="39">
        <v>45646.025694444441</v>
      </c>
      <c r="W292" s="33" t="s">
        <v>1383</v>
      </c>
      <c r="X292" s="33" t="s">
        <v>719</v>
      </c>
      <c r="Y292" s="33">
        <v>4</v>
      </c>
      <c r="Z292" s="33" t="s">
        <v>7</v>
      </c>
      <c r="AA292" s="33" t="s">
        <v>621</v>
      </c>
      <c r="AB292" s="33" t="s">
        <v>621</v>
      </c>
      <c r="AC292" s="33" t="s">
        <v>1</v>
      </c>
      <c r="AD292" s="33" t="s">
        <v>1470</v>
      </c>
      <c r="AE292" s="33" t="s">
        <v>604</v>
      </c>
      <c r="AF292" s="33" t="s">
        <v>1513</v>
      </c>
      <c r="AG292" s="33" t="s">
        <v>682</v>
      </c>
      <c r="AH292" s="33"/>
      <c r="AI292" s="33"/>
      <c r="AJ292" s="33" t="s">
        <v>687</v>
      </c>
      <c r="AK292" s="33"/>
      <c r="AL292" s="40" t="s">
        <v>442</v>
      </c>
      <c r="AM292" s="41" t="s">
        <v>874</v>
      </c>
      <c r="AN292" s="42">
        <v>33.383333333360497</v>
      </c>
      <c r="AO292" s="43" t="s">
        <v>710</v>
      </c>
      <c r="AP292" s="44" t="s">
        <v>28</v>
      </c>
      <c r="AQ292" s="44" t="s">
        <v>25</v>
      </c>
      <c r="AR292" s="44" t="s">
        <v>1522</v>
      </c>
      <c r="AS292" s="44" t="s">
        <v>318</v>
      </c>
      <c r="AT292" s="44" t="s">
        <v>1225</v>
      </c>
      <c r="AU292" s="45">
        <v>99.027780000000007</v>
      </c>
      <c r="AV292" s="45">
        <v>20.169861000000001</v>
      </c>
      <c r="AW292" s="45">
        <v>104.085866</v>
      </c>
      <c r="AX292" s="46">
        <v>223.28350699999999</v>
      </c>
      <c r="AY292" s="47">
        <v>3.5994102877828054</v>
      </c>
      <c r="AZ292" s="47">
        <v>2</v>
      </c>
      <c r="BA292" s="47">
        <v>5.5994102877828054</v>
      </c>
      <c r="BB292" s="46">
        <v>1.9644925866569536</v>
      </c>
      <c r="BC292" s="44">
        <v>4</v>
      </c>
      <c r="BD292" s="47">
        <v>2.0361491955573836</v>
      </c>
      <c r="BE292" s="44" t="s">
        <v>1466</v>
      </c>
      <c r="BF292" s="33">
        <v>44006</v>
      </c>
      <c r="BG292" s="33">
        <v>53007</v>
      </c>
      <c r="BH292" s="33">
        <v>44006</v>
      </c>
      <c r="BI292" s="33">
        <v>53007</v>
      </c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 t="s">
        <v>1049</v>
      </c>
      <c r="BZ292" s="33" t="s">
        <v>1049</v>
      </c>
      <c r="CA292" s="33"/>
      <c r="CB292" s="33"/>
      <c r="CC292" s="33"/>
      <c r="CD292" s="33"/>
      <c r="CE292" s="49"/>
    </row>
    <row r="293" spans="20:83" s="53" customFormat="1" x14ac:dyDescent="0.25">
      <c r="T293" s="94">
        <v>3275</v>
      </c>
      <c r="U293" s="54" t="s">
        <v>718</v>
      </c>
      <c r="V293" s="62">
        <v>45646.573611111111</v>
      </c>
      <c r="W293" s="54" t="s">
        <v>1461</v>
      </c>
      <c r="X293" s="54" t="s">
        <v>719</v>
      </c>
      <c r="Y293" s="54">
        <v>1</v>
      </c>
      <c r="Z293" s="54" t="s">
        <v>7</v>
      </c>
      <c r="AA293" s="54" t="s">
        <v>620</v>
      </c>
      <c r="AB293" s="54" t="s">
        <v>621</v>
      </c>
      <c r="AC293" s="54" t="s">
        <v>1</v>
      </c>
      <c r="AD293" s="54" t="s">
        <v>1470</v>
      </c>
      <c r="AE293" s="54" t="s">
        <v>600</v>
      </c>
      <c r="AF293" s="54" t="s">
        <v>671</v>
      </c>
      <c r="AG293" s="54" t="s">
        <v>682</v>
      </c>
      <c r="AH293" s="54" t="s">
        <v>1519</v>
      </c>
      <c r="AI293" s="54"/>
      <c r="AJ293" s="54" t="s">
        <v>688</v>
      </c>
      <c r="AK293" s="54"/>
      <c r="AL293" s="50" t="s">
        <v>442</v>
      </c>
      <c r="AM293" s="55" t="s">
        <v>874</v>
      </c>
      <c r="AN293" s="56">
        <v>19.233333333337214</v>
      </c>
      <c r="AO293" s="57" t="s">
        <v>710</v>
      </c>
      <c r="AP293" s="58" t="s">
        <v>160</v>
      </c>
      <c r="AQ293" s="58" t="s">
        <v>25</v>
      </c>
      <c r="AR293" s="58" t="s">
        <v>945</v>
      </c>
      <c r="AS293" s="58" t="s">
        <v>333</v>
      </c>
      <c r="AT293" s="58" t="s">
        <v>1225</v>
      </c>
      <c r="AU293" s="59">
        <v>140.96962500000001</v>
      </c>
      <c r="AV293" s="59">
        <v>46.00253</v>
      </c>
      <c r="AW293" s="59">
        <v>104.085866</v>
      </c>
      <c r="AX293" s="60">
        <v>291.058021</v>
      </c>
      <c r="AY293" s="51">
        <v>4.8524969475113124</v>
      </c>
      <c r="AZ293" s="51">
        <v>2</v>
      </c>
      <c r="BA293" s="51">
        <v>6.8524969475113124</v>
      </c>
      <c r="BB293" s="60">
        <v>1.6052542721664365</v>
      </c>
      <c r="BC293" s="58">
        <v>1</v>
      </c>
      <c r="BD293" s="51">
        <v>0.62295426795557385</v>
      </c>
      <c r="BE293" s="44" t="s">
        <v>1466</v>
      </c>
      <c r="BF293" s="54">
        <v>44021</v>
      </c>
      <c r="BG293" s="54">
        <v>53005</v>
      </c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 t="s">
        <v>1166</v>
      </c>
      <c r="BZ293" s="54"/>
      <c r="CA293" s="54"/>
      <c r="CB293" s="54"/>
      <c r="CC293" s="54"/>
      <c r="CD293" s="54"/>
      <c r="CE293" s="61"/>
    </row>
    <row r="294" spans="20:83" s="53" customFormat="1" x14ac:dyDescent="0.25">
      <c r="T294" s="106">
        <v>3282</v>
      </c>
      <c r="U294" s="33" t="s">
        <v>717</v>
      </c>
      <c r="V294" s="39">
        <v>45646.745138888888</v>
      </c>
      <c r="W294" s="33" t="s">
        <v>1467</v>
      </c>
      <c r="X294" s="33" t="s">
        <v>493</v>
      </c>
      <c r="Y294" s="33">
        <v>1</v>
      </c>
      <c r="Z294" s="33" t="s">
        <v>6</v>
      </c>
      <c r="AA294" s="33" t="s">
        <v>620</v>
      </c>
      <c r="AB294" s="33" t="s">
        <v>624</v>
      </c>
      <c r="AC294" s="33" t="s">
        <v>531</v>
      </c>
      <c r="AD294" s="33" t="s">
        <v>1470</v>
      </c>
      <c r="AE294" s="33" t="s">
        <v>604</v>
      </c>
      <c r="AF294" s="33" t="s">
        <v>639</v>
      </c>
      <c r="AG294" s="33" t="s">
        <v>565</v>
      </c>
      <c r="AH294" s="33"/>
      <c r="AI294" s="33" t="s">
        <v>651</v>
      </c>
      <c r="AJ294" s="33" t="s">
        <v>688</v>
      </c>
      <c r="AK294" s="33"/>
      <c r="AL294" s="40" t="s">
        <v>453</v>
      </c>
      <c r="AM294" s="41" t="s">
        <v>874</v>
      </c>
      <c r="AN294" s="42">
        <v>16.116666666639503</v>
      </c>
      <c r="AO294" s="43" t="s">
        <v>710</v>
      </c>
      <c r="AP294" s="44" t="s">
        <v>21</v>
      </c>
      <c r="AQ294" s="44" t="s">
        <v>145</v>
      </c>
      <c r="AR294" s="44" t="s">
        <v>877</v>
      </c>
      <c r="AS294" s="44" t="s">
        <v>278</v>
      </c>
      <c r="AT294" s="44" t="s">
        <v>937</v>
      </c>
      <c r="AU294" s="45">
        <v>50.778891000000002</v>
      </c>
      <c r="AV294" s="45">
        <v>219.51562100000001</v>
      </c>
      <c r="AW294" s="45">
        <v>171.01308599999999</v>
      </c>
      <c r="AX294" s="46">
        <v>441.30759799999998</v>
      </c>
      <c r="AY294" s="47">
        <v>8.5772576968325787</v>
      </c>
      <c r="AZ294" s="47">
        <v>2</v>
      </c>
      <c r="BA294" s="47">
        <v>10.577257696832579</v>
      </c>
      <c r="BB294" s="46">
        <v>1.0399670987777876</v>
      </c>
      <c r="BC294" s="44">
        <v>1</v>
      </c>
      <c r="BD294" s="47">
        <v>0.96156888153023434</v>
      </c>
      <c r="BE294" s="44" t="s">
        <v>1488</v>
      </c>
      <c r="BF294" s="54" t="s">
        <v>1640</v>
      </c>
      <c r="BG294" s="54" t="s">
        <v>1641</v>
      </c>
      <c r="BY294" s="54" t="s">
        <v>1040</v>
      </c>
    </row>
    <row r="295" spans="20:83" s="53" customFormat="1" x14ac:dyDescent="0.25">
      <c r="T295" s="94">
        <v>3281</v>
      </c>
      <c r="U295" s="54" t="s">
        <v>717</v>
      </c>
      <c r="V295" s="62">
        <v>45646.46597222222</v>
      </c>
      <c r="W295" s="54" t="s">
        <v>1467</v>
      </c>
      <c r="X295" s="54" t="s">
        <v>491</v>
      </c>
      <c r="Y295" s="54">
        <v>1</v>
      </c>
      <c r="Z295" s="54" t="s">
        <v>6</v>
      </c>
      <c r="AA295" s="54" t="s">
        <v>620</v>
      </c>
      <c r="AB295" s="54" t="s">
        <v>624</v>
      </c>
      <c r="AC295" s="54" t="s">
        <v>531</v>
      </c>
      <c r="AD295" s="54" t="s">
        <v>1470</v>
      </c>
      <c r="AE295" s="54" t="s">
        <v>604</v>
      </c>
      <c r="AF295" s="54" t="s">
        <v>565</v>
      </c>
      <c r="AG295" s="54" t="s">
        <v>639</v>
      </c>
      <c r="AH295" s="54"/>
      <c r="AI295" s="54" t="s">
        <v>651</v>
      </c>
      <c r="AJ295" s="54" t="s">
        <v>688</v>
      </c>
      <c r="AK295" s="54"/>
      <c r="AL295" s="50" t="e">
        <f>VLOOKUP(LEFT(Solicitacao_Prancha[[#This Row],[DESTINO]],4),#REF!,2,0)</f>
        <v>#REF!</v>
      </c>
      <c r="AM295" s="55" t="str">
        <f t="shared" ref="AM295" si="88">IF(AN295&gt;=48,"Aderente","Não Aderente")</f>
        <v>Não Aderente</v>
      </c>
      <c r="AN295" s="56">
        <f>((CONCATENATE(Solicitacao_Prancha[[#This Row],[DATA MOVIMENTAÇÃO]]," ",Solicitacao_Prancha[[#This Row],[HORA MOVIMENTAÇÃO]])-Solicitacao_Prancha[[#This Row],[DATA SOLICITAÇÃO]])*24)+3</f>
        <v>31.766666666662786</v>
      </c>
      <c r="AO295" s="57" t="s">
        <v>710</v>
      </c>
      <c r="AP295" s="58" t="str">
        <f>LEFT(Solicitacao_Prancha[[#This Row],[ORIGEM]],4)</f>
        <v>0395</v>
      </c>
      <c r="AQ295" s="58" t="str">
        <f>LEFT(Solicitacao_Prancha[[#This Row],[DESTINO]],4)</f>
        <v>0392</v>
      </c>
      <c r="AR295" s="58" t="str">
        <f t="shared" ref="AR295:AS295" si="89">CONCATENATE(AO295,AP295)</f>
        <v>Lençóis Paulista0395</v>
      </c>
      <c r="AS295" s="58" t="str">
        <f t="shared" si="89"/>
        <v>03950392</v>
      </c>
      <c r="AT295" s="58" t="str">
        <f t="shared" ref="AT295" si="90">CONCATENATE(AO295,AQ295)</f>
        <v>Lençóis Paulista0392</v>
      </c>
      <c r="AU295" s="59" t="e">
        <f>VLOOKUP(AR295,#REF!,2,0)</f>
        <v>#REF!</v>
      </c>
      <c r="AV295" s="59" t="e">
        <f>VLOOKUP(AS295,#REF!,2,0)</f>
        <v>#REF!</v>
      </c>
      <c r="AW295" s="59" t="e">
        <f>VLOOKUP(AT295,#REF!,2,0)</f>
        <v>#REF!</v>
      </c>
      <c r="AX295" s="60">
        <f t="shared" ref="AX295" si="91">IFERROR(SUM(AU295:AW295),200)</f>
        <v>200</v>
      </c>
      <c r="AY295" s="51" t="e">
        <f t="shared" ref="AY295" si="92">(AU295/65)+(AV295/42.5)+(AW295/65)</f>
        <v>#REF!</v>
      </c>
      <c r="AZ295" s="51">
        <v>2</v>
      </c>
      <c r="BA295" s="51" t="e">
        <f t="shared" ref="BA295" si="93">(AY295+AZ295)</f>
        <v>#REF!</v>
      </c>
      <c r="BB295" s="60" t="e">
        <f t="shared" ref="BB295" si="94">11/BA295</f>
        <v>#REF!</v>
      </c>
      <c r="BC295" s="58">
        <f>Solicitacao_Prancha[[#This Row],[QUANT EQUIP]]</f>
        <v>5</v>
      </c>
      <c r="BD295" s="51" t="e">
        <f t="shared" ref="BD295" si="95">BC295/BB295</f>
        <v>#REF!</v>
      </c>
      <c r="BE295" s="44" t="s">
        <v>1488</v>
      </c>
      <c r="BF295" s="54" t="s">
        <v>1329</v>
      </c>
      <c r="BG295" s="54" t="s">
        <v>1330</v>
      </c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 t="s">
        <v>1642</v>
      </c>
      <c r="BZ295" s="54"/>
      <c r="CA295" s="54"/>
      <c r="CB295" s="54"/>
      <c r="CC295" s="54"/>
      <c r="CD295" s="54"/>
      <c r="CE295" s="61"/>
    </row>
    <row r="296" spans="20:83" s="53" customFormat="1" x14ac:dyDescent="0.25">
      <c r="T296" s="106">
        <v>3284</v>
      </c>
      <c r="U296" s="40" t="s">
        <v>717</v>
      </c>
      <c r="V296" s="39">
        <v>45646.791666666664</v>
      </c>
      <c r="W296" s="33" t="s">
        <v>571</v>
      </c>
      <c r="X296" s="33" t="s">
        <v>500</v>
      </c>
      <c r="Y296" s="33">
        <v>3</v>
      </c>
      <c r="Z296" s="33" t="s">
        <v>501</v>
      </c>
      <c r="AA296" s="33" t="s">
        <v>624</v>
      </c>
      <c r="AB296" s="33" t="s">
        <v>621</v>
      </c>
      <c r="AC296" s="33" t="s">
        <v>1</v>
      </c>
      <c r="AD296" s="33" t="s">
        <v>1494</v>
      </c>
      <c r="AE296" s="33" t="s">
        <v>597</v>
      </c>
      <c r="AF296" s="33" t="s">
        <v>541</v>
      </c>
      <c r="AG296" s="33" t="s">
        <v>1562</v>
      </c>
      <c r="AH296" s="33"/>
      <c r="AI296" s="33"/>
      <c r="AJ296" s="33" t="s">
        <v>688</v>
      </c>
      <c r="AK296" s="40" t="s">
        <v>435</v>
      </c>
      <c r="AL296" s="40" t="s">
        <v>434</v>
      </c>
      <c r="AM296" s="67" t="s">
        <v>874</v>
      </c>
      <c r="AN296" s="119">
        <v>41.000000000058208</v>
      </c>
      <c r="AO296" s="67" t="s">
        <v>710</v>
      </c>
      <c r="AP296" s="33" t="s">
        <v>22</v>
      </c>
      <c r="AQ296" s="33" t="s">
        <v>35</v>
      </c>
      <c r="AR296" s="33" t="s">
        <v>930</v>
      </c>
      <c r="AS296" s="33" t="s">
        <v>352</v>
      </c>
      <c r="AT296" s="33" t="s">
        <v>1601</v>
      </c>
      <c r="AU296" s="119">
        <v>72.440648999999993</v>
      </c>
      <c r="AV296" s="119">
        <v>24.647296000000001</v>
      </c>
      <c r="AW296" s="119">
        <v>76.119174000000001</v>
      </c>
      <c r="AX296" s="123">
        <v>173.20711899999998</v>
      </c>
      <c r="AY296" s="48">
        <v>2.8654721149321265</v>
      </c>
      <c r="AZ296" s="48">
        <v>2</v>
      </c>
      <c r="BA296" s="48">
        <v>4.8654721149321265</v>
      </c>
      <c r="BB296" s="123">
        <v>2.2608289062516702</v>
      </c>
      <c r="BC296" s="33">
        <v>3</v>
      </c>
      <c r="BD296" s="48">
        <v>1.3269469404360346</v>
      </c>
      <c r="BE296" s="44" t="s">
        <v>1466</v>
      </c>
      <c r="BF296" s="33">
        <v>44032</v>
      </c>
      <c r="BG296" s="54">
        <v>53009</v>
      </c>
      <c r="BH296" s="33">
        <v>44032</v>
      </c>
      <c r="BI296" s="54">
        <v>53009</v>
      </c>
      <c r="BJ296" s="33">
        <v>44032</v>
      </c>
      <c r="BK296" s="54">
        <v>53009</v>
      </c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 t="s">
        <v>1100</v>
      </c>
      <c r="BW296" s="33" t="s">
        <v>1645</v>
      </c>
      <c r="BX296" s="33" t="s">
        <v>1646</v>
      </c>
      <c r="BY296" s="33"/>
      <c r="BZ296" s="33"/>
      <c r="CA296" s="33"/>
      <c r="CB296" s="49"/>
    </row>
    <row r="297" spans="20:83" s="53" customFormat="1" x14ac:dyDescent="0.25">
      <c r="T297" s="94">
        <v>3285</v>
      </c>
      <c r="U297" s="50" t="s">
        <v>717</v>
      </c>
      <c r="V297" s="62">
        <v>45646.792361111111</v>
      </c>
      <c r="W297" s="54" t="s">
        <v>571</v>
      </c>
      <c r="X297" s="54" t="s">
        <v>491</v>
      </c>
      <c r="Y297" s="54">
        <v>1</v>
      </c>
      <c r="Z297" s="54" t="s">
        <v>501</v>
      </c>
      <c r="AA297" s="54" t="s">
        <v>620</v>
      </c>
      <c r="AB297" s="54" t="s">
        <v>621</v>
      </c>
      <c r="AC297" s="54" t="s">
        <v>1</v>
      </c>
      <c r="AD297" s="54" t="s">
        <v>1494</v>
      </c>
      <c r="AE297" s="54" t="s">
        <v>597</v>
      </c>
      <c r="AF297" s="54" t="s">
        <v>541</v>
      </c>
      <c r="AG297" s="54" t="s">
        <v>1562</v>
      </c>
      <c r="AH297" s="54"/>
      <c r="AI297" s="54"/>
      <c r="AJ297" s="54" t="s">
        <v>688</v>
      </c>
      <c r="AK297" s="50" t="s">
        <v>435</v>
      </c>
      <c r="AL297" s="50" t="s">
        <v>434</v>
      </c>
      <c r="AM297" s="64" t="s">
        <v>874</v>
      </c>
      <c r="AN297" s="120">
        <v>40.983333333337214</v>
      </c>
      <c r="AO297" s="64" t="s">
        <v>710</v>
      </c>
      <c r="AP297" s="54" t="s">
        <v>22</v>
      </c>
      <c r="AQ297" s="54" t="s">
        <v>35</v>
      </c>
      <c r="AR297" s="54" t="s">
        <v>930</v>
      </c>
      <c r="AS297" s="54" t="s">
        <v>352</v>
      </c>
      <c r="AT297" s="54" t="s">
        <v>1601</v>
      </c>
      <c r="AU297" s="120">
        <v>72.440648999999993</v>
      </c>
      <c r="AV297" s="120">
        <v>24.647296000000001</v>
      </c>
      <c r="AW297" s="120">
        <v>76.119174000000001</v>
      </c>
      <c r="AX297" s="124">
        <v>173.20711899999998</v>
      </c>
      <c r="AY297" s="52">
        <v>2.8654721149321265</v>
      </c>
      <c r="AZ297" s="52">
        <v>2</v>
      </c>
      <c r="BA297" s="52">
        <v>4.8654721149321265</v>
      </c>
      <c r="BB297" s="124">
        <v>2.2608289062516702</v>
      </c>
      <c r="BC297" s="54">
        <v>1</v>
      </c>
      <c r="BD297" s="52">
        <v>0.44231564681201146</v>
      </c>
      <c r="BE297" s="44" t="s">
        <v>1466</v>
      </c>
      <c r="BF297" s="33">
        <v>44032</v>
      </c>
      <c r="BG297" s="54">
        <v>53009</v>
      </c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 t="s">
        <v>1100</v>
      </c>
      <c r="BW297" s="54"/>
      <c r="BX297" s="54"/>
      <c r="BY297" s="54"/>
      <c r="BZ297" s="54"/>
      <c r="CA297" s="54"/>
      <c r="CB297" s="61"/>
    </row>
    <row r="298" spans="20:83" s="53" customFormat="1" x14ac:dyDescent="0.25">
      <c r="T298" s="94">
        <v>3290</v>
      </c>
      <c r="U298" s="50" t="s">
        <v>718</v>
      </c>
      <c r="V298" s="62">
        <v>45647.481249999997</v>
      </c>
      <c r="W298" s="54" t="s">
        <v>648</v>
      </c>
      <c r="X298" s="54" t="s">
        <v>719</v>
      </c>
      <c r="Y298" s="54">
        <v>2</v>
      </c>
      <c r="Z298" s="54" t="s">
        <v>4</v>
      </c>
      <c r="AA298" s="54" t="s">
        <v>620</v>
      </c>
      <c r="AB298" s="54" t="s">
        <v>621</v>
      </c>
      <c r="AC298" s="54" t="s">
        <v>531</v>
      </c>
      <c r="AD298" s="54" t="s">
        <v>1494</v>
      </c>
      <c r="AE298" s="54" t="s">
        <v>597</v>
      </c>
      <c r="AF298" s="54" t="s">
        <v>1498</v>
      </c>
      <c r="AG298" s="54" t="s">
        <v>1499</v>
      </c>
      <c r="AH298" s="54"/>
      <c r="AI298" s="54" t="s">
        <v>514</v>
      </c>
      <c r="AJ298" s="54" t="s">
        <v>687</v>
      </c>
      <c r="AK298" s="50" t="s">
        <v>429</v>
      </c>
      <c r="AL298" s="50" t="s">
        <v>427</v>
      </c>
      <c r="AM298" s="64" t="s">
        <v>874</v>
      </c>
      <c r="AN298" s="120">
        <v>24.450000000069849</v>
      </c>
      <c r="AO298" s="64" t="s">
        <v>710</v>
      </c>
      <c r="AP298" s="54" t="s">
        <v>74</v>
      </c>
      <c r="AQ298" s="54" t="s">
        <v>52</v>
      </c>
      <c r="AR298" s="54" t="s">
        <v>1543</v>
      </c>
      <c r="AS298" s="54" t="s">
        <v>182</v>
      </c>
      <c r="AT298" s="54" t="s">
        <v>1544</v>
      </c>
      <c r="AU298" s="120">
        <v>81.330921000000004</v>
      </c>
      <c r="AV298" s="120">
        <v>59.112834999999997</v>
      </c>
      <c r="AW298" s="120">
        <v>87.115819999999999</v>
      </c>
      <c r="AX298" s="124">
        <v>227.55957599999999</v>
      </c>
      <c r="AY298" s="52">
        <v>3.9823785583710403</v>
      </c>
      <c r="AZ298" s="52">
        <v>2</v>
      </c>
      <c r="BA298" s="52">
        <v>5.9823785583710407</v>
      </c>
      <c r="BB298" s="124">
        <v>1.8387335225732058</v>
      </c>
      <c r="BC298" s="54">
        <v>2</v>
      </c>
      <c r="BD298" s="52">
        <v>1.0877051924310983</v>
      </c>
      <c r="BE298" s="44" t="s">
        <v>1466</v>
      </c>
      <c r="BF298" s="54">
        <v>44021</v>
      </c>
      <c r="BG298" s="54">
        <v>53005</v>
      </c>
      <c r="BH298" s="54">
        <v>44013</v>
      </c>
      <c r="BI298" s="54">
        <v>53007</v>
      </c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 t="s">
        <v>989</v>
      </c>
      <c r="BW298" s="54" t="s">
        <v>985</v>
      </c>
      <c r="BX298" s="54"/>
      <c r="BY298" s="54"/>
      <c r="BZ298" s="54"/>
      <c r="CA298" s="54"/>
      <c r="CB298" s="61"/>
    </row>
    <row r="299" spans="20:83" s="53" customFormat="1" x14ac:dyDescent="0.25">
      <c r="T299" s="106">
        <v>3301</v>
      </c>
      <c r="U299" s="40" t="s">
        <v>718</v>
      </c>
      <c r="V299" s="39">
        <v>45647.495138888888</v>
      </c>
      <c r="W299" s="33" t="s">
        <v>1566</v>
      </c>
      <c r="X299" s="33" t="s">
        <v>719</v>
      </c>
      <c r="Y299" s="33">
        <v>2</v>
      </c>
      <c r="Z299" s="33" t="s">
        <v>4</v>
      </c>
      <c r="AA299" s="33" t="s">
        <v>620</v>
      </c>
      <c r="AB299" s="33" t="s">
        <v>621</v>
      </c>
      <c r="AC299" s="33" t="s">
        <v>531</v>
      </c>
      <c r="AD299" s="33" t="s">
        <v>1494</v>
      </c>
      <c r="AE299" s="33" t="s">
        <v>593</v>
      </c>
      <c r="AF299" s="33" t="s">
        <v>681</v>
      </c>
      <c r="AG299" s="33" t="s">
        <v>1499</v>
      </c>
      <c r="AH299" s="33"/>
      <c r="AI299" s="33" t="s">
        <v>1429</v>
      </c>
      <c r="AJ299" s="33" t="s">
        <v>688</v>
      </c>
      <c r="AK299" s="40" t="s">
        <v>429</v>
      </c>
      <c r="AL299" s="40" t="s">
        <v>427</v>
      </c>
      <c r="AM299" s="67" t="s">
        <v>874</v>
      </c>
      <c r="AN299" s="119">
        <v>23.116666666755918</v>
      </c>
      <c r="AO299" s="67" t="s">
        <v>710</v>
      </c>
      <c r="AP299" s="33" t="s">
        <v>42</v>
      </c>
      <c r="AQ299" s="33" t="s">
        <v>52</v>
      </c>
      <c r="AR299" s="33" t="s">
        <v>1484</v>
      </c>
      <c r="AS299" s="33" t="s">
        <v>178</v>
      </c>
      <c r="AT299" s="33" t="s">
        <v>1544</v>
      </c>
      <c r="AU299" s="119">
        <v>72.895966000000001</v>
      </c>
      <c r="AV299" s="119">
        <v>63.075499000000001</v>
      </c>
      <c r="AW299" s="119">
        <v>87.115819999999999</v>
      </c>
      <c r="AX299" s="123">
        <v>223.08728500000001</v>
      </c>
      <c r="AY299" s="48">
        <v>3.9458491728506786</v>
      </c>
      <c r="AZ299" s="48">
        <v>2</v>
      </c>
      <c r="BA299" s="48">
        <v>5.9458491728506786</v>
      </c>
      <c r="BB299" s="123">
        <v>1.8500301101190157</v>
      </c>
      <c r="BC299" s="33">
        <v>2</v>
      </c>
      <c r="BD299" s="48">
        <v>1.0810634859728507</v>
      </c>
      <c r="BE299" s="44" t="s">
        <v>1466</v>
      </c>
      <c r="BF299" s="33">
        <v>44039</v>
      </c>
      <c r="BG299" s="33">
        <v>53004</v>
      </c>
      <c r="BH299" s="33">
        <v>44040</v>
      </c>
      <c r="BI299" s="33">
        <v>53009</v>
      </c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 t="s">
        <v>1022</v>
      </c>
      <c r="BW299" s="33" t="s">
        <v>1045</v>
      </c>
      <c r="BX299" s="33"/>
      <c r="BY299" s="33"/>
      <c r="BZ299" s="33"/>
      <c r="CA299" s="33"/>
      <c r="CB299" s="49"/>
    </row>
    <row r="300" spans="20:83" s="53" customFormat="1" x14ac:dyDescent="0.25">
      <c r="T300" s="106">
        <v>3312</v>
      </c>
      <c r="U300" s="40" t="s">
        <v>743</v>
      </c>
      <c r="V300" s="39">
        <v>45648.458333333336</v>
      </c>
      <c r="W300" s="66" t="s">
        <v>1222</v>
      </c>
      <c r="X300" s="33" t="s">
        <v>493</v>
      </c>
      <c r="Y300" s="44">
        <v>1</v>
      </c>
      <c r="Z300" s="33" t="s">
        <v>487</v>
      </c>
      <c r="AA300" s="33" t="s">
        <v>620</v>
      </c>
      <c r="AB300" s="33" t="s">
        <v>624</v>
      </c>
      <c r="AC300" s="33" t="s">
        <v>1</v>
      </c>
      <c r="AD300" s="33" t="s">
        <v>1579</v>
      </c>
      <c r="AE300" s="33" t="s">
        <v>593</v>
      </c>
      <c r="AF300" s="66" t="s">
        <v>716</v>
      </c>
      <c r="AG300" s="66" t="s">
        <v>716</v>
      </c>
      <c r="AH300" s="67" t="s">
        <v>1582</v>
      </c>
      <c r="AI300" s="67"/>
      <c r="AJ300" s="33" t="s">
        <v>688</v>
      </c>
      <c r="AK300" s="40" t="e">
        <f>VLOOKUP(LEFT(Solicitacao_Prancha[[#This Row],[ORIGEM]],4),#REF!,2,0)</f>
        <v>#REF!</v>
      </c>
      <c r="AL300" s="40" t="e">
        <f>VLOOKUP(LEFT(Solicitacao_Prancha[[#This Row],[DESTINO]],4),#REF!,2,0)</f>
        <v>#REF!</v>
      </c>
      <c r="AM300" s="43" t="str">
        <f t="shared" ref="AM300" si="96">IF(AN300&gt;=48,"Aderente","Não Aderente")</f>
        <v>Aderente</v>
      </c>
      <c r="AN300" s="45">
        <f>((CONCATENATE(Solicitacao_Prancha[[#This Row],[DATA MOVIMENTAÇÃO]]," ",Solicitacao_Prancha[[#This Row],[HORA MOVIMENTAÇÃO]])-Solicitacao_Prancha[[#This Row],[DATA SOLICITAÇÃO]])*24)+3</f>
        <v>54.066666666709352</v>
      </c>
      <c r="AO300" s="67" t="s">
        <v>710</v>
      </c>
      <c r="AP300" s="33" t="str">
        <f>LEFT(Solicitacao_Prancha[[#This Row],[ORIGEM]],4)</f>
        <v>0035</v>
      </c>
      <c r="AQ300" s="33" t="str">
        <f>LEFT(Solicitacao_Prancha[[#This Row],[DESTINO]],4)</f>
        <v>0484</v>
      </c>
      <c r="AR300" s="33" t="str">
        <f t="shared" ref="AR300:AS300" si="97">CONCATENATE(AO300,AP300)</f>
        <v>Lençóis Paulista0035</v>
      </c>
      <c r="AS300" s="33" t="str">
        <f t="shared" si="97"/>
        <v>00350484</v>
      </c>
      <c r="AT300" s="33" t="str">
        <f t="shared" ref="AT300" si="98">CONCATENATE(AO300,AQ300)</f>
        <v>Lençóis Paulista0484</v>
      </c>
      <c r="AU300" s="119" t="e">
        <f>VLOOKUP(AR300,#REF!,2,0)</f>
        <v>#REF!</v>
      </c>
      <c r="AV300" s="119" t="e">
        <f>VLOOKUP(AS300,#REF!,2,0)</f>
        <v>#REF!</v>
      </c>
      <c r="AW300" s="119" t="e">
        <f>VLOOKUP(AT300,#REF!,2,0)</f>
        <v>#REF!</v>
      </c>
      <c r="AX300" s="123">
        <f t="shared" ref="AX300" si="99">IFERROR(SUM(AU300:AW300),200)</f>
        <v>200</v>
      </c>
      <c r="AY300" s="48" t="e">
        <f t="shared" ref="AY300" si="100">(AU300/65)+(AV300/42.5)+(AW300/65)</f>
        <v>#REF!</v>
      </c>
      <c r="AZ300" s="48">
        <v>2</v>
      </c>
      <c r="BA300" s="48" t="e">
        <f t="shared" ref="BA300" si="101">(AY300+AZ300)</f>
        <v>#REF!</v>
      </c>
      <c r="BB300" s="123" t="e">
        <f t="shared" ref="BB300" si="102">11/BA300</f>
        <v>#REF!</v>
      </c>
      <c r="BC300" s="33">
        <f>Solicitacao_Prancha[[#This Row],[QUANT EQUIP]]</f>
        <v>3</v>
      </c>
      <c r="BD300" s="48" t="e">
        <f t="shared" ref="BD300" si="103">BC300/BB300</f>
        <v>#REF!</v>
      </c>
      <c r="BE300" s="33" t="s">
        <v>1488</v>
      </c>
      <c r="BF300" s="54" t="s">
        <v>1035</v>
      </c>
      <c r="BG300" s="54" t="s">
        <v>1036</v>
      </c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 t="s">
        <v>1040</v>
      </c>
      <c r="BW300" s="33"/>
      <c r="BX300" s="33"/>
      <c r="BY300" s="33"/>
      <c r="BZ300" s="33"/>
      <c r="CA300" s="33"/>
      <c r="CB300" s="49"/>
    </row>
    <row r="301" spans="20:83" s="53" customFormat="1" x14ac:dyDescent="0.25">
      <c r="T301" s="106">
        <v>3300</v>
      </c>
      <c r="U301" s="40" t="s">
        <v>718</v>
      </c>
      <c r="V301" s="39">
        <v>45647.611805555556</v>
      </c>
      <c r="W301" s="33" t="s">
        <v>1570</v>
      </c>
      <c r="X301" s="33" t="s">
        <v>744</v>
      </c>
      <c r="Y301" s="33">
        <v>2</v>
      </c>
      <c r="Z301" s="33" t="s">
        <v>8</v>
      </c>
      <c r="AA301" s="33" t="s">
        <v>621</v>
      </c>
      <c r="AB301" s="33" t="s">
        <v>624</v>
      </c>
      <c r="AC301" s="33" t="s">
        <v>531</v>
      </c>
      <c r="AD301" s="33" t="s">
        <v>1494</v>
      </c>
      <c r="AE301" s="33" t="s">
        <v>606</v>
      </c>
      <c r="AF301" s="33" t="s">
        <v>647</v>
      </c>
      <c r="AG301" s="33" t="s">
        <v>827</v>
      </c>
      <c r="AH301" s="33"/>
      <c r="AI301" s="33" t="s">
        <v>514</v>
      </c>
      <c r="AJ301" s="33" t="s">
        <v>688</v>
      </c>
      <c r="AK301" s="40" t="s">
        <v>456</v>
      </c>
      <c r="AL301" s="40" t="s">
        <v>472</v>
      </c>
      <c r="AM301" s="67" t="s">
        <v>874</v>
      </c>
      <c r="AN301" s="119">
        <v>24.316666666651145</v>
      </c>
      <c r="AO301" s="67" t="s">
        <v>710</v>
      </c>
      <c r="AP301" s="33" t="s">
        <v>137</v>
      </c>
      <c r="AQ301" s="33" t="s">
        <v>77</v>
      </c>
      <c r="AR301" s="33" t="s">
        <v>968</v>
      </c>
      <c r="AS301" s="33" t="s">
        <v>393</v>
      </c>
      <c r="AT301" s="33" t="s">
        <v>873</v>
      </c>
      <c r="AU301" s="119">
        <v>103.805774</v>
      </c>
      <c r="AV301" s="119">
        <v>111.74784</v>
      </c>
      <c r="AW301" s="119">
        <v>176.13875999999999</v>
      </c>
      <c r="AX301" s="123">
        <v>391.69237399999997</v>
      </c>
      <c r="AY301" s="48">
        <v>6.936199925791855</v>
      </c>
      <c r="AZ301" s="48">
        <v>2</v>
      </c>
      <c r="BA301" s="48">
        <v>8.9361999257918541</v>
      </c>
      <c r="BB301" s="123">
        <v>1.230948288013517</v>
      </c>
      <c r="BC301" s="33">
        <v>2</v>
      </c>
      <c r="BD301" s="48">
        <v>1.6247636228712461</v>
      </c>
      <c r="BE301" s="44" t="s">
        <v>1464</v>
      </c>
      <c r="BF301" s="54" t="s">
        <v>1447</v>
      </c>
      <c r="BG301" s="54" t="s">
        <v>1643</v>
      </c>
      <c r="BH301" s="44" t="s">
        <v>1644</v>
      </c>
      <c r="BI301" s="54" t="s">
        <v>1358</v>
      </c>
      <c r="BJ301" s="5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54" t="s">
        <v>1450</v>
      </c>
      <c r="BW301" s="54" t="s">
        <v>1451</v>
      </c>
      <c r="BX301" s="33"/>
      <c r="BY301" s="33"/>
      <c r="BZ301" s="33"/>
      <c r="CA301" s="33"/>
      <c r="CB301" s="49"/>
    </row>
    <row r="302" spans="20:83" s="53" customFormat="1" x14ac:dyDescent="0.25">
      <c r="T302" s="94">
        <v>3283</v>
      </c>
      <c r="U302" s="54" t="s">
        <v>803</v>
      </c>
      <c r="V302" s="62">
        <v>45646.777083333334</v>
      </c>
      <c r="W302" s="54" t="s">
        <v>1503</v>
      </c>
      <c r="X302" s="54" t="s">
        <v>719</v>
      </c>
      <c r="Y302" s="54">
        <v>1</v>
      </c>
      <c r="Z302" s="54" t="s">
        <v>589</v>
      </c>
      <c r="AA302" s="54" t="s">
        <v>620</v>
      </c>
      <c r="AB302" s="54" t="s">
        <v>621</v>
      </c>
      <c r="AC302" s="54" t="s">
        <v>1</v>
      </c>
      <c r="AD302" s="54" t="s">
        <v>1554</v>
      </c>
      <c r="AE302" s="54" t="s">
        <v>593</v>
      </c>
      <c r="AF302" s="54" t="s">
        <v>856</v>
      </c>
      <c r="AG302" s="54" t="s">
        <v>856</v>
      </c>
      <c r="AH302" s="54" t="s">
        <v>1561</v>
      </c>
      <c r="AI302" s="54"/>
      <c r="AJ302" s="54" t="s">
        <v>688</v>
      </c>
      <c r="AK302" s="50" t="s">
        <v>430</v>
      </c>
      <c r="AL302" s="50" t="s">
        <v>430</v>
      </c>
      <c r="AM302" s="64" t="s">
        <v>862</v>
      </c>
      <c r="AN302" s="120">
        <v>64.350000000034925</v>
      </c>
      <c r="AO302" s="64" t="s">
        <v>710</v>
      </c>
      <c r="AP302" s="54" t="s">
        <v>45</v>
      </c>
      <c r="AQ302" s="54" t="s">
        <v>45</v>
      </c>
      <c r="AR302" s="54" t="s">
        <v>884</v>
      </c>
      <c r="AS302" s="54" t="s">
        <v>166</v>
      </c>
      <c r="AT302" s="54" t="s">
        <v>884</v>
      </c>
      <c r="AU302" s="120">
        <v>51.300291000000001</v>
      </c>
      <c r="AV302" s="120">
        <v>0</v>
      </c>
      <c r="AW302" s="120">
        <v>51.300291000000001</v>
      </c>
      <c r="AX302" s="124">
        <v>102.600582</v>
      </c>
      <c r="AY302" s="52">
        <v>1.5784704923076924</v>
      </c>
      <c r="AZ302" s="52">
        <v>2</v>
      </c>
      <c r="BA302" s="52">
        <v>3.5784704923076927</v>
      </c>
      <c r="BB302" s="124">
        <v>3.0739389981405978</v>
      </c>
      <c r="BC302" s="54">
        <v>1</v>
      </c>
      <c r="BD302" s="52">
        <v>0.32531549930069931</v>
      </c>
      <c r="BE302" s="54" t="s">
        <v>957</v>
      </c>
      <c r="BF302" s="54">
        <v>44039</v>
      </c>
      <c r="BG302" s="54">
        <v>53010</v>
      </c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 t="s">
        <v>1022</v>
      </c>
      <c r="BW302" s="54"/>
      <c r="BX302" s="54"/>
      <c r="BY302" s="54"/>
      <c r="BZ302" s="54"/>
      <c r="CA302" s="54"/>
      <c r="CB302" s="61"/>
    </row>
    <row r="303" spans="20:83" s="53" customFormat="1" x14ac:dyDescent="0.25">
      <c r="T303" s="106">
        <v>3291</v>
      </c>
      <c r="U303" s="40" t="s">
        <v>717</v>
      </c>
      <c r="V303" s="39">
        <v>45647.494444444441</v>
      </c>
      <c r="W303" s="33" t="s">
        <v>1467</v>
      </c>
      <c r="X303" s="33" t="s">
        <v>493</v>
      </c>
      <c r="Y303" s="33">
        <v>1</v>
      </c>
      <c r="Z303" s="33" t="s">
        <v>6</v>
      </c>
      <c r="AA303" s="33" t="s">
        <v>620</v>
      </c>
      <c r="AB303" s="33" t="s">
        <v>624</v>
      </c>
      <c r="AC303" s="33" t="s">
        <v>1</v>
      </c>
      <c r="AD303" s="33" t="s">
        <v>1554</v>
      </c>
      <c r="AE303" s="33" t="s">
        <v>597</v>
      </c>
      <c r="AF303" s="33" t="s">
        <v>565</v>
      </c>
      <c r="AG303" s="33" t="s">
        <v>639</v>
      </c>
      <c r="AH303" s="33"/>
      <c r="AI303" s="33"/>
      <c r="AJ303" s="33" t="s">
        <v>688</v>
      </c>
      <c r="AK303" s="40" t="s">
        <v>453</v>
      </c>
      <c r="AL303" s="40" t="s">
        <v>435</v>
      </c>
      <c r="AM303" s="67" t="s">
        <v>862</v>
      </c>
      <c r="AN303" s="119">
        <v>48.133333333418705</v>
      </c>
      <c r="AO303" s="67" t="s">
        <v>710</v>
      </c>
      <c r="AP303" s="33" t="s">
        <v>145</v>
      </c>
      <c r="AQ303" s="33" t="s">
        <v>21</v>
      </c>
      <c r="AR303" s="33" t="s">
        <v>937</v>
      </c>
      <c r="AS303" s="33" t="s">
        <v>355</v>
      </c>
      <c r="AT303" s="33" t="s">
        <v>877</v>
      </c>
      <c r="AU303" s="119">
        <v>171.01308599999999</v>
      </c>
      <c r="AV303" s="119">
        <v>219.180813</v>
      </c>
      <c r="AW303" s="119">
        <v>50.778891000000002</v>
      </c>
      <c r="AX303" s="123">
        <v>440.97278999999997</v>
      </c>
      <c r="AY303" s="48">
        <v>8.5693798615384615</v>
      </c>
      <c r="AZ303" s="48">
        <v>2</v>
      </c>
      <c r="BA303" s="48">
        <v>10.569379861538462</v>
      </c>
      <c r="BB303" s="123">
        <v>1.0407422331397651</v>
      </c>
      <c r="BC303" s="33">
        <v>1</v>
      </c>
      <c r="BD303" s="48">
        <v>0.96085271468531475</v>
      </c>
      <c r="BE303" s="33" t="s">
        <v>1489</v>
      </c>
      <c r="BF303" s="33" t="s">
        <v>1331</v>
      </c>
      <c r="BG303" s="33" t="s">
        <v>1332</v>
      </c>
      <c r="BH303" s="33" t="s">
        <v>1332</v>
      </c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 t="s">
        <v>1606</v>
      </c>
      <c r="BW303" s="33"/>
      <c r="BX303" s="33"/>
      <c r="BY303" s="33"/>
      <c r="BZ303" s="33"/>
      <c r="CA303" s="33"/>
      <c r="CB303" s="49"/>
    </row>
    <row r="304" spans="20:83" s="53" customFormat="1" x14ac:dyDescent="0.25">
      <c r="T304" s="106">
        <v>3293</v>
      </c>
      <c r="U304" s="40" t="s">
        <v>745</v>
      </c>
      <c r="V304" s="39">
        <v>45647.509722222225</v>
      </c>
      <c r="W304" s="33" t="s">
        <v>557</v>
      </c>
      <c r="X304" s="33" t="s">
        <v>537</v>
      </c>
      <c r="Y304" s="33">
        <v>1</v>
      </c>
      <c r="Z304" s="33" t="s">
        <v>823</v>
      </c>
      <c r="AA304" s="33" t="s">
        <v>620</v>
      </c>
      <c r="AB304" s="33" t="s">
        <v>624</v>
      </c>
      <c r="AC304" s="33" t="s">
        <v>1</v>
      </c>
      <c r="AD304" s="33" t="s">
        <v>1554</v>
      </c>
      <c r="AE304" s="33" t="s">
        <v>593</v>
      </c>
      <c r="AF304" s="33" t="s">
        <v>1247</v>
      </c>
      <c r="AG304" s="33" t="s">
        <v>1567</v>
      </c>
      <c r="AH304" s="33" t="s">
        <v>1568</v>
      </c>
      <c r="AI304" s="33"/>
      <c r="AJ304" s="33" t="s">
        <v>687</v>
      </c>
      <c r="AK304" s="40" t="s">
        <v>428</v>
      </c>
      <c r="AL304" s="40" t="s">
        <v>426</v>
      </c>
      <c r="AM304" s="67" t="s">
        <v>874</v>
      </c>
      <c r="AN304" s="119">
        <v>46.766666666662786</v>
      </c>
      <c r="AO304" s="67" t="s">
        <v>710</v>
      </c>
      <c r="AP304" s="33" t="s">
        <v>101</v>
      </c>
      <c r="AQ304" s="33" t="s">
        <v>75</v>
      </c>
      <c r="AR304" s="33" t="s">
        <v>1270</v>
      </c>
      <c r="AS304" s="33" t="s">
        <v>185</v>
      </c>
      <c r="AT304" s="33" t="s">
        <v>1602</v>
      </c>
      <c r="AU304" s="119">
        <v>37.626531</v>
      </c>
      <c r="AV304" s="119">
        <v>43.689919000000003</v>
      </c>
      <c r="AW304" s="119">
        <v>5.8197720000000004</v>
      </c>
      <c r="AX304" s="123">
        <v>87.136222000000004</v>
      </c>
      <c r="AY304" s="48">
        <v>1.6964027556561088</v>
      </c>
      <c r="AZ304" s="48">
        <v>2</v>
      </c>
      <c r="BA304" s="48">
        <v>3.6964027556561088</v>
      </c>
      <c r="BB304" s="123">
        <v>2.9758661940093454</v>
      </c>
      <c r="BC304" s="33">
        <v>1</v>
      </c>
      <c r="BD304" s="48">
        <v>0.3360366141505553</v>
      </c>
      <c r="BE304" s="33" t="s">
        <v>1489</v>
      </c>
      <c r="BF304" s="33" t="s">
        <v>1319</v>
      </c>
      <c r="BG304" s="33" t="s">
        <v>1320</v>
      </c>
      <c r="BH304" s="33" t="s">
        <v>1320</v>
      </c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 t="s">
        <v>1057</v>
      </c>
      <c r="BW304" s="33"/>
      <c r="BX304" s="33"/>
      <c r="BY304" s="33"/>
      <c r="BZ304" s="33"/>
      <c r="CA304" s="33"/>
      <c r="CB304" s="49"/>
    </row>
    <row r="305" spans="20:80" s="53" customFormat="1" x14ac:dyDescent="0.25">
      <c r="T305" s="106">
        <v>3293</v>
      </c>
      <c r="U305" s="40" t="s">
        <v>745</v>
      </c>
      <c r="V305" s="39">
        <v>45647.509722222225</v>
      </c>
      <c r="W305" s="33" t="s">
        <v>557</v>
      </c>
      <c r="X305" s="33" t="s">
        <v>537</v>
      </c>
      <c r="Y305" s="33">
        <v>1</v>
      </c>
      <c r="Z305" s="33" t="s">
        <v>823</v>
      </c>
      <c r="AA305" s="33" t="s">
        <v>620</v>
      </c>
      <c r="AB305" s="33" t="s">
        <v>624</v>
      </c>
      <c r="AC305" s="33" t="s">
        <v>1</v>
      </c>
      <c r="AD305" s="33" t="s">
        <v>1554</v>
      </c>
      <c r="AE305" s="33" t="s">
        <v>593</v>
      </c>
      <c r="AF305" s="33" t="s">
        <v>1247</v>
      </c>
      <c r="AG305" s="33" t="s">
        <v>1567</v>
      </c>
      <c r="AH305" s="33" t="s">
        <v>1568</v>
      </c>
      <c r="AI305" s="33"/>
      <c r="AJ305" s="33" t="s">
        <v>687</v>
      </c>
      <c r="AK305" s="40" t="s">
        <v>428</v>
      </c>
      <c r="AL305" s="40" t="s">
        <v>426</v>
      </c>
      <c r="AM305" s="67" t="s">
        <v>874</v>
      </c>
      <c r="AN305" s="119">
        <v>46.766666666662786</v>
      </c>
      <c r="AO305" s="67" t="s">
        <v>710</v>
      </c>
      <c r="AP305" s="33" t="s">
        <v>101</v>
      </c>
      <c r="AQ305" s="33" t="s">
        <v>75</v>
      </c>
      <c r="AR305" s="33" t="s">
        <v>1270</v>
      </c>
      <c r="AS305" s="33" t="s">
        <v>185</v>
      </c>
      <c r="AT305" s="33" t="s">
        <v>1602</v>
      </c>
      <c r="AU305" s="119">
        <v>37.626531</v>
      </c>
      <c r="AV305" s="119">
        <v>43.689919000000003</v>
      </c>
      <c r="AW305" s="119">
        <v>5.8197720000000004</v>
      </c>
      <c r="AX305" s="123">
        <v>87.136222000000004</v>
      </c>
      <c r="AY305" s="48">
        <v>1.6964027556561088</v>
      </c>
      <c r="AZ305" s="48">
        <v>2</v>
      </c>
      <c r="BA305" s="48">
        <v>3.6964027556561088</v>
      </c>
      <c r="BB305" s="123">
        <v>2.9758661940093454</v>
      </c>
      <c r="BC305" s="33">
        <v>1</v>
      </c>
      <c r="BD305" s="48">
        <v>0.3360366141505553</v>
      </c>
      <c r="BE305" s="54" t="s">
        <v>957</v>
      </c>
      <c r="BF305" s="33">
        <v>44045</v>
      </c>
      <c r="BG305" s="33">
        <v>53005</v>
      </c>
      <c r="BH305" s="125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 t="s">
        <v>1150</v>
      </c>
      <c r="BW305" s="33"/>
      <c r="BX305" s="33"/>
      <c r="BY305" s="33"/>
      <c r="BZ305" s="33"/>
      <c r="CA305" s="33"/>
      <c r="CB305" s="49"/>
    </row>
    <row r="306" spans="20:80" s="53" customFormat="1" x14ac:dyDescent="0.25">
      <c r="T306" s="94">
        <v>3306</v>
      </c>
      <c r="U306" s="54" t="s">
        <v>742</v>
      </c>
      <c r="V306" s="62">
        <v>45647.787499999999</v>
      </c>
      <c r="W306" s="63" t="s">
        <v>1575</v>
      </c>
      <c r="X306" s="54" t="s">
        <v>489</v>
      </c>
      <c r="Y306" s="58">
        <v>2</v>
      </c>
      <c r="Z306" s="54" t="s">
        <v>534</v>
      </c>
      <c r="AA306" s="54" t="s">
        <v>620</v>
      </c>
      <c r="AB306" s="54" t="s">
        <v>622</v>
      </c>
      <c r="AC306" s="54" t="s">
        <v>1</v>
      </c>
      <c r="AD306" s="54" t="s">
        <v>1554</v>
      </c>
      <c r="AE306" s="54" t="s">
        <v>604</v>
      </c>
      <c r="AF306" s="63" t="s">
        <v>639</v>
      </c>
      <c r="AG306" s="63" t="s">
        <v>856</v>
      </c>
      <c r="AH306" s="64"/>
      <c r="AI306" s="64"/>
      <c r="AJ306" s="54" t="s">
        <v>688</v>
      </c>
      <c r="AK306" s="50" t="s">
        <v>435</v>
      </c>
      <c r="AL306" s="50" t="s">
        <v>430</v>
      </c>
      <c r="AM306" s="57" t="s">
        <v>874</v>
      </c>
      <c r="AN306" s="59">
        <v>39.099999999976717</v>
      </c>
      <c r="AO306" s="64" t="s">
        <v>710</v>
      </c>
      <c r="AP306" s="54" t="s">
        <v>21</v>
      </c>
      <c r="AQ306" s="54" t="s">
        <v>45</v>
      </c>
      <c r="AR306" s="54" t="s">
        <v>877</v>
      </c>
      <c r="AS306" s="54" t="s">
        <v>163</v>
      </c>
      <c r="AT306" s="54" t="s">
        <v>884</v>
      </c>
      <c r="AU306" s="120">
        <v>50.778891000000002</v>
      </c>
      <c r="AV306" s="120">
        <v>91.248034000000004</v>
      </c>
      <c r="AW306" s="120">
        <v>51.300291000000001</v>
      </c>
      <c r="AX306" s="124">
        <v>193.32721600000002</v>
      </c>
      <c r="AY306" s="52">
        <v>3.7174615185520365</v>
      </c>
      <c r="AZ306" s="52">
        <v>2</v>
      </c>
      <c r="BA306" s="52">
        <v>5.717461518552037</v>
      </c>
      <c r="BB306" s="124">
        <v>1.9239307451929786</v>
      </c>
      <c r="BC306" s="54">
        <v>2</v>
      </c>
      <c r="BD306" s="52">
        <v>1.0395384579185523</v>
      </c>
      <c r="BE306" s="54" t="s">
        <v>957</v>
      </c>
      <c r="BF306" s="54">
        <v>44021</v>
      </c>
      <c r="BG306" s="54">
        <v>53018</v>
      </c>
      <c r="BH306" s="54">
        <v>44021</v>
      </c>
      <c r="BI306" s="54">
        <v>53018</v>
      </c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 t="s">
        <v>989</v>
      </c>
      <c r="BW306" s="54"/>
      <c r="BX306" s="54"/>
      <c r="BY306" s="54"/>
      <c r="BZ306" s="54"/>
      <c r="CA306" s="54"/>
      <c r="CB306" s="61"/>
    </row>
    <row r="307" spans="20:80" s="53" customFormat="1" x14ac:dyDescent="0.25">
      <c r="T307" s="106">
        <v>3307</v>
      </c>
      <c r="U307" s="33" t="s">
        <v>742</v>
      </c>
      <c r="V307" s="39">
        <v>45647.789583333331</v>
      </c>
      <c r="W307" s="66" t="s">
        <v>1576</v>
      </c>
      <c r="X307" s="33" t="s">
        <v>496</v>
      </c>
      <c r="Y307" s="44">
        <v>1</v>
      </c>
      <c r="Z307" s="33" t="s">
        <v>534</v>
      </c>
      <c r="AA307" s="33" t="s">
        <v>620</v>
      </c>
      <c r="AB307" s="33" t="s">
        <v>624</v>
      </c>
      <c r="AC307" s="33" t="s">
        <v>1</v>
      </c>
      <c r="AD307" s="33" t="s">
        <v>1554</v>
      </c>
      <c r="AE307" s="33" t="s">
        <v>604</v>
      </c>
      <c r="AF307" s="66" t="s">
        <v>639</v>
      </c>
      <c r="AG307" s="66" t="s">
        <v>856</v>
      </c>
      <c r="AH307" s="67"/>
      <c r="AI307" s="67"/>
      <c r="AJ307" s="33" t="s">
        <v>688</v>
      </c>
      <c r="AK307" s="40" t="s">
        <v>435</v>
      </c>
      <c r="AL307" s="40" t="s">
        <v>430</v>
      </c>
      <c r="AM307" s="43" t="s">
        <v>874</v>
      </c>
      <c r="AN307" s="45">
        <v>39.049999999988358</v>
      </c>
      <c r="AO307" s="67" t="s">
        <v>710</v>
      </c>
      <c r="AP307" s="33" t="s">
        <v>21</v>
      </c>
      <c r="AQ307" s="33" t="s">
        <v>45</v>
      </c>
      <c r="AR307" s="33" t="s">
        <v>877</v>
      </c>
      <c r="AS307" s="33" t="s">
        <v>163</v>
      </c>
      <c r="AT307" s="33" t="s">
        <v>884</v>
      </c>
      <c r="AU307" s="119">
        <v>50.778891000000002</v>
      </c>
      <c r="AV307" s="119">
        <v>91.248034000000004</v>
      </c>
      <c r="AW307" s="119">
        <v>51.300291000000001</v>
      </c>
      <c r="AX307" s="123">
        <v>193.32721600000002</v>
      </c>
      <c r="AY307" s="48">
        <v>3.7174615185520365</v>
      </c>
      <c r="AZ307" s="48">
        <v>2</v>
      </c>
      <c r="BA307" s="48">
        <v>5.717461518552037</v>
      </c>
      <c r="BB307" s="123">
        <v>1.9239307451929786</v>
      </c>
      <c r="BC307" s="33">
        <v>1</v>
      </c>
      <c r="BD307" s="48">
        <v>0.51976922895927613</v>
      </c>
      <c r="BE307" s="54" t="s">
        <v>957</v>
      </c>
      <c r="BF307" s="33">
        <v>44032</v>
      </c>
      <c r="BG307" s="33">
        <v>53004</v>
      </c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 t="s">
        <v>1095</v>
      </c>
      <c r="BW307" s="33"/>
      <c r="BX307" s="33"/>
      <c r="BY307" s="33"/>
      <c r="BZ307" s="33"/>
      <c r="CA307" s="33"/>
      <c r="CB307" s="49"/>
    </row>
    <row r="308" spans="20:80" s="53" customFormat="1" x14ac:dyDescent="0.25">
      <c r="T308" s="94">
        <v>3313</v>
      </c>
      <c r="U308" s="50" t="s">
        <v>743</v>
      </c>
      <c r="V308" s="62">
        <v>45648.527777777781</v>
      </c>
      <c r="W308" s="63" t="s">
        <v>753</v>
      </c>
      <c r="X308" s="54" t="s">
        <v>503</v>
      </c>
      <c r="Y308" s="54">
        <v>1</v>
      </c>
      <c r="Z308" s="54" t="s">
        <v>508</v>
      </c>
      <c r="AA308" s="54" t="s">
        <v>620</v>
      </c>
      <c r="AB308" s="54" t="s">
        <v>621</v>
      </c>
      <c r="AC308" s="54" t="s">
        <v>531</v>
      </c>
      <c r="AD308" s="54" t="s">
        <v>1554</v>
      </c>
      <c r="AE308" s="54" t="s">
        <v>593</v>
      </c>
      <c r="AF308" s="63" t="s">
        <v>1423</v>
      </c>
      <c r="AG308" s="63" t="s">
        <v>671</v>
      </c>
      <c r="AH308" s="64"/>
      <c r="AI308" s="64" t="s">
        <v>514</v>
      </c>
      <c r="AJ308" s="54" t="s">
        <v>688</v>
      </c>
      <c r="AK308" s="50" t="s">
        <v>449</v>
      </c>
      <c r="AL308" s="50" t="s">
        <v>449</v>
      </c>
      <c r="AM308" s="57" t="s">
        <v>874</v>
      </c>
      <c r="AN308" s="59">
        <v>22.333333333313931</v>
      </c>
      <c r="AO308" s="64" t="s">
        <v>710</v>
      </c>
      <c r="AP308" s="54" t="s">
        <v>92</v>
      </c>
      <c r="AQ308" s="54" t="s">
        <v>160</v>
      </c>
      <c r="AR308" s="54" t="s">
        <v>1440</v>
      </c>
      <c r="AS308" s="54" t="s">
        <v>294</v>
      </c>
      <c r="AT308" s="54" t="s">
        <v>945</v>
      </c>
      <c r="AU308" s="120">
        <v>142.05129199999999</v>
      </c>
      <c r="AV308" s="120">
        <v>2.0815489999999999</v>
      </c>
      <c r="AW308" s="120">
        <v>140.96962500000001</v>
      </c>
      <c r="AX308" s="124">
        <v>285.10246599999999</v>
      </c>
      <c r="AY308" s="52">
        <v>4.4031455773755654</v>
      </c>
      <c r="AZ308" s="52">
        <v>2</v>
      </c>
      <c r="BA308" s="52">
        <v>6.4031455773755654</v>
      </c>
      <c r="BB308" s="124">
        <v>1.7179056554432628</v>
      </c>
      <c r="BC308" s="54">
        <v>1</v>
      </c>
      <c r="BD308" s="52">
        <v>0.58210414339777872</v>
      </c>
      <c r="BE308" s="54" t="s">
        <v>1465</v>
      </c>
      <c r="BF308" s="33" t="s">
        <v>1331</v>
      </c>
      <c r="BG308" s="33" t="s">
        <v>1332</v>
      </c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 t="s">
        <v>1607</v>
      </c>
      <c r="BW308" s="54"/>
      <c r="BX308" s="54"/>
      <c r="BY308" s="54"/>
      <c r="BZ308" s="54"/>
      <c r="CA308" s="54"/>
      <c r="CB308" s="61"/>
    </row>
    <row r="309" spans="20:80" s="53" customFormat="1" x14ac:dyDescent="0.25">
      <c r="T309" s="94">
        <v>3341</v>
      </c>
      <c r="U309" s="54" t="s">
        <v>718</v>
      </c>
      <c r="V309" s="62">
        <v>45649.568749999999</v>
      </c>
      <c r="W309" s="63" t="s">
        <v>1596</v>
      </c>
      <c r="X309" s="54" t="s">
        <v>5</v>
      </c>
      <c r="Y309" s="54">
        <v>1</v>
      </c>
      <c r="Z309" s="54" t="s">
        <v>506</v>
      </c>
      <c r="AA309" s="54" t="s">
        <v>620</v>
      </c>
      <c r="AB309" s="54" t="s">
        <v>624</v>
      </c>
      <c r="AC309" s="54" t="s">
        <v>531</v>
      </c>
      <c r="AD309" s="54" t="s">
        <v>1554</v>
      </c>
      <c r="AE309" s="54" t="s">
        <v>812</v>
      </c>
      <c r="AF309" s="63" t="s">
        <v>590</v>
      </c>
      <c r="AG309" s="63" t="s">
        <v>590</v>
      </c>
      <c r="AH309" s="64" t="s">
        <v>125</v>
      </c>
      <c r="AI309" s="64" t="s">
        <v>514</v>
      </c>
      <c r="AJ309" s="54" t="s">
        <v>687</v>
      </c>
      <c r="AK309" s="50" t="s">
        <v>452</v>
      </c>
      <c r="AL309" s="50" t="s">
        <v>452</v>
      </c>
      <c r="AM309" s="57" t="s">
        <v>874</v>
      </c>
      <c r="AN309" s="59">
        <v>-0.1499999999650754</v>
      </c>
      <c r="AO309" s="64" t="s">
        <v>710</v>
      </c>
      <c r="AP309" s="54" t="s">
        <v>125</v>
      </c>
      <c r="AQ309" s="54" t="s">
        <v>125</v>
      </c>
      <c r="AR309" s="54" t="s">
        <v>879</v>
      </c>
      <c r="AS309" s="54" t="s">
        <v>252</v>
      </c>
      <c r="AT309" s="54" t="s">
        <v>879</v>
      </c>
      <c r="AU309" s="120">
        <v>186.534639</v>
      </c>
      <c r="AV309" s="120">
        <v>0</v>
      </c>
      <c r="AW309" s="120">
        <v>186.534639</v>
      </c>
      <c r="AX309" s="124">
        <v>373.069278</v>
      </c>
      <c r="AY309" s="52">
        <v>5.739527353846154</v>
      </c>
      <c r="AZ309" s="52">
        <v>2</v>
      </c>
      <c r="BA309" s="52">
        <v>7.739527353846154</v>
      </c>
      <c r="BB309" s="124">
        <v>1.4212754212353234</v>
      </c>
      <c r="BC309" s="54">
        <v>1</v>
      </c>
      <c r="BD309" s="52">
        <v>0.70359339580419578</v>
      </c>
      <c r="BE309" s="54" t="s">
        <v>1465</v>
      </c>
      <c r="BF309" s="54" t="s">
        <v>1331</v>
      </c>
      <c r="BG309" s="54" t="s">
        <v>1332</v>
      </c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 t="s">
        <v>1057</v>
      </c>
      <c r="BW309" s="54"/>
      <c r="BX309" s="54"/>
      <c r="BY309" s="54"/>
      <c r="BZ309" s="54"/>
      <c r="CA309" s="54"/>
      <c r="CB309" s="61"/>
    </row>
    <row r="310" spans="20:80" s="53" customFormat="1" x14ac:dyDescent="0.25">
      <c r="T310" s="106">
        <v>3342</v>
      </c>
      <c r="U310" s="33" t="s">
        <v>743</v>
      </c>
      <c r="V310" s="39">
        <v>45649.580555555556</v>
      </c>
      <c r="W310" s="66" t="s">
        <v>521</v>
      </c>
      <c r="X310" s="33" t="s">
        <v>491</v>
      </c>
      <c r="Y310" s="33">
        <v>1</v>
      </c>
      <c r="Z310" s="33" t="s">
        <v>4</v>
      </c>
      <c r="AA310" s="33" t="s">
        <v>620</v>
      </c>
      <c r="AB310" s="33" t="s">
        <v>621</v>
      </c>
      <c r="AC310" s="33" t="s">
        <v>531</v>
      </c>
      <c r="AD310" s="33" t="s">
        <v>1554</v>
      </c>
      <c r="AE310" s="33" t="s">
        <v>617</v>
      </c>
      <c r="AF310" s="66" t="s">
        <v>1001</v>
      </c>
      <c r="AG310" s="66" t="s">
        <v>640</v>
      </c>
      <c r="AH310" s="67"/>
      <c r="AI310" s="67" t="s">
        <v>848</v>
      </c>
      <c r="AJ310" s="33" t="s">
        <v>687</v>
      </c>
      <c r="AK310" s="40" t="s">
        <v>467</v>
      </c>
      <c r="AL310" s="40" t="s">
        <v>460</v>
      </c>
      <c r="AM310" s="43" t="s">
        <v>874</v>
      </c>
      <c r="AN310" s="45">
        <v>1.5666666667093523</v>
      </c>
      <c r="AO310" s="67" t="s">
        <v>710</v>
      </c>
      <c r="AP310" s="33" t="s">
        <v>29</v>
      </c>
      <c r="AQ310" s="33" t="s">
        <v>132</v>
      </c>
      <c r="AR310" s="33" t="s">
        <v>1224</v>
      </c>
      <c r="AS310" s="33" t="s">
        <v>300</v>
      </c>
      <c r="AT310" s="33" t="s">
        <v>878</v>
      </c>
      <c r="AU310" s="119">
        <v>123.51138899999999</v>
      </c>
      <c r="AV310" s="119">
        <v>83.276152999999994</v>
      </c>
      <c r="AW310" s="119">
        <v>156.28737799999999</v>
      </c>
      <c r="AX310" s="123">
        <v>363.07491999999996</v>
      </c>
      <c r="AY310" s="48">
        <v>6.2640353095022618</v>
      </c>
      <c r="AZ310" s="48">
        <v>2</v>
      </c>
      <c r="BA310" s="48">
        <v>8.2640353095022618</v>
      </c>
      <c r="BB310" s="123">
        <v>1.3310688529309447</v>
      </c>
      <c r="BC310" s="33">
        <v>1</v>
      </c>
      <c r="BD310" s="48">
        <v>0.75127593722747832</v>
      </c>
      <c r="BE310" s="54" t="s">
        <v>957</v>
      </c>
      <c r="BF310" s="33">
        <v>44013</v>
      </c>
      <c r="BG310" s="33">
        <v>53007</v>
      </c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 t="s">
        <v>985</v>
      </c>
      <c r="BW310" s="33"/>
      <c r="BX310" s="33"/>
      <c r="BY310" s="33"/>
      <c r="BZ310" s="33"/>
      <c r="CA310" s="33"/>
      <c r="CB310" s="49"/>
    </row>
    <row r="311" spans="20:80" s="53" customFormat="1" x14ac:dyDescent="0.25">
      <c r="T311" s="94">
        <v>3348</v>
      </c>
      <c r="U311" s="54" t="s">
        <v>743</v>
      </c>
      <c r="V311" s="62">
        <v>45649.581944444442</v>
      </c>
      <c r="W311" s="63" t="s">
        <v>521</v>
      </c>
      <c r="X311" s="54" t="s">
        <v>491</v>
      </c>
      <c r="Y311" s="54">
        <v>1</v>
      </c>
      <c r="Z311" s="54" t="s">
        <v>4</v>
      </c>
      <c r="AA311" s="54" t="s">
        <v>620</v>
      </c>
      <c r="AB311" s="54" t="s">
        <v>621</v>
      </c>
      <c r="AC311" s="54" t="s">
        <v>531</v>
      </c>
      <c r="AD311" s="54" t="s">
        <v>1554</v>
      </c>
      <c r="AE311" s="54" t="s">
        <v>1597</v>
      </c>
      <c r="AF311" s="63" t="s">
        <v>682</v>
      </c>
      <c r="AG311" s="63" t="s">
        <v>410</v>
      </c>
      <c r="AH311" s="64"/>
      <c r="AI311" s="64" t="s">
        <v>848</v>
      </c>
      <c r="AJ311" s="54" t="s">
        <v>687</v>
      </c>
      <c r="AK311" s="50" t="s">
        <v>442</v>
      </c>
      <c r="AL311" s="50" t="s">
        <v>426</v>
      </c>
      <c r="AM311" s="57" t="s">
        <v>874</v>
      </c>
      <c r="AN311" s="59">
        <v>4.5333333334419876</v>
      </c>
      <c r="AO311" s="64" t="s">
        <v>710</v>
      </c>
      <c r="AP311" s="54" t="s">
        <v>25</v>
      </c>
      <c r="AQ311" s="54" t="s">
        <v>410</v>
      </c>
      <c r="AR311" s="54" t="s">
        <v>1225</v>
      </c>
      <c r="AS311" s="54" t="s">
        <v>416</v>
      </c>
      <c r="AT311" s="54" t="s">
        <v>931</v>
      </c>
      <c r="AU311" s="120">
        <v>104.085866</v>
      </c>
      <c r="AV311" s="120">
        <v>114.04</v>
      </c>
      <c r="AW311" s="120">
        <v>0</v>
      </c>
      <c r="AX311" s="124">
        <v>218.125866</v>
      </c>
      <c r="AY311" s="52">
        <v>4.2846151330316742</v>
      </c>
      <c r="AZ311" s="52">
        <v>2</v>
      </c>
      <c r="BA311" s="52">
        <v>6.2846151330316742</v>
      </c>
      <c r="BB311" s="124">
        <v>1.7503060676197115</v>
      </c>
      <c r="BC311" s="54">
        <v>1</v>
      </c>
      <c r="BD311" s="52">
        <v>0.57132864845742493</v>
      </c>
      <c r="BE311" s="54" t="s">
        <v>957</v>
      </c>
      <c r="BF311" s="54">
        <v>44013</v>
      </c>
      <c r="BG311" s="54">
        <v>53007</v>
      </c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 t="s">
        <v>958</v>
      </c>
      <c r="BW311" s="54"/>
      <c r="BX311" s="54"/>
      <c r="BY311" s="54"/>
      <c r="BZ311" s="54"/>
      <c r="CA311" s="54"/>
      <c r="CB311" s="61"/>
    </row>
    <row r="312" spans="20:80" s="53" customFormat="1" x14ac:dyDescent="0.25">
      <c r="T312" s="94">
        <v>3310</v>
      </c>
      <c r="U312" s="50" t="s">
        <v>718</v>
      </c>
      <c r="V312" s="62">
        <v>45648.438888888886</v>
      </c>
      <c r="W312" s="63" t="s">
        <v>1578</v>
      </c>
      <c r="X312" s="54" t="s">
        <v>744</v>
      </c>
      <c r="Y312" s="58">
        <v>4</v>
      </c>
      <c r="Z312" s="54" t="s">
        <v>501</v>
      </c>
      <c r="AA312" s="54" t="s">
        <v>664</v>
      </c>
      <c r="AB312" s="54" t="s">
        <v>621</v>
      </c>
      <c r="AC312" s="54" t="s">
        <v>1</v>
      </c>
      <c r="AD312" s="54" t="s">
        <v>1579</v>
      </c>
      <c r="AE312" s="54" t="s">
        <v>601</v>
      </c>
      <c r="AF312" s="63" t="s">
        <v>908</v>
      </c>
      <c r="AG312" s="63" t="s">
        <v>1580</v>
      </c>
      <c r="AH312" s="64"/>
      <c r="AI312" s="64"/>
      <c r="AJ312" s="54" t="s">
        <v>688</v>
      </c>
      <c r="AK312" s="50" t="s">
        <v>424</v>
      </c>
      <c r="AL312" s="50" t="s">
        <v>425</v>
      </c>
      <c r="AM312" s="57" t="s">
        <v>874</v>
      </c>
      <c r="AN312" s="59">
        <v>42.466666666790843</v>
      </c>
      <c r="AO312" s="64" t="s">
        <v>710</v>
      </c>
      <c r="AP312" s="54" t="s">
        <v>105</v>
      </c>
      <c r="AQ312" s="54" t="s">
        <v>11</v>
      </c>
      <c r="AR312" s="54" t="s">
        <v>964</v>
      </c>
      <c r="AS312" s="54" t="s">
        <v>106</v>
      </c>
      <c r="AT312" s="54" t="s">
        <v>1604</v>
      </c>
      <c r="AU312" s="120">
        <v>58.109979000000003</v>
      </c>
      <c r="AV312" s="120">
        <v>30.851310000000002</v>
      </c>
      <c r="AW312" s="120">
        <v>29.855747000000001</v>
      </c>
      <c r="AX312" s="124">
        <v>118.817036</v>
      </c>
      <c r="AY312" s="52">
        <v>2.0792320380090499</v>
      </c>
      <c r="AZ312" s="52">
        <v>2</v>
      </c>
      <c r="BA312" s="52">
        <v>4.0792320380090494</v>
      </c>
      <c r="BB312" s="124">
        <v>2.6965859989099248</v>
      </c>
      <c r="BC312" s="54">
        <v>8</v>
      </c>
      <c r="BD312" s="52">
        <v>2.9667142094611267</v>
      </c>
      <c r="BE312" s="33" t="s">
        <v>1466</v>
      </c>
      <c r="BF312" s="54">
        <v>44013</v>
      </c>
      <c r="BG312" s="54">
        <v>53007</v>
      </c>
      <c r="BH312" s="54">
        <v>44032</v>
      </c>
      <c r="BI312" s="54">
        <v>53008</v>
      </c>
      <c r="BJ312" s="54">
        <v>44003</v>
      </c>
      <c r="BK312" s="54">
        <v>53003</v>
      </c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 t="s">
        <v>1620</v>
      </c>
      <c r="BW312" s="54" t="s">
        <v>1621</v>
      </c>
      <c r="BX312" s="54" t="s">
        <v>1142</v>
      </c>
      <c r="BY312" s="54" t="s">
        <v>1100</v>
      </c>
      <c r="BZ312" s="54"/>
      <c r="CA312" s="54"/>
      <c r="CB312" s="61"/>
    </row>
    <row r="313" spans="20:80" s="53" customFormat="1" x14ac:dyDescent="0.25">
      <c r="T313" s="94">
        <v>3310</v>
      </c>
      <c r="U313" s="50" t="s">
        <v>718</v>
      </c>
      <c r="V313" s="62">
        <v>45648.438888888886</v>
      </c>
      <c r="W313" s="63" t="s">
        <v>1578</v>
      </c>
      <c r="X313" s="54" t="s">
        <v>744</v>
      </c>
      <c r="Y313" s="58">
        <v>4</v>
      </c>
      <c r="Z313" s="54" t="s">
        <v>501</v>
      </c>
      <c r="AA313" s="54" t="s">
        <v>664</v>
      </c>
      <c r="AB313" s="54" t="s">
        <v>621</v>
      </c>
      <c r="AC313" s="54" t="s">
        <v>1</v>
      </c>
      <c r="AD313" s="54" t="s">
        <v>1579</v>
      </c>
      <c r="AE313" s="54" t="s">
        <v>601</v>
      </c>
      <c r="AF313" s="63" t="s">
        <v>908</v>
      </c>
      <c r="AG313" s="63" t="s">
        <v>1580</v>
      </c>
      <c r="AH313" s="64"/>
      <c r="AI313" s="64"/>
      <c r="AJ313" s="54" t="s">
        <v>688</v>
      </c>
      <c r="AK313" s="50" t="s">
        <v>424</v>
      </c>
      <c r="AL313" s="50" t="s">
        <v>425</v>
      </c>
      <c r="AM313" s="57" t="s">
        <v>874</v>
      </c>
      <c r="AN313" s="59">
        <v>42.466666666790843</v>
      </c>
      <c r="AO313" s="64" t="s">
        <v>710</v>
      </c>
      <c r="AP313" s="54" t="s">
        <v>105</v>
      </c>
      <c r="AQ313" s="54" t="s">
        <v>11</v>
      </c>
      <c r="AR313" s="54" t="s">
        <v>964</v>
      </c>
      <c r="AS313" s="54" t="s">
        <v>106</v>
      </c>
      <c r="AT313" s="54" t="s">
        <v>1604</v>
      </c>
      <c r="AU313" s="120">
        <v>58.109979000000003</v>
      </c>
      <c r="AV313" s="120">
        <v>30.851310000000002</v>
      </c>
      <c r="AW313" s="120">
        <v>29.855747000000001</v>
      </c>
      <c r="AX313" s="124">
        <v>118.817036</v>
      </c>
      <c r="AY313" s="52">
        <v>2.0792320380090499</v>
      </c>
      <c r="AZ313" s="52">
        <v>2</v>
      </c>
      <c r="BA313" s="52">
        <v>4.0792320380090494</v>
      </c>
      <c r="BB313" s="124">
        <v>2.6965859989099248</v>
      </c>
      <c r="BC313" s="54">
        <v>8</v>
      </c>
      <c r="BD313" s="52">
        <v>2.9667142094611267</v>
      </c>
      <c r="BE313" s="33" t="s">
        <v>1466</v>
      </c>
      <c r="BF313" s="54">
        <v>44013</v>
      </c>
      <c r="BG313" s="54">
        <v>53007</v>
      </c>
      <c r="BH313" s="54">
        <v>44032</v>
      </c>
      <c r="BI313" s="54">
        <v>53008</v>
      </c>
      <c r="BJ313" s="54">
        <v>44003</v>
      </c>
      <c r="BK313" s="54">
        <v>53003</v>
      </c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 t="s">
        <v>985</v>
      </c>
      <c r="BW313" s="54" t="s">
        <v>1110</v>
      </c>
      <c r="BX313" s="54" t="s">
        <v>1087</v>
      </c>
      <c r="BY313" s="54" t="s">
        <v>1622</v>
      </c>
      <c r="BZ313" s="54"/>
      <c r="CA313" s="54"/>
      <c r="CB313" s="61"/>
    </row>
    <row r="314" spans="20:80" s="53" customFormat="1" x14ac:dyDescent="0.25">
      <c r="T314" s="94">
        <v>3310</v>
      </c>
      <c r="U314" s="50" t="s">
        <v>718</v>
      </c>
      <c r="V314" s="62">
        <v>45648.438888888886</v>
      </c>
      <c r="W314" s="63" t="s">
        <v>1578</v>
      </c>
      <c r="X314" s="54" t="s">
        <v>1619</v>
      </c>
      <c r="Y314" s="58">
        <v>1</v>
      </c>
      <c r="Z314" s="54" t="s">
        <v>501</v>
      </c>
      <c r="AA314" s="54" t="s">
        <v>664</v>
      </c>
      <c r="AB314" s="54" t="s">
        <v>621</v>
      </c>
      <c r="AC314" s="54" t="s">
        <v>1</v>
      </c>
      <c r="AD314" s="54" t="s">
        <v>1579</v>
      </c>
      <c r="AE314" s="54" t="s">
        <v>601</v>
      </c>
      <c r="AF314" s="63" t="s">
        <v>908</v>
      </c>
      <c r="AG314" s="63" t="s">
        <v>1580</v>
      </c>
      <c r="AH314" s="64"/>
      <c r="AI314" s="64"/>
      <c r="AJ314" s="54" t="s">
        <v>688</v>
      </c>
      <c r="AK314" s="50" t="s">
        <v>424</v>
      </c>
      <c r="AL314" s="50" t="s">
        <v>425</v>
      </c>
      <c r="AM314" s="57" t="s">
        <v>874</v>
      </c>
      <c r="AN314" s="59">
        <v>42.466666666790843</v>
      </c>
      <c r="AO314" s="64" t="s">
        <v>710</v>
      </c>
      <c r="AP314" s="54" t="s">
        <v>105</v>
      </c>
      <c r="AQ314" s="54" t="s">
        <v>11</v>
      </c>
      <c r="AR314" s="54" t="s">
        <v>964</v>
      </c>
      <c r="AS314" s="54" t="s">
        <v>106</v>
      </c>
      <c r="AT314" s="54" t="s">
        <v>1604</v>
      </c>
      <c r="AU314" s="120">
        <v>58.109979000000003</v>
      </c>
      <c r="AV314" s="120">
        <v>30.851310000000002</v>
      </c>
      <c r="AW314" s="120">
        <v>29.855747000000001</v>
      </c>
      <c r="AX314" s="124">
        <v>118.817036</v>
      </c>
      <c r="AY314" s="52">
        <v>2.0792320380090499</v>
      </c>
      <c r="AZ314" s="52">
        <v>2</v>
      </c>
      <c r="BA314" s="52">
        <v>4.0792320380090494</v>
      </c>
      <c r="BB314" s="124">
        <v>2.6965859989099248</v>
      </c>
      <c r="BC314" s="54">
        <v>8</v>
      </c>
      <c r="BD314" s="52">
        <v>2.9667142094611267</v>
      </c>
      <c r="BE314" s="33" t="s">
        <v>1466</v>
      </c>
      <c r="BF314" s="54">
        <v>44036</v>
      </c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 t="s">
        <v>958</v>
      </c>
      <c r="BW314" s="54"/>
      <c r="BX314" s="54"/>
      <c r="BY314" s="54"/>
      <c r="BZ314" s="54"/>
      <c r="CA314" s="54"/>
      <c r="CB314" s="61"/>
    </row>
    <row r="315" spans="20:80" s="53" customFormat="1" x14ac:dyDescent="0.25">
      <c r="T315" s="106">
        <v>3312</v>
      </c>
      <c r="U315" s="40" t="s">
        <v>743</v>
      </c>
      <c r="V315" s="39">
        <v>45648.458333333336</v>
      </c>
      <c r="W315" s="66" t="s">
        <v>1222</v>
      </c>
      <c r="X315" s="33" t="s">
        <v>493</v>
      </c>
      <c r="Y315" s="44">
        <v>1</v>
      </c>
      <c r="Z315" s="33" t="s">
        <v>487</v>
      </c>
      <c r="AA315" s="33" t="s">
        <v>620</v>
      </c>
      <c r="AB315" s="33" t="s">
        <v>624</v>
      </c>
      <c r="AC315" s="33" t="s">
        <v>1</v>
      </c>
      <c r="AD315" s="33" t="s">
        <v>1579</v>
      </c>
      <c r="AE315" s="33" t="s">
        <v>593</v>
      </c>
      <c r="AF315" s="66" t="s">
        <v>716</v>
      </c>
      <c r="AG315" s="66" t="s">
        <v>716</v>
      </c>
      <c r="AH315" s="67" t="s">
        <v>1582</v>
      </c>
      <c r="AI315" s="67"/>
      <c r="AJ315" s="33" t="s">
        <v>688</v>
      </c>
      <c r="AK315" s="40" t="s">
        <v>437</v>
      </c>
      <c r="AL315" s="40" t="s">
        <v>437</v>
      </c>
      <c r="AM315" s="43" t="s">
        <v>862</v>
      </c>
      <c r="AN315" s="45">
        <v>48</v>
      </c>
      <c r="AO315" s="67" t="s">
        <v>710</v>
      </c>
      <c r="AP315" s="33" t="s">
        <v>26</v>
      </c>
      <c r="AQ315" s="33" t="s">
        <v>26</v>
      </c>
      <c r="AR315" s="33" t="s">
        <v>963</v>
      </c>
      <c r="AS315" s="33" t="s">
        <v>316</v>
      </c>
      <c r="AT315" s="33" t="s">
        <v>963</v>
      </c>
      <c r="AU315" s="119">
        <v>56.144523999999997</v>
      </c>
      <c r="AV315" s="119">
        <v>0</v>
      </c>
      <c r="AW315" s="119">
        <v>56.144523999999997</v>
      </c>
      <c r="AX315" s="123">
        <v>112.28904799999999</v>
      </c>
      <c r="AY315" s="48">
        <v>1.7275238153846153</v>
      </c>
      <c r="AZ315" s="48">
        <v>2</v>
      </c>
      <c r="BA315" s="48">
        <v>3.7275238153846155</v>
      </c>
      <c r="BB315" s="123">
        <v>2.9510207163800484</v>
      </c>
      <c r="BC315" s="33">
        <v>1</v>
      </c>
      <c r="BD315" s="48">
        <v>0.33886580139860145</v>
      </c>
      <c r="BE315" s="33" t="s">
        <v>1488</v>
      </c>
      <c r="BF315" s="33" t="s">
        <v>1035</v>
      </c>
      <c r="BG315" s="33" t="s">
        <v>1036</v>
      </c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 t="s">
        <v>1040</v>
      </c>
      <c r="BW315" s="33"/>
      <c r="BX315" s="33"/>
      <c r="BY315" s="33"/>
      <c r="BZ315" s="33"/>
      <c r="CA315" s="33"/>
      <c r="CB315" s="49"/>
    </row>
    <row r="316" spans="20:80" s="53" customFormat="1" x14ac:dyDescent="0.25">
      <c r="T316" s="94">
        <v>3324</v>
      </c>
      <c r="U316" s="54" t="s">
        <v>717</v>
      </c>
      <c r="V316" s="62">
        <v>45648.85</v>
      </c>
      <c r="W316" s="63" t="s">
        <v>511</v>
      </c>
      <c r="X316" s="54" t="s">
        <v>500</v>
      </c>
      <c r="Y316" s="54">
        <v>4</v>
      </c>
      <c r="Z316" s="54" t="s">
        <v>8</v>
      </c>
      <c r="AA316" s="54" t="s">
        <v>624</v>
      </c>
      <c r="AB316" s="54" t="s">
        <v>624</v>
      </c>
      <c r="AC316" s="54" t="s">
        <v>1</v>
      </c>
      <c r="AD316" s="54" t="s">
        <v>1579</v>
      </c>
      <c r="AE316" s="54" t="s">
        <v>1585</v>
      </c>
      <c r="AF316" s="63" t="s">
        <v>560</v>
      </c>
      <c r="AG316" s="63" t="s">
        <v>1443</v>
      </c>
      <c r="AH316" s="64"/>
      <c r="AI316" s="64"/>
      <c r="AJ316" s="54" t="s">
        <v>688</v>
      </c>
      <c r="AK316" s="50" t="s">
        <v>434</v>
      </c>
      <c r="AL316" s="50" t="s">
        <v>470</v>
      </c>
      <c r="AM316" s="57" t="s">
        <v>862</v>
      </c>
      <c r="AN316" s="59">
        <v>48.016666666720994</v>
      </c>
      <c r="AO316" s="64" t="s">
        <v>710</v>
      </c>
      <c r="AP316" s="54" t="s">
        <v>34</v>
      </c>
      <c r="AQ316" s="54" t="s">
        <v>80</v>
      </c>
      <c r="AR316" s="54" t="s">
        <v>885</v>
      </c>
      <c r="AS316" s="54" t="s">
        <v>379</v>
      </c>
      <c r="AT316" s="54" t="s">
        <v>1548</v>
      </c>
      <c r="AU316" s="120">
        <v>76.089281999999997</v>
      </c>
      <c r="AV316" s="120">
        <v>124.816879</v>
      </c>
      <c r="AW316" s="120">
        <v>128.795984</v>
      </c>
      <c r="AX316" s="124">
        <v>329.70214499999997</v>
      </c>
      <c r="AY316" s="52">
        <v>6.088948756561086</v>
      </c>
      <c r="AZ316" s="52">
        <v>2</v>
      </c>
      <c r="BA316" s="52">
        <v>8.088948756561086</v>
      </c>
      <c r="BB316" s="124">
        <v>1.3598800451143556</v>
      </c>
      <c r="BC316" s="54">
        <v>4</v>
      </c>
      <c r="BD316" s="52">
        <v>2.9414359114767588</v>
      </c>
      <c r="BE316" s="33" t="s">
        <v>1466</v>
      </c>
      <c r="BF316" s="54">
        <v>44045</v>
      </c>
      <c r="BG316" s="54">
        <v>53017</v>
      </c>
      <c r="BH316" s="54">
        <v>44003</v>
      </c>
      <c r="BI316" s="54">
        <v>53003</v>
      </c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 t="s">
        <v>1075</v>
      </c>
      <c r="BW316" s="54" t="s">
        <v>1048</v>
      </c>
      <c r="BX316" s="54"/>
      <c r="BY316" s="54"/>
      <c r="BZ316" s="54"/>
      <c r="CA316" s="54"/>
      <c r="CB316" s="61"/>
    </row>
    <row r="317" spans="20:80" s="53" customFormat="1" x14ac:dyDescent="0.25">
      <c r="T317" s="106">
        <v>3325</v>
      </c>
      <c r="U317" s="33" t="s">
        <v>742</v>
      </c>
      <c r="V317" s="39">
        <v>45648.850694444445</v>
      </c>
      <c r="W317" s="66" t="s">
        <v>1586</v>
      </c>
      <c r="X317" s="33" t="s">
        <v>493</v>
      </c>
      <c r="Y317" s="33">
        <v>1</v>
      </c>
      <c r="Z317" s="33" t="s">
        <v>545</v>
      </c>
      <c r="AA317" s="33" t="s">
        <v>620</v>
      </c>
      <c r="AB317" s="33" t="s">
        <v>621</v>
      </c>
      <c r="AC317" s="33" t="s">
        <v>1</v>
      </c>
      <c r="AD317" s="33" t="s">
        <v>1579</v>
      </c>
      <c r="AE317" s="33" t="s">
        <v>1585</v>
      </c>
      <c r="AF317" s="66" t="s">
        <v>1515</v>
      </c>
      <c r="AG317" s="66" t="s">
        <v>1516</v>
      </c>
      <c r="AH317" s="67"/>
      <c r="AI317" s="67"/>
      <c r="AJ317" s="33" t="s">
        <v>688</v>
      </c>
      <c r="AK317" s="40" t="s">
        <v>435</v>
      </c>
      <c r="AL317" s="40" t="s">
        <v>466</v>
      </c>
      <c r="AM317" s="43" t="s">
        <v>862</v>
      </c>
      <c r="AN317" s="45">
        <v>48</v>
      </c>
      <c r="AO317" s="67" t="s">
        <v>710</v>
      </c>
      <c r="AP317" s="33" t="s">
        <v>113</v>
      </c>
      <c r="AQ317" s="33" t="s">
        <v>78</v>
      </c>
      <c r="AR317" s="33" t="s">
        <v>1546</v>
      </c>
      <c r="AS317" s="33" t="s">
        <v>380</v>
      </c>
      <c r="AT317" s="33" t="s">
        <v>1547</v>
      </c>
      <c r="AU317" s="119">
        <v>90.348973000000001</v>
      </c>
      <c r="AV317" s="119">
        <v>137.95255</v>
      </c>
      <c r="AW317" s="119">
        <v>84.795710999999997</v>
      </c>
      <c r="AX317" s="123">
        <v>313.09723400000001</v>
      </c>
      <c r="AY317" s="48">
        <v>5.9404759529411768</v>
      </c>
      <c r="AZ317" s="48">
        <v>2</v>
      </c>
      <c r="BA317" s="48">
        <v>7.9404759529411768</v>
      </c>
      <c r="BB317" s="123">
        <v>1.3853073877675515</v>
      </c>
      <c r="BC317" s="33">
        <v>1</v>
      </c>
      <c r="BD317" s="48">
        <v>0.72186145026737969</v>
      </c>
      <c r="BE317" s="33" t="s">
        <v>1466</v>
      </c>
      <c r="BF317" s="33">
        <v>44021</v>
      </c>
      <c r="BG317" s="33">
        <v>53018</v>
      </c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 t="s">
        <v>989</v>
      </c>
      <c r="BW317" s="33"/>
      <c r="BX317" s="33"/>
      <c r="BY317" s="33"/>
      <c r="BZ317" s="33"/>
      <c r="CA317" s="33"/>
      <c r="CB317" s="49"/>
    </row>
    <row r="318" spans="20:80" s="53" customFormat="1" x14ac:dyDescent="0.25">
      <c r="T318" s="94">
        <v>3326</v>
      </c>
      <c r="U318" s="54" t="s">
        <v>742</v>
      </c>
      <c r="V318" s="62">
        <v>45648.852083333331</v>
      </c>
      <c r="W318" s="63" t="s">
        <v>1586</v>
      </c>
      <c r="X318" s="54" t="s">
        <v>491</v>
      </c>
      <c r="Y318" s="54">
        <v>1</v>
      </c>
      <c r="Z318" s="54" t="s">
        <v>545</v>
      </c>
      <c r="AA318" s="54" t="s">
        <v>620</v>
      </c>
      <c r="AB318" s="54" t="s">
        <v>621</v>
      </c>
      <c r="AC318" s="54" t="s">
        <v>1</v>
      </c>
      <c r="AD318" s="54" t="s">
        <v>1579</v>
      </c>
      <c r="AE318" s="54" t="s">
        <v>600</v>
      </c>
      <c r="AF318" s="63" t="s">
        <v>1515</v>
      </c>
      <c r="AG318" s="63" t="s">
        <v>1516</v>
      </c>
      <c r="AH318" s="64"/>
      <c r="AI318" s="64"/>
      <c r="AJ318" s="54" t="s">
        <v>688</v>
      </c>
      <c r="AK318" s="50" t="s">
        <v>435</v>
      </c>
      <c r="AL318" s="50" t="s">
        <v>466</v>
      </c>
      <c r="AM318" s="57" t="s">
        <v>874</v>
      </c>
      <c r="AN318" s="59">
        <v>36.550000000046566</v>
      </c>
      <c r="AO318" s="64" t="s">
        <v>710</v>
      </c>
      <c r="AP318" s="54" t="s">
        <v>113</v>
      </c>
      <c r="AQ318" s="54" t="s">
        <v>78</v>
      </c>
      <c r="AR318" s="54" t="s">
        <v>1546</v>
      </c>
      <c r="AS318" s="54" t="s">
        <v>380</v>
      </c>
      <c r="AT318" s="54" t="s">
        <v>1547</v>
      </c>
      <c r="AU318" s="120">
        <v>90.348973000000001</v>
      </c>
      <c r="AV318" s="120">
        <v>137.95255</v>
      </c>
      <c r="AW318" s="120">
        <v>84.795710999999997</v>
      </c>
      <c r="AX318" s="124">
        <v>313.09723400000001</v>
      </c>
      <c r="AY318" s="52">
        <v>5.9404759529411768</v>
      </c>
      <c r="AZ318" s="52">
        <v>2</v>
      </c>
      <c r="BA318" s="52">
        <v>7.9404759529411768</v>
      </c>
      <c r="BB318" s="124">
        <v>1.3853073877675515</v>
      </c>
      <c r="BC318" s="54">
        <v>1</v>
      </c>
      <c r="BD318" s="52">
        <v>0.72186145026737969</v>
      </c>
      <c r="BE318" s="33" t="s">
        <v>1466</v>
      </c>
      <c r="BF318" s="54">
        <v>44021</v>
      </c>
      <c r="BG318" s="54">
        <v>53018</v>
      </c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 t="s">
        <v>989</v>
      </c>
      <c r="BW318" s="54"/>
      <c r="BX318" s="54"/>
      <c r="BY318" s="54"/>
      <c r="BZ318" s="54"/>
      <c r="CA318" s="54"/>
      <c r="CB318" s="61"/>
    </row>
    <row r="319" spans="20:80" s="53" customFormat="1" x14ac:dyDescent="0.25">
      <c r="T319" s="106">
        <v>3331</v>
      </c>
      <c r="U319" s="40" t="s">
        <v>718</v>
      </c>
      <c r="V319" s="39">
        <v>45648.895138888889</v>
      </c>
      <c r="W319" s="66" t="s">
        <v>1587</v>
      </c>
      <c r="X319" s="33" t="s">
        <v>719</v>
      </c>
      <c r="Y319" s="33">
        <v>1</v>
      </c>
      <c r="Z319" s="33" t="s">
        <v>7</v>
      </c>
      <c r="AA319" s="33" t="s">
        <v>620</v>
      </c>
      <c r="AB319" s="33" t="s">
        <v>621</v>
      </c>
      <c r="AC319" s="33" t="s">
        <v>1</v>
      </c>
      <c r="AD319" s="33" t="s">
        <v>1579</v>
      </c>
      <c r="AE319" s="33" t="s">
        <v>1588</v>
      </c>
      <c r="AF319" s="66" t="s">
        <v>1513</v>
      </c>
      <c r="AG319" s="66" t="s">
        <v>1513</v>
      </c>
      <c r="AH319" s="67"/>
      <c r="AI319" s="67"/>
      <c r="AJ319" s="33" t="s">
        <v>687</v>
      </c>
      <c r="AK319" s="40" t="s">
        <v>442</v>
      </c>
      <c r="AL319" s="40" t="s">
        <v>442</v>
      </c>
      <c r="AM319" s="43" t="s">
        <v>874</v>
      </c>
      <c r="AN319" s="45">
        <v>38.033333333325572</v>
      </c>
      <c r="AO319" s="67" t="s">
        <v>710</v>
      </c>
      <c r="AP319" s="33" t="s">
        <v>28</v>
      </c>
      <c r="AQ319" s="33" t="s">
        <v>28</v>
      </c>
      <c r="AR319" s="33" t="s">
        <v>1522</v>
      </c>
      <c r="AS319" s="33" t="s">
        <v>317</v>
      </c>
      <c r="AT319" s="33" t="s">
        <v>1522</v>
      </c>
      <c r="AU319" s="119">
        <v>99.027780000000007</v>
      </c>
      <c r="AV319" s="119">
        <v>0</v>
      </c>
      <c r="AW319" s="119">
        <v>99.027780000000007</v>
      </c>
      <c r="AX319" s="123">
        <v>198.05556000000001</v>
      </c>
      <c r="AY319" s="48">
        <v>3.0470086153846156</v>
      </c>
      <c r="AZ319" s="48">
        <v>2</v>
      </c>
      <c r="BA319" s="48">
        <v>5.0470086153846161</v>
      </c>
      <c r="BB319" s="123">
        <v>2.1795088612428941</v>
      </c>
      <c r="BC319" s="33">
        <v>1</v>
      </c>
      <c r="BD319" s="48">
        <v>0.45881896503496511</v>
      </c>
      <c r="BE319" s="33" t="s">
        <v>1466</v>
      </c>
      <c r="BF319" s="33">
        <v>44036</v>
      </c>
      <c r="BG319" s="33">
        <v>53006</v>
      </c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 t="s">
        <v>958</v>
      </c>
      <c r="BW319" s="33"/>
      <c r="BX319" s="33"/>
      <c r="BY319" s="33"/>
      <c r="BZ319" s="33"/>
      <c r="CA319" s="33"/>
      <c r="CB319" s="49"/>
    </row>
    <row r="320" spans="20:80" s="53" customFormat="1" x14ac:dyDescent="0.25">
      <c r="T320" s="94">
        <v>3333</v>
      </c>
      <c r="U320" s="50" t="s">
        <v>743</v>
      </c>
      <c r="V320" s="62">
        <v>45648.979166666664</v>
      </c>
      <c r="W320" s="63" t="s">
        <v>1222</v>
      </c>
      <c r="X320" s="54" t="s">
        <v>481</v>
      </c>
      <c r="Y320" s="54">
        <v>1</v>
      </c>
      <c r="Z320" s="54" t="s">
        <v>487</v>
      </c>
      <c r="AA320" s="54" t="s">
        <v>620</v>
      </c>
      <c r="AB320" s="54" t="s">
        <v>624</v>
      </c>
      <c r="AC320" s="54" t="s">
        <v>502</v>
      </c>
      <c r="AD320" s="54" t="s">
        <v>1579</v>
      </c>
      <c r="AE320" s="54" t="s">
        <v>598</v>
      </c>
      <c r="AF320" s="63" t="s">
        <v>716</v>
      </c>
      <c r="AG320" s="63" t="s">
        <v>1571</v>
      </c>
      <c r="AH320" s="64"/>
      <c r="AI320" s="64"/>
      <c r="AJ320" s="54" t="s">
        <v>688</v>
      </c>
      <c r="AK320" s="50" t="s">
        <v>437</v>
      </c>
      <c r="AL320" s="50" t="s">
        <v>429</v>
      </c>
      <c r="AM320" s="57" t="s">
        <v>874</v>
      </c>
      <c r="AN320" s="59">
        <v>41.500000000116415</v>
      </c>
      <c r="AO320" s="64" t="s">
        <v>710</v>
      </c>
      <c r="AP320" s="54" t="s">
        <v>26</v>
      </c>
      <c r="AQ320" s="54" t="s">
        <v>135</v>
      </c>
      <c r="AR320" s="54" t="s">
        <v>963</v>
      </c>
      <c r="AS320" s="54" t="s">
        <v>240</v>
      </c>
      <c r="AT320" s="54" t="s">
        <v>1603</v>
      </c>
      <c r="AU320" s="120">
        <v>56.144523999999997</v>
      </c>
      <c r="AV320" s="120">
        <v>45.138564000000002</v>
      </c>
      <c r="AW320" s="120">
        <v>67.503619</v>
      </c>
      <c r="AX320" s="124">
        <v>168.78670699999998</v>
      </c>
      <c r="AY320" s="52">
        <v>2.9643629819004529</v>
      </c>
      <c r="AZ320" s="52">
        <v>2</v>
      </c>
      <c r="BA320" s="52">
        <v>4.9643629819004529</v>
      </c>
      <c r="BB320" s="124">
        <v>2.2157928499799162</v>
      </c>
      <c r="BC320" s="54">
        <v>1</v>
      </c>
      <c r="BD320" s="52">
        <v>0.45130572562731391</v>
      </c>
      <c r="BE320" s="33" t="s">
        <v>1466</v>
      </c>
      <c r="BF320" s="54">
        <v>44027</v>
      </c>
      <c r="BG320" s="54">
        <v>53005</v>
      </c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 t="s">
        <v>1101</v>
      </c>
      <c r="BW320" s="54"/>
      <c r="BX320" s="54"/>
      <c r="BY320" s="54"/>
      <c r="BZ320" s="54"/>
      <c r="CA320" s="54"/>
      <c r="CB320" s="61"/>
    </row>
    <row r="321" spans="20:80" s="53" customFormat="1" x14ac:dyDescent="0.25">
      <c r="T321" s="106">
        <v>3337</v>
      </c>
      <c r="U321" s="33" t="s">
        <v>742</v>
      </c>
      <c r="V321" s="39">
        <v>45649.440972222219</v>
      </c>
      <c r="W321" s="66" t="s">
        <v>1574</v>
      </c>
      <c r="X321" s="33" t="s">
        <v>496</v>
      </c>
      <c r="Y321" s="33">
        <v>1</v>
      </c>
      <c r="Z321" s="33" t="s">
        <v>536</v>
      </c>
      <c r="AA321" s="33" t="s">
        <v>620</v>
      </c>
      <c r="AB321" s="33" t="s">
        <v>621</v>
      </c>
      <c r="AC321" s="33" t="s">
        <v>531</v>
      </c>
      <c r="AD321" s="33" t="s">
        <v>1579</v>
      </c>
      <c r="AE321" s="33" t="s">
        <v>600</v>
      </c>
      <c r="AF321" s="66" t="s">
        <v>556</v>
      </c>
      <c r="AG321" s="66" t="s">
        <v>490</v>
      </c>
      <c r="AH321" s="67"/>
      <c r="AI321" s="67" t="s">
        <v>514</v>
      </c>
      <c r="AJ321" s="33" t="s">
        <v>688</v>
      </c>
      <c r="AK321" s="40" t="s">
        <v>445</v>
      </c>
      <c r="AL321" s="40" t="s">
        <v>440</v>
      </c>
      <c r="AM321" s="43" t="s">
        <v>874</v>
      </c>
      <c r="AN321" s="45">
        <v>22.416666666744277</v>
      </c>
      <c r="AO321" s="67" t="s">
        <v>710</v>
      </c>
      <c r="AP321" s="33" t="s">
        <v>144</v>
      </c>
      <c r="AQ321" s="33" t="s">
        <v>123</v>
      </c>
      <c r="AR321" s="33" t="s">
        <v>928</v>
      </c>
      <c r="AS321" s="33" t="s">
        <v>312</v>
      </c>
      <c r="AT321" s="33" t="s">
        <v>936</v>
      </c>
      <c r="AU321" s="119">
        <v>114.698595</v>
      </c>
      <c r="AV321" s="119">
        <v>62.049070999999998</v>
      </c>
      <c r="AW321" s="119">
        <v>83.239863</v>
      </c>
      <c r="AX321" s="123">
        <v>259.98752899999999</v>
      </c>
      <c r="AY321" s="48">
        <v>4.5051851873303166</v>
      </c>
      <c r="AZ321" s="48">
        <v>2</v>
      </c>
      <c r="BA321" s="48">
        <v>6.5051851873303166</v>
      </c>
      <c r="BB321" s="123">
        <v>1.6909587787637332</v>
      </c>
      <c r="BC321" s="33">
        <v>1</v>
      </c>
      <c r="BD321" s="48">
        <v>0.59138047157548335</v>
      </c>
      <c r="BE321" s="33" t="s">
        <v>1466</v>
      </c>
      <c r="BF321" s="33">
        <v>44013</v>
      </c>
      <c r="BG321" s="33">
        <v>53034</v>
      </c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 t="s">
        <v>985</v>
      </c>
      <c r="BW321" s="33"/>
      <c r="BX321" s="33"/>
      <c r="BY321" s="33"/>
      <c r="BZ321" s="33"/>
      <c r="CA321" s="33"/>
      <c r="CB321" s="49"/>
    </row>
    <row r="322" spans="20:80" s="53" customFormat="1" x14ac:dyDescent="0.25">
      <c r="T322" s="94">
        <v>3338</v>
      </c>
      <c r="U322" s="54" t="s">
        <v>742</v>
      </c>
      <c r="V322" s="62">
        <v>45649.444444444445</v>
      </c>
      <c r="W322" s="63" t="s">
        <v>1574</v>
      </c>
      <c r="X322" s="54" t="s">
        <v>489</v>
      </c>
      <c r="Y322" s="54">
        <v>1</v>
      </c>
      <c r="Z322" s="54" t="s">
        <v>536</v>
      </c>
      <c r="AA322" s="54" t="s">
        <v>620</v>
      </c>
      <c r="AB322" s="54" t="s">
        <v>621</v>
      </c>
      <c r="AC322" s="54" t="s">
        <v>531</v>
      </c>
      <c r="AD322" s="54" t="s">
        <v>1579</v>
      </c>
      <c r="AE322" s="54" t="s">
        <v>600</v>
      </c>
      <c r="AF322" s="63" t="s">
        <v>556</v>
      </c>
      <c r="AG322" s="63" t="s">
        <v>490</v>
      </c>
      <c r="AH322" s="64"/>
      <c r="AI322" s="64" t="s">
        <v>514</v>
      </c>
      <c r="AJ322" s="54" t="s">
        <v>688</v>
      </c>
      <c r="AK322" s="50" t="s">
        <v>445</v>
      </c>
      <c r="AL322" s="50" t="s">
        <v>440</v>
      </c>
      <c r="AM322" s="57" t="s">
        <v>874</v>
      </c>
      <c r="AN322" s="59">
        <v>22.333333333313931</v>
      </c>
      <c r="AO322" s="64" t="s">
        <v>710</v>
      </c>
      <c r="AP322" s="54" t="s">
        <v>144</v>
      </c>
      <c r="AQ322" s="54" t="s">
        <v>123</v>
      </c>
      <c r="AR322" s="54" t="s">
        <v>928</v>
      </c>
      <c r="AS322" s="54" t="s">
        <v>312</v>
      </c>
      <c r="AT322" s="54" t="s">
        <v>936</v>
      </c>
      <c r="AU322" s="120">
        <v>114.698595</v>
      </c>
      <c r="AV322" s="120">
        <v>62.049070999999998</v>
      </c>
      <c r="AW322" s="120">
        <v>83.239863</v>
      </c>
      <c r="AX322" s="124">
        <v>259.98752899999999</v>
      </c>
      <c r="AY322" s="52">
        <v>4.5051851873303166</v>
      </c>
      <c r="AZ322" s="52">
        <v>2</v>
      </c>
      <c r="BA322" s="52">
        <v>6.5051851873303166</v>
      </c>
      <c r="BB322" s="124">
        <v>1.6909587787637332</v>
      </c>
      <c r="BC322" s="54">
        <v>1</v>
      </c>
      <c r="BD322" s="52">
        <v>0.59138047157548335</v>
      </c>
      <c r="BE322" s="33" t="s">
        <v>1466</v>
      </c>
      <c r="BF322" s="54">
        <v>44032</v>
      </c>
      <c r="BG322" s="54">
        <v>53008</v>
      </c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 t="s">
        <v>1063</v>
      </c>
      <c r="BW322" s="54"/>
      <c r="BX322" s="54"/>
      <c r="BY322" s="54"/>
      <c r="BZ322" s="54"/>
      <c r="CA322" s="54"/>
      <c r="CB322" s="61"/>
    </row>
    <row r="323" spans="20:80" s="53" customFormat="1" x14ac:dyDescent="0.25">
      <c r="T323" s="106">
        <v>3339</v>
      </c>
      <c r="U323" s="33" t="s">
        <v>742</v>
      </c>
      <c r="V323" s="39">
        <v>45649.446527777778</v>
      </c>
      <c r="W323" s="66" t="s">
        <v>1574</v>
      </c>
      <c r="X323" s="33" t="s">
        <v>489</v>
      </c>
      <c r="Y323" s="33">
        <v>1</v>
      </c>
      <c r="Z323" s="33" t="s">
        <v>536</v>
      </c>
      <c r="AA323" s="33" t="s">
        <v>620</v>
      </c>
      <c r="AB323" s="33" t="s">
        <v>621</v>
      </c>
      <c r="AC323" s="33" t="s">
        <v>531</v>
      </c>
      <c r="AD323" s="33" t="s">
        <v>1579</v>
      </c>
      <c r="AE323" s="33" t="s">
        <v>600</v>
      </c>
      <c r="AF323" s="66" t="s">
        <v>910</v>
      </c>
      <c r="AG323" s="66" t="s">
        <v>490</v>
      </c>
      <c r="AH323" s="67"/>
      <c r="AI323" s="67" t="s">
        <v>514</v>
      </c>
      <c r="AJ323" s="33" t="s">
        <v>688</v>
      </c>
      <c r="AK323" s="40" t="s">
        <v>445</v>
      </c>
      <c r="AL323" s="40" t="s">
        <v>440</v>
      </c>
      <c r="AM323" s="43" t="s">
        <v>874</v>
      </c>
      <c r="AN323" s="45">
        <v>22.283333333325572</v>
      </c>
      <c r="AO323" s="67" t="s">
        <v>710</v>
      </c>
      <c r="AP323" s="33" t="s">
        <v>93</v>
      </c>
      <c r="AQ323" s="33" t="s">
        <v>123</v>
      </c>
      <c r="AR323" s="33" t="s">
        <v>947</v>
      </c>
      <c r="AS323" s="33" t="s">
        <v>310</v>
      </c>
      <c r="AT323" s="33" t="s">
        <v>936</v>
      </c>
      <c r="AU323" s="119">
        <v>110.42820500000001</v>
      </c>
      <c r="AV323" s="119">
        <v>57.752983999999998</v>
      </c>
      <c r="AW323" s="119">
        <v>83.239863</v>
      </c>
      <c r="AX323" s="123">
        <v>251.42105200000003</v>
      </c>
      <c r="AY323" s="48">
        <v>4.3384024796380096</v>
      </c>
      <c r="AZ323" s="48">
        <v>2</v>
      </c>
      <c r="BA323" s="48">
        <v>6.3384024796380096</v>
      </c>
      <c r="BB323" s="123">
        <v>1.7354530633447904</v>
      </c>
      <c r="BC323" s="33">
        <v>1</v>
      </c>
      <c r="BD323" s="48">
        <v>0.5762184072398191</v>
      </c>
      <c r="BE323" s="33" t="s">
        <v>1466</v>
      </c>
      <c r="BF323" s="33">
        <v>44061</v>
      </c>
      <c r="BG323" s="33">
        <v>53007</v>
      </c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 t="s">
        <v>1065</v>
      </c>
      <c r="BW323" s="33"/>
      <c r="BX323" s="33"/>
      <c r="BY323" s="33"/>
      <c r="BZ323" s="33"/>
      <c r="CA323" s="33"/>
      <c r="CB323" s="49"/>
    </row>
    <row r="324" spans="20:80" s="53" customFormat="1" x14ac:dyDescent="0.25">
      <c r="T324" s="94">
        <v>3347</v>
      </c>
      <c r="U324" s="54" t="s">
        <v>743</v>
      </c>
      <c r="V324" s="62">
        <v>45649.635416666664</v>
      </c>
      <c r="W324" s="63" t="s">
        <v>753</v>
      </c>
      <c r="X324" s="54" t="s">
        <v>489</v>
      </c>
      <c r="Y324" s="54">
        <v>1</v>
      </c>
      <c r="Z324" s="54" t="s">
        <v>508</v>
      </c>
      <c r="AA324" s="54" t="s">
        <v>620</v>
      </c>
      <c r="AB324" s="54" t="s">
        <v>621</v>
      </c>
      <c r="AC324" s="54" t="s">
        <v>531</v>
      </c>
      <c r="AD324" s="54" t="s">
        <v>1579</v>
      </c>
      <c r="AE324" s="54" t="s">
        <v>604</v>
      </c>
      <c r="AF324" s="63" t="s">
        <v>671</v>
      </c>
      <c r="AG324" s="63" t="s">
        <v>1423</v>
      </c>
      <c r="AH324" s="64"/>
      <c r="AI324" s="64" t="s">
        <v>514</v>
      </c>
      <c r="AJ324" s="54" t="s">
        <v>688</v>
      </c>
      <c r="AK324" s="50" t="s">
        <v>449</v>
      </c>
      <c r="AL324" s="50" t="s">
        <v>449</v>
      </c>
      <c r="AM324" s="57" t="s">
        <v>874</v>
      </c>
      <c r="AN324" s="59">
        <v>18.75</v>
      </c>
      <c r="AO324" s="64" t="s">
        <v>710</v>
      </c>
      <c r="AP324" s="54" t="s">
        <v>160</v>
      </c>
      <c r="AQ324" s="54" t="s">
        <v>92</v>
      </c>
      <c r="AR324" s="54" t="s">
        <v>945</v>
      </c>
      <c r="AS324" s="54" t="s">
        <v>285</v>
      </c>
      <c r="AT324" s="54" t="s">
        <v>1440</v>
      </c>
      <c r="AU324" s="120">
        <v>140.96962500000001</v>
      </c>
      <c r="AV324" s="120">
        <v>2.0815489999999999</v>
      </c>
      <c r="AW324" s="120">
        <v>142.05129199999999</v>
      </c>
      <c r="AX324" s="124">
        <v>285.10246599999999</v>
      </c>
      <c r="AY324" s="52">
        <v>4.4031455773755654</v>
      </c>
      <c r="AZ324" s="52">
        <v>2</v>
      </c>
      <c r="BA324" s="52">
        <v>6.4031455773755654</v>
      </c>
      <c r="BB324" s="124">
        <v>1.7179056554432628</v>
      </c>
      <c r="BC324" s="54">
        <v>1</v>
      </c>
      <c r="BD324" s="52">
        <v>0.58210414339777872</v>
      </c>
      <c r="BE324" s="33" t="s">
        <v>1465</v>
      </c>
      <c r="BF324" s="33" t="s">
        <v>1206</v>
      </c>
      <c r="BG324" s="33" t="s">
        <v>1207</v>
      </c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 t="s">
        <v>1607</v>
      </c>
      <c r="BW324" s="54"/>
      <c r="BX324" s="54"/>
      <c r="BY324" s="54"/>
      <c r="BZ324" s="54"/>
      <c r="CA324" s="54"/>
      <c r="CB324" s="61"/>
    </row>
    <row r="325" spans="20:80" s="53" customFormat="1" x14ac:dyDescent="0.25">
      <c r="T325" s="106">
        <v>3350</v>
      </c>
      <c r="U325" s="33" t="s">
        <v>717</v>
      </c>
      <c r="V325" s="39">
        <v>45649.745138888888</v>
      </c>
      <c r="W325" s="66" t="s">
        <v>1467</v>
      </c>
      <c r="X325" s="33" t="s">
        <v>491</v>
      </c>
      <c r="Y325" s="33">
        <v>1</v>
      </c>
      <c r="Z325" s="33" t="s">
        <v>6</v>
      </c>
      <c r="AA325" s="33" t="s">
        <v>620</v>
      </c>
      <c r="AB325" s="33" t="s">
        <v>624</v>
      </c>
      <c r="AC325" s="33" t="s">
        <v>531</v>
      </c>
      <c r="AD325" s="33" t="s">
        <v>1579</v>
      </c>
      <c r="AE325" s="33" t="s">
        <v>597</v>
      </c>
      <c r="AF325" s="66" t="s">
        <v>639</v>
      </c>
      <c r="AG325" s="66" t="s">
        <v>565</v>
      </c>
      <c r="AH325" s="67"/>
      <c r="AI325" s="67" t="s">
        <v>651</v>
      </c>
      <c r="AJ325" s="33" t="s">
        <v>688</v>
      </c>
      <c r="AK325" s="40" t="s">
        <v>435</v>
      </c>
      <c r="AL325" s="40" t="s">
        <v>453</v>
      </c>
      <c r="AM325" s="43" t="s">
        <v>874</v>
      </c>
      <c r="AN325" s="45">
        <v>18.116666666697711</v>
      </c>
      <c r="AO325" s="67" t="s">
        <v>710</v>
      </c>
      <c r="AP325" s="33" t="s">
        <v>21</v>
      </c>
      <c r="AQ325" s="33" t="s">
        <v>145</v>
      </c>
      <c r="AR325" s="33" t="s">
        <v>877</v>
      </c>
      <c r="AS325" s="33" t="s">
        <v>278</v>
      </c>
      <c r="AT325" s="33" t="s">
        <v>937</v>
      </c>
      <c r="AU325" s="119">
        <v>50.778891000000002</v>
      </c>
      <c r="AV325" s="119">
        <v>219.51562100000001</v>
      </c>
      <c r="AW325" s="119">
        <v>171.01308599999999</v>
      </c>
      <c r="AX325" s="123">
        <v>441.30759799999998</v>
      </c>
      <c r="AY325" s="48">
        <v>8.5772576968325787</v>
      </c>
      <c r="AZ325" s="48">
        <v>2</v>
      </c>
      <c r="BA325" s="48">
        <v>10.577257696832579</v>
      </c>
      <c r="BB325" s="123">
        <v>1.0399670987777876</v>
      </c>
      <c r="BC325" s="33">
        <v>1</v>
      </c>
      <c r="BD325" s="48">
        <v>0.96156888153023434</v>
      </c>
      <c r="BE325" s="54" t="s">
        <v>1465</v>
      </c>
      <c r="BF325" s="54" t="s">
        <v>1055</v>
      </c>
      <c r="BG325" s="54" t="s">
        <v>1056</v>
      </c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 t="s">
        <v>1606</v>
      </c>
      <c r="BW325" s="33"/>
      <c r="BX325" s="33"/>
      <c r="BY325" s="33"/>
      <c r="BZ325" s="33"/>
      <c r="CA325" s="33"/>
      <c r="CB325" s="49"/>
    </row>
    <row r="326" spans="20:80" s="53" customFormat="1" x14ac:dyDescent="0.25">
      <c r="T326" s="94">
        <v>3353</v>
      </c>
      <c r="U326" s="54" t="s">
        <v>717</v>
      </c>
      <c r="V326" s="62">
        <v>45649.746527777781</v>
      </c>
      <c r="W326" s="63" t="s">
        <v>1467</v>
      </c>
      <c r="X326" s="54" t="s">
        <v>500</v>
      </c>
      <c r="Y326" s="54">
        <v>2</v>
      </c>
      <c r="Z326" s="54" t="s">
        <v>492</v>
      </c>
      <c r="AA326" s="54" t="s">
        <v>620</v>
      </c>
      <c r="AB326" s="54" t="s">
        <v>624</v>
      </c>
      <c r="AC326" s="54" t="s">
        <v>531</v>
      </c>
      <c r="AD326" s="54" t="s">
        <v>1579</v>
      </c>
      <c r="AE326" s="54" t="s">
        <v>593</v>
      </c>
      <c r="AF326" s="63" t="s">
        <v>1599</v>
      </c>
      <c r="AG326" s="63" t="s">
        <v>659</v>
      </c>
      <c r="AH326" s="64"/>
      <c r="AI326" s="64" t="s">
        <v>651</v>
      </c>
      <c r="AJ326" s="54" t="s">
        <v>687</v>
      </c>
      <c r="AK326" s="50" t="s">
        <v>449</v>
      </c>
      <c r="AL326" s="50" t="s">
        <v>449</v>
      </c>
      <c r="AM326" s="57" t="s">
        <v>874</v>
      </c>
      <c r="AN326" s="59">
        <v>17.083333333313931</v>
      </c>
      <c r="AO326" s="64" t="s">
        <v>710</v>
      </c>
      <c r="AP326" s="54" t="s">
        <v>86</v>
      </c>
      <c r="AQ326" s="54" t="s">
        <v>91</v>
      </c>
      <c r="AR326" s="54" t="s">
        <v>1605</v>
      </c>
      <c r="AS326" s="54" t="s">
        <v>288</v>
      </c>
      <c r="AT326" s="54" t="s">
        <v>946</v>
      </c>
      <c r="AU326" s="120">
        <v>145.77966499999999</v>
      </c>
      <c r="AV326" s="120">
        <v>1.3342780000000001</v>
      </c>
      <c r="AW326" s="120">
        <v>145.77092400000001</v>
      </c>
      <c r="AX326" s="124">
        <v>292.88486699999999</v>
      </c>
      <c r="AY326" s="52">
        <v>4.5167884533936657</v>
      </c>
      <c r="AZ326" s="52">
        <v>2</v>
      </c>
      <c r="BA326" s="52">
        <v>6.5167884533936657</v>
      </c>
      <c r="BB326" s="124">
        <v>1.6879479944253322</v>
      </c>
      <c r="BC326" s="54">
        <v>2</v>
      </c>
      <c r="BD326" s="52">
        <v>1.1848706278897574</v>
      </c>
      <c r="BE326" s="33" t="s">
        <v>1465</v>
      </c>
      <c r="BF326" s="33" t="s">
        <v>1206</v>
      </c>
      <c r="BG326" s="33" t="s">
        <v>1207</v>
      </c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 t="s">
        <v>1607</v>
      </c>
      <c r="BW326" s="54"/>
      <c r="BX326" s="54"/>
      <c r="BY326" s="54"/>
      <c r="BZ326" s="54"/>
      <c r="CA326" s="54"/>
      <c r="CB326" s="61"/>
    </row>
    <row r="327" spans="20:80" s="53" customFormat="1" x14ac:dyDescent="0.25">
      <c r="T327" s="106">
        <v>3372</v>
      </c>
      <c r="U327" s="33" t="s">
        <v>743</v>
      </c>
      <c r="V327" s="39">
        <v>45650.595833333333</v>
      </c>
      <c r="W327" s="66" t="s">
        <v>1505</v>
      </c>
      <c r="X327" s="33" t="s">
        <v>503</v>
      </c>
      <c r="Y327" s="33">
        <v>1</v>
      </c>
      <c r="Z327" s="33" t="s">
        <v>6</v>
      </c>
      <c r="AA327" s="33" t="s">
        <v>620</v>
      </c>
      <c r="AB327" s="33" t="s">
        <v>621</v>
      </c>
      <c r="AC327" s="33" t="s">
        <v>1</v>
      </c>
      <c r="AD327" s="33" t="s">
        <v>1579</v>
      </c>
      <c r="AE327" s="33" t="s">
        <v>593</v>
      </c>
      <c r="AF327" s="66" t="s">
        <v>855</v>
      </c>
      <c r="AG327" s="66" t="s">
        <v>855</v>
      </c>
      <c r="AH327" s="67" t="s">
        <v>1618</v>
      </c>
      <c r="AI327" s="67"/>
      <c r="AJ327" s="33" t="s">
        <v>687</v>
      </c>
      <c r="AK327" s="40" t="e">
        <f>VLOOKUP(LEFT(Solicitacao_Prancha[[#This Row],[ORIGEM]],4),#REF!,2,0)</f>
        <v>#REF!</v>
      </c>
      <c r="AL327" s="40" t="e">
        <f>VLOOKUP(LEFT(Solicitacao_Prancha[[#This Row],[DESTINO]],4),#REF!,2,0)</f>
        <v>#REF!</v>
      </c>
      <c r="AM327" s="43" t="str">
        <f t="shared" ref="AM327:AM328" si="104">IF(AN327&gt;=48,"Aderente","Não Aderente")</f>
        <v>Aderente</v>
      </c>
      <c r="AN327" s="45">
        <f>((CONCATENATE(Solicitacao_Prancha[[#This Row],[DATA MOVIMENTAÇÃO]]," ",Solicitacao_Prancha[[#This Row],[HORA MOVIMENTAÇÃO]])-Solicitacao_Prancha[[#This Row],[DATA SOLICITAÇÃO]])*24)+3</f>
        <v>58.950000000069849</v>
      </c>
      <c r="AO327" s="67" t="s">
        <v>710</v>
      </c>
      <c r="AP327" s="33" t="str">
        <f>LEFT(Solicitacao_Prancha[[#This Row],[ORIGEM]],4)</f>
        <v>0325</v>
      </c>
      <c r="AQ327" s="33" t="str">
        <f>LEFT(Solicitacao_Prancha[[#This Row],[DESTINO]],4)</f>
        <v>0262</v>
      </c>
      <c r="AR327" s="33" t="str">
        <f t="shared" ref="AR327:AS328" si="105">CONCATENATE(AO327,AP327)</f>
        <v>Lençóis Paulista0325</v>
      </c>
      <c r="AS327" s="33" t="str">
        <f t="shared" si="105"/>
        <v>03250262</v>
      </c>
      <c r="AT327" s="33" t="str">
        <f t="shared" ref="AT327:AT328" si="106">CONCATENATE(AO327,AQ327)</f>
        <v>Lençóis Paulista0262</v>
      </c>
      <c r="AU327" s="119" t="e">
        <f>VLOOKUP(AR327,#REF!,2,0)</f>
        <v>#REF!</v>
      </c>
      <c r="AV327" s="119" t="e">
        <f>VLOOKUP(AS327,#REF!,2,0)</f>
        <v>#REF!</v>
      </c>
      <c r="AW327" s="119" t="e">
        <f>VLOOKUP(AT327,#REF!,2,0)</f>
        <v>#REF!</v>
      </c>
      <c r="AX327" s="123">
        <f t="shared" ref="AX327:AX328" si="107">IFERROR(SUM(AU327:AW327),200)</f>
        <v>200</v>
      </c>
      <c r="AY327" s="48" t="e">
        <f t="shared" ref="AY327:AY328" si="108">(AU327/65)+(AV327/42.5)+(AW327/65)</f>
        <v>#REF!</v>
      </c>
      <c r="AZ327" s="48">
        <v>2</v>
      </c>
      <c r="BA327" s="48" t="e">
        <f t="shared" ref="BA327:BA328" si="109">(AY327+AZ327)</f>
        <v>#REF!</v>
      </c>
      <c r="BB327" s="123" t="e">
        <f t="shared" ref="BB327:BB328" si="110">11/BA327</f>
        <v>#REF!</v>
      </c>
      <c r="BC327" s="33">
        <f>Solicitacao_Prancha[[#This Row],[QUANT EQUIP]]</f>
        <v>4</v>
      </c>
      <c r="BD327" s="48" t="e">
        <f t="shared" ref="BD327:BD328" si="111">BC327/BB327</f>
        <v>#REF!</v>
      </c>
      <c r="BE327" s="33" t="s">
        <v>1473</v>
      </c>
      <c r="BF327" s="33" t="s">
        <v>1219</v>
      </c>
      <c r="BG327" s="33" t="s">
        <v>1220</v>
      </c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 t="s">
        <v>1218</v>
      </c>
      <c r="BW327" s="33"/>
      <c r="BX327" s="33"/>
      <c r="BY327" s="33"/>
      <c r="BZ327" s="33"/>
      <c r="CA327" s="33"/>
      <c r="CB327" s="49"/>
    </row>
    <row r="328" spans="20:80" x14ac:dyDescent="0.25">
      <c r="T328" s="94">
        <v>3355</v>
      </c>
      <c r="U328" s="54" t="s">
        <v>742</v>
      </c>
      <c r="V328" s="62">
        <v>45649.894444444442</v>
      </c>
      <c r="W328" s="63" t="s">
        <v>670</v>
      </c>
      <c r="X328" s="54" t="s">
        <v>489</v>
      </c>
      <c r="Y328" s="54">
        <v>1</v>
      </c>
      <c r="Z328" s="54" t="s">
        <v>532</v>
      </c>
      <c r="AA328" s="54" t="s">
        <v>620</v>
      </c>
      <c r="AB328" s="54" t="s">
        <v>624</v>
      </c>
      <c r="AC328" s="54" t="s">
        <v>531</v>
      </c>
      <c r="AD328" s="54" t="s">
        <v>1579</v>
      </c>
      <c r="AE328" s="54" t="s">
        <v>595</v>
      </c>
      <c r="AF328" s="63" t="s">
        <v>1428</v>
      </c>
      <c r="AG328" s="63" t="s">
        <v>1608</v>
      </c>
      <c r="AH328" s="64"/>
      <c r="AI328" s="64" t="s">
        <v>630</v>
      </c>
      <c r="AJ328" s="54" t="s">
        <v>687</v>
      </c>
      <c r="AK328" s="50" t="e">
        <f>VLOOKUP(LEFT(Solicitacao_Prancha[[#This Row],[ORIGEM]],4),#REF!,2,0)</f>
        <v>#REF!</v>
      </c>
      <c r="AL328" s="50" t="e">
        <f>VLOOKUP(LEFT(Solicitacao_Prancha[[#This Row],[DESTINO]],4),#REF!,2,0)</f>
        <v>#REF!</v>
      </c>
      <c r="AM328" s="57" t="str">
        <f t="shared" si="104"/>
        <v>Não Aderente</v>
      </c>
      <c r="AN328" s="59">
        <f>((CONCATENATE(Solicitacao_Prancha[[#This Row],[DATA MOVIMENTAÇÃO]]," ",Solicitacao_Prancha[[#This Row],[HORA MOVIMENTAÇÃO]])-Solicitacao_Prancha[[#This Row],[DATA SOLICITAÇÃO]])*24)+3</f>
        <v>14.933333333290648</v>
      </c>
      <c r="AO328" s="64" t="s">
        <v>710</v>
      </c>
      <c r="AP328" s="54" t="str">
        <f>LEFT(Solicitacao_Prancha[[#This Row],[ORIGEM]],4)</f>
        <v>0668</v>
      </c>
      <c r="AQ328" s="54" t="str">
        <f>LEFT(Solicitacao_Prancha[[#This Row],[DESTINO]],4)</f>
        <v>0545</v>
      </c>
      <c r="AR328" s="54" t="str">
        <f t="shared" si="105"/>
        <v>Lençóis Paulista0668</v>
      </c>
      <c r="AS328" s="54" t="str">
        <f t="shared" si="105"/>
        <v>06680545</v>
      </c>
      <c r="AT328" s="54" t="str">
        <f t="shared" si="106"/>
        <v>Lençóis Paulista0545</v>
      </c>
      <c r="AU328" s="120" t="e">
        <f>VLOOKUP(AR328,#REF!,2,0)</f>
        <v>#REF!</v>
      </c>
      <c r="AV328" s="120" t="e">
        <f>VLOOKUP(AS328,#REF!,2,0)</f>
        <v>#REF!</v>
      </c>
      <c r="AW328" s="120" t="e">
        <f>VLOOKUP(AT328,#REF!,2,0)</f>
        <v>#REF!</v>
      </c>
      <c r="AX328" s="124">
        <f t="shared" si="107"/>
        <v>200</v>
      </c>
      <c r="AY328" s="52" t="e">
        <f t="shared" si="108"/>
        <v>#REF!</v>
      </c>
      <c r="AZ328" s="52">
        <v>2</v>
      </c>
      <c r="BA328" s="52" t="e">
        <f t="shared" si="109"/>
        <v>#REF!</v>
      </c>
      <c r="BB328" s="124" t="e">
        <f t="shared" si="110"/>
        <v>#REF!</v>
      </c>
      <c r="BC328" s="54">
        <f>Solicitacao_Prancha[[#This Row],[QUANT EQUIP]]</f>
        <v>1</v>
      </c>
      <c r="BD328" s="52" t="e">
        <f t="shared" si="111"/>
        <v>#REF!</v>
      </c>
      <c r="BE328" s="33" t="s">
        <v>1466</v>
      </c>
      <c r="BF328" s="54">
        <v>44019</v>
      </c>
      <c r="BG328" s="54">
        <v>53005</v>
      </c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 t="s">
        <v>1336</v>
      </c>
      <c r="BW328" s="54"/>
      <c r="BX328" s="54"/>
      <c r="BY328" s="54"/>
      <c r="BZ328" s="54"/>
      <c r="CA328" s="54"/>
      <c r="CB328" s="61"/>
    </row>
    <row r="329" spans="20:80" s="53" customFormat="1" x14ac:dyDescent="0.25">
      <c r="T329" s="106">
        <v>3363</v>
      </c>
      <c r="U329" s="33" t="s">
        <v>717</v>
      </c>
      <c r="V329" s="39">
        <v>45650.53402777778</v>
      </c>
      <c r="W329" s="66" t="s">
        <v>1350</v>
      </c>
      <c r="X329" s="33" t="s">
        <v>500</v>
      </c>
      <c r="Y329" s="33">
        <v>1</v>
      </c>
      <c r="Z329" s="33" t="s">
        <v>4</v>
      </c>
      <c r="AA329" s="33" t="s">
        <v>620</v>
      </c>
      <c r="AB329" s="33" t="s">
        <v>624</v>
      </c>
      <c r="AC329" s="33" t="s">
        <v>1</v>
      </c>
      <c r="AD329" s="33" t="s">
        <v>1609</v>
      </c>
      <c r="AE329" s="33" t="s">
        <v>606</v>
      </c>
      <c r="AF329" s="66" t="s">
        <v>685</v>
      </c>
      <c r="AG329" s="66" t="s">
        <v>580</v>
      </c>
      <c r="AH329" s="67"/>
      <c r="AI329" s="67"/>
      <c r="AJ329" s="33" t="s">
        <v>688</v>
      </c>
      <c r="AK329" s="40" t="s">
        <v>459</v>
      </c>
      <c r="AL329" s="40" t="s">
        <v>424</v>
      </c>
      <c r="AM329" s="43" t="s">
        <v>874</v>
      </c>
      <c r="AN329" s="45">
        <v>26.183333333290648</v>
      </c>
      <c r="AO329" s="67" t="s">
        <v>710</v>
      </c>
      <c r="AP329" s="33" t="s">
        <v>118</v>
      </c>
      <c r="AQ329" s="33" t="s">
        <v>155</v>
      </c>
      <c r="AR329" s="33" t="s">
        <v>1133</v>
      </c>
      <c r="AS329" s="33" t="s">
        <v>212</v>
      </c>
      <c r="AT329" s="33" t="s">
        <v>1309</v>
      </c>
      <c r="AU329" s="119">
        <v>166.248401</v>
      </c>
      <c r="AV329" s="119">
        <v>207.822102</v>
      </c>
      <c r="AW329" s="119">
        <v>56.160110000000003</v>
      </c>
      <c r="AX329" s="123">
        <v>430.23061300000006</v>
      </c>
      <c r="AY329" s="48">
        <v>8.3116012117647067</v>
      </c>
      <c r="AZ329" s="48">
        <v>2</v>
      </c>
      <c r="BA329" s="48">
        <v>10.311601211764707</v>
      </c>
      <c r="BB329" s="123">
        <v>1.0667596403408119</v>
      </c>
      <c r="BC329" s="33">
        <v>1</v>
      </c>
      <c r="BD329" s="48">
        <v>0.93741829197860982</v>
      </c>
      <c r="BE329" s="33" t="s">
        <v>957</v>
      </c>
      <c r="BF329" s="33">
        <v>44018</v>
      </c>
      <c r="BG329" s="33">
        <v>53008</v>
      </c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 t="s">
        <v>1144</v>
      </c>
      <c r="BW329" s="33"/>
      <c r="BX329" s="33"/>
      <c r="BY329" s="33"/>
      <c r="BZ329" s="33"/>
      <c r="CA329" s="33"/>
      <c r="CB329" s="49"/>
    </row>
    <row r="330" spans="20:80" s="53" customFormat="1" x14ac:dyDescent="0.25">
      <c r="T330" s="94">
        <v>3382</v>
      </c>
      <c r="U330" s="54" t="s">
        <v>717</v>
      </c>
      <c r="V330" s="62">
        <v>45650.754861111112</v>
      </c>
      <c r="W330" s="63" t="s">
        <v>1630</v>
      </c>
      <c r="X330" s="54" t="s">
        <v>500</v>
      </c>
      <c r="Y330" s="54">
        <v>2</v>
      </c>
      <c r="Z330" s="54" t="s">
        <v>492</v>
      </c>
      <c r="AA330" s="54" t="s">
        <v>620</v>
      </c>
      <c r="AB330" s="54" t="s">
        <v>624</v>
      </c>
      <c r="AC330" s="54" t="s">
        <v>531</v>
      </c>
      <c r="AD330" s="54" t="s">
        <v>1609</v>
      </c>
      <c r="AE330" s="54" t="s">
        <v>1631</v>
      </c>
      <c r="AF330" s="63" t="s">
        <v>1423</v>
      </c>
      <c r="AG330" s="63" t="s">
        <v>659</v>
      </c>
      <c r="AH330" s="64"/>
      <c r="AI330" s="64" t="s">
        <v>633</v>
      </c>
      <c r="AJ330" s="54" t="s">
        <v>688</v>
      </c>
      <c r="AK330" s="50" t="e">
        <f>VLOOKUP(LEFT(Solicitacao_Prancha[[#This Row],[ORIGEM]],4),#REF!,2,0)</f>
        <v>#REF!</v>
      </c>
      <c r="AL330" s="50" t="e">
        <f>VLOOKUP(LEFT(Solicitacao_Prancha[[#This Row],[DESTINO]],4),#REF!,2,0)</f>
        <v>#REF!</v>
      </c>
      <c r="AM330" s="57" t="str">
        <f t="shared" ref="AM330:AM331" si="112">IF(AN330&gt;=48,"Aderente","Não Aderente")</f>
        <v>Não Aderente</v>
      </c>
      <c r="AN330" s="59">
        <f>((CONCATENATE(Solicitacao_Prancha[[#This Row],[DATA MOVIMENTAÇÃO]]," ",Solicitacao_Prancha[[#This Row],[HORA MOVIMENTAÇÃO]])-Solicitacao_Prancha[[#This Row],[DATA SOLICITAÇÃO]])*24)+3</f>
        <v>35.883333333302289</v>
      </c>
      <c r="AO330" s="64" t="s">
        <v>710</v>
      </c>
      <c r="AP330" s="54" t="str">
        <f>LEFT(Solicitacao_Prancha[[#This Row],[ORIGEM]],4)</f>
        <v>0668</v>
      </c>
      <c r="AQ330" s="54" t="str">
        <f>LEFT(Solicitacao_Prancha[[#This Row],[DESTINO]],4)</f>
        <v>0545</v>
      </c>
      <c r="AR330" s="54" t="str">
        <f t="shared" ref="AR330:AS331" si="113">CONCATENATE(AO330,AP330)</f>
        <v>Lençóis Paulista0668</v>
      </c>
      <c r="AS330" s="54" t="str">
        <f t="shared" si="113"/>
        <v>06680545</v>
      </c>
      <c r="AT330" s="54" t="str">
        <f t="shared" ref="AT330:AT331" si="114">CONCATENATE(AO330,AQ330)</f>
        <v>Lençóis Paulista0545</v>
      </c>
      <c r="AU330" s="120" t="e">
        <f>VLOOKUP(AR330,#REF!,2,0)</f>
        <v>#REF!</v>
      </c>
      <c r="AV330" s="120" t="e">
        <f>VLOOKUP(AS330,#REF!,2,0)</f>
        <v>#REF!</v>
      </c>
      <c r="AW330" s="120" t="e">
        <f>VLOOKUP(AT330,#REF!,2,0)</f>
        <v>#REF!</v>
      </c>
      <c r="AX330" s="124">
        <f t="shared" ref="AX330:AX331" si="115">IFERROR(SUM(AU330:AW330),200)</f>
        <v>200</v>
      </c>
      <c r="AY330" s="52" t="e">
        <f t="shared" ref="AY330:AY331" si="116">(AU330/65)+(AV330/42.5)+(AW330/65)</f>
        <v>#REF!</v>
      </c>
      <c r="AZ330" s="52">
        <v>2</v>
      </c>
      <c r="BA330" s="52" t="e">
        <f t="shared" ref="BA330:BA331" si="117">(AY330+AZ330)</f>
        <v>#REF!</v>
      </c>
      <c r="BB330" s="124" t="e">
        <f t="shared" ref="BB330:BB331" si="118">11/BA330</f>
        <v>#REF!</v>
      </c>
      <c r="BC330" s="54">
        <f>Solicitacao_Prancha[[#This Row],[QUANT EQUIP]]</f>
        <v>2</v>
      </c>
      <c r="BD330" s="52" t="e">
        <f t="shared" ref="BD330:BD331" si="119">BC330/BB330</f>
        <v>#REF!</v>
      </c>
      <c r="BE330" s="33" t="s">
        <v>957</v>
      </c>
      <c r="BF330" s="54">
        <v>44003</v>
      </c>
      <c r="BG330" s="54">
        <v>53003</v>
      </c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 t="s">
        <v>1087</v>
      </c>
      <c r="BW330" s="54"/>
      <c r="BX330" s="54"/>
      <c r="BY330" s="54"/>
      <c r="BZ330" s="54"/>
      <c r="CA330" s="54"/>
      <c r="CB330" s="61"/>
    </row>
    <row r="331" spans="20:80" s="53" customFormat="1" x14ac:dyDescent="0.25">
      <c r="T331" s="94">
        <v>3382</v>
      </c>
      <c r="U331" s="54" t="s">
        <v>717</v>
      </c>
      <c r="V331" s="62">
        <v>45650.754861111112</v>
      </c>
      <c r="W331" s="63" t="s">
        <v>1630</v>
      </c>
      <c r="X331" s="54" t="s">
        <v>500</v>
      </c>
      <c r="Y331" s="54">
        <v>2</v>
      </c>
      <c r="Z331" s="54" t="s">
        <v>492</v>
      </c>
      <c r="AA331" s="54" t="s">
        <v>620</v>
      </c>
      <c r="AB331" s="54" t="s">
        <v>624</v>
      </c>
      <c r="AC331" s="54" t="s">
        <v>531</v>
      </c>
      <c r="AD331" s="54" t="s">
        <v>1609</v>
      </c>
      <c r="AE331" s="54" t="s">
        <v>1631</v>
      </c>
      <c r="AF331" s="63" t="s">
        <v>1423</v>
      </c>
      <c r="AG331" s="63" t="s">
        <v>659</v>
      </c>
      <c r="AH331" s="64"/>
      <c r="AI331" s="64" t="s">
        <v>633</v>
      </c>
      <c r="AJ331" s="54" t="s">
        <v>688</v>
      </c>
      <c r="AK331" s="50" t="e">
        <f>VLOOKUP(LEFT(Solicitacao_Prancha[[#This Row],[ORIGEM]],4),#REF!,2,0)</f>
        <v>#REF!</v>
      </c>
      <c r="AL331" s="50" t="e">
        <f>VLOOKUP(LEFT(Solicitacao_Prancha[[#This Row],[DESTINO]],4),#REF!,2,0)</f>
        <v>#REF!</v>
      </c>
      <c r="AM331" s="57" t="str">
        <f t="shared" si="112"/>
        <v>Não Aderente</v>
      </c>
      <c r="AN331" s="59">
        <f>((CONCATENATE(Solicitacao_Prancha[[#This Row],[DATA MOVIMENTAÇÃO]]," ",Solicitacao_Prancha[[#This Row],[HORA MOVIMENTAÇÃO]])-Solicitacao_Prancha[[#This Row],[DATA SOLICITAÇÃO]])*24)+3</f>
        <v>35.849999999860302</v>
      </c>
      <c r="AO331" s="64" t="s">
        <v>710</v>
      </c>
      <c r="AP331" s="54" t="str">
        <f>LEFT(Solicitacao_Prancha[[#This Row],[ORIGEM]],4)</f>
        <v>0668</v>
      </c>
      <c r="AQ331" s="54" t="str">
        <f>LEFT(Solicitacao_Prancha[[#This Row],[DESTINO]],4)</f>
        <v>0545</v>
      </c>
      <c r="AR331" s="54" t="str">
        <f t="shared" si="113"/>
        <v>Lençóis Paulista0668</v>
      </c>
      <c r="AS331" s="54" t="str">
        <f t="shared" si="113"/>
        <v>06680545</v>
      </c>
      <c r="AT331" s="54" t="str">
        <f t="shared" si="114"/>
        <v>Lençóis Paulista0545</v>
      </c>
      <c r="AU331" s="120" t="e">
        <f>VLOOKUP(AR331,#REF!,2,0)</f>
        <v>#REF!</v>
      </c>
      <c r="AV331" s="120" t="e">
        <f>VLOOKUP(AS331,#REF!,2,0)</f>
        <v>#REF!</v>
      </c>
      <c r="AW331" s="120" t="e">
        <f>VLOOKUP(AT331,#REF!,2,0)</f>
        <v>#REF!</v>
      </c>
      <c r="AX331" s="124">
        <f t="shared" si="115"/>
        <v>200</v>
      </c>
      <c r="AY331" s="52" t="e">
        <f t="shared" si="116"/>
        <v>#REF!</v>
      </c>
      <c r="AZ331" s="52">
        <v>2</v>
      </c>
      <c r="BA331" s="52" t="e">
        <f t="shared" si="117"/>
        <v>#REF!</v>
      </c>
      <c r="BB331" s="124" t="e">
        <f t="shared" si="118"/>
        <v>#REF!</v>
      </c>
      <c r="BC331" s="54">
        <f>Solicitacao_Prancha[[#This Row],[QUANT EQUIP]]</f>
        <v>1</v>
      </c>
      <c r="BD331" s="52" t="e">
        <f t="shared" si="119"/>
        <v>#REF!</v>
      </c>
      <c r="BE331" s="33" t="s">
        <v>957</v>
      </c>
      <c r="BF331" s="54">
        <v>44003</v>
      </c>
      <c r="BG331" s="54">
        <v>53003</v>
      </c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 t="s">
        <v>1087</v>
      </c>
      <c r="BW331" s="54"/>
      <c r="BX331" s="54"/>
      <c r="BY331" s="54"/>
      <c r="BZ331" s="54"/>
      <c r="CA331" s="54"/>
      <c r="CB331" s="61"/>
    </row>
    <row r="332" spans="20:80" s="53" customFormat="1" x14ac:dyDescent="0.25">
      <c r="T332" s="106">
        <v>3340</v>
      </c>
      <c r="U332" s="33" t="s">
        <v>745</v>
      </c>
      <c r="V332" s="39">
        <v>45649.56527777778</v>
      </c>
      <c r="W332" s="66" t="s">
        <v>587</v>
      </c>
      <c r="X332" s="33" t="s">
        <v>485</v>
      </c>
      <c r="Y332" s="33">
        <v>1</v>
      </c>
      <c r="Z332" s="33" t="s">
        <v>689</v>
      </c>
      <c r="AA332" s="33" t="s">
        <v>620</v>
      </c>
      <c r="AB332" s="33" t="s">
        <v>621</v>
      </c>
      <c r="AC332" s="33" t="s">
        <v>1</v>
      </c>
      <c r="AD332" s="33" t="s">
        <v>1583</v>
      </c>
      <c r="AE332" s="33" t="s">
        <v>606</v>
      </c>
      <c r="AF332" s="66" t="s">
        <v>526</v>
      </c>
      <c r="AG332" s="66" t="s">
        <v>561</v>
      </c>
      <c r="AH332" s="67" t="s">
        <v>1595</v>
      </c>
      <c r="AI332" s="67"/>
      <c r="AJ332" s="33" t="s">
        <v>688</v>
      </c>
      <c r="AK332" s="40" t="s">
        <v>424</v>
      </c>
      <c r="AL332" s="40" t="s">
        <v>427</v>
      </c>
      <c r="AM332" s="43" t="s">
        <v>862</v>
      </c>
      <c r="AN332" s="45">
        <v>73.433333333290648</v>
      </c>
      <c r="AO332" s="67" t="s">
        <v>710</v>
      </c>
      <c r="AP332" s="33" t="s">
        <v>114</v>
      </c>
      <c r="AQ332" s="33" t="s">
        <v>87</v>
      </c>
      <c r="AR332" s="33" t="s">
        <v>973</v>
      </c>
      <c r="AS332" s="33" t="s">
        <v>204</v>
      </c>
      <c r="AT332" s="33" t="s">
        <v>924</v>
      </c>
      <c r="AU332" s="119">
        <v>31.116523000000001</v>
      </c>
      <c r="AV332" s="119">
        <v>57.568703999999997</v>
      </c>
      <c r="AW332" s="119">
        <v>79.987075000000004</v>
      </c>
      <c r="AX332" s="123">
        <v>168.672302</v>
      </c>
      <c r="AY332" s="48">
        <v>3.0638438642533936</v>
      </c>
      <c r="AZ332" s="48">
        <v>2</v>
      </c>
      <c r="BA332" s="48">
        <v>5.0638438642533936</v>
      </c>
      <c r="BB332" s="123">
        <v>2.1722628688556189</v>
      </c>
      <c r="BC332" s="33">
        <v>1</v>
      </c>
      <c r="BD332" s="48">
        <v>0.46034944220485396</v>
      </c>
      <c r="BE332" s="33" t="s">
        <v>1488</v>
      </c>
      <c r="BF332" s="33" t="s">
        <v>1649</v>
      </c>
      <c r="BG332" s="33" t="s">
        <v>1650</v>
      </c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 t="s">
        <v>1651</v>
      </c>
      <c r="BW332" s="33"/>
      <c r="BX332" s="33"/>
      <c r="BY332" s="33"/>
      <c r="BZ332" s="49"/>
    </row>
    <row r="333" spans="20:80" s="53" customFormat="1" x14ac:dyDescent="0.25">
      <c r="T333" s="94">
        <v>3343</v>
      </c>
      <c r="U333" s="54" t="s">
        <v>743</v>
      </c>
      <c r="V333" s="62">
        <v>45649.631249999999</v>
      </c>
      <c r="W333" s="63" t="s">
        <v>753</v>
      </c>
      <c r="X333" s="54" t="s">
        <v>491</v>
      </c>
      <c r="Y333" s="54">
        <v>1</v>
      </c>
      <c r="Z333" s="54" t="s">
        <v>508</v>
      </c>
      <c r="AA333" s="54" t="s">
        <v>620</v>
      </c>
      <c r="AB333" s="54" t="s">
        <v>621</v>
      </c>
      <c r="AC333" s="54" t="s">
        <v>502</v>
      </c>
      <c r="AD333" s="54" t="s">
        <v>1583</v>
      </c>
      <c r="AE333" s="54" t="s">
        <v>604</v>
      </c>
      <c r="AF333" s="63" t="s">
        <v>671</v>
      </c>
      <c r="AG333" s="63" t="s">
        <v>590</v>
      </c>
      <c r="AH333" s="64"/>
      <c r="AI333" s="64"/>
      <c r="AJ333" s="54" t="s">
        <v>688</v>
      </c>
      <c r="AK333" s="50" t="s">
        <v>449</v>
      </c>
      <c r="AL333" s="50" t="s">
        <v>452</v>
      </c>
      <c r="AM333" s="57" t="s">
        <v>862</v>
      </c>
      <c r="AN333" s="59">
        <v>66.849999999976717</v>
      </c>
      <c r="AO333" s="64" t="s">
        <v>710</v>
      </c>
      <c r="AP333" s="54" t="s">
        <v>160</v>
      </c>
      <c r="AQ333" s="54" t="s">
        <v>125</v>
      </c>
      <c r="AR333" s="54" t="s">
        <v>945</v>
      </c>
      <c r="AS333" s="54" t="s">
        <v>257</v>
      </c>
      <c r="AT333" s="54" t="s">
        <v>879</v>
      </c>
      <c r="AU333" s="120">
        <v>140.96962500000001</v>
      </c>
      <c r="AV333" s="120">
        <v>44.540864999999997</v>
      </c>
      <c r="AW333" s="120">
        <v>186.534639</v>
      </c>
      <c r="AX333" s="124">
        <v>372.04512899999997</v>
      </c>
      <c r="AY333" s="52">
        <v>6.0865474914027153</v>
      </c>
      <c r="AZ333" s="52">
        <v>2</v>
      </c>
      <c r="BA333" s="52">
        <v>8.0865474914027153</v>
      </c>
      <c r="BB333" s="124">
        <v>1.3602838555879067</v>
      </c>
      <c r="BC333" s="54">
        <v>1</v>
      </c>
      <c r="BD333" s="52">
        <v>0.73514068103661045</v>
      </c>
      <c r="BE333" s="54" t="s">
        <v>1652</v>
      </c>
      <c r="BF333" s="54">
        <v>44040</v>
      </c>
      <c r="BG333" s="54">
        <v>53034</v>
      </c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 t="s">
        <v>1049</v>
      </c>
      <c r="BW333" s="54"/>
      <c r="BX333" s="54"/>
      <c r="BY333" s="54"/>
      <c r="BZ333" s="61"/>
    </row>
    <row r="334" spans="20:80" s="53" customFormat="1" x14ac:dyDescent="0.25">
      <c r="T334" s="106">
        <v>3344</v>
      </c>
      <c r="U334" s="33" t="s">
        <v>743</v>
      </c>
      <c r="V334" s="39">
        <v>45649.632638888892</v>
      </c>
      <c r="W334" s="66" t="s">
        <v>753</v>
      </c>
      <c r="X334" s="33" t="s">
        <v>503</v>
      </c>
      <c r="Y334" s="33">
        <v>1</v>
      </c>
      <c r="Z334" s="33" t="s">
        <v>508</v>
      </c>
      <c r="AA334" s="33" t="s">
        <v>620</v>
      </c>
      <c r="AB334" s="33" t="s">
        <v>621</v>
      </c>
      <c r="AC334" s="33" t="s">
        <v>502</v>
      </c>
      <c r="AD334" s="33" t="s">
        <v>1583</v>
      </c>
      <c r="AE334" s="33" t="s">
        <v>604</v>
      </c>
      <c r="AF334" s="66" t="s">
        <v>671</v>
      </c>
      <c r="AG334" s="66" t="s">
        <v>590</v>
      </c>
      <c r="AH334" s="67"/>
      <c r="AI334" s="67"/>
      <c r="AJ334" s="33" t="s">
        <v>688</v>
      </c>
      <c r="AK334" s="40" t="s">
        <v>449</v>
      </c>
      <c r="AL334" s="40" t="s">
        <v>452</v>
      </c>
      <c r="AM334" s="43" t="s">
        <v>862</v>
      </c>
      <c r="AN334" s="45">
        <v>66.816666666534729</v>
      </c>
      <c r="AO334" s="67" t="s">
        <v>710</v>
      </c>
      <c r="AP334" s="33" t="s">
        <v>160</v>
      </c>
      <c r="AQ334" s="33" t="s">
        <v>125</v>
      </c>
      <c r="AR334" s="33" t="s">
        <v>945</v>
      </c>
      <c r="AS334" s="33" t="s">
        <v>257</v>
      </c>
      <c r="AT334" s="33" t="s">
        <v>879</v>
      </c>
      <c r="AU334" s="119">
        <v>140.96962500000001</v>
      </c>
      <c r="AV334" s="119">
        <v>44.540864999999997</v>
      </c>
      <c r="AW334" s="119">
        <v>186.534639</v>
      </c>
      <c r="AX334" s="123">
        <v>372.04512899999997</v>
      </c>
      <c r="AY334" s="48">
        <v>6.0865474914027153</v>
      </c>
      <c r="AZ334" s="48">
        <v>2</v>
      </c>
      <c r="BA334" s="48">
        <v>8.0865474914027153</v>
      </c>
      <c r="BB334" s="123">
        <v>1.3602838555879067</v>
      </c>
      <c r="BC334" s="33">
        <v>1</v>
      </c>
      <c r="BD334" s="48">
        <v>0.73514068103661045</v>
      </c>
      <c r="BE334" s="33" t="s">
        <v>1488</v>
      </c>
      <c r="BF334" s="54" t="s">
        <v>1042</v>
      </c>
      <c r="BG334" s="54" t="s">
        <v>1043</v>
      </c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 t="s">
        <v>1044</v>
      </c>
      <c r="BW334" s="33"/>
      <c r="BX334" s="33"/>
      <c r="BY334" s="33"/>
      <c r="BZ334" s="49"/>
    </row>
    <row r="335" spans="20:80" s="53" customFormat="1" x14ac:dyDescent="0.25">
      <c r="T335" s="94">
        <v>3345</v>
      </c>
      <c r="U335" s="54" t="s">
        <v>743</v>
      </c>
      <c r="V335" s="62">
        <v>45649.633333333331</v>
      </c>
      <c r="W335" s="63" t="s">
        <v>753</v>
      </c>
      <c r="X335" s="54" t="s">
        <v>493</v>
      </c>
      <c r="Y335" s="54">
        <v>1</v>
      </c>
      <c r="Z335" s="54" t="s">
        <v>508</v>
      </c>
      <c r="AA335" s="54" t="s">
        <v>620</v>
      </c>
      <c r="AB335" s="54" t="s">
        <v>621</v>
      </c>
      <c r="AC335" s="54" t="s">
        <v>502</v>
      </c>
      <c r="AD335" s="54" t="s">
        <v>1583</v>
      </c>
      <c r="AE335" s="54" t="s">
        <v>604</v>
      </c>
      <c r="AF335" s="63" t="s">
        <v>671</v>
      </c>
      <c r="AG335" s="63" t="s">
        <v>590</v>
      </c>
      <c r="AH335" s="64"/>
      <c r="AI335" s="64"/>
      <c r="AJ335" s="54" t="s">
        <v>688</v>
      </c>
      <c r="AK335" s="50" t="s">
        <v>449</v>
      </c>
      <c r="AL335" s="50" t="s">
        <v>452</v>
      </c>
      <c r="AM335" s="57" t="s">
        <v>862</v>
      </c>
      <c r="AN335" s="59">
        <v>66.799999999988358</v>
      </c>
      <c r="AO335" s="64" t="s">
        <v>710</v>
      </c>
      <c r="AP335" s="54" t="s">
        <v>160</v>
      </c>
      <c r="AQ335" s="54" t="s">
        <v>125</v>
      </c>
      <c r="AR335" s="54" t="s">
        <v>945</v>
      </c>
      <c r="AS335" s="54" t="s">
        <v>257</v>
      </c>
      <c r="AT335" s="54" t="s">
        <v>879</v>
      </c>
      <c r="AU335" s="120">
        <v>140.96962500000001</v>
      </c>
      <c r="AV335" s="120">
        <v>44.540864999999997</v>
      </c>
      <c r="AW335" s="120">
        <v>186.534639</v>
      </c>
      <c r="AX335" s="124">
        <v>372.04512899999997</v>
      </c>
      <c r="AY335" s="52">
        <v>6.0865474914027153</v>
      </c>
      <c r="AZ335" s="52">
        <v>2</v>
      </c>
      <c r="BA335" s="52">
        <v>8.0865474914027153</v>
      </c>
      <c r="BB335" s="124">
        <v>1.3602838555879067</v>
      </c>
      <c r="BC335" s="54">
        <v>1</v>
      </c>
      <c r="BD335" s="52">
        <v>0.73514068103661045</v>
      </c>
      <c r="BE335" s="54" t="s">
        <v>1652</v>
      </c>
      <c r="BF335" s="54">
        <v>44032</v>
      </c>
      <c r="BG335" s="54">
        <v>53014</v>
      </c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 t="s">
        <v>1095</v>
      </c>
      <c r="BW335" s="54"/>
      <c r="BX335" s="54"/>
      <c r="BY335" s="54"/>
      <c r="BZ335" s="61"/>
    </row>
    <row r="336" spans="20:80" s="53" customFormat="1" x14ac:dyDescent="0.25">
      <c r="T336" s="106">
        <v>3346</v>
      </c>
      <c r="U336" s="33" t="s">
        <v>743</v>
      </c>
      <c r="V336" s="39">
        <v>45649.634722222225</v>
      </c>
      <c r="W336" s="66" t="s">
        <v>753</v>
      </c>
      <c r="X336" s="33" t="s">
        <v>507</v>
      </c>
      <c r="Y336" s="33">
        <v>1</v>
      </c>
      <c r="Z336" s="33" t="s">
        <v>508</v>
      </c>
      <c r="AA336" s="33" t="s">
        <v>620</v>
      </c>
      <c r="AB336" s="33" t="s">
        <v>621</v>
      </c>
      <c r="AC336" s="33" t="s">
        <v>502</v>
      </c>
      <c r="AD336" s="33" t="s">
        <v>1583</v>
      </c>
      <c r="AE336" s="33" t="s">
        <v>604</v>
      </c>
      <c r="AF336" s="66" t="s">
        <v>671</v>
      </c>
      <c r="AG336" s="66" t="s">
        <v>590</v>
      </c>
      <c r="AH336" s="67"/>
      <c r="AI336" s="67"/>
      <c r="AJ336" s="33" t="s">
        <v>688</v>
      </c>
      <c r="AK336" s="40" t="s">
        <v>449</v>
      </c>
      <c r="AL336" s="40" t="s">
        <v>452</v>
      </c>
      <c r="AM336" s="43" t="s">
        <v>862</v>
      </c>
      <c r="AN336" s="45">
        <v>66.766666666546371</v>
      </c>
      <c r="AO336" s="67" t="s">
        <v>710</v>
      </c>
      <c r="AP336" s="33" t="s">
        <v>160</v>
      </c>
      <c r="AQ336" s="33" t="s">
        <v>125</v>
      </c>
      <c r="AR336" s="33" t="s">
        <v>945</v>
      </c>
      <c r="AS336" s="33" t="s">
        <v>257</v>
      </c>
      <c r="AT336" s="33" t="s">
        <v>879</v>
      </c>
      <c r="AU336" s="119">
        <v>140.96962500000001</v>
      </c>
      <c r="AV336" s="119">
        <v>44.540864999999997</v>
      </c>
      <c r="AW336" s="119">
        <v>186.534639</v>
      </c>
      <c r="AX336" s="123">
        <v>372.04512899999997</v>
      </c>
      <c r="AY336" s="48">
        <v>6.0865474914027153</v>
      </c>
      <c r="AZ336" s="48">
        <v>2</v>
      </c>
      <c r="BA336" s="48">
        <v>8.0865474914027153</v>
      </c>
      <c r="BB336" s="123">
        <v>1.3602838555879067</v>
      </c>
      <c r="BC336" s="33">
        <v>1</v>
      </c>
      <c r="BD336" s="48">
        <v>0.73514068103661045</v>
      </c>
      <c r="BE336" s="54" t="s">
        <v>1652</v>
      </c>
      <c r="BF336" s="33">
        <v>44019</v>
      </c>
      <c r="BG336" s="33">
        <v>53035</v>
      </c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 t="s">
        <v>1027</v>
      </c>
      <c r="BW336" s="33"/>
      <c r="BX336" s="33"/>
      <c r="BY336" s="33"/>
      <c r="BZ336" s="49"/>
    </row>
    <row r="337" spans="20:80" s="53" customFormat="1" x14ac:dyDescent="0.25">
      <c r="T337" s="94">
        <v>3360</v>
      </c>
      <c r="U337" s="54" t="s">
        <v>743</v>
      </c>
      <c r="V337" s="62">
        <v>45650.004166666666</v>
      </c>
      <c r="W337" s="63" t="s">
        <v>1493</v>
      </c>
      <c r="X337" s="54" t="s">
        <v>481</v>
      </c>
      <c r="Y337" s="54">
        <v>1</v>
      </c>
      <c r="Z337" s="54" t="s">
        <v>492</v>
      </c>
      <c r="AA337" s="54" t="s">
        <v>620</v>
      </c>
      <c r="AB337" s="54" t="s">
        <v>621</v>
      </c>
      <c r="AC337" s="54" t="s">
        <v>1</v>
      </c>
      <c r="AD337" s="54" t="s">
        <v>1583</v>
      </c>
      <c r="AE337" s="54" t="s">
        <v>600</v>
      </c>
      <c r="AF337" s="63" t="s">
        <v>652</v>
      </c>
      <c r="AG337" s="63" t="s">
        <v>1495</v>
      </c>
      <c r="AH337" s="64"/>
      <c r="AI337" s="64"/>
      <c r="AJ337" s="54" t="s">
        <v>688</v>
      </c>
      <c r="AK337" s="50" t="s">
        <v>450</v>
      </c>
      <c r="AL337" s="50" t="s">
        <v>453</v>
      </c>
      <c r="AM337" s="57" t="s">
        <v>862</v>
      </c>
      <c r="AN337" s="59">
        <v>56.900000000023283</v>
      </c>
      <c r="AO337" s="64" t="s">
        <v>710</v>
      </c>
      <c r="AP337" s="54" t="s">
        <v>158</v>
      </c>
      <c r="AQ337" s="54" t="s">
        <v>138</v>
      </c>
      <c r="AR337" s="54" t="s">
        <v>956</v>
      </c>
      <c r="AS337" s="54" t="s">
        <v>256</v>
      </c>
      <c r="AT337" s="54" t="s">
        <v>1600</v>
      </c>
      <c r="AU337" s="120">
        <v>129.489867</v>
      </c>
      <c r="AV337" s="120">
        <v>55.539866000000004</v>
      </c>
      <c r="AW337" s="120">
        <v>174.704294</v>
      </c>
      <c r="AX337" s="124">
        <v>359.73402700000003</v>
      </c>
      <c r="AY337" s="52">
        <v>5.9867305457013575</v>
      </c>
      <c r="AZ337" s="52">
        <v>2</v>
      </c>
      <c r="BA337" s="52">
        <v>7.9867305457013575</v>
      </c>
      <c r="BB337" s="124">
        <v>1.3772844766774377</v>
      </c>
      <c r="BC337" s="54">
        <v>1</v>
      </c>
      <c r="BD337" s="52">
        <v>0.72606641324557797</v>
      </c>
      <c r="BE337" s="54" t="s">
        <v>1652</v>
      </c>
      <c r="BF337" s="54">
        <v>44003</v>
      </c>
      <c r="BG337" s="54">
        <v>53003</v>
      </c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 t="s">
        <v>1101</v>
      </c>
      <c r="BW337" s="54"/>
      <c r="BX337" s="54"/>
      <c r="BY337" s="54"/>
      <c r="BZ337" s="61"/>
    </row>
    <row r="338" spans="20:80" s="53" customFormat="1" x14ac:dyDescent="0.25">
      <c r="T338" s="106">
        <v>3361</v>
      </c>
      <c r="U338" s="33" t="s">
        <v>718</v>
      </c>
      <c r="V338" s="39">
        <v>45650.367361111108</v>
      </c>
      <c r="W338" s="66" t="s">
        <v>901</v>
      </c>
      <c r="X338" s="33" t="s">
        <v>744</v>
      </c>
      <c r="Y338" s="33">
        <v>8</v>
      </c>
      <c r="Z338" s="33" t="s">
        <v>501</v>
      </c>
      <c r="AA338" s="33" t="s">
        <v>664</v>
      </c>
      <c r="AB338" s="33" t="s">
        <v>621</v>
      </c>
      <c r="AC338" s="33" t="s">
        <v>1</v>
      </c>
      <c r="AD338" s="33" t="s">
        <v>1583</v>
      </c>
      <c r="AE338" s="33" t="s">
        <v>615</v>
      </c>
      <c r="AF338" s="66" t="s">
        <v>908</v>
      </c>
      <c r="AG338" s="66" t="s">
        <v>1580</v>
      </c>
      <c r="AH338" s="67"/>
      <c r="AI338" s="67"/>
      <c r="AJ338" s="33" t="s">
        <v>688</v>
      </c>
      <c r="AK338" s="40" t="s">
        <v>424</v>
      </c>
      <c r="AL338" s="40" t="s">
        <v>425</v>
      </c>
      <c r="AM338" s="43" t="s">
        <v>874</v>
      </c>
      <c r="AN338" s="45">
        <v>43.183333333348855</v>
      </c>
      <c r="AO338" s="67" t="s">
        <v>710</v>
      </c>
      <c r="AP338" s="33" t="s">
        <v>105</v>
      </c>
      <c r="AQ338" s="33" t="s">
        <v>11</v>
      </c>
      <c r="AR338" s="33" t="s">
        <v>964</v>
      </c>
      <c r="AS338" s="33" t="s">
        <v>106</v>
      </c>
      <c r="AT338" s="33" t="s">
        <v>1604</v>
      </c>
      <c r="AU338" s="119">
        <v>58.109979000000003</v>
      </c>
      <c r="AV338" s="119">
        <v>30.851310000000002</v>
      </c>
      <c r="AW338" s="119">
        <v>29.855747000000001</v>
      </c>
      <c r="AX338" s="123">
        <v>118.817036</v>
      </c>
      <c r="AY338" s="48">
        <v>2.0792320380090499</v>
      </c>
      <c r="AZ338" s="48">
        <v>2</v>
      </c>
      <c r="BA338" s="48">
        <v>4.0792320380090494</v>
      </c>
      <c r="BB338" s="123">
        <v>2.6965859989099248</v>
      </c>
      <c r="BC338" s="33">
        <v>8</v>
      </c>
      <c r="BD338" s="48">
        <v>2.9667142094611267</v>
      </c>
      <c r="BE338" s="54" t="s">
        <v>1652</v>
      </c>
      <c r="BF338" s="33">
        <v>44045</v>
      </c>
      <c r="BG338" s="33">
        <v>53035</v>
      </c>
      <c r="BH338" s="33">
        <v>44027</v>
      </c>
      <c r="BI338" s="33">
        <v>53007</v>
      </c>
      <c r="BJ338" s="33">
        <v>44013</v>
      </c>
      <c r="BK338" s="33">
        <v>53005</v>
      </c>
      <c r="BL338" s="33"/>
      <c r="BM338" s="33"/>
      <c r="BN338" s="33"/>
      <c r="BO338" s="33"/>
      <c r="BP338" s="33"/>
      <c r="BQ338" s="33"/>
      <c r="BR338" s="33"/>
      <c r="BS338" s="33"/>
      <c r="BT338" s="33">
        <v>44021</v>
      </c>
      <c r="BU338" s="33">
        <v>53004</v>
      </c>
      <c r="BV338" s="33" t="s">
        <v>976</v>
      </c>
      <c r="BW338" s="33" t="s">
        <v>1141</v>
      </c>
      <c r="BX338" s="33" t="s">
        <v>1653</v>
      </c>
      <c r="BY338" s="33" t="s">
        <v>1189</v>
      </c>
      <c r="BZ338" s="49"/>
    </row>
    <row r="339" spans="20:80" s="53" customFormat="1" x14ac:dyDescent="0.25">
      <c r="T339" s="94">
        <v>3365</v>
      </c>
      <c r="U339" s="54" t="s">
        <v>717</v>
      </c>
      <c r="V339" s="62">
        <v>45650.534722222219</v>
      </c>
      <c r="W339" s="63" t="s">
        <v>1350</v>
      </c>
      <c r="X339" s="54" t="s">
        <v>500</v>
      </c>
      <c r="Y339" s="54">
        <v>3</v>
      </c>
      <c r="Z339" s="54" t="s">
        <v>4</v>
      </c>
      <c r="AA339" s="54" t="s">
        <v>624</v>
      </c>
      <c r="AB339" s="54" t="s">
        <v>624</v>
      </c>
      <c r="AC339" s="54" t="s">
        <v>1</v>
      </c>
      <c r="AD339" s="54" t="s">
        <v>1583</v>
      </c>
      <c r="AE339" s="54" t="s">
        <v>600</v>
      </c>
      <c r="AF339" s="63" t="s">
        <v>685</v>
      </c>
      <c r="AG339" s="63" t="s">
        <v>580</v>
      </c>
      <c r="AH339" s="64"/>
      <c r="AI339" s="64"/>
      <c r="AJ339" s="54" t="s">
        <v>688</v>
      </c>
      <c r="AK339" s="50" t="s">
        <v>459</v>
      </c>
      <c r="AL339" s="50" t="s">
        <v>424</v>
      </c>
      <c r="AM339" s="57" t="s">
        <v>874</v>
      </c>
      <c r="AN339" s="59">
        <v>44.166666666744277</v>
      </c>
      <c r="AO339" s="64" t="s">
        <v>710</v>
      </c>
      <c r="AP339" s="54" t="s">
        <v>118</v>
      </c>
      <c r="AQ339" s="54" t="s">
        <v>155</v>
      </c>
      <c r="AR339" s="54" t="s">
        <v>1133</v>
      </c>
      <c r="AS339" s="54" t="s">
        <v>212</v>
      </c>
      <c r="AT339" s="54" t="s">
        <v>1309</v>
      </c>
      <c r="AU339" s="120">
        <v>166.248401</v>
      </c>
      <c r="AV339" s="120">
        <v>207.822102</v>
      </c>
      <c r="AW339" s="120">
        <v>56.160110000000003</v>
      </c>
      <c r="AX339" s="124">
        <v>430.23061300000006</v>
      </c>
      <c r="AY339" s="52">
        <v>8.3116012117647067</v>
      </c>
      <c r="AZ339" s="52">
        <v>2</v>
      </c>
      <c r="BA339" s="52">
        <v>10.311601211764707</v>
      </c>
      <c r="BB339" s="124">
        <v>1.0667596403408119</v>
      </c>
      <c r="BC339" s="54">
        <v>3</v>
      </c>
      <c r="BD339" s="52">
        <v>2.8122548759358295</v>
      </c>
      <c r="BE339" s="54" t="s">
        <v>1652</v>
      </c>
      <c r="BF339" s="54">
        <v>44039</v>
      </c>
      <c r="BG339" s="54">
        <v>53018</v>
      </c>
      <c r="BH339" s="54">
        <v>44036</v>
      </c>
      <c r="BI339" s="54">
        <v>53009</v>
      </c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 t="s">
        <v>1022</v>
      </c>
      <c r="BW339" s="54" t="s">
        <v>1185</v>
      </c>
      <c r="BX339" s="54"/>
      <c r="BY339" s="54"/>
      <c r="BZ339" s="61"/>
    </row>
    <row r="340" spans="20:80" s="53" customFormat="1" x14ac:dyDescent="0.25">
      <c r="T340" s="106">
        <v>3364</v>
      </c>
      <c r="U340" s="33" t="s">
        <v>717</v>
      </c>
      <c r="V340" s="39">
        <v>45650.535416666666</v>
      </c>
      <c r="W340" s="66" t="s">
        <v>511</v>
      </c>
      <c r="X340" s="33" t="s">
        <v>500</v>
      </c>
      <c r="Y340" s="33">
        <v>3</v>
      </c>
      <c r="Z340" s="33" t="s">
        <v>487</v>
      </c>
      <c r="AA340" s="33" t="s">
        <v>624</v>
      </c>
      <c r="AB340" s="33" t="s">
        <v>624</v>
      </c>
      <c r="AC340" s="33" t="s">
        <v>1</v>
      </c>
      <c r="AD340" s="33" t="s">
        <v>1583</v>
      </c>
      <c r="AE340" s="33" t="s">
        <v>1610</v>
      </c>
      <c r="AF340" s="66" t="s">
        <v>1443</v>
      </c>
      <c r="AG340" s="66" t="s">
        <v>560</v>
      </c>
      <c r="AH340" s="67"/>
      <c r="AI340" s="67"/>
      <c r="AJ340" s="33" t="s">
        <v>688</v>
      </c>
      <c r="AK340" s="40" t="s">
        <v>470</v>
      </c>
      <c r="AL340" s="40" t="s">
        <v>434</v>
      </c>
      <c r="AM340" s="43" t="s">
        <v>862</v>
      </c>
      <c r="AN340" s="45">
        <v>48</v>
      </c>
      <c r="AO340" s="67" t="s">
        <v>710</v>
      </c>
      <c r="AP340" s="33" t="s">
        <v>80</v>
      </c>
      <c r="AQ340" s="33" t="s">
        <v>34</v>
      </c>
      <c r="AR340" s="33" t="s">
        <v>1548</v>
      </c>
      <c r="AS340" s="33" t="s">
        <v>344</v>
      </c>
      <c r="AT340" s="33" t="s">
        <v>885</v>
      </c>
      <c r="AU340" s="119">
        <v>128.795984</v>
      </c>
      <c r="AV340" s="119">
        <v>121.546453</v>
      </c>
      <c r="AW340" s="119">
        <v>76.089281999999997</v>
      </c>
      <c r="AX340" s="123">
        <v>326.43171900000004</v>
      </c>
      <c r="AY340" s="48">
        <v>6.0119975565610861</v>
      </c>
      <c r="AZ340" s="48">
        <v>2</v>
      </c>
      <c r="BA340" s="48">
        <v>8.0119975565610861</v>
      </c>
      <c r="BB340" s="123">
        <v>1.3729410078254474</v>
      </c>
      <c r="BC340" s="33">
        <v>3</v>
      </c>
      <c r="BD340" s="48">
        <v>2.185090242698478</v>
      </c>
      <c r="BE340" s="33" t="s">
        <v>1488</v>
      </c>
      <c r="BF340" s="33" t="s">
        <v>1029</v>
      </c>
      <c r="BG340" s="33" t="s">
        <v>1030</v>
      </c>
      <c r="BH340" s="33" t="s">
        <v>1136</v>
      </c>
      <c r="BI340" s="33" t="s">
        <v>1032</v>
      </c>
      <c r="BJ340" s="33" t="s">
        <v>1033</v>
      </c>
      <c r="BK340" s="33" t="s">
        <v>1034</v>
      </c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 t="s">
        <v>1487</v>
      </c>
      <c r="BW340" s="33" t="s">
        <v>1038</v>
      </c>
      <c r="BX340" s="33" t="s">
        <v>1039</v>
      </c>
      <c r="BY340" s="33"/>
      <c r="BZ340" s="49"/>
    </row>
    <row r="341" spans="20:80" s="53" customFormat="1" x14ac:dyDescent="0.25">
      <c r="T341" s="94">
        <v>3369</v>
      </c>
      <c r="U341" s="54" t="s">
        <v>717</v>
      </c>
      <c r="V341" s="62">
        <v>45650.565972222219</v>
      </c>
      <c r="W341" s="63" t="s">
        <v>1612</v>
      </c>
      <c r="X341" s="54" t="s">
        <v>500</v>
      </c>
      <c r="Y341" s="54">
        <v>3</v>
      </c>
      <c r="Z341" s="54" t="s">
        <v>508</v>
      </c>
      <c r="AA341" s="54" t="s">
        <v>624</v>
      </c>
      <c r="AB341" s="54" t="s">
        <v>621</v>
      </c>
      <c r="AC341" s="54" t="s">
        <v>1</v>
      </c>
      <c r="AD341" s="54" t="s">
        <v>1583</v>
      </c>
      <c r="AE341" s="54" t="s">
        <v>1613</v>
      </c>
      <c r="AF341" s="63" t="s">
        <v>646</v>
      </c>
      <c r="AG341" s="63" t="s">
        <v>1614</v>
      </c>
      <c r="AH341" s="64"/>
      <c r="AI341" s="64"/>
      <c r="AJ341" s="54" t="s">
        <v>688</v>
      </c>
      <c r="AK341" s="50" t="s">
        <v>432</v>
      </c>
      <c r="AL341" s="50" t="s">
        <v>453</v>
      </c>
      <c r="AM341" s="57" t="s">
        <v>862</v>
      </c>
      <c r="AN341" s="59">
        <v>48.150000000139698</v>
      </c>
      <c r="AO341" s="64" t="s">
        <v>710</v>
      </c>
      <c r="AP341" s="54" t="s">
        <v>71</v>
      </c>
      <c r="AQ341" s="54" t="s">
        <v>104</v>
      </c>
      <c r="AR341" s="54" t="s">
        <v>867</v>
      </c>
      <c r="AS341" s="54" t="s">
        <v>377</v>
      </c>
      <c r="AT341" s="54" t="s">
        <v>1623</v>
      </c>
      <c r="AU341" s="120">
        <v>70.253069999999994</v>
      </c>
      <c r="AV341" s="120">
        <v>132.74034900000001</v>
      </c>
      <c r="AW341" s="120">
        <v>171.378015</v>
      </c>
      <c r="AX341" s="124">
        <v>374.37143400000002</v>
      </c>
      <c r="AY341" s="52">
        <v>6.8407036371040721</v>
      </c>
      <c r="AZ341" s="52">
        <v>2</v>
      </c>
      <c r="BA341" s="52">
        <v>8.8407036371040721</v>
      </c>
      <c r="BB341" s="124">
        <v>1.2442448532980395</v>
      </c>
      <c r="BC341" s="54">
        <v>3</v>
      </c>
      <c r="BD341" s="52">
        <v>2.4111009919374742</v>
      </c>
      <c r="BE341" s="54" t="s">
        <v>1652</v>
      </c>
      <c r="BF341" s="54">
        <v>44013</v>
      </c>
      <c r="BG341" s="54">
        <v>53005</v>
      </c>
      <c r="BH341" s="54">
        <v>44027</v>
      </c>
      <c r="BI341" s="54">
        <v>53007</v>
      </c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 t="s">
        <v>1063</v>
      </c>
      <c r="BW341" s="54" t="s">
        <v>1075</v>
      </c>
      <c r="BX341" s="54"/>
      <c r="BY341" s="54"/>
      <c r="BZ341" s="61"/>
    </row>
    <row r="342" spans="20:80" s="53" customFormat="1" x14ac:dyDescent="0.25">
      <c r="T342" s="106">
        <v>3370</v>
      </c>
      <c r="U342" s="33" t="s">
        <v>717</v>
      </c>
      <c r="V342" s="39">
        <v>45650.572916666664</v>
      </c>
      <c r="W342" s="66" t="s">
        <v>1615</v>
      </c>
      <c r="X342" s="33" t="s">
        <v>493</v>
      </c>
      <c r="Y342" s="33">
        <v>1</v>
      </c>
      <c r="Z342" s="33" t="s">
        <v>508</v>
      </c>
      <c r="AA342" s="33" t="s">
        <v>620</v>
      </c>
      <c r="AB342" s="33" t="s">
        <v>621</v>
      </c>
      <c r="AC342" s="33" t="s">
        <v>1</v>
      </c>
      <c r="AD342" s="33" t="s">
        <v>1583</v>
      </c>
      <c r="AE342" s="33" t="s">
        <v>1616</v>
      </c>
      <c r="AF342" s="66" t="s">
        <v>646</v>
      </c>
      <c r="AG342" s="66" t="s">
        <v>1614</v>
      </c>
      <c r="AH342" s="67"/>
      <c r="AI342" s="67"/>
      <c r="AJ342" s="33" t="s">
        <v>688</v>
      </c>
      <c r="AK342" s="40" t="s">
        <v>432</v>
      </c>
      <c r="AL342" s="40" t="s">
        <v>453</v>
      </c>
      <c r="AM342" s="43" t="s">
        <v>862</v>
      </c>
      <c r="AN342" s="45">
        <v>48.033333333441988</v>
      </c>
      <c r="AO342" s="67" t="s">
        <v>710</v>
      </c>
      <c r="AP342" s="33" t="s">
        <v>71</v>
      </c>
      <c r="AQ342" s="33" t="s">
        <v>104</v>
      </c>
      <c r="AR342" s="33" t="s">
        <v>867</v>
      </c>
      <c r="AS342" s="33" t="s">
        <v>377</v>
      </c>
      <c r="AT342" s="33" t="s">
        <v>1623</v>
      </c>
      <c r="AU342" s="119">
        <v>70.253069999999994</v>
      </c>
      <c r="AV342" s="119">
        <v>132.74034900000001</v>
      </c>
      <c r="AW342" s="119">
        <v>171.378015</v>
      </c>
      <c r="AX342" s="123">
        <v>374.37143400000002</v>
      </c>
      <c r="AY342" s="48">
        <v>6.8407036371040721</v>
      </c>
      <c r="AZ342" s="48">
        <v>2</v>
      </c>
      <c r="BA342" s="48">
        <v>8.8407036371040721</v>
      </c>
      <c r="BB342" s="123">
        <v>1.2442448532980395</v>
      </c>
      <c r="BC342" s="33">
        <v>1</v>
      </c>
      <c r="BD342" s="48">
        <v>0.80370033064582469</v>
      </c>
      <c r="BE342" s="54" t="s">
        <v>1652</v>
      </c>
      <c r="BF342" s="33">
        <v>44018</v>
      </c>
      <c r="BG342" s="33">
        <v>53010</v>
      </c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 t="s">
        <v>1336</v>
      </c>
      <c r="BW342" s="33"/>
      <c r="BX342" s="33"/>
      <c r="BY342" s="33"/>
      <c r="BZ342" s="49"/>
    </row>
    <row r="343" spans="20:80" s="53" customFormat="1" x14ac:dyDescent="0.25">
      <c r="T343" s="94">
        <v>3371</v>
      </c>
      <c r="U343" s="54" t="s">
        <v>717</v>
      </c>
      <c r="V343" s="62">
        <v>45650.575694444444</v>
      </c>
      <c r="W343" s="63" t="s">
        <v>1615</v>
      </c>
      <c r="X343" s="54" t="s">
        <v>491</v>
      </c>
      <c r="Y343" s="54">
        <v>1</v>
      </c>
      <c r="Z343" s="54" t="s">
        <v>508</v>
      </c>
      <c r="AA343" s="54" t="s">
        <v>620</v>
      </c>
      <c r="AB343" s="54" t="s">
        <v>621</v>
      </c>
      <c r="AC343" s="54" t="s">
        <v>1</v>
      </c>
      <c r="AD343" s="54" t="s">
        <v>1583</v>
      </c>
      <c r="AE343" s="54" t="s">
        <v>1617</v>
      </c>
      <c r="AF343" s="63" t="s">
        <v>646</v>
      </c>
      <c r="AG343" s="63" t="s">
        <v>1614</v>
      </c>
      <c r="AH343" s="64"/>
      <c r="AI343" s="64"/>
      <c r="AJ343" s="54" t="s">
        <v>688</v>
      </c>
      <c r="AK343" s="50" t="s">
        <v>432</v>
      </c>
      <c r="AL343" s="50" t="s">
        <v>453</v>
      </c>
      <c r="AM343" s="57" t="s">
        <v>862</v>
      </c>
      <c r="AN343" s="59">
        <v>48.016666666720994</v>
      </c>
      <c r="AO343" s="64" t="s">
        <v>710</v>
      </c>
      <c r="AP343" s="54" t="s">
        <v>71</v>
      </c>
      <c r="AQ343" s="54" t="s">
        <v>104</v>
      </c>
      <c r="AR343" s="54" t="s">
        <v>867</v>
      </c>
      <c r="AS343" s="54" t="s">
        <v>377</v>
      </c>
      <c r="AT343" s="54" t="s">
        <v>1623</v>
      </c>
      <c r="AU343" s="120">
        <v>70.253069999999994</v>
      </c>
      <c r="AV343" s="120">
        <v>132.74034900000001</v>
      </c>
      <c r="AW343" s="120">
        <v>171.378015</v>
      </c>
      <c r="AX343" s="124">
        <v>374.37143400000002</v>
      </c>
      <c r="AY343" s="52">
        <v>6.8407036371040721</v>
      </c>
      <c r="AZ343" s="52">
        <v>2</v>
      </c>
      <c r="BA343" s="52">
        <v>8.8407036371040721</v>
      </c>
      <c r="BB343" s="124">
        <v>1.2442448532980395</v>
      </c>
      <c r="BC343" s="54">
        <v>1</v>
      </c>
      <c r="BD343" s="52">
        <v>0.80370033064582469</v>
      </c>
      <c r="BE343" s="54" t="s">
        <v>1652</v>
      </c>
      <c r="BF343" s="54">
        <v>44018</v>
      </c>
      <c r="BG343" s="54">
        <v>53008</v>
      </c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 t="s">
        <v>1336</v>
      </c>
      <c r="BW343" s="54"/>
      <c r="BX343" s="54"/>
      <c r="BY343" s="54"/>
      <c r="BZ343" s="61"/>
    </row>
    <row r="344" spans="20:80" s="53" customFormat="1" x14ac:dyDescent="0.25">
      <c r="T344" s="106">
        <v>3373</v>
      </c>
      <c r="U344" s="33" t="s">
        <v>717</v>
      </c>
      <c r="V344" s="39">
        <v>45650.670138888891</v>
      </c>
      <c r="W344" s="66" t="s">
        <v>1350</v>
      </c>
      <c r="X344" s="33" t="s">
        <v>500</v>
      </c>
      <c r="Y344" s="33">
        <v>5</v>
      </c>
      <c r="Z344" s="33" t="s">
        <v>506</v>
      </c>
      <c r="AA344" s="33" t="s">
        <v>626</v>
      </c>
      <c r="AB344" s="33" t="s">
        <v>624</v>
      </c>
      <c r="AC344" s="33" t="s">
        <v>1</v>
      </c>
      <c r="AD344" s="33" t="s">
        <v>1583</v>
      </c>
      <c r="AE344" s="33" t="s">
        <v>600</v>
      </c>
      <c r="AF344" s="66" t="s">
        <v>643</v>
      </c>
      <c r="AG344" s="66" t="s">
        <v>757</v>
      </c>
      <c r="AH344" s="67"/>
      <c r="AI344" s="67"/>
      <c r="AJ344" s="33" t="s">
        <v>688</v>
      </c>
      <c r="AK344" s="40" t="s">
        <v>475</v>
      </c>
      <c r="AL344" s="40" t="s">
        <v>435</v>
      </c>
      <c r="AM344" s="43" t="s">
        <v>874</v>
      </c>
      <c r="AN344" s="45">
        <v>40.916666666627862</v>
      </c>
      <c r="AO344" s="67" t="s">
        <v>710</v>
      </c>
      <c r="AP344" s="33" t="s">
        <v>474</v>
      </c>
      <c r="AQ344" s="33" t="s">
        <v>33</v>
      </c>
      <c r="AR344" s="33" t="s">
        <v>926</v>
      </c>
      <c r="AS344" s="33" t="s">
        <v>1624</v>
      </c>
      <c r="AT344" s="33" t="s">
        <v>1625</v>
      </c>
      <c r="AU344" s="119">
        <v>229.533636</v>
      </c>
      <c r="AV344" s="119" t="e">
        <v>#N/A</v>
      </c>
      <c r="AW344" s="119">
        <v>63.818027000000001</v>
      </c>
      <c r="AX344" s="123">
        <v>200</v>
      </c>
      <c r="AY344" s="48" t="e">
        <v>#N/A</v>
      </c>
      <c r="AZ344" s="48">
        <v>2</v>
      </c>
      <c r="BA344" s="48" t="e">
        <v>#N/A</v>
      </c>
      <c r="BB344" s="123" t="e">
        <v>#N/A</v>
      </c>
      <c r="BC344" s="33">
        <v>5</v>
      </c>
      <c r="BD344" s="48" t="e">
        <v>#N/A</v>
      </c>
      <c r="BE344" s="33" t="s">
        <v>1489</v>
      </c>
      <c r="BF344" s="33">
        <v>44021</v>
      </c>
      <c r="BG344" s="33">
        <v>53004</v>
      </c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54" t="s">
        <v>1065</v>
      </c>
      <c r="BW344" s="33"/>
      <c r="BX344" s="33"/>
      <c r="BY344" s="33"/>
      <c r="BZ344" s="49"/>
    </row>
    <row r="345" spans="20:80" x14ac:dyDescent="0.25">
      <c r="T345" s="94">
        <v>3398</v>
      </c>
      <c r="U345" s="54" t="s">
        <v>743</v>
      </c>
      <c r="V345" s="62">
        <v>45652.568749999999</v>
      </c>
      <c r="W345" s="63" t="s">
        <v>753</v>
      </c>
      <c r="X345" s="54" t="s">
        <v>489</v>
      </c>
      <c r="Y345" s="54">
        <v>1</v>
      </c>
      <c r="Z345" s="54" t="s">
        <v>508</v>
      </c>
      <c r="AA345" s="54" t="s">
        <v>620</v>
      </c>
      <c r="AB345" s="54" t="s">
        <v>621</v>
      </c>
      <c r="AC345" s="54" t="s">
        <v>531</v>
      </c>
      <c r="AD345" s="54" t="s">
        <v>1583</v>
      </c>
      <c r="AE345" s="54" t="s">
        <v>610</v>
      </c>
      <c r="AF345" s="63" t="s">
        <v>671</v>
      </c>
      <c r="AG345" s="63" t="s">
        <v>1423</v>
      </c>
      <c r="AH345" s="64"/>
      <c r="AI345" s="64" t="s">
        <v>514</v>
      </c>
      <c r="AJ345" s="54" t="s">
        <v>687</v>
      </c>
      <c r="AK345" s="50" t="e">
        <f>VLOOKUP(LEFT(Solicitacao_Prancha[[#This Row],[ORIGEM]],4),#REF!,2,0)</f>
        <v>#REF!</v>
      </c>
      <c r="AL345" s="50" t="e">
        <f>VLOOKUP(LEFT(Solicitacao_Prancha[[#This Row],[DESTINO]],4),#REF!,2,0)</f>
        <v>#REF!</v>
      </c>
      <c r="AM345" s="57" t="str">
        <f t="shared" ref="AM345" si="120">IF(AN345&gt;=48,"Aderente","Não Aderente")</f>
        <v>Não Aderente</v>
      </c>
      <c r="AN345" s="59">
        <f>((CONCATENATE(Solicitacao_Prancha[[#This Row],[DATA MOVIMENTAÇÃO]]," ",Solicitacao_Prancha[[#This Row],[HORA MOVIMENTAÇÃO]])-Solicitacao_Prancha[[#This Row],[DATA SOLICITAÇÃO]])*24)+3</f>
        <v>38.116666666755918</v>
      </c>
      <c r="AO345" s="64" t="s">
        <v>710</v>
      </c>
      <c r="AP345" s="54" t="str">
        <f>LEFT(Solicitacao_Prancha[[#This Row],[ORIGEM]],4)</f>
        <v>0787</v>
      </c>
      <c r="AQ345" s="54" t="str">
        <f>LEFT(Solicitacao_Prancha[[#This Row],[DESTINO]],4)</f>
        <v>0429</v>
      </c>
      <c r="AR345" s="54" t="str">
        <f t="shared" ref="AR345:AS345" si="121">CONCATENATE(AO345,AP345)</f>
        <v>Lençóis Paulista0787</v>
      </c>
      <c r="AS345" s="54" t="str">
        <f t="shared" si="121"/>
        <v>07870429</v>
      </c>
      <c r="AT345" s="54" t="str">
        <f t="shared" ref="AT345" si="122">CONCATENATE(AO345,AQ345)</f>
        <v>Lençóis Paulista0429</v>
      </c>
      <c r="AU345" s="120" t="e">
        <f>VLOOKUP(AR345,#REF!,2,0)</f>
        <v>#REF!</v>
      </c>
      <c r="AV345" s="120" t="e">
        <f>VLOOKUP(AS345,#REF!,2,0)</f>
        <v>#REF!</v>
      </c>
      <c r="AW345" s="120" t="e">
        <f>VLOOKUP(AT345,#REF!,2,0)</f>
        <v>#REF!</v>
      </c>
      <c r="AX345" s="124">
        <f t="shared" ref="AX345" si="123">IFERROR(SUM(AU345:AW345),200)</f>
        <v>200</v>
      </c>
      <c r="AY345" s="52" t="e">
        <f t="shared" ref="AY345" si="124">(AU345/65)+(AV345/42.5)+(AW345/65)</f>
        <v>#REF!</v>
      </c>
      <c r="AZ345" s="52">
        <v>9</v>
      </c>
      <c r="BA345" s="52" t="e">
        <f t="shared" ref="BA345" si="125">(AY345+AZ345)</f>
        <v>#REF!</v>
      </c>
      <c r="BB345" s="124" t="e">
        <f t="shared" ref="BB345" si="126">11/BA345</f>
        <v>#REF!</v>
      </c>
      <c r="BC345" s="54">
        <f>Solicitacao_Prancha[[#This Row],[QUANT EQUIP]]</f>
        <v>1</v>
      </c>
      <c r="BD345" s="52" t="e">
        <f t="shared" ref="BD345" si="127">BC345/BB345</f>
        <v>#REF!</v>
      </c>
      <c r="BE345" s="54" t="s">
        <v>1652</v>
      </c>
      <c r="BF345" s="54">
        <v>44040</v>
      </c>
      <c r="BG345" s="54">
        <v>53034</v>
      </c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 t="s">
        <v>1049</v>
      </c>
      <c r="BW345" s="54"/>
      <c r="BX345" s="54"/>
      <c r="BY345" s="54"/>
      <c r="BZ345" s="54"/>
      <c r="CA345" s="54"/>
      <c r="CB345" s="61"/>
    </row>
    <row r="346" spans="20:80" s="53" customFormat="1" x14ac:dyDescent="0.25">
      <c r="T346" s="94">
        <v>3377</v>
      </c>
      <c r="U346" s="54" t="s">
        <v>718</v>
      </c>
      <c r="V346" s="62">
        <v>45650.741666666669</v>
      </c>
      <c r="W346" s="63" t="s">
        <v>576</v>
      </c>
      <c r="X346" s="54" t="s">
        <v>5</v>
      </c>
      <c r="Y346" s="54">
        <v>1</v>
      </c>
      <c r="Z346" s="54" t="s">
        <v>509</v>
      </c>
      <c r="AA346" s="54" t="s">
        <v>620</v>
      </c>
      <c r="AB346" s="54" t="s">
        <v>621</v>
      </c>
      <c r="AC346" s="54" t="s">
        <v>1</v>
      </c>
      <c r="AD346" s="54" t="s">
        <v>1627</v>
      </c>
      <c r="AE346" s="54" t="s">
        <v>607</v>
      </c>
      <c r="AF346" s="63" t="s">
        <v>1001</v>
      </c>
      <c r="AG346" s="63" t="s">
        <v>1628</v>
      </c>
      <c r="AH346" s="64"/>
      <c r="AI346" s="64"/>
      <c r="AJ346" s="54" t="s">
        <v>688</v>
      </c>
      <c r="AK346" s="50" t="s">
        <v>467</v>
      </c>
      <c r="AL346" s="50" t="s">
        <v>442</v>
      </c>
      <c r="AM346" s="57" t="s">
        <v>862</v>
      </c>
      <c r="AN346" s="59">
        <v>65.699999999895226</v>
      </c>
      <c r="AO346" s="64" t="s">
        <v>710</v>
      </c>
      <c r="AP346" s="54" t="s">
        <v>29</v>
      </c>
      <c r="AQ346" s="54" t="s">
        <v>115</v>
      </c>
      <c r="AR346" s="54" t="s">
        <v>1224</v>
      </c>
      <c r="AS346" s="54" t="s">
        <v>226</v>
      </c>
      <c r="AT346" s="54" t="s">
        <v>1654</v>
      </c>
      <c r="AU346" s="120">
        <v>123.51138899999999</v>
      </c>
      <c r="AV346" s="120">
        <v>36.269872999999997</v>
      </c>
      <c r="AW346" s="120">
        <v>108.03730899999999</v>
      </c>
      <c r="AX346" s="124">
        <v>267.81857100000002</v>
      </c>
      <c r="AY346" s="52">
        <v>4.4156964380090491</v>
      </c>
      <c r="AZ346" s="52">
        <v>2</v>
      </c>
      <c r="BA346" s="52">
        <v>6.4156964380090491</v>
      </c>
      <c r="BB346" s="124">
        <v>1.7145449611412062</v>
      </c>
      <c r="BC346" s="54">
        <v>1</v>
      </c>
      <c r="BD346" s="52">
        <v>0.58324513072809536</v>
      </c>
      <c r="BE346" s="33" t="s">
        <v>1657</v>
      </c>
      <c r="BF346" s="54">
        <v>44037</v>
      </c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 t="s">
        <v>1067</v>
      </c>
      <c r="BU346" s="54"/>
      <c r="BV346" s="54"/>
      <c r="BW346" s="54"/>
      <c r="BX346" s="54"/>
      <c r="BY346" s="54"/>
      <c r="BZ346" s="61"/>
    </row>
    <row r="347" spans="20:80" s="53" customFormat="1" x14ac:dyDescent="0.25">
      <c r="T347" s="106">
        <v>3375</v>
      </c>
      <c r="U347" s="33" t="s">
        <v>718</v>
      </c>
      <c r="V347" s="39">
        <v>45650.741666666669</v>
      </c>
      <c r="W347" s="66" t="s">
        <v>576</v>
      </c>
      <c r="X347" s="33" t="s">
        <v>744</v>
      </c>
      <c r="Y347" s="33">
        <v>10</v>
      </c>
      <c r="Z347" s="33" t="s">
        <v>509</v>
      </c>
      <c r="AA347" s="33" t="s">
        <v>626</v>
      </c>
      <c r="AB347" s="33" t="s">
        <v>621</v>
      </c>
      <c r="AC347" s="33" t="s">
        <v>1</v>
      </c>
      <c r="AD347" s="33" t="s">
        <v>1627</v>
      </c>
      <c r="AE347" s="33" t="s">
        <v>613</v>
      </c>
      <c r="AF347" s="66" t="s">
        <v>1001</v>
      </c>
      <c r="AG347" s="66" t="s">
        <v>1628</v>
      </c>
      <c r="AH347" s="67"/>
      <c r="AI347" s="67"/>
      <c r="AJ347" s="33" t="s">
        <v>688</v>
      </c>
      <c r="AK347" s="40" t="s">
        <v>467</v>
      </c>
      <c r="AL347" s="40" t="s">
        <v>442</v>
      </c>
      <c r="AM347" s="43" t="s">
        <v>862</v>
      </c>
      <c r="AN347" s="45">
        <v>58.699999999953434</v>
      </c>
      <c r="AO347" s="67" t="s">
        <v>710</v>
      </c>
      <c r="AP347" s="33" t="s">
        <v>29</v>
      </c>
      <c r="AQ347" s="33" t="s">
        <v>115</v>
      </c>
      <c r="AR347" s="33" t="s">
        <v>1224</v>
      </c>
      <c r="AS347" s="33" t="s">
        <v>226</v>
      </c>
      <c r="AT347" s="33" t="s">
        <v>1654</v>
      </c>
      <c r="AU347" s="119">
        <v>123.51138899999999</v>
      </c>
      <c r="AV347" s="119">
        <v>36.269872999999997</v>
      </c>
      <c r="AW347" s="119">
        <v>108.03730899999999</v>
      </c>
      <c r="AX347" s="123">
        <v>267.81857100000002</v>
      </c>
      <c r="AY347" s="48">
        <v>4.4156964380090491</v>
      </c>
      <c r="AZ347" s="48">
        <v>2</v>
      </c>
      <c r="BA347" s="48">
        <v>6.4156964380090491</v>
      </c>
      <c r="BB347" s="123">
        <v>1.7145449611412062</v>
      </c>
      <c r="BC347" s="33">
        <v>10</v>
      </c>
      <c r="BD347" s="48">
        <v>5.8324513072809534</v>
      </c>
      <c r="BE347" s="33" t="s">
        <v>1657</v>
      </c>
      <c r="BF347" s="33">
        <v>44013</v>
      </c>
      <c r="BG347" s="33">
        <v>53005</v>
      </c>
      <c r="BH347" s="33">
        <v>44026</v>
      </c>
      <c r="BI347" s="33">
        <v>53011</v>
      </c>
      <c r="BJ347" s="33">
        <v>44021</v>
      </c>
      <c r="BK347" s="33">
        <v>53004</v>
      </c>
      <c r="BL347" s="33"/>
      <c r="BM347" s="33"/>
      <c r="BN347" s="33">
        <v>44027</v>
      </c>
      <c r="BO347" s="33">
        <v>53009</v>
      </c>
      <c r="BP347" s="33">
        <v>44032</v>
      </c>
      <c r="BQ347" s="33">
        <v>53008</v>
      </c>
      <c r="BR347" s="33">
        <v>44040</v>
      </c>
      <c r="BS347" s="33">
        <v>53010</v>
      </c>
      <c r="BT347" s="33" t="s">
        <v>978</v>
      </c>
      <c r="BU347" s="33" t="s">
        <v>1100</v>
      </c>
      <c r="BV347" s="33" t="s">
        <v>979</v>
      </c>
      <c r="BW347" s="33" t="s">
        <v>1166</v>
      </c>
      <c r="BX347" s="33" t="s">
        <v>1621</v>
      </c>
      <c r="BY347" s="33" t="s">
        <v>1240</v>
      </c>
      <c r="BZ347" s="49"/>
    </row>
    <row r="348" spans="20:80" s="53" customFormat="1" x14ac:dyDescent="0.25">
      <c r="T348" s="94">
        <v>3380</v>
      </c>
      <c r="U348" s="54" t="s">
        <v>717</v>
      </c>
      <c r="V348" s="62">
        <v>45650.782638888886</v>
      </c>
      <c r="W348" s="63" t="s">
        <v>1632</v>
      </c>
      <c r="X348" s="54" t="s">
        <v>500</v>
      </c>
      <c r="Y348" s="54">
        <v>3</v>
      </c>
      <c r="Z348" s="54" t="s">
        <v>544</v>
      </c>
      <c r="AA348" s="54" t="s">
        <v>624</v>
      </c>
      <c r="AB348" s="54" t="s">
        <v>624</v>
      </c>
      <c r="AC348" s="54" t="s">
        <v>1</v>
      </c>
      <c r="AD348" s="54" t="s">
        <v>1627</v>
      </c>
      <c r="AE348" s="54" t="s">
        <v>600</v>
      </c>
      <c r="AF348" s="63" t="s">
        <v>643</v>
      </c>
      <c r="AG348" s="63" t="s">
        <v>680</v>
      </c>
      <c r="AH348" s="64" t="s">
        <v>1633</v>
      </c>
      <c r="AI348" s="64"/>
      <c r="AJ348" s="54" t="s">
        <v>688</v>
      </c>
      <c r="AK348" s="50" t="s">
        <v>475</v>
      </c>
      <c r="AL348" s="50" t="s">
        <v>427</v>
      </c>
      <c r="AM348" s="57" t="s">
        <v>862</v>
      </c>
      <c r="AN348" s="59">
        <v>62.216666666732635</v>
      </c>
      <c r="AO348" s="64" t="s">
        <v>710</v>
      </c>
      <c r="AP348" s="54" t="s">
        <v>474</v>
      </c>
      <c r="AQ348" s="54" t="s">
        <v>19</v>
      </c>
      <c r="AR348" s="54" t="s">
        <v>926</v>
      </c>
      <c r="AS348" s="54" t="s">
        <v>1655</v>
      </c>
      <c r="AT348" s="54" t="s">
        <v>869</v>
      </c>
      <c r="AU348" s="120">
        <v>229.533636</v>
      </c>
      <c r="AV348" s="120" t="e">
        <v>#N/A</v>
      </c>
      <c r="AW348" s="120">
        <v>81.139191999999994</v>
      </c>
      <c r="AX348" s="124">
        <v>200</v>
      </c>
      <c r="AY348" s="48">
        <v>4.4156964380090491</v>
      </c>
      <c r="AZ348" s="52">
        <v>2</v>
      </c>
      <c r="BA348" s="48">
        <v>6.4156964380090491</v>
      </c>
      <c r="BB348" s="123">
        <v>1.7145449611412062</v>
      </c>
      <c r="BC348" s="54">
        <v>3</v>
      </c>
      <c r="BD348" s="48">
        <v>5.8324513072809534</v>
      </c>
      <c r="BE348" s="33" t="s">
        <v>1524</v>
      </c>
      <c r="BF348" s="33" t="s">
        <v>1659</v>
      </c>
      <c r="BG348" s="33" t="s">
        <v>1358</v>
      </c>
      <c r="BH348" s="33" t="s">
        <v>1639</v>
      </c>
      <c r="BI348" s="33" t="s">
        <v>1658</v>
      </c>
      <c r="BJ348" s="33" t="s">
        <v>1639</v>
      </c>
      <c r="BK348" s="33" t="s">
        <v>1446</v>
      </c>
      <c r="BL348" s="33"/>
      <c r="BM348" s="33"/>
      <c r="BN348" s="33" t="s">
        <v>1659</v>
      </c>
      <c r="BO348" s="33" t="s">
        <v>1660</v>
      </c>
      <c r="BP348" s="54"/>
      <c r="BQ348" s="54"/>
      <c r="BR348" s="54"/>
      <c r="BS348" s="54"/>
      <c r="BT348" s="33" t="s">
        <v>1150</v>
      </c>
      <c r="BU348" s="33" t="s">
        <v>1661</v>
      </c>
      <c r="BV348" s="33" t="s">
        <v>1663</v>
      </c>
      <c r="BW348" s="33" t="s">
        <v>1662</v>
      </c>
      <c r="BX348" s="54"/>
      <c r="BY348" s="54"/>
      <c r="BZ348" s="61"/>
    </row>
    <row r="349" spans="20:80" s="53" customFormat="1" x14ac:dyDescent="0.25">
      <c r="T349" s="106">
        <v>3379</v>
      </c>
      <c r="U349" s="33" t="s">
        <v>718</v>
      </c>
      <c r="V349" s="39">
        <v>45650.796527777777</v>
      </c>
      <c r="W349" s="66" t="s">
        <v>822</v>
      </c>
      <c r="X349" s="33" t="s">
        <v>719</v>
      </c>
      <c r="Y349" s="33">
        <v>5</v>
      </c>
      <c r="Z349" s="33" t="s">
        <v>7</v>
      </c>
      <c r="AA349" s="33" t="s">
        <v>626</v>
      </c>
      <c r="AB349" s="33" t="s">
        <v>621</v>
      </c>
      <c r="AC349" s="33" t="s">
        <v>1</v>
      </c>
      <c r="AD349" s="33" t="s">
        <v>1627</v>
      </c>
      <c r="AE349" s="33" t="s">
        <v>604</v>
      </c>
      <c r="AF349" s="66" t="s">
        <v>713</v>
      </c>
      <c r="AG349" s="66" t="s">
        <v>643</v>
      </c>
      <c r="AH349" s="67"/>
      <c r="AI349" s="67"/>
      <c r="AJ349" s="33" t="s">
        <v>688</v>
      </c>
      <c r="AK349" s="40" t="e">
        <v>#N/A</v>
      </c>
      <c r="AL349" s="40" t="s">
        <v>475</v>
      </c>
      <c r="AM349" s="43" t="s">
        <v>862</v>
      </c>
      <c r="AN349" s="45">
        <v>62.883333333302289</v>
      </c>
      <c r="AO349" s="67" t="s">
        <v>710</v>
      </c>
      <c r="AP349" s="33" t="s">
        <v>941</v>
      </c>
      <c r="AQ349" s="33" t="s">
        <v>474</v>
      </c>
      <c r="AR349" s="33" t="s">
        <v>944</v>
      </c>
      <c r="AS349" s="33" t="s">
        <v>1656</v>
      </c>
      <c r="AT349" s="33" t="s">
        <v>926</v>
      </c>
      <c r="AU349" s="119" t="e">
        <v>#N/A</v>
      </c>
      <c r="AV349" s="119" t="e">
        <v>#N/A</v>
      </c>
      <c r="AW349" s="119">
        <v>229.533636</v>
      </c>
      <c r="AX349" s="123">
        <v>200</v>
      </c>
      <c r="AY349" s="48">
        <v>4.4156964380090491</v>
      </c>
      <c r="AZ349" s="48">
        <v>2</v>
      </c>
      <c r="BA349" s="48">
        <v>6.4156964380090491</v>
      </c>
      <c r="BB349" s="123">
        <v>1.7145449611412062</v>
      </c>
      <c r="BC349" s="33">
        <v>5</v>
      </c>
      <c r="BD349" s="48">
        <v>5.8324513072809534</v>
      </c>
      <c r="BE349" s="33" t="s">
        <v>1524</v>
      </c>
      <c r="BF349" s="33" t="s">
        <v>1659</v>
      </c>
      <c r="BG349" s="33" t="s">
        <v>1358</v>
      </c>
      <c r="BH349" s="33" t="s">
        <v>1639</v>
      </c>
      <c r="BI349" s="33" t="s">
        <v>1658</v>
      </c>
      <c r="BJ349" s="33" t="s">
        <v>1659</v>
      </c>
      <c r="BK349" s="33" t="s">
        <v>1660</v>
      </c>
      <c r="BL349" s="33"/>
      <c r="BM349" s="33"/>
      <c r="BN349" s="33" t="s">
        <v>1639</v>
      </c>
      <c r="BO349" s="33" t="s">
        <v>1446</v>
      </c>
      <c r="BP349" s="33"/>
      <c r="BQ349" s="33"/>
      <c r="BR349" s="33"/>
      <c r="BS349" s="33"/>
      <c r="BT349" s="33" t="s">
        <v>1150</v>
      </c>
      <c r="BU349" s="33" t="s">
        <v>1661</v>
      </c>
      <c r="BV349" s="33" t="s">
        <v>1662</v>
      </c>
      <c r="BW349" s="33" t="s">
        <v>1663</v>
      </c>
      <c r="BX349" s="33"/>
      <c r="BY349" s="33"/>
      <c r="BZ349" s="49"/>
    </row>
    <row r="350" spans="20:80" s="53" customFormat="1" x14ac:dyDescent="0.25">
      <c r="T350" s="94">
        <v>3381</v>
      </c>
      <c r="U350" s="54" t="s">
        <v>717</v>
      </c>
      <c r="V350" s="62">
        <v>45650.828472222223</v>
      </c>
      <c r="W350" s="63" t="s">
        <v>551</v>
      </c>
      <c r="X350" s="54" t="s">
        <v>493</v>
      </c>
      <c r="Y350" s="54">
        <v>1</v>
      </c>
      <c r="Z350" s="54" t="s">
        <v>544</v>
      </c>
      <c r="AA350" s="54" t="s">
        <v>620</v>
      </c>
      <c r="AB350" s="54" t="s">
        <v>621</v>
      </c>
      <c r="AC350" s="54" t="s">
        <v>1</v>
      </c>
      <c r="AD350" s="54" t="s">
        <v>1627</v>
      </c>
      <c r="AE350" s="54" t="s">
        <v>600</v>
      </c>
      <c r="AF350" s="63" t="s">
        <v>643</v>
      </c>
      <c r="AG350" s="63" t="s">
        <v>680</v>
      </c>
      <c r="AH350" s="64"/>
      <c r="AI350" s="64"/>
      <c r="AJ350" s="54" t="s">
        <v>688</v>
      </c>
      <c r="AK350" s="50" t="s">
        <v>475</v>
      </c>
      <c r="AL350" s="50" t="s">
        <v>427</v>
      </c>
      <c r="AM350" s="57" t="s">
        <v>862</v>
      </c>
      <c r="AN350" s="59">
        <v>61.116666666639503</v>
      </c>
      <c r="AO350" s="64" t="s">
        <v>710</v>
      </c>
      <c r="AP350" s="54" t="s">
        <v>474</v>
      </c>
      <c r="AQ350" s="54" t="s">
        <v>19</v>
      </c>
      <c r="AR350" s="54" t="s">
        <v>926</v>
      </c>
      <c r="AS350" s="54" t="s">
        <v>1655</v>
      </c>
      <c r="AT350" s="54" t="s">
        <v>869</v>
      </c>
      <c r="AU350" s="120">
        <v>229.533636</v>
      </c>
      <c r="AV350" s="120" t="e">
        <v>#N/A</v>
      </c>
      <c r="AW350" s="120">
        <v>81.139191999999994</v>
      </c>
      <c r="AX350" s="124">
        <v>200</v>
      </c>
      <c r="AY350" s="48">
        <v>4.4156964380090491</v>
      </c>
      <c r="AZ350" s="52">
        <v>2</v>
      </c>
      <c r="BA350" s="48">
        <v>6.4156964380090491</v>
      </c>
      <c r="BB350" s="123">
        <v>1.7145449611412062</v>
      </c>
      <c r="BC350" s="54">
        <v>1</v>
      </c>
      <c r="BD350" s="48">
        <v>5.8324513072809534</v>
      </c>
      <c r="BE350" s="33" t="s">
        <v>1524</v>
      </c>
      <c r="BF350" s="33" t="s">
        <v>1659</v>
      </c>
      <c r="BG350" s="33" t="s">
        <v>1660</v>
      </c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33" t="s">
        <v>1541</v>
      </c>
      <c r="BU350" s="54"/>
      <c r="BV350" s="54"/>
      <c r="BW350" s="54"/>
      <c r="BX350" s="54"/>
      <c r="BY350" s="54"/>
      <c r="BZ350" s="61"/>
    </row>
    <row r="351" spans="20:80" s="53" customFormat="1" x14ac:dyDescent="0.25">
      <c r="T351" s="106">
        <v>3386</v>
      </c>
      <c r="U351" s="33" t="s">
        <v>718</v>
      </c>
      <c r="V351" s="39">
        <v>45651.001388888886</v>
      </c>
      <c r="W351" s="66" t="s">
        <v>822</v>
      </c>
      <c r="X351" s="33" t="s">
        <v>719</v>
      </c>
      <c r="Y351" s="33">
        <v>5</v>
      </c>
      <c r="Z351" s="33" t="s">
        <v>7</v>
      </c>
      <c r="AA351" s="33" t="s">
        <v>624</v>
      </c>
      <c r="AB351" s="33" t="s">
        <v>621</v>
      </c>
      <c r="AC351" s="33" t="s">
        <v>1</v>
      </c>
      <c r="AD351" s="33" t="s">
        <v>1627</v>
      </c>
      <c r="AE351" s="33" t="s">
        <v>593</v>
      </c>
      <c r="AF351" s="66" t="s">
        <v>682</v>
      </c>
      <c r="AG351" s="66" t="s">
        <v>652</v>
      </c>
      <c r="AH351" s="67"/>
      <c r="AI351" s="67"/>
      <c r="AJ351" s="33" t="s">
        <v>688</v>
      </c>
      <c r="AK351" s="40" t="s">
        <v>442</v>
      </c>
      <c r="AL351" s="40" t="s">
        <v>450</v>
      </c>
      <c r="AM351" s="43" t="s">
        <v>862</v>
      </c>
      <c r="AN351" s="45">
        <v>58.966666666790843</v>
      </c>
      <c r="AO351" s="67" t="s">
        <v>710</v>
      </c>
      <c r="AP351" s="33" t="s">
        <v>25</v>
      </c>
      <c r="AQ351" s="33" t="s">
        <v>158</v>
      </c>
      <c r="AR351" s="33" t="s">
        <v>1225</v>
      </c>
      <c r="AS351" s="33" t="s">
        <v>265</v>
      </c>
      <c r="AT351" s="33" t="s">
        <v>956</v>
      </c>
      <c r="AU351" s="119">
        <v>104.085866</v>
      </c>
      <c r="AV351" s="119">
        <v>40.958064</v>
      </c>
      <c r="AW351" s="119">
        <v>129.489867</v>
      </c>
      <c r="AX351" s="123">
        <v>274.53379699999999</v>
      </c>
      <c r="AY351" s="48">
        <v>4.5571919683257915</v>
      </c>
      <c r="AZ351" s="48">
        <v>2</v>
      </c>
      <c r="BA351" s="48">
        <v>6.5571919683257915</v>
      </c>
      <c r="BB351" s="123">
        <v>1.6775473484892596</v>
      </c>
      <c r="BC351" s="33">
        <v>5</v>
      </c>
      <c r="BD351" s="48">
        <v>2.9805418037844507</v>
      </c>
      <c r="BE351" s="33" t="s">
        <v>1657</v>
      </c>
      <c r="BF351" s="33">
        <v>44039</v>
      </c>
      <c r="BG351" s="33">
        <v>5314</v>
      </c>
      <c r="BH351" s="33">
        <v>44039</v>
      </c>
      <c r="BI351" s="33">
        <v>53016</v>
      </c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 t="s">
        <v>1022</v>
      </c>
      <c r="BU351" s="33" t="s">
        <v>1087</v>
      </c>
      <c r="BV351" s="33"/>
      <c r="BW351" s="33"/>
      <c r="BX351" s="33"/>
      <c r="BY351" s="33"/>
      <c r="BZ351" s="49"/>
    </row>
    <row r="352" spans="20:80" s="53" customFormat="1" x14ac:dyDescent="0.25">
      <c r="T352" s="94">
        <v>3387</v>
      </c>
      <c r="U352" s="54" t="s">
        <v>718</v>
      </c>
      <c r="V352" s="62">
        <v>45651.00277777778</v>
      </c>
      <c r="W352" s="63" t="s">
        <v>822</v>
      </c>
      <c r="X352" s="54" t="s">
        <v>719</v>
      </c>
      <c r="Y352" s="54">
        <v>1</v>
      </c>
      <c r="Z352" s="54" t="s">
        <v>7</v>
      </c>
      <c r="AA352" s="54" t="s">
        <v>620</v>
      </c>
      <c r="AB352" s="54" t="s">
        <v>621</v>
      </c>
      <c r="AC352" s="54" t="s">
        <v>1</v>
      </c>
      <c r="AD352" s="54" t="s">
        <v>1627</v>
      </c>
      <c r="AE352" s="54" t="s">
        <v>593</v>
      </c>
      <c r="AF352" s="63" t="s">
        <v>1513</v>
      </c>
      <c r="AG352" s="63" t="s">
        <v>652</v>
      </c>
      <c r="AH352" s="64"/>
      <c r="AI352" s="64"/>
      <c r="AJ352" s="54" t="s">
        <v>688</v>
      </c>
      <c r="AK352" s="50" t="s">
        <v>442</v>
      </c>
      <c r="AL352" s="50" t="s">
        <v>450</v>
      </c>
      <c r="AM352" s="57" t="s">
        <v>862</v>
      </c>
      <c r="AN352" s="59">
        <v>58.933333333348855</v>
      </c>
      <c r="AO352" s="64" t="s">
        <v>710</v>
      </c>
      <c r="AP352" s="54" t="s">
        <v>28</v>
      </c>
      <c r="AQ352" s="54" t="s">
        <v>158</v>
      </c>
      <c r="AR352" s="54" t="s">
        <v>1522</v>
      </c>
      <c r="AS352" s="54" t="s">
        <v>269</v>
      </c>
      <c r="AT352" s="54" t="s">
        <v>956</v>
      </c>
      <c r="AU352" s="120">
        <v>99.027780000000007</v>
      </c>
      <c r="AV352" s="120">
        <v>50.828659999999999</v>
      </c>
      <c r="AW352" s="120">
        <v>129.489867</v>
      </c>
      <c r="AX352" s="124">
        <v>279.34630700000002</v>
      </c>
      <c r="AY352" s="52">
        <v>4.711624578280543</v>
      </c>
      <c r="AZ352" s="52">
        <v>2</v>
      </c>
      <c r="BA352" s="52">
        <v>6.711624578280543</v>
      </c>
      <c r="BB352" s="124">
        <v>1.6389474517983393</v>
      </c>
      <c r="BC352" s="54">
        <v>1</v>
      </c>
      <c r="BD352" s="52">
        <v>0.61014768893459481</v>
      </c>
      <c r="BE352" s="33" t="s">
        <v>1657</v>
      </c>
      <c r="BF352" s="54">
        <v>44018</v>
      </c>
      <c r="BG352" s="54">
        <v>53009</v>
      </c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 t="s">
        <v>1336</v>
      </c>
      <c r="BU352" s="54"/>
      <c r="BV352" s="54"/>
      <c r="BW352" s="54"/>
      <c r="BX352" s="54"/>
      <c r="BY352" s="54"/>
      <c r="BZ352" s="61"/>
    </row>
    <row r="353" spans="20:78" s="53" customFormat="1" x14ac:dyDescent="0.25">
      <c r="T353" s="106">
        <v>3394</v>
      </c>
      <c r="U353" s="33" t="s">
        <v>743</v>
      </c>
      <c r="V353" s="39">
        <v>45652.102777777778</v>
      </c>
      <c r="W353" s="66" t="s">
        <v>1222</v>
      </c>
      <c r="X353" s="33" t="s">
        <v>481</v>
      </c>
      <c r="Y353" s="33">
        <v>1</v>
      </c>
      <c r="Z353" s="33" t="s">
        <v>487</v>
      </c>
      <c r="AA353" s="33" t="s">
        <v>620</v>
      </c>
      <c r="AB353" s="33" t="s">
        <v>624</v>
      </c>
      <c r="AC353" s="33" t="s">
        <v>1</v>
      </c>
      <c r="AD353" s="33" t="s">
        <v>1627</v>
      </c>
      <c r="AE353" s="33" t="s">
        <v>604</v>
      </c>
      <c r="AF353" s="66" t="s">
        <v>1571</v>
      </c>
      <c r="AG353" s="66" t="s">
        <v>716</v>
      </c>
      <c r="AH353" s="67"/>
      <c r="AI353" s="67"/>
      <c r="AJ353" s="33" t="s">
        <v>688</v>
      </c>
      <c r="AK353" s="40" t="s">
        <v>429</v>
      </c>
      <c r="AL353" s="40" t="s">
        <v>437</v>
      </c>
      <c r="AM353" s="43" t="s">
        <v>874</v>
      </c>
      <c r="AN353" s="45">
        <v>31.533333333267365</v>
      </c>
      <c r="AO353" s="67" t="s">
        <v>710</v>
      </c>
      <c r="AP353" s="33" t="s">
        <v>135</v>
      </c>
      <c r="AQ353" s="33" t="s">
        <v>26</v>
      </c>
      <c r="AR353" s="33" t="s">
        <v>1603</v>
      </c>
      <c r="AS353" s="33" t="s">
        <v>332</v>
      </c>
      <c r="AT353" s="33" t="s">
        <v>963</v>
      </c>
      <c r="AU353" s="119">
        <v>67.503619</v>
      </c>
      <c r="AV353" s="119">
        <v>34.741697000000002</v>
      </c>
      <c r="AW353" s="119">
        <v>56.144523999999997</v>
      </c>
      <c r="AX353" s="123">
        <v>158.38983999999999</v>
      </c>
      <c r="AY353" s="48">
        <v>2.71973081719457</v>
      </c>
      <c r="AZ353" s="48">
        <v>2</v>
      </c>
      <c r="BA353" s="48">
        <v>4.71973081719457</v>
      </c>
      <c r="BB353" s="123">
        <v>2.3306413916500541</v>
      </c>
      <c r="BC353" s="33">
        <v>1</v>
      </c>
      <c r="BD353" s="48">
        <v>0.42906643792677912</v>
      </c>
      <c r="BE353" s="33" t="s">
        <v>1657</v>
      </c>
      <c r="BF353" s="33">
        <v>44019</v>
      </c>
      <c r="BG353" s="33">
        <v>53034</v>
      </c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 t="s">
        <v>1027</v>
      </c>
      <c r="BU353" s="33"/>
      <c r="BV353" s="33"/>
      <c r="BW353" s="33"/>
      <c r="BX353" s="33"/>
      <c r="BY353" s="33"/>
      <c r="BZ353" s="49"/>
    </row>
    <row r="354" spans="20:78" s="53" customFormat="1" x14ac:dyDescent="0.25">
      <c r="T354" s="94">
        <v>3395</v>
      </c>
      <c r="U354" s="54" t="s">
        <v>742</v>
      </c>
      <c r="V354" s="62">
        <v>45652.47152777778</v>
      </c>
      <c r="W354" s="63" t="s">
        <v>495</v>
      </c>
      <c r="X354" s="54" t="s">
        <v>489</v>
      </c>
      <c r="Y354" s="54">
        <v>3</v>
      </c>
      <c r="Z354" s="54" t="s">
        <v>536</v>
      </c>
      <c r="AA354" s="54" t="s">
        <v>624</v>
      </c>
      <c r="AB354" s="54" t="s">
        <v>621</v>
      </c>
      <c r="AC354" s="54" t="s">
        <v>531</v>
      </c>
      <c r="AD354" s="54" t="s">
        <v>1627</v>
      </c>
      <c r="AE354" s="54" t="s">
        <v>600</v>
      </c>
      <c r="AF354" s="63" t="s">
        <v>556</v>
      </c>
      <c r="AG354" s="63" t="s">
        <v>490</v>
      </c>
      <c r="AH354" s="64"/>
      <c r="AI354" s="64" t="s">
        <v>514</v>
      </c>
      <c r="AJ354" s="54" t="s">
        <v>688</v>
      </c>
      <c r="AK354" s="50" t="s">
        <v>445</v>
      </c>
      <c r="AL354" s="50" t="s">
        <v>440</v>
      </c>
      <c r="AM354" s="57" t="s">
        <v>874</v>
      </c>
      <c r="AN354" s="59">
        <v>21.683333333290648</v>
      </c>
      <c r="AO354" s="64" t="s">
        <v>710</v>
      </c>
      <c r="AP354" s="54" t="s">
        <v>144</v>
      </c>
      <c r="AQ354" s="54" t="s">
        <v>123</v>
      </c>
      <c r="AR354" s="54" t="s">
        <v>928</v>
      </c>
      <c r="AS354" s="54" t="s">
        <v>312</v>
      </c>
      <c r="AT354" s="54" t="s">
        <v>936</v>
      </c>
      <c r="AU354" s="120">
        <v>114.698595</v>
      </c>
      <c r="AV354" s="120">
        <v>62.049070999999998</v>
      </c>
      <c r="AW354" s="120">
        <v>83.239863</v>
      </c>
      <c r="AX354" s="124">
        <v>259.98752899999999</v>
      </c>
      <c r="AY354" s="52">
        <v>4.5051851873303166</v>
      </c>
      <c r="AZ354" s="52">
        <v>2</v>
      </c>
      <c r="BA354" s="52">
        <v>6.5051851873303166</v>
      </c>
      <c r="BB354" s="124">
        <v>1.6909587787637332</v>
      </c>
      <c r="BC354" s="54">
        <v>3</v>
      </c>
      <c r="BD354" s="52">
        <v>1.77414141472645</v>
      </c>
      <c r="BE354" s="33" t="s">
        <v>1657</v>
      </c>
      <c r="BF354" s="54">
        <v>44027</v>
      </c>
      <c r="BG354" s="54">
        <v>53018</v>
      </c>
      <c r="BH354" s="54">
        <v>44027</v>
      </c>
      <c r="BI354" s="54">
        <v>53018</v>
      </c>
      <c r="BJ354" s="54">
        <v>44026</v>
      </c>
      <c r="BK354" s="54">
        <v>53011</v>
      </c>
      <c r="BL354" s="54"/>
      <c r="BM354" s="54"/>
      <c r="BN354" s="54"/>
      <c r="BO354" s="54"/>
      <c r="BP354" s="54"/>
      <c r="BQ354" s="54"/>
      <c r="BR354" s="54"/>
      <c r="BS354" s="54"/>
      <c r="BT354" s="54" t="s">
        <v>1075</v>
      </c>
      <c r="BU354" s="54" t="s">
        <v>988</v>
      </c>
      <c r="BV354" s="54"/>
      <c r="BW354" s="54"/>
      <c r="BX354" s="54"/>
      <c r="BY354" s="54"/>
      <c r="BZ354" s="61"/>
    </row>
    <row r="355" spans="20:78" s="53" customFormat="1" x14ac:dyDescent="0.25">
      <c r="T355" s="106">
        <v>3399</v>
      </c>
      <c r="U355" s="33" t="s">
        <v>745</v>
      </c>
      <c r="V355" s="39">
        <v>45652.593055555553</v>
      </c>
      <c r="W355" s="66" t="s">
        <v>572</v>
      </c>
      <c r="X355" s="33" t="s">
        <v>553</v>
      </c>
      <c r="Y355" s="33">
        <v>1</v>
      </c>
      <c r="Z355" s="33" t="s">
        <v>554</v>
      </c>
      <c r="AA355" s="33" t="s">
        <v>620</v>
      </c>
      <c r="AB355" s="33" t="s">
        <v>622</v>
      </c>
      <c r="AC355" s="33" t="s">
        <v>1</v>
      </c>
      <c r="AD355" s="33" t="s">
        <v>1627</v>
      </c>
      <c r="AE355" s="33" t="s">
        <v>604</v>
      </c>
      <c r="AF355" s="66" t="s">
        <v>547</v>
      </c>
      <c r="AG355" s="66" t="s">
        <v>757</v>
      </c>
      <c r="AH355" s="67"/>
      <c r="AI355" s="67"/>
      <c r="AJ355" s="33" t="s">
        <v>687</v>
      </c>
      <c r="AK355" s="33" t="s">
        <v>435</v>
      </c>
      <c r="AL355" s="33" t="s">
        <v>435</v>
      </c>
      <c r="AM355" s="67" t="s">
        <v>874</v>
      </c>
      <c r="AN355" s="119">
        <v>19.766666666662786</v>
      </c>
      <c r="AO355" s="67" t="s">
        <v>710</v>
      </c>
      <c r="AP355" s="33" t="s">
        <v>20</v>
      </c>
      <c r="AQ355" s="33" t="s">
        <v>33</v>
      </c>
      <c r="AR355" s="33" t="s">
        <v>886</v>
      </c>
      <c r="AS355" s="33" t="s">
        <v>350</v>
      </c>
      <c r="AT355" s="33" t="s">
        <v>1625</v>
      </c>
      <c r="AU355" s="119">
        <v>59.176434</v>
      </c>
      <c r="AV355" s="119">
        <v>31.536093000000001</v>
      </c>
      <c r="AW355" s="119">
        <v>63.818027000000001</v>
      </c>
      <c r="AX355" s="123">
        <v>154.530554</v>
      </c>
      <c r="AY355" s="48">
        <v>2.6342481945701359</v>
      </c>
      <c r="AZ355" s="48">
        <v>2</v>
      </c>
      <c r="BA355" s="48">
        <v>4.6342481945701355</v>
      </c>
      <c r="BB355" s="123">
        <v>2.3736320408752603</v>
      </c>
      <c r="BC355" s="33">
        <v>1</v>
      </c>
      <c r="BD355" s="48">
        <v>0.42129529041546682</v>
      </c>
      <c r="BE355" s="33" t="s">
        <v>1687</v>
      </c>
      <c r="BF355" s="33" t="s">
        <v>1035</v>
      </c>
      <c r="BG355" s="33" t="s">
        <v>1036</v>
      </c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49" t="s">
        <v>1040</v>
      </c>
      <c r="BU355" s="33"/>
      <c r="BV355" s="33"/>
      <c r="BW355" s="33"/>
      <c r="BX355" s="33"/>
      <c r="BY355" s="33"/>
      <c r="BZ355" s="49"/>
    </row>
    <row r="356" spans="20:78" s="53" customFormat="1" x14ac:dyDescent="0.25">
      <c r="T356" s="94">
        <v>3407</v>
      </c>
      <c r="U356" s="54" t="s">
        <v>743</v>
      </c>
      <c r="V356" s="62">
        <v>45652.762499999997</v>
      </c>
      <c r="W356" s="63" t="s">
        <v>1123</v>
      </c>
      <c r="X356" s="54" t="s">
        <v>503</v>
      </c>
      <c r="Y356" s="54">
        <v>1</v>
      </c>
      <c r="Z356" s="54" t="s">
        <v>501</v>
      </c>
      <c r="AA356" s="54" t="s">
        <v>620</v>
      </c>
      <c r="AB356" s="54" t="s">
        <v>621</v>
      </c>
      <c r="AC356" s="54" t="s">
        <v>531</v>
      </c>
      <c r="AD356" s="54" t="s">
        <v>1627</v>
      </c>
      <c r="AE356" s="54" t="s">
        <v>604</v>
      </c>
      <c r="AF356" s="63" t="s">
        <v>1421</v>
      </c>
      <c r="AG356" s="63" t="s">
        <v>1562</v>
      </c>
      <c r="AH356" s="64"/>
      <c r="AI356" s="64" t="s">
        <v>633</v>
      </c>
      <c r="AJ356" s="54" t="s">
        <v>688</v>
      </c>
      <c r="AK356" s="50" t="s">
        <v>461</v>
      </c>
      <c r="AL356" s="50" t="s">
        <v>434</v>
      </c>
      <c r="AM356" s="57" t="s">
        <v>874</v>
      </c>
      <c r="AN356" s="59">
        <v>15.700000000011642</v>
      </c>
      <c r="AO356" s="64" t="s">
        <v>710</v>
      </c>
      <c r="AP356" s="54" t="s">
        <v>82</v>
      </c>
      <c r="AQ356" s="54" t="s">
        <v>35</v>
      </c>
      <c r="AR356" s="54" t="s">
        <v>1439</v>
      </c>
      <c r="AS356" s="54" t="s">
        <v>345</v>
      </c>
      <c r="AT356" s="54" t="s">
        <v>1601</v>
      </c>
      <c r="AU356" s="120">
        <v>114.536739</v>
      </c>
      <c r="AV356" s="120">
        <v>162.603692</v>
      </c>
      <c r="AW356" s="120">
        <v>76.119174000000001</v>
      </c>
      <c r="AX356" s="124">
        <v>353.25960499999997</v>
      </c>
      <c r="AY356" s="52">
        <v>6.7591371158371034</v>
      </c>
      <c r="AZ356" s="52">
        <v>12</v>
      </c>
      <c r="BA356" s="52">
        <v>18.759137115837103</v>
      </c>
      <c r="BB356" s="124">
        <v>0.58638091571458395</v>
      </c>
      <c r="BC356" s="54">
        <v>1</v>
      </c>
      <c r="BD356" s="52">
        <v>1.7053761014397366</v>
      </c>
      <c r="BE356" s="33" t="s">
        <v>1687</v>
      </c>
      <c r="BF356" s="54" t="s">
        <v>1029</v>
      </c>
      <c r="BG356" s="54" t="s">
        <v>1030</v>
      </c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61" t="s">
        <v>1487</v>
      </c>
    </row>
    <row r="357" spans="20:78" s="53" customFormat="1" x14ac:dyDescent="0.25">
      <c r="T357" s="106">
        <v>3408</v>
      </c>
      <c r="U357" s="33" t="s">
        <v>743</v>
      </c>
      <c r="V357" s="39">
        <v>45652.762499999997</v>
      </c>
      <c r="W357" s="66" t="s">
        <v>1123</v>
      </c>
      <c r="X357" s="33" t="s">
        <v>489</v>
      </c>
      <c r="Y357" s="33">
        <v>1</v>
      </c>
      <c r="Z357" s="33" t="s">
        <v>501</v>
      </c>
      <c r="AA357" s="33" t="s">
        <v>620</v>
      </c>
      <c r="AB357" s="33" t="s">
        <v>621</v>
      </c>
      <c r="AC357" s="33" t="s">
        <v>531</v>
      </c>
      <c r="AD357" s="33" t="s">
        <v>1627</v>
      </c>
      <c r="AE357" s="33" t="s">
        <v>604</v>
      </c>
      <c r="AF357" s="66" t="s">
        <v>1421</v>
      </c>
      <c r="AG357" s="66" t="s">
        <v>1562</v>
      </c>
      <c r="AH357" s="67"/>
      <c r="AI357" s="67" t="s">
        <v>633</v>
      </c>
      <c r="AJ357" s="33" t="s">
        <v>688</v>
      </c>
      <c r="AK357" s="40" t="s">
        <v>461</v>
      </c>
      <c r="AL357" s="40" t="s">
        <v>434</v>
      </c>
      <c r="AM357" s="43" t="s">
        <v>874</v>
      </c>
      <c r="AN357" s="45">
        <v>15.700000000011642</v>
      </c>
      <c r="AO357" s="67" t="s">
        <v>710</v>
      </c>
      <c r="AP357" s="33" t="s">
        <v>82</v>
      </c>
      <c r="AQ357" s="33" t="s">
        <v>35</v>
      </c>
      <c r="AR357" s="33" t="s">
        <v>1439</v>
      </c>
      <c r="AS357" s="33" t="s">
        <v>345</v>
      </c>
      <c r="AT357" s="33" t="s">
        <v>1601</v>
      </c>
      <c r="AU357" s="119">
        <v>114.536739</v>
      </c>
      <c r="AV357" s="119">
        <v>162.603692</v>
      </c>
      <c r="AW357" s="119">
        <v>76.119174000000001</v>
      </c>
      <c r="AX357" s="123">
        <v>353.25960499999997</v>
      </c>
      <c r="AY357" s="48">
        <v>6.7591371158371034</v>
      </c>
      <c r="AZ357" s="48">
        <v>13</v>
      </c>
      <c r="BA357" s="48">
        <v>19.759137115837103</v>
      </c>
      <c r="BB357" s="123">
        <v>0.55670447224051167</v>
      </c>
      <c r="BC357" s="33">
        <v>1</v>
      </c>
      <c r="BD357" s="48">
        <v>1.7962851923488274</v>
      </c>
      <c r="BE357" s="33" t="s">
        <v>1687</v>
      </c>
      <c r="BF357" s="33" t="s">
        <v>1033</v>
      </c>
      <c r="BG357" s="33" t="s">
        <v>1034</v>
      </c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49" t="s">
        <v>1039</v>
      </c>
    </row>
    <row r="358" spans="20:78" s="53" customFormat="1" x14ac:dyDescent="0.25">
      <c r="T358" s="94">
        <v>3409</v>
      </c>
      <c r="U358" s="54" t="s">
        <v>743</v>
      </c>
      <c r="V358" s="62">
        <v>45652.762499999997</v>
      </c>
      <c r="W358" s="63" t="s">
        <v>1123</v>
      </c>
      <c r="X358" s="54" t="s">
        <v>507</v>
      </c>
      <c r="Y358" s="54">
        <v>1</v>
      </c>
      <c r="Z358" s="54" t="s">
        <v>501</v>
      </c>
      <c r="AA358" s="54" t="s">
        <v>620</v>
      </c>
      <c r="AB358" s="54" t="s">
        <v>621</v>
      </c>
      <c r="AC358" s="54" t="s">
        <v>531</v>
      </c>
      <c r="AD358" s="54" t="s">
        <v>1627</v>
      </c>
      <c r="AE358" s="54" t="s">
        <v>604</v>
      </c>
      <c r="AF358" s="63" t="s">
        <v>1421</v>
      </c>
      <c r="AG358" s="63" t="s">
        <v>513</v>
      </c>
      <c r="AH358" s="64"/>
      <c r="AI358" s="64" t="s">
        <v>633</v>
      </c>
      <c r="AJ358" s="54" t="s">
        <v>688</v>
      </c>
      <c r="AK358" s="50" t="s">
        <v>461</v>
      </c>
      <c r="AL358" s="50" t="s">
        <v>426</v>
      </c>
      <c r="AM358" s="57" t="s">
        <v>874</v>
      </c>
      <c r="AN358" s="59">
        <v>15.700000000011642</v>
      </c>
      <c r="AO358" s="64" t="s">
        <v>710</v>
      </c>
      <c r="AP358" s="54" t="s">
        <v>82</v>
      </c>
      <c r="AQ358" s="54" t="s">
        <v>10</v>
      </c>
      <c r="AR358" s="54" t="s">
        <v>1439</v>
      </c>
      <c r="AS358" s="54" t="s">
        <v>83</v>
      </c>
      <c r="AT358" s="54" t="s">
        <v>955</v>
      </c>
      <c r="AU358" s="120">
        <v>114.536739</v>
      </c>
      <c r="AV358" s="120">
        <v>116.794128</v>
      </c>
      <c r="AW358" s="120">
        <v>6.7003190000000004</v>
      </c>
      <c r="AX358" s="124">
        <v>238.03118600000002</v>
      </c>
      <c r="AY358" s="52">
        <v>4.6132826371040725</v>
      </c>
      <c r="AZ358" s="52">
        <v>14</v>
      </c>
      <c r="BA358" s="52">
        <v>18.613282637104071</v>
      </c>
      <c r="BB358" s="124">
        <v>0.59097582164644036</v>
      </c>
      <c r="BC358" s="54">
        <v>1</v>
      </c>
      <c r="BD358" s="52">
        <v>1.6921166033730972</v>
      </c>
      <c r="BE358" s="33" t="s">
        <v>1657</v>
      </c>
      <c r="BF358" s="54">
        <v>44040</v>
      </c>
      <c r="BG358" s="54">
        <v>53010</v>
      </c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61" t="s">
        <v>1215</v>
      </c>
    </row>
    <row r="359" spans="20:78" s="53" customFormat="1" x14ac:dyDescent="0.25">
      <c r="T359" s="94">
        <v>3406</v>
      </c>
      <c r="U359" s="54" t="s">
        <v>745</v>
      </c>
      <c r="V359" s="62">
        <v>45652.792361111111</v>
      </c>
      <c r="W359" s="63" t="s">
        <v>557</v>
      </c>
      <c r="X359" s="54" t="s">
        <v>537</v>
      </c>
      <c r="Y359" s="54">
        <v>1</v>
      </c>
      <c r="Z359" s="54" t="s">
        <v>823</v>
      </c>
      <c r="AA359" s="54" t="s">
        <v>620</v>
      </c>
      <c r="AB359" s="54" t="s">
        <v>624</v>
      </c>
      <c r="AC359" s="54" t="s">
        <v>531</v>
      </c>
      <c r="AD359" s="54" t="s">
        <v>1627</v>
      </c>
      <c r="AE359" s="54" t="s">
        <v>600</v>
      </c>
      <c r="AF359" s="63" t="s">
        <v>1667</v>
      </c>
      <c r="AG359" s="63" t="s">
        <v>504</v>
      </c>
      <c r="AH359" s="64" t="s">
        <v>1668</v>
      </c>
      <c r="AI359" s="64" t="s">
        <v>633</v>
      </c>
      <c r="AJ359" s="54" t="s">
        <v>687</v>
      </c>
      <c r="AK359" s="50" t="s">
        <v>463</v>
      </c>
      <c r="AL359" s="50" t="s">
        <v>434</v>
      </c>
      <c r="AM359" s="57" t="s">
        <v>874</v>
      </c>
      <c r="AN359" s="59">
        <v>13.983333333337214</v>
      </c>
      <c r="AO359" s="64" t="s">
        <v>710</v>
      </c>
      <c r="AP359" s="54" t="s">
        <v>58</v>
      </c>
      <c r="AQ359" s="54" t="s">
        <v>32</v>
      </c>
      <c r="AR359" s="54" t="s">
        <v>1669</v>
      </c>
      <c r="AS359" s="54" t="s">
        <v>337</v>
      </c>
      <c r="AT359" s="54" t="s">
        <v>1269</v>
      </c>
      <c r="AU359" s="120">
        <v>106.39157</v>
      </c>
      <c r="AV359" s="120">
        <v>42.098756000000002</v>
      </c>
      <c r="AW359" s="120">
        <v>68.924057000000005</v>
      </c>
      <c r="AX359" s="124">
        <v>217.41438300000002</v>
      </c>
      <c r="AY359" s="52">
        <v>3.6877224570135749</v>
      </c>
      <c r="AZ359" s="52">
        <v>19</v>
      </c>
      <c r="BA359" s="52">
        <v>22.687722457013574</v>
      </c>
      <c r="BB359" s="124">
        <v>0.48484373082585519</v>
      </c>
      <c r="BC359" s="54">
        <v>1</v>
      </c>
      <c r="BD359" s="52">
        <v>2.0625202233648707</v>
      </c>
      <c r="BE359" s="54" t="s">
        <v>1686</v>
      </c>
      <c r="BF359" s="54" t="s">
        <v>1445</v>
      </c>
      <c r="BG359" s="54" t="s">
        <v>1446</v>
      </c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61" t="s">
        <v>1449</v>
      </c>
    </row>
    <row r="360" spans="20:78" s="53" customFormat="1" x14ac:dyDescent="0.25">
      <c r="T360" s="106">
        <v>3383</v>
      </c>
      <c r="U360" s="33" t="s">
        <v>743</v>
      </c>
      <c r="V360" s="39">
        <v>45650.980555555558</v>
      </c>
      <c r="W360" s="66" t="s">
        <v>1634</v>
      </c>
      <c r="X360" s="33" t="s">
        <v>489</v>
      </c>
      <c r="Y360" s="33">
        <v>1</v>
      </c>
      <c r="Z360" s="33" t="s">
        <v>8</v>
      </c>
      <c r="AA360" s="33" t="s">
        <v>620</v>
      </c>
      <c r="AB360" s="33" t="s">
        <v>624</v>
      </c>
      <c r="AC360" s="33" t="s">
        <v>1</v>
      </c>
      <c r="AD360" s="33" t="s">
        <v>1583</v>
      </c>
      <c r="AE360" s="33" t="s">
        <v>604</v>
      </c>
      <c r="AF360" s="66" t="s">
        <v>696</v>
      </c>
      <c r="AG360" s="66" t="s">
        <v>1635</v>
      </c>
      <c r="AH360" s="67"/>
      <c r="AI360" s="67"/>
      <c r="AJ360" s="33" t="s">
        <v>687</v>
      </c>
      <c r="AK360" s="40" t="e">
        <f>VLOOKUP(LEFT(Solicitacao_Prancha[[#This Row],[ORIGEM]],4),#REF!,2,0)</f>
        <v>#REF!</v>
      </c>
      <c r="AL360" s="40" t="e">
        <f>VLOOKUP(LEFT(Solicitacao_Prancha[[#This Row],[DESTINO]],4),#REF!,2,0)</f>
        <v>#REF!</v>
      </c>
      <c r="AM360" s="43" t="str">
        <f t="shared" ref="AM360" si="128">IF(AN360&gt;=48,"Aderente","Não Aderente")</f>
        <v>Não Aderente</v>
      </c>
      <c r="AN360" s="45">
        <f>((CONCATENATE(Solicitacao_Prancha[[#This Row],[DATA MOVIMENTAÇÃO]]," ",Solicitacao_Prancha[[#This Row],[HORA MOVIMENTAÇÃO]])-Solicitacao_Prancha[[#This Row],[DATA SOLICITAÇÃO]])*24)+3</f>
        <v>23.016666666604578</v>
      </c>
      <c r="AO360" s="67" t="s">
        <v>710</v>
      </c>
      <c r="AP360" s="33" t="str">
        <f>LEFT(Solicitacao_Prancha[[#This Row],[ORIGEM]],4)</f>
        <v>0486</v>
      </c>
      <c r="AQ360" s="33" t="str">
        <f>LEFT(Solicitacao_Prancha[[#This Row],[DESTINO]],4)</f>
        <v>2081</v>
      </c>
      <c r="AR360" s="33" t="str">
        <f t="shared" ref="AR360:AS360" si="129">CONCATENATE(AO360,AP360)</f>
        <v>Lençóis Paulista0486</v>
      </c>
      <c r="AS360" s="33" t="str">
        <f t="shared" si="129"/>
        <v>04862081</v>
      </c>
      <c r="AT360" s="33" t="str">
        <f t="shared" ref="AT360" si="130">CONCATENATE(AO360,AQ360)</f>
        <v>Lençóis Paulista2081</v>
      </c>
      <c r="AU360" s="119" t="e">
        <f>VLOOKUP(AR360,#REF!,2,0)</f>
        <v>#REF!</v>
      </c>
      <c r="AV360" s="119" t="e">
        <f>VLOOKUP(AS360,#REF!,2,0)</f>
        <v>#REF!</v>
      </c>
      <c r="AW360" s="119" t="e">
        <f>VLOOKUP(AT360,#REF!,2,0)</f>
        <v>#REF!</v>
      </c>
      <c r="AX360" s="123">
        <f t="shared" ref="AX360" si="131">IFERROR(SUM(AU360:AW360),200)</f>
        <v>200</v>
      </c>
      <c r="AY360" s="48" t="e">
        <f t="shared" ref="AY360" si="132">(AU360/65)+(AV360/42.5)+(AW360/65)</f>
        <v>#REF!</v>
      </c>
      <c r="AZ360" s="48">
        <v>2</v>
      </c>
      <c r="BA360" s="48" t="e">
        <f t="shared" ref="BA360" si="133">(AY360+AZ360)</f>
        <v>#REF!</v>
      </c>
      <c r="BB360" s="123" t="e">
        <f t="shared" ref="BB360" si="134">11/BA360</f>
        <v>#REF!</v>
      </c>
      <c r="BC360" s="33">
        <f>Solicitacao_Prancha[[#This Row],[QUANT EQUIP]]</f>
        <v>1</v>
      </c>
      <c r="BD360" s="48" t="e">
        <f t="shared" ref="BD360" si="135">BC360/BB360</f>
        <v>#REF!</v>
      </c>
      <c r="BE360" s="33" t="s">
        <v>1657</v>
      </c>
      <c r="BF360" s="33">
        <v>44003</v>
      </c>
      <c r="BG360" s="33">
        <v>53003</v>
      </c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49" t="s">
        <v>1049</v>
      </c>
    </row>
    <row r="361" spans="20:78" s="53" customFormat="1" x14ac:dyDescent="0.25">
      <c r="T361" s="106">
        <v>3412</v>
      </c>
      <c r="U361" s="33" t="s">
        <v>745</v>
      </c>
      <c r="V361" s="39">
        <v>45652.838888888888</v>
      </c>
      <c r="W361" s="66" t="s">
        <v>539</v>
      </c>
      <c r="X361" s="33" t="s">
        <v>497</v>
      </c>
      <c r="Y361" s="33">
        <v>3</v>
      </c>
      <c r="Z361" s="33" t="s">
        <v>518</v>
      </c>
      <c r="AA361" s="33" t="s">
        <v>624</v>
      </c>
      <c r="AB361" s="33" t="s">
        <v>622</v>
      </c>
      <c r="AC361" s="33" t="s">
        <v>531</v>
      </c>
      <c r="AD361" s="33" t="s">
        <v>1627</v>
      </c>
      <c r="AE361" s="33" t="s">
        <v>604</v>
      </c>
      <c r="AF361" s="66" t="s">
        <v>568</v>
      </c>
      <c r="AG361" s="66" t="s">
        <v>580</v>
      </c>
      <c r="AH361" s="67" t="s">
        <v>1671</v>
      </c>
      <c r="AI361" s="67" t="s">
        <v>651</v>
      </c>
      <c r="AJ361" s="33" t="s">
        <v>688</v>
      </c>
      <c r="AK361" s="40" t="s">
        <v>424</v>
      </c>
      <c r="AL361" s="40" t="s">
        <v>424</v>
      </c>
      <c r="AM361" s="43" t="s">
        <v>874</v>
      </c>
      <c r="AN361" s="45">
        <v>13.866666666639503</v>
      </c>
      <c r="AO361" s="67" t="s">
        <v>710</v>
      </c>
      <c r="AP361" s="33" t="s">
        <v>102</v>
      </c>
      <c r="AQ361" s="33" t="s">
        <v>155</v>
      </c>
      <c r="AR361" s="33" t="s">
        <v>1403</v>
      </c>
      <c r="AS361" s="33" t="s">
        <v>210</v>
      </c>
      <c r="AT361" s="33" t="s">
        <v>1309</v>
      </c>
      <c r="AU361" s="119">
        <v>67.867659000000003</v>
      </c>
      <c r="AV361" s="119">
        <v>21.247710000000001</v>
      </c>
      <c r="AW361" s="119">
        <v>56.160110000000003</v>
      </c>
      <c r="AX361" s="123">
        <v>145.27547900000002</v>
      </c>
      <c r="AY361" s="48">
        <v>2.408065640723982</v>
      </c>
      <c r="AZ361" s="48">
        <v>23</v>
      </c>
      <c r="BA361" s="48">
        <v>25.408065640723983</v>
      </c>
      <c r="BB361" s="123">
        <v>0.43293339034708839</v>
      </c>
      <c r="BC361" s="33">
        <v>3</v>
      </c>
      <c r="BD361" s="48">
        <v>6.929472447470177</v>
      </c>
      <c r="BE361" s="54" t="s">
        <v>1686</v>
      </c>
      <c r="BF361" s="33" t="s">
        <v>1532</v>
      </c>
      <c r="BG361" s="33" t="s">
        <v>1533</v>
      </c>
      <c r="BH361" s="33" t="s">
        <v>1447</v>
      </c>
      <c r="BI361" s="33" t="s">
        <v>1448</v>
      </c>
      <c r="BJ361" s="33" t="s">
        <v>1357</v>
      </c>
      <c r="BK361" s="33" t="s">
        <v>1358</v>
      </c>
      <c r="BL361" s="33"/>
      <c r="BM361" s="33"/>
      <c r="BN361" s="33"/>
      <c r="BO361" s="33"/>
      <c r="BP361" s="33"/>
      <c r="BQ361" s="33"/>
      <c r="BR361" s="33"/>
      <c r="BS361" s="33"/>
      <c r="BT361" s="49" t="s">
        <v>1689</v>
      </c>
      <c r="BU361" s="49" t="s">
        <v>1450</v>
      </c>
      <c r="BV361" s="49" t="s">
        <v>1451</v>
      </c>
    </row>
    <row r="362" spans="20:78" s="53" customFormat="1" x14ac:dyDescent="0.25">
      <c r="T362" s="106">
        <v>3437</v>
      </c>
      <c r="U362" s="33" t="s">
        <v>718</v>
      </c>
      <c r="V362" s="39">
        <v>45653.640972222223</v>
      </c>
      <c r="W362" s="66" t="s">
        <v>822</v>
      </c>
      <c r="X362" s="33" t="s">
        <v>719</v>
      </c>
      <c r="Y362" s="33">
        <v>1</v>
      </c>
      <c r="Z362" s="33" t="s">
        <v>7</v>
      </c>
      <c r="AA362" s="33" t="s">
        <v>620</v>
      </c>
      <c r="AB362" s="33" t="s">
        <v>621</v>
      </c>
      <c r="AC362" s="33" t="s">
        <v>531</v>
      </c>
      <c r="AD362" s="33" t="s">
        <v>1627</v>
      </c>
      <c r="AE362" s="33" t="s">
        <v>1683</v>
      </c>
      <c r="AF362" s="66" t="s">
        <v>682</v>
      </c>
      <c r="AG362" s="66" t="s">
        <v>1513</v>
      </c>
      <c r="AH362" s="67"/>
      <c r="AI362" s="67" t="s">
        <v>848</v>
      </c>
      <c r="AJ362" s="33" t="s">
        <v>688</v>
      </c>
      <c r="AK362" s="40" t="s">
        <v>442</v>
      </c>
      <c r="AL362" s="40" t="s">
        <v>442</v>
      </c>
      <c r="AM362" s="43" t="s">
        <v>874</v>
      </c>
      <c r="AN362" s="45">
        <v>1.6666666720993817E-2</v>
      </c>
      <c r="AO362" s="67" t="s">
        <v>710</v>
      </c>
      <c r="AP362" s="33" t="s">
        <v>25</v>
      </c>
      <c r="AQ362" s="33" t="s">
        <v>28</v>
      </c>
      <c r="AR362" s="33" t="s">
        <v>1225</v>
      </c>
      <c r="AS362" s="33" t="s">
        <v>315</v>
      </c>
      <c r="AT362" s="33" t="s">
        <v>1522</v>
      </c>
      <c r="AU362" s="119">
        <v>104.085866</v>
      </c>
      <c r="AV362" s="119">
        <v>15.975973</v>
      </c>
      <c r="AW362" s="119">
        <v>99.027780000000007</v>
      </c>
      <c r="AX362" s="123">
        <v>219.089619</v>
      </c>
      <c r="AY362" s="48">
        <v>3.5007305701357465</v>
      </c>
      <c r="AZ362" s="48">
        <v>48</v>
      </c>
      <c r="BA362" s="48">
        <v>51.500730570135744</v>
      </c>
      <c r="BB362" s="123">
        <v>0.21358920307003729</v>
      </c>
      <c r="BC362" s="33">
        <v>1</v>
      </c>
      <c r="BD362" s="48">
        <v>4.6818845972850678</v>
      </c>
      <c r="BE362" s="33" t="s">
        <v>1657</v>
      </c>
      <c r="BF362" s="33">
        <v>44039</v>
      </c>
      <c r="BG362" s="33">
        <v>53016</v>
      </c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49" t="s">
        <v>1022</v>
      </c>
    </row>
    <row r="363" spans="20:78" s="53" customFormat="1" x14ac:dyDescent="0.25">
      <c r="T363" s="94">
        <v>3376</v>
      </c>
      <c r="U363" s="54" t="s">
        <v>718</v>
      </c>
      <c r="V363" s="62">
        <v>45650.741666666669</v>
      </c>
      <c r="W363" s="63" t="s">
        <v>576</v>
      </c>
      <c r="X363" s="54" t="s">
        <v>744</v>
      </c>
      <c r="Y363" s="54">
        <v>5</v>
      </c>
      <c r="Z363" s="54" t="s">
        <v>509</v>
      </c>
      <c r="AA363" s="54" t="s">
        <v>624</v>
      </c>
      <c r="AB363" s="54" t="s">
        <v>621</v>
      </c>
      <c r="AC363" s="54" t="s">
        <v>1</v>
      </c>
      <c r="AD363" s="54" t="s">
        <v>1629</v>
      </c>
      <c r="AE363" s="54" t="s">
        <v>613</v>
      </c>
      <c r="AF363" s="63" t="s">
        <v>1001</v>
      </c>
      <c r="AG363" s="63" t="s">
        <v>1628</v>
      </c>
      <c r="AH363" s="64"/>
      <c r="AI363" s="64"/>
      <c r="AJ363" s="54" t="s">
        <v>688</v>
      </c>
      <c r="AK363" s="50" t="s">
        <v>467</v>
      </c>
      <c r="AL363" s="50" t="s">
        <v>442</v>
      </c>
      <c r="AM363" s="57" t="s">
        <v>862</v>
      </c>
      <c r="AN363" s="59">
        <v>82.699999999953434</v>
      </c>
      <c r="AO363" s="64" t="s">
        <v>710</v>
      </c>
      <c r="AP363" s="54" t="s">
        <v>29</v>
      </c>
      <c r="AQ363" s="54" t="s">
        <v>115</v>
      </c>
      <c r="AR363" s="54" t="s">
        <v>1224</v>
      </c>
      <c r="AS363" s="54" t="s">
        <v>226</v>
      </c>
      <c r="AT363" s="54" t="s">
        <v>1654</v>
      </c>
      <c r="AU363" s="120">
        <v>123.51138899999999</v>
      </c>
      <c r="AV363" s="120">
        <v>36.269872999999997</v>
      </c>
      <c r="AW363" s="120">
        <v>108.03730899999999</v>
      </c>
      <c r="AX363" s="124">
        <v>267.81857100000002</v>
      </c>
      <c r="AY363" s="52">
        <v>4.4156964380090491</v>
      </c>
      <c r="AZ363" s="52">
        <v>2</v>
      </c>
      <c r="BA363" s="52">
        <v>6.4156964380090491</v>
      </c>
      <c r="BB363" s="124">
        <v>1.7145449611412062</v>
      </c>
      <c r="BC363" s="54">
        <v>5</v>
      </c>
      <c r="BD363" s="52">
        <v>2.9162256536404767</v>
      </c>
      <c r="BE363" s="54" t="s">
        <v>1657</v>
      </c>
      <c r="BF363" s="54">
        <v>44013</v>
      </c>
      <c r="BG363" s="54">
        <v>53007</v>
      </c>
      <c r="BH363" s="54">
        <v>44032</v>
      </c>
      <c r="BI363" s="54">
        <v>53003</v>
      </c>
      <c r="BJ363" s="54">
        <v>44036</v>
      </c>
      <c r="BK363" s="54">
        <v>53011</v>
      </c>
      <c r="BL363" s="54">
        <v>44037</v>
      </c>
      <c r="BM363" s="54">
        <v>53010</v>
      </c>
      <c r="BN363" s="54" t="s">
        <v>978</v>
      </c>
      <c r="BO363" s="54" t="s">
        <v>1621</v>
      </c>
      <c r="BP363" s="54" t="s">
        <v>1166</v>
      </c>
      <c r="BQ363" s="54" t="s">
        <v>1100</v>
      </c>
      <c r="BR363" s="54"/>
      <c r="BS363" s="54"/>
      <c r="BT363" s="61"/>
    </row>
    <row r="364" spans="20:78" s="53" customFormat="1" x14ac:dyDescent="0.25">
      <c r="T364" s="106">
        <v>3388</v>
      </c>
      <c r="U364" s="33" t="s">
        <v>718</v>
      </c>
      <c r="V364" s="39">
        <v>45651.004166666666</v>
      </c>
      <c r="W364" s="66" t="s">
        <v>822</v>
      </c>
      <c r="X364" s="33" t="s">
        <v>719</v>
      </c>
      <c r="Y364" s="33">
        <v>3</v>
      </c>
      <c r="Z364" s="33" t="s">
        <v>7</v>
      </c>
      <c r="AA364" s="33" t="s">
        <v>624</v>
      </c>
      <c r="AB364" s="33" t="s">
        <v>621</v>
      </c>
      <c r="AC364" s="33" t="s">
        <v>1</v>
      </c>
      <c r="AD364" s="33" t="s">
        <v>1629</v>
      </c>
      <c r="AE364" s="33" t="s">
        <v>593</v>
      </c>
      <c r="AF364" s="66" t="s">
        <v>682</v>
      </c>
      <c r="AG364" s="66" t="s">
        <v>652</v>
      </c>
      <c r="AH364" s="67"/>
      <c r="AI364" s="67"/>
      <c r="AJ364" s="33" t="s">
        <v>688</v>
      </c>
      <c r="AK364" s="40" t="s">
        <v>442</v>
      </c>
      <c r="AL364" s="40" t="s">
        <v>450</v>
      </c>
      <c r="AM364" s="43" t="s">
        <v>862</v>
      </c>
      <c r="AN364" s="45">
        <v>82.900000000081491</v>
      </c>
      <c r="AO364" s="67" t="s">
        <v>710</v>
      </c>
      <c r="AP364" s="33" t="s">
        <v>25</v>
      </c>
      <c r="AQ364" s="33" t="s">
        <v>158</v>
      </c>
      <c r="AR364" s="33" t="s">
        <v>1225</v>
      </c>
      <c r="AS364" s="33" t="s">
        <v>265</v>
      </c>
      <c r="AT364" s="33" t="s">
        <v>956</v>
      </c>
      <c r="AU364" s="119">
        <v>104.085866</v>
      </c>
      <c r="AV364" s="119">
        <v>40.958064</v>
      </c>
      <c r="AW364" s="119">
        <v>129.489867</v>
      </c>
      <c r="AX364" s="123">
        <v>274.53379699999999</v>
      </c>
      <c r="AY364" s="48">
        <v>4.5571919683257915</v>
      </c>
      <c r="AZ364" s="48">
        <v>2</v>
      </c>
      <c r="BA364" s="48">
        <v>6.5571919683257915</v>
      </c>
      <c r="BB364" s="123">
        <v>1.6775473484892596</v>
      </c>
      <c r="BC364" s="33">
        <v>3</v>
      </c>
      <c r="BD364" s="48">
        <v>1.7883250822706704</v>
      </c>
      <c r="BE364" s="33" t="s">
        <v>1488</v>
      </c>
      <c r="BF364" s="164" t="s">
        <v>1745</v>
      </c>
      <c r="BG364" s="164" t="s">
        <v>1746</v>
      </c>
      <c r="BH364" s="164" t="s">
        <v>1745</v>
      </c>
      <c r="BI364" s="164" t="s">
        <v>1746</v>
      </c>
      <c r="BJ364" s="164" t="s">
        <v>1745</v>
      </c>
      <c r="BK364" s="164" t="s">
        <v>1746</v>
      </c>
      <c r="BL364" s="33"/>
      <c r="BM364" s="33"/>
      <c r="BN364" s="33" t="s">
        <v>1037</v>
      </c>
      <c r="BO364" s="33" t="s">
        <v>1037</v>
      </c>
      <c r="BP364" s="33" t="s">
        <v>1037</v>
      </c>
      <c r="BQ364" s="33"/>
      <c r="BR364" s="33"/>
      <c r="BS364" s="33"/>
      <c r="BT364" s="49"/>
    </row>
    <row r="365" spans="20:78" s="53" customFormat="1" x14ac:dyDescent="0.25">
      <c r="T365" s="94">
        <v>3389</v>
      </c>
      <c r="U365" s="54" t="s">
        <v>718</v>
      </c>
      <c r="V365" s="62">
        <v>45651.006249999999</v>
      </c>
      <c r="W365" s="63" t="s">
        <v>822</v>
      </c>
      <c r="X365" s="54" t="s">
        <v>719</v>
      </c>
      <c r="Y365" s="54">
        <v>1</v>
      </c>
      <c r="Z365" s="54" t="s">
        <v>7</v>
      </c>
      <c r="AA365" s="54" t="s">
        <v>620</v>
      </c>
      <c r="AB365" s="54" t="s">
        <v>621</v>
      </c>
      <c r="AC365" s="54" t="s">
        <v>1</v>
      </c>
      <c r="AD365" s="54" t="s">
        <v>1629</v>
      </c>
      <c r="AE365" s="54" t="s">
        <v>593</v>
      </c>
      <c r="AF365" s="63" t="s">
        <v>1513</v>
      </c>
      <c r="AG365" s="63" t="s">
        <v>652</v>
      </c>
      <c r="AH365" s="64"/>
      <c r="AI365" s="64"/>
      <c r="AJ365" s="54" t="s">
        <v>688</v>
      </c>
      <c r="AK365" s="50" t="s">
        <v>442</v>
      </c>
      <c r="AL365" s="50" t="s">
        <v>450</v>
      </c>
      <c r="AM365" s="57" t="s">
        <v>862</v>
      </c>
      <c r="AN365" s="59">
        <v>82.850000000093132</v>
      </c>
      <c r="AO365" s="64" t="s">
        <v>710</v>
      </c>
      <c r="AP365" s="54" t="s">
        <v>28</v>
      </c>
      <c r="AQ365" s="54" t="s">
        <v>158</v>
      </c>
      <c r="AR365" s="54" t="s">
        <v>1522</v>
      </c>
      <c r="AS365" s="54" t="s">
        <v>269</v>
      </c>
      <c r="AT365" s="54" t="s">
        <v>956</v>
      </c>
      <c r="AU365" s="120">
        <v>99.027780000000007</v>
      </c>
      <c r="AV365" s="120">
        <v>50.828659999999999</v>
      </c>
      <c r="AW365" s="120">
        <v>129.489867</v>
      </c>
      <c r="AX365" s="124">
        <v>279.34630700000002</v>
      </c>
      <c r="AY365" s="52">
        <v>4.711624578280543</v>
      </c>
      <c r="AZ365" s="52">
        <v>2</v>
      </c>
      <c r="BA365" s="52">
        <v>6.711624578280543</v>
      </c>
      <c r="BB365" s="124">
        <v>1.6389474517983393</v>
      </c>
      <c r="BC365" s="54">
        <v>1</v>
      </c>
      <c r="BD365" s="52">
        <v>0.61014768893459481</v>
      </c>
      <c r="BE365" s="33" t="s">
        <v>1488</v>
      </c>
      <c r="BF365" s="164" t="s">
        <v>1745</v>
      </c>
      <c r="BG365" s="54"/>
      <c r="BH365" s="54"/>
      <c r="BI365" s="54"/>
      <c r="BJ365" s="54"/>
      <c r="BK365" s="54"/>
      <c r="BL365" s="54"/>
      <c r="BM365" s="54"/>
      <c r="BN365" s="33" t="s">
        <v>1037</v>
      </c>
      <c r="BO365" s="54"/>
      <c r="BP365" s="54"/>
      <c r="BQ365" s="54"/>
      <c r="BR365" s="54"/>
      <c r="BS365" s="54"/>
      <c r="BT365" s="61"/>
    </row>
    <row r="366" spans="20:78" s="53" customFormat="1" x14ac:dyDescent="0.25">
      <c r="T366" s="106">
        <v>3400</v>
      </c>
      <c r="U366" s="33" t="s">
        <v>718</v>
      </c>
      <c r="V366" s="39">
        <v>45652.149305555555</v>
      </c>
      <c r="W366" s="66" t="s">
        <v>570</v>
      </c>
      <c r="X366" s="33" t="s">
        <v>719</v>
      </c>
      <c r="Y366" s="33">
        <v>4</v>
      </c>
      <c r="Z366" s="33" t="s">
        <v>8</v>
      </c>
      <c r="AA366" s="33" t="s">
        <v>622</v>
      </c>
      <c r="AB366" s="33" t="s">
        <v>621</v>
      </c>
      <c r="AC366" s="33" t="s">
        <v>1</v>
      </c>
      <c r="AD366" s="33" t="s">
        <v>1629</v>
      </c>
      <c r="AE366" s="33" t="s">
        <v>604</v>
      </c>
      <c r="AF366" s="66" t="s">
        <v>647</v>
      </c>
      <c r="AG366" s="66" t="s">
        <v>827</v>
      </c>
      <c r="AH366" s="67"/>
      <c r="AI366" s="67"/>
      <c r="AJ366" s="33" t="s">
        <v>688</v>
      </c>
      <c r="AK366" s="40" t="s">
        <v>456</v>
      </c>
      <c r="AL366" s="40" t="s">
        <v>472</v>
      </c>
      <c r="AM366" s="43" t="s">
        <v>862</v>
      </c>
      <c r="AN366" s="45">
        <v>54.416666666627862</v>
      </c>
      <c r="AO366" s="67" t="s">
        <v>710</v>
      </c>
      <c r="AP366" s="33" t="s">
        <v>137</v>
      </c>
      <c r="AQ366" s="33" t="s">
        <v>77</v>
      </c>
      <c r="AR366" s="33" t="s">
        <v>968</v>
      </c>
      <c r="AS366" s="33" t="s">
        <v>393</v>
      </c>
      <c r="AT366" s="33" t="s">
        <v>873</v>
      </c>
      <c r="AU366" s="119">
        <v>103.805774</v>
      </c>
      <c r="AV366" s="119">
        <v>111.74784</v>
      </c>
      <c r="AW366" s="119">
        <v>176.13875999999999</v>
      </c>
      <c r="AX366" s="123">
        <v>391.69237399999997</v>
      </c>
      <c r="AY366" s="48">
        <v>6.936199925791855</v>
      </c>
      <c r="AZ366" s="48">
        <v>2</v>
      </c>
      <c r="BA366" s="48">
        <v>8.9361999257918541</v>
      </c>
      <c r="BB366" s="123">
        <v>1.230948288013517</v>
      </c>
      <c r="BC366" s="33">
        <v>4</v>
      </c>
      <c r="BD366" s="48">
        <v>3.2495272457424922</v>
      </c>
      <c r="BE366" s="33" t="s">
        <v>1686</v>
      </c>
      <c r="BF366" s="33" t="s">
        <v>1357</v>
      </c>
      <c r="BG366" s="33" t="s">
        <v>1358</v>
      </c>
      <c r="BH366" s="33"/>
      <c r="BI366" s="33"/>
      <c r="BJ366" s="33"/>
      <c r="BK366" s="33"/>
      <c r="BL366" s="33"/>
      <c r="BM366" s="33"/>
      <c r="BN366" s="33" t="s">
        <v>1451</v>
      </c>
      <c r="BO366" s="33"/>
      <c r="BP366" s="33"/>
      <c r="BQ366" s="33"/>
      <c r="BR366" s="33"/>
      <c r="BS366" s="33"/>
      <c r="BT366" s="49"/>
    </row>
    <row r="367" spans="20:78" s="53" customFormat="1" x14ac:dyDescent="0.25">
      <c r="T367" s="94">
        <v>3396</v>
      </c>
      <c r="U367" s="54" t="s">
        <v>718</v>
      </c>
      <c r="V367" s="62">
        <v>45652.5625</v>
      </c>
      <c r="W367" s="63" t="s">
        <v>1647</v>
      </c>
      <c r="X367" s="54" t="s">
        <v>719</v>
      </c>
      <c r="Y367" s="54">
        <v>3</v>
      </c>
      <c r="Z367" s="54" t="s">
        <v>4</v>
      </c>
      <c r="AA367" s="54" t="s">
        <v>621</v>
      </c>
      <c r="AB367" s="54" t="s">
        <v>621</v>
      </c>
      <c r="AC367" s="54" t="s">
        <v>1</v>
      </c>
      <c r="AD367" s="54" t="s">
        <v>1629</v>
      </c>
      <c r="AE367" s="54" t="s">
        <v>604</v>
      </c>
      <c r="AF367" s="63" t="s">
        <v>1444</v>
      </c>
      <c r="AG367" s="63" t="s">
        <v>635</v>
      </c>
      <c r="AH367" s="64"/>
      <c r="AI367" s="64"/>
      <c r="AJ367" s="54" t="s">
        <v>688</v>
      </c>
      <c r="AK367" s="50" t="s">
        <v>431</v>
      </c>
      <c r="AL367" s="50" t="s">
        <v>429</v>
      </c>
      <c r="AM367" s="57" t="s">
        <v>874</v>
      </c>
      <c r="AN367" s="59">
        <v>44.499999999941792</v>
      </c>
      <c r="AO367" s="64" t="s">
        <v>710</v>
      </c>
      <c r="AP367" s="54" t="s">
        <v>122</v>
      </c>
      <c r="AQ367" s="54" t="s">
        <v>43</v>
      </c>
      <c r="AR367" s="54" t="s">
        <v>1690</v>
      </c>
      <c r="AS367" s="54" t="s">
        <v>169</v>
      </c>
      <c r="AT367" s="54" t="s">
        <v>870</v>
      </c>
      <c r="AU367" s="120">
        <v>88.955556999999999</v>
      </c>
      <c r="AV367" s="120">
        <v>67.026657</v>
      </c>
      <c r="AW367" s="120">
        <v>69.542764000000005</v>
      </c>
      <c r="AX367" s="124">
        <v>225.524978</v>
      </c>
      <c r="AY367" s="52">
        <v>4.0155335194570139</v>
      </c>
      <c r="AZ367" s="52">
        <v>8</v>
      </c>
      <c r="BA367" s="52">
        <v>12.015533519457014</v>
      </c>
      <c r="BB367" s="124">
        <v>0.91548161238012959</v>
      </c>
      <c r="BC367" s="54">
        <v>3</v>
      </c>
      <c r="BD367" s="52">
        <v>3.2769636871246401</v>
      </c>
      <c r="BE367" s="33" t="s">
        <v>1488</v>
      </c>
      <c r="BF367" s="54" t="s">
        <v>1329</v>
      </c>
      <c r="BG367" s="54" t="s">
        <v>1330</v>
      </c>
      <c r="BH367" s="54" t="s">
        <v>1329</v>
      </c>
      <c r="BI367" s="54" t="s">
        <v>1330</v>
      </c>
      <c r="BJ367" s="54"/>
      <c r="BK367" s="54"/>
      <c r="BL367" s="54"/>
      <c r="BM367" s="54"/>
      <c r="BN367" s="54" t="s">
        <v>1040</v>
      </c>
      <c r="BO367" s="54" t="s">
        <v>1038</v>
      </c>
      <c r="BP367" s="54"/>
      <c r="BQ367" s="54"/>
      <c r="BR367" s="54"/>
      <c r="BS367" s="54"/>
      <c r="BT367" s="61"/>
    </row>
    <row r="368" spans="20:78" s="53" customFormat="1" x14ac:dyDescent="0.25">
      <c r="T368" s="106">
        <v>3416</v>
      </c>
      <c r="U368" s="33" t="s">
        <v>743</v>
      </c>
      <c r="V368" s="39">
        <v>45652.966666666667</v>
      </c>
      <c r="W368" s="66" t="s">
        <v>1496</v>
      </c>
      <c r="X368" s="33" t="s">
        <v>489</v>
      </c>
      <c r="Y368" s="33">
        <v>1</v>
      </c>
      <c r="Z368" s="33" t="s">
        <v>492</v>
      </c>
      <c r="AA368" s="33" t="s">
        <v>620</v>
      </c>
      <c r="AB368" s="33" t="s">
        <v>621</v>
      </c>
      <c r="AC368" s="33" t="s">
        <v>1</v>
      </c>
      <c r="AD368" s="33" t="s">
        <v>1629</v>
      </c>
      <c r="AE368" s="33" t="s">
        <v>598</v>
      </c>
      <c r="AF368" s="66" t="s">
        <v>652</v>
      </c>
      <c r="AG368" s="66" t="s">
        <v>1495</v>
      </c>
      <c r="AH368" s="67"/>
      <c r="AI368" s="67"/>
      <c r="AJ368" s="33" t="s">
        <v>688</v>
      </c>
      <c r="AK368" s="40" t="s">
        <v>450</v>
      </c>
      <c r="AL368" s="40" t="s">
        <v>453</v>
      </c>
      <c r="AM368" s="43" t="s">
        <v>874</v>
      </c>
      <c r="AN368" s="45">
        <v>41.800000000046566</v>
      </c>
      <c r="AO368" s="67" t="s">
        <v>710</v>
      </c>
      <c r="AP368" s="33" t="s">
        <v>158</v>
      </c>
      <c r="AQ368" s="33" t="s">
        <v>138</v>
      </c>
      <c r="AR368" s="33" t="s">
        <v>956</v>
      </c>
      <c r="AS368" s="33" t="s">
        <v>256</v>
      </c>
      <c r="AT368" s="33" t="s">
        <v>1600</v>
      </c>
      <c r="AU368" s="119">
        <v>129.489867</v>
      </c>
      <c r="AV368" s="119">
        <v>55.539866000000004</v>
      </c>
      <c r="AW368" s="119">
        <v>174.704294</v>
      </c>
      <c r="AX368" s="123">
        <v>359.73402700000003</v>
      </c>
      <c r="AY368" s="48">
        <v>5.9867305457013575</v>
      </c>
      <c r="AZ368" s="48">
        <v>28</v>
      </c>
      <c r="BA368" s="48">
        <v>33.986730545701356</v>
      </c>
      <c r="BB368" s="123">
        <v>0.32365572749660326</v>
      </c>
      <c r="BC368" s="33">
        <v>1</v>
      </c>
      <c r="BD368" s="48">
        <v>3.0897027768819414</v>
      </c>
      <c r="BE368" s="33" t="s">
        <v>1488</v>
      </c>
      <c r="BF368" s="33" t="s">
        <v>1333</v>
      </c>
      <c r="BG368" s="33" t="s">
        <v>1334</v>
      </c>
      <c r="BH368" s="33"/>
      <c r="BI368" s="33"/>
      <c r="BJ368" s="33"/>
      <c r="BK368" s="33"/>
      <c r="BL368" s="33"/>
      <c r="BM368" s="33"/>
      <c r="BN368" s="33" t="s">
        <v>1044</v>
      </c>
      <c r="BO368" s="33"/>
      <c r="BP368" s="33"/>
      <c r="BQ368" s="33"/>
      <c r="BR368" s="33"/>
      <c r="BS368" s="33"/>
      <c r="BT368" s="49"/>
    </row>
    <row r="369" spans="20:72" s="53" customFormat="1" x14ac:dyDescent="0.25">
      <c r="T369" s="106">
        <v>3418</v>
      </c>
      <c r="U369" s="33" t="s">
        <v>743</v>
      </c>
      <c r="V369" s="39">
        <v>45652.96875</v>
      </c>
      <c r="W369" s="66" t="s">
        <v>1493</v>
      </c>
      <c r="X369" s="33" t="s">
        <v>491</v>
      </c>
      <c r="Y369" s="33">
        <v>1</v>
      </c>
      <c r="Z369" s="33" t="s">
        <v>492</v>
      </c>
      <c r="AA369" s="33" t="s">
        <v>620</v>
      </c>
      <c r="AB369" s="33" t="s">
        <v>621</v>
      </c>
      <c r="AC369" s="33" t="s">
        <v>1</v>
      </c>
      <c r="AD369" s="33" t="s">
        <v>1629</v>
      </c>
      <c r="AE369" s="33" t="s">
        <v>598</v>
      </c>
      <c r="AF369" s="66" t="s">
        <v>652</v>
      </c>
      <c r="AG369" s="66" t="s">
        <v>1495</v>
      </c>
      <c r="AH369" s="67"/>
      <c r="AI369" s="67"/>
      <c r="AJ369" s="33" t="s">
        <v>688</v>
      </c>
      <c r="AK369" s="40" t="s">
        <v>450</v>
      </c>
      <c r="AL369" s="40" t="s">
        <v>453</v>
      </c>
      <c r="AM369" s="43" t="s">
        <v>874</v>
      </c>
      <c r="AN369" s="45">
        <v>41.750000000058208</v>
      </c>
      <c r="AO369" s="67" t="s">
        <v>710</v>
      </c>
      <c r="AP369" s="33" t="s">
        <v>158</v>
      </c>
      <c r="AQ369" s="33" t="s">
        <v>138</v>
      </c>
      <c r="AR369" s="33" t="s">
        <v>956</v>
      </c>
      <c r="AS369" s="33" t="s">
        <v>256</v>
      </c>
      <c r="AT369" s="33" t="s">
        <v>1600</v>
      </c>
      <c r="AU369" s="119">
        <v>129.489867</v>
      </c>
      <c r="AV369" s="119">
        <v>55.539866000000004</v>
      </c>
      <c r="AW369" s="119">
        <v>174.704294</v>
      </c>
      <c r="AX369" s="123">
        <v>359.73402700000003</v>
      </c>
      <c r="AY369" s="48">
        <v>5.9867305457013575</v>
      </c>
      <c r="AZ369" s="48">
        <v>30</v>
      </c>
      <c r="BA369" s="48">
        <v>35.986730545701356</v>
      </c>
      <c r="BB369" s="123">
        <v>0.30566822362566526</v>
      </c>
      <c r="BC369" s="33">
        <v>1</v>
      </c>
      <c r="BD369" s="48">
        <v>3.271520958700123</v>
      </c>
      <c r="BE369" s="33" t="s">
        <v>1488</v>
      </c>
      <c r="BF369" s="33" t="s">
        <v>1031</v>
      </c>
      <c r="BG369" s="33" t="s">
        <v>1335</v>
      </c>
      <c r="BH369" s="33"/>
      <c r="BI369" s="33"/>
      <c r="BJ369" s="33"/>
      <c r="BK369" s="33"/>
      <c r="BL369" s="33"/>
      <c r="BM369" s="33"/>
      <c r="BN369" s="33" t="s">
        <v>1038</v>
      </c>
      <c r="BO369" s="33"/>
      <c r="BP369" s="33"/>
      <c r="BQ369" s="33"/>
      <c r="BR369" s="33"/>
      <c r="BS369" s="33"/>
      <c r="BT369" s="49"/>
    </row>
    <row r="370" spans="20:72" s="53" customFormat="1" x14ac:dyDescent="0.25">
      <c r="T370" s="106">
        <v>3425</v>
      </c>
      <c r="U370" s="33" t="s">
        <v>743</v>
      </c>
      <c r="V370" s="39">
        <v>45653.49722222222</v>
      </c>
      <c r="W370" s="66" t="s">
        <v>550</v>
      </c>
      <c r="X370" s="33" t="s">
        <v>491</v>
      </c>
      <c r="Y370" s="33">
        <v>1</v>
      </c>
      <c r="Z370" s="33" t="s">
        <v>4</v>
      </c>
      <c r="AA370" s="33" t="s">
        <v>620</v>
      </c>
      <c r="AB370" s="33" t="s">
        <v>621</v>
      </c>
      <c r="AC370" s="33" t="s">
        <v>531</v>
      </c>
      <c r="AD370" s="33" t="s">
        <v>1629</v>
      </c>
      <c r="AE370" s="33" t="s">
        <v>600</v>
      </c>
      <c r="AF370" s="66" t="s">
        <v>640</v>
      </c>
      <c r="AG370" s="66" t="s">
        <v>1001</v>
      </c>
      <c r="AH370" s="67"/>
      <c r="AI370" s="67" t="s">
        <v>630</v>
      </c>
      <c r="AJ370" s="33" t="s">
        <v>687</v>
      </c>
      <c r="AK370" s="40" t="s">
        <v>460</v>
      </c>
      <c r="AL370" s="40" t="s">
        <v>467</v>
      </c>
      <c r="AM370" s="43" t="s">
        <v>874</v>
      </c>
      <c r="AN370" s="45">
        <v>21.066666666709352</v>
      </c>
      <c r="AO370" s="67" t="s">
        <v>710</v>
      </c>
      <c r="AP370" s="33" t="s">
        <v>132</v>
      </c>
      <c r="AQ370" s="33" t="s">
        <v>29</v>
      </c>
      <c r="AR370" s="33" t="s">
        <v>878</v>
      </c>
      <c r="AS370" s="33" t="s">
        <v>340</v>
      </c>
      <c r="AT370" s="33" t="s">
        <v>1224</v>
      </c>
      <c r="AU370" s="119">
        <v>156.28737799999999</v>
      </c>
      <c r="AV370" s="119">
        <v>85.854669000000001</v>
      </c>
      <c r="AW370" s="119">
        <v>123.51138899999999</v>
      </c>
      <c r="AX370" s="123">
        <v>365.653436</v>
      </c>
      <c r="AY370" s="48">
        <v>6.3247062742081441</v>
      </c>
      <c r="AZ370" s="48">
        <v>37</v>
      </c>
      <c r="BA370" s="48">
        <v>43.324706274208147</v>
      </c>
      <c r="BB370" s="123">
        <v>0.25389670111966728</v>
      </c>
      <c r="BC370" s="33">
        <v>1</v>
      </c>
      <c r="BD370" s="48">
        <v>3.9386096612916499</v>
      </c>
      <c r="BE370" s="33" t="s">
        <v>1489</v>
      </c>
      <c r="BF370" s="33" t="s">
        <v>1317</v>
      </c>
      <c r="BG370" s="33" t="s">
        <v>1318</v>
      </c>
      <c r="BH370" s="33"/>
      <c r="BI370" s="33"/>
      <c r="BJ370" s="33"/>
      <c r="BK370" s="33"/>
      <c r="BL370" s="33"/>
      <c r="BM370" s="33"/>
      <c r="BN370" s="33" t="s">
        <v>1606</v>
      </c>
      <c r="BO370" s="33"/>
      <c r="BP370" s="33"/>
      <c r="BQ370" s="33"/>
      <c r="BR370" s="33"/>
      <c r="BS370" s="33"/>
      <c r="BT370" s="49"/>
    </row>
    <row r="371" spans="20:72" s="53" customFormat="1" x14ac:dyDescent="0.25">
      <c r="T371" s="94">
        <v>3428</v>
      </c>
      <c r="U371" s="54" t="s">
        <v>743</v>
      </c>
      <c r="V371" s="62">
        <v>45653.502083333333</v>
      </c>
      <c r="W371" s="63" t="s">
        <v>550</v>
      </c>
      <c r="X371" s="54" t="s">
        <v>489</v>
      </c>
      <c r="Y371" s="54">
        <v>1</v>
      </c>
      <c r="Z371" s="54" t="s">
        <v>4</v>
      </c>
      <c r="AA371" s="54" t="s">
        <v>620</v>
      </c>
      <c r="AB371" s="54" t="s">
        <v>621</v>
      </c>
      <c r="AC371" s="54" t="s">
        <v>531</v>
      </c>
      <c r="AD371" s="54" t="s">
        <v>1629</v>
      </c>
      <c r="AE371" s="54" t="s">
        <v>600</v>
      </c>
      <c r="AF371" s="63" t="s">
        <v>640</v>
      </c>
      <c r="AG371" s="63" t="s">
        <v>1001</v>
      </c>
      <c r="AH371" s="64"/>
      <c r="AI371" s="64" t="s">
        <v>630</v>
      </c>
      <c r="AJ371" s="54" t="s">
        <v>687</v>
      </c>
      <c r="AK371" s="50" t="s">
        <v>460</v>
      </c>
      <c r="AL371" s="50" t="s">
        <v>467</v>
      </c>
      <c r="AM371" s="57" t="s">
        <v>874</v>
      </c>
      <c r="AN371" s="59">
        <v>20.950000000011642</v>
      </c>
      <c r="AO371" s="64" t="s">
        <v>710</v>
      </c>
      <c r="AP371" s="54" t="s">
        <v>132</v>
      </c>
      <c r="AQ371" s="54" t="s">
        <v>29</v>
      </c>
      <c r="AR371" s="54" t="s">
        <v>878</v>
      </c>
      <c r="AS371" s="54" t="s">
        <v>340</v>
      </c>
      <c r="AT371" s="54" t="s">
        <v>1224</v>
      </c>
      <c r="AU371" s="120">
        <v>156.28737799999999</v>
      </c>
      <c r="AV371" s="120">
        <v>85.854669000000001</v>
      </c>
      <c r="AW371" s="120">
        <v>123.51138899999999</v>
      </c>
      <c r="AX371" s="124">
        <v>365.653436</v>
      </c>
      <c r="AY371" s="52">
        <v>6.3247062742081441</v>
      </c>
      <c r="AZ371" s="52">
        <v>38</v>
      </c>
      <c r="BA371" s="52">
        <v>44.324706274208147</v>
      </c>
      <c r="BB371" s="124">
        <v>0.24816859319834292</v>
      </c>
      <c r="BC371" s="54">
        <v>1</v>
      </c>
      <c r="BD371" s="52">
        <v>4.0295187522007412</v>
      </c>
      <c r="BE371" s="33" t="s">
        <v>1489</v>
      </c>
      <c r="BF371" s="54" t="s">
        <v>1315</v>
      </c>
      <c r="BG371" s="54" t="s">
        <v>1316</v>
      </c>
      <c r="BH371" s="54"/>
      <c r="BI371" s="54"/>
      <c r="BJ371" s="54"/>
      <c r="BK371" s="54"/>
      <c r="BL371" s="54"/>
      <c r="BM371" s="54"/>
      <c r="BN371" s="33" t="s">
        <v>1607</v>
      </c>
      <c r="BO371" s="54"/>
      <c r="BP371" s="54"/>
      <c r="BQ371" s="54"/>
      <c r="BR371" s="54"/>
      <c r="BS371" s="54"/>
      <c r="BT371" s="61"/>
    </row>
    <row r="372" spans="20:72" s="53" customFormat="1" x14ac:dyDescent="0.25">
      <c r="T372" s="106">
        <v>3429</v>
      </c>
      <c r="U372" s="33" t="s">
        <v>743</v>
      </c>
      <c r="V372" s="39">
        <v>45653.503472222219</v>
      </c>
      <c r="W372" s="66" t="s">
        <v>550</v>
      </c>
      <c r="X372" s="33" t="s">
        <v>503</v>
      </c>
      <c r="Y372" s="33">
        <v>1</v>
      </c>
      <c r="Z372" s="33" t="s">
        <v>4</v>
      </c>
      <c r="AA372" s="33" t="s">
        <v>620</v>
      </c>
      <c r="AB372" s="33" t="s">
        <v>621</v>
      </c>
      <c r="AC372" s="33" t="s">
        <v>531</v>
      </c>
      <c r="AD372" s="33" t="s">
        <v>1629</v>
      </c>
      <c r="AE372" s="33" t="s">
        <v>600</v>
      </c>
      <c r="AF372" s="66" t="s">
        <v>640</v>
      </c>
      <c r="AG372" s="66" t="s">
        <v>1001</v>
      </c>
      <c r="AH372" s="67"/>
      <c r="AI372" s="67" t="s">
        <v>630</v>
      </c>
      <c r="AJ372" s="33" t="s">
        <v>687</v>
      </c>
      <c r="AK372" s="40" t="s">
        <v>460</v>
      </c>
      <c r="AL372" s="40" t="s">
        <v>467</v>
      </c>
      <c r="AM372" s="43" t="s">
        <v>874</v>
      </c>
      <c r="AN372" s="45">
        <v>20.916666666744277</v>
      </c>
      <c r="AO372" s="67" t="s">
        <v>710</v>
      </c>
      <c r="AP372" s="33" t="s">
        <v>132</v>
      </c>
      <c r="AQ372" s="33" t="s">
        <v>29</v>
      </c>
      <c r="AR372" s="33" t="s">
        <v>878</v>
      </c>
      <c r="AS372" s="33" t="s">
        <v>340</v>
      </c>
      <c r="AT372" s="33" t="s">
        <v>1224</v>
      </c>
      <c r="AU372" s="119">
        <v>156.28737799999999</v>
      </c>
      <c r="AV372" s="119">
        <v>85.854669000000001</v>
      </c>
      <c r="AW372" s="119">
        <v>123.51138899999999</v>
      </c>
      <c r="AX372" s="123">
        <v>365.653436</v>
      </c>
      <c r="AY372" s="48">
        <v>6.3247062742081441</v>
      </c>
      <c r="AZ372" s="48">
        <v>39</v>
      </c>
      <c r="BA372" s="48">
        <v>45.324706274208147</v>
      </c>
      <c r="BB372" s="123">
        <v>0.2426932440212968</v>
      </c>
      <c r="BC372" s="33">
        <v>1</v>
      </c>
      <c r="BD372" s="48">
        <v>4.120427843109832</v>
      </c>
      <c r="BE372" s="33" t="s">
        <v>1489</v>
      </c>
      <c r="BF372" s="33" t="s">
        <v>1315</v>
      </c>
      <c r="BG372" s="33" t="s">
        <v>1316</v>
      </c>
      <c r="BH372" s="33"/>
      <c r="BI372" s="33"/>
      <c r="BJ372" s="33"/>
      <c r="BK372" s="33"/>
      <c r="BL372" s="33"/>
      <c r="BM372" s="33"/>
      <c r="BN372" s="33" t="s">
        <v>1607</v>
      </c>
      <c r="BO372" s="33"/>
      <c r="BP372" s="33"/>
      <c r="BQ372" s="33"/>
      <c r="BR372" s="33"/>
      <c r="BS372" s="33"/>
      <c r="BT372" s="49"/>
    </row>
    <row r="373" spans="20:72" s="53" customFormat="1" x14ac:dyDescent="0.25">
      <c r="T373" s="94">
        <v>3430</v>
      </c>
      <c r="U373" s="54" t="s">
        <v>743</v>
      </c>
      <c r="V373" s="62">
        <v>45653.506249999999</v>
      </c>
      <c r="W373" s="63" t="s">
        <v>550</v>
      </c>
      <c r="X373" s="54" t="s">
        <v>481</v>
      </c>
      <c r="Y373" s="54">
        <v>1</v>
      </c>
      <c r="Z373" s="54" t="s">
        <v>4</v>
      </c>
      <c r="AA373" s="54" t="s">
        <v>620</v>
      </c>
      <c r="AB373" s="54" t="s">
        <v>621</v>
      </c>
      <c r="AC373" s="54" t="s">
        <v>531</v>
      </c>
      <c r="AD373" s="54" t="s">
        <v>1629</v>
      </c>
      <c r="AE373" s="54" t="s">
        <v>600</v>
      </c>
      <c r="AF373" s="63" t="s">
        <v>640</v>
      </c>
      <c r="AG373" s="63" t="s">
        <v>1001</v>
      </c>
      <c r="AH373" s="64"/>
      <c r="AI373" s="64" t="s">
        <v>630</v>
      </c>
      <c r="AJ373" s="54" t="s">
        <v>687</v>
      </c>
      <c r="AK373" s="50" t="s">
        <v>460</v>
      </c>
      <c r="AL373" s="50" t="s">
        <v>467</v>
      </c>
      <c r="AM373" s="57" t="s">
        <v>874</v>
      </c>
      <c r="AN373" s="59">
        <v>20.850000000034925</v>
      </c>
      <c r="AO373" s="64" t="s">
        <v>710</v>
      </c>
      <c r="AP373" s="54" t="s">
        <v>132</v>
      </c>
      <c r="AQ373" s="54" t="s">
        <v>29</v>
      </c>
      <c r="AR373" s="54" t="s">
        <v>878</v>
      </c>
      <c r="AS373" s="54" t="s">
        <v>340</v>
      </c>
      <c r="AT373" s="54" t="s">
        <v>1224</v>
      </c>
      <c r="AU373" s="120">
        <v>156.28737799999999</v>
      </c>
      <c r="AV373" s="120">
        <v>85.854669000000001</v>
      </c>
      <c r="AW373" s="120">
        <v>123.51138899999999</v>
      </c>
      <c r="AX373" s="124">
        <v>365.653436</v>
      </c>
      <c r="AY373" s="52">
        <v>6.3247062742081441</v>
      </c>
      <c r="AZ373" s="52">
        <v>40</v>
      </c>
      <c r="BA373" s="52">
        <v>46.324706274208147</v>
      </c>
      <c r="BB373" s="124">
        <v>0.23745428486665626</v>
      </c>
      <c r="BC373" s="54">
        <v>1</v>
      </c>
      <c r="BD373" s="52">
        <v>4.2113369340189228</v>
      </c>
      <c r="BE373" s="33" t="s">
        <v>1489</v>
      </c>
      <c r="BF373" s="54" t="s">
        <v>1317</v>
      </c>
      <c r="BG373" s="54" t="s">
        <v>1318</v>
      </c>
      <c r="BH373" s="54"/>
      <c r="BI373" s="54"/>
      <c r="BJ373" s="54"/>
      <c r="BK373" s="54"/>
      <c r="BL373" s="54"/>
      <c r="BM373" s="54"/>
      <c r="BN373" s="54" t="s">
        <v>1606</v>
      </c>
      <c r="BO373" s="54"/>
      <c r="BP373" s="54"/>
      <c r="BQ373" s="54"/>
      <c r="BR373" s="54"/>
      <c r="BS373" s="54"/>
      <c r="BT373" s="61"/>
    </row>
    <row r="374" spans="20:72" s="53" customFormat="1" x14ac:dyDescent="0.25">
      <c r="T374" s="94">
        <v>3427</v>
      </c>
      <c r="U374" s="54" t="s">
        <v>742</v>
      </c>
      <c r="V374" s="62">
        <v>45653.508333333331</v>
      </c>
      <c r="W374" s="63" t="s">
        <v>1556</v>
      </c>
      <c r="X374" s="54" t="s">
        <v>493</v>
      </c>
      <c r="Y374" s="54">
        <v>1</v>
      </c>
      <c r="Z374" s="54" t="s">
        <v>533</v>
      </c>
      <c r="AA374" s="54" t="s">
        <v>620</v>
      </c>
      <c r="AB374" s="54" t="s">
        <v>621</v>
      </c>
      <c r="AC374" s="54" t="s">
        <v>531</v>
      </c>
      <c r="AD374" s="54" t="s">
        <v>1629</v>
      </c>
      <c r="AE374" s="54" t="s">
        <v>1393</v>
      </c>
      <c r="AF374" s="63" t="s">
        <v>1676</v>
      </c>
      <c r="AG374" s="63" t="s">
        <v>1677</v>
      </c>
      <c r="AH374" s="64" t="s">
        <v>1678</v>
      </c>
      <c r="AI374" s="64" t="s">
        <v>1429</v>
      </c>
      <c r="AJ374" s="54" t="s">
        <v>688</v>
      </c>
      <c r="AK374" s="50" t="s">
        <v>426</v>
      </c>
      <c r="AL374" s="50" t="s">
        <v>431</v>
      </c>
      <c r="AM374" s="57" t="s">
        <v>874</v>
      </c>
      <c r="AN374" s="59">
        <v>24.133333333418705</v>
      </c>
      <c r="AO374" s="64" t="s">
        <v>710</v>
      </c>
      <c r="AP374" s="54" t="s">
        <v>47</v>
      </c>
      <c r="AQ374" s="54" t="s">
        <v>41</v>
      </c>
      <c r="AR374" s="54" t="s">
        <v>1692</v>
      </c>
      <c r="AS374" s="54" t="s">
        <v>167</v>
      </c>
      <c r="AT374" s="54" t="s">
        <v>1693</v>
      </c>
      <c r="AU374" s="120">
        <v>2.758877</v>
      </c>
      <c r="AV374" s="120">
        <v>80.359554000000003</v>
      </c>
      <c r="AW374" s="120">
        <v>86.547477000000001</v>
      </c>
      <c r="AX374" s="124">
        <v>169.665908</v>
      </c>
      <c r="AY374" s="52">
        <v>3.2647569429864252</v>
      </c>
      <c r="AZ374" s="52">
        <v>42</v>
      </c>
      <c r="BA374" s="52">
        <v>45.264756942986423</v>
      </c>
      <c r="BB374" s="124">
        <v>0.24301467063780186</v>
      </c>
      <c r="BC374" s="54">
        <v>1</v>
      </c>
      <c r="BD374" s="52">
        <v>4.1149779039078567</v>
      </c>
      <c r="BE374" s="54" t="s">
        <v>1657</v>
      </c>
      <c r="BF374" s="54">
        <v>44036</v>
      </c>
      <c r="BG374" s="54">
        <v>53011</v>
      </c>
      <c r="BH374" s="54"/>
      <c r="BI374" s="54"/>
      <c r="BJ374" s="54"/>
      <c r="BK374" s="54"/>
      <c r="BL374" s="54"/>
      <c r="BM374" s="54"/>
      <c r="BN374" s="54" t="s">
        <v>1022</v>
      </c>
      <c r="BO374" s="54"/>
      <c r="BP374" s="54"/>
      <c r="BQ374" s="54"/>
      <c r="BR374" s="54"/>
      <c r="BS374" s="54"/>
      <c r="BT374" s="61"/>
    </row>
    <row r="375" spans="20:72" s="53" customFormat="1" x14ac:dyDescent="0.25">
      <c r="T375" s="106">
        <v>3434</v>
      </c>
      <c r="U375" s="33" t="s">
        <v>745</v>
      </c>
      <c r="V375" s="39">
        <v>45653.593055555553</v>
      </c>
      <c r="W375" s="66" t="s">
        <v>950</v>
      </c>
      <c r="X375" s="33" t="s">
        <v>553</v>
      </c>
      <c r="Y375" s="33">
        <v>1</v>
      </c>
      <c r="Z375" s="33" t="s">
        <v>583</v>
      </c>
      <c r="AA375" s="33" t="s">
        <v>620</v>
      </c>
      <c r="AB375" s="33" t="s">
        <v>622</v>
      </c>
      <c r="AC375" s="33" t="s">
        <v>1</v>
      </c>
      <c r="AD375" s="33" t="s">
        <v>1629</v>
      </c>
      <c r="AE375" s="33" t="s">
        <v>1682</v>
      </c>
      <c r="AF375" s="66" t="s">
        <v>1675</v>
      </c>
      <c r="AG375" s="66" t="s">
        <v>783</v>
      </c>
      <c r="AH375" s="67"/>
      <c r="AI375" s="67"/>
      <c r="AJ375" s="33" t="s">
        <v>687</v>
      </c>
      <c r="AK375" s="40" t="s">
        <v>442</v>
      </c>
      <c r="AL375" s="40" t="s">
        <v>424</v>
      </c>
      <c r="AM375" s="43" t="s">
        <v>874</v>
      </c>
      <c r="AN375" s="45">
        <v>20.000000000058208</v>
      </c>
      <c r="AO375" s="67" t="s">
        <v>710</v>
      </c>
      <c r="AP375" s="33" t="s">
        <v>97</v>
      </c>
      <c r="AQ375" s="33" t="s">
        <v>161</v>
      </c>
      <c r="AR375" s="33" t="s">
        <v>1691</v>
      </c>
      <c r="AS375" s="33" t="s">
        <v>391</v>
      </c>
      <c r="AT375" s="33" t="s">
        <v>969</v>
      </c>
      <c r="AU375" s="119">
        <v>115.915646</v>
      </c>
      <c r="AV375" s="119">
        <v>127.98382100000001</v>
      </c>
      <c r="AW375" s="119">
        <v>37.571596999999997</v>
      </c>
      <c r="AX375" s="123">
        <v>281.47106400000001</v>
      </c>
      <c r="AY375" s="48">
        <v>5.372726223529412</v>
      </c>
      <c r="AZ375" s="48">
        <v>46</v>
      </c>
      <c r="BA375" s="48">
        <v>51.372726223529412</v>
      </c>
      <c r="BB375" s="123">
        <v>0.2141213988165154</v>
      </c>
      <c r="BC375" s="33">
        <v>1</v>
      </c>
      <c r="BD375" s="48">
        <v>4.6702478385026733</v>
      </c>
      <c r="BE375" s="54" t="s">
        <v>1489</v>
      </c>
      <c r="BF375" s="33" t="s">
        <v>1331</v>
      </c>
      <c r="BG375" s="33" t="s">
        <v>1332</v>
      </c>
      <c r="BH375" s="33" t="s">
        <v>1319</v>
      </c>
      <c r="BI375" s="33" t="s">
        <v>1320</v>
      </c>
      <c r="BJ375" s="33"/>
      <c r="BK375" s="33"/>
      <c r="BL375" s="33"/>
      <c r="BM375" s="33"/>
      <c r="BN375" s="33" t="s">
        <v>1321</v>
      </c>
      <c r="BO375" s="33" t="s">
        <v>1750</v>
      </c>
      <c r="BP375" s="33"/>
      <c r="BQ375" s="33"/>
      <c r="BR375" s="33"/>
      <c r="BS375" s="33"/>
      <c r="BT375" s="49"/>
    </row>
    <row r="376" spans="20:72" s="53" customFormat="1" x14ac:dyDescent="0.25">
      <c r="T376" s="94">
        <v>3436</v>
      </c>
      <c r="U376" s="54" t="s">
        <v>718</v>
      </c>
      <c r="V376" s="62">
        <v>45653.62777777778</v>
      </c>
      <c r="W376" s="63" t="s">
        <v>822</v>
      </c>
      <c r="X376" s="54" t="s">
        <v>5</v>
      </c>
      <c r="Y376" s="54">
        <v>1</v>
      </c>
      <c r="Z376" s="54" t="s">
        <v>7</v>
      </c>
      <c r="AA376" s="54" t="s">
        <v>620</v>
      </c>
      <c r="AB376" s="54" t="s">
        <v>621</v>
      </c>
      <c r="AC376" s="54" t="s">
        <v>531</v>
      </c>
      <c r="AD376" s="54" t="s">
        <v>1629</v>
      </c>
      <c r="AE376" s="54" t="s">
        <v>593</v>
      </c>
      <c r="AF376" s="63" t="s">
        <v>682</v>
      </c>
      <c r="AG376" s="63" t="s">
        <v>652</v>
      </c>
      <c r="AH376" s="64"/>
      <c r="AI376" s="64" t="s">
        <v>848</v>
      </c>
      <c r="AJ376" s="54" t="s">
        <v>688</v>
      </c>
      <c r="AK376" s="50" t="s">
        <v>442</v>
      </c>
      <c r="AL376" s="50" t="s">
        <v>450</v>
      </c>
      <c r="AM376" s="57" t="s">
        <v>874</v>
      </c>
      <c r="AN376" s="59">
        <v>19.933333333348855</v>
      </c>
      <c r="AO376" s="64" t="s">
        <v>710</v>
      </c>
      <c r="AP376" s="54" t="s">
        <v>25</v>
      </c>
      <c r="AQ376" s="54" t="s">
        <v>158</v>
      </c>
      <c r="AR376" s="54" t="s">
        <v>1225</v>
      </c>
      <c r="AS376" s="54" t="s">
        <v>265</v>
      </c>
      <c r="AT376" s="54" t="s">
        <v>956</v>
      </c>
      <c r="AU376" s="120">
        <v>104.085866</v>
      </c>
      <c r="AV376" s="120">
        <v>40.958064</v>
      </c>
      <c r="AW376" s="120">
        <v>129.489867</v>
      </c>
      <c r="AX376" s="124">
        <v>274.53379699999999</v>
      </c>
      <c r="AY376" s="52">
        <v>4.5571919683257915</v>
      </c>
      <c r="AZ376" s="52">
        <v>48</v>
      </c>
      <c r="BA376" s="52">
        <v>52.557191968325789</v>
      </c>
      <c r="BB376" s="124">
        <v>0.20929580877588133</v>
      </c>
      <c r="BC376" s="54">
        <v>1</v>
      </c>
      <c r="BD376" s="52">
        <v>4.7779265425750719</v>
      </c>
      <c r="BE376" s="54" t="s">
        <v>1489</v>
      </c>
      <c r="BF376" s="54" t="s">
        <v>1745</v>
      </c>
      <c r="BG376" s="54"/>
      <c r="BH376" s="54"/>
      <c r="BI376" s="54"/>
      <c r="BJ376" s="54"/>
      <c r="BK376" s="54"/>
      <c r="BL376" s="54"/>
      <c r="BM376" s="54"/>
      <c r="BN376" s="54" t="s">
        <v>1321</v>
      </c>
      <c r="BO376" s="54"/>
      <c r="BP376" s="54"/>
      <c r="BQ376" s="54"/>
      <c r="BR376" s="54"/>
      <c r="BS376" s="54"/>
      <c r="BT376" s="61"/>
    </row>
    <row r="377" spans="20:72" s="53" customFormat="1" x14ac:dyDescent="0.25">
      <c r="T377" s="106">
        <v>3444</v>
      </c>
      <c r="U377" s="33" t="s">
        <v>717</v>
      </c>
      <c r="V377" s="39">
        <v>45653.795138888891</v>
      </c>
      <c r="W377" s="66" t="s">
        <v>1572</v>
      </c>
      <c r="X377" s="33" t="s">
        <v>491</v>
      </c>
      <c r="Y377" s="33">
        <v>1</v>
      </c>
      <c r="Z377" s="33" t="s">
        <v>543</v>
      </c>
      <c r="AA377" s="33" t="s">
        <v>620</v>
      </c>
      <c r="AB377" s="33" t="s">
        <v>621</v>
      </c>
      <c r="AC377" s="33" t="s">
        <v>531</v>
      </c>
      <c r="AD377" s="33" t="s">
        <v>1629</v>
      </c>
      <c r="AE377" s="33" t="s">
        <v>1702</v>
      </c>
      <c r="AF377" s="66" t="s">
        <v>636</v>
      </c>
      <c r="AG377" s="66" t="s">
        <v>636</v>
      </c>
      <c r="AH377" s="67"/>
      <c r="AI377" s="67" t="s">
        <v>633</v>
      </c>
      <c r="AJ377" s="33" t="s">
        <v>687</v>
      </c>
      <c r="AK377" s="40" t="s">
        <v>478</v>
      </c>
      <c r="AL377" s="40" t="s">
        <v>478</v>
      </c>
      <c r="AM377" s="43" t="s">
        <v>874</v>
      </c>
      <c r="AN377" s="45">
        <v>15.016666666546371</v>
      </c>
      <c r="AO377" s="67" t="s">
        <v>710</v>
      </c>
      <c r="AP377" s="33" t="s">
        <v>404</v>
      </c>
      <c r="AQ377" s="33" t="s">
        <v>404</v>
      </c>
      <c r="AR377" s="33" t="s">
        <v>1177</v>
      </c>
      <c r="AS377" s="33" t="s">
        <v>409</v>
      </c>
      <c r="AT377" s="33" t="s">
        <v>1177</v>
      </c>
      <c r="AU377" s="119">
        <v>1130.1354690000001</v>
      </c>
      <c r="AV377" s="119">
        <v>0</v>
      </c>
      <c r="AW377" s="119">
        <v>1130.1354690000001</v>
      </c>
      <c r="AX377" s="123">
        <v>2260.2709380000001</v>
      </c>
      <c r="AY377" s="48">
        <v>34.773399046153848</v>
      </c>
      <c r="AZ377" s="48">
        <v>55</v>
      </c>
      <c r="BA377" s="48">
        <v>89.773399046153855</v>
      </c>
      <c r="BB377" s="123">
        <v>0.12253072866657008</v>
      </c>
      <c r="BC377" s="33">
        <v>1</v>
      </c>
      <c r="BD377" s="48">
        <v>8.1612180951048963</v>
      </c>
      <c r="BE377" s="33" t="s">
        <v>1752</v>
      </c>
      <c r="BF377" s="33" t="s">
        <v>1089</v>
      </c>
      <c r="BG377" s="33" t="s">
        <v>1753</v>
      </c>
      <c r="BH377" s="33"/>
      <c r="BI377" s="33"/>
      <c r="BJ377" s="33"/>
      <c r="BK377" s="33"/>
      <c r="BL377" s="33"/>
      <c r="BM377" s="33"/>
      <c r="BN377" s="33" t="s">
        <v>1088</v>
      </c>
      <c r="BO377" s="33"/>
      <c r="BP377" s="33"/>
      <c r="BQ377" s="33"/>
      <c r="BR377" s="33"/>
      <c r="BS377" s="33"/>
      <c r="BT377" s="49"/>
    </row>
    <row r="378" spans="20:72" s="53" customFormat="1" x14ac:dyDescent="0.25">
      <c r="T378" s="94">
        <v>3447</v>
      </c>
      <c r="U378" s="54" t="s">
        <v>717</v>
      </c>
      <c r="V378" s="62">
        <v>45653.79583333333</v>
      </c>
      <c r="W378" s="63" t="s">
        <v>551</v>
      </c>
      <c r="X378" s="54" t="s">
        <v>500</v>
      </c>
      <c r="Y378" s="54">
        <v>3</v>
      </c>
      <c r="Z378" s="54" t="s">
        <v>544</v>
      </c>
      <c r="AA378" s="54" t="s">
        <v>620</v>
      </c>
      <c r="AB378" s="54" t="s">
        <v>624</v>
      </c>
      <c r="AC378" s="54" t="s">
        <v>531</v>
      </c>
      <c r="AD378" s="54" t="s">
        <v>1629</v>
      </c>
      <c r="AE378" s="54" t="s">
        <v>604</v>
      </c>
      <c r="AF378" s="63" t="s">
        <v>680</v>
      </c>
      <c r="AG378" s="63" t="s">
        <v>680</v>
      </c>
      <c r="AH378" s="64"/>
      <c r="AI378" s="64" t="s">
        <v>633</v>
      </c>
      <c r="AJ378" s="54" t="s">
        <v>687</v>
      </c>
      <c r="AK378" s="50" t="s">
        <v>427</v>
      </c>
      <c r="AL378" s="50" t="s">
        <v>427</v>
      </c>
      <c r="AM378" s="57" t="s">
        <v>874</v>
      </c>
      <c r="AN378" s="59">
        <v>14.900000000023283</v>
      </c>
      <c r="AO378" s="64" t="s">
        <v>710</v>
      </c>
      <c r="AP378" s="54" t="s">
        <v>19</v>
      </c>
      <c r="AQ378" s="54" t="s">
        <v>19</v>
      </c>
      <c r="AR378" s="54" t="s">
        <v>869</v>
      </c>
      <c r="AS378" s="54" t="s">
        <v>375</v>
      </c>
      <c r="AT378" s="54" t="s">
        <v>869</v>
      </c>
      <c r="AU378" s="120">
        <v>81.139191999999994</v>
      </c>
      <c r="AV378" s="120">
        <v>0</v>
      </c>
      <c r="AW378" s="120">
        <v>81.139191999999994</v>
      </c>
      <c r="AX378" s="124">
        <v>162.27838399999999</v>
      </c>
      <c r="AY378" s="52">
        <v>2.496590523076923</v>
      </c>
      <c r="AZ378" s="52">
        <v>56</v>
      </c>
      <c r="BA378" s="52">
        <v>58.496590523076925</v>
      </c>
      <c r="BB378" s="124">
        <v>0.18804514761694524</v>
      </c>
      <c r="BC378" s="54">
        <v>3</v>
      </c>
      <c r="BD378" s="52">
        <v>15.953615597202797</v>
      </c>
      <c r="BE378" s="54" t="s">
        <v>1489</v>
      </c>
      <c r="BF378" s="54" t="s">
        <v>1315</v>
      </c>
      <c r="BG378" s="54" t="s">
        <v>1316</v>
      </c>
      <c r="BH378" s="54"/>
      <c r="BI378" s="54"/>
      <c r="BJ378" s="54"/>
      <c r="BK378" s="54"/>
      <c r="BL378" s="54"/>
      <c r="BM378" s="54"/>
      <c r="BN378" s="54" t="s">
        <v>1607</v>
      </c>
      <c r="BO378" s="54"/>
      <c r="BP378" s="54"/>
      <c r="BQ378" s="54"/>
      <c r="BR378" s="54"/>
      <c r="BS378" s="54"/>
      <c r="BT378" s="61"/>
    </row>
    <row r="379" spans="20:72" s="53" customFormat="1" x14ac:dyDescent="0.25">
      <c r="T379" s="106">
        <v>3448</v>
      </c>
      <c r="U379" s="33" t="s">
        <v>745</v>
      </c>
      <c r="V379" s="39">
        <v>45653.797222222223</v>
      </c>
      <c r="W379" s="66" t="s">
        <v>950</v>
      </c>
      <c r="X379" s="33" t="s">
        <v>553</v>
      </c>
      <c r="Y379" s="33">
        <v>1</v>
      </c>
      <c r="Z379" s="33" t="s">
        <v>583</v>
      </c>
      <c r="AA379" s="33" t="s">
        <v>620</v>
      </c>
      <c r="AB379" s="33" t="s">
        <v>622</v>
      </c>
      <c r="AC379" s="33" t="s">
        <v>1</v>
      </c>
      <c r="AD379" s="33" t="s">
        <v>1629</v>
      </c>
      <c r="AE379" s="33" t="s">
        <v>1704</v>
      </c>
      <c r="AF379" s="66" t="s">
        <v>1675</v>
      </c>
      <c r="AG379" s="66" t="s">
        <v>783</v>
      </c>
      <c r="AH379" s="67"/>
      <c r="AI379" s="67"/>
      <c r="AJ379" s="33" t="s">
        <v>687</v>
      </c>
      <c r="AK379" s="40" t="s">
        <v>442</v>
      </c>
      <c r="AL379" s="40" t="s">
        <v>424</v>
      </c>
      <c r="AM379" s="43" t="s">
        <v>874</v>
      </c>
      <c r="AN379" s="45">
        <v>15</v>
      </c>
      <c r="AO379" s="67" t="s">
        <v>710</v>
      </c>
      <c r="AP379" s="33" t="s">
        <v>97</v>
      </c>
      <c r="AQ379" s="33" t="s">
        <v>161</v>
      </c>
      <c r="AR379" s="33" t="s">
        <v>1691</v>
      </c>
      <c r="AS379" s="33" t="s">
        <v>391</v>
      </c>
      <c r="AT379" s="33" t="s">
        <v>969</v>
      </c>
      <c r="AU379" s="119">
        <v>115.915646</v>
      </c>
      <c r="AV379" s="119">
        <v>127.98382100000001</v>
      </c>
      <c r="AW379" s="119">
        <v>37.571596999999997</v>
      </c>
      <c r="AX379" s="123">
        <v>281.47106400000001</v>
      </c>
      <c r="AY379" s="48">
        <v>5.372726223529412</v>
      </c>
      <c r="AZ379" s="48">
        <v>59</v>
      </c>
      <c r="BA379" s="48">
        <v>64.372726223529412</v>
      </c>
      <c r="BB379" s="123">
        <v>0.1708798220197065</v>
      </c>
      <c r="BC379" s="33">
        <v>1</v>
      </c>
      <c r="BD379" s="48">
        <v>5.8520660203208559</v>
      </c>
      <c r="BE379" s="54" t="s">
        <v>1489</v>
      </c>
      <c r="BF379" s="33" t="s">
        <v>1331</v>
      </c>
      <c r="BG379" s="33" t="s">
        <v>1332</v>
      </c>
      <c r="BH379" s="33"/>
      <c r="BI379" s="33"/>
      <c r="BJ379" s="33"/>
      <c r="BK379" s="33"/>
      <c r="BL379" s="33"/>
      <c r="BM379" s="33"/>
      <c r="BN379" s="33" t="s">
        <v>1321</v>
      </c>
      <c r="BO379" s="33"/>
      <c r="BP379" s="33"/>
      <c r="BQ379" s="33"/>
      <c r="BR379" s="33"/>
      <c r="BS379" s="33"/>
      <c r="BT379" s="49"/>
    </row>
    <row r="380" spans="20:72" s="53" customFormat="1" x14ac:dyDescent="0.25">
      <c r="T380" s="94">
        <v>3450</v>
      </c>
      <c r="U380" s="54" t="s">
        <v>743</v>
      </c>
      <c r="V380" s="62">
        <v>45653.817361111112</v>
      </c>
      <c r="W380" s="63" t="s">
        <v>1707</v>
      </c>
      <c r="X380" s="54" t="s">
        <v>503</v>
      </c>
      <c r="Y380" s="54">
        <v>1</v>
      </c>
      <c r="Z380" s="54" t="s">
        <v>492</v>
      </c>
      <c r="AA380" s="54" t="s">
        <v>620</v>
      </c>
      <c r="AB380" s="54" t="s">
        <v>624</v>
      </c>
      <c r="AC380" s="54" t="s">
        <v>1</v>
      </c>
      <c r="AD380" s="54" t="s">
        <v>1629</v>
      </c>
      <c r="AE380" s="54" t="s">
        <v>598</v>
      </c>
      <c r="AF380" s="63" t="s">
        <v>652</v>
      </c>
      <c r="AG380" s="63" t="s">
        <v>1495</v>
      </c>
      <c r="AH380" s="64"/>
      <c r="AI380" s="64"/>
      <c r="AJ380" s="54" t="s">
        <v>688</v>
      </c>
      <c r="AK380" s="54" t="s">
        <v>450</v>
      </c>
      <c r="AL380" s="54" t="s">
        <v>453</v>
      </c>
      <c r="AM380" s="64" t="s">
        <v>874</v>
      </c>
      <c r="AN380" s="120">
        <v>21.383333333360497</v>
      </c>
      <c r="AO380" s="64" t="s">
        <v>710</v>
      </c>
      <c r="AP380" s="54" t="s">
        <v>158</v>
      </c>
      <c r="AQ380" s="54" t="s">
        <v>138</v>
      </c>
      <c r="AR380" s="54" t="s">
        <v>956</v>
      </c>
      <c r="AS380" s="54" t="s">
        <v>256</v>
      </c>
      <c r="AT380" s="54" t="s">
        <v>1600</v>
      </c>
      <c r="AU380" s="120">
        <v>129.489867</v>
      </c>
      <c r="AV380" s="120">
        <v>55.539866000000004</v>
      </c>
      <c r="AW380" s="120">
        <v>174.704294</v>
      </c>
      <c r="AX380" s="124">
        <v>359.73402700000003</v>
      </c>
      <c r="AY380" s="52">
        <v>5.9867305457013575</v>
      </c>
      <c r="AZ380" s="52">
        <v>20</v>
      </c>
      <c r="BA380" s="52">
        <v>25.986730545701356</v>
      </c>
      <c r="BB380" s="124">
        <v>0.42329295640538306</v>
      </c>
      <c r="BC380" s="54">
        <v>1</v>
      </c>
      <c r="BD380" s="52">
        <v>2.3624300496092139</v>
      </c>
      <c r="BE380" s="54" t="s">
        <v>1488</v>
      </c>
      <c r="BF380" s="54" t="s">
        <v>1751</v>
      </c>
      <c r="BG380" s="54" t="s">
        <v>1641</v>
      </c>
      <c r="BH380" s="54"/>
      <c r="BI380" s="54"/>
      <c r="BJ380" s="54"/>
      <c r="BK380" s="54"/>
      <c r="BL380" s="54"/>
      <c r="BM380" s="54"/>
      <c r="BN380" s="54" t="s">
        <v>1040</v>
      </c>
      <c r="BO380" s="54"/>
      <c r="BP380" s="54"/>
      <c r="BQ380" s="54"/>
      <c r="BR380" s="54"/>
      <c r="BS380" s="54"/>
      <c r="BT380" s="61"/>
    </row>
    <row r="381" spans="20:72" s="53" customFormat="1" x14ac:dyDescent="0.25">
      <c r="T381" s="106">
        <v>3452</v>
      </c>
      <c r="U381" s="33" t="s">
        <v>742</v>
      </c>
      <c r="V381" s="39">
        <v>45653.915972222225</v>
      </c>
      <c r="W381" s="66" t="s">
        <v>1564</v>
      </c>
      <c r="X381" s="33" t="s">
        <v>489</v>
      </c>
      <c r="Y381" s="33">
        <v>1</v>
      </c>
      <c r="Z381" s="33" t="s">
        <v>533</v>
      </c>
      <c r="AA381" s="33" t="s">
        <v>620</v>
      </c>
      <c r="AB381" s="33" t="s">
        <v>621</v>
      </c>
      <c r="AC381" s="33" t="s">
        <v>531</v>
      </c>
      <c r="AD381" s="33" t="s">
        <v>1629</v>
      </c>
      <c r="AE381" s="33" t="s">
        <v>600</v>
      </c>
      <c r="AF381" s="66" t="s">
        <v>1428</v>
      </c>
      <c r="AG381" s="66" t="s">
        <v>1672</v>
      </c>
      <c r="AH381" s="67"/>
      <c r="AI381" s="67" t="s">
        <v>630</v>
      </c>
      <c r="AJ381" s="33" t="s">
        <v>688</v>
      </c>
      <c r="AK381" s="40" t="s">
        <v>425</v>
      </c>
      <c r="AL381" s="40" t="s">
        <v>439</v>
      </c>
      <c r="AM381" s="43" t="s">
        <v>874</v>
      </c>
      <c r="AN381" s="45">
        <v>11.016666666604578</v>
      </c>
      <c r="AO381" s="67" t="s">
        <v>710</v>
      </c>
      <c r="AP381" s="33" t="s">
        <v>40</v>
      </c>
      <c r="AQ381" s="33" t="s">
        <v>69</v>
      </c>
      <c r="AR381" s="33" t="s">
        <v>1483</v>
      </c>
      <c r="AS381" s="33" t="s">
        <v>186</v>
      </c>
      <c r="AT381" s="33" t="s">
        <v>1688</v>
      </c>
      <c r="AU381" s="119">
        <v>24.796572999999999</v>
      </c>
      <c r="AV381" s="119">
        <v>94.227918000000003</v>
      </c>
      <c r="AW381" s="119">
        <v>90.358433000000005</v>
      </c>
      <c r="AX381" s="123">
        <v>209.382924</v>
      </c>
      <c r="AY381" s="48">
        <v>3.9887429592760184</v>
      </c>
      <c r="AZ381" s="48">
        <v>2</v>
      </c>
      <c r="BA381" s="48">
        <v>5.9887429592760189</v>
      </c>
      <c r="BB381" s="123">
        <v>1.8367794501786054</v>
      </c>
      <c r="BC381" s="33">
        <v>1</v>
      </c>
      <c r="BD381" s="48">
        <v>0.54443117811600172</v>
      </c>
      <c r="BE381" s="33" t="s">
        <v>1657</v>
      </c>
      <c r="BF381" s="33" t="s">
        <v>1324</v>
      </c>
      <c r="BG381" s="33" t="s">
        <v>1749</v>
      </c>
      <c r="BH381" s="33"/>
      <c r="BI381" s="33"/>
      <c r="BJ381" s="33"/>
      <c r="BK381" s="33"/>
      <c r="BL381" s="33"/>
      <c r="BM381" s="33"/>
      <c r="BN381" s="33" t="s">
        <v>1048</v>
      </c>
      <c r="BO381" s="33"/>
      <c r="BP381" s="33"/>
      <c r="BQ381" s="33"/>
      <c r="BR381" s="33"/>
      <c r="BS381" s="33"/>
      <c r="BT381" s="49"/>
    </row>
    <row r="382" spans="20:72" s="53" customFormat="1" x14ac:dyDescent="0.25">
      <c r="T382" s="94">
        <v>3453</v>
      </c>
      <c r="U382" s="54" t="s">
        <v>742</v>
      </c>
      <c r="V382" s="62">
        <v>45653.925694444442</v>
      </c>
      <c r="W382" s="63" t="s">
        <v>1564</v>
      </c>
      <c r="X382" s="54" t="s">
        <v>489</v>
      </c>
      <c r="Y382" s="54">
        <v>1</v>
      </c>
      <c r="Z382" s="54" t="s">
        <v>533</v>
      </c>
      <c r="AA382" s="54" t="s">
        <v>620</v>
      </c>
      <c r="AB382" s="54" t="s">
        <v>621</v>
      </c>
      <c r="AC382" s="54" t="s">
        <v>531</v>
      </c>
      <c r="AD382" s="54" t="s">
        <v>1629</v>
      </c>
      <c r="AE382" s="54" t="s">
        <v>606</v>
      </c>
      <c r="AF382" s="63" t="s">
        <v>1672</v>
      </c>
      <c r="AG382" s="63" t="s">
        <v>1708</v>
      </c>
      <c r="AH382" s="64"/>
      <c r="AI382" s="64" t="s">
        <v>848</v>
      </c>
      <c r="AJ382" s="54" t="s">
        <v>688</v>
      </c>
      <c r="AK382" s="50" t="s">
        <v>439</v>
      </c>
      <c r="AL382" s="50" t="s">
        <v>424</v>
      </c>
      <c r="AM382" s="57" t="s">
        <v>874</v>
      </c>
      <c r="AN382" s="59">
        <v>16.78333333338378</v>
      </c>
      <c r="AO382" s="64" t="s">
        <v>710</v>
      </c>
      <c r="AP382" s="54" t="s">
        <v>69</v>
      </c>
      <c r="AQ382" s="54" t="s">
        <v>66</v>
      </c>
      <c r="AR382" s="54" t="s">
        <v>1688</v>
      </c>
      <c r="AS382" s="54" t="s">
        <v>370</v>
      </c>
      <c r="AT382" s="54" t="s">
        <v>1735</v>
      </c>
      <c r="AU382" s="120">
        <v>90.358433000000005</v>
      </c>
      <c r="AV382" s="120">
        <v>111.75481499999999</v>
      </c>
      <c r="AW382" s="120">
        <v>49.981180000000002</v>
      </c>
      <c r="AX382" s="124">
        <v>252.09442799999999</v>
      </c>
      <c r="AY382" s="52">
        <v>4.7885960280542985</v>
      </c>
      <c r="AZ382" s="52">
        <v>2</v>
      </c>
      <c r="BA382" s="52">
        <v>6.7885960280542985</v>
      </c>
      <c r="BB382" s="124">
        <v>1.6203644987184112</v>
      </c>
      <c r="BC382" s="54">
        <v>1</v>
      </c>
      <c r="BD382" s="52">
        <v>0.61714509345948165</v>
      </c>
      <c r="BE382" s="33" t="s">
        <v>1657</v>
      </c>
      <c r="BF382" s="33" t="s">
        <v>1324</v>
      </c>
      <c r="BG382" s="33" t="s">
        <v>1749</v>
      </c>
      <c r="BH382" s="33"/>
      <c r="BI382" s="33"/>
      <c r="BJ382" s="33"/>
      <c r="BK382" s="33"/>
      <c r="BL382" s="33"/>
      <c r="BM382" s="33"/>
      <c r="BN382" s="33" t="s">
        <v>1048</v>
      </c>
      <c r="BO382" s="54"/>
      <c r="BP382" s="54"/>
      <c r="BQ382" s="54"/>
      <c r="BR382" s="54"/>
      <c r="BS382" s="54"/>
      <c r="BT382" s="61"/>
    </row>
    <row r="383" spans="20:72" s="53" customFormat="1" x14ac:dyDescent="0.25">
      <c r="T383" s="94">
        <v>3397</v>
      </c>
      <c r="U383" s="54" t="s">
        <v>718</v>
      </c>
      <c r="V383" s="62">
        <v>45652.564583333333</v>
      </c>
      <c r="W383" s="63" t="s">
        <v>575</v>
      </c>
      <c r="X383" s="54" t="s">
        <v>719</v>
      </c>
      <c r="Y383" s="54">
        <v>1</v>
      </c>
      <c r="Z383" s="54" t="s">
        <v>4</v>
      </c>
      <c r="AA383" s="54" t="s">
        <v>620</v>
      </c>
      <c r="AB383" s="54" t="s">
        <v>621</v>
      </c>
      <c r="AC383" s="54" t="s">
        <v>1</v>
      </c>
      <c r="AD383" s="54" t="s">
        <v>1648</v>
      </c>
      <c r="AE383" s="54" t="s">
        <v>593</v>
      </c>
      <c r="AF383" s="63" t="s">
        <v>1444</v>
      </c>
      <c r="AG383" s="63" t="s">
        <v>635</v>
      </c>
      <c r="AH383" s="64"/>
      <c r="AI383" s="64"/>
      <c r="AJ383" s="54" t="s">
        <v>688</v>
      </c>
      <c r="AK383" s="50" t="s">
        <v>431</v>
      </c>
      <c r="AL383" s="50" t="s">
        <v>429</v>
      </c>
      <c r="AM383" s="57" t="s">
        <v>862</v>
      </c>
      <c r="AN383" s="59">
        <v>69.450000000069849</v>
      </c>
      <c r="AO383" s="64" t="s">
        <v>710</v>
      </c>
      <c r="AP383" s="54" t="s">
        <v>122</v>
      </c>
      <c r="AQ383" s="54" t="s">
        <v>43</v>
      </c>
      <c r="AR383" s="54" t="s">
        <v>1690</v>
      </c>
      <c r="AS383" s="54" t="s">
        <v>169</v>
      </c>
      <c r="AT383" s="54" t="s">
        <v>870</v>
      </c>
      <c r="AU383" s="120">
        <v>88.955556999999999</v>
      </c>
      <c r="AV383" s="120">
        <v>67.026657</v>
      </c>
      <c r="AW383" s="120">
        <v>69.542764000000005</v>
      </c>
      <c r="AX383" s="124">
        <v>225.524978</v>
      </c>
      <c r="AY383" s="52">
        <v>4.0155335194570139</v>
      </c>
      <c r="AZ383" s="52">
        <v>2</v>
      </c>
      <c r="BA383" s="52">
        <v>6.0155335194570139</v>
      </c>
      <c r="BB383" s="124">
        <v>1.8285992363638104</v>
      </c>
      <c r="BC383" s="54">
        <v>1</v>
      </c>
      <c r="BD383" s="52">
        <v>0.5468666835870013</v>
      </c>
      <c r="BE383" s="54" t="s">
        <v>1754</v>
      </c>
      <c r="BF383" s="54">
        <v>44026</v>
      </c>
      <c r="BG383" s="54">
        <v>53003</v>
      </c>
      <c r="BH383" s="54"/>
      <c r="BI383" s="54"/>
      <c r="BJ383" s="54"/>
      <c r="BK383" s="54"/>
      <c r="BL383" s="54"/>
      <c r="BM383" s="54"/>
      <c r="BN383" s="54" t="s">
        <v>1048</v>
      </c>
      <c r="BO383" s="54"/>
      <c r="BP383" s="54"/>
      <c r="BQ383" s="54"/>
      <c r="BR383" s="54"/>
      <c r="BS383" s="54"/>
      <c r="BT383" s="61"/>
    </row>
    <row r="384" spans="20:72" s="53" customFormat="1" x14ac:dyDescent="0.25">
      <c r="T384" s="106">
        <v>3431</v>
      </c>
      <c r="U384" s="33" t="s">
        <v>718</v>
      </c>
      <c r="V384" s="39">
        <v>45653.539583333331</v>
      </c>
      <c r="W384" s="66" t="s">
        <v>1679</v>
      </c>
      <c r="X384" s="33" t="s">
        <v>744</v>
      </c>
      <c r="Y384" s="33">
        <v>12</v>
      </c>
      <c r="Z384" s="33" t="s">
        <v>6</v>
      </c>
      <c r="AA384" s="33" t="s">
        <v>637</v>
      </c>
      <c r="AB384" s="33" t="s">
        <v>624</v>
      </c>
      <c r="AC384" s="33" t="s">
        <v>1</v>
      </c>
      <c r="AD384" s="33" t="s">
        <v>1648</v>
      </c>
      <c r="AE384" s="33" t="s">
        <v>604</v>
      </c>
      <c r="AF384" s="66" t="s">
        <v>1463</v>
      </c>
      <c r="AG384" s="66" t="s">
        <v>1495</v>
      </c>
      <c r="AH384" s="67"/>
      <c r="AI384" s="67"/>
      <c r="AJ384" s="33" t="s">
        <v>688</v>
      </c>
      <c r="AK384" s="40" t="s">
        <v>450</v>
      </c>
      <c r="AL384" s="40" t="s">
        <v>453</v>
      </c>
      <c r="AM384" s="43" t="s">
        <v>874</v>
      </c>
      <c r="AN384" s="45">
        <v>45.049999999988358</v>
      </c>
      <c r="AO384" s="67" t="s">
        <v>710</v>
      </c>
      <c r="AP384" s="33" t="s">
        <v>64</v>
      </c>
      <c r="AQ384" s="33" t="s">
        <v>138</v>
      </c>
      <c r="AR384" s="33" t="s">
        <v>1485</v>
      </c>
      <c r="AS384" s="33" t="s">
        <v>241</v>
      </c>
      <c r="AT384" s="33" t="s">
        <v>1600</v>
      </c>
      <c r="AU384" s="119">
        <v>133.226978</v>
      </c>
      <c r="AV384" s="119">
        <v>59.257562999999998</v>
      </c>
      <c r="AW384" s="119">
        <v>174.704294</v>
      </c>
      <c r="AX384" s="123">
        <v>367.18883500000004</v>
      </c>
      <c r="AY384" s="48">
        <v>6.1316997846153845</v>
      </c>
      <c r="AZ384" s="48">
        <v>2</v>
      </c>
      <c r="BA384" s="48">
        <v>8.1316997846153853</v>
      </c>
      <c r="BB384" s="123">
        <v>1.3527307071531638</v>
      </c>
      <c r="BC384" s="33">
        <v>12</v>
      </c>
      <c r="BD384" s="48">
        <v>8.8709452195804204</v>
      </c>
      <c r="BE384" s="33" t="s">
        <v>1489</v>
      </c>
      <c r="BF384" s="33" t="s">
        <v>1322</v>
      </c>
      <c r="BG384" s="33" t="s">
        <v>1323</v>
      </c>
      <c r="BH384" s="33" t="s">
        <v>1322</v>
      </c>
      <c r="BI384" s="33" t="s">
        <v>1323</v>
      </c>
      <c r="BJ384" s="33" t="s">
        <v>1354</v>
      </c>
      <c r="BK384" s="33" t="s">
        <v>1355</v>
      </c>
      <c r="BL384" s="33" t="s">
        <v>1354</v>
      </c>
      <c r="BM384" s="33" t="s">
        <v>1355</v>
      </c>
      <c r="BN384" s="33" t="s">
        <v>960</v>
      </c>
      <c r="BO384" s="33" t="s">
        <v>1755</v>
      </c>
      <c r="BP384" s="33" t="s">
        <v>1135</v>
      </c>
      <c r="BQ384" s="33" t="s">
        <v>1135</v>
      </c>
      <c r="BR384" s="33"/>
      <c r="BS384" s="33"/>
      <c r="BT384" s="49"/>
    </row>
    <row r="385" spans="20:72" s="53" customFormat="1" x14ac:dyDescent="0.25">
      <c r="T385" s="106">
        <v>3431</v>
      </c>
      <c r="U385" s="33" t="s">
        <v>718</v>
      </c>
      <c r="V385" s="39">
        <v>45653.539583333331</v>
      </c>
      <c r="W385" s="66" t="s">
        <v>1679</v>
      </c>
      <c r="X385" s="33" t="s">
        <v>744</v>
      </c>
      <c r="Y385" s="33">
        <v>12</v>
      </c>
      <c r="Z385" s="33" t="s">
        <v>6</v>
      </c>
      <c r="AA385" s="33" t="s">
        <v>637</v>
      </c>
      <c r="AB385" s="33" t="s">
        <v>624</v>
      </c>
      <c r="AC385" s="33" t="s">
        <v>1</v>
      </c>
      <c r="AD385" s="33" t="s">
        <v>1648</v>
      </c>
      <c r="AE385" s="33" t="s">
        <v>604</v>
      </c>
      <c r="AF385" s="66" t="s">
        <v>1463</v>
      </c>
      <c r="AG385" s="66" t="s">
        <v>1495</v>
      </c>
      <c r="AH385" s="67"/>
      <c r="AI385" s="67"/>
      <c r="AJ385" s="33" t="s">
        <v>688</v>
      </c>
      <c r="AK385" s="40" t="s">
        <v>450</v>
      </c>
      <c r="AL385" s="40" t="s">
        <v>453</v>
      </c>
      <c r="AM385" s="43" t="s">
        <v>874</v>
      </c>
      <c r="AN385" s="45">
        <v>45.049999999988358</v>
      </c>
      <c r="AO385" s="67" t="s">
        <v>710</v>
      </c>
      <c r="AP385" s="33" t="s">
        <v>64</v>
      </c>
      <c r="AQ385" s="33" t="s">
        <v>138</v>
      </c>
      <c r="AR385" s="33" t="s">
        <v>1485</v>
      </c>
      <c r="AS385" s="33" t="s">
        <v>241</v>
      </c>
      <c r="AT385" s="33" t="s">
        <v>1600</v>
      </c>
      <c r="AU385" s="119">
        <v>133.226978</v>
      </c>
      <c r="AV385" s="119">
        <v>59.257562999999998</v>
      </c>
      <c r="AW385" s="119">
        <v>174.704294</v>
      </c>
      <c r="AX385" s="123">
        <v>367.18883500000004</v>
      </c>
      <c r="AY385" s="48">
        <v>6.1316997846153845</v>
      </c>
      <c r="AZ385" s="48">
        <v>2</v>
      </c>
      <c r="BA385" s="48">
        <v>8.1316997846153853</v>
      </c>
      <c r="BB385" s="123">
        <v>1.3527307071531638</v>
      </c>
      <c r="BC385" s="33">
        <v>12</v>
      </c>
      <c r="BD385" s="48">
        <v>8.8709452195804204</v>
      </c>
      <c r="BE385" s="33" t="s">
        <v>1489</v>
      </c>
      <c r="BF385" s="33" t="s">
        <v>1315</v>
      </c>
      <c r="BG385" s="33" t="s">
        <v>1316</v>
      </c>
      <c r="BH385" s="33" t="s">
        <v>1315</v>
      </c>
      <c r="BI385" s="33" t="s">
        <v>1316</v>
      </c>
      <c r="BJ385" s="33" t="s">
        <v>1329</v>
      </c>
      <c r="BK385" s="33" t="s">
        <v>1330</v>
      </c>
      <c r="BL385" s="33" t="s">
        <v>1329</v>
      </c>
      <c r="BM385" s="33" t="s">
        <v>1330</v>
      </c>
      <c r="BN385" s="33" t="s">
        <v>1054</v>
      </c>
      <c r="BO385" s="33" t="s">
        <v>1054</v>
      </c>
      <c r="BP385" s="33" t="s">
        <v>1039</v>
      </c>
      <c r="BQ385" s="33" t="s">
        <v>1039</v>
      </c>
      <c r="BR385" s="33"/>
      <c r="BS385" s="33"/>
      <c r="BT385" s="49"/>
    </row>
    <row r="386" spans="20:72" s="53" customFormat="1" x14ac:dyDescent="0.25">
      <c r="T386" s="106">
        <v>3431</v>
      </c>
      <c r="U386" s="33" t="s">
        <v>718</v>
      </c>
      <c r="V386" s="39">
        <v>45653.539583333331</v>
      </c>
      <c r="W386" s="66" t="s">
        <v>1679</v>
      </c>
      <c r="X386" s="33" t="s">
        <v>744</v>
      </c>
      <c r="Y386" s="33">
        <v>12</v>
      </c>
      <c r="Z386" s="33" t="s">
        <v>6</v>
      </c>
      <c r="AA386" s="33" t="s">
        <v>637</v>
      </c>
      <c r="AB386" s="33" t="s">
        <v>624</v>
      </c>
      <c r="AC386" s="33" t="s">
        <v>1</v>
      </c>
      <c r="AD386" s="33" t="s">
        <v>1648</v>
      </c>
      <c r="AE386" s="33" t="s">
        <v>604</v>
      </c>
      <c r="AF386" s="66" t="s">
        <v>1463</v>
      </c>
      <c r="AG386" s="66" t="s">
        <v>1495</v>
      </c>
      <c r="AH386" s="67"/>
      <c r="AI386" s="67"/>
      <c r="AJ386" s="33" t="s">
        <v>688</v>
      </c>
      <c r="AK386" s="40" t="s">
        <v>450</v>
      </c>
      <c r="AL386" s="40" t="s">
        <v>453</v>
      </c>
      <c r="AM386" s="43" t="s">
        <v>874</v>
      </c>
      <c r="AN386" s="45">
        <v>45.049999999988358</v>
      </c>
      <c r="AO386" s="67" t="s">
        <v>710</v>
      </c>
      <c r="AP386" s="33" t="s">
        <v>64</v>
      </c>
      <c r="AQ386" s="33" t="s">
        <v>138</v>
      </c>
      <c r="AR386" s="33" t="s">
        <v>1485</v>
      </c>
      <c r="AS386" s="33" t="s">
        <v>241</v>
      </c>
      <c r="AT386" s="33" t="s">
        <v>1600</v>
      </c>
      <c r="AU386" s="119">
        <v>133.226978</v>
      </c>
      <c r="AV386" s="119">
        <v>59.257562999999998</v>
      </c>
      <c r="AW386" s="119">
        <v>174.704294</v>
      </c>
      <c r="AX386" s="123">
        <v>367.18883500000004</v>
      </c>
      <c r="AY386" s="48">
        <v>6.1316997846153845</v>
      </c>
      <c r="AZ386" s="48">
        <v>2</v>
      </c>
      <c r="BA386" s="48">
        <v>8.1316997846153853</v>
      </c>
      <c r="BB386" s="123">
        <v>1.3527307071531638</v>
      </c>
      <c r="BC386" s="33">
        <v>12</v>
      </c>
      <c r="BD386" s="48">
        <v>8.8709452195804204</v>
      </c>
      <c r="BE386" s="33" t="s">
        <v>1489</v>
      </c>
      <c r="BF386" s="33" t="s">
        <v>1745</v>
      </c>
      <c r="BG386" s="33" t="s">
        <v>1746</v>
      </c>
      <c r="BH386" s="33" t="s">
        <v>1745</v>
      </c>
      <c r="BI386" s="33" t="s">
        <v>1746</v>
      </c>
      <c r="BJ386" s="33" t="s">
        <v>1031</v>
      </c>
      <c r="BK386" s="33" t="s">
        <v>1335</v>
      </c>
      <c r="BL386" s="33" t="s">
        <v>1031</v>
      </c>
      <c r="BM386" s="33" t="s">
        <v>1335</v>
      </c>
      <c r="BN386" s="33" t="s">
        <v>1487</v>
      </c>
      <c r="BO386" s="33" t="s">
        <v>1487</v>
      </c>
      <c r="BP386" s="33" t="s">
        <v>1038</v>
      </c>
      <c r="BQ386" s="33" t="s">
        <v>1038</v>
      </c>
      <c r="BR386" s="33"/>
      <c r="BS386" s="33"/>
      <c r="BT386" s="49"/>
    </row>
    <row r="387" spans="20:72" s="53" customFormat="1" x14ac:dyDescent="0.25">
      <c r="T387" s="106">
        <v>3433</v>
      </c>
      <c r="U387" s="33" t="s">
        <v>718</v>
      </c>
      <c r="V387" s="39">
        <v>45653.592361111114</v>
      </c>
      <c r="W387" s="66" t="s">
        <v>653</v>
      </c>
      <c r="X387" s="33" t="s">
        <v>744</v>
      </c>
      <c r="Y387" s="33">
        <v>1</v>
      </c>
      <c r="Z387" s="33" t="s">
        <v>8</v>
      </c>
      <c r="AA387" s="33" t="s">
        <v>620</v>
      </c>
      <c r="AB387" s="33" t="s">
        <v>621</v>
      </c>
      <c r="AC387" s="33" t="s">
        <v>1</v>
      </c>
      <c r="AD387" s="33" t="s">
        <v>1648</v>
      </c>
      <c r="AE387" s="33" t="s">
        <v>1680</v>
      </c>
      <c r="AF387" s="66" t="s">
        <v>410</v>
      </c>
      <c r="AG387" s="66" t="s">
        <v>827</v>
      </c>
      <c r="AH387" s="67" t="s">
        <v>1681</v>
      </c>
      <c r="AI387" s="67"/>
      <c r="AJ387" s="33" t="s">
        <v>688</v>
      </c>
      <c r="AK387" s="40" t="s">
        <v>426</v>
      </c>
      <c r="AL387" s="40" t="s">
        <v>472</v>
      </c>
      <c r="AM387" s="43" t="s">
        <v>862</v>
      </c>
      <c r="AN387" s="45">
        <v>48.116666666523088</v>
      </c>
      <c r="AO387" s="67" t="s">
        <v>710</v>
      </c>
      <c r="AP387" s="33" t="s">
        <v>410</v>
      </c>
      <c r="AQ387" s="33" t="s">
        <v>77</v>
      </c>
      <c r="AR387" s="33" t="s">
        <v>931</v>
      </c>
      <c r="AS387" s="33" t="s">
        <v>423</v>
      </c>
      <c r="AT387" s="33" t="s">
        <v>873</v>
      </c>
      <c r="AU387" s="119">
        <v>0</v>
      </c>
      <c r="AV387" s="119">
        <v>206</v>
      </c>
      <c r="AW387" s="119">
        <v>176.13875999999999</v>
      </c>
      <c r="AX387" s="123">
        <v>382.13875999999999</v>
      </c>
      <c r="AY387" s="48">
        <v>7.556885900452488</v>
      </c>
      <c r="AZ387" s="48">
        <v>2</v>
      </c>
      <c r="BA387" s="48">
        <v>9.5568859004524889</v>
      </c>
      <c r="BB387" s="123">
        <v>1.1510025456596886</v>
      </c>
      <c r="BC387" s="33">
        <v>1</v>
      </c>
      <c r="BD387" s="48">
        <v>0.86880780913204447</v>
      </c>
      <c r="BE387" s="54" t="s">
        <v>1754</v>
      </c>
      <c r="BF387" s="54">
        <v>44039</v>
      </c>
      <c r="BG387" s="54">
        <v>53034</v>
      </c>
      <c r="BH387" s="33"/>
      <c r="BI387" s="33"/>
      <c r="BJ387" s="33"/>
      <c r="BK387" s="33"/>
      <c r="BL387" s="33"/>
      <c r="BM387" s="33"/>
      <c r="BN387" s="33" t="s">
        <v>987</v>
      </c>
      <c r="BO387" s="33"/>
      <c r="BP387" s="33"/>
      <c r="BQ387" s="33"/>
      <c r="BR387" s="33"/>
      <c r="BS387" s="33"/>
      <c r="BT387" s="49"/>
    </row>
    <row r="388" spans="20:72" s="53" customFormat="1" x14ac:dyDescent="0.25">
      <c r="T388" s="94">
        <v>3435</v>
      </c>
      <c r="U388" s="54" t="s">
        <v>718</v>
      </c>
      <c r="V388" s="62">
        <v>45653.594444444447</v>
      </c>
      <c r="W388" s="63" t="s">
        <v>570</v>
      </c>
      <c r="X388" s="54" t="s">
        <v>719</v>
      </c>
      <c r="Y388" s="54">
        <v>4</v>
      </c>
      <c r="Z388" s="54" t="s">
        <v>8</v>
      </c>
      <c r="AA388" s="54" t="s">
        <v>622</v>
      </c>
      <c r="AB388" s="54" t="s">
        <v>621</v>
      </c>
      <c r="AC388" s="54" t="s">
        <v>1</v>
      </c>
      <c r="AD388" s="54" t="s">
        <v>1648</v>
      </c>
      <c r="AE388" s="54" t="s">
        <v>1680</v>
      </c>
      <c r="AF388" s="63" t="s">
        <v>647</v>
      </c>
      <c r="AG388" s="63" t="s">
        <v>827</v>
      </c>
      <c r="AH388" s="64"/>
      <c r="AI388" s="64"/>
      <c r="AJ388" s="54" t="s">
        <v>688</v>
      </c>
      <c r="AK388" s="50" t="s">
        <v>456</v>
      </c>
      <c r="AL388" s="50" t="s">
        <v>472</v>
      </c>
      <c r="AM388" s="57" t="s">
        <v>862</v>
      </c>
      <c r="AN388" s="59">
        <v>48.066666666534729</v>
      </c>
      <c r="AO388" s="64" t="s">
        <v>710</v>
      </c>
      <c r="AP388" s="54" t="s">
        <v>137</v>
      </c>
      <c r="AQ388" s="54" t="s">
        <v>77</v>
      </c>
      <c r="AR388" s="54" t="s">
        <v>968</v>
      </c>
      <c r="AS388" s="54" t="s">
        <v>393</v>
      </c>
      <c r="AT388" s="54" t="s">
        <v>873</v>
      </c>
      <c r="AU388" s="120">
        <v>103.805774</v>
      </c>
      <c r="AV388" s="120">
        <v>111.74784</v>
      </c>
      <c r="AW388" s="120">
        <v>176.13875999999999</v>
      </c>
      <c r="AX388" s="124">
        <v>391.69237399999997</v>
      </c>
      <c r="AY388" s="52">
        <v>6.936199925791855</v>
      </c>
      <c r="AZ388" s="52">
        <v>2</v>
      </c>
      <c r="BA388" s="52">
        <v>8.9361999257918541</v>
      </c>
      <c r="BB388" s="124">
        <v>1.230948288013517</v>
      </c>
      <c r="BC388" s="54">
        <v>4</v>
      </c>
      <c r="BD388" s="52">
        <v>3.2495272457424922</v>
      </c>
      <c r="BE388" s="54" t="s">
        <v>1686</v>
      </c>
      <c r="BF388" s="54" t="s">
        <v>1357</v>
      </c>
      <c r="BG388" s="54" t="s">
        <v>1358</v>
      </c>
      <c r="BH388" s="54" t="s">
        <v>1447</v>
      </c>
      <c r="BI388" s="54" t="s">
        <v>1643</v>
      </c>
      <c r="BJ388" s="54" t="s">
        <v>1445</v>
      </c>
      <c r="BK388" s="54" t="s">
        <v>1446</v>
      </c>
      <c r="BL388" s="54"/>
      <c r="BM388" s="54"/>
      <c r="BN388" s="33" t="s">
        <v>1451</v>
      </c>
      <c r="BO388" s="33" t="s">
        <v>1450</v>
      </c>
      <c r="BP388" s="33" t="s">
        <v>1449</v>
      </c>
      <c r="BQ388" s="54"/>
      <c r="BR388" s="54"/>
      <c r="BS388" s="54"/>
      <c r="BT388" s="61"/>
    </row>
    <row r="389" spans="20:72" s="53" customFormat="1" x14ac:dyDescent="0.25">
      <c r="T389" s="94">
        <v>3449</v>
      </c>
      <c r="U389" s="54" t="s">
        <v>718</v>
      </c>
      <c r="V389" s="62">
        <v>45653.8</v>
      </c>
      <c r="W389" s="63" t="s">
        <v>1705</v>
      </c>
      <c r="X389" s="54" t="s">
        <v>744</v>
      </c>
      <c r="Y389" s="54">
        <v>6</v>
      </c>
      <c r="Z389" s="54" t="s">
        <v>492</v>
      </c>
      <c r="AA389" s="54" t="s">
        <v>624</v>
      </c>
      <c r="AB389" s="54" t="s">
        <v>621</v>
      </c>
      <c r="AC389" s="54" t="s">
        <v>1</v>
      </c>
      <c r="AD389" s="54" t="s">
        <v>1648</v>
      </c>
      <c r="AE389" s="54" t="s">
        <v>601</v>
      </c>
      <c r="AF389" s="63" t="s">
        <v>696</v>
      </c>
      <c r="AG389" s="63" t="s">
        <v>1635</v>
      </c>
      <c r="AH389" s="64" t="s">
        <v>1706</v>
      </c>
      <c r="AI389" s="64"/>
      <c r="AJ389" s="54" t="s">
        <v>687</v>
      </c>
      <c r="AK389" s="50" t="s">
        <v>441</v>
      </c>
      <c r="AL389" s="50" t="s">
        <v>441</v>
      </c>
      <c r="AM389" s="57" t="s">
        <v>874</v>
      </c>
      <c r="AN389" s="59">
        <v>33.799999999988358</v>
      </c>
      <c r="AO389" s="64" t="s">
        <v>710</v>
      </c>
      <c r="AP389" s="54" t="s">
        <v>120</v>
      </c>
      <c r="AQ389" s="54" t="s">
        <v>24</v>
      </c>
      <c r="AR389" s="54" t="s">
        <v>872</v>
      </c>
      <c r="AS389" s="54" t="s">
        <v>326</v>
      </c>
      <c r="AT389" s="54" t="s">
        <v>1736</v>
      </c>
      <c r="AU389" s="120">
        <v>89.727082999999993</v>
      </c>
      <c r="AV389" s="120">
        <v>10.319335000000001</v>
      </c>
      <c r="AW389" s="120">
        <v>93.416115000000005</v>
      </c>
      <c r="AX389" s="124">
        <v>193.46253300000001</v>
      </c>
      <c r="AY389" s="52">
        <v>3.0603955438914028</v>
      </c>
      <c r="AZ389" s="52">
        <v>2</v>
      </c>
      <c r="BA389" s="52">
        <v>5.0603955438914028</v>
      </c>
      <c r="BB389" s="124">
        <v>2.1737431203927371</v>
      </c>
      <c r="BC389" s="54">
        <v>6</v>
      </c>
      <c r="BD389" s="52">
        <v>2.7602157512134924</v>
      </c>
      <c r="BE389" s="54" t="s">
        <v>1754</v>
      </c>
      <c r="BF389" s="54">
        <v>44003</v>
      </c>
      <c r="BG389" s="54">
        <v>53007</v>
      </c>
      <c r="BH389" s="54">
        <v>44003</v>
      </c>
      <c r="BI389" s="54">
        <v>53007</v>
      </c>
      <c r="BJ389" s="54">
        <v>44026</v>
      </c>
      <c r="BK389" s="54">
        <v>53008</v>
      </c>
      <c r="BL389" s="54">
        <v>44026</v>
      </c>
      <c r="BM389" s="54">
        <v>53008</v>
      </c>
      <c r="BN389" s="54" t="s">
        <v>1756</v>
      </c>
      <c r="BO389" s="54" t="s">
        <v>1142</v>
      </c>
      <c r="BP389" s="54" t="s">
        <v>1141</v>
      </c>
      <c r="BQ389" s="54" t="s">
        <v>1141</v>
      </c>
      <c r="BR389" s="54"/>
      <c r="BS389" s="54"/>
      <c r="BT389" s="61"/>
    </row>
    <row r="390" spans="20:72" s="53" customFormat="1" x14ac:dyDescent="0.25">
      <c r="T390" s="94">
        <v>3449</v>
      </c>
      <c r="U390" s="54" t="s">
        <v>718</v>
      </c>
      <c r="V390" s="62">
        <v>45653.8</v>
      </c>
      <c r="W390" s="63" t="s">
        <v>1705</v>
      </c>
      <c r="X390" s="54" t="s">
        <v>744</v>
      </c>
      <c r="Y390" s="54">
        <v>6</v>
      </c>
      <c r="Z390" s="54" t="s">
        <v>492</v>
      </c>
      <c r="AA390" s="54" t="s">
        <v>624</v>
      </c>
      <c r="AB390" s="54" t="s">
        <v>621</v>
      </c>
      <c r="AC390" s="54" t="s">
        <v>1</v>
      </c>
      <c r="AD390" s="54" t="s">
        <v>1648</v>
      </c>
      <c r="AE390" s="54" t="s">
        <v>601</v>
      </c>
      <c r="AF390" s="63" t="s">
        <v>696</v>
      </c>
      <c r="AG390" s="63" t="s">
        <v>1635</v>
      </c>
      <c r="AH390" s="64" t="s">
        <v>1706</v>
      </c>
      <c r="AI390" s="64"/>
      <c r="AJ390" s="54" t="s">
        <v>687</v>
      </c>
      <c r="AK390" s="50" t="s">
        <v>441</v>
      </c>
      <c r="AL390" s="50" t="s">
        <v>441</v>
      </c>
      <c r="AM390" s="57" t="s">
        <v>874</v>
      </c>
      <c r="AN390" s="59">
        <v>33.799999999988358</v>
      </c>
      <c r="AO390" s="64" t="s">
        <v>710</v>
      </c>
      <c r="AP390" s="54" t="s">
        <v>120</v>
      </c>
      <c r="AQ390" s="54" t="s">
        <v>24</v>
      </c>
      <c r="AR390" s="54" t="s">
        <v>872</v>
      </c>
      <c r="AS390" s="54" t="s">
        <v>326</v>
      </c>
      <c r="AT390" s="54" t="s">
        <v>1736</v>
      </c>
      <c r="AU390" s="120">
        <v>89.727082999999993</v>
      </c>
      <c r="AV390" s="120">
        <v>10.319335000000001</v>
      </c>
      <c r="AW390" s="120">
        <v>93.416115000000005</v>
      </c>
      <c r="AX390" s="124">
        <v>193.46253300000001</v>
      </c>
      <c r="AY390" s="52">
        <v>3.0603955438914028</v>
      </c>
      <c r="AZ390" s="52">
        <v>2</v>
      </c>
      <c r="BA390" s="52">
        <v>5.0603955438914028</v>
      </c>
      <c r="BB390" s="124">
        <v>2.1737431203927371</v>
      </c>
      <c r="BC390" s="54">
        <v>6</v>
      </c>
      <c r="BD390" s="52">
        <v>2.7602157512134924</v>
      </c>
      <c r="BE390" s="54" t="s">
        <v>1754</v>
      </c>
      <c r="BF390" s="54">
        <v>44032</v>
      </c>
      <c r="BG390" s="54">
        <v>53006</v>
      </c>
      <c r="BH390" s="54">
        <v>44032</v>
      </c>
      <c r="BI390" s="54">
        <v>53006</v>
      </c>
      <c r="BJ390" s="54"/>
      <c r="BK390" s="54"/>
      <c r="BL390" s="54"/>
      <c r="BM390" s="54"/>
      <c r="BN390" s="54" t="s">
        <v>1621</v>
      </c>
      <c r="BO390" s="54" t="s">
        <v>1621</v>
      </c>
      <c r="BP390" s="54"/>
      <c r="BQ390" s="54"/>
      <c r="BR390" s="54"/>
      <c r="BS390" s="54"/>
      <c r="BT390" s="61"/>
    </row>
    <row r="391" spans="20:72" s="53" customFormat="1" x14ac:dyDescent="0.25">
      <c r="T391" s="94">
        <v>3462</v>
      </c>
      <c r="U391" s="54" t="s">
        <v>742</v>
      </c>
      <c r="V391" s="62">
        <v>45654.021527777775</v>
      </c>
      <c r="W391" s="63" t="s">
        <v>1586</v>
      </c>
      <c r="X391" s="54" t="s">
        <v>493</v>
      </c>
      <c r="Y391" s="54">
        <v>1</v>
      </c>
      <c r="Z391" s="54" t="s">
        <v>545</v>
      </c>
      <c r="AA391" s="54" t="s">
        <v>620</v>
      </c>
      <c r="AB391" s="54" t="s">
        <v>621</v>
      </c>
      <c r="AC391" s="54" t="s">
        <v>1</v>
      </c>
      <c r="AD391" s="54" t="s">
        <v>1648</v>
      </c>
      <c r="AE391" s="54" t="s">
        <v>612</v>
      </c>
      <c r="AF391" s="63" t="s">
        <v>1516</v>
      </c>
      <c r="AG391" s="63" t="s">
        <v>1710</v>
      </c>
      <c r="AH391" s="64"/>
      <c r="AI391" s="64"/>
      <c r="AJ391" s="54" t="s">
        <v>688</v>
      </c>
      <c r="AK391" s="50" t="s">
        <v>466</v>
      </c>
      <c r="AL391" s="50" t="s">
        <v>424</v>
      </c>
      <c r="AM391" s="57" t="s">
        <v>874</v>
      </c>
      <c r="AN391" s="59">
        <v>32.983333333453629</v>
      </c>
      <c r="AO391" s="64" t="s">
        <v>710</v>
      </c>
      <c r="AP391" s="54" t="s">
        <v>78</v>
      </c>
      <c r="AQ391" s="54" t="s">
        <v>109</v>
      </c>
      <c r="AR391" s="54" t="s">
        <v>1547</v>
      </c>
      <c r="AS391" s="54" t="s">
        <v>211</v>
      </c>
      <c r="AT391" s="54" t="s">
        <v>1737</v>
      </c>
      <c r="AU391" s="120">
        <v>84.795710999999997</v>
      </c>
      <c r="AV391" s="120">
        <v>97.036295999999993</v>
      </c>
      <c r="AW391" s="120">
        <v>27.453890999999999</v>
      </c>
      <c r="AX391" s="124">
        <v>209.28589799999997</v>
      </c>
      <c r="AY391" s="52">
        <v>4.0101239185520363</v>
      </c>
      <c r="AZ391" s="52">
        <v>2</v>
      </c>
      <c r="BA391" s="52">
        <v>6.0101239185520363</v>
      </c>
      <c r="BB391" s="124">
        <v>1.8302451245714295</v>
      </c>
      <c r="BC391" s="54">
        <v>1</v>
      </c>
      <c r="BD391" s="52">
        <v>0.54637490168654879</v>
      </c>
      <c r="BE391" s="54" t="s">
        <v>1754</v>
      </c>
      <c r="BF391" s="54">
        <v>44040</v>
      </c>
      <c r="BG391" s="54">
        <v>53018</v>
      </c>
      <c r="BH391" s="54"/>
      <c r="BI391" s="54"/>
      <c r="BJ391" s="54"/>
      <c r="BK391" s="54"/>
      <c r="BL391" s="54"/>
      <c r="BM391" s="54"/>
      <c r="BN391" s="54" t="s">
        <v>1045</v>
      </c>
      <c r="BO391" s="54"/>
      <c r="BP391" s="54"/>
      <c r="BQ391" s="54"/>
      <c r="BR391" s="54"/>
      <c r="BS391" s="54"/>
      <c r="BT391" s="61"/>
    </row>
    <row r="392" spans="20:72" s="53" customFormat="1" x14ac:dyDescent="0.25">
      <c r="T392" s="106">
        <v>3464</v>
      </c>
      <c r="U392" s="33" t="s">
        <v>742</v>
      </c>
      <c r="V392" s="39">
        <v>45654.022222222222</v>
      </c>
      <c r="W392" s="66" t="s">
        <v>1586</v>
      </c>
      <c r="X392" s="33" t="s">
        <v>491</v>
      </c>
      <c r="Y392" s="33">
        <v>1</v>
      </c>
      <c r="Z392" s="33" t="s">
        <v>545</v>
      </c>
      <c r="AA392" s="33" t="s">
        <v>620</v>
      </c>
      <c r="AB392" s="33" t="s">
        <v>621</v>
      </c>
      <c r="AC392" s="33" t="s">
        <v>1</v>
      </c>
      <c r="AD392" s="33" t="s">
        <v>1648</v>
      </c>
      <c r="AE392" s="33" t="s">
        <v>612</v>
      </c>
      <c r="AF392" s="66" t="s">
        <v>1516</v>
      </c>
      <c r="AG392" s="66" t="s">
        <v>1710</v>
      </c>
      <c r="AH392" s="67"/>
      <c r="AI392" s="67"/>
      <c r="AJ392" s="33" t="s">
        <v>688</v>
      </c>
      <c r="AK392" s="40" t="s">
        <v>466</v>
      </c>
      <c r="AL392" s="40" t="s">
        <v>424</v>
      </c>
      <c r="AM392" s="43" t="s">
        <v>874</v>
      </c>
      <c r="AN392" s="45">
        <v>32.966666666732635</v>
      </c>
      <c r="AO392" s="67" t="s">
        <v>710</v>
      </c>
      <c r="AP392" s="33" t="s">
        <v>78</v>
      </c>
      <c r="AQ392" s="33" t="s">
        <v>109</v>
      </c>
      <c r="AR392" s="33" t="s">
        <v>1547</v>
      </c>
      <c r="AS392" s="33" t="s">
        <v>211</v>
      </c>
      <c r="AT392" s="33" t="s">
        <v>1737</v>
      </c>
      <c r="AU392" s="119">
        <v>84.795710999999997</v>
      </c>
      <c r="AV392" s="119">
        <v>97.036295999999993</v>
      </c>
      <c r="AW392" s="119">
        <v>27.453890999999999</v>
      </c>
      <c r="AX392" s="123">
        <v>209.28589799999997</v>
      </c>
      <c r="AY392" s="48">
        <v>4.0101239185520363</v>
      </c>
      <c r="AZ392" s="48">
        <v>2</v>
      </c>
      <c r="BA392" s="48">
        <v>6.0101239185520363</v>
      </c>
      <c r="BB392" s="123">
        <v>1.8302451245714295</v>
      </c>
      <c r="BC392" s="33">
        <v>1</v>
      </c>
      <c r="BD392" s="48">
        <v>0.54637490168654879</v>
      </c>
      <c r="BE392" s="54" t="s">
        <v>1754</v>
      </c>
      <c r="BF392" s="54">
        <v>44040</v>
      </c>
      <c r="BG392" s="54">
        <v>53018</v>
      </c>
      <c r="BH392" s="54"/>
      <c r="BI392" s="54"/>
      <c r="BJ392" s="54"/>
      <c r="BK392" s="54"/>
      <c r="BL392" s="54"/>
      <c r="BM392" s="54"/>
      <c r="BN392" s="54" t="s">
        <v>1045</v>
      </c>
      <c r="BO392" s="54"/>
      <c r="BP392" s="33"/>
      <c r="BQ392" s="33"/>
      <c r="BR392" s="33"/>
      <c r="BS392" s="33"/>
      <c r="BT392" s="49"/>
    </row>
    <row r="393" spans="20:72" s="53" customFormat="1" x14ac:dyDescent="0.25">
      <c r="T393" s="94">
        <v>3465</v>
      </c>
      <c r="U393" s="54" t="s">
        <v>743</v>
      </c>
      <c r="V393" s="62">
        <v>45654.033333333333</v>
      </c>
      <c r="W393" s="63" t="s">
        <v>1469</v>
      </c>
      <c r="X393" s="54" t="s">
        <v>493</v>
      </c>
      <c r="Y393" s="54">
        <v>1</v>
      </c>
      <c r="Z393" s="54" t="s">
        <v>8</v>
      </c>
      <c r="AA393" s="54" t="s">
        <v>620</v>
      </c>
      <c r="AB393" s="54" t="s">
        <v>621</v>
      </c>
      <c r="AC393" s="54" t="s">
        <v>1</v>
      </c>
      <c r="AD393" s="54" t="s">
        <v>1648</v>
      </c>
      <c r="AE393" s="54" t="s">
        <v>604</v>
      </c>
      <c r="AF393" s="63" t="s">
        <v>696</v>
      </c>
      <c r="AG393" s="63" t="s">
        <v>1711</v>
      </c>
      <c r="AH393" s="64"/>
      <c r="AI393" s="64"/>
      <c r="AJ393" s="54" t="s">
        <v>688</v>
      </c>
      <c r="AK393" s="50" t="s">
        <v>441</v>
      </c>
      <c r="AL393" s="50" t="s">
        <v>424</v>
      </c>
      <c r="AM393" s="57" t="s">
        <v>874</v>
      </c>
      <c r="AN393" s="59">
        <v>33.199999999953434</v>
      </c>
      <c r="AO393" s="64" t="s">
        <v>710</v>
      </c>
      <c r="AP393" s="54" t="s">
        <v>120</v>
      </c>
      <c r="AQ393" s="54" t="s">
        <v>81</v>
      </c>
      <c r="AR393" s="54" t="s">
        <v>872</v>
      </c>
      <c r="AS393" s="54" t="s">
        <v>388</v>
      </c>
      <c r="AT393" s="54" t="s">
        <v>1738</v>
      </c>
      <c r="AU393" s="120">
        <v>89.727082999999993</v>
      </c>
      <c r="AV393" s="120">
        <v>54.046933000000003</v>
      </c>
      <c r="AW393" s="120">
        <v>59.469531000000003</v>
      </c>
      <c r="AX393" s="124">
        <v>203.24354699999998</v>
      </c>
      <c r="AY393" s="52">
        <v>3.5670250642533938</v>
      </c>
      <c r="AZ393" s="52">
        <v>2</v>
      </c>
      <c r="BA393" s="52">
        <v>5.5670250642533938</v>
      </c>
      <c r="BB393" s="124">
        <v>1.9759206888850669</v>
      </c>
      <c r="BC393" s="54">
        <v>1</v>
      </c>
      <c r="BD393" s="52">
        <v>0.50609318765939948</v>
      </c>
      <c r="BE393" s="54" t="s">
        <v>1754</v>
      </c>
      <c r="BF393" s="54">
        <v>44032</v>
      </c>
      <c r="BG393" s="54">
        <v>53006</v>
      </c>
      <c r="BH393" s="54"/>
      <c r="BI393" s="54"/>
      <c r="BJ393" s="54"/>
      <c r="BK393" s="54"/>
      <c r="BL393" s="54"/>
      <c r="BM393" s="54"/>
      <c r="BN393" s="54" t="s">
        <v>1095</v>
      </c>
      <c r="BO393" s="54"/>
      <c r="BP393" s="54"/>
      <c r="BQ393" s="54"/>
      <c r="BR393" s="54"/>
      <c r="BS393" s="54"/>
      <c r="BT393" s="61"/>
    </row>
    <row r="394" spans="20:72" s="53" customFormat="1" ht="15.75" customHeight="1" x14ac:dyDescent="0.25">
      <c r="T394" s="106">
        <v>3470</v>
      </c>
      <c r="U394" s="33" t="s">
        <v>743</v>
      </c>
      <c r="V394" s="39">
        <v>45654.48541666667</v>
      </c>
      <c r="W394" s="66" t="s">
        <v>753</v>
      </c>
      <c r="X394" s="33" t="s">
        <v>489</v>
      </c>
      <c r="Y394" s="33">
        <v>1</v>
      </c>
      <c r="Z394" s="33" t="s">
        <v>508</v>
      </c>
      <c r="AA394" s="33" t="s">
        <v>620</v>
      </c>
      <c r="AB394" s="33" t="s">
        <v>621</v>
      </c>
      <c r="AC394" s="33" t="s">
        <v>531</v>
      </c>
      <c r="AD394" s="33" t="s">
        <v>1648</v>
      </c>
      <c r="AE394" s="33" t="s">
        <v>593</v>
      </c>
      <c r="AF394" s="66" t="s">
        <v>1423</v>
      </c>
      <c r="AG394" s="66" t="s">
        <v>590</v>
      </c>
      <c r="AH394" s="67"/>
      <c r="AI394" s="67" t="s">
        <v>514</v>
      </c>
      <c r="AJ394" s="33" t="s">
        <v>688</v>
      </c>
      <c r="AK394" s="40" t="s">
        <v>449</v>
      </c>
      <c r="AL394" s="40" t="s">
        <v>452</v>
      </c>
      <c r="AM394" s="43" t="s">
        <v>874</v>
      </c>
      <c r="AN394" s="45">
        <v>23.349999999976717</v>
      </c>
      <c r="AO394" s="67" t="s">
        <v>710</v>
      </c>
      <c r="AP394" s="33" t="s">
        <v>92</v>
      </c>
      <c r="AQ394" s="33" t="s">
        <v>125</v>
      </c>
      <c r="AR394" s="33" t="s">
        <v>1440</v>
      </c>
      <c r="AS394" s="33" t="s">
        <v>259</v>
      </c>
      <c r="AT394" s="33" t="s">
        <v>879</v>
      </c>
      <c r="AU394" s="119">
        <v>142.05129199999999</v>
      </c>
      <c r="AV394" s="119">
        <v>43.330759999999998</v>
      </c>
      <c r="AW394" s="119">
        <v>186.534639</v>
      </c>
      <c r="AX394" s="123">
        <v>371.91669100000001</v>
      </c>
      <c r="AY394" s="48">
        <v>6.0747154633484168</v>
      </c>
      <c r="AZ394" s="48">
        <v>2</v>
      </c>
      <c r="BA394" s="48">
        <v>8.0747154633484168</v>
      </c>
      <c r="BB394" s="123">
        <v>1.3622771043672823</v>
      </c>
      <c r="BC394" s="33">
        <v>1</v>
      </c>
      <c r="BD394" s="48">
        <v>0.73406504212258339</v>
      </c>
      <c r="BE394" s="54" t="s">
        <v>1489</v>
      </c>
      <c r="BF394" s="33" t="s">
        <v>1319</v>
      </c>
      <c r="BG394" s="33" t="s">
        <v>1320</v>
      </c>
      <c r="BH394" s="33"/>
      <c r="BI394" s="33"/>
      <c r="BJ394" s="33"/>
      <c r="BK394" s="33"/>
      <c r="BL394" s="33"/>
      <c r="BM394" s="33"/>
      <c r="BN394" s="54" t="s">
        <v>1057</v>
      </c>
      <c r="BO394" s="33"/>
      <c r="BP394" s="33"/>
      <c r="BQ394" s="33"/>
      <c r="BR394" s="33"/>
      <c r="BS394" s="33"/>
      <c r="BT394" s="49"/>
    </row>
    <row r="395" spans="20:72" s="53" customFormat="1" x14ac:dyDescent="0.25">
      <c r="T395" s="106">
        <v>3483</v>
      </c>
      <c r="U395" s="33" t="s">
        <v>718</v>
      </c>
      <c r="V395" s="39">
        <v>45654.898611111108</v>
      </c>
      <c r="W395" s="66" t="s">
        <v>576</v>
      </c>
      <c r="X395" s="33" t="s">
        <v>744</v>
      </c>
      <c r="Y395" s="33">
        <v>2</v>
      </c>
      <c r="Z395" s="33" t="s">
        <v>509</v>
      </c>
      <c r="AA395" s="33" t="s">
        <v>621</v>
      </c>
      <c r="AB395" s="33" t="s">
        <v>621</v>
      </c>
      <c r="AC395" s="33" t="s">
        <v>531</v>
      </c>
      <c r="AD395" s="33" t="s">
        <v>1648</v>
      </c>
      <c r="AE395" s="33" t="s">
        <v>1723</v>
      </c>
      <c r="AF395" s="66" t="s">
        <v>1001</v>
      </c>
      <c r="AG395" s="66" t="s">
        <v>1708</v>
      </c>
      <c r="AH395" s="67"/>
      <c r="AI395" s="67" t="s">
        <v>514</v>
      </c>
      <c r="AJ395" s="33" t="s">
        <v>688</v>
      </c>
      <c r="AK395" s="40" t="s">
        <v>467</v>
      </c>
      <c r="AL395" s="40" t="s">
        <v>424</v>
      </c>
      <c r="AM395" s="43" t="s">
        <v>874</v>
      </c>
      <c r="AN395" s="45">
        <v>8.1000000000349246</v>
      </c>
      <c r="AO395" s="67" t="s">
        <v>710</v>
      </c>
      <c r="AP395" s="33" t="s">
        <v>29</v>
      </c>
      <c r="AQ395" s="33" t="s">
        <v>66</v>
      </c>
      <c r="AR395" s="33" t="s">
        <v>1224</v>
      </c>
      <c r="AS395" s="33" t="s">
        <v>369</v>
      </c>
      <c r="AT395" s="33" t="s">
        <v>1735</v>
      </c>
      <c r="AU395" s="119">
        <v>123.51138899999999</v>
      </c>
      <c r="AV395" s="119">
        <v>141.52564599999999</v>
      </c>
      <c r="AW395" s="119">
        <v>49.981180000000002</v>
      </c>
      <c r="AX395" s="123">
        <v>315.018215</v>
      </c>
      <c r="AY395" s="48">
        <v>5.9991316461538462</v>
      </c>
      <c r="AZ395" s="48">
        <v>2</v>
      </c>
      <c r="BA395" s="48">
        <v>7.9991316461538462</v>
      </c>
      <c r="BB395" s="123">
        <v>1.3751492645191101</v>
      </c>
      <c r="BC395" s="33">
        <v>2</v>
      </c>
      <c r="BD395" s="48">
        <v>1.454387572027972</v>
      </c>
      <c r="BE395" s="33" t="s">
        <v>1488</v>
      </c>
      <c r="BF395" s="33" t="s">
        <v>1333</v>
      </c>
      <c r="BG395" s="33" t="s">
        <v>1334</v>
      </c>
      <c r="BH395" s="33"/>
      <c r="BI395" s="33"/>
      <c r="BJ395" s="33"/>
      <c r="BK395" s="33"/>
      <c r="BL395" s="33"/>
      <c r="BM395" s="33"/>
      <c r="BN395" s="33" t="s">
        <v>1044</v>
      </c>
      <c r="BO395" s="33"/>
      <c r="BP395" s="33"/>
      <c r="BQ395" s="33"/>
      <c r="BR395" s="33"/>
      <c r="BS395" s="33"/>
      <c r="BT395" s="49"/>
    </row>
    <row r="396" spans="20:72" s="53" customFormat="1" x14ac:dyDescent="0.25">
      <c r="T396" s="94">
        <v>3488</v>
      </c>
      <c r="U396" s="54" t="s">
        <v>717</v>
      </c>
      <c r="V396" s="54">
        <v>45655.605555555558</v>
      </c>
      <c r="W396" s="54" t="s">
        <v>631</v>
      </c>
      <c r="X396" s="54" t="s">
        <v>500</v>
      </c>
      <c r="Y396" s="54">
        <v>1</v>
      </c>
      <c r="Z396" s="54" t="s">
        <v>543</v>
      </c>
      <c r="AA396" s="54" t="s">
        <v>620</v>
      </c>
      <c r="AB396" s="54" t="s">
        <v>621</v>
      </c>
      <c r="AC396" s="54" t="s">
        <v>531</v>
      </c>
      <c r="AD396" s="54" t="s">
        <v>1648</v>
      </c>
      <c r="AE396" s="54" t="s">
        <v>1726</v>
      </c>
      <c r="AF396" s="54" t="s">
        <v>636</v>
      </c>
      <c r="AG396" s="54" t="s">
        <v>636</v>
      </c>
      <c r="AH396" s="54"/>
      <c r="AI396" s="54" t="s">
        <v>633</v>
      </c>
      <c r="AJ396" s="54" t="s">
        <v>687</v>
      </c>
      <c r="AK396" s="50" t="s">
        <v>478</v>
      </c>
      <c r="AL396" s="50" t="s">
        <v>478</v>
      </c>
      <c r="AM396" s="57" t="s">
        <v>874</v>
      </c>
      <c r="AN396" s="59">
        <v>5.0166666666045785</v>
      </c>
      <c r="AO396" s="64" t="s">
        <v>710</v>
      </c>
      <c r="AP396" s="54" t="s">
        <v>404</v>
      </c>
      <c r="AQ396" s="54" t="s">
        <v>404</v>
      </c>
      <c r="AR396" s="54" t="s">
        <v>1177</v>
      </c>
      <c r="AS396" s="54" t="s">
        <v>409</v>
      </c>
      <c r="AT396" s="54" t="s">
        <v>1177</v>
      </c>
      <c r="AU396" s="120">
        <v>1130.1354690000001</v>
      </c>
      <c r="AV396" s="120">
        <v>0</v>
      </c>
      <c r="AW396" s="120">
        <v>1130.1354690000001</v>
      </c>
      <c r="AX396" s="124">
        <v>2260.2709380000001</v>
      </c>
      <c r="AY396" s="52">
        <v>34.773399046153848</v>
      </c>
      <c r="AZ396" s="52">
        <v>2</v>
      </c>
      <c r="BA396" s="52">
        <v>36.773399046153848</v>
      </c>
      <c r="BB396" s="124">
        <v>0.29912926967110204</v>
      </c>
      <c r="BC396" s="54">
        <v>1</v>
      </c>
      <c r="BD396" s="52">
        <v>3.343036276923077</v>
      </c>
      <c r="BE396" s="54" t="s">
        <v>1752</v>
      </c>
      <c r="BF396" s="54" t="s">
        <v>1089</v>
      </c>
      <c r="BG396" s="54" t="s">
        <v>1456</v>
      </c>
      <c r="BH396" s="54"/>
      <c r="BI396" s="54"/>
      <c r="BJ396" s="54"/>
      <c r="BK396" s="54"/>
      <c r="BL396" s="54"/>
      <c r="BM396" s="54"/>
      <c r="BN396" s="54" t="s">
        <v>1088</v>
      </c>
      <c r="BO396" s="54"/>
      <c r="BP396" s="54"/>
      <c r="BQ396" s="54"/>
      <c r="BR396" s="54"/>
      <c r="BS396" s="54"/>
      <c r="BT396" s="61"/>
    </row>
    <row r="397" spans="20:72" s="53" customFormat="1" x14ac:dyDescent="0.25">
      <c r="T397" s="106">
        <v>3431</v>
      </c>
      <c r="U397" s="33" t="s">
        <v>718</v>
      </c>
      <c r="V397" s="39">
        <v>45653.539583333331</v>
      </c>
      <c r="W397" s="66" t="s">
        <v>1679</v>
      </c>
      <c r="X397" s="33" t="s">
        <v>744</v>
      </c>
      <c r="Y397" s="33">
        <v>12</v>
      </c>
      <c r="Z397" s="33" t="s">
        <v>6</v>
      </c>
      <c r="AA397" s="33" t="s">
        <v>637</v>
      </c>
      <c r="AB397" s="33" t="s">
        <v>624</v>
      </c>
      <c r="AC397" s="33" t="s">
        <v>1</v>
      </c>
      <c r="AD397" s="33" t="s">
        <v>1648</v>
      </c>
      <c r="AE397" s="33" t="s">
        <v>604</v>
      </c>
      <c r="AF397" s="66" t="s">
        <v>1463</v>
      </c>
      <c r="AG397" s="66" t="s">
        <v>1495</v>
      </c>
      <c r="AH397" s="67"/>
      <c r="AI397" s="67"/>
      <c r="AJ397" s="33" t="s">
        <v>688</v>
      </c>
      <c r="AK397" s="40" t="s">
        <v>450</v>
      </c>
      <c r="AL397" s="40" t="s">
        <v>453</v>
      </c>
      <c r="AM397" s="43" t="s">
        <v>874</v>
      </c>
      <c r="AN397" s="45">
        <v>45.049999999988358</v>
      </c>
      <c r="AO397" s="67" t="s">
        <v>710</v>
      </c>
      <c r="AP397" s="33" t="s">
        <v>64</v>
      </c>
      <c r="AQ397" s="33" t="s">
        <v>138</v>
      </c>
      <c r="AR397" s="33" t="s">
        <v>1485</v>
      </c>
      <c r="AS397" s="33" t="s">
        <v>241</v>
      </c>
      <c r="AT397" s="33" t="s">
        <v>1600</v>
      </c>
      <c r="AU397" s="119">
        <v>133.226978</v>
      </c>
      <c r="AV397" s="119">
        <v>59.257562999999998</v>
      </c>
      <c r="AW397" s="119">
        <v>174.704294</v>
      </c>
      <c r="AX397" s="123">
        <v>367.18883500000004</v>
      </c>
      <c r="AY397" s="48">
        <v>6.1316997846153845</v>
      </c>
      <c r="AZ397" s="48">
        <v>2</v>
      </c>
      <c r="BA397" s="48">
        <v>8.1316997846153853</v>
      </c>
      <c r="BB397" s="123">
        <v>1.3527307071531638</v>
      </c>
      <c r="BC397" s="33">
        <v>12</v>
      </c>
      <c r="BD397" s="48">
        <v>8.8709452195804204</v>
      </c>
      <c r="BE397" s="33" t="s">
        <v>1489</v>
      </c>
      <c r="BF397" s="165" t="s">
        <v>1329</v>
      </c>
      <c r="BG397" s="165" t="s">
        <v>1330</v>
      </c>
      <c r="BH397" s="165" t="s">
        <v>1745</v>
      </c>
      <c r="BI397" s="165" t="s">
        <v>1746</v>
      </c>
      <c r="BJ397" s="165" t="s">
        <v>1031</v>
      </c>
      <c r="BK397" s="165" t="s">
        <v>1335</v>
      </c>
      <c r="BL397" s="165"/>
      <c r="BM397" s="165"/>
      <c r="BN397" s="165" t="s">
        <v>1039</v>
      </c>
      <c r="BO397" s="165" t="s">
        <v>1487</v>
      </c>
      <c r="BP397" s="165" t="s">
        <v>1038</v>
      </c>
      <c r="BQ397" s="165"/>
      <c r="BR397" s="165"/>
      <c r="BS397" s="165"/>
      <c r="BT397" s="165"/>
    </row>
    <row r="398" spans="20:72" s="53" customFormat="1" x14ac:dyDescent="0.25">
      <c r="T398" s="94">
        <v>3404</v>
      </c>
      <c r="U398" s="54" t="s">
        <v>718</v>
      </c>
      <c r="V398" s="62">
        <v>45652.76458333333</v>
      </c>
      <c r="W398" s="63" t="s">
        <v>577</v>
      </c>
      <c r="X398" s="54" t="s">
        <v>744</v>
      </c>
      <c r="Y398" s="54">
        <v>2</v>
      </c>
      <c r="Z398" s="54" t="s">
        <v>8</v>
      </c>
      <c r="AA398" s="54" t="s">
        <v>620</v>
      </c>
      <c r="AB398" s="54" t="s">
        <v>621</v>
      </c>
      <c r="AC398" s="54" t="s">
        <v>1</v>
      </c>
      <c r="AD398" s="54" t="s">
        <v>1664</v>
      </c>
      <c r="AE398" s="54" t="s">
        <v>593</v>
      </c>
      <c r="AF398" s="63" t="s">
        <v>410</v>
      </c>
      <c r="AG398" s="63" t="s">
        <v>410</v>
      </c>
      <c r="AH398" s="64" t="s">
        <v>1665</v>
      </c>
      <c r="AI398" s="64"/>
      <c r="AJ398" s="54" t="s">
        <v>687</v>
      </c>
      <c r="AK398" s="50" t="s">
        <v>426</v>
      </c>
      <c r="AL398" s="50" t="s">
        <v>426</v>
      </c>
      <c r="AM398" s="57" t="s">
        <v>862</v>
      </c>
      <c r="AN398" s="59">
        <v>88.650000000139698</v>
      </c>
      <c r="AO398" s="64" t="s">
        <v>710</v>
      </c>
      <c r="AP398" s="54" t="s">
        <v>410</v>
      </c>
      <c r="AQ398" s="54" t="s">
        <v>410</v>
      </c>
      <c r="AR398" s="54" t="s">
        <v>931</v>
      </c>
      <c r="AS398" s="54" t="s">
        <v>935</v>
      </c>
      <c r="AT398" s="54" t="s">
        <v>931</v>
      </c>
      <c r="AU398" s="120">
        <v>0</v>
      </c>
      <c r="AV398" s="120">
        <v>0</v>
      </c>
      <c r="AW398" s="120">
        <v>0</v>
      </c>
      <c r="AX398" s="124">
        <v>0</v>
      </c>
      <c r="AY398" s="52">
        <v>0</v>
      </c>
      <c r="AZ398" s="52">
        <v>2</v>
      </c>
      <c r="BA398" s="52">
        <v>2</v>
      </c>
      <c r="BB398" s="124">
        <v>5.5</v>
      </c>
      <c r="BC398" s="54">
        <v>2</v>
      </c>
      <c r="BD398" s="52">
        <v>0.36363636363636365</v>
      </c>
      <c r="BE398" s="54" t="s">
        <v>1754</v>
      </c>
      <c r="BF398" s="54">
        <v>44040</v>
      </c>
      <c r="BG398" s="54">
        <v>53018</v>
      </c>
      <c r="BH398" s="54">
        <v>44040</v>
      </c>
      <c r="BI398" s="54">
        <v>53018</v>
      </c>
      <c r="BJ398" s="54"/>
      <c r="BK398" s="54"/>
      <c r="BL398" s="54"/>
      <c r="BM398" s="54"/>
      <c r="BN398" s="54" t="s">
        <v>1045</v>
      </c>
      <c r="BO398" s="54" t="s">
        <v>1045</v>
      </c>
      <c r="BP398" s="54"/>
      <c r="BQ398" s="54"/>
      <c r="BR398" s="54"/>
      <c r="BS398" s="54"/>
      <c r="BT398" s="61"/>
    </row>
    <row r="399" spans="20:72" s="53" customFormat="1" x14ac:dyDescent="0.25">
      <c r="T399" s="106">
        <v>3411</v>
      </c>
      <c r="U399" s="33" t="s">
        <v>718</v>
      </c>
      <c r="V399" s="39">
        <v>45652.825694444444</v>
      </c>
      <c r="W399" s="66" t="s">
        <v>1670</v>
      </c>
      <c r="X399" s="33" t="s">
        <v>744</v>
      </c>
      <c r="Y399" s="33">
        <v>1</v>
      </c>
      <c r="Z399" s="33" t="s">
        <v>501</v>
      </c>
      <c r="AA399" s="33" t="s">
        <v>620</v>
      </c>
      <c r="AB399" s="33" t="s">
        <v>621</v>
      </c>
      <c r="AC399" s="33" t="s">
        <v>1</v>
      </c>
      <c r="AD399" s="33" t="s">
        <v>1664</v>
      </c>
      <c r="AE399" s="33" t="s">
        <v>593</v>
      </c>
      <c r="AF399" s="66" t="s">
        <v>410</v>
      </c>
      <c r="AG399" s="66" t="s">
        <v>410</v>
      </c>
      <c r="AH399" s="67"/>
      <c r="AI399" s="67"/>
      <c r="AJ399" s="33" t="s">
        <v>688</v>
      </c>
      <c r="AK399" s="40" t="s">
        <v>426</v>
      </c>
      <c r="AL399" s="40" t="s">
        <v>426</v>
      </c>
      <c r="AM399" s="43" t="s">
        <v>862</v>
      </c>
      <c r="AN399" s="45">
        <v>87.183333333407063</v>
      </c>
      <c r="AO399" s="67" t="s">
        <v>710</v>
      </c>
      <c r="AP399" s="33" t="s">
        <v>410</v>
      </c>
      <c r="AQ399" s="33" t="s">
        <v>410</v>
      </c>
      <c r="AR399" s="33" t="s">
        <v>931</v>
      </c>
      <c r="AS399" s="33" t="s">
        <v>935</v>
      </c>
      <c r="AT399" s="33" t="s">
        <v>931</v>
      </c>
      <c r="AU399" s="119">
        <v>0</v>
      </c>
      <c r="AV399" s="119">
        <v>0</v>
      </c>
      <c r="AW399" s="119">
        <v>0</v>
      </c>
      <c r="AX399" s="123">
        <v>0</v>
      </c>
      <c r="AY399" s="48">
        <v>0</v>
      </c>
      <c r="AZ399" s="48">
        <v>2</v>
      </c>
      <c r="BA399" s="48">
        <v>2</v>
      </c>
      <c r="BB399" s="123">
        <v>5.5</v>
      </c>
      <c r="BC399" s="33">
        <v>1</v>
      </c>
      <c r="BD399" s="48">
        <v>0.18181818181818182</v>
      </c>
      <c r="BE399" s="33" t="s">
        <v>1488</v>
      </c>
      <c r="BF399" s="33" t="s">
        <v>1640</v>
      </c>
      <c r="BG399" s="33" t="s">
        <v>1641</v>
      </c>
      <c r="BH399" s="33"/>
      <c r="BI399" s="33"/>
      <c r="BJ399" s="33"/>
      <c r="BK399" s="33"/>
      <c r="BL399" s="33"/>
      <c r="BM399" s="33"/>
      <c r="BN399" s="33" t="s">
        <v>1040</v>
      </c>
      <c r="BO399" s="33"/>
      <c r="BP399" s="33"/>
      <c r="BQ399" s="33"/>
      <c r="BR399" s="33"/>
      <c r="BS399" s="33"/>
      <c r="BT399" s="49"/>
    </row>
    <row r="400" spans="20:72" s="53" customFormat="1" x14ac:dyDescent="0.25">
      <c r="T400" s="94">
        <v>3439</v>
      </c>
      <c r="U400" s="54" t="s">
        <v>718</v>
      </c>
      <c r="V400" s="62">
        <v>45653.743055555555</v>
      </c>
      <c r="W400" s="63" t="s">
        <v>1695</v>
      </c>
      <c r="X400" s="54" t="s">
        <v>744</v>
      </c>
      <c r="Y400" s="54">
        <v>2</v>
      </c>
      <c r="Z400" s="54" t="s">
        <v>516</v>
      </c>
      <c r="AA400" s="54" t="s">
        <v>621</v>
      </c>
      <c r="AB400" s="54" t="s">
        <v>624</v>
      </c>
      <c r="AC400" s="54" t="s">
        <v>1</v>
      </c>
      <c r="AD400" s="54" t="s">
        <v>1664</v>
      </c>
      <c r="AE400" s="54" t="s">
        <v>607</v>
      </c>
      <c r="AF400" s="63" t="s">
        <v>513</v>
      </c>
      <c r="AG400" s="63" t="s">
        <v>1696</v>
      </c>
      <c r="AH400" s="64" t="s">
        <v>1697</v>
      </c>
      <c r="AI400" s="64"/>
      <c r="AJ400" s="54" t="s">
        <v>687</v>
      </c>
      <c r="AK400" s="50" t="s">
        <v>426</v>
      </c>
      <c r="AL400" s="50" t="s">
        <v>451</v>
      </c>
      <c r="AM400" s="57" t="s">
        <v>862</v>
      </c>
      <c r="AN400" s="59">
        <v>65.666666666627862</v>
      </c>
      <c r="AO400" s="64" t="s">
        <v>710</v>
      </c>
      <c r="AP400" s="54" t="s">
        <v>10</v>
      </c>
      <c r="AQ400" s="54" t="s">
        <v>127</v>
      </c>
      <c r="AR400" s="54" t="s">
        <v>955</v>
      </c>
      <c r="AS400" s="54" t="s">
        <v>243</v>
      </c>
      <c r="AT400" s="54" t="s">
        <v>1739</v>
      </c>
      <c r="AU400" s="120">
        <v>6.7003190000000004</v>
      </c>
      <c r="AV400" s="120">
        <v>100.77557</v>
      </c>
      <c r="AW400" s="120">
        <v>106.35921</v>
      </c>
      <c r="AX400" s="124">
        <v>213.83509900000001</v>
      </c>
      <c r="AY400" s="52">
        <v>4.1105672515837099</v>
      </c>
      <c r="AZ400" s="52">
        <v>2</v>
      </c>
      <c r="BA400" s="52">
        <v>6.1105672515837099</v>
      </c>
      <c r="BB400" s="124">
        <v>1.8001602056092367</v>
      </c>
      <c r="BC400" s="54">
        <v>2</v>
      </c>
      <c r="BD400" s="52">
        <v>1.1110122275606746</v>
      </c>
      <c r="BE400" s="54" t="s">
        <v>1754</v>
      </c>
      <c r="BF400" s="54">
        <v>44040</v>
      </c>
      <c r="BG400" s="54">
        <v>53018</v>
      </c>
      <c r="BH400" s="54">
        <v>44040</v>
      </c>
      <c r="BI400" s="54">
        <v>53018</v>
      </c>
      <c r="BJ400" s="54"/>
      <c r="BK400" s="54"/>
      <c r="BL400" s="54"/>
      <c r="BM400" s="54"/>
      <c r="BN400" s="54" t="s">
        <v>1045</v>
      </c>
      <c r="BO400" s="54" t="s">
        <v>1045</v>
      </c>
      <c r="BP400" s="54"/>
      <c r="BQ400" s="54"/>
      <c r="BR400" s="54"/>
      <c r="BS400" s="54"/>
      <c r="BT400" s="61"/>
    </row>
    <row r="401" spans="20:78" s="53" customFormat="1" x14ac:dyDescent="0.25">
      <c r="T401" s="106">
        <v>3442</v>
      </c>
      <c r="U401" s="33" t="s">
        <v>745</v>
      </c>
      <c r="V401" s="39">
        <v>45653.783333333333</v>
      </c>
      <c r="W401" s="66" t="s">
        <v>1699</v>
      </c>
      <c r="X401" s="33" t="s">
        <v>485</v>
      </c>
      <c r="Y401" s="33">
        <v>1</v>
      </c>
      <c r="Z401" s="33" t="s">
        <v>518</v>
      </c>
      <c r="AA401" s="33" t="s">
        <v>620</v>
      </c>
      <c r="AB401" s="33" t="s">
        <v>621</v>
      </c>
      <c r="AC401" s="33" t="s">
        <v>1</v>
      </c>
      <c r="AD401" s="33" t="s">
        <v>1664</v>
      </c>
      <c r="AE401" s="33" t="s">
        <v>604</v>
      </c>
      <c r="AF401" s="66" t="s">
        <v>410</v>
      </c>
      <c r="AG401" s="66" t="s">
        <v>560</v>
      </c>
      <c r="AH401" s="67" t="s">
        <v>1700</v>
      </c>
      <c r="AI401" s="67"/>
      <c r="AJ401" s="33" t="s">
        <v>688</v>
      </c>
      <c r="AK401" s="40" t="s">
        <v>426</v>
      </c>
      <c r="AL401" s="40" t="s">
        <v>434</v>
      </c>
      <c r="AM401" s="43" t="s">
        <v>862</v>
      </c>
      <c r="AN401" s="45">
        <v>63.199999999953434</v>
      </c>
      <c r="AO401" s="67" t="s">
        <v>710</v>
      </c>
      <c r="AP401" s="33" t="s">
        <v>410</v>
      </c>
      <c r="AQ401" s="33" t="s">
        <v>34</v>
      </c>
      <c r="AR401" s="33" t="s">
        <v>931</v>
      </c>
      <c r="AS401" s="33" t="s">
        <v>422</v>
      </c>
      <c r="AT401" s="33" t="s">
        <v>885</v>
      </c>
      <c r="AU401" s="119">
        <v>0</v>
      </c>
      <c r="AV401" s="119">
        <v>90.18</v>
      </c>
      <c r="AW401" s="119">
        <v>76.089281999999997</v>
      </c>
      <c r="AX401" s="123">
        <v>166.269282</v>
      </c>
      <c r="AY401" s="48">
        <v>3.2924866914027149</v>
      </c>
      <c r="AZ401" s="48">
        <v>2</v>
      </c>
      <c r="BA401" s="48">
        <v>5.2924866914027149</v>
      </c>
      <c r="BB401" s="123">
        <v>2.0784180747905805</v>
      </c>
      <c r="BC401" s="33">
        <v>1</v>
      </c>
      <c r="BD401" s="48">
        <v>0.48113515376388316</v>
      </c>
      <c r="BE401" s="54" t="s">
        <v>1754</v>
      </c>
      <c r="BF401" s="33">
        <v>44039</v>
      </c>
      <c r="BG401" s="33">
        <v>53009</v>
      </c>
      <c r="BH401" s="33"/>
      <c r="BI401" s="33"/>
      <c r="BJ401" s="33"/>
      <c r="BK401" s="33"/>
      <c r="BL401" s="33"/>
      <c r="BM401" s="33"/>
      <c r="BN401" s="33" t="s">
        <v>1215</v>
      </c>
      <c r="BO401" s="33"/>
      <c r="BP401" s="33"/>
      <c r="BQ401" s="33"/>
      <c r="BR401" s="33"/>
      <c r="BS401" s="33"/>
      <c r="BT401" s="49"/>
    </row>
    <row r="402" spans="20:78" s="53" customFormat="1" x14ac:dyDescent="0.25">
      <c r="T402" s="94">
        <v>3443</v>
      </c>
      <c r="U402" s="54" t="s">
        <v>718</v>
      </c>
      <c r="V402" s="62">
        <v>45653.794444444444</v>
      </c>
      <c r="W402" s="63" t="s">
        <v>563</v>
      </c>
      <c r="X402" s="54" t="s">
        <v>744</v>
      </c>
      <c r="Y402" s="54">
        <v>10</v>
      </c>
      <c r="Z402" s="54" t="s">
        <v>516</v>
      </c>
      <c r="AA402" s="54" t="s">
        <v>624</v>
      </c>
      <c r="AB402" s="54" t="s">
        <v>624</v>
      </c>
      <c r="AC402" s="54" t="s">
        <v>1</v>
      </c>
      <c r="AD402" s="54" t="s">
        <v>1664</v>
      </c>
      <c r="AE402" s="54" t="s">
        <v>1701</v>
      </c>
      <c r="AF402" s="63" t="s">
        <v>642</v>
      </c>
      <c r="AG402" s="63" t="s">
        <v>1696</v>
      </c>
      <c r="AH402" s="64"/>
      <c r="AI402" s="64"/>
      <c r="AJ402" s="54" t="s">
        <v>688</v>
      </c>
      <c r="AK402" s="50" t="s">
        <v>451</v>
      </c>
      <c r="AL402" s="50" t="s">
        <v>451</v>
      </c>
      <c r="AM402" s="57" t="s">
        <v>862</v>
      </c>
      <c r="AN402" s="59">
        <v>56.016666666604578</v>
      </c>
      <c r="AO402" s="64" t="s">
        <v>710</v>
      </c>
      <c r="AP402" s="54" t="s">
        <v>126</v>
      </c>
      <c r="AQ402" s="54" t="s">
        <v>127</v>
      </c>
      <c r="AR402" s="54" t="s">
        <v>1226</v>
      </c>
      <c r="AS402" s="54" t="s">
        <v>254</v>
      </c>
      <c r="AT402" s="54" t="s">
        <v>1739</v>
      </c>
      <c r="AU402" s="120">
        <v>111.18156500000001</v>
      </c>
      <c r="AV402" s="120">
        <v>21.222964000000001</v>
      </c>
      <c r="AW402" s="120">
        <v>106.35921</v>
      </c>
      <c r="AX402" s="124">
        <v>238.76373899999999</v>
      </c>
      <c r="AY402" s="52">
        <v>3.8461450126696834</v>
      </c>
      <c r="AZ402" s="52">
        <v>2</v>
      </c>
      <c r="BA402" s="52">
        <v>5.8461450126696839</v>
      </c>
      <c r="BB402" s="124">
        <v>1.8815817904210301</v>
      </c>
      <c r="BC402" s="54">
        <v>10</v>
      </c>
      <c r="BD402" s="52">
        <v>5.3146772842451675</v>
      </c>
      <c r="BE402" s="54" t="s">
        <v>1754</v>
      </c>
      <c r="BF402" s="54">
        <v>44036</v>
      </c>
      <c r="BG402" s="54">
        <v>53011</v>
      </c>
      <c r="BH402" s="54">
        <v>44036</v>
      </c>
      <c r="BI402" s="54">
        <v>53011</v>
      </c>
      <c r="BJ402" s="54">
        <v>44036</v>
      </c>
      <c r="BK402" s="54">
        <v>53011</v>
      </c>
      <c r="BL402" s="54"/>
      <c r="BM402" s="54"/>
      <c r="BN402" s="54" t="s">
        <v>1143</v>
      </c>
      <c r="BO402" s="54" t="s">
        <v>1143</v>
      </c>
      <c r="BP402" s="54" t="s">
        <v>1143</v>
      </c>
      <c r="BQ402" s="54"/>
      <c r="BR402" s="54"/>
      <c r="BS402" s="54"/>
      <c r="BT402" s="61"/>
    </row>
    <row r="403" spans="20:78" s="53" customFormat="1" x14ac:dyDescent="0.25">
      <c r="T403" s="94">
        <v>3443</v>
      </c>
      <c r="U403" s="54" t="s">
        <v>718</v>
      </c>
      <c r="V403" s="62">
        <v>45653.794444444444</v>
      </c>
      <c r="W403" s="63" t="s">
        <v>563</v>
      </c>
      <c r="X403" s="54" t="s">
        <v>744</v>
      </c>
      <c r="Y403" s="54">
        <v>10</v>
      </c>
      <c r="Z403" s="54" t="s">
        <v>516</v>
      </c>
      <c r="AA403" s="54" t="s">
        <v>624</v>
      </c>
      <c r="AB403" s="54" t="s">
        <v>624</v>
      </c>
      <c r="AC403" s="54" t="s">
        <v>1</v>
      </c>
      <c r="AD403" s="54" t="s">
        <v>1664</v>
      </c>
      <c r="AE403" s="54" t="s">
        <v>1701</v>
      </c>
      <c r="AF403" s="63" t="s">
        <v>642</v>
      </c>
      <c r="AG403" s="63" t="s">
        <v>1696</v>
      </c>
      <c r="AH403" s="64"/>
      <c r="AI403" s="64"/>
      <c r="AJ403" s="54" t="s">
        <v>688</v>
      </c>
      <c r="AK403" s="50" t="s">
        <v>451</v>
      </c>
      <c r="AL403" s="50" t="s">
        <v>451</v>
      </c>
      <c r="AM403" s="57" t="s">
        <v>862</v>
      </c>
      <c r="AN403" s="59">
        <v>56.016666666604578</v>
      </c>
      <c r="AO403" s="64" t="s">
        <v>710</v>
      </c>
      <c r="AP403" s="54" t="s">
        <v>126</v>
      </c>
      <c r="AQ403" s="54" t="s">
        <v>127</v>
      </c>
      <c r="AR403" s="54" t="s">
        <v>1226</v>
      </c>
      <c r="AS403" s="54" t="s">
        <v>254</v>
      </c>
      <c r="AT403" s="54" t="s">
        <v>1739</v>
      </c>
      <c r="AU403" s="120">
        <v>111.18156500000001</v>
      </c>
      <c r="AV403" s="120">
        <v>21.222964000000001</v>
      </c>
      <c r="AW403" s="120">
        <v>106.35921</v>
      </c>
      <c r="AX403" s="124">
        <v>238.76373899999999</v>
      </c>
      <c r="AY403" s="52">
        <v>3.8461450126696834</v>
      </c>
      <c r="AZ403" s="52">
        <v>2</v>
      </c>
      <c r="BA403" s="52">
        <v>5.8461450126696839</v>
      </c>
      <c r="BB403" s="124">
        <v>1.8815817904210301</v>
      </c>
      <c r="BC403" s="54">
        <v>10</v>
      </c>
      <c r="BD403" s="52">
        <v>5.3146772842451675</v>
      </c>
      <c r="BE403" s="54" t="s">
        <v>1754</v>
      </c>
      <c r="BF403" s="54">
        <v>44040</v>
      </c>
      <c r="BG403" s="54">
        <v>53007</v>
      </c>
      <c r="BH403" s="54">
        <v>44040</v>
      </c>
      <c r="BI403" s="54">
        <v>53007</v>
      </c>
      <c r="BJ403" s="54">
        <v>44040</v>
      </c>
      <c r="BK403" s="54">
        <v>53007</v>
      </c>
      <c r="BL403" s="54"/>
      <c r="BM403" s="54"/>
      <c r="BN403" s="54" t="s">
        <v>1757</v>
      </c>
      <c r="BO403" s="54" t="s">
        <v>1757</v>
      </c>
      <c r="BP403" s="54" t="s">
        <v>1757</v>
      </c>
      <c r="BQ403" s="54"/>
      <c r="BR403" s="54"/>
      <c r="BS403" s="54"/>
      <c r="BT403" s="61"/>
    </row>
    <row r="404" spans="20:78" s="53" customFormat="1" x14ac:dyDescent="0.25">
      <c r="T404" s="94">
        <v>3443</v>
      </c>
      <c r="U404" s="54" t="s">
        <v>718</v>
      </c>
      <c r="V404" s="62">
        <v>45653.794444444444</v>
      </c>
      <c r="W404" s="63" t="s">
        <v>563</v>
      </c>
      <c r="X404" s="54" t="s">
        <v>744</v>
      </c>
      <c r="Y404" s="54">
        <v>10</v>
      </c>
      <c r="Z404" s="54" t="s">
        <v>516</v>
      </c>
      <c r="AA404" s="54" t="s">
        <v>624</v>
      </c>
      <c r="AB404" s="54" t="s">
        <v>624</v>
      </c>
      <c r="AC404" s="54" t="s">
        <v>1</v>
      </c>
      <c r="AD404" s="54" t="s">
        <v>1664</v>
      </c>
      <c r="AE404" s="54" t="s">
        <v>1701</v>
      </c>
      <c r="AF404" s="63" t="s">
        <v>642</v>
      </c>
      <c r="AG404" s="63" t="s">
        <v>1696</v>
      </c>
      <c r="AH404" s="64"/>
      <c r="AI404" s="64"/>
      <c r="AJ404" s="54" t="s">
        <v>688</v>
      </c>
      <c r="AK404" s="50" t="s">
        <v>451</v>
      </c>
      <c r="AL404" s="50" t="s">
        <v>451</v>
      </c>
      <c r="AM404" s="57" t="s">
        <v>862</v>
      </c>
      <c r="AN404" s="59">
        <v>56.016666666604578</v>
      </c>
      <c r="AO404" s="64" t="s">
        <v>710</v>
      </c>
      <c r="AP404" s="54" t="s">
        <v>126</v>
      </c>
      <c r="AQ404" s="54" t="s">
        <v>127</v>
      </c>
      <c r="AR404" s="54" t="s">
        <v>1226</v>
      </c>
      <c r="AS404" s="54" t="s">
        <v>254</v>
      </c>
      <c r="AT404" s="54" t="s">
        <v>1739</v>
      </c>
      <c r="AU404" s="120">
        <v>111.18156500000001</v>
      </c>
      <c r="AV404" s="120">
        <v>21.222964000000001</v>
      </c>
      <c r="AW404" s="120">
        <v>106.35921</v>
      </c>
      <c r="AX404" s="124">
        <v>238.76373899999999</v>
      </c>
      <c r="AY404" s="52">
        <v>3.8461450126696834</v>
      </c>
      <c r="AZ404" s="52">
        <v>2</v>
      </c>
      <c r="BA404" s="52">
        <v>5.8461450126696839</v>
      </c>
      <c r="BB404" s="124">
        <v>1.8815817904210301</v>
      </c>
      <c r="BC404" s="54">
        <v>10</v>
      </c>
      <c r="BD404" s="52">
        <v>5.3146772842451675</v>
      </c>
      <c r="BE404" s="54" t="s">
        <v>1754</v>
      </c>
      <c r="BF404" s="54">
        <v>44039</v>
      </c>
      <c r="BG404" s="54">
        <v>53009</v>
      </c>
      <c r="BH404" s="54">
        <v>53009</v>
      </c>
      <c r="BI404" s="54">
        <v>53009</v>
      </c>
      <c r="BJ404" s="54">
        <v>53009</v>
      </c>
      <c r="BK404" s="54">
        <v>53009</v>
      </c>
      <c r="BL404" s="54"/>
      <c r="BM404" s="54"/>
      <c r="BN404" s="54" t="s">
        <v>1758</v>
      </c>
      <c r="BO404" s="54" t="s">
        <v>1758</v>
      </c>
      <c r="BP404" s="54" t="s">
        <v>1758</v>
      </c>
      <c r="BQ404" s="54"/>
      <c r="BR404" s="54"/>
      <c r="BS404" s="54"/>
      <c r="BT404" s="61"/>
    </row>
    <row r="405" spans="20:78" s="53" customFormat="1" x14ac:dyDescent="0.25">
      <c r="T405" s="106">
        <v>3445</v>
      </c>
      <c r="U405" s="33" t="s">
        <v>718</v>
      </c>
      <c r="V405" s="39">
        <v>45653.79583333333</v>
      </c>
      <c r="W405" s="66" t="s">
        <v>574</v>
      </c>
      <c r="X405" s="33" t="s">
        <v>5</v>
      </c>
      <c r="Y405" s="33">
        <v>1</v>
      </c>
      <c r="Z405" s="33" t="s">
        <v>516</v>
      </c>
      <c r="AA405" s="33" t="s">
        <v>620</v>
      </c>
      <c r="AB405" s="33" t="s">
        <v>621</v>
      </c>
      <c r="AC405" s="33" t="s">
        <v>1</v>
      </c>
      <c r="AD405" s="33" t="s">
        <v>1664</v>
      </c>
      <c r="AE405" s="33" t="s">
        <v>593</v>
      </c>
      <c r="AF405" s="66" t="s">
        <v>642</v>
      </c>
      <c r="AG405" s="66" t="s">
        <v>1696</v>
      </c>
      <c r="AH405" s="67"/>
      <c r="AI405" s="67"/>
      <c r="AJ405" s="33" t="s">
        <v>688</v>
      </c>
      <c r="AK405" s="40" t="s">
        <v>451</v>
      </c>
      <c r="AL405" s="40" t="s">
        <v>451</v>
      </c>
      <c r="AM405" s="43" t="s">
        <v>862</v>
      </c>
      <c r="AN405" s="45">
        <v>63.900000000139698</v>
      </c>
      <c r="AO405" s="67" t="s">
        <v>710</v>
      </c>
      <c r="AP405" s="33" t="s">
        <v>126</v>
      </c>
      <c r="AQ405" s="33" t="s">
        <v>127</v>
      </c>
      <c r="AR405" s="33" t="s">
        <v>1226</v>
      </c>
      <c r="AS405" s="33" t="s">
        <v>254</v>
      </c>
      <c r="AT405" s="33" t="s">
        <v>1739</v>
      </c>
      <c r="AU405" s="119">
        <v>111.18156500000001</v>
      </c>
      <c r="AV405" s="119">
        <v>21.222964000000001</v>
      </c>
      <c r="AW405" s="119">
        <v>106.35921</v>
      </c>
      <c r="AX405" s="123">
        <v>238.76373899999999</v>
      </c>
      <c r="AY405" s="48">
        <v>3.8461450126696834</v>
      </c>
      <c r="AZ405" s="48">
        <v>2</v>
      </c>
      <c r="BA405" s="48">
        <v>5.8461450126696839</v>
      </c>
      <c r="BB405" s="123">
        <v>1.8815817904210301</v>
      </c>
      <c r="BC405" s="33">
        <v>1</v>
      </c>
      <c r="BD405" s="48">
        <v>0.53146772842451673</v>
      </c>
      <c r="BE405" s="54" t="s">
        <v>1754</v>
      </c>
      <c r="BF405" s="33">
        <v>44036</v>
      </c>
      <c r="BG405" s="33"/>
      <c r="BH405" s="33"/>
      <c r="BI405" s="33"/>
      <c r="BJ405" s="33"/>
      <c r="BK405" s="33"/>
      <c r="BL405" s="33"/>
      <c r="BM405" s="33"/>
      <c r="BN405" s="33" t="s">
        <v>1144</v>
      </c>
      <c r="BO405" s="33"/>
      <c r="BP405" s="33"/>
      <c r="BQ405" s="33"/>
      <c r="BR405" s="33"/>
      <c r="BS405" s="33"/>
      <c r="BT405" s="49"/>
    </row>
    <row r="406" spans="20:78" s="53" customFormat="1" x14ac:dyDescent="0.25">
      <c r="T406" s="94">
        <v>3455</v>
      </c>
      <c r="U406" s="54" t="s">
        <v>718</v>
      </c>
      <c r="V406" s="62">
        <v>45653.930555555555</v>
      </c>
      <c r="W406" s="63" t="s">
        <v>648</v>
      </c>
      <c r="X406" s="54" t="s">
        <v>5</v>
      </c>
      <c r="Y406" s="54">
        <v>1</v>
      </c>
      <c r="Z406" s="54" t="s">
        <v>4</v>
      </c>
      <c r="AA406" s="54" t="s">
        <v>620</v>
      </c>
      <c r="AB406" s="54" t="s">
        <v>620</v>
      </c>
      <c r="AC406" s="54" t="s">
        <v>1</v>
      </c>
      <c r="AD406" s="54" t="s">
        <v>1664</v>
      </c>
      <c r="AE406" s="54" t="s">
        <v>593</v>
      </c>
      <c r="AF406" s="63" t="s">
        <v>681</v>
      </c>
      <c r="AG406" s="63" t="s">
        <v>635</v>
      </c>
      <c r="AH406" s="64"/>
      <c r="AI406" s="64"/>
      <c r="AJ406" s="54" t="s">
        <v>688</v>
      </c>
      <c r="AK406" s="50" t="s">
        <v>429</v>
      </c>
      <c r="AL406" s="50" t="s">
        <v>429</v>
      </c>
      <c r="AM406" s="57" t="s">
        <v>862</v>
      </c>
      <c r="AN406" s="59">
        <v>60.666666666744277</v>
      </c>
      <c r="AO406" s="64" t="s">
        <v>710</v>
      </c>
      <c r="AP406" s="54" t="s">
        <v>42</v>
      </c>
      <c r="AQ406" s="54" t="s">
        <v>43</v>
      </c>
      <c r="AR406" s="54" t="s">
        <v>1484</v>
      </c>
      <c r="AS406" s="54" t="s">
        <v>165</v>
      </c>
      <c r="AT406" s="54" t="s">
        <v>870</v>
      </c>
      <c r="AU406" s="120">
        <v>72.895966000000001</v>
      </c>
      <c r="AV406" s="120">
        <v>7.0234690000000004</v>
      </c>
      <c r="AW406" s="120">
        <v>69.542764000000005</v>
      </c>
      <c r="AX406" s="124">
        <v>149.462199</v>
      </c>
      <c r="AY406" s="52">
        <v>2.3566231710407242</v>
      </c>
      <c r="AZ406" s="52">
        <v>2</v>
      </c>
      <c r="BA406" s="52">
        <v>4.3566231710407237</v>
      </c>
      <c r="BB406" s="124">
        <v>2.5248913133270339</v>
      </c>
      <c r="BC406" s="54">
        <v>1</v>
      </c>
      <c r="BD406" s="52">
        <v>0.39605665191279305</v>
      </c>
      <c r="BE406" s="54" t="s">
        <v>1754</v>
      </c>
      <c r="BF406" s="33">
        <v>44036</v>
      </c>
      <c r="BG406" s="33"/>
      <c r="BH406" s="33"/>
      <c r="BI406" s="33"/>
      <c r="BJ406" s="33"/>
      <c r="BK406" s="33"/>
      <c r="BL406" s="33"/>
      <c r="BM406" s="33"/>
      <c r="BN406" s="33" t="s">
        <v>1144</v>
      </c>
      <c r="BO406" s="54"/>
      <c r="BP406" s="54"/>
      <c r="BQ406" s="54"/>
      <c r="BR406" s="54"/>
      <c r="BS406" s="54"/>
      <c r="BT406" s="61"/>
    </row>
    <row r="407" spans="20:78" s="53" customFormat="1" x14ac:dyDescent="0.25">
      <c r="T407" s="106">
        <v>3457</v>
      </c>
      <c r="U407" s="33" t="s">
        <v>742</v>
      </c>
      <c r="V407" s="39">
        <v>45653.946527777778</v>
      </c>
      <c r="W407" s="66" t="s">
        <v>1564</v>
      </c>
      <c r="X407" s="33" t="s">
        <v>489</v>
      </c>
      <c r="Y407" s="33">
        <v>1</v>
      </c>
      <c r="Z407" s="33" t="s">
        <v>533</v>
      </c>
      <c r="AA407" s="33" t="s">
        <v>620</v>
      </c>
      <c r="AB407" s="33" t="s">
        <v>621</v>
      </c>
      <c r="AC407" s="33" t="s">
        <v>1</v>
      </c>
      <c r="AD407" s="33" t="s">
        <v>1664</v>
      </c>
      <c r="AE407" s="33" t="s">
        <v>593</v>
      </c>
      <c r="AF407" s="66" t="s">
        <v>1428</v>
      </c>
      <c r="AG407" s="66" t="s">
        <v>1672</v>
      </c>
      <c r="AH407" s="67"/>
      <c r="AI407" s="67"/>
      <c r="AJ407" s="33" t="s">
        <v>688</v>
      </c>
      <c r="AK407" s="40" t="s">
        <v>425</v>
      </c>
      <c r="AL407" s="40" t="s">
        <v>439</v>
      </c>
      <c r="AM407" s="43" t="s">
        <v>862</v>
      </c>
      <c r="AN407" s="45">
        <v>60.28333333338378</v>
      </c>
      <c r="AO407" s="67" t="s">
        <v>710</v>
      </c>
      <c r="AP407" s="33" t="s">
        <v>40</v>
      </c>
      <c r="AQ407" s="33" t="s">
        <v>69</v>
      </c>
      <c r="AR407" s="33" t="s">
        <v>1483</v>
      </c>
      <c r="AS407" s="33" t="s">
        <v>186</v>
      </c>
      <c r="AT407" s="33" t="s">
        <v>1688</v>
      </c>
      <c r="AU407" s="119">
        <v>24.796572999999999</v>
      </c>
      <c r="AV407" s="119">
        <v>94.227918000000003</v>
      </c>
      <c r="AW407" s="119">
        <v>90.358433000000005</v>
      </c>
      <c r="AX407" s="123">
        <v>209.382924</v>
      </c>
      <c r="AY407" s="48">
        <v>3.9887429592760184</v>
      </c>
      <c r="AZ407" s="48">
        <v>2</v>
      </c>
      <c r="BA407" s="48">
        <v>5.9887429592760189</v>
      </c>
      <c r="BB407" s="123">
        <v>1.8367794501786054</v>
      </c>
      <c r="BC407" s="33">
        <v>1</v>
      </c>
      <c r="BD407" s="48">
        <v>0.54443117811600172</v>
      </c>
      <c r="BE407" s="54" t="s">
        <v>1754</v>
      </c>
      <c r="BF407" s="33">
        <v>44026</v>
      </c>
      <c r="BG407" s="33">
        <v>53008</v>
      </c>
      <c r="BH407" s="33"/>
      <c r="BI407" s="33"/>
      <c r="BJ407" s="33"/>
      <c r="BK407" s="33"/>
      <c r="BL407" s="33"/>
      <c r="BM407" s="33"/>
      <c r="BN407" s="33" t="s">
        <v>1048</v>
      </c>
      <c r="BO407" s="33"/>
      <c r="BP407" s="33"/>
      <c r="BQ407" s="33"/>
      <c r="BR407" s="33"/>
      <c r="BS407" s="33"/>
      <c r="BT407" s="49"/>
    </row>
    <row r="408" spans="20:78" s="53" customFormat="1" x14ac:dyDescent="0.25">
      <c r="T408" s="94">
        <v>3458</v>
      </c>
      <c r="U408" s="54" t="s">
        <v>742</v>
      </c>
      <c r="V408" s="62">
        <v>45653.947916666664</v>
      </c>
      <c r="W408" s="63" t="s">
        <v>1564</v>
      </c>
      <c r="X408" s="54" t="s">
        <v>489</v>
      </c>
      <c r="Y408" s="54">
        <v>1</v>
      </c>
      <c r="Z408" s="54" t="s">
        <v>533</v>
      </c>
      <c r="AA408" s="54" t="s">
        <v>620</v>
      </c>
      <c r="AB408" s="54" t="s">
        <v>621</v>
      </c>
      <c r="AC408" s="54" t="s">
        <v>1</v>
      </c>
      <c r="AD408" s="54" t="s">
        <v>1664</v>
      </c>
      <c r="AE408" s="54" t="s">
        <v>614</v>
      </c>
      <c r="AF408" s="63" t="s">
        <v>1672</v>
      </c>
      <c r="AG408" s="63" t="s">
        <v>1428</v>
      </c>
      <c r="AH408" s="64"/>
      <c r="AI408" s="64"/>
      <c r="AJ408" s="54" t="s">
        <v>688</v>
      </c>
      <c r="AK408" s="50" t="s">
        <v>439</v>
      </c>
      <c r="AL408" s="50" t="s">
        <v>425</v>
      </c>
      <c r="AM408" s="57" t="s">
        <v>862</v>
      </c>
      <c r="AN408" s="59">
        <v>69.250000000116415</v>
      </c>
      <c r="AO408" s="64" t="s">
        <v>710</v>
      </c>
      <c r="AP408" s="54" t="s">
        <v>69</v>
      </c>
      <c r="AQ408" s="54" t="s">
        <v>40</v>
      </c>
      <c r="AR408" s="54" t="s">
        <v>1688</v>
      </c>
      <c r="AS408" s="54" t="s">
        <v>168</v>
      </c>
      <c r="AT408" s="54" t="s">
        <v>1483</v>
      </c>
      <c r="AU408" s="120">
        <v>90.358433000000005</v>
      </c>
      <c r="AV408" s="120">
        <v>104.478376</v>
      </c>
      <c r="AW408" s="120">
        <v>24.796572999999999</v>
      </c>
      <c r="AX408" s="124">
        <v>219.63338200000001</v>
      </c>
      <c r="AY408" s="52">
        <v>4.2299302063348412</v>
      </c>
      <c r="AZ408" s="52">
        <v>2</v>
      </c>
      <c r="BA408" s="52">
        <v>6.2299302063348412</v>
      </c>
      <c r="BB408" s="124">
        <v>1.7656698607658174</v>
      </c>
      <c r="BC408" s="54">
        <v>1</v>
      </c>
      <c r="BD408" s="52">
        <v>0.56635729148498559</v>
      </c>
      <c r="BE408" s="54" t="s">
        <v>1754</v>
      </c>
      <c r="BF408" s="54">
        <v>44026</v>
      </c>
      <c r="BG408" s="54">
        <v>53008</v>
      </c>
      <c r="BH408" s="54"/>
      <c r="BI408" s="54"/>
      <c r="BJ408" s="54"/>
      <c r="BK408" s="54"/>
      <c r="BL408" s="54"/>
      <c r="BM408" s="54"/>
      <c r="BN408" s="54" t="s">
        <v>1048</v>
      </c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 t="s">
        <v>1054</v>
      </c>
      <c r="BZ408" s="54"/>
    </row>
    <row r="409" spans="20:78" s="53" customFormat="1" x14ac:dyDescent="0.25">
      <c r="T409" s="106">
        <v>3459</v>
      </c>
      <c r="U409" s="33" t="s">
        <v>718</v>
      </c>
      <c r="V409" s="39">
        <v>45654.004861111112</v>
      </c>
      <c r="W409" s="66" t="s">
        <v>1679</v>
      </c>
      <c r="X409" s="33" t="s">
        <v>5</v>
      </c>
      <c r="Y409" s="33">
        <v>1</v>
      </c>
      <c r="Z409" s="33" t="s">
        <v>6</v>
      </c>
      <c r="AA409" s="33" t="s">
        <v>620</v>
      </c>
      <c r="AB409" s="33" t="s">
        <v>624</v>
      </c>
      <c r="AC409" s="33" t="s">
        <v>1</v>
      </c>
      <c r="AD409" s="33" t="s">
        <v>1664</v>
      </c>
      <c r="AE409" s="33" t="s">
        <v>593</v>
      </c>
      <c r="AF409" s="66" t="s">
        <v>1463</v>
      </c>
      <c r="AG409" s="66" t="s">
        <v>1495</v>
      </c>
      <c r="AH409" s="67"/>
      <c r="AI409" s="67"/>
      <c r="AJ409" s="33" t="s">
        <v>688</v>
      </c>
      <c r="AK409" s="40" t="s">
        <v>450</v>
      </c>
      <c r="AL409" s="40" t="s">
        <v>453</v>
      </c>
      <c r="AM409" s="43" t="s">
        <v>862</v>
      </c>
      <c r="AN409" s="45">
        <v>58.883333333360497</v>
      </c>
      <c r="AO409" s="67" t="s">
        <v>710</v>
      </c>
      <c r="AP409" s="33" t="s">
        <v>64</v>
      </c>
      <c r="AQ409" s="33" t="s">
        <v>138</v>
      </c>
      <c r="AR409" s="33" t="s">
        <v>1485</v>
      </c>
      <c r="AS409" s="33" t="s">
        <v>241</v>
      </c>
      <c r="AT409" s="33" t="s">
        <v>1600</v>
      </c>
      <c r="AU409" s="119">
        <v>133.226978</v>
      </c>
      <c r="AV409" s="119">
        <v>59.257562999999998</v>
      </c>
      <c r="AW409" s="119">
        <v>174.704294</v>
      </c>
      <c r="AX409" s="123">
        <v>367.18883500000004</v>
      </c>
      <c r="AY409" s="48">
        <v>6.1316997846153845</v>
      </c>
      <c r="AZ409" s="48">
        <v>2</v>
      </c>
      <c r="BA409" s="48">
        <v>8.1316997846153853</v>
      </c>
      <c r="BB409" s="123">
        <v>1.3527307071531638</v>
      </c>
      <c r="BC409" s="33">
        <v>1</v>
      </c>
      <c r="BD409" s="48">
        <v>0.73924543496503503</v>
      </c>
      <c r="BE409" s="54" t="s">
        <v>1489</v>
      </c>
      <c r="BF409" s="54" t="s">
        <v>1055</v>
      </c>
      <c r="BG409" s="54" t="s">
        <v>1056</v>
      </c>
      <c r="BH409" s="54"/>
      <c r="BI409" s="54"/>
      <c r="BJ409" s="54"/>
      <c r="BK409" s="54"/>
      <c r="BL409" s="54"/>
      <c r="BM409" s="54"/>
      <c r="BN409" s="54" t="s">
        <v>1054</v>
      </c>
      <c r="BO409" s="33"/>
      <c r="BP409" s="33"/>
      <c r="BQ409" s="33"/>
      <c r="BR409" s="33"/>
      <c r="BS409" s="33"/>
      <c r="BT409" s="49"/>
    </row>
    <row r="410" spans="20:78" s="53" customFormat="1" x14ac:dyDescent="0.25">
      <c r="T410" s="106">
        <v>3461</v>
      </c>
      <c r="U410" s="33" t="s">
        <v>718</v>
      </c>
      <c r="V410" s="39">
        <v>45654.011111111111</v>
      </c>
      <c r="W410" s="66" t="s">
        <v>1709</v>
      </c>
      <c r="X410" s="33" t="s">
        <v>744</v>
      </c>
      <c r="Y410" s="33">
        <v>6</v>
      </c>
      <c r="Z410" s="33" t="s">
        <v>6</v>
      </c>
      <c r="AA410" s="33" t="s">
        <v>624</v>
      </c>
      <c r="AB410" s="33" t="s">
        <v>624</v>
      </c>
      <c r="AC410" s="33" t="s">
        <v>1</v>
      </c>
      <c r="AD410" s="33" t="s">
        <v>1664</v>
      </c>
      <c r="AE410" s="33" t="s">
        <v>604</v>
      </c>
      <c r="AF410" s="66" t="s">
        <v>1463</v>
      </c>
      <c r="AG410" s="66" t="s">
        <v>1495</v>
      </c>
      <c r="AH410" s="67"/>
      <c r="AI410" s="67"/>
      <c r="AJ410" s="33" t="s">
        <v>688</v>
      </c>
      <c r="AK410" s="40" t="s">
        <v>450</v>
      </c>
      <c r="AL410" s="40" t="s">
        <v>453</v>
      </c>
      <c r="AM410" s="43" t="s">
        <v>862</v>
      </c>
      <c r="AN410" s="45">
        <v>57.733333333279006</v>
      </c>
      <c r="AO410" s="67" t="s">
        <v>710</v>
      </c>
      <c r="AP410" s="33" t="s">
        <v>64</v>
      </c>
      <c r="AQ410" s="33" t="s">
        <v>138</v>
      </c>
      <c r="AR410" s="33" t="s">
        <v>1485</v>
      </c>
      <c r="AS410" s="33" t="s">
        <v>241</v>
      </c>
      <c r="AT410" s="33" t="s">
        <v>1600</v>
      </c>
      <c r="AU410" s="119">
        <v>133.226978</v>
      </c>
      <c r="AV410" s="119">
        <v>59.257562999999998</v>
      </c>
      <c r="AW410" s="119">
        <v>174.704294</v>
      </c>
      <c r="AX410" s="123">
        <v>367.18883500000004</v>
      </c>
      <c r="AY410" s="48">
        <v>6.1316997846153845</v>
      </c>
      <c r="AZ410" s="48">
        <v>2</v>
      </c>
      <c r="BA410" s="48">
        <v>8.1316997846153853</v>
      </c>
      <c r="BB410" s="123">
        <v>1.3527307071531638</v>
      </c>
      <c r="BC410" s="33">
        <v>6</v>
      </c>
      <c r="BD410" s="48">
        <v>4.4354726097902102</v>
      </c>
      <c r="BE410" s="54" t="s">
        <v>1489</v>
      </c>
      <c r="BF410" s="54" t="s">
        <v>1055</v>
      </c>
      <c r="BG410" s="54" t="s">
        <v>1056</v>
      </c>
      <c r="BH410" s="54"/>
      <c r="BI410" s="54"/>
      <c r="BJ410" s="54"/>
      <c r="BK410" s="54"/>
      <c r="BL410" s="54"/>
      <c r="BM410" s="54"/>
      <c r="BN410" s="54" t="s">
        <v>1054</v>
      </c>
      <c r="BO410" s="54"/>
      <c r="BP410" s="33"/>
      <c r="BQ410" s="33"/>
      <c r="BR410" s="33"/>
      <c r="BS410" s="33"/>
      <c r="BT410" s="49"/>
    </row>
    <row r="411" spans="20:78" s="53" customFormat="1" x14ac:dyDescent="0.25">
      <c r="T411" s="94">
        <v>3466</v>
      </c>
      <c r="U411" s="54" t="s">
        <v>742</v>
      </c>
      <c r="V411" s="62">
        <v>45654.044444444444</v>
      </c>
      <c r="W411" s="63" t="s">
        <v>1586</v>
      </c>
      <c r="X411" s="54" t="s">
        <v>493</v>
      </c>
      <c r="Y411" s="54">
        <v>1</v>
      </c>
      <c r="Z411" s="54" t="s">
        <v>545</v>
      </c>
      <c r="AA411" s="54" t="s">
        <v>620</v>
      </c>
      <c r="AB411" s="54" t="s">
        <v>620</v>
      </c>
      <c r="AC411" s="54" t="s">
        <v>1</v>
      </c>
      <c r="AD411" s="54" t="s">
        <v>1664</v>
      </c>
      <c r="AE411" s="54" t="s">
        <v>612</v>
      </c>
      <c r="AF411" s="63" t="s">
        <v>1710</v>
      </c>
      <c r="AG411" s="63" t="s">
        <v>1712</v>
      </c>
      <c r="AH411" s="64"/>
      <c r="AI411" s="64"/>
      <c r="AJ411" s="54" t="s">
        <v>688</v>
      </c>
      <c r="AK411" s="50" t="s">
        <v>424</v>
      </c>
      <c r="AL411" s="50" t="s">
        <v>435</v>
      </c>
      <c r="AM411" s="57" t="s">
        <v>862</v>
      </c>
      <c r="AN411" s="59">
        <v>56.433333333407063</v>
      </c>
      <c r="AO411" s="64" t="s">
        <v>710</v>
      </c>
      <c r="AP411" s="54" t="s">
        <v>109</v>
      </c>
      <c r="AQ411" s="54" t="s">
        <v>84</v>
      </c>
      <c r="AR411" s="54" t="s">
        <v>1737</v>
      </c>
      <c r="AS411" s="54" t="s">
        <v>382</v>
      </c>
      <c r="AT411" s="54" t="s">
        <v>1740</v>
      </c>
      <c r="AU411" s="120">
        <v>27.453890999999999</v>
      </c>
      <c r="AV411" s="120">
        <v>70.647053999999997</v>
      </c>
      <c r="AW411" s="120">
        <v>45.799791999999997</v>
      </c>
      <c r="AX411" s="124">
        <v>143.90073699999999</v>
      </c>
      <c r="AY411" s="52">
        <v>2.7892633619909502</v>
      </c>
      <c r="AZ411" s="52">
        <v>2</v>
      </c>
      <c r="BA411" s="52">
        <v>4.7892633619909502</v>
      </c>
      <c r="BB411" s="124">
        <v>2.2968041572529385</v>
      </c>
      <c r="BC411" s="54">
        <v>1</v>
      </c>
      <c r="BD411" s="52">
        <v>0.43538757836281367</v>
      </c>
      <c r="BE411" s="54" t="s">
        <v>1489</v>
      </c>
      <c r="BF411" s="54" t="s">
        <v>1322</v>
      </c>
      <c r="BG411" s="54" t="s">
        <v>1323</v>
      </c>
      <c r="BH411" s="54" t="s">
        <v>1322</v>
      </c>
      <c r="BI411" s="54" t="s">
        <v>1323</v>
      </c>
      <c r="BJ411" s="54" t="s">
        <v>1322</v>
      </c>
      <c r="BK411" s="54" t="s">
        <v>1323</v>
      </c>
      <c r="BL411" s="54"/>
      <c r="BM411" s="54"/>
      <c r="BN411" s="54" t="s">
        <v>960</v>
      </c>
      <c r="BO411" s="54"/>
      <c r="BP411" s="54"/>
      <c r="BQ411" s="54"/>
      <c r="BR411" s="54"/>
      <c r="BS411" s="54"/>
      <c r="BT411" s="61"/>
    </row>
    <row r="412" spans="20:78" s="53" customFormat="1" x14ac:dyDescent="0.25">
      <c r="T412" s="94">
        <v>3466</v>
      </c>
      <c r="U412" s="54" t="s">
        <v>742</v>
      </c>
      <c r="V412" s="62">
        <v>45654.044444444444</v>
      </c>
      <c r="W412" s="63" t="s">
        <v>1586</v>
      </c>
      <c r="X412" s="54" t="s">
        <v>493</v>
      </c>
      <c r="Y412" s="54">
        <v>1</v>
      </c>
      <c r="Z412" s="54" t="s">
        <v>545</v>
      </c>
      <c r="AA412" s="54" t="s">
        <v>620</v>
      </c>
      <c r="AB412" s="54" t="s">
        <v>620</v>
      </c>
      <c r="AC412" s="54" t="s">
        <v>1</v>
      </c>
      <c r="AD412" s="54" t="s">
        <v>1664</v>
      </c>
      <c r="AE412" s="54" t="s">
        <v>612</v>
      </c>
      <c r="AF412" s="63" t="s">
        <v>1710</v>
      </c>
      <c r="AG412" s="63" t="s">
        <v>1712</v>
      </c>
      <c r="AH412" s="64"/>
      <c r="AI412" s="64"/>
      <c r="AJ412" s="54" t="s">
        <v>688</v>
      </c>
      <c r="AK412" s="50" t="s">
        <v>424</v>
      </c>
      <c r="AL412" s="50" t="s">
        <v>435</v>
      </c>
      <c r="AM412" s="57" t="s">
        <v>862</v>
      </c>
      <c r="AN412" s="59">
        <v>56.433333333407063</v>
      </c>
      <c r="AO412" s="64" t="s">
        <v>710</v>
      </c>
      <c r="AP412" s="54" t="s">
        <v>109</v>
      </c>
      <c r="AQ412" s="54" t="s">
        <v>84</v>
      </c>
      <c r="AR412" s="54" t="s">
        <v>1737</v>
      </c>
      <c r="AS412" s="54" t="s">
        <v>382</v>
      </c>
      <c r="AT412" s="54" t="s">
        <v>1740</v>
      </c>
      <c r="AU412" s="120">
        <v>27.453890999999999</v>
      </c>
      <c r="AV412" s="120">
        <v>70.647053999999997</v>
      </c>
      <c r="AW412" s="120">
        <v>45.799791999999997</v>
      </c>
      <c r="AX412" s="124">
        <v>143.90073699999999</v>
      </c>
      <c r="AY412" s="52">
        <v>2.7892633619909502</v>
      </c>
      <c r="AZ412" s="52">
        <v>2</v>
      </c>
      <c r="BA412" s="52">
        <v>4.7892633619909502</v>
      </c>
      <c r="BB412" s="124">
        <v>2.2968041572529385</v>
      </c>
      <c r="BC412" s="54">
        <v>1</v>
      </c>
      <c r="BD412" s="52">
        <v>0.43538757836281367</v>
      </c>
      <c r="BE412" s="54" t="s">
        <v>1489</v>
      </c>
      <c r="BF412" s="54" t="s">
        <v>1091</v>
      </c>
      <c r="BG412" s="54" t="s">
        <v>1092</v>
      </c>
      <c r="BH412" s="54" t="s">
        <v>1091</v>
      </c>
      <c r="BI412" s="54" t="s">
        <v>1092</v>
      </c>
      <c r="BJ412" s="54" t="s">
        <v>1091</v>
      </c>
      <c r="BK412" s="54" t="s">
        <v>1092</v>
      </c>
      <c r="BL412" s="54"/>
      <c r="BM412" s="54"/>
      <c r="BN412" s="54" t="s">
        <v>1135</v>
      </c>
      <c r="BO412" s="54"/>
      <c r="BP412" s="54"/>
      <c r="BQ412" s="54"/>
      <c r="BR412" s="54"/>
      <c r="BS412" s="54"/>
      <c r="BT412" s="61"/>
    </row>
    <row r="413" spans="20:78" s="53" customFormat="1" x14ac:dyDescent="0.25">
      <c r="T413" s="94">
        <v>3466</v>
      </c>
      <c r="U413" s="54" t="s">
        <v>742</v>
      </c>
      <c r="V413" s="62">
        <v>45654.044444444444</v>
      </c>
      <c r="W413" s="63" t="s">
        <v>1586</v>
      </c>
      <c r="X413" s="54" t="s">
        <v>493</v>
      </c>
      <c r="Y413" s="54">
        <v>1</v>
      </c>
      <c r="Z413" s="54" t="s">
        <v>545</v>
      </c>
      <c r="AA413" s="54" t="s">
        <v>620</v>
      </c>
      <c r="AB413" s="54" t="s">
        <v>620</v>
      </c>
      <c r="AC413" s="54" t="s">
        <v>1</v>
      </c>
      <c r="AD413" s="54" t="s">
        <v>1664</v>
      </c>
      <c r="AE413" s="54" t="s">
        <v>612</v>
      </c>
      <c r="AF413" s="63" t="s">
        <v>1710</v>
      </c>
      <c r="AG413" s="63" t="s">
        <v>1712</v>
      </c>
      <c r="AH413" s="64"/>
      <c r="AI413" s="64"/>
      <c r="AJ413" s="54" t="s">
        <v>688</v>
      </c>
      <c r="AK413" s="50" t="s">
        <v>424</v>
      </c>
      <c r="AL413" s="50" t="s">
        <v>435</v>
      </c>
      <c r="AM413" s="57" t="s">
        <v>862</v>
      </c>
      <c r="AN413" s="59">
        <v>56.433333333407063</v>
      </c>
      <c r="AO413" s="64" t="s">
        <v>710</v>
      </c>
      <c r="AP413" s="54" t="s">
        <v>109</v>
      </c>
      <c r="AQ413" s="54" t="s">
        <v>84</v>
      </c>
      <c r="AR413" s="54" t="s">
        <v>1737</v>
      </c>
      <c r="AS413" s="54" t="s">
        <v>382</v>
      </c>
      <c r="AT413" s="54" t="s">
        <v>1740</v>
      </c>
      <c r="AU413" s="120">
        <v>27.453890999999999</v>
      </c>
      <c r="AV413" s="120">
        <v>70.647053999999997</v>
      </c>
      <c r="AW413" s="120">
        <v>45.799791999999997</v>
      </c>
      <c r="AX413" s="124">
        <v>143.90073699999999</v>
      </c>
      <c r="AY413" s="52">
        <v>2.7892633619909502</v>
      </c>
      <c r="AZ413" s="52">
        <v>2</v>
      </c>
      <c r="BA413" s="52">
        <v>4.7892633619909502</v>
      </c>
      <c r="BB413" s="124">
        <v>2.2968041572529385</v>
      </c>
      <c r="BC413" s="54">
        <v>1</v>
      </c>
      <c r="BD413" s="52">
        <v>0.43538757836281367</v>
      </c>
      <c r="BE413" s="54" t="s">
        <v>1489</v>
      </c>
      <c r="BF413" s="54" t="s">
        <v>1096</v>
      </c>
      <c r="BG413" s="54" t="s">
        <v>1097</v>
      </c>
      <c r="BH413" s="54" t="s">
        <v>1096</v>
      </c>
      <c r="BI413" s="54" t="s">
        <v>1097</v>
      </c>
      <c r="BJ413" s="54" t="s">
        <v>1096</v>
      </c>
      <c r="BK413" s="54" t="s">
        <v>1097</v>
      </c>
      <c r="BL413" s="54" t="s">
        <v>1096</v>
      </c>
      <c r="BM413" s="54" t="s">
        <v>1097</v>
      </c>
      <c r="BN413" s="54" t="s">
        <v>1750</v>
      </c>
      <c r="BO413" s="54" t="s">
        <v>1750</v>
      </c>
      <c r="BP413" s="54" t="s">
        <v>1750</v>
      </c>
      <c r="BQ413" s="54" t="s">
        <v>1750</v>
      </c>
      <c r="BR413" s="54"/>
      <c r="BS413" s="54"/>
      <c r="BT413" s="61"/>
    </row>
    <row r="414" spans="20:78" s="53" customFormat="1" x14ac:dyDescent="0.25">
      <c r="T414" s="94">
        <v>3466</v>
      </c>
      <c r="U414" s="54" t="s">
        <v>742</v>
      </c>
      <c r="V414" s="62">
        <v>45654.044444444444</v>
      </c>
      <c r="W414" s="63" t="s">
        <v>1586</v>
      </c>
      <c r="X414" s="54" t="s">
        <v>493</v>
      </c>
      <c r="Y414" s="54">
        <v>1</v>
      </c>
      <c r="Z414" s="54" t="s">
        <v>545</v>
      </c>
      <c r="AA414" s="54" t="s">
        <v>620</v>
      </c>
      <c r="AB414" s="54" t="s">
        <v>620</v>
      </c>
      <c r="AC414" s="54" t="s">
        <v>1</v>
      </c>
      <c r="AD414" s="54" t="s">
        <v>1664</v>
      </c>
      <c r="AE414" s="54" t="s">
        <v>612</v>
      </c>
      <c r="AF414" s="63" t="s">
        <v>1710</v>
      </c>
      <c r="AG414" s="63" t="s">
        <v>1712</v>
      </c>
      <c r="AH414" s="64"/>
      <c r="AI414" s="64"/>
      <c r="AJ414" s="54" t="s">
        <v>688</v>
      </c>
      <c r="AK414" s="50" t="s">
        <v>424</v>
      </c>
      <c r="AL414" s="50" t="s">
        <v>435</v>
      </c>
      <c r="AM414" s="57" t="s">
        <v>862</v>
      </c>
      <c r="AN414" s="59">
        <v>56.433333333407063</v>
      </c>
      <c r="AO414" s="64" t="s">
        <v>710</v>
      </c>
      <c r="AP414" s="54" t="s">
        <v>109</v>
      </c>
      <c r="AQ414" s="54" t="s">
        <v>84</v>
      </c>
      <c r="AR414" s="54" t="s">
        <v>1737</v>
      </c>
      <c r="AS414" s="54" t="s">
        <v>382</v>
      </c>
      <c r="AT414" s="54" t="s">
        <v>1740</v>
      </c>
      <c r="AU414" s="120">
        <v>27.453890999999999</v>
      </c>
      <c r="AV414" s="120">
        <v>70.647053999999997</v>
      </c>
      <c r="AW414" s="120">
        <v>45.799791999999997</v>
      </c>
      <c r="AX414" s="124">
        <v>143.90073699999999</v>
      </c>
      <c r="AY414" s="52">
        <v>2.7892633619909502</v>
      </c>
      <c r="AZ414" s="52">
        <v>2</v>
      </c>
      <c r="BA414" s="52">
        <v>4.7892633619909502</v>
      </c>
      <c r="BB414" s="124">
        <v>2.2968041572529385</v>
      </c>
      <c r="BC414" s="54">
        <v>1</v>
      </c>
      <c r="BD414" s="52">
        <v>0.43538757836281367</v>
      </c>
      <c r="BE414" s="54" t="s">
        <v>1489</v>
      </c>
      <c r="BF414" s="54" t="s">
        <v>1333</v>
      </c>
      <c r="BG414" s="54" t="s">
        <v>1759</v>
      </c>
      <c r="BH414" s="54"/>
      <c r="BI414" s="54"/>
      <c r="BJ414" s="54"/>
      <c r="BK414" s="54"/>
      <c r="BL414" s="54"/>
      <c r="BM414" s="54"/>
      <c r="BN414" s="54" t="s">
        <v>1044</v>
      </c>
      <c r="BO414" s="54"/>
      <c r="BP414" s="54"/>
      <c r="BQ414" s="54"/>
      <c r="BR414" s="54"/>
      <c r="BS414" s="54"/>
      <c r="BT414" s="61"/>
    </row>
    <row r="415" spans="20:78" s="53" customFormat="1" x14ac:dyDescent="0.25">
      <c r="T415" s="106">
        <v>3467</v>
      </c>
      <c r="U415" s="33" t="s">
        <v>742</v>
      </c>
      <c r="V415" s="39">
        <v>45654.046527777777</v>
      </c>
      <c r="W415" s="66" t="s">
        <v>1586</v>
      </c>
      <c r="X415" s="33" t="s">
        <v>491</v>
      </c>
      <c r="Y415" s="33">
        <v>1</v>
      </c>
      <c r="Z415" s="33" t="s">
        <v>545</v>
      </c>
      <c r="AA415" s="33" t="s">
        <v>620</v>
      </c>
      <c r="AB415" s="33" t="s">
        <v>621</v>
      </c>
      <c r="AC415" s="33" t="s">
        <v>1</v>
      </c>
      <c r="AD415" s="33" t="s">
        <v>1664</v>
      </c>
      <c r="AE415" s="33" t="s">
        <v>612</v>
      </c>
      <c r="AF415" s="66" t="s">
        <v>1710</v>
      </c>
      <c r="AG415" s="66" t="s">
        <v>1712</v>
      </c>
      <c r="AH415" s="67"/>
      <c r="AI415" s="67"/>
      <c r="AJ415" s="33" t="s">
        <v>688</v>
      </c>
      <c r="AK415" s="40" t="s">
        <v>424</v>
      </c>
      <c r="AL415" s="40" t="s">
        <v>435</v>
      </c>
      <c r="AM415" s="43" t="s">
        <v>862</v>
      </c>
      <c r="AN415" s="45">
        <v>56.383333333418705</v>
      </c>
      <c r="AO415" s="67" t="s">
        <v>710</v>
      </c>
      <c r="AP415" s="33" t="s">
        <v>109</v>
      </c>
      <c r="AQ415" s="33" t="s">
        <v>84</v>
      </c>
      <c r="AR415" s="33" t="s">
        <v>1737</v>
      </c>
      <c r="AS415" s="33" t="s">
        <v>382</v>
      </c>
      <c r="AT415" s="33" t="s">
        <v>1740</v>
      </c>
      <c r="AU415" s="119">
        <v>27.453890999999999</v>
      </c>
      <c r="AV415" s="119">
        <v>70.647053999999997</v>
      </c>
      <c r="AW415" s="119">
        <v>45.799791999999997</v>
      </c>
      <c r="AX415" s="123">
        <v>143.90073699999999</v>
      </c>
      <c r="AY415" s="48">
        <v>2.7892633619909502</v>
      </c>
      <c r="AZ415" s="48">
        <v>2</v>
      </c>
      <c r="BA415" s="48">
        <v>4.7892633619909502</v>
      </c>
      <c r="BB415" s="123">
        <v>2.2968041572529385</v>
      </c>
      <c r="BC415" s="33">
        <v>1</v>
      </c>
      <c r="BD415" s="48">
        <v>0.43538757836281367</v>
      </c>
      <c r="BE415" s="33" t="s">
        <v>1488</v>
      </c>
      <c r="BF415" s="33" t="s">
        <v>1745</v>
      </c>
      <c r="BG415" s="33" t="s">
        <v>1746</v>
      </c>
      <c r="BH415" s="33"/>
      <c r="BI415" s="33"/>
      <c r="BJ415" s="33"/>
      <c r="BK415" s="33"/>
      <c r="BL415" s="33"/>
      <c r="BM415" s="33"/>
      <c r="BN415" s="33" t="s">
        <v>1487</v>
      </c>
      <c r="BO415" s="33"/>
      <c r="BP415" s="33"/>
      <c r="BQ415" s="33"/>
      <c r="BR415" s="33"/>
      <c r="BS415" s="33"/>
      <c r="BT415" s="49"/>
    </row>
    <row r="416" spans="20:78" s="53" customFormat="1" x14ac:dyDescent="0.25">
      <c r="T416" s="94">
        <v>3468</v>
      </c>
      <c r="U416" s="54" t="s">
        <v>745</v>
      </c>
      <c r="V416" s="62">
        <v>45654.456250000003</v>
      </c>
      <c r="W416" s="63" t="s">
        <v>844</v>
      </c>
      <c r="X416" s="54" t="s">
        <v>485</v>
      </c>
      <c r="Y416" s="54">
        <v>1</v>
      </c>
      <c r="Z416" s="54" t="s">
        <v>845</v>
      </c>
      <c r="AA416" s="54" t="s">
        <v>620</v>
      </c>
      <c r="AB416" s="54" t="s">
        <v>621</v>
      </c>
      <c r="AC416" s="54" t="s">
        <v>1</v>
      </c>
      <c r="AD416" s="54" t="s">
        <v>1664</v>
      </c>
      <c r="AE416" s="54" t="s">
        <v>1713</v>
      </c>
      <c r="AF416" s="63" t="s">
        <v>546</v>
      </c>
      <c r="AG416" s="63" t="s">
        <v>410</v>
      </c>
      <c r="AH416" s="64" t="s">
        <v>1714</v>
      </c>
      <c r="AI416" s="64"/>
      <c r="AJ416" s="54" t="s">
        <v>687</v>
      </c>
      <c r="AK416" s="50" t="s">
        <v>429</v>
      </c>
      <c r="AL416" s="50" t="s">
        <v>426</v>
      </c>
      <c r="AM416" s="57" t="s">
        <v>862</v>
      </c>
      <c r="AN416" s="59">
        <v>50.016666666604578</v>
      </c>
      <c r="AO416" s="64" t="s">
        <v>710</v>
      </c>
      <c r="AP416" s="54" t="s">
        <v>88</v>
      </c>
      <c r="AQ416" s="54" t="s">
        <v>410</v>
      </c>
      <c r="AR416" s="54" t="s">
        <v>925</v>
      </c>
      <c r="AS416" s="54" t="s">
        <v>415</v>
      </c>
      <c r="AT416" s="54" t="s">
        <v>931</v>
      </c>
      <c r="AU416" s="120">
        <v>100.05212299999999</v>
      </c>
      <c r="AV416" s="120">
        <v>114.89</v>
      </c>
      <c r="AW416" s="120">
        <v>0</v>
      </c>
      <c r="AX416" s="124">
        <v>214.94212299999998</v>
      </c>
      <c r="AY416" s="52">
        <v>4.2425575484162898</v>
      </c>
      <c r="AZ416" s="52">
        <v>2</v>
      </c>
      <c r="BA416" s="52">
        <v>6.2425575484162898</v>
      </c>
      <c r="BB416" s="124">
        <v>1.762098292997019</v>
      </c>
      <c r="BC416" s="54">
        <v>1</v>
      </c>
      <c r="BD416" s="52">
        <v>0.56750523167420819</v>
      </c>
      <c r="BE416" s="54" t="s">
        <v>1657</v>
      </c>
      <c r="BF416" s="54">
        <v>44039</v>
      </c>
      <c r="BG416" s="54">
        <v>53009</v>
      </c>
      <c r="BH416" s="54"/>
      <c r="BI416" s="54"/>
      <c r="BJ416" s="54"/>
      <c r="BK416" s="54"/>
      <c r="BL416" s="54"/>
      <c r="BM416" s="54"/>
      <c r="BN416" s="54" t="s">
        <v>1215</v>
      </c>
      <c r="BO416" s="54"/>
      <c r="BP416" s="54"/>
      <c r="BQ416" s="54"/>
      <c r="BR416" s="54"/>
      <c r="BS416" s="54"/>
      <c r="BT416" s="61"/>
    </row>
    <row r="417" spans="20:72" s="53" customFormat="1" x14ac:dyDescent="0.25">
      <c r="T417" s="106">
        <v>3469</v>
      </c>
      <c r="U417" s="33" t="s">
        <v>745</v>
      </c>
      <c r="V417" s="39">
        <v>45654.459027777775</v>
      </c>
      <c r="W417" s="66" t="s">
        <v>844</v>
      </c>
      <c r="X417" s="33" t="s">
        <v>485</v>
      </c>
      <c r="Y417" s="33">
        <v>1</v>
      </c>
      <c r="Z417" s="33" t="s">
        <v>845</v>
      </c>
      <c r="AA417" s="33" t="s">
        <v>620</v>
      </c>
      <c r="AB417" s="33" t="s">
        <v>621</v>
      </c>
      <c r="AC417" s="33" t="s">
        <v>1</v>
      </c>
      <c r="AD417" s="33" t="s">
        <v>1664</v>
      </c>
      <c r="AE417" s="33" t="s">
        <v>1715</v>
      </c>
      <c r="AF417" s="66" t="s">
        <v>546</v>
      </c>
      <c r="AG417" s="66" t="s">
        <v>490</v>
      </c>
      <c r="AH417" s="67" t="s">
        <v>1716</v>
      </c>
      <c r="AI417" s="67"/>
      <c r="AJ417" s="33" t="s">
        <v>687</v>
      </c>
      <c r="AK417" s="40" t="s">
        <v>429</v>
      </c>
      <c r="AL417" s="40" t="s">
        <v>440</v>
      </c>
      <c r="AM417" s="43" t="s">
        <v>862</v>
      </c>
      <c r="AN417" s="45">
        <v>50.016666666779201</v>
      </c>
      <c r="AO417" s="67" t="s">
        <v>710</v>
      </c>
      <c r="AP417" s="33" t="s">
        <v>88</v>
      </c>
      <c r="AQ417" s="33" t="s">
        <v>123</v>
      </c>
      <c r="AR417" s="33" t="s">
        <v>925</v>
      </c>
      <c r="AS417" s="33" t="s">
        <v>298</v>
      </c>
      <c r="AT417" s="33" t="s">
        <v>936</v>
      </c>
      <c r="AU417" s="119">
        <v>100.05212299999999</v>
      </c>
      <c r="AV417" s="119">
        <v>47.399355999999997</v>
      </c>
      <c r="AW417" s="119">
        <v>83.239863</v>
      </c>
      <c r="AX417" s="123">
        <v>230.69134200000002</v>
      </c>
      <c r="AY417" s="48">
        <v>3.9351556723981904</v>
      </c>
      <c r="AZ417" s="48">
        <v>2</v>
      </c>
      <c r="BA417" s="48">
        <v>5.9351556723981904</v>
      </c>
      <c r="BB417" s="123">
        <v>1.8533633500391882</v>
      </c>
      <c r="BC417" s="33">
        <v>1</v>
      </c>
      <c r="BD417" s="48">
        <v>0.53955960658165369</v>
      </c>
      <c r="BE417" s="54" t="s">
        <v>1657</v>
      </c>
      <c r="BF417" s="54">
        <v>44039</v>
      </c>
      <c r="BG417" s="54">
        <v>53009</v>
      </c>
      <c r="BH417" s="33"/>
      <c r="BI417" s="33"/>
      <c r="BJ417" s="33"/>
      <c r="BK417" s="33"/>
      <c r="BL417" s="33"/>
      <c r="BM417" s="33"/>
      <c r="BN417" s="54" t="s">
        <v>1215</v>
      </c>
      <c r="BO417" s="33"/>
      <c r="BP417" s="33"/>
      <c r="BQ417" s="33"/>
      <c r="BR417" s="33"/>
      <c r="BS417" s="33"/>
      <c r="BT417" s="49"/>
    </row>
    <row r="418" spans="20:72" s="53" customFormat="1" x14ac:dyDescent="0.25">
      <c r="T418" s="94">
        <v>3494</v>
      </c>
      <c r="U418" s="54" t="s">
        <v>717</v>
      </c>
      <c r="V418" s="62">
        <v>45654.847222222219</v>
      </c>
      <c r="W418" s="63" t="s">
        <v>511</v>
      </c>
      <c r="X418" s="54" t="s">
        <v>500</v>
      </c>
      <c r="Y418" s="54">
        <v>4</v>
      </c>
      <c r="Z418" s="54" t="s">
        <v>487</v>
      </c>
      <c r="AA418" s="54" t="s">
        <v>621</v>
      </c>
      <c r="AB418" s="54" t="s">
        <v>624</v>
      </c>
      <c r="AC418" s="54" t="s">
        <v>1</v>
      </c>
      <c r="AD418" s="54" t="s">
        <v>1664</v>
      </c>
      <c r="AE418" s="54" t="s">
        <v>604</v>
      </c>
      <c r="AF418" s="63" t="s">
        <v>560</v>
      </c>
      <c r="AG418" s="63" t="s">
        <v>547</v>
      </c>
      <c r="AH418" s="64"/>
      <c r="AI418" s="64"/>
      <c r="AJ418" s="54" t="s">
        <v>688</v>
      </c>
      <c r="AK418" s="50" t="s">
        <v>434</v>
      </c>
      <c r="AL418" s="50" t="s">
        <v>435</v>
      </c>
      <c r="AM418" s="57" t="s">
        <v>874</v>
      </c>
      <c r="AN418" s="59">
        <v>37.666666666686069</v>
      </c>
      <c r="AO418" s="64" t="s">
        <v>710</v>
      </c>
      <c r="AP418" s="54" t="s">
        <v>34</v>
      </c>
      <c r="AQ418" s="54" t="s">
        <v>20</v>
      </c>
      <c r="AR418" s="54" t="s">
        <v>885</v>
      </c>
      <c r="AS418" s="54" t="s">
        <v>349</v>
      </c>
      <c r="AT418" s="54" t="s">
        <v>886</v>
      </c>
      <c r="AU418" s="120">
        <v>76.089281999999997</v>
      </c>
      <c r="AV418" s="120">
        <v>62.762295999999999</v>
      </c>
      <c r="AW418" s="120">
        <v>59.176434</v>
      </c>
      <c r="AX418" s="124">
        <v>198.02801199999999</v>
      </c>
      <c r="AY418" s="52">
        <v>3.5577709212669681</v>
      </c>
      <c r="AZ418" s="52">
        <v>2</v>
      </c>
      <c r="BA418" s="52">
        <v>5.5577709212669681</v>
      </c>
      <c r="BB418" s="124">
        <v>1.9792107583830394</v>
      </c>
      <c r="BC418" s="54">
        <v>4</v>
      </c>
      <c r="BD418" s="52">
        <v>2.0210076077334431</v>
      </c>
      <c r="BE418" s="54" t="s">
        <v>1488</v>
      </c>
      <c r="BF418" s="54" t="s">
        <v>1745</v>
      </c>
      <c r="BG418" s="54" t="s">
        <v>1746</v>
      </c>
      <c r="BH418" s="54"/>
      <c r="BI418" s="54"/>
      <c r="BJ418" s="54"/>
      <c r="BK418" s="54"/>
      <c r="BL418" s="54"/>
      <c r="BM418" s="54"/>
      <c r="BN418" s="54" t="s">
        <v>1487</v>
      </c>
      <c r="BO418" s="54"/>
      <c r="BP418" s="54"/>
      <c r="BQ418" s="54"/>
      <c r="BR418" s="54"/>
      <c r="BS418" s="54"/>
      <c r="BT418" s="61"/>
    </row>
    <row r="419" spans="20:72" s="53" customFormat="1" x14ac:dyDescent="0.25">
      <c r="T419" s="106">
        <v>3477</v>
      </c>
      <c r="U419" s="33" t="s">
        <v>743</v>
      </c>
      <c r="V419" s="39">
        <v>45654.852777777778</v>
      </c>
      <c r="W419" s="66" t="s">
        <v>840</v>
      </c>
      <c r="X419" s="33" t="s">
        <v>489</v>
      </c>
      <c r="Y419" s="33">
        <v>1</v>
      </c>
      <c r="Z419" s="33" t="s">
        <v>501</v>
      </c>
      <c r="AA419" s="33" t="s">
        <v>620</v>
      </c>
      <c r="AB419" s="33" t="s">
        <v>621</v>
      </c>
      <c r="AC419" s="33" t="s">
        <v>1</v>
      </c>
      <c r="AD419" s="33" t="s">
        <v>1664</v>
      </c>
      <c r="AE419" s="33" t="s">
        <v>600</v>
      </c>
      <c r="AF419" s="66" t="s">
        <v>1562</v>
      </c>
      <c r="AG419" s="66" t="s">
        <v>1421</v>
      </c>
      <c r="AH419" s="67"/>
      <c r="AI419" s="67"/>
      <c r="AJ419" s="33" t="s">
        <v>688</v>
      </c>
      <c r="AK419" s="40" t="s">
        <v>434</v>
      </c>
      <c r="AL419" s="40" t="s">
        <v>461</v>
      </c>
      <c r="AM419" s="43" t="s">
        <v>874</v>
      </c>
      <c r="AN419" s="45">
        <v>36.533333333325572</v>
      </c>
      <c r="AO419" s="67" t="s">
        <v>710</v>
      </c>
      <c r="AP419" s="33" t="s">
        <v>35</v>
      </c>
      <c r="AQ419" s="33" t="s">
        <v>82</v>
      </c>
      <c r="AR419" s="33" t="s">
        <v>1601</v>
      </c>
      <c r="AS419" s="33" t="s">
        <v>386</v>
      </c>
      <c r="AT419" s="33" t="s">
        <v>1439</v>
      </c>
      <c r="AU419" s="119">
        <v>76.119174000000001</v>
      </c>
      <c r="AV419" s="119">
        <v>167.843413</v>
      </c>
      <c r="AW419" s="119">
        <v>114.536739</v>
      </c>
      <c r="AX419" s="123">
        <v>358.499326</v>
      </c>
      <c r="AY419" s="48">
        <v>6.8824246687782811</v>
      </c>
      <c r="AZ419" s="48">
        <v>2</v>
      </c>
      <c r="BA419" s="48">
        <v>8.8824246687782811</v>
      </c>
      <c r="BB419" s="123">
        <v>1.2384005955789297</v>
      </c>
      <c r="BC419" s="33">
        <v>1</v>
      </c>
      <c r="BD419" s="48">
        <v>0.80749315170711644</v>
      </c>
      <c r="BE419" s="54" t="s">
        <v>1657</v>
      </c>
      <c r="BF419" s="33">
        <v>44032</v>
      </c>
      <c r="BG419" s="33">
        <v>53006</v>
      </c>
      <c r="BH419" s="33">
        <v>44032</v>
      </c>
      <c r="BI419" s="33">
        <v>53006</v>
      </c>
      <c r="BJ419" s="33"/>
      <c r="BK419" s="33"/>
      <c r="BL419" s="33"/>
      <c r="BM419" s="33"/>
      <c r="BN419" s="33" t="s">
        <v>1189</v>
      </c>
      <c r="BO419" s="33" t="s">
        <v>1189</v>
      </c>
      <c r="BP419" s="33"/>
      <c r="BQ419" s="33"/>
      <c r="BR419" s="33"/>
      <c r="BS419" s="33"/>
      <c r="BT419" s="49"/>
    </row>
    <row r="420" spans="20:72" s="53" customFormat="1" x14ac:dyDescent="0.25">
      <c r="T420" s="94">
        <v>3480</v>
      </c>
      <c r="U420" s="54" t="s">
        <v>743</v>
      </c>
      <c r="V420" s="62">
        <v>45654.852777777778</v>
      </c>
      <c r="W420" s="63" t="s">
        <v>840</v>
      </c>
      <c r="X420" s="54" t="s">
        <v>493</v>
      </c>
      <c r="Y420" s="54">
        <v>1</v>
      </c>
      <c r="Z420" s="54" t="s">
        <v>501</v>
      </c>
      <c r="AA420" s="54" t="s">
        <v>620</v>
      </c>
      <c r="AB420" s="54" t="s">
        <v>621</v>
      </c>
      <c r="AC420" s="54" t="s">
        <v>1</v>
      </c>
      <c r="AD420" s="54" t="s">
        <v>1664</v>
      </c>
      <c r="AE420" s="54" t="s">
        <v>600</v>
      </c>
      <c r="AF420" s="63" t="s">
        <v>1562</v>
      </c>
      <c r="AG420" s="63" t="s">
        <v>639</v>
      </c>
      <c r="AH420" s="64"/>
      <c r="AI420" s="64"/>
      <c r="AJ420" s="54" t="s">
        <v>688</v>
      </c>
      <c r="AK420" s="50" t="s">
        <v>434</v>
      </c>
      <c r="AL420" s="50" t="s">
        <v>435</v>
      </c>
      <c r="AM420" s="57" t="s">
        <v>874</v>
      </c>
      <c r="AN420" s="59">
        <v>36.533333333325572</v>
      </c>
      <c r="AO420" s="64" t="s">
        <v>710</v>
      </c>
      <c r="AP420" s="54" t="s">
        <v>35</v>
      </c>
      <c r="AQ420" s="54" t="s">
        <v>21</v>
      </c>
      <c r="AR420" s="54" t="s">
        <v>1601</v>
      </c>
      <c r="AS420" s="54" t="s">
        <v>347</v>
      </c>
      <c r="AT420" s="54" t="s">
        <v>877</v>
      </c>
      <c r="AU420" s="120">
        <v>76.119174000000001</v>
      </c>
      <c r="AV420" s="120">
        <v>55.030157000000003</v>
      </c>
      <c r="AW420" s="120">
        <v>50.778891000000002</v>
      </c>
      <c r="AX420" s="124">
        <v>181.92822200000001</v>
      </c>
      <c r="AY420" s="52">
        <v>3.2471051466063345</v>
      </c>
      <c r="AZ420" s="52">
        <v>2</v>
      </c>
      <c r="BA420" s="52">
        <v>5.2471051466063345</v>
      </c>
      <c r="BB420" s="124">
        <v>2.0963940482714474</v>
      </c>
      <c r="BC420" s="54">
        <v>1</v>
      </c>
      <c r="BD420" s="52">
        <v>0.47700955878239404</v>
      </c>
      <c r="BE420" s="54" t="s">
        <v>1657</v>
      </c>
      <c r="BF420" s="54">
        <v>44013</v>
      </c>
      <c r="BG420" s="54">
        <v>53009</v>
      </c>
      <c r="BH420" s="54"/>
      <c r="BI420" s="54"/>
      <c r="BJ420" s="54"/>
      <c r="BK420" s="54"/>
      <c r="BL420" s="54"/>
      <c r="BM420" s="54"/>
      <c r="BN420" s="54" t="s">
        <v>985</v>
      </c>
      <c r="BO420" s="54"/>
      <c r="BP420" s="54"/>
      <c r="BQ420" s="54"/>
      <c r="BR420" s="54"/>
      <c r="BS420" s="54"/>
      <c r="BT420" s="61"/>
    </row>
    <row r="421" spans="20:72" s="53" customFormat="1" x14ac:dyDescent="0.25">
      <c r="T421" s="106">
        <v>3478</v>
      </c>
      <c r="U421" s="33" t="s">
        <v>743</v>
      </c>
      <c r="V421" s="39">
        <v>45654.852777777778</v>
      </c>
      <c r="W421" s="66" t="s">
        <v>840</v>
      </c>
      <c r="X421" s="33" t="s">
        <v>491</v>
      </c>
      <c r="Y421" s="33">
        <v>1</v>
      </c>
      <c r="Z421" s="33" t="s">
        <v>501</v>
      </c>
      <c r="AA421" s="33" t="s">
        <v>620</v>
      </c>
      <c r="AB421" s="33" t="s">
        <v>621</v>
      </c>
      <c r="AC421" s="33" t="s">
        <v>1</v>
      </c>
      <c r="AD421" s="33" t="s">
        <v>1664</v>
      </c>
      <c r="AE421" s="33" t="s">
        <v>600</v>
      </c>
      <c r="AF421" s="66" t="s">
        <v>1562</v>
      </c>
      <c r="AG421" s="66" t="s">
        <v>639</v>
      </c>
      <c r="AH421" s="67"/>
      <c r="AI421" s="67"/>
      <c r="AJ421" s="33" t="s">
        <v>688</v>
      </c>
      <c r="AK421" s="40" t="s">
        <v>434</v>
      </c>
      <c r="AL421" s="40" t="s">
        <v>435</v>
      </c>
      <c r="AM421" s="43" t="s">
        <v>874</v>
      </c>
      <c r="AN421" s="45">
        <v>36.533333333325572</v>
      </c>
      <c r="AO421" s="67" t="s">
        <v>710</v>
      </c>
      <c r="AP421" s="33" t="s">
        <v>35</v>
      </c>
      <c r="AQ421" s="33" t="s">
        <v>21</v>
      </c>
      <c r="AR421" s="33" t="s">
        <v>1601</v>
      </c>
      <c r="AS421" s="33" t="s">
        <v>347</v>
      </c>
      <c r="AT421" s="33" t="s">
        <v>877</v>
      </c>
      <c r="AU421" s="119">
        <v>76.119174000000001</v>
      </c>
      <c r="AV421" s="119">
        <v>55.030157000000003</v>
      </c>
      <c r="AW421" s="119">
        <v>50.778891000000002</v>
      </c>
      <c r="AX421" s="123">
        <v>181.92822200000001</v>
      </c>
      <c r="AY421" s="48">
        <v>3.2471051466063345</v>
      </c>
      <c r="AZ421" s="48">
        <v>2</v>
      </c>
      <c r="BA421" s="48">
        <v>5.2471051466063345</v>
      </c>
      <c r="BB421" s="123">
        <v>2.0963940482714474</v>
      </c>
      <c r="BC421" s="33">
        <v>1</v>
      </c>
      <c r="BD421" s="48">
        <v>0.47700955878239404</v>
      </c>
      <c r="BE421" s="54" t="s">
        <v>1657</v>
      </c>
      <c r="BF421" s="33">
        <v>44032</v>
      </c>
      <c r="BG421" s="33">
        <v>53006</v>
      </c>
      <c r="BH421" s="33"/>
      <c r="BI421" s="33"/>
      <c r="BJ421" s="33"/>
      <c r="BK421" s="33"/>
      <c r="BL421" s="33"/>
      <c r="BM421" s="33"/>
      <c r="BN421" s="33" t="s">
        <v>1063</v>
      </c>
      <c r="BO421" s="33"/>
      <c r="BP421" s="33"/>
      <c r="BQ421" s="33"/>
      <c r="BR421" s="33"/>
      <c r="BS421" s="33"/>
      <c r="BT421" s="49"/>
    </row>
    <row r="422" spans="20:72" s="53" customFormat="1" x14ac:dyDescent="0.25">
      <c r="T422" s="94">
        <v>3479</v>
      </c>
      <c r="U422" s="54" t="s">
        <v>743</v>
      </c>
      <c r="V422" s="62">
        <v>45654.852777777778</v>
      </c>
      <c r="W422" s="63" t="s">
        <v>840</v>
      </c>
      <c r="X422" s="54" t="s">
        <v>503</v>
      </c>
      <c r="Y422" s="54">
        <v>1</v>
      </c>
      <c r="Z422" s="54" t="s">
        <v>501</v>
      </c>
      <c r="AA422" s="54" t="s">
        <v>620</v>
      </c>
      <c r="AB422" s="54" t="s">
        <v>621</v>
      </c>
      <c r="AC422" s="54" t="s">
        <v>1</v>
      </c>
      <c r="AD422" s="54" t="s">
        <v>1664</v>
      </c>
      <c r="AE422" s="54" t="s">
        <v>600</v>
      </c>
      <c r="AF422" s="63" t="s">
        <v>1562</v>
      </c>
      <c r="AG422" s="63" t="s">
        <v>639</v>
      </c>
      <c r="AH422" s="64"/>
      <c r="AI422" s="64"/>
      <c r="AJ422" s="54" t="s">
        <v>688</v>
      </c>
      <c r="AK422" s="50" t="s">
        <v>434</v>
      </c>
      <c r="AL422" s="50" t="s">
        <v>435</v>
      </c>
      <c r="AM422" s="57" t="s">
        <v>874</v>
      </c>
      <c r="AN422" s="59">
        <v>36.533333333325572</v>
      </c>
      <c r="AO422" s="64" t="s">
        <v>710</v>
      </c>
      <c r="AP422" s="54" t="s">
        <v>35</v>
      </c>
      <c r="AQ422" s="54" t="s">
        <v>21</v>
      </c>
      <c r="AR422" s="54" t="s">
        <v>1601</v>
      </c>
      <c r="AS422" s="54" t="s">
        <v>347</v>
      </c>
      <c r="AT422" s="54" t="s">
        <v>877</v>
      </c>
      <c r="AU422" s="120">
        <v>76.119174000000001</v>
      </c>
      <c r="AV422" s="120">
        <v>55.030157000000003</v>
      </c>
      <c r="AW422" s="120">
        <v>50.778891000000002</v>
      </c>
      <c r="AX422" s="124">
        <v>181.92822200000001</v>
      </c>
      <c r="AY422" s="52">
        <v>3.2471051466063345</v>
      </c>
      <c r="AZ422" s="52">
        <v>2</v>
      </c>
      <c r="BA422" s="52">
        <v>5.2471051466063345</v>
      </c>
      <c r="BB422" s="124">
        <v>2.0963940482714474</v>
      </c>
      <c r="BC422" s="54">
        <v>1</v>
      </c>
      <c r="BD422" s="52">
        <v>0.47700955878239404</v>
      </c>
      <c r="BE422" s="54" t="s">
        <v>1657</v>
      </c>
      <c r="BF422" s="54">
        <v>44013</v>
      </c>
      <c r="BG422" s="54">
        <v>53009</v>
      </c>
      <c r="BH422" s="54"/>
      <c r="BI422" s="54"/>
      <c r="BJ422" s="54"/>
      <c r="BK422" s="54"/>
      <c r="BL422" s="54"/>
      <c r="BM422" s="54"/>
      <c r="BN422" s="54" t="s">
        <v>985</v>
      </c>
      <c r="BO422" s="54"/>
      <c r="BP422" s="54"/>
      <c r="BQ422" s="54"/>
      <c r="BR422" s="54"/>
      <c r="BS422" s="54"/>
      <c r="BT422" s="61"/>
    </row>
    <row r="423" spans="20:72" s="53" customFormat="1" x14ac:dyDescent="0.25">
      <c r="T423" s="106">
        <v>3481</v>
      </c>
      <c r="U423" s="33" t="s">
        <v>717</v>
      </c>
      <c r="V423" s="39">
        <v>45654.887499999997</v>
      </c>
      <c r="W423" s="66" t="s">
        <v>1467</v>
      </c>
      <c r="X423" s="33" t="s">
        <v>500</v>
      </c>
      <c r="Y423" s="33">
        <v>3</v>
      </c>
      <c r="Z423" s="33" t="s">
        <v>6</v>
      </c>
      <c r="AA423" s="33" t="s">
        <v>624</v>
      </c>
      <c r="AB423" s="33" t="s">
        <v>624</v>
      </c>
      <c r="AC423" s="33" t="s">
        <v>1</v>
      </c>
      <c r="AD423" s="33" t="s">
        <v>1664</v>
      </c>
      <c r="AE423" s="33" t="s">
        <v>604</v>
      </c>
      <c r="AF423" s="66" t="s">
        <v>565</v>
      </c>
      <c r="AG423" s="66" t="s">
        <v>517</v>
      </c>
      <c r="AH423" s="67"/>
      <c r="AI423" s="67"/>
      <c r="AJ423" s="33" t="s">
        <v>688</v>
      </c>
      <c r="AK423" s="40" t="s">
        <v>453</v>
      </c>
      <c r="AL423" s="40" t="s">
        <v>458</v>
      </c>
      <c r="AM423" s="43" t="s">
        <v>874</v>
      </c>
      <c r="AN423" s="45">
        <v>36.700000000011642</v>
      </c>
      <c r="AO423" s="67" t="s">
        <v>710</v>
      </c>
      <c r="AP423" s="33" t="s">
        <v>145</v>
      </c>
      <c r="AQ423" s="33" t="s">
        <v>119</v>
      </c>
      <c r="AR423" s="33" t="s">
        <v>937</v>
      </c>
      <c r="AS423" s="33" t="s">
        <v>261</v>
      </c>
      <c r="AT423" s="33" t="s">
        <v>1405</v>
      </c>
      <c r="AU423" s="119">
        <v>171.01308599999999</v>
      </c>
      <c r="AV423" s="119">
        <v>112.282864</v>
      </c>
      <c r="AW423" s="119">
        <v>200.26759200000001</v>
      </c>
      <c r="AX423" s="123">
        <v>483.56354199999998</v>
      </c>
      <c r="AY423" s="48">
        <v>8.3539601719457011</v>
      </c>
      <c r="AZ423" s="48">
        <v>2</v>
      </c>
      <c r="BA423" s="48">
        <v>10.353960171945701</v>
      </c>
      <c r="BB423" s="123">
        <v>1.0623954329865744</v>
      </c>
      <c r="BC423" s="33">
        <v>3</v>
      </c>
      <c r="BD423" s="48">
        <v>2.823807319621555</v>
      </c>
      <c r="BE423" s="33" t="s">
        <v>1488</v>
      </c>
      <c r="BF423" s="33" t="s">
        <v>1031</v>
      </c>
      <c r="BG423" s="33" t="s">
        <v>1335</v>
      </c>
      <c r="BH423" s="33" t="s">
        <v>1031</v>
      </c>
      <c r="BI423" s="33" t="s">
        <v>1335</v>
      </c>
      <c r="BJ423" s="33"/>
      <c r="BK423" s="33"/>
      <c r="BL423" s="33"/>
      <c r="BM423" s="33"/>
      <c r="BN423" s="33" t="s">
        <v>1038</v>
      </c>
      <c r="BO423" s="33"/>
      <c r="BP423" s="33"/>
      <c r="BQ423" s="33"/>
      <c r="BR423" s="33"/>
      <c r="BS423" s="33"/>
      <c r="BT423" s="49"/>
    </row>
    <row r="424" spans="20:72" s="53" customFormat="1" x14ac:dyDescent="0.25">
      <c r="T424" s="106">
        <v>3487</v>
      </c>
      <c r="U424" s="33" t="s">
        <v>743</v>
      </c>
      <c r="V424" s="33">
        <v>45655.531944444447</v>
      </c>
      <c r="W424" s="33" t="s">
        <v>684</v>
      </c>
      <c r="X424" s="33" t="s">
        <v>491</v>
      </c>
      <c r="Y424" s="33">
        <v>1</v>
      </c>
      <c r="Z424" s="33" t="s">
        <v>8</v>
      </c>
      <c r="AA424" s="33" t="s">
        <v>620</v>
      </c>
      <c r="AB424" s="33" t="s">
        <v>624</v>
      </c>
      <c r="AC424" s="33" t="s">
        <v>531</v>
      </c>
      <c r="AD424" s="33" t="s">
        <v>1664</v>
      </c>
      <c r="AE424" s="33" t="s">
        <v>600</v>
      </c>
      <c r="AF424" s="33" t="s">
        <v>696</v>
      </c>
      <c r="AG424" s="33" t="s">
        <v>1717</v>
      </c>
      <c r="AH424" s="33"/>
      <c r="AI424" s="33" t="s">
        <v>848</v>
      </c>
      <c r="AJ424" s="33" t="s">
        <v>688</v>
      </c>
      <c r="AK424" s="40" t="s">
        <v>441</v>
      </c>
      <c r="AL424" s="40" t="e">
        <v>#N/A</v>
      </c>
      <c r="AM424" s="43" t="s">
        <v>874</v>
      </c>
      <c r="AN424" s="45">
        <v>20.233333333279006</v>
      </c>
      <c r="AO424" s="67" t="s">
        <v>710</v>
      </c>
      <c r="AP424" s="33" t="s">
        <v>120</v>
      </c>
      <c r="AQ424" s="33" t="s">
        <v>1741</v>
      </c>
      <c r="AR424" s="33" t="s">
        <v>872</v>
      </c>
      <c r="AS424" s="33" t="s">
        <v>1743</v>
      </c>
      <c r="AT424" s="33" t="s">
        <v>1742</v>
      </c>
      <c r="AU424" s="119">
        <v>89.727082999999993</v>
      </c>
      <c r="AV424" s="119" t="e">
        <v>#N/A</v>
      </c>
      <c r="AW424" s="119" t="e">
        <v>#N/A</v>
      </c>
      <c r="AX424" s="123">
        <v>200</v>
      </c>
      <c r="AY424" s="48" t="e">
        <v>#N/A</v>
      </c>
      <c r="AZ424" s="48">
        <v>2</v>
      </c>
      <c r="BA424" s="48" t="e">
        <v>#N/A</v>
      </c>
      <c r="BB424" s="123" t="e">
        <v>#N/A</v>
      </c>
      <c r="BC424" s="33">
        <v>1</v>
      </c>
      <c r="BD424" s="48" t="e">
        <v>#N/A</v>
      </c>
      <c r="BE424" s="54" t="s">
        <v>1686</v>
      </c>
      <c r="BF424" s="54" t="s">
        <v>1644</v>
      </c>
      <c r="BG424" s="54" t="s">
        <v>1358</v>
      </c>
      <c r="BH424" s="54"/>
      <c r="BI424" s="54"/>
      <c r="BJ424" s="54"/>
      <c r="BK424" s="54"/>
      <c r="BL424" s="54"/>
      <c r="BM424" s="54"/>
      <c r="BN424" s="54" t="s">
        <v>1359</v>
      </c>
      <c r="BO424" s="54"/>
      <c r="BP424" s="33"/>
      <c r="BQ424" s="33"/>
      <c r="BR424" s="33"/>
      <c r="BS424" s="33"/>
      <c r="BT424" s="49"/>
    </row>
    <row r="425" spans="20:72" s="53" customFormat="1" x14ac:dyDescent="0.25">
      <c r="T425" s="106">
        <v>3496</v>
      </c>
      <c r="U425" s="33" t="s">
        <v>717</v>
      </c>
      <c r="V425" s="33">
        <v>45656.39166666667</v>
      </c>
      <c r="W425" s="33" t="s">
        <v>511</v>
      </c>
      <c r="X425" s="33" t="s">
        <v>500</v>
      </c>
      <c r="Y425" s="33">
        <v>1</v>
      </c>
      <c r="Z425" s="33" t="s">
        <v>8</v>
      </c>
      <c r="AA425" s="33" t="s">
        <v>620</v>
      </c>
      <c r="AB425" s="33" t="s">
        <v>624</v>
      </c>
      <c r="AC425" s="33" t="s">
        <v>531</v>
      </c>
      <c r="AD425" s="33" t="s">
        <v>1664</v>
      </c>
      <c r="AE425" s="33" t="s">
        <v>1728</v>
      </c>
      <c r="AF425" s="33" t="s">
        <v>560</v>
      </c>
      <c r="AG425" s="33" t="s">
        <v>1443</v>
      </c>
      <c r="AH425" s="33"/>
      <c r="AI425" s="33" t="s">
        <v>633</v>
      </c>
      <c r="AJ425" s="33" t="s">
        <v>688</v>
      </c>
      <c r="AK425" s="40" t="s">
        <v>434</v>
      </c>
      <c r="AL425" s="40" t="s">
        <v>470</v>
      </c>
      <c r="AM425" s="43" t="s">
        <v>874</v>
      </c>
      <c r="AN425" s="45">
        <v>3.3333333267364651E-2</v>
      </c>
      <c r="AO425" s="67" t="s">
        <v>710</v>
      </c>
      <c r="AP425" s="33" t="s">
        <v>34</v>
      </c>
      <c r="AQ425" s="33" t="s">
        <v>80</v>
      </c>
      <c r="AR425" s="33" t="s">
        <v>885</v>
      </c>
      <c r="AS425" s="33" t="s">
        <v>379</v>
      </c>
      <c r="AT425" s="33" t="s">
        <v>1548</v>
      </c>
      <c r="AU425" s="119">
        <v>76.089281999999997</v>
      </c>
      <c r="AV425" s="119">
        <v>124.816879</v>
      </c>
      <c r="AW425" s="119">
        <v>128.795984</v>
      </c>
      <c r="AX425" s="123">
        <v>329.70214499999997</v>
      </c>
      <c r="AY425" s="48">
        <v>6.088948756561086</v>
      </c>
      <c r="AZ425" s="48">
        <v>2</v>
      </c>
      <c r="BA425" s="48">
        <v>8.088948756561086</v>
      </c>
      <c r="BB425" s="123">
        <v>1.3598800451143556</v>
      </c>
      <c r="BC425" s="33">
        <v>1</v>
      </c>
      <c r="BD425" s="48">
        <v>0.73535897786918969</v>
      </c>
      <c r="BE425" s="54" t="s">
        <v>1488</v>
      </c>
      <c r="BF425" s="54" t="s">
        <v>1329</v>
      </c>
      <c r="BG425" s="54" t="s">
        <v>1330</v>
      </c>
      <c r="BH425" s="54"/>
      <c r="BI425" s="54"/>
      <c r="BJ425" s="54"/>
      <c r="BK425" s="54"/>
      <c r="BL425" s="54"/>
      <c r="BM425" s="54"/>
      <c r="BN425" s="54" t="s">
        <v>1039</v>
      </c>
      <c r="BO425" s="33"/>
      <c r="BP425" s="33"/>
      <c r="BQ425" s="33"/>
      <c r="BR425" s="33"/>
      <c r="BS425" s="33"/>
      <c r="BT425" s="49"/>
    </row>
    <row r="426" spans="20:72" s="53" customFormat="1" x14ac:dyDescent="0.25">
      <c r="T426" s="94">
        <v>3497</v>
      </c>
      <c r="U426" s="54" t="s">
        <v>717</v>
      </c>
      <c r="V426" s="54">
        <v>45656.40347222222</v>
      </c>
      <c r="W426" s="54" t="s">
        <v>511</v>
      </c>
      <c r="X426" s="54" t="s">
        <v>500</v>
      </c>
      <c r="Y426" s="54">
        <v>1</v>
      </c>
      <c r="Z426" s="54" t="s">
        <v>8</v>
      </c>
      <c r="AA426" s="54" t="s">
        <v>620</v>
      </c>
      <c r="AB426" s="54" t="s">
        <v>624</v>
      </c>
      <c r="AC426" s="54" t="s">
        <v>531</v>
      </c>
      <c r="AD426" s="54" t="s">
        <v>1664</v>
      </c>
      <c r="AE426" s="54" t="s">
        <v>598</v>
      </c>
      <c r="AF426" s="54" t="s">
        <v>1443</v>
      </c>
      <c r="AG426" s="54" t="s">
        <v>1421</v>
      </c>
      <c r="AH426" s="54"/>
      <c r="AI426" s="54" t="s">
        <v>633</v>
      </c>
      <c r="AJ426" s="54" t="s">
        <v>688</v>
      </c>
      <c r="AK426" s="50" t="s">
        <v>470</v>
      </c>
      <c r="AL426" s="50" t="s">
        <v>461</v>
      </c>
      <c r="AM426" s="57" t="s">
        <v>874</v>
      </c>
      <c r="AN426" s="59">
        <v>7.3166666667675599</v>
      </c>
      <c r="AO426" s="64" t="s">
        <v>710</v>
      </c>
      <c r="AP426" s="54" t="s">
        <v>80</v>
      </c>
      <c r="AQ426" s="54" t="s">
        <v>82</v>
      </c>
      <c r="AR426" s="54" t="s">
        <v>1548</v>
      </c>
      <c r="AS426" s="54" t="s">
        <v>385</v>
      </c>
      <c r="AT426" s="54" t="s">
        <v>1439</v>
      </c>
      <c r="AU426" s="120">
        <v>128.795984</v>
      </c>
      <c r="AV426" s="120">
        <v>248.186588</v>
      </c>
      <c r="AW426" s="120">
        <v>114.536739</v>
      </c>
      <c r="AX426" s="124">
        <v>491.51931100000002</v>
      </c>
      <c r="AY426" s="52">
        <v>9.5832647773755664</v>
      </c>
      <c r="AZ426" s="52">
        <v>2</v>
      </c>
      <c r="BA426" s="52">
        <v>11.583264777375566</v>
      </c>
      <c r="BB426" s="124">
        <v>0.94964590824904571</v>
      </c>
      <c r="BC426" s="54">
        <v>1</v>
      </c>
      <c r="BD426" s="52">
        <v>1.0530240706705061</v>
      </c>
      <c r="BE426" s="54" t="s">
        <v>1488</v>
      </c>
      <c r="BF426" s="54" t="s">
        <v>1329</v>
      </c>
      <c r="BG426" s="54" t="s">
        <v>1330</v>
      </c>
      <c r="BH426" s="54"/>
      <c r="BI426" s="54"/>
      <c r="BJ426" s="54"/>
      <c r="BK426" s="54"/>
      <c r="BL426" s="54"/>
      <c r="BM426" s="54"/>
      <c r="BN426" s="54" t="s">
        <v>1039</v>
      </c>
      <c r="BO426" s="54"/>
      <c r="BP426" s="54"/>
      <c r="BQ426" s="54"/>
      <c r="BR426" s="54"/>
      <c r="BS426" s="54"/>
      <c r="BT426" s="61"/>
    </row>
    <row r="427" spans="20:72" s="53" customFormat="1" x14ac:dyDescent="0.25">
      <c r="T427" s="106">
        <v>3506</v>
      </c>
      <c r="U427" s="33" t="s">
        <v>717</v>
      </c>
      <c r="V427" s="33">
        <v>45656.541666666664</v>
      </c>
      <c r="W427" s="33" t="s">
        <v>1350</v>
      </c>
      <c r="X427" s="33" t="s">
        <v>500</v>
      </c>
      <c r="Y427" s="33">
        <v>1</v>
      </c>
      <c r="Z427" s="33" t="s">
        <v>4</v>
      </c>
      <c r="AA427" s="33" t="s">
        <v>620</v>
      </c>
      <c r="AB427" s="33" t="s">
        <v>624</v>
      </c>
      <c r="AC427" s="33" t="s">
        <v>531</v>
      </c>
      <c r="AD427" s="33" t="s">
        <v>1664</v>
      </c>
      <c r="AE427" s="33" t="s">
        <v>1715</v>
      </c>
      <c r="AF427" s="33" t="s">
        <v>580</v>
      </c>
      <c r="AG427" s="33" t="s">
        <v>410</v>
      </c>
      <c r="AH427" s="33" t="s">
        <v>1734</v>
      </c>
      <c r="AI427" s="33" t="s">
        <v>633</v>
      </c>
      <c r="AJ427" s="33" t="s">
        <v>688</v>
      </c>
      <c r="AK427" s="40" t="s">
        <v>424</v>
      </c>
      <c r="AL427" s="40" t="s">
        <v>426</v>
      </c>
      <c r="AM427" s="43" t="s">
        <v>874</v>
      </c>
      <c r="AN427" s="45">
        <v>3.3333333441987634E-2</v>
      </c>
      <c r="AO427" s="67" t="s">
        <v>710</v>
      </c>
      <c r="AP427" s="33" t="s">
        <v>155</v>
      </c>
      <c r="AQ427" s="33" t="s">
        <v>410</v>
      </c>
      <c r="AR427" s="33" t="s">
        <v>1309</v>
      </c>
      <c r="AS427" s="33" t="s">
        <v>412</v>
      </c>
      <c r="AT427" s="33" t="s">
        <v>931</v>
      </c>
      <c r="AU427" s="119">
        <v>56.160110000000003</v>
      </c>
      <c r="AV427" s="119">
        <v>57.17</v>
      </c>
      <c r="AW427" s="119">
        <v>0</v>
      </c>
      <c r="AX427" s="123">
        <v>113.33011</v>
      </c>
      <c r="AY427" s="48">
        <v>2.2091781628959275</v>
      </c>
      <c r="AZ427" s="48">
        <v>2</v>
      </c>
      <c r="BA427" s="48">
        <v>4.2091781628959275</v>
      </c>
      <c r="BB427" s="123">
        <v>2.6133367546580555</v>
      </c>
      <c r="BC427" s="33">
        <v>1</v>
      </c>
      <c r="BD427" s="48">
        <v>0.38265256026326616</v>
      </c>
      <c r="BE427" s="54" t="s">
        <v>1657</v>
      </c>
      <c r="BF427" s="54">
        <v>44021</v>
      </c>
      <c r="BG427" s="54">
        <v>53003</v>
      </c>
      <c r="BH427" s="54"/>
      <c r="BI427" s="54"/>
      <c r="BJ427" s="54"/>
      <c r="BK427" s="54"/>
      <c r="BL427" s="54"/>
      <c r="BM427" s="54"/>
      <c r="BN427" s="54" t="s">
        <v>989</v>
      </c>
      <c r="BO427" s="54"/>
      <c r="BP427" s="54"/>
      <c r="BQ427" s="33"/>
      <c r="BR427" s="33"/>
      <c r="BS427" s="33"/>
      <c r="BT427" s="49"/>
    </row>
    <row r="428" spans="20:72" s="53" customFormat="1" x14ac:dyDescent="0.25">
      <c r="T428" s="94">
        <v>3507</v>
      </c>
      <c r="U428" s="54" t="s">
        <v>717</v>
      </c>
      <c r="V428" s="54">
        <v>45656.54583333333</v>
      </c>
      <c r="W428" s="54" t="s">
        <v>1350</v>
      </c>
      <c r="X428" s="54" t="s">
        <v>500</v>
      </c>
      <c r="Y428" s="54">
        <v>1</v>
      </c>
      <c r="Z428" s="54" t="s">
        <v>4</v>
      </c>
      <c r="AA428" s="54" t="s">
        <v>620</v>
      </c>
      <c r="AB428" s="54" t="s">
        <v>624</v>
      </c>
      <c r="AC428" s="54" t="s">
        <v>531</v>
      </c>
      <c r="AD428" s="54" t="s">
        <v>1664</v>
      </c>
      <c r="AE428" s="54" t="s">
        <v>1720</v>
      </c>
      <c r="AF428" s="54" t="s">
        <v>410</v>
      </c>
      <c r="AG428" s="54" t="s">
        <v>580</v>
      </c>
      <c r="AH428" s="54"/>
      <c r="AI428" s="54" t="s">
        <v>633</v>
      </c>
      <c r="AJ428" s="54" t="s">
        <v>688</v>
      </c>
      <c r="AK428" s="54" t="s">
        <v>426</v>
      </c>
      <c r="AL428" s="54" t="s">
        <v>424</v>
      </c>
      <c r="AM428" s="54" t="s">
        <v>874</v>
      </c>
      <c r="AN428" s="54">
        <v>1.6666666720993817E-2</v>
      </c>
      <c r="AO428" s="54" t="s">
        <v>710</v>
      </c>
      <c r="AP428" s="54" t="s">
        <v>410</v>
      </c>
      <c r="AQ428" s="54" t="s">
        <v>155</v>
      </c>
      <c r="AR428" s="54" t="s">
        <v>931</v>
      </c>
      <c r="AS428" s="54" t="s">
        <v>419</v>
      </c>
      <c r="AT428" s="54" t="s">
        <v>1309</v>
      </c>
      <c r="AU428" s="54">
        <v>0</v>
      </c>
      <c r="AV428" s="54">
        <v>57.17</v>
      </c>
      <c r="AW428" s="54">
        <v>56.160110000000003</v>
      </c>
      <c r="AX428" s="54">
        <v>113.33011</v>
      </c>
      <c r="AY428" s="54">
        <v>2.2091781628959275</v>
      </c>
      <c r="AZ428" s="52">
        <v>2</v>
      </c>
      <c r="BA428" s="54">
        <v>4.2091781628959275</v>
      </c>
      <c r="BB428" s="54">
        <v>2.6133367546580555</v>
      </c>
      <c r="BC428" s="54">
        <v>1</v>
      </c>
      <c r="BD428" s="54">
        <v>0.38265256026326616</v>
      </c>
      <c r="BE428" s="54" t="s">
        <v>1657</v>
      </c>
      <c r="BF428" s="54">
        <v>44021</v>
      </c>
      <c r="BG428" s="54">
        <v>53003</v>
      </c>
      <c r="BH428" s="54"/>
      <c r="BI428" s="54"/>
      <c r="BJ428" s="54"/>
      <c r="BK428" s="54"/>
      <c r="BL428" s="54"/>
      <c r="BM428" s="54"/>
      <c r="BN428" s="54" t="s">
        <v>989</v>
      </c>
      <c r="BO428" s="54"/>
      <c r="BP428" s="54"/>
      <c r="BQ428" s="54"/>
      <c r="BR428" s="54"/>
      <c r="BS428" s="54"/>
      <c r="BT428" s="61"/>
    </row>
    <row r="429" spans="20:72" s="53" customFormat="1" x14ac:dyDescent="0.25">
      <c r="T429" s="94">
        <v>3446</v>
      </c>
      <c r="U429" s="54" t="s">
        <v>718</v>
      </c>
      <c r="V429" s="62">
        <v>45653.796527777777</v>
      </c>
      <c r="W429" s="63" t="s">
        <v>574</v>
      </c>
      <c r="X429" s="54" t="s">
        <v>744</v>
      </c>
      <c r="Y429" s="54">
        <v>5</v>
      </c>
      <c r="Z429" s="54" t="s">
        <v>516</v>
      </c>
      <c r="AA429" s="54" t="s">
        <v>621</v>
      </c>
      <c r="AB429" s="54" t="s">
        <v>624</v>
      </c>
      <c r="AC429" s="54" t="s">
        <v>1</v>
      </c>
      <c r="AD429" s="54" t="s">
        <v>1703</v>
      </c>
      <c r="AE429" s="54" t="s">
        <v>604</v>
      </c>
      <c r="AF429" s="63" t="s">
        <v>642</v>
      </c>
      <c r="AG429" s="63" t="s">
        <v>1696</v>
      </c>
      <c r="AH429" s="64"/>
      <c r="AI429" s="64"/>
      <c r="AJ429" s="54" t="s">
        <v>688</v>
      </c>
      <c r="AK429" s="50" t="s">
        <v>451</v>
      </c>
      <c r="AL429" s="50" t="s">
        <v>451</v>
      </c>
      <c r="AM429" s="57" t="s">
        <v>862</v>
      </c>
      <c r="AN429" s="59">
        <v>86.883333333302289</v>
      </c>
      <c r="AO429" s="64" t="s">
        <v>710</v>
      </c>
      <c r="AP429" s="54" t="s">
        <v>126</v>
      </c>
      <c r="AQ429" s="54" t="s">
        <v>127</v>
      </c>
      <c r="AR429" s="54" t="s">
        <v>1226</v>
      </c>
      <c r="AS429" s="54" t="s">
        <v>254</v>
      </c>
      <c r="AT429" s="54" t="s">
        <v>1739</v>
      </c>
      <c r="AU429" s="120">
        <v>111.18156500000001</v>
      </c>
      <c r="AV429" s="120">
        <v>21.222964000000001</v>
      </c>
      <c r="AW429" s="120">
        <v>106.35921</v>
      </c>
      <c r="AX429" s="124">
        <v>238.76373899999999</v>
      </c>
      <c r="AY429" s="52">
        <v>3.8461450126696834</v>
      </c>
      <c r="AZ429" s="52">
        <v>2</v>
      </c>
      <c r="BA429" s="52">
        <v>5.8461450126696839</v>
      </c>
      <c r="BB429" s="124">
        <v>1.8815817904210301</v>
      </c>
      <c r="BC429" s="54">
        <v>5</v>
      </c>
      <c r="BD429" s="52">
        <v>2.6573386421225837</v>
      </c>
      <c r="BE429" s="54" t="s">
        <v>1657</v>
      </c>
      <c r="BF429" s="54">
        <v>44026</v>
      </c>
      <c r="BG429" s="54">
        <v>53008</v>
      </c>
      <c r="BH429" s="54"/>
      <c r="BI429" s="54"/>
      <c r="BJ429" s="54"/>
      <c r="BK429" s="54"/>
      <c r="BL429" s="54" t="s">
        <v>1783</v>
      </c>
      <c r="BM429" s="54"/>
      <c r="BN429" s="54"/>
      <c r="BO429" s="54"/>
      <c r="BP429" s="54"/>
      <c r="BQ429" s="54"/>
      <c r="BR429" s="61"/>
      <c r="BS429" s="54"/>
      <c r="BT429" s="61"/>
    </row>
    <row r="430" spans="20:72" s="53" customFormat="1" x14ac:dyDescent="0.25">
      <c r="T430" s="106">
        <v>3492</v>
      </c>
      <c r="U430" s="33" t="s">
        <v>718</v>
      </c>
      <c r="V430" s="39">
        <v>45655.650694444441</v>
      </c>
      <c r="W430" s="33" t="s">
        <v>566</v>
      </c>
      <c r="X430" s="33" t="s">
        <v>744</v>
      </c>
      <c r="Y430" s="33">
        <v>5</v>
      </c>
      <c r="Z430" s="33" t="s">
        <v>564</v>
      </c>
      <c r="AA430" s="33" t="s">
        <v>624</v>
      </c>
      <c r="AB430" s="33" t="s">
        <v>624</v>
      </c>
      <c r="AC430" s="33" t="s">
        <v>1</v>
      </c>
      <c r="AD430" s="33" t="s">
        <v>1703</v>
      </c>
      <c r="AE430" s="33" t="s">
        <v>604</v>
      </c>
      <c r="AF430" s="33" t="s">
        <v>678</v>
      </c>
      <c r="AG430" s="33" t="s">
        <v>855</v>
      </c>
      <c r="AH430" s="33"/>
      <c r="AI430" s="33"/>
      <c r="AJ430" s="33" t="s">
        <v>688</v>
      </c>
      <c r="AK430" s="40" t="e">
        <v>#N/A</v>
      </c>
      <c r="AL430" s="40" t="e">
        <v>#N/A</v>
      </c>
      <c r="AM430" s="43" t="s">
        <v>874</v>
      </c>
      <c r="AN430" s="45">
        <v>42.383333333360497</v>
      </c>
      <c r="AO430" s="67" t="s">
        <v>710</v>
      </c>
      <c r="AP430" s="33" t="s">
        <v>1227</v>
      </c>
      <c r="AQ430" s="33" t="s">
        <v>1230</v>
      </c>
      <c r="AR430" s="33" t="s">
        <v>1229</v>
      </c>
      <c r="AS430" s="33" t="s">
        <v>1744</v>
      </c>
      <c r="AT430" s="33" t="s">
        <v>1231</v>
      </c>
      <c r="AU430" s="119" t="e">
        <v>#N/A</v>
      </c>
      <c r="AV430" s="119" t="e">
        <v>#N/A</v>
      </c>
      <c r="AW430" s="119" t="e">
        <v>#N/A</v>
      </c>
      <c r="AX430" s="123">
        <v>200</v>
      </c>
      <c r="AY430" s="48" t="e">
        <v>#N/A</v>
      </c>
      <c r="AZ430" s="48">
        <v>2</v>
      </c>
      <c r="BA430" s="48" t="e">
        <v>#N/A</v>
      </c>
      <c r="BB430" s="123" t="e">
        <v>#N/A</v>
      </c>
      <c r="BC430" s="33">
        <v>5</v>
      </c>
      <c r="BD430" s="48" t="e">
        <v>#N/A</v>
      </c>
      <c r="BE430" s="33" t="s">
        <v>1473</v>
      </c>
      <c r="BF430" s="33" t="s">
        <v>1784</v>
      </c>
      <c r="BG430" s="33" t="s">
        <v>1785</v>
      </c>
      <c r="BH430" s="33" t="s">
        <v>1784</v>
      </c>
      <c r="BI430" s="33" t="s">
        <v>1785</v>
      </c>
      <c r="BJ430" s="33" t="s">
        <v>1784</v>
      </c>
      <c r="BK430" s="33" t="s">
        <v>1785</v>
      </c>
      <c r="BL430" s="33" t="s">
        <v>1018</v>
      </c>
      <c r="BM430" s="33" t="s">
        <v>1018</v>
      </c>
      <c r="BN430" s="33" t="s">
        <v>1018</v>
      </c>
      <c r="BO430" s="33"/>
      <c r="BP430" s="33"/>
      <c r="BQ430" s="33"/>
      <c r="BR430" s="49"/>
      <c r="BS430" s="33"/>
      <c r="BT430" s="49"/>
    </row>
    <row r="431" spans="20:72" s="53" customFormat="1" x14ac:dyDescent="0.25">
      <c r="T431" s="106">
        <v>3492</v>
      </c>
      <c r="U431" s="33" t="s">
        <v>718</v>
      </c>
      <c r="V431" s="39">
        <v>45655.650694444441</v>
      </c>
      <c r="W431" s="33" t="s">
        <v>566</v>
      </c>
      <c r="X431" s="33" t="s">
        <v>744</v>
      </c>
      <c r="Y431" s="33">
        <v>5</v>
      </c>
      <c r="Z431" s="33" t="s">
        <v>564</v>
      </c>
      <c r="AA431" s="33" t="s">
        <v>624</v>
      </c>
      <c r="AB431" s="33" t="s">
        <v>624</v>
      </c>
      <c r="AC431" s="33" t="s">
        <v>1</v>
      </c>
      <c r="AD431" s="33" t="s">
        <v>1703</v>
      </c>
      <c r="AE431" s="33" t="s">
        <v>604</v>
      </c>
      <c r="AF431" s="33" t="s">
        <v>678</v>
      </c>
      <c r="AG431" s="33" t="s">
        <v>855</v>
      </c>
      <c r="AH431" s="33"/>
      <c r="AI431" s="33"/>
      <c r="AJ431" s="33" t="s">
        <v>688</v>
      </c>
      <c r="AK431" s="40" t="e">
        <v>#N/A</v>
      </c>
      <c r="AL431" s="40" t="e">
        <v>#N/A</v>
      </c>
      <c r="AM431" s="43" t="s">
        <v>874</v>
      </c>
      <c r="AN431" s="45">
        <v>42.383333333360497</v>
      </c>
      <c r="AO431" s="67" t="s">
        <v>710</v>
      </c>
      <c r="AP431" s="33" t="s">
        <v>1227</v>
      </c>
      <c r="AQ431" s="33" t="s">
        <v>1230</v>
      </c>
      <c r="AR431" s="33" t="s">
        <v>1229</v>
      </c>
      <c r="AS431" s="33" t="s">
        <v>1744</v>
      </c>
      <c r="AT431" s="33" t="s">
        <v>1231</v>
      </c>
      <c r="AU431" s="119" t="e">
        <v>#N/A</v>
      </c>
      <c r="AV431" s="119" t="e">
        <v>#N/A</v>
      </c>
      <c r="AW431" s="119" t="e">
        <v>#N/A</v>
      </c>
      <c r="AX431" s="123">
        <v>200</v>
      </c>
      <c r="AY431" s="48" t="e">
        <v>#N/A</v>
      </c>
      <c r="AZ431" s="48">
        <v>2</v>
      </c>
      <c r="BA431" s="48" t="e">
        <v>#N/A</v>
      </c>
      <c r="BB431" s="123" t="e">
        <v>#N/A</v>
      </c>
      <c r="BC431" s="33">
        <v>5</v>
      </c>
      <c r="BD431" s="48" t="e">
        <v>#N/A</v>
      </c>
      <c r="BE431" s="33" t="s">
        <v>1473</v>
      </c>
      <c r="BF431" s="33" t="s">
        <v>1786</v>
      </c>
      <c r="BG431" s="33" t="s">
        <v>1787</v>
      </c>
      <c r="BH431" s="33" t="s">
        <v>1786</v>
      </c>
      <c r="BI431" s="33" t="s">
        <v>1787</v>
      </c>
      <c r="BJ431" s="33" t="s">
        <v>1788</v>
      </c>
      <c r="BK431" s="33"/>
      <c r="BL431" s="33" t="s">
        <v>1789</v>
      </c>
      <c r="BM431" s="33" t="s">
        <v>1789</v>
      </c>
      <c r="BN431" s="33" t="s">
        <v>1216</v>
      </c>
      <c r="BO431" s="33"/>
      <c r="BP431" s="33"/>
      <c r="BQ431" s="33"/>
      <c r="BR431" s="49"/>
      <c r="BS431" s="33"/>
      <c r="BT431" s="49"/>
    </row>
    <row r="432" spans="20:72" s="53" customFormat="1" x14ac:dyDescent="0.25">
      <c r="T432" s="94">
        <v>3489</v>
      </c>
      <c r="U432" s="54" t="s">
        <v>743</v>
      </c>
      <c r="V432" s="62">
        <v>45655.655555555553</v>
      </c>
      <c r="W432" s="54" t="s">
        <v>1123</v>
      </c>
      <c r="X432" s="54" t="s">
        <v>491</v>
      </c>
      <c r="Y432" s="54">
        <v>1</v>
      </c>
      <c r="Z432" s="54" t="s">
        <v>501</v>
      </c>
      <c r="AA432" s="54" t="s">
        <v>620</v>
      </c>
      <c r="AB432" s="54" t="s">
        <v>621</v>
      </c>
      <c r="AC432" s="54" t="s">
        <v>1</v>
      </c>
      <c r="AD432" s="54" t="s">
        <v>1703</v>
      </c>
      <c r="AE432" s="54" t="s">
        <v>600</v>
      </c>
      <c r="AF432" s="54" t="s">
        <v>639</v>
      </c>
      <c r="AG432" s="54" t="s">
        <v>1421</v>
      </c>
      <c r="AH432" s="54"/>
      <c r="AI432" s="54"/>
      <c r="AJ432" s="54" t="s">
        <v>688</v>
      </c>
      <c r="AK432" s="50" t="s">
        <v>435</v>
      </c>
      <c r="AL432" s="50" t="s">
        <v>461</v>
      </c>
      <c r="AM432" s="57" t="s">
        <v>874</v>
      </c>
      <c r="AN432" s="59">
        <v>41.266666666720994</v>
      </c>
      <c r="AO432" s="64" t="s">
        <v>710</v>
      </c>
      <c r="AP432" s="54" t="s">
        <v>21</v>
      </c>
      <c r="AQ432" s="54" t="s">
        <v>82</v>
      </c>
      <c r="AR432" s="54" t="s">
        <v>877</v>
      </c>
      <c r="AS432" s="54" t="s">
        <v>387</v>
      </c>
      <c r="AT432" s="54" t="s">
        <v>1439</v>
      </c>
      <c r="AU432" s="120">
        <v>50.778891000000002</v>
      </c>
      <c r="AV432" s="120">
        <v>140.12977900000001</v>
      </c>
      <c r="AW432" s="120">
        <v>114.536739</v>
      </c>
      <c r="AX432" s="124">
        <v>305.44540900000004</v>
      </c>
      <c r="AY432" s="52">
        <v>5.8404886552036199</v>
      </c>
      <c r="AZ432" s="52">
        <v>2</v>
      </c>
      <c r="BA432" s="52">
        <v>7.8404886552036199</v>
      </c>
      <c r="BB432" s="124">
        <v>1.4029737792808945</v>
      </c>
      <c r="BC432" s="54">
        <v>1</v>
      </c>
      <c r="BD432" s="52">
        <v>0.71277169592760181</v>
      </c>
      <c r="BE432" s="54" t="s">
        <v>1657</v>
      </c>
      <c r="BF432" s="54">
        <v>44032</v>
      </c>
      <c r="BG432" s="54">
        <v>53006</v>
      </c>
      <c r="BH432" s="54"/>
      <c r="BI432" s="54"/>
      <c r="BJ432" s="54"/>
      <c r="BK432" s="54"/>
      <c r="BL432" s="54" t="s">
        <v>1063</v>
      </c>
      <c r="BM432" s="54"/>
      <c r="BN432" s="54"/>
      <c r="BO432" s="54"/>
      <c r="BP432" s="54"/>
      <c r="BQ432" s="54"/>
      <c r="BR432" s="61"/>
      <c r="BS432" s="54"/>
      <c r="BT432" s="61"/>
    </row>
    <row r="433" spans="20:72" s="53" customFormat="1" x14ac:dyDescent="0.25">
      <c r="T433" s="106">
        <v>3491</v>
      </c>
      <c r="U433" s="33" t="s">
        <v>743</v>
      </c>
      <c r="V433" s="39">
        <v>45655.655555555553</v>
      </c>
      <c r="W433" s="33" t="s">
        <v>1123</v>
      </c>
      <c r="X433" s="33" t="s">
        <v>493</v>
      </c>
      <c r="Y433" s="33">
        <v>1</v>
      </c>
      <c r="Z433" s="33" t="s">
        <v>501</v>
      </c>
      <c r="AA433" s="33" t="s">
        <v>620</v>
      </c>
      <c r="AB433" s="33" t="s">
        <v>621</v>
      </c>
      <c r="AC433" s="33" t="s">
        <v>1</v>
      </c>
      <c r="AD433" s="33" t="s">
        <v>1703</v>
      </c>
      <c r="AE433" s="33" t="s">
        <v>600</v>
      </c>
      <c r="AF433" s="33" t="s">
        <v>639</v>
      </c>
      <c r="AG433" s="33" t="s">
        <v>1421</v>
      </c>
      <c r="AH433" s="33"/>
      <c r="AI433" s="33"/>
      <c r="AJ433" s="33" t="s">
        <v>688</v>
      </c>
      <c r="AK433" s="40" t="s">
        <v>435</v>
      </c>
      <c r="AL433" s="40" t="s">
        <v>461</v>
      </c>
      <c r="AM433" s="43" t="s">
        <v>874</v>
      </c>
      <c r="AN433" s="45">
        <v>41.266666666720994</v>
      </c>
      <c r="AO433" s="67" t="s">
        <v>710</v>
      </c>
      <c r="AP433" s="33" t="s">
        <v>21</v>
      </c>
      <c r="AQ433" s="33" t="s">
        <v>82</v>
      </c>
      <c r="AR433" s="33" t="s">
        <v>877</v>
      </c>
      <c r="AS433" s="33" t="s">
        <v>387</v>
      </c>
      <c r="AT433" s="33" t="s">
        <v>1439</v>
      </c>
      <c r="AU433" s="119">
        <v>50.778891000000002</v>
      </c>
      <c r="AV433" s="119">
        <v>140.12977900000001</v>
      </c>
      <c r="AW433" s="119">
        <v>114.536739</v>
      </c>
      <c r="AX433" s="123">
        <v>305.44540900000004</v>
      </c>
      <c r="AY433" s="48">
        <v>5.8404886552036199</v>
      </c>
      <c r="AZ433" s="48">
        <v>2</v>
      </c>
      <c r="BA433" s="48">
        <v>7.8404886552036199</v>
      </c>
      <c r="BB433" s="123">
        <v>1.4029737792808945</v>
      </c>
      <c r="BC433" s="33">
        <v>1</v>
      </c>
      <c r="BD433" s="48">
        <v>0.71277169592760181</v>
      </c>
      <c r="BE433" s="54" t="s">
        <v>1657</v>
      </c>
      <c r="BF433" s="33">
        <v>44013</v>
      </c>
      <c r="BG433" s="33">
        <v>53018</v>
      </c>
      <c r="BH433" s="33"/>
      <c r="BI433" s="33"/>
      <c r="BJ433" s="33"/>
      <c r="BK433" s="33"/>
      <c r="BL433" s="33" t="s">
        <v>985</v>
      </c>
      <c r="BM433" s="33"/>
      <c r="BN433" s="33"/>
      <c r="BO433" s="33"/>
      <c r="BP433" s="33"/>
      <c r="BQ433" s="33"/>
      <c r="BR433" s="49"/>
      <c r="BS433" s="33"/>
      <c r="BT433" s="49"/>
    </row>
    <row r="434" spans="20:72" s="53" customFormat="1" x14ac:dyDescent="0.25">
      <c r="T434" s="94">
        <v>3490</v>
      </c>
      <c r="U434" s="54" t="s">
        <v>743</v>
      </c>
      <c r="V434" s="62">
        <v>45655.655555555553</v>
      </c>
      <c r="W434" s="54" t="s">
        <v>1123</v>
      </c>
      <c r="X434" s="54" t="s">
        <v>503</v>
      </c>
      <c r="Y434" s="54">
        <v>1</v>
      </c>
      <c r="Z434" s="54" t="s">
        <v>501</v>
      </c>
      <c r="AA434" s="54" t="s">
        <v>620</v>
      </c>
      <c r="AB434" s="54" t="s">
        <v>621</v>
      </c>
      <c r="AC434" s="54" t="s">
        <v>1</v>
      </c>
      <c r="AD434" s="54" t="s">
        <v>1703</v>
      </c>
      <c r="AE434" s="54" t="s">
        <v>600</v>
      </c>
      <c r="AF434" s="54" t="s">
        <v>639</v>
      </c>
      <c r="AG434" s="54" t="s">
        <v>1421</v>
      </c>
      <c r="AH434" s="54"/>
      <c r="AI434" s="54"/>
      <c r="AJ434" s="54" t="s">
        <v>688</v>
      </c>
      <c r="AK434" s="50" t="s">
        <v>435</v>
      </c>
      <c r="AL434" s="50" t="s">
        <v>461</v>
      </c>
      <c r="AM434" s="57" t="s">
        <v>874</v>
      </c>
      <c r="AN434" s="59">
        <v>41.266666666720994</v>
      </c>
      <c r="AO434" s="64" t="s">
        <v>710</v>
      </c>
      <c r="AP434" s="54" t="s">
        <v>21</v>
      </c>
      <c r="AQ434" s="54" t="s">
        <v>82</v>
      </c>
      <c r="AR434" s="54" t="s">
        <v>877</v>
      </c>
      <c r="AS434" s="54" t="s">
        <v>387</v>
      </c>
      <c r="AT434" s="54" t="s">
        <v>1439</v>
      </c>
      <c r="AU434" s="120">
        <v>50.778891000000002</v>
      </c>
      <c r="AV434" s="120">
        <v>140.12977900000001</v>
      </c>
      <c r="AW434" s="120">
        <v>114.536739</v>
      </c>
      <c r="AX434" s="124">
        <v>305.44540900000004</v>
      </c>
      <c r="AY434" s="52">
        <v>5.8404886552036199</v>
      </c>
      <c r="AZ434" s="52">
        <v>2</v>
      </c>
      <c r="BA434" s="52">
        <v>7.8404886552036199</v>
      </c>
      <c r="BB434" s="124">
        <v>1.4029737792808945</v>
      </c>
      <c r="BC434" s="54">
        <v>1</v>
      </c>
      <c r="BD434" s="52">
        <v>0.71277169592760181</v>
      </c>
      <c r="BE434" s="54" t="s">
        <v>1657</v>
      </c>
      <c r="BF434" s="33">
        <v>44013</v>
      </c>
      <c r="BG434" s="33">
        <v>53018</v>
      </c>
      <c r="BH434" s="33"/>
      <c r="BI434" s="33"/>
      <c r="BJ434" s="33"/>
      <c r="BK434" s="33"/>
      <c r="BL434" s="33" t="s">
        <v>985</v>
      </c>
      <c r="BM434" s="54"/>
      <c r="BN434" s="54"/>
      <c r="BO434" s="54"/>
      <c r="BP434" s="54"/>
      <c r="BQ434" s="54"/>
      <c r="BR434" s="61"/>
      <c r="BS434" s="54"/>
      <c r="BT434" s="61"/>
    </row>
    <row r="435" spans="20:72" s="53" customFormat="1" x14ac:dyDescent="0.25">
      <c r="T435" s="94">
        <v>3502</v>
      </c>
      <c r="U435" s="54" t="s">
        <v>717</v>
      </c>
      <c r="V435" s="62">
        <v>45656.506944444445</v>
      </c>
      <c r="W435" s="54" t="s">
        <v>588</v>
      </c>
      <c r="X435" s="54" t="s">
        <v>500</v>
      </c>
      <c r="Y435" s="54">
        <v>2</v>
      </c>
      <c r="Z435" s="54" t="s">
        <v>492</v>
      </c>
      <c r="AA435" s="54" t="s">
        <v>620</v>
      </c>
      <c r="AB435" s="54" t="s">
        <v>624</v>
      </c>
      <c r="AC435" s="54" t="s">
        <v>531</v>
      </c>
      <c r="AD435" s="54" t="s">
        <v>1703</v>
      </c>
      <c r="AE435" s="54" t="s">
        <v>1731</v>
      </c>
      <c r="AF435" s="54" t="s">
        <v>1599</v>
      </c>
      <c r="AG435" s="54" t="s">
        <v>1423</v>
      </c>
      <c r="AH435" s="54"/>
      <c r="AI435" s="54" t="s">
        <v>633</v>
      </c>
      <c r="AJ435" s="54" t="s">
        <v>688</v>
      </c>
      <c r="AK435" s="50" t="s">
        <v>449</v>
      </c>
      <c r="AL435" s="50" t="s">
        <v>449</v>
      </c>
      <c r="AM435" s="57" t="s">
        <v>874</v>
      </c>
      <c r="AN435" s="59">
        <v>22.016666666662786</v>
      </c>
      <c r="AO435" s="64" t="s">
        <v>710</v>
      </c>
      <c r="AP435" s="54" t="s">
        <v>86</v>
      </c>
      <c r="AQ435" s="54" t="s">
        <v>92</v>
      </c>
      <c r="AR435" s="54" t="s">
        <v>1605</v>
      </c>
      <c r="AS435" s="54" t="s">
        <v>289</v>
      </c>
      <c r="AT435" s="54" t="s">
        <v>1440</v>
      </c>
      <c r="AU435" s="120">
        <v>145.77966499999999</v>
      </c>
      <c r="AV435" s="120">
        <v>4.5869239999999998</v>
      </c>
      <c r="AW435" s="120">
        <v>142.05129199999999</v>
      </c>
      <c r="AX435" s="124">
        <v>292.41788099999997</v>
      </c>
      <c r="AY435" s="52">
        <v>4.5360961927601808</v>
      </c>
      <c r="AZ435" s="52">
        <v>2</v>
      </c>
      <c r="BA435" s="52">
        <v>6.5360961927601808</v>
      </c>
      <c r="BB435" s="124">
        <v>1.6829617673289965</v>
      </c>
      <c r="BC435" s="54">
        <v>2</v>
      </c>
      <c r="BD435" s="52">
        <v>1.1883811259563966</v>
      </c>
      <c r="BE435" s="54" t="s">
        <v>1489</v>
      </c>
      <c r="BF435" s="54" t="s">
        <v>1322</v>
      </c>
      <c r="BG435" s="54" t="s">
        <v>1323</v>
      </c>
      <c r="BH435" s="33" t="s">
        <v>1322</v>
      </c>
      <c r="BI435" s="33" t="s">
        <v>1323</v>
      </c>
      <c r="BJ435" s="54"/>
      <c r="BK435" s="54"/>
      <c r="BL435" s="54" t="s">
        <v>960</v>
      </c>
      <c r="BM435" s="54" t="s">
        <v>960</v>
      </c>
      <c r="BN435" s="54"/>
      <c r="BO435" s="54"/>
      <c r="BP435" s="54"/>
      <c r="BQ435" s="54"/>
      <c r="BR435" s="61"/>
      <c r="BS435" s="54"/>
      <c r="BT435" s="61"/>
    </row>
    <row r="436" spans="20:72" s="53" customFormat="1" x14ac:dyDescent="0.25">
      <c r="T436" s="106">
        <v>3508</v>
      </c>
      <c r="U436" s="33" t="s">
        <v>743</v>
      </c>
      <c r="V436" s="39">
        <v>45656.5625</v>
      </c>
      <c r="W436" s="33" t="s">
        <v>1493</v>
      </c>
      <c r="X436" s="33" t="s">
        <v>493</v>
      </c>
      <c r="Y436" s="33">
        <v>1</v>
      </c>
      <c r="Z436" s="33" t="s">
        <v>492</v>
      </c>
      <c r="AA436" s="33" t="s">
        <v>620</v>
      </c>
      <c r="AB436" s="33" t="s">
        <v>621</v>
      </c>
      <c r="AC436" s="33" t="s">
        <v>531</v>
      </c>
      <c r="AD436" s="33" t="s">
        <v>1703</v>
      </c>
      <c r="AE436" s="33" t="s">
        <v>593</v>
      </c>
      <c r="AF436" s="33" t="s">
        <v>652</v>
      </c>
      <c r="AG436" s="33" t="s">
        <v>1495</v>
      </c>
      <c r="AH436" s="33"/>
      <c r="AI436" s="33" t="s">
        <v>651</v>
      </c>
      <c r="AJ436" s="33" t="s">
        <v>687</v>
      </c>
      <c r="AK436" s="40" t="s">
        <v>450</v>
      </c>
      <c r="AL436" s="40" t="s">
        <v>453</v>
      </c>
      <c r="AM436" s="43" t="s">
        <v>874</v>
      </c>
      <c r="AN436" s="45">
        <v>21.500000000058208</v>
      </c>
      <c r="AO436" s="67" t="s">
        <v>710</v>
      </c>
      <c r="AP436" s="33" t="s">
        <v>158</v>
      </c>
      <c r="AQ436" s="33" t="s">
        <v>138</v>
      </c>
      <c r="AR436" s="33" t="s">
        <v>956</v>
      </c>
      <c r="AS436" s="33" t="s">
        <v>256</v>
      </c>
      <c r="AT436" s="33" t="s">
        <v>1600</v>
      </c>
      <c r="AU436" s="119">
        <v>129.489867</v>
      </c>
      <c r="AV436" s="119">
        <v>55.539866000000004</v>
      </c>
      <c r="AW436" s="119">
        <v>174.704294</v>
      </c>
      <c r="AX436" s="123">
        <v>359.73402700000003</v>
      </c>
      <c r="AY436" s="48">
        <v>5.9867305457013575</v>
      </c>
      <c r="AZ436" s="48">
        <v>2</v>
      </c>
      <c r="BA436" s="48">
        <v>7.9867305457013575</v>
      </c>
      <c r="BB436" s="123">
        <v>1.3772844766774377</v>
      </c>
      <c r="BC436" s="33">
        <v>1</v>
      </c>
      <c r="BD436" s="48">
        <v>0.72606641324557797</v>
      </c>
      <c r="BE436" s="54" t="s">
        <v>1657</v>
      </c>
      <c r="BF436" s="33">
        <v>44045</v>
      </c>
      <c r="BG436" s="33">
        <v>53004</v>
      </c>
      <c r="BH436" s="33"/>
      <c r="BI436" s="33"/>
      <c r="BJ436" s="33"/>
      <c r="BK436" s="33"/>
      <c r="BL436" s="33" t="s">
        <v>1075</v>
      </c>
      <c r="BM436" s="33"/>
      <c r="BN436" s="33"/>
      <c r="BO436" s="33"/>
      <c r="BP436" s="33"/>
      <c r="BQ436" s="33"/>
      <c r="BR436" s="49"/>
      <c r="BS436" s="33"/>
      <c r="BT436" s="49"/>
    </row>
    <row r="437" spans="20:72" s="53" customFormat="1" x14ac:dyDescent="0.25">
      <c r="T437" s="106">
        <v>3510</v>
      </c>
      <c r="U437" s="33" t="s">
        <v>718</v>
      </c>
      <c r="V437" s="39">
        <v>45656.708333333336</v>
      </c>
      <c r="W437" s="33" t="s">
        <v>1727</v>
      </c>
      <c r="X437" s="33" t="s">
        <v>719</v>
      </c>
      <c r="Y437" s="33">
        <v>1</v>
      </c>
      <c r="Z437" s="33" t="s">
        <v>7</v>
      </c>
      <c r="AA437" s="33" t="s">
        <v>620</v>
      </c>
      <c r="AB437" s="33" t="s">
        <v>621</v>
      </c>
      <c r="AC437" s="33" t="s">
        <v>1</v>
      </c>
      <c r="AD437" s="33" t="s">
        <v>1703</v>
      </c>
      <c r="AE437" s="33" t="s">
        <v>604</v>
      </c>
      <c r="AF437" s="33" t="s">
        <v>682</v>
      </c>
      <c r="AG437" s="33" t="s">
        <v>652</v>
      </c>
      <c r="AH437" s="33"/>
      <c r="AI437" s="33"/>
      <c r="AJ437" s="33" t="s">
        <v>688</v>
      </c>
      <c r="AK437" s="40" t="s">
        <v>442</v>
      </c>
      <c r="AL437" s="40" t="s">
        <v>450</v>
      </c>
      <c r="AM437" s="43" t="s">
        <v>874</v>
      </c>
      <c r="AN437" s="45">
        <v>16.999999999883585</v>
      </c>
      <c r="AO437" s="67" t="s">
        <v>710</v>
      </c>
      <c r="AP437" s="33" t="s">
        <v>25</v>
      </c>
      <c r="AQ437" s="33" t="s">
        <v>158</v>
      </c>
      <c r="AR437" s="33" t="s">
        <v>1225</v>
      </c>
      <c r="AS437" s="33" t="s">
        <v>265</v>
      </c>
      <c r="AT437" s="33" t="s">
        <v>956</v>
      </c>
      <c r="AU437" s="119">
        <v>104.085866</v>
      </c>
      <c r="AV437" s="119">
        <v>40.958064</v>
      </c>
      <c r="AW437" s="119">
        <v>129.489867</v>
      </c>
      <c r="AX437" s="123">
        <v>274.53379699999999</v>
      </c>
      <c r="AY437" s="48">
        <v>4.5571919683257915</v>
      </c>
      <c r="AZ437" s="48">
        <v>2</v>
      </c>
      <c r="BA437" s="48">
        <v>6.5571919683257915</v>
      </c>
      <c r="BB437" s="123">
        <v>1.6775473484892596</v>
      </c>
      <c r="BC437" s="33">
        <v>1</v>
      </c>
      <c r="BD437" s="33"/>
      <c r="BE437" s="54" t="s">
        <v>1489</v>
      </c>
      <c r="BF437" s="33" t="s">
        <v>1354</v>
      </c>
      <c r="BG437" s="33" t="s">
        <v>1355</v>
      </c>
      <c r="BH437" s="33" t="s">
        <v>1354</v>
      </c>
      <c r="BI437" s="33" t="s">
        <v>1355</v>
      </c>
      <c r="BJ437" s="33" t="s">
        <v>1354</v>
      </c>
      <c r="BK437" s="33" t="s">
        <v>1355</v>
      </c>
      <c r="BL437" s="33" t="s">
        <v>1135</v>
      </c>
      <c r="BM437" s="33"/>
      <c r="BN437" s="33"/>
      <c r="BO437" s="33"/>
      <c r="BP437" s="33"/>
      <c r="BQ437" s="33"/>
      <c r="BR437" s="49"/>
    </row>
    <row r="438" spans="20:72" s="53" customFormat="1" x14ac:dyDescent="0.25">
      <c r="T438" s="106">
        <v>3510</v>
      </c>
      <c r="U438" s="33" t="s">
        <v>718</v>
      </c>
      <c r="V438" s="39">
        <v>45656.708333333336</v>
      </c>
      <c r="W438" s="33" t="s">
        <v>1727</v>
      </c>
      <c r="X438" s="33" t="s">
        <v>719</v>
      </c>
      <c r="Y438" s="33">
        <v>1</v>
      </c>
      <c r="Z438" s="33" t="s">
        <v>7</v>
      </c>
      <c r="AA438" s="33" t="s">
        <v>620</v>
      </c>
      <c r="AB438" s="33" t="s">
        <v>621</v>
      </c>
      <c r="AC438" s="33" t="s">
        <v>1</v>
      </c>
      <c r="AD438" s="33" t="s">
        <v>1703</v>
      </c>
      <c r="AE438" s="33" t="s">
        <v>604</v>
      </c>
      <c r="AF438" s="33" t="s">
        <v>682</v>
      </c>
      <c r="AG438" s="33" t="s">
        <v>652</v>
      </c>
      <c r="AH438" s="33"/>
      <c r="AI438" s="33"/>
      <c r="AJ438" s="33" t="s">
        <v>688</v>
      </c>
      <c r="AK438" s="40" t="s">
        <v>442</v>
      </c>
      <c r="AL438" s="40" t="s">
        <v>450</v>
      </c>
      <c r="AM438" s="43" t="s">
        <v>874</v>
      </c>
      <c r="AN438" s="45">
        <v>16.999999999883585</v>
      </c>
      <c r="AO438" s="67" t="s">
        <v>710</v>
      </c>
      <c r="AP438" s="33" t="s">
        <v>25</v>
      </c>
      <c r="AQ438" s="33" t="s">
        <v>158</v>
      </c>
      <c r="AR438" s="33" t="s">
        <v>1225</v>
      </c>
      <c r="AS438" s="33" t="s">
        <v>265</v>
      </c>
      <c r="AT438" s="33" t="s">
        <v>956</v>
      </c>
      <c r="AU438" s="119">
        <v>104.085866</v>
      </c>
      <c r="AV438" s="119">
        <v>40.958064</v>
      </c>
      <c r="AW438" s="119">
        <v>129.489867</v>
      </c>
      <c r="AX438" s="123">
        <v>274.53379699999999</v>
      </c>
      <c r="AY438" s="48">
        <v>4.5571919683257915</v>
      </c>
      <c r="AZ438" s="48">
        <v>2</v>
      </c>
      <c r="BA438" s="48">
        <v>6.5571919683257915</v>
      </c>
      <c r="BB438" s="123">
        <v>1.6775473484892596</v>
      </c>
      <c r="BC438" s="33">
        <v>1</v>
      </c>
      <c r="BD438" s="33"/>
      <c r="BE438" s="54" t="s">
        <v>1489</v>
      </c>
      <c r="BF438" s="33" t="s">
        <v>1354</v>
      </c>
      <c r="BG438" s="33" t="s">
        <v>1355</v>
      </c>
      <c r="BH438" s="33" t="s">
        <v>1354</v>
      </c>
      <c r="BI438" s="33" t="s">
        <v>1355</v>
      </c>
      <c r="BJ438" s="33" t="s">
        <v>1354</v>
      </c>
      <c r="BK438" s="33" t="s">
        <v>1355</v>
      </c>
      <c r="BL438" s="33" t="s">
        <v>1135</v>
      </c>
      <c r="BM438" s="33"/>
      <c r="BN438" s="33"/>
      <c r="BO438" s="33"/>
      <c r="BP438" s="33"/>
      <c r="BQ438" s="33"/>
      <c r="BR438" s="49"/>
    </row>
    <row r="439" spans="20:72" s="53" customFormat="1" x14ac:dyDescent="0.25">
      <c r="T439" s="94">
        <v>3519</v>
      </c>
      <c r="U439" s="54" t="s">
        <v>743</v>
      </c>
      <c r="V439" s="62">
        <v>45657.413888888892</v>
      </c>
      <c r="W439" s="54" t="s">
        <v>684</v>
      </c>
      <c r="X439" s="54" t="s">
        <v>493</v>
      </c>
      <c r="Y439" s="54">
        <v>1</v>
      </c>
      <c r="Z439" s="54" t="s">
        <v>8</v>
      </c>
      <c r="AA439" s="54" t="s">
        <v>620</v>
      </c>
      <c r="AB439" s="54" t="s">
        <v>621</v>
      </c>
      <c r="AC439" s="54" t="s">
        <v>531</v>
      </c>
      <c r="AD439" s="54" t="s">
        <v>1703</v>
      </c>
      <c r="AE439" s="54" t="s">
        <v>604</v>
      </c>
      <c r="AF439" s="54" t="s">
        <v>1711</v>
      </c>
      <c r="AG439" s="54" t="s">
        <v>696</v>
      </c>
      <c r="AH439" s="54"/>
      <c r="AI439" s="54" t="s">
        <v>630</v>
      </c>
      <c r="AJ439" s="54" t="s">
        <v>688</v>
      </c>
      <c r="AK439" s="50" t="s">
        <v>424</v>
      </c>
      <c r="AL439" s="50" t="s">
        <v>441</v>
      </c>
      <c r="AM439" s="57" t="s">
        <v>874</v>
      </c>
      <c r="AN439" s="59">
        <v>6.6666666534729302E-2</v>
      </c>
      <c r="AO439" s="64" t="s">
        <v>710</v>
      </c>
      <c r="AP439" s="54" t="s">
        <v>81</v>
      </c>
      <c r="AQ439" s="54" t="s">
        <v>120</v>
      </c>
      <c r="AR439" s="54" t="s">
        <v>1738</v>
      </c>
      <c r="AS439" s="54" t="s">
        <v>249</v>
      </c>
      <c r="AT439" s="54" t="s">
        <v>872</v>
      </c>
      <c r="AU439" s="120">
        <v>59.469531000000003</v>
      </c>
      <c r="AV439" s="120">
        <v>54.758445000000002</v>
      </c>
      <c r="AW439" s="120">
        <v>89.727082999999993</v>
      </c>
      <c r="AX439" s="124">
        <v>203.95505900000001</v>
      </c>
      <c r="AY439" s="52">
        <v>3.5837665230769229</v>
      </c>
      <c r="AZ439" s="52">
        <v>2</v>
      </c>
      <c r="BA439" s="52">
        <v>5.5837665230769229</v>
      </c>
      <c r="BB439" s="124">
        <v>1.9699964091511608</v>
      </c>
      <c r="BC439" s="54">
        <v>1</v>
      </c>
      <c r="BD439" s="54"/>
      <c r="BE439" s="54" t="s">
        <v>1657</v>
      </c>
      <c r="BF439" s="54">
        <v>44036</v>
      </c>
      <c r="BG439" s="54">
        <v>53010</v>
      </c>
      <c r="BH439" s="54"/>
      <c r="BI439" s="54"/>
      <c r="BJ439" s="54"/>
      <c r="BK439" s="54"/>
      <c r="BL439" s="54" t="s">
        <v>989</v>
      </c>
      <c r="BM439" s="54"/>
      <c r="BN439" s="54"/>
      <c r="BO439" s="54"/>
      <c r="BP439" s="54"/>
      <c r="BQ439" s="54"/>
      <c r="BR439" s="61"/>
    </row>
    <row r="440" spans="20:72" s="53" customFormat="1" x14ac:dyDescent="0.25">
      <c r="T440" s="94">
        <v>3499</v>
      </c>
      <c r="U440" s="54" t="s">
        <v>718</v>
      </c>
      <c r="V440" s="62">
        <v>45656.491666666669</v>
      </c>
      <c r="W440" s="54" t="s">
        <v>566</v>
      </c>
      <c r="X440" s="54" t="s">
        <v>744</v>
      </c>
      <c r="Y440" s="54">
        <v>3</v>
      </c>
      <c r="Z440" s="54" t="s">
        <v>564</v>
      </c>
      <c r="AA440" s="54" t="s">
        <v>624</v>
      </c>
      <c r="AB440" s="54" t="s">
        <v>624</v>
      </c>
      <c r="AC440" s="54" t="s">
        <v>1</v>
      </c>
      <c r="AD440" s="54" t="s">
        <v>1724</v>
      </c>
      <c r="AE440" s="54" t="s">
        <v>604</v>
      </c>
      <c r="AF440" s="54" t="s">
        <v>678</v>
      </c>
      <c r="AG440" s="54" t="s">
        <v>855</v>
      </c>
      <c r="AH440" s="54"/>
      <c r="AI440" s="54"/>
      <c r="AJ440" s="54" t="s">
        <v>688</v>
      </c>
      <c r="AK440" s="50" t="e">
        <v>#N/A</v>
      </c>
      <c r="AL440" s="50" t="e">
        <v>#N/A</v>
      </c>
      <c r="AM440" s="57" t="s">
        <v>874</v>
      </c>
      <c r="AN440" s="59">
        <v>46.199999999895226</v>
      </c>
      <c r="AO440" s="64" t="s">
        <v>710</v>
      </c>
      <c r="AP440" s="54" t="s">
        <v>1227</v>
      </c>
      <c r="AQ440" s="54" t="s">
        <v>1230</v>
      </c>
      <c r="AR440" s="54" t="s">
        <v>1229</v>
      </c>
      <c r="AS440" s="54" t="s">
        <v>1744</v>
      </c>
      <c r="AT440" s="54" t="s">
        <v>1231</v>
      </c>
      <c r="AU440" s="120" t="e">
        <v>#N/A</v>
      </c>
      <c r="AV440" s="120" t="e">
        <v>#N/A</v>
      </c>
      <c r="AW440" s="120" t="e">
        <v>#N/A</v>
      </c>
      <c r="AX440" s="124">
        <v>200</v>
      </c>
      <c r="AY440" s="52" t="e">
        <v>#N/A</v>
      </c>
      <c r="AZ440" s="52">
        <v>2</v>
      </c>
      <c r="BA440" s="52" t="e">
        <v>#N/A</v>
      </c>
      <c r="BB440" s="124" t="e">
        <v>#N/A</v>
      </c>
      <c r="BC440" s="54">
        <v>3</v>
      </c>
      <c r="BD440" s="52" t="e">
        <v>#N/A</v>
      </c>
      <c r="BE440" s="54" t="s">
        <v>1752</v>
      </c>
      <c r="BF440" s="54" t="s">
        <v>1460</v>
      </c>
      <c r="BG440" s="54" t="s">
        <v>1167</v>
      </c>
      <c r="BH440" s="54" t="s">
        <v>1460</v>
      </c>
      <c r="BI440" s="54" t="s">
        <v>1167</v>
      </c>
      <c r="BJ440" s="54" t="s">
        <v>1089</v>
      </c>
      <c r="BK440" s="54" t="s">
        <v>1089</v>
      </c>
      <c r="BL440" s="54" t="s">
        <v>1018</v>
      </c>
      <c r="BM440" s="54"/>
      <c r="BN440" s="54"/>
      <c r="BO440" s="54"/>
      <c r="BP440" s="54"/>
      <c r="BQ440" s="54"/>
      <c r="BR440" s="61"/>
    </row>
    <row r="441" spans="20:72" s="53" customFormat="1" x14ac:dyDescent="0.25">
      <c r="T441" s="94">
        <v>3499</v>
      </c>
      <c r="U441" s="54" t="s">
        <v>718</v>
      </c>
      <c r="V441" s="62">
        <v>45656.491666666669</v>
      </c>
      <c r="W441" s="54" t="s">
        <v>566</v>
      </c>
      <c r="X441" s="54" t="s">
        <v>744</v>
      </c>
      <c r="Y441" s="54">
        <v>3</v>
      </c>
      <c r="Z441" s="54" t="s">
        <v>564</v>
      </c>
      <c r="AA441" s="54" t="s">
        <v>624</v>
      </c>
      <c r="AB441" s="54" t="s">
        <v>624</v>
      </c>
      <c r="AC441" s="54" t="s">
        <v>1</v>
      </c>
      <c r="AD441" s="54" t="s">
        <v>1724</v>
      </c>
      <c r="AE441" s="54" t="s">
        <v>604</v>
      </c>
      <c r="AF441" s="54" t="s">
        <v>678</v>
      </c>
      <c r="AG441" s="54" t="s">
        <v>855</v>
      </c>
      <c r="AH441" s="54"/>
      <c r="AI441" s="54"/>
      <c r="AJ441" s="54" t="s">
        <v>688</v>
      </c>
      <c r="AK441" s="50" t="e">
        <v>#N/A</v>
      </c>
      <c r="AL441" s="50" t="e">
        <v>#N/A</v>
      </c>
      <c r="AM441" s="57" t="s">
        <v>874</v>
      </c>
      <c r="AN441" s="59">
        <v>46.199999999895226</v>
      </c>
      <c r="AO441" s="64" t="s">
        <v>710</v>
      </c>
      <c r="AP441" s="54" t="s">
        <v>1227</v>
      </c>
      <c r="AQ441" s="54" t="s">
        <v>1230</v>
      </c>
      <c r="AR441" s="54" t="s">
        <v>1229</v>
      </c>
      <c r="AS441" s="54" t="s">
        <v>1744</v>
      </c>
      <c r="AT441" s="54" t="s">
        <v>1231</v>
      </c>
      <c r="AU441" s="120" t="e">
        <v>#N/A</v>
      </c>
      <c r="AV441" s="120" t="e">
        <v>#N/A</v>
      </c>
      <c r="AW441" s="120" t="e">
        <v>#N/A</v>
      </c>
      <c r="AX441" s="124">
        <v>200</v>
      </c>
      <c r="AY441" s="52" t="e">
        <v>#N/A</v>
      </c>
      <c r="AZ441" s="52">
        <v>2</v>
      </c>
      <c r="BA441" s="52" t="e">
        <v>#N/A</v>
      </c>
      <c r="BB441" s="124" t="e">
        <v>#N/A</v>
      </c>
      <c r="BC441" s="54">
        <v>3</v>
      </c>
      <c r="BD441" s="52" t="e">
        <v>#N/A</v>
      </c>
      <c r="BE441" s="54" t="s">
        <v>1752</v>
      </c>
      <c r="BF441" s="54" t="s">
        <v>1460</v>
      </c>
      <c r="BG441" s="54" t="s">
        <v>1167</v>
      </c>
      <c r="BH441" s="54"/>
      <c r="BI441" s="54"/>
      <c r="BJ441" s="54"/>
      <c r="BK441" s="54"/>
      <c r="BL441" s="54" t="s">
        <v>1789</v>
      </c>
      <c r="BM441" s="54"/>
      <c r="BN441" s="54"/>
      <c r="BO441" s="54"/>
      <c r="BP441" s="54"/>
      <c r="BQ441" s="54"/>
      <c r="BR441" s="61"/>
    </row>
    <row r="442" spans="20:72" s="53" customFormat="1" x14ac:dyDescent="0.25">
      <c r="T442" s="94">
        <v>3521</v>
      </c>
      <c r="U442" s="54" t="s">
        <v>718</v>
      </c>
      <c r="V442" s="62">
        <v>45657.502083333333</v>
      </c>
      <c r="W442" s="54" t="s">
        <v>822</v>
      </c>
      <c r="X442" s="54" t="s">
        <v>719</v>
      </c>
      <c r="Y442" s="54">
        <v>1</v>
      </c>
      <c r="Z442" s="54" t="s">
        <v>7</v>
      </c>
      <c r="AA442" s="54" t="s">
        <v>621</v>
      </c>
      <c r="AB442" s="54" t="s">
        <v>621</v>
      </c>
      <c r="AC442" s="54" t="s">
        <v>1</v>
      </c>
      <c r="AD442" s="54" t="s">
        <v>1724</v>
      </c>
      <c r="AE442" s="54" t="s">
        <v>598</v>
      </c>
      <c r="AF442" s="54" t="s">
        <v>682</v>
      </c>
      <c r="AG442" s="54" t="s">
        <v>652</v>
      </c>
      <c r="AH442" s="54"/>
      <c r="AI442" s="54"/>
      <c r="AJ442" s="54" t="s">
        <v>688</v>
      </c>
      <c r="AK442" s="50" t="s">
        <v>442</v>
      </c>
      <c r="AL442" s="50" t="s">
        <v>450</v>
      </c>
      <c r="AM442" s="57" t="s">
        <v>874</v>
      </c>
      <c r="AN442" s="59">
        <v>28.950000000069849</v>
      </c>
      <c r="AO442" s="64" t="s">
        <v>710</v>
      </c>
      <c r="AP442" s="54" t="s">
        <v>25</v>
      </c>
      <c r="AQ442" s="54" t="s">
        <v>158</v>
      </c>
      <c r="AR442" s="54" t="s">
        <v>1225</v>
      </c>
      <c r="AS442" s="54" t="s">
        <v>265</v>
      </c>
      <c r="AT442" s="54" t="s">
        <v>956</v>
      </c>
      <c r="AU442" s="120">
        <v>104.085866</v>
      </c>
      <c r="AV442" s="120">
        <v>40.958064</v>
      </c>
      <c r="AW442" s="120">
        <v>129.489867</v>
      </c>
      <c r="AX442" s="124">
        <v>274.53379699999999</v>
      </c>
      <c r="AY442" s="52">
        <v>4.5571919683257915</v>
      </c>
      <c r="AZ442" s="52">
        <v>2</v>
      </c>
      <c r="BA442" s="52">
        <v>6.5571919683257915</v>
      </c>
      <c r="BB442" s="124">
        <v>1.6775473484892596</v>
      </c>
      <c r="BC442" s="54">
        <v>1</v>
      </c>
      <c r="BD442" s="54"/>
      <c r="BE442" s="54" t="s">
        <v>1657</v>
      </c>
      <c r="BF442" s="54">
        <v>44039</v>
      </c>
      <c r="BG442" s="54">
        <v>53011</v>
      </c>
      <c r="BH442" s="54"/>
      <c r="BI442" s="54"/>
      <c r="BJ442" s="54"/>
      <c r="BK442" s="54"/>
      <c r="BL442" s="54" t="s">
        <v>1022</v>
      </c>
      <c r="BM442" s="54"/>
      <c r="BN442" s="54"/>
      <c r="BO442" s="54"/>
      <c r="BP442" s="54"/>
      <c r="BQ442" s="54"/>
      <c r="BR442" s="61"/>
    </row>
    <row r="443" spans="20:72" s="53" customFormat="1" x14ac:dyDescent="0.25">
      <c r="T443" s="106">
        <v>3525</v>
      </c>
      <c r="U443" s="33" t="s">
        <v>717</v>
      </c>
      <c r="V443" s="39">
        <v>45657.63958333333</v>
      </c>
      <c r="W443" s="33" t="s">
        <v>1350</v>
      </c>
      <c r="X443" s="33" t="s">
        <v>491</v>
      </c>
      <c r="Y443" s="33">
        <v>1</v>
      </c>
      <c r="Z443" s="33" t="s">
        <v>4</v>
      </c>
      <c r="AA443" s="33" t="s">
        <v>620</v>
      </c>
      <c r="AB443" s="33" t="s">
        <v>624</v>
      </c>
      <c r="AC443" s="33" t="s">
        <v>1</v>
      </c>
      <c r="AD443" s="33" t="s">
        <v>1724</v>
      </c>
      <c r="AE443" s="33" t="s">
        <v>600</v>
      </c>
      <c r="AF443" s="33" t="s">
        <v>580</v>
      </c>
      <c r="AG443" s="33" t="s">
        <v>567</v>
      </c>
      <c r="AH443" s="33"/>
      <c r="AI443" s="33"/>
      <c r="AJ443" s="33" t="s">
        <v>688</v>
      </c>
      <c r="AK443" s="40" t="s">
        <v>424</v>
      </c>
      <c r="AL443" s="40" t="s">
        <v>431</v>
      </c>
      <c r="AM443" s="43" t="s">
        <v>874</v>
      </c>
      <c r="AN443" s="45">
        <v>17.650000000081491</v>
      </c>
      <c r="AO443" s="67" t="s">
        <v>710</v>
      </c>
      <c r="AP443" s="33" t="s">
        <v>155</v>
      </c>
      <c r="AQ443" s="33" t="s">
        <v>23</v>
      </c>
      <c r="AR443" s="33" t="s">
        <v>1309</v>
      </c>
      <c r="AS443" s="33" t="s">
        <v>313</v>
      </c>
      <c r="AT443" s="33" t="s">
        <v>1130</v>
      </c>
      <c r="AU443" s="119">
        <v>56.160110000000003</v>
      </c>
      <c r="AV443" s="119">
        <v>42.187950999999998</v>
      </c>
      <c r="AW443" s="119">
        <v>78.244339999999994</v>
      </c>
      <c r="AX443" s="123">
        <v>176.592401</v>
      </c>
      <c r="AY443" s="48">
        <v>3.0604184398190046</v>
      </c>
      <c r="AZ443" s="48">
        <v>2</v>
      </c>
      <c r="BA443" s="48">
        <v>5.0604184398190046</v>
      </c>
      <c r="BB443" s="123">
        <v>2.1737332852643378</v>
      </c>
      <c r="BC443" s="33">
        <v>1</v>
      </c>
      <c r="BD443" s="33"/>
      <c r="BE443" s="54" t="s">
        <v>1657</v>
      </c>
      <c r="BF443" s="33">
        <v>44013</v>
      </c>
      <c r="BG443" s="33">
        <v>53008</v>
      </c>
      <c r="BH443" s="33"/>
      <c r="BI443" s="33"/>
      <c r="BJ443" s="33"/>
      <c r="BK443" s="33"/>
      <c r="BL443" s="33" t="s">
        <v>1063</v>
      </c>
      <c r="BM443" s="33"/>
      <c r="BN443" s="33"/>
      <c r="BO443" s="33"/>
      <c r="BP443" s="33"/>
      <c r="BQ443" s="33"/>
      <c r="BR443" s="49"/>
    </row>
    <row r="444" spans="20:72" s="53" customFormat="1" x14ac:dyDescent="0.25">
      <c r="T444" s="94">
        <v>3526</v>
      </c>
      <c r="U444" s="54" t="s">
        <v>717</v>
      </c>
      <c r="V444" s="62">
        <v>45657.654166666667</v>
      </c>
      <c r="W444" s="54" t="s">
        <v>1350</v>
      </c>
      <c r="X444" s="54" t="s">
        <v>500</v>
      </c>
      <c r="Y444" s="54">
        <v>1</v>
      </c>
      <c r="Z444" s="54" t="s">
        <v>4</v>
      </c>
      <c r="AA444" s="54" t="s">
        <v>620</v>
      </c>
      <c r="AB444" s="54" t="s">
        <v>624</v>
      </c>
      <c r="AC444" s="54" t="s">
        <v>1</v>
      </c>
      <c r="AD444" s="54" t="s">
        <v>1724</v>
      </c>
      <c r="AE444" s="54" t="s">
        <v>600</v>
      </c>
      <c r="AF444" s="54" t="s">
        <v>580</v>
      </c>
      <c r="AG444" s="54" t="s">
        <v>567</v>
      </c>
      <c r="AH444" s="54"/>
      <c r="AI444" s="54"/>
      <c r="AJ444" s="54" t="s">
        <v>688</v>
      </c>
      <c r="AK444" s="50" t="s">
        <v>424</v>
      </c>
      <c r="AL444" s="50" t="s">
        <v>431</v>
      </c>
      <c r="AM444" s="57" t="s">
        <v>874</v>
      </c>
      <c r="AN444" s="59">
        <v>17.299999999988358</v>
      </c>
      <c r="AO444" s="64" t="s">
        <v>710</v>
      </c>
      <c r="AP444" s="54" t="s">
        <v>155</v>
      </c>
      <c r="AQ444" s="54" t="s">
        <v>23</v>
      </c>
      <c r="AR444" s="54" t="s">
        <v>1309</v>
      </c>
      <c r="AS444" s="54" t="s">
        <v>313</v>
      </c>
      <c r="AT444" s="54" t="s">
        <v>1130</v>
      </c>
      <c r="AU444" s="120">
        <v>56.160110000000003</v>
      </c>
      <c r="AV444" s="120">
        <v>42.187950999999998</v>
      </c>
      <c r="AW444" s="120">
        <v>78.244339999999994</v>
      </c>
      <c r="AX444" s="124">
        <v>176.592401</v>
      </c>
      <c r="AY444" s="52">
        <v>3.0604184398190046</v>
      </c>
      <c r="AZ444" s="52">
        <v>2</v>
      </c>
      <c r="BA444" s="52">
        <v>5.0604184398190046</v>
      </c>
      <c r="BB444" s="124">
        <v>2.1737332852643378</v>
      </c>
      <c r="BC444" s="54">
        <v>1</v>
      </c>
      <c r="BD444" s="54"/>
      <c r="BE444" s="54" t="s">
        <v>1657</v>
      </c>
      <c r="BF444" s="54">
        <v>44026</v>
      </c>
      <c r="BG444" s="54">
        <v>53005</v>
      </c>
      <c r="BH444" s="54"/>
      <c r="BI444" s="54"/>
      <c r="BJ444" s="54"/>
      <c r="BK444" s="54"/>
      <c r="BL444" s="54" t="s">
        <v>988</v>
      </c>
      <c r="BM444" s="54"/>
      <c r="BN444" s="54"/>
      <c r="BO444" s="54"/>
      <c r="BP444" s="54"/>
      <c r="BQ444" s="54"/>
      <c r="BR444" s="61"/>
    </row>
    <row r="445" spans="20:72" s="53" customFormat="1" x14ac:dyDescent="0.25">
      <c r="T445" s="106">
        <v>3527</v>
      </c>
      <c r="U445" s="33" t="s">
        <v>717</v>
      </c>
      <c r="V445" s="39">
        <v>45657.65625</v>
      </c>
      <c r="W445" s="33" t="s">
        <v>1350</v>
      </c>
      <c r="X445" s="33" t="s">
        <v>500</v>
      </c>
      <c r="Y445" s="33">
        <v>1</v>
      </c>
      <c r="Z445" s="33" t="s">
        <v>4</v>
      </c>
      <c r="AA445" s="33" t="s">
        <v>620</v>
      </c>
      <c r="AB445" s="33" t="s">
        <v>624</v>
      </c>
      <c r="AC445" s="33" t="s">
        <v>1</v>
      </c>
      <c r="AD445" s="33" t="s">
        <v>1724</v>
      </c>
      <c r="AE445" s="33" t="s">
        <v>598</v>
      </c>
      <c r="AF445" s="33" t="s">
        <v>580</v>
      </c>
      <c r="AG445" s="33" t="s">
        <v>567</v>
      </c>
      <c r="AH445" s="33"/>
      <c r="AI445" s="33"/>
      <c r="AJ445" s="33" t="s">
        <v>688</v>
      </c>
      <c r="AK445" s="33" t="s">
        <v>424</v>
      </c>
      <c r="AL445" s="33" t="s">
        <v>431</v>
      </c>
      <c r="AM445" s="67" t="s">
        <v>874</v>
      </c>
      <c r="AN445" s="119">
        <v>25.250000000058208</v>
      </c>
      <c r="AO445" s="67" t="s">
        <v>710</v>
      </c>
      <c r="AP445" s="33" t="s">
        <v>155</v>
      </c>
      <c r="AQ445" s="33" t="s">
        <v>23</v>
      </c>
      <c r="AR445" s="33" t="s">
        <v>1309</v>
      </c>
      <c r="AS445" s="33" t="s">
        <v>313</v>
      </c>
      <c r="AT445" s="33" t="s">
        <v>1130</v>
      </c>
      <c r="AU445" s="119">
        <v>56.160110000000003</v>
      </c>
      <c r="AV445" s="119">
        <v>42.187950999999998</v>
      </c>
      <c r="AW445" s="119">
        <v>78.244339999999994</v>
      </c>
      <c r="AX445" s="123">
        <v>176.592401</v>
      </c>
      <c r="AY445" s="48">
        <v>3.0604184398190046</v>
      </c>
      <c r="AZ445" s="48">
        <v>2</v>
      </c>
      <c r="BA445" s="48">
        <v>5.0604184398190046</v>
      </c>
      <c r="BB445" s="123">
        <v>2.1737332852643378</v>
      </c>
      <c r="BC445" s="33">
        <v>1</v>
      </c>
      <c r="BD445" s="33"/>
      <c r="BE445" s="54" t="s">
        <v>1657</v>
      </c>
      <c r="BF445" s="33">
        <v>44040</v>
      </c>
      <c r="BG445" s="33">
        <v>53004</v>
      </c>
      <c r="BH445" s="33"/>
      <c r="BI445" s="33"/>
      <c r="BJ445" s="33"/>
      <c r="BK445" s="33"/>
      <c r="BL445" s="33" t="s">
        <v>1215</v>
      </c>
      <c r="BM445" s="33"/>
      <c r="BN445" s="33"/>
      <c r="BO445" s="33"/>
      <c r="BP445" s="33"/>
      <c r="BQ445" s="33"/>
      <c r="BR445" s="49"/>
    </row>
    <row r="446" spans="20:72" s="53" customFormat="1" x14ac:dyDescent="0.25">
      <c r="T446" s="94">
        <v>3529</v>
      </c>
      <c r="U446" s="54" t="s">
        <v>718</v>
      </c>
      <c r="V446" s="62">
        <v>45657.731249999997</v>
      </c>
      <c r="W446" s="54" t="s">
        <v>673</v>
      </c>
      <c r="X446" s="54" t="s">
        <v>744</v>
      </c>
      <c r="Y446" s="54">
        <v>3</v>
      </c>
      <c r="Z446" s="54" t="s">
        <v>506</v>
      </c>
      <c r="AA446" s="54" t="s">
        <v>621</v>
      </c>
      <c r="AB446" s="54" t="s">
        <v>621</v>
      </c>
      <c r="AC446" s="54" t="s">
        <v>1</v>
      </c>
      <c r="AD446" s="54" t="s">
        <v>1724</v>
      </c>
      <c r="AE446" s="54" t="s">
        <v>912</v>
      </c>
      <c r="AF446" s="54" t="s">
        <v>590</v>
      </c>
      <c r="AG446" s="54" t="s">
        <v>1161</v>
      </c>
      <c r="AH446" s="54"/>
      <c r="AI446" s="54"/>
      <c r="AJ446" s="54" t="s">
        <v>688</v>
      </c>
      <c r="AK446" s="54" t="s">
        <v>452</v>
      </c>
      <c r="AL446" s="54" t="s">
        <v>452</v>
      </c>
      <c r="AM446" s="64" t="s">
        <v>874</v>
      </c>
      <c r="AN446" s="120">
        <v>17.616666666814126</v>
      </c>
      <c r="AO446" s="64" t="s">
        <v>710</v>
      </c>
      <c r="AP446" s="54" t="s">
        <v>125</v>
      </c>
      <c r="AQ446" s="54" t="s">
        <v>15</v>
      </c>
      <c r="AR446" s="54" t="s">
        <v>879</v>
      </c>
      <c r="AS446" s="54" t="s">
        <v>372</v>
      </c>
      <c r="AT446" s="54" t="s">
        <v>1180</v>
      </c>
      <c r="AU446" s="120">
        <v>186.534639</v>
      </c>
      <c r="AV446" s="120">
        <v>63.914572</v>
      </c>
      <c r="AW446" s="120">
        <v>179.36038600000001</v>
      </c>
      <c r="AX446" s="124">
        <v>429.809597</v>
      </c>
      <c r="AY446" s="52">
        <v>7.1330265131221715</v>
      </c>
      <c r="AZ446" s="52">
        <v>2</v>
      </c>
      <c r="BA446" s="52">
        <v>9.1330265131221715</v>
      </c>
      <c r="BB446" s="124">
        <v>1.2044200226721551</v>
      </c>
      <c r="BC446" s="54">
        <v>3</v>
      </c>
      <c r="BD446" s="54"/>
      <c r="BE446" s="33" t="s">
        <v>1489</v>
      </c>
      <c r="BF446" s="54" t="s">
        <v>1322</v>
      </c>
      <c r="BG446" s="54" t="s">
        <v>1323</v>
      </c>
      <c r="BH446" s="54" t="s">
        <v>1322</v>
      </c>
      <c r="BI446" s="54" t="s">
        <v>1323</v>
      </c>
      <c r="BJ446" s="54" t="s">
        <v>1354</v>
      </c>
      <c r="BK446" s="54" t="s">
        <v>1355</v>
      </c>
      <c r="BL446" s="54" t="s">
        <v>960</v>
      </c>
      <c r="BM446" s="54" t="s">
        <v>960</v>
      </c>
      <c r="BN446" s="54" t="s">
        <v>1135</v>
      </c>
      <c r="BO446" s="54"/>
      <c r="BP446" s="54"/>
      <c r="BQ446" s="54"/>
      <c r="BR446" s="61"/>
    </row>
    <row r="447" spans="20:72" s="53" customFormat="1" x14ac:dyDescent="0.25">
      <c r="T447" s="94">
        <v>3529</v>
      </c>
      <c r="U447" s="54" t="s">
        <v>718</v>
      </c>
      <c r="V447" s="62">
        <v>45657.731249999997</v>
      </c>
      <c r="W447" s="54" t="s">
        <v>673</v>
      </c>
      <c r="X447" s="54" t="s">
        <v>744</v>
      </c>
      <c r="Y447" s="54">
        <v>3</v>
      </c>
      <c r="Z447" s="54" t="s">
        <v>506</v>
      </c>
      <c r="AA447" s="54" t="s">
        <v>621</v>
      </c>
      <c r="AB447" s="54" t="s">
        <v>621</v>
      </c>
      <c r="AC447" s="54" t="s">
        <v>1</v>
      </c>
      <c r="AD447" s="54" t="s">
        <v>1724</v>
      </c>
      <c r="AE447" s="54" t="s">
        <v>912</v>
      </c>
      <c r="AF447" s="54" t="s">
        <v>590</v>
      </c>
      <c r="AG447" s="54" t="s">
        <v>1161</v>
      </c>
      <c r="AH447" s="54"/>
      <c r="AI447" s="54"/>
      <c r="AJ447" s="54" t="s">
        <v>688</v>
      </c>
      <c r="AK447" s="54" t="s">
        <v>452</v>
      </c>
      <c r="AL447" s="54" t="s">
        <v>452</v>
      </c>
      <c r="AM447" s="64" t="s">
        <v>874</v>
      </c>
      <c r="AN447" s="120">
        <v>17.616666666814126</v>
      </c>
      <c r="AO447" s="64" t="s">
        <v>710</v>
      </c>
      <c r="AP447" s="54" t="s">
        <v>125</v>
      </c>
      <c r="AQ447" s="54" t="s">
        <v>15</v>
      </c>
      <c r="AR447" s="54" t="s">
        <v>879</v>
      </c>
      <c r="AS447" s="54" t="s">
        <v>372</v>
      </c>
      <c r="AT447" s="54" t="s">
        <v>1180</v>
      </c>
      <c r="AU447" s="120">
        <v>186.534639</v>
      </c>
      <c r="AV447" s="120">
        <v>63.914572</v>
      </c>
      <c r="AW447" s="120">
        <v>179.36038600000001</v>
      </c>
      <c r="AX447" s="124">
        <v>429.809597</v>
      </c>
      <c r="AY447" s="52">
        <v>7.1330265131221715</v>
      </c>
      <c r="AZ447" s="52">
        <v>2</v>
      </c>
      <c r="BA447" s="52">
        <v>9.1330265131221715</v>
      </c>
      <c r="BB447" s="124">
        <v>1.2044200226721551</v>
      </c>
      <c r="BC447" s="54">
        <v>3</v>
      </c>
      <c r="BD447" s="54"/>
      <c r="BE447" s="33" t="s">
        <v>1489</v>
      </c>
      <c r="BF447" s="54" t="s">
        <v>1354</v>
      </c>
      <c r="BG447" s="54" t="s">
        <v>1355</v>
      </c>
      <c r="BH447" s="54"/>
      <c r="BI447" s="54"/>
      <c r="BJ447" s="54"/>
      <c r="BK447" s="54"/>
      <c r="BL447" s="54" t="s">
        <v>1135</v>
      </c>
      <c r="BM447" s="54"/>
      <c r="BN447" s="54"/>
      <c r="BO447" s="54"/>
      <c r="BP447" s="54"/>
      <c r="BQ447" s="54"/>
      <c r="BR447" s="61"/>
    </row>
    <row r="448" spans="20:72" s="53" customFormat="1" x14ac:dyDescent="0.25">
      <c r="T448" s="106">
        <v>3530</v>
      </c>
      <c r="U448" s="33" t="s">
        <v>717</v>
      </c>
      <c r="V448" s="39">
        <v>45657.768055555556</v>
      </c>
      <c r="W448" s="33" t="s">
        <v>588</v>
      </c>
      <c r="X448" s="33" t="s">
        <v>500</v>
      </c>
      <c r="Y448" s="33">
        <v>2</v>
      </c>
      <c r="Z448" s="33" t="s">
        <v>492</v>
      </c>
      <c r="AA448" s="33" t="s">
        <v>620</v>
      </c>
      <c r="AB448" s="33" t="s">
        <v>624</v>
      </c>
      <c r="AC448" s="33" t="s">
        <v>531</v>
      </c>
      <c r="AD448" s="33" t="s">
        <v>1724</v>
      </c>
      <c r="AE448" s="33" t="s">
        <v>1764</v>
      </c>
      <c r="AF448" s="33" t="s">
        <v>1423</v>
      </c>
      <c r="AG448" s="33" t="s">
        <v>671</v>
      </c>
      <c r="AH448" s="33"/>
      <c r="AI448" s="33" t="s">
        <v>633</v>
      </c>
      <c r="AJ448" s="33" t="s">
        <v>688</v>
      </c>
      <c r="AK448" s="33" t="s">
        <v>449</v>
      </c>
      <c r="AL448" s="33" t="s">
        <v>449</v>
      </c>
      <c r="AM448" s="67" t="s">
        <v>874</v>
      </c>
      <c r="AN448" s="119">
        <v>13.566666666709352</v>
      </c>
      <c r="AO448" s="67" t="s">
        <v>710</v>
      </c>
      <c r="AP448" s="33" t="s">
        <v>92</v>
      </c>
      <c r="AQ448" s="33" t="s">
        <v>160</v>
      </c>
      <c r="AR448" s="33" t="s">
        <v>1440</v>
      </c>
      <c r="AS448" s="33" t="s">
        <v>294</v>
      </c>
      <c r="AT448" s="33" t="s">
        <v>945</v>
      </c>
      <c r="AU448" s="119">
        <v>142.05129199999999</v>
      </c>
      <c r="AV448" s="119">
        <v>2.0815489999999999</v>
      </c>
      <c r="AW448" s="119">
        <v>140.96962500000001</v>
      </c>
      <c r="AX448" s="123">
        <v>285.10246599999999</v>
      </c>
      <c r="AY448" s="48">
        <v>4.4031455773755654</v>
      </c>
      <c r="AZ448" s="48">
        <v>2</v>
      </c>
      <c r="BA448" s="48">
        <v>6.4031455773755654</v>
      </c>
      <c r="BB448" s="123">
        <v>1.7179056554432628</v>
      </c>
      <c r="BC448" s="33">
        <v>2</v>
      </c>
      <c r="BD448" s="33"/>
      <c r="BE448" s="33" t="s">
        <v>1489</v>
      </c>
      <c r="BF448" s="33" t="s">
        <v>1315</v>
      </c>
      <c r="BG448" s="33" t="s">
        <v>1316</v>
      </c>
      <c r="BH448" s="33" t="s">
        <v>1315</v>
      </c>
      <c r="BI448" s="33" t="s">
        <v>1316</v>
      </c>
      <c r="BJ448" s="33"/>
      <c r="BK448" s="33"/>
      <c r="BL448" s="33" t="s">
        <v>1162</v>
      </c>
      <c r="BM448" s="33" t="s">
        <v>1162</v>
      </c>
      <c r="BN448" s="33"/>
      <c r="BO448" s="33"/>
      <c r="BP448" s="33"/>
      <c r="BQ448" s="33"/>
      <c r="BR448" s="49"/>
    </row>
    <row r="449" spans="20:70" s="53" customFormat="1" x14ac:dyDescent="0.25">
      <c r="T449" s="106">
        <v>3538</v>
      </c>
      <c r="U449" s="33" t="s">
        <v>717</v>
      </c>
      <c r="V449" s="39">
        <v>45657.880555555559</v>
      </c>
      <c r="W449" s="33" t="s">
        <v>551</v>
      </c>
      <c r="X449" s="33" t="s">
        <v>500</v>
      </c>
      <c r="Y449" s="33">
        <v>3</v>
      </c>
      <c r="Z449" s="33" t="s">
        <v>544</v>
      </c>
      <c r="AA449" s="33" t="s">
        <v>621</v>
      </c>
      <c r="AB449" s="33" t="s">
        <v>624</v>
      </c>
      <c r="AC449" s="33" t="s">
        <v>531</v>
      </c>
      <c r="AD449" s="33" t="s">
        <v>1724</v>
      </c>
      <c r="AE449" s="33" t="s">
        <v>600</v>
      </c>
      <c r="AF449" s="33" t="s">
        <v>644</v>
      </c>
      <c r="AG449" s="33" t="s">
        <v>584</v>
      </c>
      <c r="AH449" s="33"/>
      <c r="AI449" s="33" t="s">
        <v>651</v>
      </c>
      <c r="AJ449" s="33" t="s">
        <v>688</v>
      </c>
      <c r="AK449" s="33" t="s">
        <v>427</v>
      </c>
      <c r="AL449" s="33" t="s">
        <v>432</v>
      </c>
      <c r="AM449" s="33" t="s">
        <v>874</v>
      </c>
      <c r="AN449" s="33">
        <v>11.866666666581295</v>
      </c>
      <c r="AO449" s="33" t="s">
        <v>710</v>
      </c>
      <c r="AP449" s="33" t="s">
        <v>51</v>
      </c>
      <c r="AQ449" s="33" t="s">
        <v>146</v>
      </c>
      <c r="AR449" s="33" t="s">
        <v>866</v>
      </c>
      <c r="AS449" s="33" t="s">
        <v>196</v>
      </c>
      <c r="AT449" s="33" t="s">
        <v>1304</v>
      </c>
      <c r="AU449" s="33">
        <v>81.802344000000005</v>
      </c>
      <c r="AV449" s="33">
        <v>53.315097000000002</v>
      </c>
      <c r="AW449" s="33">
        <v>81.369117000000003</v>
      </c>
      <c r="AX449" s="33">
        <v>216.486558</v>
      </c>
      <c r="AY449" s="33">
        <v>3.7648030398190047</v>
      </c>
      <c r="AZ449" s="48">
        <v>2</v>
      </c>
      <c r="BA449" s="33">
        <v>5.7648030398190047</v>
      </c>
      <c r="BB449" s="33">
        <v>1.9081311059580213</v>
      </c>
      <c r="BC449" s="33">
        <v>3</v>
      </c>
      <c r="BD449" s="33"/>
      <c r="BE449" s="33" t="s">
        <v>1488</v>
      </c>
      <c r="BF449" s="33" t="s">
        <v>1031</v>
      </c>
      <c r="BG449" s="33" t="s">
        <v>1335</v>
      </c>
      <c r="BH449" s="33" t="s">
        <v>1031</v>
      </c>
      <c r="BI449" s="33" t="s">
        <v>1335</v>
      </c>
      <c r="BJ449" s="33" t="s">
        <v>1031</v>
      </c>
      <c r="BK449" s="33" t="s">
        <v>1335</v>
      </c>
      <c r="BL449" s="33" t="s">
        <v>1038</v>
      </c>
      <c r="BM449" s="33" t="s">
        <v>1038</v>
      </c>
      <c r="BN449" s="33" t="s">
        <v>1038</v>
      </c>
      <c r="BO449" s="33"/>
      <c r="BP449" s="33"/>
      <c r="BQ449" s="33"/>
      <c r="BR449" s="49"/>
    </row>
    <row r="450" spans="20:70" s="53" customFormat="1" x14ac:dyDescent="0.25">
      <c r="T450" s="94">
        <v>3539</v>
      </c>
      <c r="U450" s="54" t="s">
        <v>717</v>
      </c>
      <c r="V450" s="62">
        <v>45657.881944444445</v>
      </c>
      <c r="W450" s="54" t="s">
        <v>551</v>
      </c>
      <c r="X450" s="54" t="s">
        <v>493</v>
      </c>
      <c r="Y450" s="54">
        <v>1</v>
      </c>
      <c r="Z450" s="54" t="s">
        <v>544</v>
      </c>
      <c r="AA450" s="54" t="s">
        <v>620</v>
      </c>
      <c r="AB450" s="54" t="s">
        <v>624</v>
      </c>
      <c r="AC450" s="54" t="s">
        <v>531</v>
      </c>
      <c r="AD450" s="54" t="s">
        <v>1724</v>
      </c>
      <c r="AE450" s="54" t="s">
        <v>600</v>
      </c>
      <c r="AF450" s="54" t="s">
        <v>644</v>
      </c>
      <c r="AG450" s="54" t="s">
        <v>584</v>
      </c>
      <c r="AH450" s="54"/>
      <c r="AI450" s="54" t="s">
        <v>651</v>
      </c>
      <c r="AJ450" s="54" t="s">
        <v>688</v>
      </c>
      <c r="AK450" s="54" t="s">
        <v>427</v>
      </c>
      <c r="AL450" s="54" t="s">
        <v>432</v>
      </c>
      <c r="AM450" s="64" t="s">
        <v>874</v>
      </c>
      <c r="AN450" s="120">
        <v>11.833333333313931</v>
      </c>
      <c r="AO450" s="64" t="s">
        <v>710</v>
      </c>
      <c r="AP450" s="54" t="s">
        <v>51</v>
      </c>
      <c r="AQ450" s="54" t="s">
        <v>146</v>
      </c>
      <c r="AR450" s="54" t="s">
        <v>866</v>
      </c>
      <c r="AS450" s="54" t="s">
        <v>196</v>
      </c>
      <c r="AT450" s="54" t="s">
        <v>1304</v>
      </c>
      <c r="AU450" s="120">
        <v>81.802344000000005</v>
      </c>
      <c r="AV450" s="120">
        <v>53.315097000000002</v>
      </c>
      <c r="AW450" s="120">
        <v>81.369117000000003</v>
      </c>
      <c r="AX450" s="124">
        <v>216.486558</v>
      </c>
      <c r="AY450" s="52">
        <v>3.7648030398190047</v>
      </c>
      <c r="AZ450" s="52">
        <v>2</v>
      </c>
      <c r="BA450" s="52">
        <v>5.7648030398190047</v>
      </c>
      <c r="BB450" s="124">
        <v>1.9081311059580213</v>
      </c>
      <c r="BC450" s="54">
        <v>1</v>
      </c>
      <c r="BD450" s="54"/>
      <c r="BE450" s="54" t="s">
        <v>1657</v>
      </c>
      <c r="BF450" s="54">
        <v>44037</v>
      </c>
      <c r="BG450" s="54">
        <v>53007</v>
      </c>
      <c r="BH450" s="54"/>
      <c r="BI450" s="54"/>
      <c r="BJ450" s="54"/>
      <c r="BK450" s="54"/>
      <c r="BL450" s="54" t="s">
        <v>1067</v>
      </c>
      <c r="BM450" s="54"/>
      <c r="BN450" s="54"/>
      <c r="BO450" s="54"/>
      <c r="BP450" s="54"/>
      <c r="BQ450" s="54"/>
      <c r="BR450" s="61"/>
    </row>
    <row r="451" spans="20:70" s="53" customFormat="1" x14ac:dyDescent="0.25">
      <c r="T451" s="106">
        <v>3520</v>
      </c>
      <c r="U451" s="33" t="s">
        <v>742</v>
      </c>
      <c r="V451" s="39">
        <v>45657.419444444444</v>
      </c>
      <c r="W451" s="33" t="s">
        <v>1564</v>
      </c>
      <c r="X451" s="33" t="s">
        <v>489</v>
      </c>
      <c r="Y451" s="33">
        <v>1</v>
      </c>
      <c r="Z451" s="33" t="s">
        <v>533</v>
      </c>
      <c r="AA451" s="33" t="s">
        <v>620</v>
      </c>
      <c r="AB451" s="33" t="s">
        <v>621</v>
      </c>
      <c r="AC451" s="33" t="s">
        <v>1</v>
      </c>
      <c r="AD451" s="33" t="s">
        <v>1730</v>
      </c>
      <c r="AE451" s="33" t="s">
        <v>604</v>
      </c>
      <c r="AF451" s="33" t="s">
        <v>1428</v>
      </c>
      <c r="AG451" s="33" t="s">
        <v>1672</v>
      </c>
      <c r="AH451" s="33"/>
      <c r="AI451" s="33"/>
      <c r="AJ451" s="33" t="s">
        <v>688</v>
      </c>
      <c r="AK451" s="40" t="s">
        <v>425</v>
      </c>
      <c r="AL451" s="40" t="s">
        <v>439</v>
      </c>
      <c r="AM451" s="43" t="s">
        <v>874</v>
      </c>
      <c r="AN451" s="45">
        <v>47.933333333290648</v>
      </c>
      <c r="AO451" s="67" t="s">
        <v>710</v>
      </c>
      <c r="AP451" s="33" t="s">
        <v>40</v>
      </c>
      <c r="AQ451" s="33" t="s">
        <v>69</v>
      </c>
      <c r="AR451" s="33" t="s">
        <v>1483</v>
      </c>
      <c r="AS451" s="33" t="s">
        <v>186</v>
      </c>
      <c r="AT451" s="33" t="s">
        <v>1688</v>
      </c>
      <c r="AU451" s="119">
        <v>24.796572999999999</v>
      </c>
      <c r="AV451" s="119">
        <v>94.227918000000003</v>
      </c>
      <c r="AW451" s="119">
        <v>90.358433000000005</v>
      </c>
      <c r="AX451" s="123">
        <v>209.382924</v>
      </c>
      <c r="AY451" s="48">
        <v>3.9887429592760184</v>
      </c>
      <c r="AZ451" s="48">
        <v>2</v>
      </c>
      <c r="BA451" s="48">
        <v>5.9887429592760189</v>
      </c>
      <c r="BB451" s="123">
        <v>1.8367794501786054</v>
      </c>
      <c r="BC451" s="33">
        <v>1</v>
      </c>
      <c r="BD451" s="33"/>
      <c r="BE451" s="54" t="s">
        <v>1657</v>
      </c>
      <c r="BF451" s="33">
        <v>44036</v>
      </c>
      <c r="BG451" s="33">
        <v>53010</v>
      </c>
      <c r="BH451" s="33"/>
      <c r="BI451" s="33"/>
      <c r="BJ451" s="33"/>
      <c r="BK451" s="33"/>
      <c r="BL451" s="33" t="s">
        <v>1800</v>
      </c>
      <c r="BM451" s="33"/>
      <c r="BN451" s="33"/>
      <c r="BO451" s="33"/>
      <c r="BP451" s="33"/>
      <c r="BQ451" s="33"/>
      <c r="BR451" s="49"/>
    </row>
    <row r="452" spans="20:70" s="53" customFormat="1" x14ac:dyDescent="0.25">
      <c r="T452" s="94">
        <v>3522</v>
      </c>
      <c r="U452" s="54" t="s">
        <v>718</v>
      </c>
      <c r="V452" s="62">
        <v>45657.547222222223</v>
      </c>
      <c r="W452" s="54" t="s">
        <v>673</v>
      </c>
      <c r="X452" s="54" t="s">
        <v>5</v>
      </c>
      <c r="Y452" s="54">
        <v>1</v>
      </c>
      <c r="Z452" s="54" t="s">
        <v>506</v>
      </c>
      <c r="AA452" s="54" t="s">
        <v>620</v>
      </c>
      <c r="AB452" s="54" t="s">
        <v>624</v>
      </c>
      <c r="AC452" s="54" t="s">
        <v>1</v>
      </c>
      <c r="AD452" s="54" t="s">
        <v>1730</v>
      </c>
      <c r="AE452" s="54" t="s">
        <v>604</v>
      </c>
      <c r="AF452" s="54" t="s">
        <v>590</v>
      </c>
      <c r="AG452" s="54" t="s">
        <v>1161</v>
      </c>
      <c r="AH452" s="54"/>
      <c r="AI452" s="54"/>
      <c r="AJ452" s="54" t="s">
        <v>688</v>
      </c>
      <c r="AK452" s="50" t="s">
        <v>452</v>
      </c>
      <c r="AL452" s="50" t="s">
        <v>452</v>
      </c>
      <c r="AM452" s="57" t="s">
        <v>874</v>
      </c>
      <c r="AN452" s="59">
        <v>44.866666666581295</v>
      </c>
      <c r="AO452" s="64" t="s">
        <v>710</v>
      </c>
      <c r="AP452" s="54" t="s">
        <v>125</v>
      </c>
      <c r="AQ452" s="54" t="s">
        <v>15</v>
      </c>
      <c r="AR452" s="54" t="s">
        <v>879</v>
      </c>
      <c r="AS452" s="54" t="s">
        <v>372</v>
      </c>
      <c r="AT452" s="54" t="s">
        <v>1180</v>
      </c>
      <c r="AU452" s="120">
        <v>186.534639</v>
      </c>
      <c r="AV452" s="120">
        <v>63.914572</v>
      </c>
      <c r="AW452" s="120">
        <v>179.36038600000001</v>
      </c>
      <c r="AX452" s="124">
        <v>429.809597</v>
      </c>
      <c r="AY452" s="52">
        <v>7.1330265131221715</v>
      </c>
      <c r="AZ452" s="52">
        <v>2</v>
      </c>
      <c r="BA452" s="52">
        <v>9.1330265131221715</v>
      </c>
      <c r="BB452" s="124">
        <v>1.2044200226721551</v>
      </c>
      <c r="BC452" s="54">
        <v>1</v>
      </c>
      <c r="BD452" s="54"/>
      <c r="BE452" s="54" t="s">
        <v>1489</v>
      </c>
      <c r="BF452" s="54" t="s">
        <v>1354</v>
      </c>
      <c r="BG452" s="54" t="s">
        <v>1355</v>
      </c>
      <c r="BH452" s="54"/>
      <c r="BI452" s="54"/>
      <c r="BJ452" s="54"/>
      <c r="BK452" s="54"/>
      <c r="BL452" s="54" t="s">
        <v>1135</v>
      </c>
      <c r="BM452" s="54"/>
      <c r="BN452" s="54"/>
      <c r="BO452" s="54"/>
      <c r="BP452" s="54"/>
      <c r="BQ452" s="54"/>
      <c r="BR452" s="61"/>
    </row>
    <row r="453" spans="20:70" s="53" customFormat="1" x14ac:dyDescent="0.25">
      <c r="T453" s="106">
        <v>3524</v>
      </c>
      <c r="U453" s="33" t="s">
        <v>742</v>
      </c>
      <c r="V453" s="39">
        <v>45657.632638888892</v>
      </c>
      <c r="W453" s="33" t="s">
        <v>585</v>
      </c>
      <c r="X453" s="33" t="s">
        <v>491</v>
      </c>
      <c r="Y453" s="33">
        <v>1</v>
      </c>
      <c r="Z453" s="33" t="s">
        <v>532</v>
      </c>
      <c r="AA453" s="33" t="s">
        <v>620</v>
      </c>
      <c r="AB453" s="33" t="s">
        <v>624</v>
      </c>
      <c r="AC453" s="33" t="s">
        <v>1</v>
      </c>
      <c r="AD453" s="33" t="s">
        <v>1730</v>
      </c>
      <c r="AE453" s="33" t="s">
        <v>1762</v>
      </c>
      <c r="AF453" s="33" t="s">
        <v>1763</v>
      </c>
      <c r="AG453" s="33" t="s">
        <v>546</v>
      </c>
      <c r="AH453" s="33"/>
      <c r="AI453" s="33"/>
      <c r="AJ453" s="33" t="s">
        <v>687</v>
      </c>
      <c r="AK453" s="40" t="s">
        <v>458</v>
      </c>
      <c r="AL453" s="40" t="s">
        <v>429</v>
      </c>
      <c r="AM453" s="43" t="s">
        <v>862</v>
      </c>
      <c r="AN453" s="45">
        <v>48.049999999988358</v>
      </c>
      <c r="AO453" s="67" t="s">
        <v>710</v>
      </c>
      <c r="AP453" s="33" t="s">
        <v>18</v>
      </c>
      <c r="AQ453" s="33" t="s">
        <v>88</v>
      </c>
      <c r="AR453" s="33" t="s">
        <v>1791</v>
      </c>
      <c r="AS453" s="33" t="s">
        <v>222</v>
      </c>
      <c r="AT453" s="33" t="s">
        <v>925</v>
      </c>
      <c r="AU453" s="119">
        <v>205.19892899999999</v>
      </c>
      <c r="AV453" s="119">
        <v>106.643429</v>
      </c>
      <c r="AW453" s="119">
        <v>100.05212299999999</v>
      </c>
      <c r="AX453" s="123">
        <v>411.89448099999998</v>
      </c>
      <c r="AY453" s="48">
        <v>7.2054271837104071</v>
      </c>
      <c r="AZ453" s="48">
        <v>2</v>
      </c>
      <c r="BA453" s="48">
        <v>9.2054271837104071</v>
      </c>
      <c r="BB453" s="123">
        <v>1.1949472610532625</v>
      </c>
      <c r="BC453" s="33">
        <v>1</v>
      </c>
      <c r="BD453" s="33"/>
      <c r="BE453" s="54" t="s">
        <v>1799</v>
      </c>
      <c r="BF453" s="33" t="s">
        <v>1751</v>
      </c>
      <c r="BG453" s="33" t="s">
        <v>1641</v>
      </c>
      <c r="BH453" s="33"/>
      <c r="BI453" s="33"/>
      <c r="BJ453" s="33"/>
      <c r="BK453" s="33"/>
      <c r="BL453" s="33" t="s">
        <v>1040</v>
      </c>
      <c r="BM453" s="33"/>
      <c r="BN453" s="33"/>
      <c r="BO453" s="33"/>
      <c r="BP453" s="33"/>
      <c r="BQ453" s="33"/>
      <c r="BR453" s="49"/>
    </row>
    <row r="454" spans="20:70" s="53" customFormat="1" x14ac:dyDescent="0.25">
      <c r="T454" s="94">
        <v>3532</v>
      </c>
      <c r="U454" s="54" t="s">
        <v>743</v>
      </c>
      <c r="V454" s="62">
        <v>45657.788888888892</v>
      </c>
      <c r="W454" s="54" t="s">
        <v>759</v>
      </c>
      <c r="X454" s="54" t="s">
        <v>481</v>
      </c>
      <c r="Y454" s="54">
        <v>1</v>
      </c>
      <c r="Z454" s="54" t="s">
        <v>487</v>
      </c>
      <c r="AA454" s="54" t="s">
        <v>620</v>
      </c>
      <c r="AB454" s="54" t="s">
        <v>624</v>
      </c>
      <c r="AC454" s="54" t="s">
        <v>1</v>
      </c>
      <c r="AD454" s="54" t="s">
        <v>1730</v>
      </c>
      <c r="AE454" s="54" t="s">
        <v>604</v>
      </c>
      <c r="AF454" s="54" t="s">
        <v>1696</v>
      </c>
      <c r="AG454" s="54" t="s">
        <v>1765</v>
      </c>
      <c r="AH454" s="54"/>
      <c r="AI454" s="54"/>
      <c r="AJ454" s="54" t="s">
        <v>688</v>
      </c>
      <c r="AK454" s="54" t="s">
        <v>451</v>
      </c>
      <c r="AL454" s="54" t="s">
        <v>432</v>
      </c>
      <c r="AM454" s="64" t="s">
        <v>874</v>
      </c>
      <c r="AN454" s="120">
        <v>39.066666666534729</v>
      </c>
      <c r="AO454" s="64" t="s">
        <v>710</v>
      </c>
      <c r="AP454" s="54" t="s">
        <v>127</v>
      </c>
      <c r="AQ454" s="54" t="s">
        <v>108</v>
      </c>
      <c r="AR454" s="54" t="s">
        <v>1739</v>
      </c>
      <c r="AS454" s="54" t="s">
        <v>280</v>
      </c>
      <c r="AT454" s="54" t="s">
        <v>1792</v>
      </c>
      <c r="AU454" s="120">
        <v>106.35921</v>
      </c>
      <c r="AV454" s="120">
        <v>49.450437999999998</v>
      </c>
      <c r="AW454" s="120">
        <v>72.297630999999996</v>
      </c>
      <c r="AX454" s="124">
        <v>228.10727900000001</v>
      </c>
      <c r="AY454" s="52">
        <v>3.9121065022624433</v>
      </c>
      <c r="AZ454" s="52">
        <v>2</v>
      </c>
      <c r="BA454" s="52">
        <v>5.9121065022624428</v>
      </c>
      <c r="BB454" s="124">
        <v>1.8605889450385449</v>
      </c>
      <c r="BC454" s="54">
        <v>1</v>
      </c>
      <c r="BD454" s="54"/>
      <c r="BE454" s="54" t="s">
        <v>1799</v>
      </c>
      <c r="BF454" s="54" t="s">
        <v>1798</v>
      </c>
      <c r="BG454" s="54" t="s">
        <v>1746</v>
      </c>
      <c r="BH454" s="54"/>
      <c r="BI454" s="54"/>
      <c r="BJ454" s="54"/>
      <c r="BK454" s="54"/>
      <c r="BL454" s="54" t="s">
        <v>1487</v>
      </c>
      <c r="BM454" s="54"/>
      <c r="BN454" s="54"/>
      <c r="BO454" s="54"/>
      <c r="BP454" s="54"/>
      <c r="BQ454" s="54"/>
      <c r="BR454" s="61"/>
    </row>
    <row r="455" spans="20:70" s="53" customFormat="1" x14ac:dyDescent="0.25">
      <c r="T455" s="106">
        <v>3540</v>
      </c>
      <c r="U455" s="33" t="s">
        <v>743</v>
      </c>
      <c r="V455" s="39">
        <v>45657.955555555556</v>
      </c>
      <c r="W455" s="33" t="s">
        <v>661</v>
      </c>
      <c r="X455" s="33" t="s">
        <v>489</v>
      </c>
      <c r="Y455" s="33">
        <v>1</v>
      </c>
      <c r="Z455" s="33" t="s">
        <v>8</v>
      </c>
      <c r="AA455" s="33" t="s">
        <v>620</v>
      </c>
      <c r="AB455" s="33" t="s">
        <v>621</v>
      </c>
      <c r="AC455" s="33" t="s">
        <v>1</v>
      </c>
      <c r="AD455" s="33" t="s">
        <v>1730</v>
      </c>
      <c r="AE455" s="33" t="s">
        <v>600</v>
      </c>
      <c r="AF455" s="33" t="s">
        <v>696</v>
      </c>
      <c r="AG455" s="33" t="s">
        <v>1717</v>
      </c>
      <c r="AH455" s="33"/>
      <c r="AI455" s="33"/>
      <c r="AJ455" s="33" t="s">
        <v>688</v>
      </c>
      <c r="AK455" s="33" t="s">
        <v>441</v>
      </c>
      <c r="AL455" s="33" t="e">
        <v>#N/A</v>
      </c>
      <c r="AM455" s="67" t="s">
        <v>874</v>
      </c>
      <c r="AN455" s="119">
        <v>34.066666666651145</v>
      </c>
      <c r="AO455" s="67" t="s">
        <v>710</v>
      </c>
      <c r="AP455" s="33" t="s">
        <v>120</v>
      </c>
      <c r="AQ455" s="33" t="s">
        <v>1741</v>
      </c>
      <c r="AR455" s="33" t="s">
        <v>872</v>
      </c>
      <c r="AS455" s="33" t="s">
        <v>1743</v>
      </c>
      <c r="AT455" s="33" t="s">
        <v>1742</v>
      </c>
      <c r="AU455" s="119">
        <v>89.727082999999993</v>
      </c>
      <c r="AV455" s="119" t="e">
        <v>#N/A</v>
      </c>
      <c r="AW455" s="119" t="e">
        <v>#N/A</v>
      </c>
      <c r="AX455" s="123">
        <v>200</v>
      </c>
      <c r="AY455" s="48" t="e">
        <v>#N/A</v>
      </c>
      <c r="AZ455" s="48">
        <v>2</v>
      </c>
      <c r="BA455" s="48" t="e">
        <v>#N/A</v>
      </c>
      <c r="BB455" s="123" t="e">
        <v>#N/A</v>
      </c>
      <c r="BC455" s="33">
        <v>1</v>
      </c>
      <c r="BD455" s="33"/>
      <c r="BE455" s="33" t="s">
        <v>1686</v>
      </c>
      <c r="BF455" s="33" t="s">
        <v>1357</v>
      </c>
      <c r="BG455" s="33" t="s">
        <v>1358</v>
      </c>
      <c r="BH455" s="33"/>
      <c r="BI455" s="33"/>
      <c r="BJ455" s="33"/>
      <c r="BK455" s="33"/>
      <c r="BL455" s="33" t="s">
        <v>1451</v>
      </c>
      <c r="BM455" s="33"/>
      <c r="BN455" s="33"/>
      <c r="BO455" s="33"/>
      <c r="BP455" s="33"/>
      <c r="BQ455" s="33"/>
      <c r="BR455" s="49"/>
    </row>
    <row r="456" spans="20:70" s="53" customFormat="1" x14ac:dyDescent="0.25">
      <c r="T456" s="94">
        <v>3541</v>
      </c>
      <c r="U456" s="54" t="s">
        <v>717</v>
      </c>
      <c r="V456" s="62">
        <v>45658.570138888892</v>
      </c>
      <c r="W456" s="54" t="s">
        <v>558</v>
      </c>
      <c r="X456" s="54" t="s">
        <v>500</v>
      </c>
      <c r="Y456" s="54">
        <v>1</v>
      </c>
      <c r="Z456" s="54" t="s">
        <v>6</v>
      </c>
      <c r="AA456" s="54" t="s">
        <v>620</v>
      </c>
      <c r="AB456" s="54" t="s">
        <v>624</v>
      </c>
      <c r="AC456" s="54" t="s">
        <v>531</v>
      </c>
      <c r="AD456" s="54" t="s">
        <v>1730</v>
      </c>
      <c r="AE456" s="54" t="s">
        <v>593</v>
      </c>
      <c r="AF456" s="54" t="s">
        <v>517</v>
      </c>
      <c r="AG456" s="54" t="s">
        <v>565</v>
      </c>
      <c r="AH456" s="54"/>
      <c r="AI456" s="54" t="s">
        <v>514</v>
      </c>
      <c r="AJ456" s="54" t="s">
        <v>688</v>
      </c>
      <c r="AK456" s="54" t="s">
        <v>458</v>
      </c>
      <c r="AL456" s="54" t="s">
        <v>453</v>
      </c>
      <c r="AM456" s="64" t="s">
        <v>874</v>
      </c>
      <c r="AN456" s="120">
        <v>21.316666666651145</v>
      </c>
      <c r="AO456" s="64" t="s">
        <v>710</v>
      </c>
      <c r="AP456" s="54" t="s">
        <v>119</v>
      </c>
      <c r="AQ456" s="54" t="s">
        <v>145</v>
      </c>
      <c r="AR456" s="54" t="s">
        <v>1405</v>
      </c>
      <c r="AS456" s="54" t="s">
        <v>274</v>
      </c>
      <c r="AT456" s="54" t="s">
        <v>937</v>
      </c>
      <c r="AU456" s="120">
        <v>200.26759200000001</v>
      </c>
      <c r="AV456" s="120">
        <v>94.022693000000004</v>
      </c>
      <c r="AW456" s="120">
        <v>171.01308599999999</v>
      </c>
      <c r="AX456" s="124">
        <v>465.30337100000003</v>
      </c>
      <c r="AY456" s="52">
        <v>7.9243090895927608</v>
      </c>
      <c r="AZ456" s="52">
        <v>2</v>
      </c>
      <c r="BA456" s="52">
        <v>9.9243090895927608</v>
      </c>
      <c r="BB456" s="124">
        <v>1.1083895010419693</v>
      </c>
      <c r="BC456" s="54">
        <v>1</v>
      </c>
      <c r="BD456" s="54"/>
      <c r="BE456" s="54" t="s">
        <v>1489</v>
      </c>
      <c r="BF456" s="54" t="s">
        <v>1319</v>
      </c>
      <c r="BG456" s="54" t="s">
        <v>1320</v>
      </c>
      <c r="BH456" s="54"/>
      <c r="BI456" s="54"/>
      <c r="BJ456" s="54"/>
      <c r="BK456" s="54"/>
      <c r="BL456" s="54" t="s">
        <v>1054</v>
      </c>
      <c r="BM456" s="54"/>
      <c r="BN456" s="54"/>
      <c r="BO456" s="54"/>
      <c r="BP456" s="54"/>
      <c r="BQ456" s="54"/>
      <c r="BR456" s="61"/>
    </row>
    <row r="457" spans="20:70" s="53" customFormat="1" x14ac:dyDescent="0.25">
      <c r="T457" s="94">
        <v>3544</v>
      </c>
      <c r="U457" s="54" t="s">
        <v>745</v>
      </c>
      <c r="V457" s="54">
        <v>45658.603472222225</v>
      </c>
      <c r="W457" s="54" t="s">
        <v>1773</v>
      </c>
      <c r="X457" s="54" t="s">
        <v>553</v>
      </c>
      <c r="Y457" s="54">
        <v>2</v>
      </c>
      <c r="Z457" s="54" t="s">
        <v>554</v>
      </c>
      <c r="AA457" s="54" t="s">
        <v>621</v>
      </c>
      <c r="AB457" s="54" t="s">
        <v>622</v>
      </c>
      <c r="AC457" s="54" t="s">
        <v>1</v>
      </c>
      <c r="AD457" s="54" t="s">
        <v>1730</v>
      </c>
      <c r="AE457" s="54" t="s">
        <v>1000</v>
      </c>
      <c r="AF457" s="54" t="s">
        <v>757</v>
      </c>
      <c r="AG457" s="54" t="s">
        <v>1774</v>
      </c>
      <c r="AH457" s="54"/>
      <c r="AI457" s="54"/>
      <c r="AJ457" s="54" t="s">
        <v>687</v>
      </c>
      <c r="AK457" s="54" t="s">
        <v>435</v>
      </c>
      <c r="AL457" s="54" t="s">
        <v>436</v>
      </c>
      <c r="AM457" s="64" t="s">
        <v>874</v>
      </c>
      <c r="AN457" s="120">
        <v>22.016666666662786</v>
      </c>
      <c r="AO457" s="64" t="s">
        <v>710</v>
      </c>
      <c r="AP457" s="54" t="s">
        <v>33</v>
      </c>
      <c r="AQ457" s="54" t="s">
        <v>50</v>
      </c>
      <c r="AR457" s="54" t="s">
        <v>1625</v>
      </c>
      <c r="AS457" s="54" t="s">
        <v>175</v>
      </c>
      <c r="AT457" s="54" t="s">
        <v>1793</v>
      </c>
      <c r="AU457" s="120">
        <v>63.818027000000001</v>
      </c>
      <c r="AV457" s="120">
        <v>139.35917000000001</v>
      </c>
      <c r="AW457" s="120">
        <v>72.198566</v>
      </c>
      <c r="AX457" s="124">
        <v>275.37576300000001</v>
      </c>
      <c r="AY457" s="52">
        <v>5.3716022633484162</v>
      </c>
      <c r="AZ457" s="52">
        <v>2</v>
      </c>
      <c r="BA457" s="52">
        <v>7.3716022633484162</v>
      </c>
      <c r="BB457" s="124">
        <v>1.4922129012157868</v>
      </c>
      <c r="BC457" s="54">
        <v>2</v>
      </c>
      <c r="BD457" s="54"/>
      <c r="BE457" s="54" t="s">
        <v>1657</v>
      </c>
      <c r="BF457" s="54">
        <v>44032</v>
      </c>
      <c r="BG457" s="54">
        <v>53034</v>
      </c>
      <c r="BH457" s="54">
        <v>44026</v>
      </c>
      <c r="BI457" s="54">
        <v>53018</v>
      </c>
      <c r="BJ457" s="54">
        <v>44013</v>
      </c>
      <c r="BK457" s="54">
        <v>53035</v>
      </c>
      <c r="BL457" s="54" t="s">
        <v>1095</v>
      </c>
      <c r="BM457" s="54" t="s">
        <v>988</v>
      </c>
      <c r="BN457" s="54" t="s">
        <v>1063</v>
      </c>
      <c r="BO457" s="54"/>
      <c r="BP457" s="54"/>
      <c r="BQ457" s="54"/>
      <c r="BR457" s="61"/>
    </row>
    <row r="458" spans="20:70" s="53" customFormat="1" x14ac:dyDescent="0.25">
      <c r="T458" s="94">
        <v>3550</v>
      </c>
      <c r="U458" s="54" t="s">
        <v>717</v>
      </c>
      <c r="V458" s="54">
        <v>45658.897222222222</v>
      </c>
      <c r="W458" s="54" t="s">
        <v>588</v>
      </c>
      <c r="X458" s="54" t="s">
        <v>500</v>
      </c>
      <c r="Y458" s="54">
        <v>2</v>
      </c>
      <c r="Z458" s="54" t="s">
        <v>492</v>
      </c>
      <c r="AA458" s="54" t="s">
        <v>620</v>
      </c>
      <c r="AB458" s="54" t="s">
        <v>624</v>
      </c>
      <c r="AC458" s="54" t="s">
        <v>531</v>
      </c>
      <c r="AD458" s="54" t="s">
        <v>1730</v>
      </c>
      <c r="AE458" s="54" t="s">
        <v>1779</v>
      </c>
      <c r="AF458" s="54" t="s">
        <v>1423</v>
      </c>
      <c r="AG458" s="54" t="s">
        <v>671</v>
      </c>
      <c r="AH458" s="54"/>
      <c r="AI458" s="54" t="s">
        <v>633</v>
      </c>
      <c r="AJ458" s="54" t="s">
        <v>688</v>
      </c>
      <c r="AK458" s="54" t="s">
        <v>449</v>
      </c>
      <c r="AL458" s="54" t="s">
        <v>449</v>
      </c>
      <c r="AM458" s="64" t="s">
        <v>874</v>
      </c>
      <c r="AN458" s="120">
        <v>19.016666666662786</v>
      </c>
      <c r="AO458" s="64" t="s">
        <v>710</v>
      </c>
      <c r="AP458" s="54" t="s">
        <v>92</v>
      </c>
      <c r="AQ458" s="54" t="s">
        <v>160</v>
      </c>
      <c r="AR458" s="54" t="s">
        <v>1440</v>
      </c>
      <c r="AS458" s="54" t="s">
        <v>294</v>
      </c>
      <c r="AT458" s="54" t="s">
        <v>945</v>
      </c>
      <c r="AU458" s="120">
        <v>142.05129199999999</v>
      </c>
      <c r="AV458" s="120">
        <v>2.0815489999999999</v>
      </c>
      <c r="AW458" s="120">
        <v>140.96962500000001</v>
      </c>
      <c r="AX458" s="124">
        <v>285.10246599999999</v>
      </c>
      <c r="AY458" s="52">
        <v>4.4031455773755654</v>
      </c>
      <c r="AZ458" s="52">
        <v>2</v>
      </c>
      <c r="BA458" s="52">
        <v>6.4031455773755654</v>
      </c>
      <c r="BB458" s="124">
        <v>1.7179056554432628</v>
      </c>
      <c r="BC458" s="54">
        <v>2</v>
      </c>
      <c r="BD458" s="54"/>
      <c r="BE458" s="54" t="s">
        <v>1489</v>
      </c>
      <c r="BF458" s="54" t="s">
        <v>1315</v>
      </c>
      <c r="BG458" s="54" t="s">
        <v>1316</v>
      </c>
      <c r="BH458" s="54" t="s">
        <v>1315</v>
      </c>
      <c r="BI458" s="54" t="s">
        <v>1316</v>
      </c>
      <c r="BJ458" s="54"/>
      <c r="BK458" s="54"/>
      <c r="BL458" s="54" t="s">
        <v>1162</v>
      </c>
      <c r="BM458" s="54" t="s">
        <v>1162</v>
      </c>
      <c r="BN458" s="54"/>
      <c r="BO458" s="54"/>
      <c r="BP458" s="54"/>
      <c r="BQ458" s="54"/>
      <c r="BR458" s="61"/>
    </row>
    <row r="459" spans="20:70" s="53" customFormat="1" x14ac:dyDescent="0.25">
      <c r="T459" s="94">
        <v>3555</v>
      </c>
      <c r="U459" s="54" t="s">
        <v>743</v>
      </c>
      <c r="V459" s="54">
        <v>45659.451388888891</v>
      </c>
      <c r="W459" s="54" t="s">
        <v>582</v>
      </c>
      <c r="X459" s="54" t="s">
        <v>491</v>
      </c>
      <c r="Y459" s="54">
        <v>1</v>
      </c>
      <c r="Z459" s="54" t="s">
        <v>8</v>
      </c>
      <c r="AA459" s="54" t="s">
        <v>620</v>
      </c>
      <c r="AB459" s="54" t="s">
        <v>624</v>
      </c>
      <c r="AC459" s="54" t="s">
        <v>531</v>
      </c>
      <c r="AD459" s="54" t="s">
        <v>1730</v>
      </c>
      <c r="AE459" s="54" t="s">
        <v>593</v>
      </c>
      <c r="AF459" s="54" t="s">
        <v>696</v>
      </c>
      <c r="AG459" s="54" t="s">
        <v>696</v>
      </c>
      <c r="AH459" s="54"/>
      <c r="AI459" s="54" t="s">
        <v>630</v>
      </c>
      <c r="AJ459" s="54" t="s">
        <v>688</v>
      </c>
      <c r="AK459" s="54" t="s">
        <v>441</v>
      </c>
      <c r="AL459" s="54" t="s">
        <v>441</v>
      </c>
      <c r="AM459" s="64" t="s">
        <v>874</v>
      </c>
      <c r="AN459" s="120">
        <v>0.16666666668606922</v>
      </c>
      <c r="AO459" s="64" t="s">
        <v>710</v>
      </c>
      <c r="AP459" s="54" t="s">
        <v>120</v>
      </c>
      <c r="AQ459" s="54" t="s">
        <v>120</v>
      </c>
      <c r="AR459" s="54" t="s">
        <v>872</v>
      </c>
      <c r="AS459" s="54" t="s">
        <v>250</v>
      </c>
      <c r="AT459" s="54" t="s">
        <v>872</v>
      </c>
      <c r="AU459" s="120">
        <v>89.727082999999993</v>
      </c>
      <c r="AV459" s="120">
        <v>0</v>
      </c>
      <c r="AW459" s="120">
        <v>89.727082999999993</v>
      </c>
      <c r="AX459" s="124">
        <v>179.45416599999999</v>
      </c>
      <c r="AY459" s="52">
        <v>2.7608333230769229</v>
      </c>
      <c r="AZ459" s="52">
        <v>2</v>
      </c>
      <c r="BA459" s="52">
        <v>4.7608333230769233</v>
      </c>
      <c r="BB459" s="124">
        <v>2.3105198719476925</v>
      </c>
      <c r="BC459" s="54">
        <v>1</v>
      </c>
      <c r="BD459" s="54"/>
      <c r="BE459" s="54" t="s">
        <v>1657</v>
      </c>
      <c r="BF459" s="54">
        <v>44037</v>
      </c>
      <c r="BG459" s="54">
        <v>53007</v>
      </c>
      <c r="BH459" s="54"/>
      <c r="BI459" s="54"/>
      <c r="BJ459" s="54"/>
      <c r="BK459" s="54"/>
      <c r="BL459" s="54" t="s">
        <v>1067</v>
      </c>
      <c r="BM459" s="54"/>
      <c r="BN459" s="54"/>
      <c r="BO459" s="54"/>
      <c r="BP459" s="54"/>
      <c r="BQ459" s="54"/>
      <c r="BR459" s="61"/>
    </row>
    <row r="460" spans="20:70" s="53" customFormat="1" x14ac:dyDescent="0.25">
      <c r="T460" s="166">
        <v>3518</v>
      </c>
      <c r="U460" s="166" t="s">
        <v>745</v>
      </c>
      <c r="V460" s="167">
        <v>45649.56527777778</v>
      </c>
      <c r="W460" s="172" t="s">
        <v>587</v>
      </c>
      <c r="X460" s="166" t="s">
        <v>485</v>
      </c>
      <c r="Y460" s="166">
        <v>1</v>
      </c>
      <c r="Z460" s="166" t="s">
        <v>689</v>
      </c>
      <c r="AA460" s="166" t="s">
        <v>620</v>
      </c>
      <c r="AB460" s="166" t="s">
        <v>621</v>
      </c>
      <c r="AC460" s="166" t="s">
        <v>1</v>
      </c>
      <c r="AD460" s="166" t="s">
        <v>1733</v>
      </c>
      <c r="AE460" s="166" t="s">
        <v>594</v>
      </c>
      <c r="AF460" s="172" t="s">
        <v>561</v>
      </c>
      <c r="AG460" s="172" t="s">
        <v>490</v>
      </c>
      <c r="AH460" s="168" t="s">
        <v>1595</v>
      </c>
      <c r="AI460" s="168"/>
      <c r="AJ460" s="166" t="s">
        <v>688</v>
      </c>
      <c r="AK460" s="173" t="s">
        <v>427</v>
      </c>
      <c r="AL460" s="173" t="s">
        <v>440</v>
      </c>
      <c r="AM460" s="174" t="s">
        <v>862</v>
      </c>
      <c r="AN460" s="175">
        <v>266.43333333323244</v>
      </c>
      <c r="AO460" s="168" t="s">
        <v>710</v>
      </c>
      <c r="AP460" s="166" t="s">
        <v>87</v>
      </c>
      <c r="AQ460" s="166" t="s">
        <v>123</v>
      </c>
      <c r="AR460" s="166" t="s">
        <v>924</v>
      </c>
      <c r="AS460" s="166" t="s">
        <v>297</v>
      </c>
      <c r="AT460" s="166" t="s">
        <v>936</v>
      </c>
      <c r="AU460" s="169">
        <v>79.987075000000004</v>
      </c>
      <c r="AV460" s="169">
        <v>92.675931000000006</v>
      </c>
      <c r="AW460" s="169">
        <v>83.239863</v>
      </c>
      <c r="AX460" s="170">
        <v>255.90286900000001</v>
      </c>
      <c r="AY460" s="171">
        <v>4.6917938027149324</v>
      </c>
      <c r="AZ460" s="171">
        <v>2</v>
      </c>
      <c r="BA460" s="171">
        <v>6.6917938027149324</v>
      </c>
      <c r="BB460" s="170">
        <v>1.6438043855351883</v>
      </c>
      <c r="BC460" s="166">
        <v>1</v>
      </c>
      <c r="BD460" s="171">
        <v>0.60834489115590296</v>
      </c>
      <c r="BE460" s="166" t="s">
        <v>1488</v>
      </c>
      <c r="BF460" s="166" t="s">
        <v>1649</v>
      </c>
      <c r="BG460" s="166" t="s">
        <v>1650</v>
      </c>
      <c r="BH460" s="166"/>
      <c r="BI460" s="166"/>
      <c r="BJ460" s="166"/>
      <c r="BK460" s="166"/>
      <c r="BL460" s="166" t="s">
        <v>1651</v>
      </c>
      <c r="BM460" s="166"/>
      <c r="BN460" s="166"/>
      <c r="BO460" s="166"/>
      <c r="BP460" s="166"/>
      <c r="BQ460" s="166"/>
      <c r="BR460" s="166"/>
    </row>
    <row r="461" spans="20:70" s="53" customFormat="1" x14ac:dyDescent="0.25">
      <c r="T461" s="166">
        <v>3504</v>
      </c>
      <c r="U461" s="166" t="s">
        <v>718</v>
      </c>
      <c r="V461" s="167">
        <v>45656.519444444442</v>
      </c>
      <c r="W461" s="166" t="s">
        <v>1732</v>
      </c>
      <c r="X461" s="166" t="s">
        <v>744</v>
      </c>
      <c r="Y461" s="166">
        <v>7</v>
      </c>
      <c r="Z461" s="166" t="s">
        <v>8</v>
      </c>
      <c r="AA461" s="166" t="s">
        <v>637</v>
      </c>
      <c r="AB461" s="166" t="s">
        <v>624</v>
      </c>
      <c r="AC461" s="166" t="s">
        <v>1</v>
      </c>
      <c r="AD461" s="166" t="s">
        <v>1733</v>
      </c>
      <c r="AE461" s="166" t="s">
        <v>604</v>
      </c>
      <c r="AF461" s="166" t="s">
        <v>827</v>
      </c>
      <c r="AG461" s="166" t="s">
        <v>1717</v>
      </c>
      <c r="AH461" s="166"/>
      <c r="AI461" s="166"/>
      <c r="AJ461" s="166" t="s">
        <v>688</v>
      </c>
      <c r="AK461" s="173" t="s">
        <v>472</v>
      </c>
      <c r="AL461" s="173" t="e">
        <v>#N/A</v>
      </c>
      <c r="AM461" s="174" t="s">
        <v>862</v>
      </c>
      <c r="AN461" s="175">
        <v>93.533333333325572</v>
      </c>
      <c r="AO461" s="168" t="s">
        <v>710</v>
      </c>
      <c r="AP461" s="166" t="s">
        <v>77</v>
      </c>
      <c r="AQ461" s="166" t="s">
        <v>1741</v>
      </c>
      <c r="AR461" s="166" t="s">
        <v>873</v>
      </c>
      <c r="AS461" s="166" t="s">
        <v>1802</v>
      </c>
      <c r="AT461" s="166" t="s">
        <v>1742</v>
      </c>
      <c r="AU461" s="169">
        <v>176.13875999999999</v>
      </c>
      <c r="AV461" s="169" t="e">
        <v>#N/A</v>
      </c>
      <c r="AW461" s="169" t="e">
        <v>#N/A</v>
      </c>
      <c r="AX461" s="170">
        <v>200</v>
      </c>
      <c r="AY461" s="171" t="e">
        <v>#N/A</v>
      </c>
      <c r="AZ461" s="171">
        <v>2</v>
      </c>
      <c r="BA461" s="171" t="e">
        <v>#N/A</v>
      </c>
      <c r="BB461" s="170" t="e">
        <v>#N/A</v>
      </c>
      <c r="BC461" s="166">
        <v>7</v>
      </c>
      <c r="BD461" s="171" t="e">
        <v>#N/A</v>
      </c>
      <c r="BE461" s="166" t="s">
        <v>1464</v>
      </c>
      <c r="BF461" s="166" t="s">
        <v>1357</v>
      </c>
      <c r="BG461" s="166" t="s">
        <v>1358</v>
      </c>
      <c r="BH461" s="166" t="s">
        <v>1447</v>
      </c>
      <c r="BI461" s="166" t="s">
        <v>1448</v>
      </c>
      <c r="BJ461" s="166" t="s">
        <v>1445</v>
      </c>
      <c r="BK461" s="166" t="s">
        <v>1446</v>
      </c>
      <c r="BL461" s="166" t="s">
        <v>1451</v>
      </c>
      <c r="BM461" s="166" t="s">
        <v>1450</v>
      </c>
      <c r="BN461" s="166" t="s">
        <v>1449</v>
      </c>
      <c r="BO461" s="166" t="s">
        <v>1689</v>
      </c>
      <c r="BP461" s="166"/>
      <c r="BQ461" s="166"/>
      <c r="BR461" s="166"/>
    </row>
    <row r="462" spans="20:70" s="53" customFormat="1" x14ac:dyDescent="0.25">
      <c r="T462" s="166">
        <v>3504</v>
      </c>
      <c r="U462" s="166" t="s">
        <v>718</v>
      </c>
      <c r="V462" s="167">
        <v>45656.519444444442</v>
      </c>
      <c r="W462" s="166" t="s">
        <v>1732</v>
      </c>
      <c r="X462" s="166" t="s">
        <v>744</v>
      </c>
      <c r="Y462" s="166">
        <v>7</v>
      </c>
      <c r="Z462" s="166" t="s">
        <v>8</v>
      </c>
      <c r="AA462" s="166" t="s">
        <v>637</v>
      </c>
      <c r="AB462" s="166" t="s">
        <v>624</v>
      </c>
      <c r="AC462" s="166" t="s">
        <v>1</v>
      </c>
      <c r="AD462" s="166" t="s">
        <v>1733</v>
      </c>
      <c r="AE462" s="166" t="s">
        <v>604</v>
      </c>
      <c r="AF462" s="166" t="s">
        <v>827</v>
      </c>
      <c r="AG462" s="166" t="s">
        <v>1717</v>
      </c>
      <c r="AH462" s="166"/>
      <c r="AI462" s="166"/>
      <c r="AJ462" s="166" t="s">
        <v>688</v>
      </c>
      <c r="AK462" s="173" t="s">
        <v>472</v>
      </c>
      <c r="AL462" s="173" t="e">
        <v>#N/A</v>
      </c>
      <c r="AM462" s="174" t="s">
        <v>862</v>
      </c>
      <c r="AN462" s="175">
        <v>93.533333333325572</v>
      </c>
      <c r="AO462" s="168" t="s">
        <v>710</v>
      </c>
      <c r="AP462" s="166" t="s">
        <v>77</v>
      </c>
      <c r="AQ462" s="166" t="s">
        <v>1741</v>
      </c>
      <c r="AR462" s="166" t="s">
        <v>873</v>
      </c>
      <c r="AS462" s="166" t="s">
        <v>1802</v>
      </c>
      <c r="AT462" s="166" t="s">
        <v>1742</v>
      </c>
      <c r="AU462" s="169">
        <v>176.13875999999999</v>
      </c>
      <c r="AV462" s="169" t="e">
        <v>#N/A</v>
      </c>
      <c r="AW462" s="169" t="e">
        <v>#N/A</v>
      </c>
      <c r="AX462" s="170">
        <v>200</v>
      </c>
      <c r="AY462" s="171" t="e">
        <v>#N/A</v>
      </c>
      <c r="AZ462" s="171">
        <v>2</v>
      </c>
      <c r="BA462" s="171" t="e">
        <v>#N/A</v>
      </c>
      <c r="BB462" s="170" t="e">
        <v>#N/A</v>
      </c>
      <c r="BC462" s="166">
        <v>7</v>
      </c>
      <c r="BD462" s="171" t="e">
        <v>#N/A</v>
      </c>
      <c r="BE462" s="166" t="s">
        <v>1464</v>
      </c>
      <c r="BF462" s="166" t="s">
        <v>1532</v>
      </c>
      <c r="BG462" s="166" t="s">
        <v>1533</v>
      </c>
      <c r="BH462" s="166"/>
      <c r="BI462" s="166"/>
      <c r="BJ462" s="166"/>
      <c r="BK462" s="166"/>
      <c r="BL462" s="166" t="s">
        <v>1689</v>
      </c>
      <c r="BM462" s="166"/>
      <c r="BN462" s="166"/>
      <c r="BO462" s="166"/>
      <c r="BP462" s="166"/>
      <c r="BQ462" s="166"/>
      <c r="BR462" s="166"/>
    </row>
    <row r="463" spans="20:70" s="53" customFormat="1" x14ac:dyDescent="0.25">
      <c r="T463" s="166">
        <v>3543</v>
      </c>
      <c r="U463" s="166" t="s">
        <v>718</v>
      </c>
      <c r="V463" s="167">
        <v>45658.590277777781</v>
      </c>
      <c r="W463" s="166" t="s">
        <v>822</v>
      </c>
      <c r="X463" s="166" t="s">
        <v>719</v>
      </c>
      <c r="Y463" s="166">
        <v>2</v>
      </c>
      <c r="Z463" s="166" t="s">
        <v>7</v>
      </c>
      <c r="AA463" s="166" t="s">
        <v>621</v>
      </c>
      <c r="AB463" s="166" t="s">
        <v>621</v>
      </c>
      <c r="AC463" s="166" t="s">
        <v>1</v>
      </c>
      <c r="AD463" s="166" t="s">
        <v>1733</v>
      </c>
      <c r="AE463" s="166" t="s">
        <v>601</v>
      </c>
      <c r="AF463" s="166" t="s">
        <v>682</v>
      </c>
      <c r="AG463" s="166" t="s">
        <v>1513</v>
      </c>
      <c r="AH463" s="166"/>
      <c r="AI463" s="166"/>
      <c r="AJ463" s="166" t="s">
        <v>688</v>
      </c>
      <c r="AK463" s="166" t="s">
        <v>442</v>
      </c>
      <c r="AL463" s="166" t="s">
        <v>442</v>
      </c>
      <c r="AM463" s="168" t="s">
        <v>874</v>
      </c>
      <c r="AN463" s="169">
        <v>38.833333333313931</v>
      </c>
      <c r="AO463" s="168" t="s">
        <v>710</v>
      </c>
      <c r="AP463" s="166" t="s">
        <v>25</v>
      </c>
      <c r="AQ463" s="166" t="s">
        <v>28</v>
      </c>
      <c r="AR463" s="166" t="s">
        <v>1225</v>
      </c>
      <c r="AS463" s="166" t="s">
        <v>315</v>
      </c>
      <c r="AT463" s="166" t="s">
        <v>1522</v>
      </c>
      <c r="AU463" s="169">
        <v>104.085866</v>
      </c>
      <c r="AV463" s="169">
        <v>15.975973</v>
      </c>
      <c r="AW463" s="169">
        <v>99.027780000000007</v>
      </c>
      <c r="AX463" s="170">
        <v>219.089619</v>
      </c>
      <c r="AY463" s="171">
        <v>3.5007305701357465</v>
      </c>
      <c r="AZ463" s="171">
        <v>2</v>
      </c>
      <c r="BA463" s="171">
        <v>5.5007305701357465</v>
      </c>
      <c r="BB463" s="170">
        <v>1.999734373415883</v>
      </c>
      <c r="BC463" s="166">
        <v>2</v>
      </c>
      <c r="BD463" s="166"/>
      <c r="BE463" s="54" t="s">
        <v>1657</v>
      </c>
      <c r="BF463" s="166">
        <v>44037</v>
      </c>
      <c r="BG463" s="166">
        <v>53007</v>
      </c>
      <c r="BH463" s="166"/>
      <c r="BI463" s="166"/>
      <c r="BJ463" s="166"/>
      <c r="BK463" s="166"/>
      <c r="BL463" s="166" t="s">
        <v>1100</v>
      </c>
      <c r="BM463" s="166"/>
      <c r="BN463" s="166"/>
      <c r="BO463" s="166"/>
      <c r="BP463" s="166"/>
      <c r="BQ463" s="166"/>
      <c r="BR463" s="166"/>
    </row>
    <row r="464" spans="20:70" s="53" customFormat="1" x14ac:dyDescent="0.25">
      <c r="T464" s="166">
        <v>3553</v>
      </c>
      <c r="U464" s="166" t="s">
        <v>717</v>
      </c>
      <c r="V464" s="167">
        <v>45659.03402777778</v>
      </c>
      <c r="W464" s="166" t="s">
        <v>1772</v>
      </c>
      <c r="X464" s="166" t="s">
        <v>500</v>
      </c>
      <c r="Y464" s="166">
        <v>3</v>
      </c>
      <c r="Z464" s="166" t="s">
        <v>6</v>
      </c>
      <c r="AA464" s="166" t="s">
        <v>624</v>
      </c>
      <c r="AB464" s="166" t="s">
        <v>624</v>
      </c>
      <c r="AC464" s="166" t="s">
        <v>1</v>
      </c>
      <c r="AD464" s="166" t="s">
        <v>1733</v>
      </c>
      <c r="AE464" s="166" t="s">
        <v>593</v>
      </c>
      <c r="AF464" s="166" t="s">
        <v>517</v>
      </c>
      <c r="AG464" s="166" t="s">
        <v>565</v>
      </c>
      <c r="AH464" s="166"/>
      <c r="AI464" s="166"/>
      <c r="AJ464" s="166" t="s">
        <v>688</v>
      </c>
      <c r="AK464" s="166" t="s">
        <v>458</v>
      </c>
      <c r="AL464" s="166" t="s">
        <v>453</v>
      </c>
      <c r="AM464" s="168" t="s">
        <v>874</v>
      </c>
      <c r="AN464" s="169">
        <v>34.183333333348855</v>
      </c>
      <c r="AO464" s="168" t="s">
        <v>710</v>
      </c>
      <c r="AP464" s="166" t="s">
        <v>119</v>
      </c>
      <c r="AQ464" s="166" t="s">
        <v>145</v>
      </c>
      <c r="AR464" s="166" t="s">
        <v>1405</v>
      </c>
      <c r="AS464" s="166" t="s">
        <v>274</v>
      </c>
      <c r="AT464" s="166" t="s">
        <v>937</v>
      </c>
      <c r="AU464" s="169">
        <v>200.26759200000001</v>
      </c>
      <c r="AV464" s="169">
        <v>94.022693000000004</v>
      </c>
      <c r="AW464" s="169">
        <v>171.01308599999999</v>
      </c>
      <c r="AX464" s="170">
        <v>465.30337100000003</v>
      </c>
      <c r="AY464" s="171">
        <v>7.9243090895927608</v>
      </c>
      <c r="AZ464" s="171">
        <v>2</v>
      </c>
      <c r="BA464" s="171">
        <v>9.9243090895927608</v>
      </c>
      <c r="BB464" s="170">
        <v>1.1083895010419693</v>
      </c>
      <c r="BC464" s="166">
        <v>3</v>
      </c>
      <c r="BD464" s="166"/>
      <c r="BE464" s="54" t="s">
        <v>1657</v>
      </c>
      <c r="BF464" s="166">
        <v>44045</v>
      </c>
      <c r="BG464" s="166">
        <v>53004</v>
      </c>
      <c r="BH464" s="166">
        <v>44026</v>
      </c>
      <c r="BI464" s="166">
        <v>53006</v>
      </c>
      <c r="BJ464" s="166">
        <v>44032</v>
      </c>
      <c r="BK464" s="166">
        <v>53003</v>
      </c>
      <c r="BL464" s="166" t="s">
        <v>987</v>
      </c>
      <c r="BM464" s="166" t="s">
        <v>988</v>
      </c>
      <c r="BN464" s="166" t="s">
        <v>1095</v>
      </c>
      <c r="BO464" s="166"/>
      <c r="BP464" s="166"/>
      <c r="BQ464" s="166"/>
      <c r="BR464" s="166"/>
    </row>
    <row r="465" spans="20:70" s="53" customFormat="1" x14ac:dyDescent="0.25">
      <c r="T465" s="94">
        <v>3568</v>
      </c>
      <c r="U465" s="54" t="s">
        <v>743</v>
      </c>
      <c r="V465" s="62">
        <v>45659.882638888892</v>
      </c>
      <c r="W465" s="54" t="s">
        <v>1707</v>
      </c>
      <c r="X465" s="54" t="s">
        <v>481</v>
      </c>
      <c r="Y465" s="54">
        <v>1</v>
      </c>
      <c r="Z465" s="54" t="s">
        <v>492</v>
      </c>
      <c r="AA465" s="54" t="s">
        <v>620</v>
      </c>
      <c r="AB465" s="54" t="s">
        <v>621</v>
      </c>
      <c r="AC465" s="54" t="s">
        <v>1</v>
      </c>
      <c r="AD465" s="54" t="s">
        <v>1733</v>
      </c>
      <c r="AE465" s="54" t="s">
        <v>1805</v>
      </c>
      <c r="AF465" s="54" t="s">
        <v>1495</v>
      </c>
      <c r="AG465" s="54" t="s">
        <v>1804</v>
      </c>
      <c r="AH465" s="54"/>
      <c r="AI465" s="54"/>
      <c r="AJ465" s="54" t="s">
        <v>688</v>
      </c>
      <c r="AK465" s="54" t="s">
        <v>453</v>
      </c>
      <c r="AL465" s="54" t="s">
        <v>453</v>
      </c>
      <c r="AM465" s="64" t="s">
        <v>874</v>
      </c>
      <c r="AN465" s="120">
        <v>26.816666666592937</v>
      </c>
      <c r="AO465" s="64" t="s">
        <v>710</v>
      </c>
      <c r="AP465" s="54" t="s">
        <v>138</v>
      </c>
      <c r="AQ465" s="54" t="s">
        <v>159</v>
      </c>
      <c r="AR465" s="54" t="s">
        <v>1600</v>
      </c>
      <c r="AS465" s="54" t="s">
        <v>290</v>
      </c>
      <c r="AT465" s="54" t="s">
        <v>1817</v>
      </c>
      <c r="AU465" s="120">
        <v>174.704294</v>
      </c>
      <c r="AV465" s="120">
        <v>15.210074000000001</v>
      </c>
      <c r="AW465" s="120">
        <v>161.35167000000001</v>
      </c>
      <c r="AX465" s="124">
        <v>351.26603799999998</v>
      </c>
      <c r="AY465" s="52">
        <v>5.527975847963801</v>
      </c>
      <c r="AZ465" s="52">
        <v>2</v>
      </c>
      <c r="BA465" s="52">
        <v>7.527975847963801</v>
      </c>
      <c r="BB465" s="124">
        <v>1.4612161651628208</v>
      </c>
      <c r="BC465" s="54">
        <v>1</v>
      </c>
      <c r="BD465" s="54"/>
      <c r="BE465" s="54" t="s">
        <v>1657</v>
      </c>
      <c r="BF465" s="54">
        <v>44039</v>
      </c>
      <c r="BG465" s="54">
        <v>53007</v>
      </c>
      <c r="BH465" s="54"/>
      <c r="BI465" s="54"/>
      <c r="BJ465" s="54"/>
      <c r="BK465" s="54"/>
      <c r="BL465" s="54" t="s">
        <v>1022</v>
      </c>
      <c r="BM465" s="54"/>
      <c r="BN465" s="54"/>
      <c r="BO465" s="54"/>
      <c r="BP465" s="54"/>
      <c r="BQ465" s="54"/>
      <c r="BR465" s="61"/>
    </row>
    <row r="466" spans="20:70" s="53" customFormat="1" x14ac:dyDescent="0.25">
      <c r="T466" s="94">
        <v>3585</v>
      </c>
      <c r="U466" s="54" t="s">
        <v>717</v>
      </c>
      <c r="V466" s="62">
        <v>45660.504861111112</v>
      </c>
      <c r="W466" s="54" t="s">
        <v>558</v>
      </c>
      <c r="X466" s="54" t="s">
        <v>500</v>
      </c>
      <c r="Y466" s="54">
        <v>1</v>
      </c>
      <c r="Z466" s="54" t="s">
        <v>492</v>
      </c>
      <c r="AA466" s="54" t="s">
        <v>620</v>
      </c>
      <c r="AB466" s="54" t="s">
        <v>624</v>
      </c>
      <c r="AC466" s="54" t="s">
        <v>531</v>
      </c>
      <c r="AD466" s="54" t="s">
        <v>1733</v>
      </c>
      <c r="AE466" s="54" t="s">
        <v>599</v>
      </c>
      <c r="AF466" s="54" t="s">
        <v>671</v>
      </c>
      <c r="AG466" s="54" t="s">
        <v>659</v>
      </c>
      <c r="AH466" s="54"/>
      <c r="AI466" s="54" t="s">
        <v>514</v>
      </c>
      <c r="AJ466" s="54" t="s">
        <v>688</v>
      </c>
      <c r="AK466" s="54" t="s">
        <v>449</v>
      </c>
      <c r="AL466" s="54" t="s">
        <v>449</v>
      </c>
      <c r="AM466" s="64" t="s">
        <v>874</v>
      </c>
      <c r="AN466" s="120">
        <v>1.8833333333604969</v>
      </c>
      <c r="AO466" s="64" t="s">
        <v>710</v>
      </c>
      <c r="AP466" s="54" t="s">
        <v>160</v>
      </c>
      <c r="AQ466" s="54" t="s">
        <v>91</v>
      </c>
      <c r="AR466" s="54" t="s">
        <v>945</v>
      </c>
      <c r="AS466" s="54" t="s">
        <v>287</v>
      </c>
      <c r="AT466" s="54" t="s">
        <v>946</v>
      </c>
      <c r="AU466" s="120">
        <v>140.96962500000001</v>
      </c>
      <c r="AV466" s="120">
        <v>5.2246509999999997</v>
      </c>
      <c r="AW466" s="120">
        <v>145.77092400000001</v>
      </c>
      <c r="AX466" s="124">
        <v>291.96519999999998</v>
      </c>
      <c r="AY466" s="52">
        <v>4.5343260262443437</v>
      </c>
      <c r="AZ466" s="52">
        <v>2</v>
      </c>
      <c r="BA466" s="52">
        <v>6.5343260262443437</v>
      </c>
      <c r="BB466" s="124">
        <v>1.6834176862035668</v>
      </c>
      <c r="BC466" s="54">
        <v>1</v>
      </c>
      <c r="BD466" s="54"/>
      <c r="BE466" s="54" t="s">
        <v>1657</v>
      </c>
      <c r="BF466" s="54">
        <v>44013</v>
      </c>
      <c r="BG466" s="54">
        <v>53011</v>
      </c>
      <c r="BH466" s="54"/>
      <c r="BI466" s="54"/>
      <c r="BJ466" s="54"/>
      <c r="BK466" s="54"/>
      <c r="BL466" s="54" t="s">
        <v>985</v>
      </c>
      <c r="BM466" s="54"/>
      <c r="BN466" s="54"/>
      <c r="BO466" s="54"/>
      <c r="BP466" s="54"/>
      <c r="BQ466" s="54"/>
      <c r="BR466" s="61"/>
    </row>
    <row r="467" spans="20:70" s="53" customFormat="1" x14ac:dyDescent="0.25">
      <c r="T467" s="106">
        <v>3588</v>
      </c>
      <c r="U467" s="33" t="s">
        <v>742</v>
      </c>
      <c r="V467" s="39">
        <v>45660.515972222223</v>
      </c>
      <c r="W467" s="33" t="s">
        <v>1766</v>
      </c>
      <c r="X467" s="33" t="s">
        <v>489</v>
      </c>
      <c r="Y467" s="33">
        <v>2</v>
      </c>
      <c r="Z467" s="33" t="s">
        <v>534</v>
      </c>
      <c r="AA467" s="33" t="s">
        <v>620</v>
      </c>
      <c r="AB467" s="33" t="s">
        <v>622</v>
      </c>
      <c r="AC467" s="33" t="s">
        <v>531</v>
      </c>
      <c r="AD467" s="33" t="s">
        <v>1733</v>
      </c>
      <c r="AE467" s="33" t="s">
        <v>1815</v>
      </c>
      <c r="AF467" s="33" t="s">
        <v>580</v>
      </c>
      <c r="AG467" s="33" t="s">
        <v>974</v>
      </c>
      <c r="AH467" s="33"/>
      <c r="AI467" s="33" t="s">
        <v>630</v>
      </c>
      <c r="AJ467" s="33" t="s">
        <v>688</v>
      </c>
      <c r="AK467" s="33" t="s">
        <v>424</v>
      </c>
      <c r="AL467" s="33" t="s">
        <v>455</v>
      </c>
      <c r="AM467" s="67" t="s">
        <v>874</v>
      </c>
      <c r="AN467" s="119">
        <v>2.0000000000582077</v>
      </c>
      <c r="AO467" s="67" t="s">
        <v>710</v>
      </c>
      <c r="AP467" s="33" t="s">
        <v>155</v>
      </c>
      <c r="AQ467" s="33" t="s">
        <v>60</v>
      </c>
      <c r="AR467" s="33" t="s">
        <v>1309</v>
      </c>
      <c r="AS467" s="33" t="s">
        <v>356</v>
      </c>
      <c r="AT467" s="33" t="s">
        <v>1179</v>
      </c>
      <c r="AU467" s="119">
        <v>56.160110000000003</v>
      </c>
      <c r="AV467" s="119">
        <v>140.82741300000001</v>
      </c>
      <c r="AW467" s="119">
        <v>87.636583999999999</v>
      </c>
      <c r="AX467" s="123">
        <v>284.62410699999998</v>
      </c>
      <c r="AY467" s="48">
        <v>5.5258430190045251</v>
      </c>
      <c r="AZ467" s="48">
        <v>2</v>
      </c>
      <c r="BA467" s="48">
        <v>7.5258430190045251</v>
      </c>
      <c r="BB467" s="123">
        <v>1.4616302748040866</v>
      </c>
      <c r="BC467" s="33">
        <v>2</v>
      </c>
      <c r="BD467" s="33"/>
      <c r="BE467" s="54" t="s">
        <v>1657</v>
      </c>
      <c r="BF467" s="33">
        <v>44040</v>
      </c>
      <c r="BG467" s="33">
        <v>53012</v>
      </c>
      <c r="BH467" s="33"/>
      <c r="BI467" s="33"/>
      <c r="BJ467" s="33"/>
      <c r="BK467" s="33"/>
      <c r="BL467" s="33" t="s">
        <v>1045</v>
      </c>
      <c r="BM467" s="33"/>
      <c r="BN467" s="33"/>
      <c r="BO467" s="33"/>
      <c r="BP467" s="33"/>
      <c r="BQ467" s="33"/>
      <c r="BR467" s="49"/>
    </row>
    <row r="468" spans="20:70" s="53" customFormat="1" x14ac:dyDescent="0.25">
      <c r="T468" s="94">
        <v>3589</v>
      </c>
      <c r="U468" s="54" t="s">
        <v>742</v>
      </c>
      <c r="V468" s="62">
        <v>45660.51666666667</v>
      </c>
      <c r="W468" s="54" t="s">
        <v>1766</v>
      </c>
      <c r="X468" s="54" t="s">
        <v>496</v>
      </c>
      <c r="Y468" s="54">
        <v>1</v>
      </c>
      <c r="Z468" s="54" t="s">
        <v>534</v>
      </c>
      <c r="AA468" s="54" t="s">
        <v>620</v>
      </c>
      <c r="AB468" s="54" t="s">
        <v>620</v>
      </c>
      <c r="AC468" s="54" t="s">
        <v>531</v>
      </c>
      <c r="AD468" s="54" t="s">
        <v>1733</v>
      </c>
      <c r="AE468" s="54" t="s">
        <v>1816</v>
      </c>
      <c r="AF468" s="54" t="s">
        <v>580</v>
      </c>
      <c r="AG468" s="54" t="s">
        <v>974</v>
      </c>
      <c r="AH468" s="54"/>
      <c r="AI468" s="54" t="s">
        <v>630</v>
      </c>
      <c r="AJ468" s="54" t="s">
        <v>688</v>
      </c>
      <c r="AK468" s="54" t="s">
        <v>424</v>
      </c>
      <c r="AL468" s="54" t="s">
        <v>455</v>
      </c>
      <c r="AM468" s="64" t="s">
        <v>874</v>
      </c>
      <c r="AN468" s="120">
        <v>2.0166666666045785</v>
      </c>
      <c r="AO468" s="64" t="s">
        <v>710</v>
      </c>
      <c r="AP468" s="54" t="s">
        <v>155</v>
      </c>
      <c r="AQ468" s="54" t="s">
        <v>60</v>
      </c>
      <c r="AR468" s="54" t="s">
        <v>1309</v>
      </c>
      <c r="AS468" s="54" t="s">
        <v>356</v>
      </c>
      <c r="AT468" s="54" t="s">
        <v>1179</v>
      </c>
      <c r="AU468" s="120">
        <v>56.160110000000003</v>
      </c>
      <c r="AV468" s="120">
        <v>140.82741300000001</v>
      </c>
      <c r="AW468" s="120">
        <v>87.636583999999999</v>
      </c>
      <c r="AX468" s="124">
        <v>284.62410699999998</v>
      </c>
      <c r="AY468" s="52">
        <v>5.5258430190045251</v>
      </c>
      <c r="AZ468" s="52">
        <v>2</v>
      </c>
      <c r="BA468" s="52">
        <v>7.5258430190045251</v>
      </c>
      <c r="BB468" s="124">
        <v>1.4616302748040866</v>
      </c>
      <c r="BC468" s="54">
        <v>1</v>
      </c>
      <c r="BD468" s="54"/>
      <c r="BE468" s="54" t="s">
        <v>1657</v>
      </c>
      <c r="BF468" s="54">
        <v>44032</v>
      </c>
      <c r="BG468" s="54">
        <v>53008</v>
      </c>
      <c r="BH468" s="54"/>
      <c r="BI468" s="54"/>
      <c r="BJ468" s="54"/>
      <c r="BK468" s="54"/>
      <c r="BL468" s="54" t="s">
        <v>958</v>
      </c>
      <c r="BM468" s="54"/>
      <c r="BN468" s="54"/>
      <c r="BO468" s="54"/>
      <c r="BP468" s="54"/>
      <c r="BQ468" s="54"/>
      <c r="BR468" s="61"/>
    </row>
    <row r="469" spans="20:70" s="53" customFormat="1" x14ac:dyDescent="0.25">
      <c r="T469" s="94">
        <v>3545</v>
      </c>
      <c r="U469" s="54" t="s">
        <v>742</v>
      </c>
      <c r="V469" s="62">
        <v>45658.663888888892</v>
      </c>
      <c r="W469" s="54" t="s">
        <v>770</v>
      </c>
      <c r="X469" s="54" t="s">
        <v>489</v>
      </c>
      <c r="Y469" s="54">
        <v>1</v>
      </c>
      <c r="Z469" s="54" t="s">
        <v>771</v>
      </c>
      <c r="AA469" s="54" t="s">
        <v>620</v>
      </c>
      <c r="AB469" s="54" t="s">
        <v>621</v>
      </c>
      <c r="AC469" s="54" t="s">
        <v>1</v>
      </c>
      <c r="AD469" s="54" t="s">
        <v>1776</v>
      </c>
      <c r="AE469" s="54" t="s">
        <v>600</v>
      </c>
      <c r="AF469" s="54" t="s">
        <v>517</v>
      </c>
      <c r="AG469" s="54" t="s">
        <v>538</v>
      </c>
      <c r="AH469" s="54"/>
      <c r="AI469" s="54"/>
      <c r="AJ469" s="54" t="s">
        <v>688</v>
      </c>
      <c r="AK469" s="54" t="s">
        <v>458</v>
      </c>
      <c r="AL469" s="54" t="s">
        <v>453</v>
      </c>
      <c r="AM469" s="64" t="s">
        <v>862</v>
      </c>
      <c r="AN469" s="120">
        <v>65.066666666592937</v>
      </c>
      <c r="AO469" s="64" t="s">
        <v>710</v>
      </c>
      <c r="AP469" s="54" t="s">
        <v>119</v>
      </c>
      <c r="AQ469" s="54" t="s">
        <v>141</v>
      </c>
      <c r="AR469" s="54" t="s">
        <v>1405</v>
      </c>
      <c r="AS469" s="54" t="s">
        <v>275</v>
      </c>
      <c r="AT469" s="54" t="s">
        <v>1818</v>
      </c>
      <c r="AU469" s="120">
        <v>200.26759200000001</v>
      </c>
      <c r="AV469" s="120">
        <v>106.41640099999999</v>
      </c>
      <c r="AW469" s="120">
        <v>183.41334699999999</v>
      </c>
      <c r="AX469" s="124">
        <v>490.09733999999997</v>
      </c>
      <c r="AY469" s="52">
        <v>8.4066989945701351</v>
      </c>
      <c r="AZ469" s="52">
        <v>2</v>
      </c>
      <c r="BA469" s="52">
        <v>10.406698994570135</v>
      </c>
      <c r="BB469" s="124">
        <v>1.0570114505799995</v>
      </c>
      <c r="BC469" s="54">
        <v>1</v>
      </c>
      <c r="BD469" s="54"/>
      <c r="BE469" s="54" t="s">
        <v>1489</v>
      </c>
      <c r="BF469" s="54" t="s">
        <v>1055</v>
      </c>
      <c r="BG469" s="54" t="s">
        <v>1056</v>
      </c>
      <c r="BH469" s="54"/>
      <c r="BI469" s="54"/>
      <c r="BJ469" s="54"/>
      <c r="BK469" s="54"/>
      <c r="BL469" s="54" t="s">
        <v>1054</v>
      </c>
      <c r="BM469" s="54"/>
      <c r="BN469" s="54"/>
      <c r="BO469" s="54"/>
      <c r="BP469" s="54"/>
      <c r="BQ469" s="54"/>
      <c r="BR469" s="61"/>
    </row>
    <row r="470" spans="20:70" s="53" customFormat="1" x14ac:dyDescent="0.25">
      <c r="T470" s="106">
        <v>3546</v>
      </c>
      <c r="U470" s="33" t="s">
        <v>742</v>
      </c>
      <c r="V470" s="39">
        <v>45658.665972222225</v>
      </c>
      <c r="W470" s="33" t="s">
        <v>770</v>
      </c>
      <c r="X470" s="33" t="s">
        <v>496</v>
      </c>
      <c r="Y470" s="33">
        <v>2</v>
      </c>
      <c r="Z470" s="33" t="s">
        <v>771</v>
      </c>
      <c r="AA470" s="33" t="s">
        <v>620</v>
      </c>
      <c r="AB470" s="33" t="s">
        <v>624</v>
      </c>
      <c r="AC470" s="33" t="s">
        <v>1</v>
      </c>
      <c r="AD470" s="33" t="s">
        <v>1776</v>
      </c>
      <c r="AE470" s="33" t="s">
        <v>600</v>
      </c>
      <c r="AF470" s="33" t="s">
        <v>517</v>
      </c>
      <c r="AG470" s="33" t="s">
        <v>538</v>
      </c>
      <c r="AH470" s="33" t="s">
        <v>1417</v>
      </c>
      <c r="AI470" s="33"/>
      <c r="AJ470" s="33" t="s">
        <v>688</v>
      </c>
      <c r="AK470" s="33" t="s">
        <v>458</v>
      </c>
      <c r="AL470" s="33" t="s">
        <v>453</v>
      </c>
      <c r="AM470" s="67" t="s">
        <v>862</v>
      </c>
      <c r="AN470" s="119">
        <v>65.016666666604578</v>
      </c>
      <c r="AO470" s="67" t="s">
        <v>710</v>
      </c>
      <c r="AP470" s="33" t="s">
        <v>119</v>
      </c>
      <c r="AQ470" s="33" t="s">
        <v>141</v>
      </c>
      <c r="AR470" s="33" t="s">
        <v>1405</v>
      </c>
      <c r="AS470" s="33" t="s">
        <v>275</v>
      </c>
      <c r="AT470" s="33" t="s">
        <v>1818</v>
      </c>
      <c r="AU470" s="119">
        <v>200.26759200000001</v>
      </c>
      <c r="AV470" s="119">
        <v>106.41640099999999</v>
      </c>
      <c r="AW470" s="119">
        <v>183.41334699999999</v>
      </c>
      <c r="AX470" s="123">
        <v>490.09733999999997</v>
      </c>
      <c r="AY470" s="48">
        <v>8.4066989945701351</v>
      </c>
      <c r="AZ470" s="48">
        <v>2</v>
      </c>
      <c r="BA470" s="48">
        <v>10.406698994570135</v>
      </c>
      <c r="BB470" s="123">
        <v>1.0570114505799995</v>
      </c>
      <c r="BC470" s="33">
        <v>2</v>
      </c>
      <c r="BD470" s="33"/>
      <c r="BE470" s="33" t="s">
        <v>1489</v>
      </c>
      <c r="BF470" s="33" t="s">
        <v>1058</v>
      </c>
      <c r="BG470" s="33" t="s">
        <v>961</v>
      </c>
      <c r="BH470" s="33" t="s">
        <v>1058</v>
      </c>
      <c r="BI470" s="33" t="s">
        <v>961</v>
      </c>
      <c r="BJ470" s="33"/>
      <c r="BK470" s="33"/>
      <c r="BL470" s="33" t="s">
        <v>960</v>
      </c>
      <c r="BM470" s="33" t="s">
        <v>960</v>
      </c>
      <c r="BN470" s="33"/>
      <c r="BO470" s="33"/>
      <c r="BP470" s="33"/>
      <c r="BQ470" s="33"/>
      <c r="BR470" s="49"/>
    </row>
    <row r="471" spans="20:70" s="53" customFormat="1" ht="16.5" customHeight="1" x14ac:dyDescent="0.25">
      <c r="T471" s="94">
        <v>3554</v>
      </c>
      <c r="U471" s="54" t="s">
        <v>718</v>
      </c>
      <c r="V471" s="62">
        <v>45659.345138888886</v>
      </c>
      <c r="W471" s="54" t="s">
        <v>1016</v>
      </c>
      <c r="X471" s="54" t="s">
        <v>744</v>
      </c>
      <c r="Y471" s="54">
        <v>6</v>
      </c>
      <c r="Z471" s="54" t="s">
        <v>8</v>
      </c>
      <c r="AA471" s="54" t="s">
        <v>626</v>
      </c>
      <c r="AB471" s="54" t="s">
        <v>624</v>
      </c>
      <c r="AC471" s="54" t="s">
        <v>1</v>
      </c>
      <c r="AD471" s="54" t="s">
        <v>1776</v>
      </c>
      <c r="AE471" s="54" t="s">
        <v>604</v>
      </c>
      <c r="AF471" s="54" t="s">
        <v>827</v>
      </c>
      <c r="AG471" s="54" t="s">
        <v>1717</v>
      </c>
      <c r="AH471" s="54"/>
      <c r="AI471" s="54"/>
      <c r="AJ471" s="54" t="s">
        <v>688</v>
      </c>
      <c r="AK471" s="54" t="s">
        <v>472</v>
      </c>
      <c r="AL471" s="54" t="e">
        <v>#N/A</v>
      </c>
      <c r="AM471" s="64" t="s">
        <v>862</v>
      </c>
      <c r="AN471" s="120">
        <v>49.716666666674428</v>
      </c>
      <c r="AO471" s="64" t="s">
        <v>710</v>
      </c>
      <c r="AP471" s="54" t="s">
        <v>77</v>
      </c>
      <c r="AQ471" s="54" t="s">
        <v>1741</v>
      </c>
      <c r="AR471" s="54" t="s">
        <v>873</v>
      </c>
      <c r="AS471" s="54" t="s">
        <v>1802</v>
      </c>
      <c r="AT471" s="54" t="s">
        <v>1742</v>
      </c>
      <c r="AU471" s="120">
        <v>176.13875999999999</v>
      </c>
      <c r="AV471" s="120" t="e">
        <v>#N/A</v>
      </c>
      <c r="AW471" s="120" t="e">
        <v>#N/A</v>
      </c>
      <c r="AX471" s="124">
        <v>200</v>
      </c>
      <c r="AY471" s="52" t="e">
        <v>#N/A</v>
      </c>
      <c r="AZ471" s="52">
        <v>2</v>
      </c>
      <c r="BA471" s="52" t="e">
        <v>#N/A</v>
      </c>
      <c r="BB471" s="124" t="e">
        <v>#N/A</v>
      </c>
      <c r="BC471" s="54">
        <v>6</v>
      </c>
      <c r="BD471" s="54"/>
      <c r="BE471" s="33" t="s">
        <v>1686</v>
      </c>
      <c r="BF471" s="54" t="s">
        <v>1447</v>
      </c>
      <c r="BG471" s="54" t="s">
        <v>1448</v>
      </c>
      <c r="BH471" s="54" t="s">
        <v>1447</v>
      </c>
      <c r="BI471" s="54" t="s">
        <v>1448</v>
      </c>
      <c r="BJ471" s="54" t="s">
        <v>1532</v>
      </c>
      <c r="BK471" s="54" t="s">
        <v>1533</v>
      </c>
      <c r="BL471" s="54" t="s">
        <v>1450</v>
      </c>
      <c r="BM471" s="54" t="s">
        <v>1689</v>
      </c>
      <c r="BN471" s="54"/>
      <c r="BO471" s="54"/>
      <c r="BP471" s="54"/>
      <c r="BQ471" s="54"/>
      <c r="BR471" s="61"/>
    </row>
    <row r="472" spans="20:70" s="53" customFormat="1" x14ac:dyDescent="0.25">
      <c r="T472" s="94">
        <v>3554</v>
      </c>
      <c r="U472" s="54" t="s">
        <v>718</v>
      </c>
      <c r="V472" s="62">
        <v>45659.345138888886</v>
      </c>
      <c r="W472" s="54" t="s">
        <v>1016</v>
      </c>
      <c r="X472" s="54" t="s">
        <v>744</v>
      </c>
      <c r="Y472" s="54">
        <v>6</v>
      </c>
      <c r="Z472" s="54" t="s">
        <v>8</v>
      </c>
      <c r="AA472" s="54" t="s">
        <v>626</v>
      </c>
      <c r="AB472" s="54" t="s">
        <v>624</v>
      </c>
      <c r="AC472" s="54" t="s">
        <v>1</v>
      </c>
      <c r="AD472" s="54" t="s">
        <v>1776</v>
      </c>
      <c r="AE472" s="54" t="s">
        <v>604</v>
      </c>
      <c r="AF472" s="54" t="s">
        <v>827</v>
      </c>
      <c r="AG472" s="54" t="s">
        <v>1717</v>
      </c>
      <c r="AH472" s="54"/>
      <c r="AI472" s="54"/>
      <c r="AJ472" s="54" t="s">
        <v>688</v>
      </c>
      <c r="AK472" s="54" t="s">
        <v>472</v>
      </c>
      <c r="AL472" s="54" t="e">
        <v>#N/A</v>
      </c>
      <c r="AM472" s="64" t="s">
        <v>862</v>
      </c>
      <c r="AN472" s="120">
        <v>49.716666666674428</v>
      </c>
      <c r="AO472" s="64" t="s">
        <v>710</v>
      </c>
      <c r="AP472" s="54" t="s">
        <v>77</v>
      </c>
      <c r="AQ472" s="54" t="s">
        <v>1741</v>
      </c>
      <c r="AR472" s="54" t="s">
        <v>873</v>
      </c>
      <c r="AS472" s="54" t="s">
        <v>1802</v>
      </c>
      <c r="AT472" s="54" t="s">
        <v>1742</v>
      </c>
      <c r="AU472" s="120">
        <v>176.13875999999999</v>
      </c>
      <c r="AV472" s="120" t="e">
        <v>#N/A</v>
      </c>
      <c r="AW472" s="120" t="e">
        <v>#N/A</v>
      </c>
      <c r="AX472" s="124">
        <v>200</v>
      </c>
      <c r="AY472" s="52" t="e">
        <v>#N/A</v>
      </c>
      <c r="AZ472" s="52">
        <v>2</v>
      </c>
      <c r="BA472" s="52" t="e">
        <v>#N/A</v>
      </c>
      <c r="BB472" s="124" t="e">
        <v>#N/A</v>
      </c>
      <c r="BC472" s="54">
        <v>6</v>
      </c>
      <c r="BD472" s="54"/>
      <c r="BE472" s="33" t="s">
        <v>1686</v>
      </c>
      <c r="BF472" s="54" t="s">
        <v>1532</v>
      </c>
      <c r="BG472" s="54" t="s">
        <v>1533</v>
      </c>
      <c r="BH472" s="54" t="s">
        <v>1357</v>
      </c>
      <c r="BI472" s="54" t="s">
        <v>1358</v>
      </c>
      <c r="BJ472" s="54" t="s">
        <v>1357</v>
      </c>
      <c r="BK472" s="54" t="s">
        <v>1358</v>
      </c>
      <c r="BL472" s="54" t="s">
        <v>1689</v>
      </c>
      <c r="BM472" s="54" t="s">
        <v>1451</v>
      </c>
      <c r="BN472" s="54"/>
      <c r="BO472" s="54"/>
      <c r="BP472" s="54"/>
      <c r="BQ472" s="54"/>
      <c r="BR472" s="61"/>
    </row>
    <row r="473" spans="20:70" s="53" customFormat="1" x14ac:dyDescent="0.25">
      <c r="T473" s="94">
        <v>3559</v>
      </c>
      <c r="U473" s="54" t="s">
        <v>742</v>
      </c>
      <c r="V473" s="62">
        <v>45659.612500000003</v>
      </c>
      <c r="W473" s="54" t="s">
        <v>585</v>
      </c>
      <c r="X473" s="54" t="s">
        <v>489</v>
      </c>
      <c r="Y473" s="54">
        <v>1</v>
      </c>
      <c r="Z473" s="54" t="s">
        <v>532</v>
      </c>
      <c r="AA473" s="54" t="s">
        <v>620</v>
      </c>
      <c r="AB473" s="54" t="s">
        <v>624</v>
      </c>
      <c r="AC473" s="54" t="s">
        <v>1</v>
      </c>
      <c r="AD473" s="54" t="s">
        <v>1776</v>
      </c>
      <c r="AE473" s="54" t="s">
        <v>606</v>
      </c>
      <c r="AF473" s="54" t="s">
        <v>769</v>
      </c>
      <c r="AG473" s="54" t="s">
        <v>538</v>
      </c>
      <c r="AH473" s="54"/>
      <c r="AI473" s="54"/>
      <c r="AJ473" s="54" t="s">
        <v>687</v>
      </c>
      <c r="AK473" s="54" t="s">
        <v>458</v>
      </c>
      <c r="AL473" s="54" t="s">
        <v>453</v>
      </c>
      <c r="AM473" s="64" t="s">
        <v>862</v>
      </c>
      <c r="AN473" s="120">
        <v>48.299999999930151</v>
      </c>
      <c r="AO473" s="64" t="s">
        <v>710</v>
      </c>
      <c r="AP473" s="54" t="s">
        <v>110</v>
      </c>
      <c r="AQ473" s="54" t="s">
        <v>141</v>
      </c>
      <c r="AR473" s="54" t="s">
        <v>1442</v>
      </c>
      <c r="AS473" s="54" t="s">
        <v>263</v>
      </c>
      <c r="AT473" s="54" t="s">
        <v>1818</v>
      </c>
      <c r="AU473" s="120">
        <v>202.40970799999999</v>
      </c>
      <c r="AV473" s="120">
        <v>115.284488</v>
      </c>
      <c r="AW473" s="120">
        <v>183.41334699999999</v>
      </c>
      <c r="AX473" s="124">
        <v>501.10754299999996</v>
      </c>
      <c r="AY473" s="52">
        <v>8.6483154959276014</v>
      </c>
      <c r="AZ473" s="52">
        <v>2</v>
      </c>
      <c r="BA473" s="52">
        <v>10.648315495927601</v>
      </c>
      <c r="BB473" s="124">
        <v>1.0330272430608296</v>
      </c>
      <c r="BC473" s="54">
        <v>1</v>
      </c>
      <c r="BD473" s="54"/>
      <c r="BE473" s="54" t="s">
        <v>1488</v>
      </c>
      <c r="BF473" s="54" t="s">
        <v>1035</v>
      </c>
      <c r="BG473" s="54" t="s">
        <v>1036</v>
      </c>
      <c r="BH473" s="54"/>
      <c r="BI473" s="54"/>
      <c r="BJ473" s="54"/>
      <c r="BK473" s="54"/>
      <c r="BL473" s="54" t="s">
        <v>1040</v>
      </c>
      <c r="BM473" s="54"/>
      <c r="BN473" s="54"/>
      <c r="BO473" s="54"/>
      <c r="BP473" s="54"/>
      <c r="BQ473" s="54"/>
      <c r="BR473" s="61"/>
    </row>
    <row r="474" spans="20:70" s="53" customFormat="1" x14ac:dyDescent="0.25">
      <c r="T474" s="106">
        <v>3560</v>
      </c>
      <c r="U474" s="33" t="s">
        <v>742</v>
      </c>
      <c r="V474" s="39">
        <v>45659.613888888889</v>
      </c>
      <c r="W474" s="33" t="s">
        <v>585</v>
      </c>
      <c r="X474" s="33" t="s">
        <v>493</v>
      </c>
      <c r="Y474" s="33">
        <v>1</v>
      </c>
      <c r="Z474" s="33" t="s">
        <v>532</v>
      </c>
      <c r="AA474" s="33" t="s">
        <v>620</v>
      </c>
      <c r="AB474" s="33" t="s">
        <v>624</v>
      </c>
      <c r="AC474" s="33" t="s">
        <v>1</v>
      </c>
      <c r="AD474" s="33" t="s">
        <v>1776</v>
      </c>
      <c r="AE474" s="33" t="s">
        <v>606</v>
      </c>
      <c r="AF474" s="33" t="s">
        <v>769</v>
      </c>
      <c r="AG474" s="33" t="s">
        <v>1795</v>
      </c>
      <c r="AH474" s="33"/>
      <c r="AI474" s="33"/>
      <c r="AJ474" s="33" t="s">
        <v>687</v>
      </c>
      <c r="AK474" s="33" t="s">
        <v>458</v>
      </c>
      <c r="AL474" s="33" t="s">
        <v>447</v>
      </c>
      <c r="AM474" s="67" t="s">
        <v>862</v>
      </c>
      <c r="AN474" s="119">
        <v>48.266666666662786</v>
      </c>
      <c r="AO474" s="67" t="s">
        <v>710</v>
      </c>
      <c r="AP474" s="33" t="s">
        <v>110</v>
      </c>
      <c r="AQ474" s="33" t="s">
        <v>134</v>
      </c>
      <c r="AR474" s="33" t="s">
        <v>1442</v>
      </c>
      <c r="AS474" s="33" t="s">
        <v>215</v>
      </c>
      <c r="AT474" s="33" t="s">
        <v>1819</v>
      </c>
      <c r="AU474" s="119">
        <v>202.40970799999999</v>
      </c>
      <c r="AV474" s="119">
        <v>77.722897000000003</v>
      </c>
      <c r="AW474" s="119">
        <v>144.568038</v>
      </c>
      <c r="AX474" s="123">
        <v>424.70064300000001</v>
      </c>
      <c r="AY474" s="48">
        <v>7.1668932162895924</v>
      </c>
      <c r="AZ474" s="48">
        <v>2</v>
      </c>
      <c r="BA474" s="48">
        <v>9.1668932162895924</v>
      </c>
      <c r="BB474" s="123">
        <v>1.1999703433277669</v>
      </c>
      <c r="BC474" s="33">
        <v>1</v>
      </c>
      <c r="BD474" s="33"/>
      <c r="BE474" s="54" t="s">
        <v>1488</v>
      </c>
      <c r="BF474" s="33" t="s">
        <v>1029</v>
      </c>
      <c r="BG474" s="33" t="s">
        <v>1030</v>
      </c>
      <c r="BH474" s="33"/>
      <c r="BI474" s="33"/>
      <c r="BJ474" s="33"/>
      <c r="BK474" s="33"/>
      <c r="BL474" s="33" t="s">
        <v>1487</v>
      </c>
      <c r="BM474" s="33"/>
      <c r="BN474" s="33"/>
      <c r="BO474" s="33"/>
      <c r="BP474" s="33"/>
      <c r="BQ474" s="33"/>
      <c r="BR474" s="49"/>
    </row>
    <row r="475" spans="20:70" s="53" customFormat="1" x14ac:dyDescent="0.25">
      <c r="T475" s="94">
        <v>3561</v>
      </c>
      <c r="U475" s="54" t="s">
        <v>742</v>
      </c>
      <c r="V475" s="62">
        <v>45659.616666666669</v>
      </c>
      <c r="W475" s="54" t="s">
        <v>585</v>
      </c>
      <c r="X475" s="54" t="s">
        <v>493</v>
      </c>
      <c r="Y475" s="54">
        <v>1</v>
      </c>
      <c r="Z475" s="54" t="s">
        <v>532</v>
      </c>
      <c r="AA475" s="54" t="s">
        <v>620</v>
      </c>
      <c r="AB475" s="54" t="s">
        <v>624</v>
      </c>
      <c r="AC475" s="54" t="s">
        <v>1</v>
      </c>
      <c r="AD475" s="54" t="s">
        <v>1776</v>
      </c>
      <c r="AE475" s="54" t="s">
        <v>602</v>
      </c>
      <c r="AF475" s="54" t="s">
        <v>1795</v>
      </c>
      <c r="AG475" s="54" t="s">
        <v>578</v>
      </c>
      <c r="AH475" s="54"/>
      <c r="AI475" s="54"/>
      <c r="AJ475" s="54" t="s">
        <v>687</v>
      </c>
      <c r="AK475" s="54" t="s">
        <v>447</v>
      </c>
      <c r="AL475" s="54" t="s">
        <v>453</v>
      </c>
      <c r="AM475" s="64" t="s">
        <v>862</v>
      </c>
      <c r="AN475" s="120">
        <v>51.199999999953434</v>
      </c>
      <c r="AO475" s="64" t="s">
        <v>710</v>
      </c>
      <c r="AP475" s="54" t="s">
        <v>134</v>
      </c>
      <c r="AQ475" s="54" t="s">
        <v>139</v>
      </c>
      <c r="AR475" s="54" t="s">
        <v>1819</v>
      </c>
      <c r="AS475" s="54" t="s">
        <v>236</v>
      </c>
      <c r="AT475" s="54" t="s">
        <v>864</v>
      </c>
      <c r="AU475" s="120">
        <v>144.568038</v>
      </c>
      <c r="AV475" s="120">
        <v>62.737572999999998</v>
      </c>
      <c r="AW475" s="120">
        <v>176.47293199999999</v>
      </c>
      <c r="AX475" s="124">
        <v>383.77854300000001</v>
      </c>
      <c r="AY475" s="52">
        <v>6.41527003438914</v>
      </c>
      <c r="AZ475" s="52">
        <v>2</v>
      </c>
      <c r="BA475" s="52">
        <v>8.41527003438914</v>
      </c>
      <c r="BB475" s="124">
        <v>1.3071475965772124</v>
      </c>
      <c r="BC475" s="54">
        <v>1</v>
      </c>
      <c r="BD475" s="54"/>
      <c r="BE475" s="54" t="s">
        <v>1488</v>
      </c>
      <c r="BF475" s="33" t="s">
        <v>1029</v>
      </c>
      <c r="BG475" s="33" t="s">
        <v>1030</v>
      </c>
      <c r="BH475" s="33"/>
      <c r="BI475" s="33"/>
      <c r="BJ475" s="33"/>
      <c r="BK475" s="33"/>
      <c r="BL475" s="33" t="s">
        <v>1487</v>
      </c>
      <c r="BM475" s="54"/>
      <c r="BN475" s="54"/>
      <c r="BO475" s="54"/>
      <c r="BP475" s="54"/>
      <c r="BQ475" s="54"/>
      <c r="BR475" s="61"/>
    </row>
    <row r="476" spans="20:70" s="53" customFormat="1" x14ac:dyDescent="0.25">
      <c r="T476" s="94">
        <v>3564</v>
      </c>
      <c r="U476" s="54" t="s">
        <v>745</v>
      </c>
      <c r="V476" s="62">
        <v>45659.664583333331</v>
      </c>
      <c r="W476" s="54" t="s">
        <v>1796</v>
      </c>
      <c r="X476" s="54" t="s">
        <v>485</v>
      </c>
      <c r="Y476" s="54">
        <v>3</v>
      </c>
      <c r="Z476" s="54" t="s">
        <v>1797</v>
      </c>
      <c r="AA476" s="54" t="s">
        <v>624</v>
      </c>
      <c r="AB476" s="54" t="s">
        <v>622</v>
      </c>
      <c r="AC476" s="54" t="s">
        <v>1</v>
      </c>
      <c r="AD476" s="54" t="s">
        <v>1776</v>
      </c>
      <c r="AE476" s="54" t="s">
        <v>604</v>
      </c>
      <c r="AF476" s="54" t="s">
        <v>546</v>
      </c>
      <c r="AG476" s="54" t="s">
        <v>781</v>
      </c>
      <c r="AH476" s="54"/>
      <c r="AI476" s="54"/>
      <c r="AJ476" s="54" t="s">
        <v>687</v>
      </c>
      <c r="AK476" s="54" t="s">
        <v>429</v>
      </c>
      <c r="AL476" s="54" t="s">
        <v>436</v>
      </c>
      <c r="AM476" s="64" t="s">
        <v>874</v>
      </c>
      <c r="AN476" s="120">
        <v>42.049999999988358</v>
      </c>
      <c r="AO476" s="64" t="s">
        <v>710</v>
      </c>
      <c r="AP476" s="54" t="s">
        <v>88</v>
      </c>
      <c r="AQ476" s="54" t="s">
        <v>156</v>
      </c>
      <c r="AR476" s="54" t="s">
        <v>925</v>
      </c>
      <c r="AS476" s="54" t="s">
        <v>208</v>
      </c>
      <c r="AT476" s="54" t="s">
        <v>1820</v>
      </c>
      <c r="AU476" s="120">
        <v>100.05212299999999</v>
      </c>
      <c r="AV476" s="120">
        <v>27.797158</v>
      </c>
      <c r="AW476" s="120">
        <v>84.591312000000002</v>
      </c>
      <c r="AX476" s="124">
        <v>212.44059299999998</v>
      </c>
      <c r="AY476" s="52">
        <v>3.4947190072398193</v>
      </c>
      <c r="AZ476" s="52">
        <v>2</v>
      </c>
      <c r="BA476" s="52">
        <v>5.4947190072398193</v>
      </c>
      <c r="BB476" s="124">
        <v>2.0019222066690663</v>
      </c>
      <c r="BC476" s="54">
        <v>3</v>
      </c>
      <c r="BD476" s="54"/>
      <c r="BE476" s="54" t="s">
        <v>1488</v>
      </c>
      <c r="BF476" s="54" t="s">
        <v>1033</v>
      </c>
      <c r="BG476" s="54" t="s">
        <v>1034</v>
      </c>
      <c r="BH476" s="54" t="s">
        <v>1035</v>
      </c>
      <c r="BI476" s="54" t="s">
        <v>1036</v>
      </c>
      <c r="BJ476" s="54" t="s">
        <v>1136</v>
      </c>
      <c r="BK476" s="54" t="s">
        <v>1032</v>
      </c>
      <c r="BL476" s="54" t="s">
        <v>1039</v>
      </c>
      <c r="BM476" s="54" t="s">
        <v>1040</v>
      </c>
      <c r="BN476" s="54" t="s">
        <v>1038</v>
      </c>
      <c r="BO476" s="54"/>
      <c r="BP476" s="54"/>
      <c r="BQ476" s="54"/>
      <c r="BR476" s="61"/>
    </row>
    <row r="477" spans="20:70" s="53" customFormat="1" x14ac:dyDescent="0.25">
      <c r="T477" s="106">
        <v>3565</v>
      </c>
      <c r="U477" s="33" t="s">
        <v>718</v>
      </c>
      <c r="V477" s="39">
        <v>45659.76458333333</v>
      </c>
      <c r="W477" s="33" t="s">
        <v>1803</v>
      </c>
      <c r="X477" s="33" t="s">
        <v>744</v>
      </c>
      <c r="Y477" s="33">
        <v>16</v>
      </c>
      <c r="Z477" s="33" t="s">
        <v>6</v>
      </c>
      <c r="AA477" s="33" t="s">
        <v>664</v>
      </c>
      <c r="AB477" s="33" t="s">
        <v>624</v>
      </c>
      <c r="AC477" s="33" t="s">
        <v>1</v>
      </c>
      <c r="AD477" s="33" t="s">
        <v>1776</v>
      </c>
      <c r="AE477" s="33" t="s">
        <v>604</v>
      </c>
      <c r="AF477" s="33" t="s">
        <v>1495</v>
      </c>
      <c r="AG477" s="33" t="s">
        <v>1804</v>
      </c>
      <c r="AH477" s="33"/>
      <c r="AI477" s="33"/>
      <c r="AJ477" s="33" t="s">
        <v>688</v>
      </c>
      <c r="AK477" s="33" t="s">
        <v>453</v>
      </c>
      <c r="AL477" s="33" t="s">
        <v>453</v>
      </c>
      <c r="AM477" s="67" t="s">
        <v>874</v>
      </c>
      <c r="AN477" s="119">
        <v>39.650000000023283</v>
      </c>
      <c r="AO477" s="67" t="s">
        <v>710</v>
      </c>
      <c r="AP477" s="33" t="s">
        <v>138</v>
      </c>
      <c r="AQ477" s="33" t="s">
        <v>159</v>
      </c>
      <c r="AR477" s="33" t="s">
        <v>1600</v>
      </c>
      <c r="AS477" s="33" t="s">
        <v>290</v>
      </c>
      <c r="AT477" s="33" t="s">
        <v>1817</v>
      </c>
      <c r="AU477" s="119">
        <v>174.704294</v>
      </c>
      <c r="AV477" s="119">
        <v>15.210074000000001</v>
      </c>
      <c r="AW477" s="119">
        <v>161.35167000000001</v>
      </c>
      <c r="AX477" s="123">
        <v>351.26603799999998</v>
      </c>
      <c r="AY477" s="48">
        <v>5.527975847963801</v>
      </c>
      <c r="AZ477" s="48">
        <v>2</v>
      </c>
      <c r="BA477" s="48">
        <v>7.527975847963801</v>
      </c>
      <c r="BB477" s="123">
        <v>1.4612161651628208</v>
      </c>
      <c r="BC477" s="33">
        <v>16</v>
      </c>
      <c r="BD477" s="33"/>
      <c r="BE477" s="33" t="s">
        <v>1489</v>
      </c>
      <c r="BF477" s="33" t="s">
        <v>1059</v>
      </c>
      <c r="BG477" s="33" t="s">
        <v>1060</v>
      </c>
      <c r="BH477" s="33" t="s">
        <v>1059</v>
      </c>
      <c r="BI477" s="33" t="s">
        <v>1060</v>
      </c>
      <c r="BJ477" s="33" t="s">
        <v>1059</v>
      </c>
      <c r="BK477" s="33" t="s">
        <v>1060</v>
      </c>
      <c r="BL477" s="33" t="s">
        <v>1057</v>
      </c>
      <c r="BM477" s="33"/>
      <c r="BN477" s="33"/>
      <c r="BO477" s="33"/>
      <c r="BP477" s="33"/>
      <c r="BQ477" s="33"/>
      <c r="BR477" s="49"/>
    </row>
    <row r="478" spans="20:70" s="53" customFormat="1" x14ac:dyDescent="0.25">
      <c r="T478" s="106">
        <v>3565</v>
      </c>
      <c r="U478" s="33" t="s">
        <v>718</v>
      </c>
      <c r="V478" s="39">
        <v>45659.76458333333</v>
      </c>
      <c r="W478" s="33" t="s">
        <v>1803</v>
      </c>
      <c r="X478" s="33" t="s">
        <v>744</v>
      </c>
      <c r="Y478" s="33">
        <v>16</v>
      </c>
      <c r="Z478" s="33" t="s">
        <v>6</v>
      </c>
      <c r="AA478" s="33" t="s">
        <v>664</v>
      </c>
      <c r="AB478" s="33" t="s">
        <v>624</v>
      </c>
      <c r="AC478" s="33" t="s">
        <v>1</v>
      </c>
      <c r="AD478" s="33" t="s">
        <v>1776</v>
      </c>
      <c r="AE478" s="33" t="s">
        <v>604</v>
      </c>
      <c r="AF478" s="33" t="s">
        <v>1495</v>
      </c>
      <c r="AG478" s="33" t="s">
        <v>1804</v>
      </c>
      <c r="AH478" s="33"/>
      <c r="AI478" s="33"/>
      <c r="AJ478" s="33" t="s">
        <v>688</v>
      </c>
      <c r="AK478" s="33" t="s">
        <v>453</v>
      </c>
      <c r="AL478" s="33" t="s">
        <v>453</v>
      </c>
      <c r="AM478" s="67" t="s">
        <v>874</v>
      </c>
      <c r="AN478" s="119">
        <v>39.650000000023283</v>
      </c>
      <c r="AO478" s="67" t="s">
        <v>710</v>
      </c>
      <c r="AP478" s="33" t="s">
        <v>138</v>
      </c>
      <c r="AQ478" s="33" t="s">
        <v>159</v>
      </c>
      <c r="AR478" s="33" t="s">
        <v>1600</v>
      </c>
      <c r="AS478" s="33" t="s">
        <v>290</v>
      </c>
      <c r="AT478" s="33" t="s">
        <v>1817</v>
      </c>
      <c r="AU478" s="119">
        <v>174.704294</v>
      </c>
      <c r="AV478" s="119">
        <v>15.210074000000001</v>
      </c>
      <c r="AW478" s="119">
        <v>161.35167000000001</v>
      </c>
      <c r="AX478" s="123">
        <v>351.26603799999998</v>
      </c>
      <c r="AY478" s="48">
        <v>5.527975847963801</v>
      </c>
      <c r="AZ478" s="48">
        <v>2</v>
      </c>
      <c r="BA478" s="48">
        <v>7.527975847963801</v>
      </c>
      <c r="BB478" s="123">
        <v>1.4612161651628208</v>
      </c>
      <c r="BC478" s="33">
        <v>16</v>
      </c>
      <c r="BD478" s="33"/>
      <c r="BE478" s="33" t="s">
        <v>1489</v>
      </c>
      <c r="BF478" s="33" t="s">
        <v>980</v>
      </c>
      <c r="BG478" s="33" t="s">
        <v>981</v>
      </c>
      <c r="BH478" s="33" t="s">
        <v>980</v>
      </c>
      <c r="BI478" s="33" t="s">
        <v>981</v>
      </c>
      <c r="BJ478" s="33" t="s">
        <v>980</v>
      </c>
      <c r="BK478" s="33" t="s">
        <v>981</v>
      </c>
      <c r="BL478" s="33" t="s">
        <v>982</v>
      </c>
      <c r="BM478" s="33"/>
      <c r="BN478" s="33"/>
      <c r="BO478" s="33"/>
      <c r="BP478" s="33"/>
      <c r="BQ478" s="33"/>
      <c r="BR478" s="49"/>
    </row>
    <row r="479" spans="20:70" s="53" customFormat="1" x14ac:dyDescent="0.25">
      <c r="T479" s="106">
        <v>3565</v>
      </c>
      <c r="U479" s="33" t="s">
        <v>718</v>
      </c>
      <c r="V479" s="39">
        <v>45659.76458333333</v>
      </c>
      <c r="W479" s="33" t="s">
        <v>1803</v>
      </c>
      <c r="X479" s="33" t="s">
        <v>744</v>
      </c>
      <c r="Y479" s="33">
        <v>16</v>
      </c>
      <c r="Z479" s="33" t="s">
        <v>6</v>
      </c>
      <c r="AA479" s="33" t="s">
        <v>664</v>
      </c>
      <c r="AB479" s="33" t="s">
        <v>624</v>
      </c>
      <c r="AC479" s="33" t="s">
        <v>1</v>
      </c>
      <c r="AD479" s="33" t="s">
        <v>1776</v>
      </c>
      <c r="AE479" s="33" t="s">
        <v>604</v>
      </c>
      <c r="AF479" s="33" t="s">
        <v>1495</v>
      </c>
      <c r="AG479" s="33" t="s">
        <v>1804</v>
      </c>
      <c r="AH479" s="33"/>
      <c r="AI479" s="33"/>
      <c r="AJ479" s="33" t="s">
        <v>688</v>
      </c>
      <c r="AK479" s="33" t="s">
        <v>453</v>
      </c>
      <c r="AL479" s="33" t="s">
        <v>453</v>
      </c>
      <c r="AM479" s="67" t="s">
        <v>874</v>
      </c>
      <c r="AN479" s="119">
        <v>39.650000000023283</v>
      </c>
      <c r="AO479" s="67" t="s">
        <v>710</v>
      </c>
      <c r="AP479" s="33" t="s">
        <v>138</v>
      </c>
      <c r="AQ479" s="33" t="s">
        <v>159</v>
      </c>
      <c r="AR479" s="33" t="s">
        <v>1600</v>
      </c>
      <c r="AS479" s="33" t="s">
        <v>290</v>
      </c>
      <c r="AT479" s="33" t="s">
        <v>1817</v>
      </c>
      <c r="AU479" s="119">
        <v>174.704294</v>
      </c>
      <c r="AV479" s="119">
        <v>15.210074000000001</v>
      </c>
      <c r="AW479" s="119">
        <v>161.35167000000001</v>
      </c>
      <c r="AX479" s="123">
        <v>351.26603799999998</v>
      </c>
      <c r="AY479" s="48">
        <v>5.527975847963801</v>
      </c>
      <c r="AZ479" s="48">
        <v>2</v>
      </c>
      <c r="BA479" s="48">
        <v>7.527975847963801</v>
      </c>
      <c r="BB479" s="123">
        <v>1.4612161651628208</v>
      </c>
      <c r="BC479" s="33">
        <v>16</v>
      </c>
      <c r="BD479" s="33"/>
      <c r="BE479" s="33" t="s">
        <v>1489</v>
      </c>
      <c r="BF479" s="33" t="s">
        <v>1051</v>
      </c>
      <c r="BG479" s="33" t="s">
        <v>1052</v>
      </c>
      <c r="BH479" s="33" t="s">
        <v>1051</v>
      </c>
      <c r="BI479" s="33" t="s">
        <v>1052</v>
      </c>
      <c r="BJ479" s="33" t="s">
        <v>1051</v>
      </c>
      <c r="BK479" s="33" t="s">
        <v>1052</v>
      </c>
      <c r="BL479" s="33" t="s">
        <v>1135</v>
      </c>
      <c r="BM479" s="33"/>
      <c r="BN479" s="33"/>
      <c r="BO479" s="33"/>
      <c r="BP479" s="33"/>
      <c r="BQ479" s="33"/>
      <c r="BR479" s="49"/>
    </row>
    <row r="480" spans="20:70" s="53" customFormat="1" x14ac:dyDescent="0.25">
      <c r="T480" s="106">
        <v>3565</v>
      </c>
      <c r="U480" s="33" t="s">
        <v>718</v>
      </c>
      <c r="V480" s="39">
        <v>45659.76458333333</v>
      </c>
      <c r="W480" s="33" t="s">
        <v>1803</v>
      </c>
      <c r="X480" s="33" t="s">
        <v>744</v>
      </c>
      <c r="Y480" s="33">
        <v>16</v>
      </c>
      <c r="Z480" s="33" t="s">
        <v>6</v>
      </c>
      <c r="AA480" s="33" t="s">
        <v>664</v>
      </c>
      <c r="AB480" s="33" t="s">
        <v>624</v>
      </c>
      <c r="AC480" s="33" t="s">
        <v>1</v>
      </c>
      <c r="AD480" s="33" t="s">
        <v>1776</v>
      </c>
      <c r="AE480" s="33" t="s">
        <v>604</v>
      </c>
      <c r="AF480" s="33" t="s">
        <v>1495</v>
      </c>
      <c r="AG480" s="33" t="s">
        <v>1804</v>
      </c>
      <c r="AH480" s="33"/>
      <c r="AI480" s="33"/>
      <c r="AJ480" s="33" t="s">
        <v>688</v>
      </c>
      <c r="AK480" s="33" t="s">
        <v>453</v>
      </c>
      <c r="AL480" s="33" t="s">
        <v>453</v>
      </c>
      <c r="AM480" s="67" t="s">
        <v>874</v>
      </c>
      <c r="AN480" s="119">
        <v>39.650000000023283</v>
      </c>
      <c r="AO480" s="67" t="s">
        <v>710</v>
      </c>
      <c r="AP480" s="33" t="s">
        <v>138</v>
      </c>
      <c r="AQ480" s="33" t="s">
        <v>159</v>
      </c>
      <c r="AR480" s="33" t="s">
        <v>1600</v>
      </c>
      <c r="AS480" s="33" t="s">
        <v>290</v>
      </c>
      <c r="AT480" s="33" t="s">
        <v>1817</v>
      </c>
      <c r="AU480" s="119">
        <v>174.704294</v>
      </c>
      <c r="AV480" s="119">
        <v>15.210074000000001</v>
      </c>
      <c r="AW480" s="119">
        <v>161.35167000000001</v>
      </c>
      <c r="AX480" s="123">
        <v>351.26603799999998</v>
      </c>
      <c r="AY480" s="48">
        <v>5.527975847963801</v>
      </c>
      <c r="AZ480" s="48">
        <v>2</v>
      </c>
      <c r="BA480" s="48">
        <v>7.527975847963801</v>
      </c>
      <c r="BB480" s="123">
        <v>1.4612161651628208</v>
      </c>
      <c r="BC480" s="33">
        <v>16</v>
      </c>
      <c r="BD480" s="33"/>
      <c r="BE480" s="33" t="s">
        <v>1489</v>
      </c>
      <c r="BF480" s="33" t="s">
        <v>1058</v>
      </c>
      <c r="BG480" s="33" t="s">
        <v>961</v>
      </c>
      <c r="BH480" s="33" t="s">
        <v>1058</v>
      </c>
      <c r="BI480" s="33" t="s">
        <v>961</v>
      </c>
      <c r="BJ480" s="33"/>
      <c r="BK480" s="33"/>
      <c r="BL480" s="33" t="s">
        <v>960</v>
      </c>
      <c r="BM480" s="33"/>
      <c r="BN480" s="33"/>
      <c r="BO480" s="33"/>
      <c r="BP480" s="33"/>
      <c r="BQ480" s="33"/>
      <c r="BR480" s="49"/>
    </row>
    <row r="481" spans="20:70" s="53" customFormat="1" x14ac:dyDescent="0.25">
      <c r="T481" s="94">
        <v>3566</v>
      </c>
      <c r="U481" s="54" t="s">
        <v>718</v>
      </c>
      <c r="V481" s="62">
        <v>45659.767361111109</v>
      </c>
      <c r="W481" s="54" t="s">
        <v>1803</v>
      </c>
      <c r="X481" s="54" t="s">
        <v>5</v>
      </c>
      <c r="Y481" s="54">
        <v>1</v>
      </c>
      <c r="Z481" s="54" t="s">
        <v>6</v>
      </c>
      <c r="AA481" s="54" t="s">
        <v>620</v>
      </c>
      <c r="AB481" s="54" t="s">
        <v>624</v>
      </c>
      <c r="AC481" s="54" t="s">
        <v>1</v>
      </c>
      <c r="AD481" s="54" t="s">
        <v>1776</v>
      </c>
      <c r="AE481" s="54" t="s">
        <v>593</v>
      </c>
      <c r="AF481" s="54" t="s">
        <v>1495</v>
      </c>
      <c r="AG481" s="54" t="s">
        <v>1804</v>
      </c>
      <c r="AH481" s="54"/>
      <c r="AI481" s="54"/>
      <c r="AJ481" s="54" t="s">
        <v>687</v>
      </c>
      <c r="AK481" s="54" t="s">
        <v>453</v>
      </c>
      <c r="AL481" s="54" t="s">
        <v>453</v>
      </c>
      <c r="AM481" s="64" t="s">
        <v>874</v>
      </c>
      <c r="AN481" s="120">
        <v>40.583333333430346</v>
      </c>
      <c r="AO481" s="64" t="s">
        <v>710</v>
      </c>
      <c r="AP481" s="54" t="s">
        <v>138</v>
      </c>
      <c r="AQ481" s="54" t="s">
        <v>159</v>
      </c>
      <c r="AR481" s="54" t="s">
        <v>1600</v>
      </c>
      <c r="AS481" s="54" t="s">
        <v>290</v>
      </c>
      <c r="AT481" s="54" t="s">
        <v>1817</v>
      </c>
      <c r="AU481" s="120">
        <v>174.704294</v>
      </c>
      <c r="AV481" s="120">
        <v>15.210074000000001</v>
      </c>
      <c r="AW481" s="120">
        <v>161.35167000000001</v>
      </c>
      <c r="AX481" s="124">
        <v>351.26603799999998</v>
      </c>
      <c r="AY481" s="52">
        <v>5.527975847963801</v>
      </c>
      <c r="AZ481" s="52">
        <v>2</v>
      </c>
      <c r="BA481" s="52">
        <v>7.527975847963801</v>
      </c>
      <c r="BB481" s="124">
        <v>1.4612161651628208</v>
      </c>
      <c r="BC481" s="54">
        <v>1</v>
      </c>
      <c r="BD481" s="54"/>
      <c r="BE481" s="33" t="s">
        <v>1489</v>
      </c>
      <c r="BF481" s="33" t="s">
        <v>1059</v>
      </c>
      <c r="BG481" s="54"/>
      <c r="BH481" s="54"/>
      <c r="BI481" s="54"/>
      <c r="BJ481" s="54"/>
      <c r="BK481" s="54"/>
      <c r="BL481" s="33" t="s">
        <v>1057</v>
      </c>
      <c r="BM481" s="54"/>
      <c r="BN481" s="54"/>
      <c r="BO481" s="54"/>
      <c r="BP481" s="54"/>
      <c r="BQ481" s="54"/>
      <c r="BR481" s="61"/>
    </row>
    <row r="482" spans="20:70" s="53" customFormat="1" x14ac:dyDescent="0.25">
      <c r="T482" s="106">
        <v>3565</v>
      </c>
      <c r="U482" s="33" t="s">
        <v>718</v>
      </c>
      <c r="V482" s="39">
        <v>45659.76458333333</v>
      </c>
      <c r="W482" s="33" t="s">
        <v>1803</v>
      </c>
      <c r="X482" s="33" t="s">
        <v>744</v>
      </c>
      <c r="Y482" s="33">
        <v>16</v>
      </c>
      <c r="Z482" s="33" t="s">
        <v>6</v>
      </c>
      <c r="AA482" s="33" t="s">
        <v>664</v>
      </c>
      <c r="AB482" s="33" t="s">
        <v>624</v>
      </c>
      <c r="AC482" s="33" t="s">
        <v>1</v>
      </c>
      <c r="AD482" s="33" t="s">
        <v>1776</v>
      </c>
      <c r="AE482" s="33" t="s">
        <v>604</v>
      </c>
      <c r="AF482" s="33" t="s">
        <v>1495</v>
      </c>
      <c r="AG482" s="33" t="s">
        <v>1804</v>
      </c>
      <c r="AH482" s="33"/>
      <c r="AI482" s="33"/>
      <c r="AJ482" s="33" t="s">
        <v>688</v>
      </c>
      <c r="AK482" s="33" t="s">
        <v>453</v>
      </c>
      <c r="AL482" s="33" t="s">
        <v>453</v>
      </c>
      <c r="AM482" s="67" t="s">
        <v>874</v>
      </c>
      <c r="AN482" s="119">
        <v>39.650000000023283</v>
      </c>
      <c r="AO482" s="67" t="s">
        <v>710</v>
      </c>
      <c r="AP482" s="33" t="s">
        <v>138</v>
      </c>
      <c r="AQ482" s="33" t="s">
        <v>159</v>
      </c>
      <c r="AR482" s="33" t="s">
        <v>1600</v>
      </c>
      <c r="AS482" s="33" t="s">
        <v>290</v>
      </c>
      <c r="AT482" s="33" t="s">
        <v>1817</v>
      </c>
      <c r="AU482" s="119">
        <v>174.704294</v>
      </c>
      <c r="AV482" s="119">
        <v>15.210074000000001</v>
      </c>
      <c r="AW482" s="119">
        <v>161.35167000000001</v>
      </c>
      <c r="AX482" s="123">
        <v>351.26603799999998</v>
      </c>
      <c r="AY482" s="48">
        <v>5.527975847963801</v>
      </c>
      <c r="AZ482" s="48">
        <v>2</v>
      </c>
      <c r="BA482" s="48">
        <v>7.527975847963801</v>
      </c>
      <c r="BB482" s="123">
        <v>1.4612161651628208</v>
      </c>
      <c r="BC482" s="33">
        <v>16</v>
      </c>
      <c r="BD482" s="33"/>
      <c r="BE482" s="33" t="s">
        <v>1488</v>
      </c>
      <c r="BF482" s="33" t="s">
        <v>1136</v>
      </c>
      <c r="BG482" s="33" t="s">
        <v>1032</v>
      </c>
      <c r="BH482" s="33"/>
      <c r="BI482" s="33"/>
      <c r="BJ482" s="33"/>
      <c r="BK482" s="33"/>
      <c r="BL482" s="33" t="s">
        <v>1038</v>
      </c>
      <c r="BM482" s="33"/>
      <c r="BN482" s="33"/>
      <c r="BO482" s="33"/>
      <c r="BP482" s="33"/>
      <c r="BQ482" s="33"/>
      <c r="BR482" s="49"/>
    </row>
    <row r="483" spans="20:70" s="53" customFormat="1" x14ac:dyDescent="0.25">
      <c r="T483" s="106">
        <v>3567</v>
      </c>
      <c r="U483" s="33" t="s">
        <v>718</v>
      </c>
      <c r="V483" s="39">
        <v>45659.820833333331</v>
      </c>
      <c r="W483" s="33" t="s">
        <v>822</v>
      </c>
      <c r="X483" s="33" t="s">
        <v>719</v>
      </c>
      <c r="Y483" s="33">
        <v>2</v>
      </c>
      <c r="Z483" s="33" t="s">
        <v>7</v>
      </c>
      <c r="AA483" s="33" t="s">
        <v>621</v>
      </c>
      <c r="AB483" s="33" t="s">
        <v>621</v>
      </c>
      <c r="AC483" s="33" t="s">
        <v>1</v>
      </c>
      <c r="AD483" s="33" t="s">
        <v>1776</v>
      </c>
      <c r="AE483" s="33" t="s">
        <v>597</v>
      </c>
      <c r="AF483" s="33" t="s">
        <v>1513</v>
      </c>
      <c r="AG483" s="33" t="s">
        <v>652</v>
      </c>
      <c r="AH483" s="33"/>
      <c r="AI483" s="33"/>
      <c r="AJ483" s="33" t="s">
        <v>688</v>
      </c>
      <c r="AK483" s="33" t="s">
        <v>442</v>
      </c>
      <c r="AL483" s="33" t="s">
        <v>450</v>
      </c>
      <c r="AM483" s="67" t="s">
        <v>874</v>
      </c>
      <c r="AN483" s="119">
        <v>40.300000000046566</v>
      </c>
      <c r="AO483" s="67" t="s">
        <v>710</v>
      </c>
      <c r="AP483" s="33" t="s">
        <v>28</v>
      </c>
      <c r="AQ483" s="33" t="s">
        <v>158</v>
      </c>
      <c r="AR483" s="33" t="s">
        <v>1522</v>
      </c>
      <c r="AS483" s="33" t="s">
        <v>269</v>
      </c>
      <c r="AT483" s="33" t="s">
        <v>956</v>
      </c>
      <c r="AU483" s="119">
        <v>99.027780000000007</v>
      </c>
      <c r="AV483" s="119">
        <v>50.828659999999999</v>
      </c>
      <c r="AW483" s="119">
        <v>129.489867</v>
      </c>
      <c r="AX483" s="123">
        <v>279.34630700000002</v>
      </c>
      <c r="AY483" s="48">
        <v>4.711624578280543</v>
      </c>
      <c r="AZ483" s="48">
        <v>2</v>
      </c>
      <c r="BA483" s="48">
        <v>6.711624578280543</v>
      </c>
      <c r="BB483" s="123">
        <v>1.6389474517983393</v>
      </c>
      <c r="BC483" s="33">
        <v>2</v>
      </c>
      <c r="BD483" s="33"/>
      <c r="BE483" s="33" t="s">
        <v>1657</v>
      </c>
      <c r="BF483" s="33">
        <v>44036</v>
      </c>
      <c r="BG483" s="33">
        <v>53011</v>
      </c>
      <c r="BH483" s="33">
        <v>44039</v>
      </c>
      <c r="BI483" s="33">
        <v>53011</v>
      </c>
      <c r="BJ483" s="33"/>
      <c r="BK483" s="33"/>
      <c r="BL483" s="33" t="s">
        <v>958</v>
      </c>
      <c r="BM483" s="33" t="s">
        <v>1022</v>
      </c>
      <c r="BN483" s="33"/>
      <c r="BO483" s="33"/>
      <c r="BP483" s="33"/>
      <c r="BQ483" s="33"/>
      <c r="BR483" s="49"/>
    </row>
    <row r="484" spans="20:70" s="53" customFormat="1" x14ac:dyDescent="0.25">
      <c r="T484" s="94">
        <v>3569</v>
      </c>
      <c r="U484" s="54" t="s">
        <v>717</v>
      </c>
      <c r="V484" s="62">
        <v>45659.893750000003</v>
      </c>
      <c r="W484" s="54" t="s">
        <v>1350</v>
      </c>
      <c r="X484" s="54" t="s">
        <v>500</v>
      </c>
      <c r="Y484" s="54">
        <v>3</v>
      </c>
      <c r="Z484" s="54" t="s">
        <v>4</v>
      </c>
      <c r="AA484" s="54" t="s">
        <v>624</v>
      </c>
      <c r="AB484" s="54" t="s">
        <v>624</v>
      </c>
      <c r="AC484" s="54" t="s">
        <v>1</v>
      </c>
      <c r="AD484" s="54" t="s">
        <v>1776</v>
      </c>
      <c r="AE484" s="54" t="s">
        <v>600</v>
      </c>
      <c r="AF484" s="54" t="s">
        <v>567</v>
      </c>
      <c r="AG484" s="54" t="s">
        <v>580</v>
      </c>
      <c r="AH484" s="54"/>
      <c r="AI484" s="54"/>
      <c r="AJ484" s="54" t="s">
        <v>688</v>
      </c>
      <c r="AK484" s="54" t="s">
        <v>431</v>
      </c>
      <c r="AL484" s="54" t="s">
        <v>424</v>
      </c>
      <c r="AM484" s="64" t="s">
        <v>874</v>
      </c>
      <c r="AN484" s="120">
        <v>35.549999999930151</v>
      </c>
      <c r="AO484" s="64" t="s">
        <v>710</v>
      </c>
      <c r="AP484" s="54" t="s">
        <v>23</v>
      </c>
      <c r="AQ484" s="54" t="s">
        <v>155</v>
      </c>
      <c r="AR484" s="54" t="s">
        <v>1130</v>
      </c>
      <c r="AS484" s="54" t="s">
        <v>213</v>
      </c>
      <c r="AT484" s="54" t="s">
        <v>1309</v>
      </c>
      <c r="AU484" s="120">
        <v>78.244339999999994</v>
      </c>
      <c r="AV484" s="120">
        <v>42.412588</v>
      </c>
      <c r="AW484" s="120">
        <v>56.160110000000003</v>
      </c>
      <c r="AX484" s="124">
        <v>176.817038</v>
      </c>
      <c r="AY484" s="52">
        <v>3.065704016289593</v>
      </c>
      <c r="AZ484" s="52">
        <v>2</v>
      </c>
      <c r="BA484" s="52">
        <v>5.065704016289593</v>
      </c>
      <c r="BB484" s="124">
        <v>2.171465202986143</v>
      </c>
      <c r="BC484" s="54">
        <v>3</v>
      </c>
      <c r="BD484" s="54"/>
      <c r="BE484" s="33" t="s">
        <v>1657</v>
      </c>
      <c r="BF484" s="54">
        <v>44026</v>
      </c>
      <c r="BG484" s="54">
        <v>53006</v>
      </c>
      <c r="BH484" s="54">
        <v>44032</v>
      </c>
      <c r="BI484" s="54">
        <v>53008</v>
      </c>
      <c r="BJ484" s="54"/>
      <c r="BK484" s="54"/>
      <c r="BL484" s="54" t="s">
        <v>1048</v>
      </c>
      <c r="BM484" s="54" t="s">
        <v>1095</v>
      </c>
      <c r="BN484" s="54"/>
      <c r="BO484" s="54"/>
      <c r="BP484" s="54"/>
      <c r="BQ484" s="54"/>
      <c r="BR484" s="61"/>
    </row>
    <row r="485" spans="20:70" s="53" customFormat="1" x14ac:dyDescent="0.25">
      <c r="T485" s="106">
        <v>3570</v>
      </c>
      <c r="U485" s="33" t="s">
        <v>742</v>
      </c>
      <c r="V485" s="39">
        <v>45659.902083333334</v>
      </c>
      <c r="W485" s="33" t="s">
        <v>1574</v>
      </c>
      <c r="X485" s="33" t="s">
        <v>489</v>
      </c>
      <c r="Y485" s="33">
        <v>1</v>
      </c>
      <c r="Z485" s="33" t="s">
        <v>536</v>
      </c>
      <c r="AA485" s="33" t="s">
        <v>620</v>
      </c>
      <c r="AB485" s="33" t="s">
        <v>621</v>
      </c>
      <c r="AC485" s="33" t="s">
        <v>1</v>
      </c>
      <c r="AD485" s="33" t="s">
        <v>1776</v>
      </c>
      <c r="AE485" s="33" t="s">
        <v>604</v>
      </c>
      <c r="AF485" s="33" t="s">
        <v>513</v>
      </c>
      <c r="AG485" s="33" t="s">
        <v>490</v>
      </c>
      <c r="AH485" s="33" t="s">
        <v>1806</v>
      </c>
      <c r="AI485" s="33"/>
      <c r="AJ485" s="33" t="s">
        <v>688</v>
      </c>
      <c r="AK485" s="33" t="s">
        <v>426</v>
      </c>
      <c r="AL485" s="33" t="s">
        <v>440</v>
      </c>
      <c r="AM485" s="67" t="s">
        <v>874</v>
      </c>
      <c r="AN485" s="119">
        <v>36.349999999918509</v>
      </c>
      <c r="AO485" s="67" t="s">
        <v>710</v>
      </c>
      <c r="AP485" s="33" t="s">
        <v>10</v>
      </c>
      <c r="AQ485" s="33" t="s">
        <v>123</v>
      </c>
      <c r="AR485" s="33" t="s">
        <v>955</v>
      </c>
      <c r="AS485" s="33" t="s">
        <v>305</v>
      </c>
      <c r="AT485" s="33" t="s">
        <v>936</v>
      </c>
      <c r="AU485" s="119">
        <v>6.7003190000000004</v>
      </c>
      <c r="AV485" s="119">
        <v>82.392313000000001</v>
      </c>
      <c r="AW485" s="119">
        <v>83.239863</v>
      </c>
      <c r="AX485" s="123">
        <v>172.33249499999999</v>
      </c>
      <c r="AY485" s="48">
        <v>3.3223377665158376</v>
      </c>
      <c r="AZ485" s="48">
        <v>2</v>
      </c>
      <c r="BA485" s="48">
        <v>5.3223377665158376</v>
      </c>
      <c r="BB485" s="123">
        <v>2.0667609765775783</v>
      </c>
      <c r="BC485" s="33">
        <v>1</v>
      </c>
      <c r="BD485" s="33"/>
      <c r="BE485" s="33" t="s">
        <v>1657</v>
      </c>
      <c r="BF485" s="33">
        <v>44037</v>
      </c>
      <c r="BG485" s="33">
        <v>53007</v>
      </c>
      <c r="BH485" s="33"/>
      <c r="BI485" s="33"/>
      <c r="BJ485" s="33"/>
      <c r="BK485" s="33"/>
      <c r="BL485" s="33" t="s">
        <v>1022</v>
      </c>
      <c r="BM485" s="33"/>
      <c r="BN485" s="33"/>
      <c r="BO485" s="33"/>
      <c r="BP485" s="33"/>
      <c r="BQ485" s="33"/>
      <c r="BR485" s="49"/>
    </row>
    <row r="486" spans="20:70" s="53" customFormat="1" x14ac:dyDescent="0.25">
      <c r="T486" s="94">
        <v>3573</v>
      </c>
      <c r="U486" s="54" t="s">
        <v>745</v>
      </c>
      <c r="V486" s="62">
        <v>45660.022222222222</v>
      </c>
      <c r="W486" s="54" t="s">
        <v>844</v>
      </c>
      <c r="X486" s="54" t="s">
        <v>485</v>
      </c>
      <c r="Y486" s="54">
        <v>1</v>
      </c>
      <c r="Z486" s="54" t="s">
        <v>845</v>
      </c>
      <c r="AA486" s="54" t="s">
        <v>620</v>
      </c>
      <c r="AB486" s="54" t="s">
        <v>622</v>
      </c>
      <c r="AC486" s="54" t="s">
        <v>1</v>
      </c>
      <c r="AD486" s="54" t="s">
        <v>1776</v>
      </c>
      <c r="AE486" s="54" t="s">
        <v>593</v>
      </c>
      <c r="AF486" s="54" t="s">
        <v>561</v>
      </c>
      <c r="AG486" s="54" t="s">
        <v>490</v>
      </c>
      <c r="AH486" s="54"/>
      <c r="AI486" s="54"/>
      <c r="AJ486" s="54" t="s">
        <v>687</v>
      </c>
      <c r="AK486" s="54" t="s">
        <v>427</v>
      </c>
      <c r="AL486" s="54" t="s">
        <v>440</v>
      </c>
      <c r="AM486" s="64" t="s">
        <v>874</v>
      </c>
      <c r="AN486" s="120">
        <v>34.466666666732635</v>
      </c>
      <c r="AO486" s="64" t="s">
        <v>710</v>
      </c>
      <c r="AP486" s="54" t="s">
        <v>87</v>
      </c>
      <c r="AQ486" s="54" t="s">
        <v>123</v>
      </c>
      <c r="AR486" s="54" t="s">
        <v>924</v>
      </c>
      <c r="AS486" s="54" t="s">
        <v>297</v>
      </c>
      <c r="AT486" s="54" t="s">
        <v>936</v>
      </c>
      <c r="AU486" s="120">
        <v>79.987075000000004</v>
      </c>
      <c r="AV486" s="120">
        <v>92.675931000000006</v>
      </c>
      <c r="AW486" s="120">
        <v>83.239863</v>
      </c>
      <c r="AX486" s="124">
        <v>255.90286900000001</v>
      </c>
      <c r="AY486" s="52">
        <v>4.6917938027149324</v>
      </c>
      <c r="AZ486" s="52">
        <v>2</v>
      </c>
      <c r="BA486" s="52">
        <v>6.6917938027149324</v>
      </c>
      <c r="BB486" s="124">
        <v>1.6438043855351883</v>
      </c>
      <c r="BC486" s="54">
        <v>1</v>
      </c>
      <c r="BD486" s="54"/>
      <c r="BE486" s="33" t="s">
        <v>1657</v>
      </c>
      <c r="BF486" s="54">
        <v>44032</v>
      </c>
      <c r="BG486" s="54">
        <v>53034</v>
      </c>
      <c r="BH486" s="54"/>
      <c r="BI486" s="54"/>
      <c r="BJ486" s="54"/>
      <c r="BK486" s="54"/>
      <c r="BL486" s="54" t="s">
        <v>1095</v>
      </c>
      <c r="BM486" s="54"/>
      <c r="BN486" s="54"/>
      <c r="BO486" s="54"/>
      <c r="BP486" s="54"/>
      <c r="BQ486" s="54"/>
      <c r="BR486" s="61"/>
    </row>
    <row r="487" spans="20:70" s="53" customFormat="1" x14ac:dyDescent="0.25">
      <c r="T487" s="106">
        <v>3578</v>
      </c>
      <c r="U487" s="33" t="s">
        <v>743</v>
      </c>
      <c r="V487" s="39">
        <v>45660.325694444444</v>
      </c>
      <c r="W487" s="33" t="s">
        <v>840</v>
      </c>
      <c r="X487" s="33" t="s">
        <v>493</v>
      </c>
      <c r="Y487" s="33">
        <v>1</v>
      </c>
      <c r="Z487" s="33" t="s">
        <v>501</v>
      </c>
      <c r="AA487" s="33" t="s">
        <v>620</v>
      </c>
      <c r="AB487" s="33" t="s">
        <v>621</v>
      </c>
      <c r="AC487" s="33" t="s">
        <v>1</v>
      </c>
      <c r="AD487" s="33" t="s">
        <v>1776</v>
      </c>
      <c r="AE487" s="33" t="s">
        <v>600</v>
      </c>
      <c r="AF487" s="33" t="s">
        <v>1421</v>
      </c>
      <c r="AG487" s="33" t="s">
        <v>683</v>
      </c>
      <c r="AH487" s="33"/>
      <c r="AI487" s="33"/>
      <c r="AJ487" s="33" t="s">
        <v>688</v>
      </c>
      <c r="AK487" s="33" t="s">
        <v>461</v>
      </c>
      <c r="AL487" s="33" t="s">
        <v>455</v>
      </c>
      <c r="AM487" s="67" t="s">
        <v>874</v>
      </c>
      <c r="AN487" s="119">
        <v>25.183333333348855</v>
      </c>
      <c r="AO487" s="67" t="s">
        <v>710</v>
      </c>
      <c r="AP487" s="33" t="s">
        <v>82</v>
      </c>
      <c r="AQ487" s="33" t="s">
        <v>38</v>
      </c>
      <c r="AR487" s="33" t="s">
        <v>1439</v>
      </c>
      <c r="AS487" s="33" t="s">
        <v>323</v>
      </c>
      <c r="AT487" s="33" t="s">
        <v>876</v>
      </c>
      <c r="AU487" s="119">
        <v>114.536739</v>
      </c>
      <c r="AV487" s="119">
        <v>70.069305999999997</v>
      </c>
      <c r="AW487" s="119">
        <v>76.933678999999998</v>
      </c>
      <c r="AX487" s="123">
        <v>261.53972399999998</v>
      </c>
      <c r="AY487" s="48">
        <v>4.5943882914027148</v>
      </c>
      <c r="AZ487" s="48">
        <v>2</v>
      </c>
      <c r="BA487" s="48">
        <v>6.5943882914027148</v>
      </c>
      <c r="BB487" s="123">
        <v>1.6680849707229104</v>
      </c>
      <c r="BC487" s="33">
        <v>1</v>
      </c>
      <c r="BD487" s="33"/>
      <c r="BE487" s="33" t="s">
        <v>1657</v>
      </c>
      <c r="BF487" s="33">
        <v>44045</v>
      </c>
      <c r="BG487" s="33">
        <v>53017</v>
      </c>
      <c r="BH487" s="33"/>
      <c r="BI487" s="33"/>
      <c r="BJ487" s="33"/>
      <c r="BK487" s="33"/>
      <c r="BL487" s="33" t="s">
        <v>987</v>
      </c>
      <c r="BM487" s="33"/>
      <c r="BN487" s="33"/>
      <c r="BO487" s="33"/>
      <c r="BP487" s="33"/>
      <c r="BQ487" s="33"/>
      <c r="BR487" s="49"/>
    </row>
    <row r="488" spans="20:70" s="53" customFormat="1" x14ac:dyDescent="0.25">
      <c r="T488" s="94">
        <v>3579</v>
      </c>
      <c r="U488" s="54" t="s">
        <v>743</v>
      </c>
      <c r="V488" s="62">
        <v>45660.325694444444</v>
      </c>
      <c r="W488" s="54" t="s">
        <v>840</v>
      </c>
      <c r="X488" s="54" t="s">
        <v>491</v>
      </c>
      <c r="Y488" s="54">
        <v>1</v>
      </c>
      <c r="Z488" s="54" t="s">
        <v>501</v>
      </c>
      <c r="AA488" s="54" t="s">
        <v>620</v>
      </c>
      <c r="AB488" s="54" t="s">
        <v>621</v>
      </c>
      <c r="AC488" s="54" t="s">
        <v>1</v>
      </c>
      <c r="AD488" s="54" t="s">
        <v>1776</v>
      </c>
      <c r="AE488" s="54" t="s">
        <v>600</v>
      </c>
      <c r="AF488" s="54" t="s">
        <v>1421</v>
      </c>
      <c r="AG488" s="54" t="s">
        <v>683</v>
      </c>
      <c r="AH488" s="54"/>
      <c r="AI488" s="54"/>
      <c r="AJ488" s="54" t="s">
        <v>688</v>
      </c>
      <c r="AK488" s="54" t="s">
        <v>461</v>
      </c>
      <c r="AL488" s="54" t="s">
        <v>455</v>
      </c>
      <c r="AM488" s="64" t="s">
        <v>874</v>
      </c>
      <c r="AN488" s="120">
        <v>25.183333333348855</v>
      </c>
      <c r="AO488" s="64" t="s">
        <v>710</v>
      </c>
      <c r="AP488" s="54" t="s">
        <v>82</v>
      </c>
      <c r="AQ488" s="54" t="s">
        <v>38</v>
      </c>
      <c r="AR488" s="54" t="s">
        <v>1439</v>
      </c>
      <c r="AS488" s="54" t="s">
        <v>323</v>
      </c>
      <c r="AT488" s="54" t="s">
        <v>876</v>
      </c>
      <c r="AU488" s="120">
        <v>114.536739</v>
      </c>
      <c r="AV488" s="120">
        <v>70.069305999999997</v>
      </c>
      <c r="AW488" s="120">
        <v>76.933678999999998</v>
      </c>
      <c r="AX488" s="124">
        <v>261.53972399999998</v>
      </c>
      <c r="AY488" s="52">
        <v>4.5943882914027148</v>
      </c>
      <c r="AZ488" s="52">
        <v>2</v>
      </c>
      <c r="BA488" s="52">
        <v>6.5943882914027148</v>
      </c>
      <c r="BB488" s="124">
        <v>1.6680849707229104</v>
      </c>
      <c r="BC488" s="54">
        <v>1</v>
      </c>
      <c r="BD488" s="54"/>
      <c r="BE488" s="33" t="s">
        <v>1657</v>
      </c>
      <c r="BF488" s="54">
        <v>44045</v>
      </c>
      <c r="BG488" s="54">
        <v>53017</v>
      </c>
      <c r="BH488" s="54"/>
      <c r="BI488" s="54"/>
      <c r="BJ488" s="54"/>
      <c r="BK488" s="54"/>
      <c r="BL488" s="54" t="s">
        <v>987</v>
      </c>
      <c r="BM488" s="54"/>
      <c r="BN488" s="54"/>
      <c r="BO488" s="54"/>
      <c r="BP488" s="54"/>
      <c r="BQ488" s="54"/>
      <c r="BR488" s="61"/>
    </row>
    <row r="489" spans="20:70" s="53" customFormat="1" x14ac:dyDescent="0.25">
      <c r="T489" s="106">
        <v>3576</v>
      </c>
      <c r="U489" s="33" t="s">
        <v>743</v>
      </c>
      <c r="V489" s="39">
        <v>45660.325694444444</v>
      </c>
      <c r="W489" s="33" t="s">
        <v>840</v>
      </c>
      <c r="X489" s="33" t="s">
        <v>489</v>
      </c>
      <c r="Y489" s="33">
        <v>1</v>
      </c>
      <c r="Z489" s="33" t="s">
        <v>501</v>
      </c>
      <c r="AA489" s="33" t="s">
        <v>620</v>
      </c>
      <c r="AB489" s="33" t="s">
        <v>621</v>
      </c>
      <c r="AC489" s="33" t="s">
        <v>1</v>
      </c>
      <c r="AD489" s="33" t="s">
        <v>1776</v>
      </c>
      <c r="AE489" s="33" t="s">
        <v>600</v>
      </c>
      <c r="AF489" s="33" t="s">
        <v>1421</v>
      </c>
      <c r="AG489" s="33" t="s">
        <v>683</v>
      </c>
      <c r="AH489" s="33"/>
      <c r="AI489" s="33"/>
      <c r="AJ489" s="33" t="s">
        <v>688</v>
      </c>
      <c r="AK489" s="33" t="s">
        <v>461</v>
      </c>
      <c r="AL489" s="33" t="s">
        <v>455</v>
      </c>
      <c r="AM489" s="67" t="s">
        <v>874</v>
      </c>
      <c r="AN489" s="119">
        <v>25.183333333348855</v>
      </c>
      <c r="AO489" s="67" t="s">
        <v>710</v>
      </c>
      <c r="AP489" s="33" t="s">
        <v>82</v>
      </c>
      <c r="AQ489" s="33" t="s">
        <v>38</v>
      </c>
      <c r="AR489" s="33" t="s">
        <v>1439</v>
      </c>
      <c r="AS489" s="33" t="s">
        <v>323</v>
      </c>
      <c r="AT489" s="33" t="s">
        <v>876</v>
      </c>
      <c r="AU489" s="119">
        <v>114.536739</v>
      </c>
      <c r="AV489" s="119">
        <v>70.069305999999997</v>
      </c>
      <c r="AW489" s="119">
        <v>76.933678999999998</v>
      </c>
      <c r="AX489" s="123">
        <v>261.53972399999998</v>
      </c>
      <c r="AY489" s="48">
        <v>4.5943882914027148</v>
      </c>
      <c r="AZ489" s="48">
        <v>2</v>
      </c>
      <c r="BA489" s="48">
        <v>6.5943882914027148</v>
      </c>
      <c r="BB489" s="123">
        <v>1.6680849707229104</v>
      </c>
      <c r="BC489" s="33">
        <v>1</v>
      </c>
      <c r="BD489" s="33"/>
      <c r="BE489" s="33" t="s">
        <v>1657</v>
      </c>
      <c r="BF489" s="33">
        <v>44040</v>
      </c>
      <c r="BG489" s="33">
        <v>53012</v>
      </c>
      <c r="BH489" s="33"/>
      <c r="BI489" s="33"/>
      <c r="BJ489" s="33"/>
      <c r="BK489" s="33"/>
      <c r="BL489" s="33" t="s">
        <v>1045</v>
      </c>
      <c r="BM489" s="33"/>
      <c r="BN489" s="33"/>
      <c r="BO489" s="33"/>
      <c r="BP489" s="33"/>
      <c r="BQ489" s="33"/>
      <c r="BR489" s="49"/>
    </row>
    <row r="490" spans="20:70" s="53" customFormat="1" x14ac:dyDescent="0.25">
      <c r="T490" s="94">
        <v>3577</v>
      </c>
      <c r="U490" s="54" t="s">
        <v>743</v>
      </c>
      <c r="V490" s="62">
        <v>45660.325694444444</v>
      </c>
      <c r="W490" s="54" t="s">
        <v>840</v>
      </c>
      <c r="X490" s="54" t="s">
        <v>503</v>
      </c>
      <c r="Y490" s="54">
        <v>1</v>
      </c>
      <c r="Z490" s="54" t="s">
        <v>501</v>
      </c>
      <c r="AA490" s="54" t="s">
        <v>620</v>
      </c>
      <c r="AB490" s="54" t="s">
        <v>621</v>
      </c>
      <c r="AC490" s="54" t="s">
        <v>1</v>
      </c>
      <c r="AD490" s="54" t="s">
        <v>1776</v>
      </c>
      <c r="AE490" s="54" t="s">
        <v>600</v>
      </c>
      <c r="AF490" s="54" t="s">
        <v>1421</v>
      </c>
      <c r="AG490" s="54" t="s">
        <v>683</v>
      </c>
      <c r="AH490" s="54"/>
      <c r="AI490" s="54"/>
      <c r="AJ490" s="54" t="s">
        <v>688</v>
      </c>
      <c r="AK490" s="54" t="s">
        <v>461</v>
      </c>
      <c r="AL490" s="54" t="s">
        <v>455</v>
      </c>
      <c r="AM490" s="64" t="s">
        <v>874</v>
      </c>
      <c r="AN490" s="120">
        <v>25.183333333348855</v>
      </c>
      <c r="AO490" s="64" t="s">
        <v>710</v>
      </c>
      <c r="AP490" s="54" t="s">
        <v>82</v>
      </c>
      <c r="AQ490" s="54" t="s">
        <v>38</v>
      </c>
      <c r="AR490" s="54" t="s">
        <v>1439</v>
      </c>
      <c r="AS490" s="54" t="s">
        <v>323</v>
      </c>
      <c r="AT490" s="54" t="s">
        <v>876</v>
      </c>
      <c r="AU490" s="120">
        <v>114.536739</v>
      </c>
      <c r="AV490" s="120">
        <v>70.069305999999997</v>
      </c>
      <c r="AW490" s="120">
        <v>76.933678999999998</v>
      </c>
      <c r="AX490" s="124">
        <v>261.53972399999998</v>
      </c>
      <c r="AY490" s="52">
        <v>4.5943882914027148</v>
      </c>
      <c r="AZ490" s="52">
        <v>2</v>
      </c>
      <c r="BA490" s="52">
        <v>6.5943882914027148</v>
      </c>
      <c r="BB490" s="124">
        <v>1.6680849707229104</v>
      </c>
      <c r="BC490" s="54">
        <v>1</v>
      </c>
      <c r="BD490" s="54"/>
      <c r="BE490" s="33" t="s">
        <v>1657</v>
      </c>
      <c r="BF490" s="54">
        <v>44040</v>
      </c>
      <c r="BG490" s="54">
        <v>53012</v>
      </c>
      <c r="BH490" s="54"/>
      <c r="BI490" s="54"/>
      <c r="BJ490" s="54"/>
      <c r="BK490" s="54"/>
      <c r="BL490" s="54" t="s">
        <v>1045</v>
      </c>
      <c r="BM490" s="54"/>
      <c r="BN490" s="54"/>
      <c r="BO490" s="54"/>
      <c r="BP490" s="54"/>
      <c r="BQ490" s="54"/>
      <c r="BR490" s="61"/>
    </row>
    <row r="491" spans="20:70" s="53" customFormat="1" x14ac:dyDescent="0.25">
      <c r="T491" s="94">
        <v>3596</v>
      </c>
      <c r="U491" s="54" t="s">
        <v>718</v>
      </c>
      <c r="V491" s="62">
        <v>45660.615277777775</v>
      </c>
      <c r="W491" s="54" t="s">
        <v>1821</v>
      </c>
      <c r="X491" s="54" t="s">
        <v>744</v>
      </c>
      <c r="Y491" s="54">
        <v>3</v>
      </c>
      <c r="Z491" s="54" t="s">
        <v>8</v>
      </c>
      <c r="AA491" s="54" t="s">
        <v>624</v>
      </c>
      <c r="AB491" s="54" t="s">
        <v>621</v>
      </c>
      <c r="AC491" s="54" t="s">
        <v>1</v>
      </c>
      <c r="AD491" s="54" t="s">
        <v>1776</v>
      </c>
      <c r="AE491" s="54" t="s">
        <v>606</v>
      </c>
      <c r="AF491" s="54" t="s">
        <v>827</v>
      </c>
      <c r="AG491" s="54" t="s">
        <v>1717</v>
      </c>
      <c r="AH491" s="54"/>
      <c r="AI491" s="54"/>
      <c r="AJ491" s="54" t="s">
        <v>688</v>
      </c>
      <c r="AK491" s="54" t="e">
        <f>VLOOKUP(LEFT(Solicitacao_Prancha[[#This Row],[ORIGEM]],4),#REF!,2,0)</f>
        <v>#REF!</v>
      </c>
      <c r="AL491" s="54" t="e">
        <f>VLOOKUP(LEFT(Solicitacao_Prancha[[#This Row],[DESTINO]],4),#REF!,2,0)</f>
        <v>#REF!</v>
      </c>
      <c r="AM491" s="64" t="str">
        <f t="shared" ref="AM491:AM492" si="136">IF(AN491&gt;=48,"Aderente","Não Aderente")</f>
        <v>Não Aderente</v>
      </c>
      <c r="AN491" s="120">
        <f>((CONCATENATE(Solicitacao_Prancha[[#This Row],[DATA MOVIMENTAÇÃO]]," ",Solicitacao_Prancha[[#This Row],[HORA MOVIMENTAÇÃO]])-Solicitacao_Prancha[[#This Row],[DATA SOLICITAÇÃO]])*24)+3</f>
        <v>8.7000000000698492</v>
      </c>
      <c r="AO491" s="64" t="s">
        <v>710</v>
      </c>
      <c r="AP491" s="54" t="str">
        <f>LEFT(Solicitacao_Prancha[[#This Row],[ORIGEM]],4)</f>
        <v>0057</v>
      </c>
      <c r="AQ491" s="54" t="str">
        <f>LEFT(Solicitacao_Prancha[[#This Row],[DESTINO]],4)</f>
        <v>0057</v>
      </c>
      <c r="AR491" s="54" t="str">
        <f t="shared" ref="AR491:AS492" si="137">CONCATENATE(AO491,AP491)</f>
        <v>Lençóis Paulista0057</v>
      </c>
      <c r="AS491" s="54" t="str">
        <f t="shared" si="137"/>
        <v>00570057</v>
      </c>
      <c r="AT491" s="54" t="str">
        <f t="shared" ref="AT491:AT492" si="138">CONCATENATE(AO491,AQ491)</f>
        <v>Lençóis Paulista0057</v>
      </c>
      <c r="AU491" s="120" t="e">
        <f>VLOOKUP(AR491,#REF!,2,0)</f>
        <v>#REF!</v>
      </c>
      <c r="AV491" s="120" t="e">
        <f>VLOOKUP(AS491,#REF!,2,0)</f>
        <v>#REF!</v>
      </c>
      <c r="AW491" s="120" t="e">
        <f>VLOOKUP(AT491,#REF!,2,0)</f>
        <v>#REF!</v>
      </c>
      <c r="AX491" s="124">
        <f t="shared" ref="AX491:AX492" si="139">IFERROR(SUM(AU491:AW491),200)</f>
        <v>200</v>
      </c>
      <c r="AY491" s="52" t="e">
        <f t="shared" ref="AY491:AY492" si="140">(AU491/65)+(AV491/42.5)+(AW491/65)</f>
        <v>#REF!</v>
      </c>
      <c r="AZ491" s="52">
        <v>2</v>
      </c>
      <c r="BA491" s="52" t="e">
        <f t="shared" ref="BA491:BA492" si="141">(AY491+AZ491)</f>
        <v>#REF!</v>
      </c>
      <c r="BB491" s="124" t="e">
        <f t="shared" ref="BB491:BB492" si="142">11/BA491</f>
        <v>#REF!</v>
      </c>
      <c r="BC491" s="54">
        <f>Solicitacao_Prancha[[#This Row],[QUANT EQUIP]]</f>
        <v>3</v>
      </c>
      <c r="BD491" s="54"/>
      <c r="BE491" s="33" t="s">
        <v>1686</v>
      </c>
      <c r="BF491" s="54" t="s">
        <v>1445</v>
      </c>
      <c r="BG491" s="54" t="s">
        <v>1446</v>
      </c>
      <c r="BH491" s="54" t="s">
        <v>1445</v>
      </c>
      <c r="BI491" s="54" t="s">
        <v>1446</v>
      </c>
      <c r="BJ491" s="54" t="s">
        <v>1445</v>
      </c>
      <c r="BK491" s="54" t="s">
        <v>1446</v>
      </c>
      <c r="BL491" s="54" t="s">
        <v>1825</v>
      </c>
      <c r="BM491" s="54"/>
      <c r="BN491" s="54"/>
      <c r="BO491" s="54"/>
      <c r="BP491" s="54"/>
      <c r="BQ491" s="54"/>
      <c r="BR491" s="61"/>
    </row>
    <row r="492" spans="20:70" s="53" customFormat="1" x14ac:dyDescent="0.25">
      <c r="T492" s="106">
        <v>3597</v>
      </c>
      <c r="U492" s="33" t="s">
        <v>718</v>
      </c>
      <c r="V492" s="39">
        <v>45660.617361111108</v>
      </c>
      <c r="W492" s="33" t="s">
        <v>570</v>
      </c>
      <c r="X492" s="33" t="s">
        <v>5</v>
      </c>
      <c r="Y492" s="33">
        <v>1</v>
      </c>
      <c r="Z492" s="33" t="s">
        <v>8</v>
      </c>
      <c r="AA492" s="33" t="s">
        <v>620</v>
      </c>
      <c r="AB492" s="33" t="s">
        <v>621</v>
      </c>
      <c r="AC492" s="33" t="s">
        <v>1</v>
      </c>
      <c r="AD492" s="33" t="s">
        <v>1776</v>
      </c>
      <c r="AE492" s="33" t="s">
        <v>606</v>
      </c>
      <c r="AF492" s="33" t="s">
        <v>827</v>
      </c>
      <c r="AG492" s="33" t="s">
        <v>1717</v>
      </c>
      <c r="AH492" s="33"/>
      <c r="AI492" s="33"/>
      <c r="AJ492" s="33" t="s">
        <v>688</v>
      </c>
      <c r="AK492" s="33" t="e">
        <f>VLOOKUP(LEFT(Solicitacao_Prancha[[#This Row],[ORIGEM]],4),#REF!,2,0)</f>
        <v>#REF!</v>
      </c>
      <c r="AL492" s="33" t="e">
        <f>VLOOKUP(LEFT(Solicitacao_Prancha[[#This Row],[DESTINO]],4),#REF!,2,0)</f>
        <v>#REF!</v>
      </c>
      <c r="AM492" s="67" t="str">
        <f t="shared" si="136"/>
        <v>Não Aderente</v>
      </c>
      <c r="AN492" s="119">
        <f>((CONCATENATE(Solicitacao_Prancha[[#This Row],[DATA MOVIMENTAÇÃO]]," ",Solicitacao_Prancha[[#This Row],[HORA MOVIMENTAÇÃO]])-Solicitacao_Prancha[[#This Row],[DATA SOLICITAÇÃO]])*24)+3</f>
        <v>34.433333333465271</v>
      </c>
      <c r="AO492" s="67" t="s">
        <v>710</v>
      </c>
      <c r="AP492" s="33" t="str">
        <f>LEFT(Solicitacao_Prancha[[#This Row],[ORIGEM]],4)</f>
        <v>0460</v>
      </c>
      <c r="AQ492" s="33" t="str">
        <f>LEFT(Solicitacao_Prancha[[#This Row],[DESTINO]],4)</f>
        <v>0457</v>
      </c>
      <c r="AR492" s="33" t="str">
        <f t="shared" si="137"/>
        <v>Lençóis Paulista0460</v>
      </c>
      <c r="AS492" s="33" t="str">
        <f t="shared" si="137"/>
        <v>04600457</v>
      </c>
      <c r="AT492" s="33" t="str">
        <f t="shared" si="138"/>
        <v>Lençóis Paulista0457</v>
      </c>
      <c r="AU492" s="119" t="e">
        <f>VLOOKUP(AR492,#REF!,2,0)</f>
        <v>#REF!</v>
      </c>
      <c r="AV492" s="119" t="e">
        <f>VLOOKUP(AS492,#REF!,2,0)</f>
        <v>#REF!</v>
      </c>
      <c r="AW492" s="119" t="e">
        <f>VLOOKUP(AT492,#REF!,2,0)</f>
        <v>#REF!</v>
      </c>
      <c r="AX492" s="123">
        <f t="shared" si="139"/>
        <v>200</v>
      </c>
      <c r="AY492" s="48" t="e">
        <f t="shared" si="140"/>
        <v>#REF!</v>
      </c>
      <c r="AZ492" s="48">
        <v>2</v>
      </c>
      <c r="BA492" s="48" t="e">
        <f t="shared" si="141"/>
        <v>#REF!</v>
      </c>
      <c r="BB492" s="123" t="e">
        <f t="shared" si="142"/>
        <v>#REF!</v>
      </c>
      <c r="BC492" s="33">
        <f>Solicitacao_Prancha[[#This Row],[QUANT EQUIP]]</f>
        <v>1</v>
      </c>
      <c r="BD492" s="33"/>
      <c r="BE492" s="33" t="s">
        <v>1686</v>
      </c>
      <c r="BF492" s="33" t="s">
        <v>1559</v>
      </c>
      <c r="BG492" s="33"/>
      <c r="BH492" s="33"/>
      <c r="BI492" s="33"/>
      <c r="BJ492" s="33"/>
      <c r="BK492" s="33"/>
      <c r="BL492" s="33" t="s">
        <v>1824</v>
      </c>
      <c r="BM492" s="33"/>
      <c r="BN492" s="33"/>
      <c r="BO492" s="33"/>
      <c r="BP492" s="33"/>
      <c r="BQ492" s="33"/>
      <c r="BR492" s="49"/>
    </row>
    <row r="493" spans="20:70" s="53" customFormat="1" x14ac:dyDescent="0.25">
      <c r="T493" s="106">
        <v>3594</v>
      </c>
      <c r="U493" s="33" t="s">
        <v>742</v>
      </c>
      <c r="V493" s="39">
        <v>45660.588194444441</v>
      </c>
      <c r="W493" s="33" t="s">
        <v>529</v>
      </c>
      <c r="X493" s="33" t="s">
        <v>493</v>
      </c>
      <c r="Y493" s="33">
        <v>1</v>
      </c>
      <c r="Z493" s="33" t="s">
        <v>545</v>
      </c>
      <c r="AA493" s="33" t="s">
        <v>620</v>
      </c>
      <c r="AB493" s="33" t="s">
        <v>621</v>
      </c>
      <c r="AC493" s="33" t="s">
        <v>1</v>
      </c>
      <c r="AD493" s="33" t="s">
        <v>1776</v>
      </c>
      <c r="AE493" s="33" t="s">
        <v>600</v>
      </c>
      <c r="AF493" s="33" t="s">
        <v>1712</v>
      </c>
      <c r="AG493" s="33" t="s">
        <v>974</v>
      </c>
      <c r="AH493" s="33"/>
      <c r="AI493" s="33"/>
      <c r="AJ493" s="33" t="s">
        <v>688</v>
      </c>
      <c r="AK493" s="33" t="s">
        <v>435</v>
      </c>
      <c r="AL493" s="33" t="s">
        <v>455</v>
      </c>
      <c r="AM493" s="67" t="s">
        <v>874</v>
      </c>
      <c r="AN493" s="119">
        <v>18.883333333418705</v>
      </c>
      <c r="AO493" s="67" t="s">
        <v>710</v>
      </c>
      <c r="AP493" s="33" t="s">
        <v>84</v>
      </c>
      <c r="AQ493" s="33" t="s">
        <v>60</v>
      </c>
      <c r="AR493" s="33" t="s">
        <v>1740</v>
      </c>
      <c r="AS493" s="33" t="s">
        <v>363</v>
      </c>
      <c r="AT493" s="33" t="s">
        <v>1179</v>
      </c>
      <c r="AU493" s="119">
        <v>45.799791999999997</v>
      </c>
      <c r="AV493" s="119">
        <v>81.521392000000006</v>
      </c>
      <c r="AW493" s="119">
        <v>87.636583999999999</v>
      </c>
      <c r="AX493" s="123">
        <v>214.95776799999999</v>
      </c>
      <c r="AY493" s="48">
        <v>3.9710177230769226</v>
      </c>
      <c r="AZ493" s="48">
        <v>2</v>
      </c>
      <c r="BA493" s="48">
        <v>5.9710177230769226</v>
      </c>
      <c r="BB493" s="123">
        <v>1.8422320130598431</v>
      </c>
      <c r="BC493" s="33">
        <v>1</v>
      </c>
      <c r="BD493" s="33"/>
      <c r="BE493" s="33" t="s">
        <v>1657</v>
      </c>
      <c r="BF493" s="33">
        <v>44013</v>
      </c>
      <c r="BG493" s="33">
        <v>53018</v>
      </c>
      <c r="BH493" s="33"/>
      <c r="BI493" s="33"/>
      <c r="BJ493" s="33"/>
      <c r="BK493" s="33"/>
      <c r="BL493" s="33" t="s">
        <v>985</v>
      </c>
      <c r="BM493" s="33"/>
      <c r="BN493" s="33"/>
      <c r="BO493" s="33"/>
      <c r="BP493" s="33"/>
      <c r="BQ493" s="33"/>
      <c r="BR493" s="49"/>
    </row>
    <row r="494" spans="20:70" s="53" customFormat="1" x14ac:dyDescent="0.25">
      <c r="T494" s="106">
        <v>3595</v>
      </c>
      <c r="U494" s="33" t="s">
        <v>742</v>
      </c>
      <c r="V494" s="39">
        <v>45660.592361111114</v>
      </c>
      <c r="W494" s="33" t="s">
        <v>529</v>
      </c>
      <c r="X494" s="33" t="s">
        <v>491</v>
      </c>
      <c r="Y494" s="33">
        <v>1</v>
      </c>
      <c r="Z494" s="33" t="s">
        <v>545</v>
      </c>
      <c r="AA494" s="33" t="s">
        <v>620</v>
      </c>
      <c r="AB494" s="33" t="s">
        <v>621</v>
      </c>
      <c r="AC494" s="33" t="s">
        <v>1</v>
      </c>
      <c r="AD494" s="33" t="s">
        <v>1776</v>
      </c>
      <c r="AE494" s="33" t="s">
        <v>600</v>
      </c>
      <c r="AF494" s="33" t="s">
        <v>1712</v>
      </c>
      <c r="AG494" s="33" t="s">
        <v>974</v>
      </c>
      <c r="AH494" s="33"/>
      <c r="AI494" s="33"/>
      <c r="AJ494" s="33" t="s">
        <v>688</v>
      </c>
      <c r="AK494" s="33" t="s">
        <v>435</v>
      </c>
      <c r="AL494" s="33" t="s">
        <v>455</v>
      </c>
      <c r="AM494" s="67" t="s">
        <v>874</v>
      </c>
      <c r="AN494" s="119">
        <v>18.783333333267365</v>
      </c>
      <c r="AO494" s="67" t="s">
        <v>710</v>
      </c>
      <c r="AP494" s="33" t="s">
        <v>84</v>
      </c>
      <c r="AQ494" s="33" t="s">
        <v>60</v>
      </c>
      <c r="AR494" s="33" t="s">
        <v>1740</v>
      </c>
      <c r="AS494" s="33" t="s">
        <v>363</v>
      </c>
      <c r="AT494" s="33" t="s">
        <v>1179</v>
      </c>
      <c r="AU494" s="119">
        <v>45.799791999999997</v>
      </c>
      <c r="AV494" s="119">
        <v>81.521392000000006</v>
      </c>
      <c r="AW494" s="119">
        <v>87.636583999999999</v>
      </c>
      <c r="AX494" s="123">
        <v>214.95776799999999</v>
      </c>
      <c r="AY494" s="48">
        <v>3.9710177230769226</v>
      </c>
      <c r="AZ494" s="48">
        <v>2</v>
      </c>
      <c r="BA494" s="48">
        <v>5.9710177230769226</v>
      </c>
      <c r="BB494" s="123">
        <v>1.8422320130598431</v>
      </c>
      <c r="BC494" s="33">
        <v>1</v>
      </c>
      <c r="BD494" s="33"/>
      <c r="BE494" s="33" t="s">
        <v>1657</v>
      </c>
      <c r="BF494" s="33">
        <v>44013</v>
      </c>
      <c r="BG494" s="33">
        <v>53018</v>
      </c>
      <c r="BH494" s="33"/>
      <c r="BI494" s="33"/>
      <c r="BJ494" s="33"/>
      <c r="BK494" s="33"/>
      <c r="BL494" s="33" t="s">
        <v>985</v>
      </c>
      <c r="BM494" s="33"/>
      <c r="BN494" s="33"/>
      <c r="BO494" s="33"/>
      <c r="BP494" s="33"/>
      <c r="BQ494" s="33"/>
      <c r="BR494" s="49"/>
    </row>
    <row r="495" spans="20:70" s="53" customFormat="1" x14ac:dyDescent="0.25">
      <c r="T495" s="106">
        <v>3574</v>
      </c>
      <c r="U495" s="33" t="s">
        <v>745</v>
      </c>
      <c r="V495" s="39">
        <v>45660.025694444441</v>
      </c>
      <c r="W495" s="33" t="s">
        <v>844</v>
      </c>
      <c r="X495" s="33" t="s">
        <v>485</v>
      </c>
      <c r="Y495" s="33">
        <v>2</v>
      </c>
      <c r="Z495" s="33" t="s">
        <v>845</v>
      </c>
      <c r="AA495" s="33" t="s">
        <v>621</v>
      </c>
      <c r="AB495" s="33" t="s">
        <v>622</v>
      </c>
      <c r="AC495" s="33" t="s">
        <v>1</v>
      </c>
      <c r="AD495" s="33" t="s">
        <v>1730</v>
      </c>
      <c r="AE495" s="33" t="s">
        <v>594</v>
      </c>
      <c r="AF495" s="33" t="s">
        <v>546</v>
      </c>
      <c r="AG495" s="33" t="s">
        <v>490</v>
      </c>
      <c r="AH495" s="33"/>
      <c r="AI495" s="33"/>
      <c r="AJ495" s="33" t="s">
        <v>687</v>
      </c>
      <c r="AK495" s="33" t="e">
        <f>VLOOKUP(LEFT(Solicitacao_Prancha[[#This Row],[ORIGEM]],4),#REF!,2,0)</f>
        <v>#REF!</v>
      </c>
      <c r="AL495" s="33" t="e">
        <f>VLOOKUP(LEFT(Solicitacao_Prancha[[#This Row],[DESTINO]],4),#REF!,2,0)</f>
        <v>#REF!</v>
      </c>
      <c r="AM495" s="67" t="str">
        <f t="shared" ref="AM495:AM496" si="143">IF(AN495&gt;=48,"Aderente","Não Aderente")</f>
        <v>Não Aderente</v>
      </c>
      <c r="AN495" s="119">
        <f>((CONCATENATE(Solicitacao_Prancha[[#This Row],[DATA MOVIMENTAÇÃO]]," ",Solicitacao_Prancha[[#This Row],[HORA MOVIMENTAÇÃO]])-Solicitacao_Prancha[[#This Row],[DATA SOLICITAÇÃO]])*24)+3</f>
        <v>30.849999999976717</v>
      </c>
      <c r="AO495" s="67" t="s">
        <v>710</v>
      </c>
      <c r="AP495" s="33" t="str">
        <f>LEFT(Solicitacao_Prancha[[#This Row],[ORIGEM]],4)</f>
        <v>0407</v>
      </c>
      <c r="AQ495" s="33" t="str">
        <f>LEFT(Solicitacao_Prancha[[#This Row],[DESTINO]],4)</f>
        <v>0642</v>
      </c>
      <c r="AR495" s="33" t="str">
        <f t="shared" ref="AR495:AS496" si="144">CONCATENATE(AO495,AP495)</f>
        <v>Lençóis Paulista0407</v>
      </c>
      <c r="AS495" s="33" t="str">
        <f t="shared" si="144"/>
        <v>04070642</v>
      </c>
      <c r="AT495" s="33" t="str">
        <f t="shared" ref="AT495:AT496" si="145">CONCATENATE(AO495,AQ495)</f>
        <v>Lençóis Paulista0642</v>
      </c>
      <c r="AU495" s="119" t="e">
        <f>VLOOKUP(AR495,#REF!,2,0)</f>
        <v>#REF!</v>
      </c>
      <c r="AV495" s="119" t="e">
        <f>VLOOKUP(AS495,#REF!,2,0)</f>
        <v>#REF!</v>
      </c>
      <c r="AW495" s="119" t="e">
        <f>VLOOKUP(AT495,#REF!,2,0)</f>
        <v>#REF!</v>
      </c>
      <c r="AX495" s="123">
        <f t="shared" ref="AX495:AX496" si="146">IFERROR(SUM(AU495:AW495),200)</f>
        <v>200</v>
      </c>
      <c r="AY495" s="48" t="e">
        <f t="shared" ref="AY495:AY496" si="147">(AU495/65)+(AV495/42.5)+(AW495/65)</f>
        <v>#REF!</v>
      </c>
      <c r="AZ495" s="48">
        <v>2</v>
      </c>
      <c r="BA495" s="48" t="e">
        <f t="shared" ref="BA495:BA496" si="148">(AY495+AZ495)</f>
        <v>#REF!</v>
      </c>
      <c r="BB495" s="123" t="e">
        <f t="shared" ref="BB495:BB496" si="149">11/BA495</f>
        <v>#REF!</v>
      </c>
      <c r="BC495" s="33">
        <f>Solicitacao_Prancha[[#This Row],[QUANT EQUIP]]</f>
        <v>1</v>
      </c>
      <c r="BD495" s="33"/>
      <c r="BE495" s="33" t="s">
        <v>1657</v>
      </c>
      <c r="BF495" s="33">
        <v>44026</v>
      </c>
      <c r="BG495" s="33">
        <v>53035</v>
      </c>
      <c r="BH495" s="33">
        <v>44026</v>
      </c>
      <c r="BI495" s="33">
        <v>53035</v>
      </c>
      <c r="BJ495" s="33"/>
      <c r="BK495" s="33"/>
      <c r="BL495" s="33" t="s">
        <v>1048</v>
      </c>
      <c r="BM495" s="33" t="s">
        <v>1048</v>
      </c>
      <c r="BN495" s="33"/>
      <c r="BO495" s="33"/>
      <c r="BP495" s="33"/>
      <c r="BQ495" s="33"/>
      <c r="BR495" s="49"/>
    </row>
    <row r="496" spans="20:70" s="53" customFormat="1" x14ac:dyDescent="0.25">
      <c r="T496" s="106">
        <v>3604</v>
      </c>
      <c r="U496" s="33" t="s">
        <v>717</v>
      </c>
      <c r="V496" s="39">
        <v>45660.808333333334</v>
      </c>
      <c r="W496" s="33" t="s">
        <v>1828</v>
      </c>
      <c r="X496" s="33" t="s">
        <v>500</v>
      </c>
      <c r="Y496" s="33">
        <v>2</v>
      </c>
      <c r="Z496" s="33" t="s">
        <v>506</v>
      </c>
      <c r="AA496" s="33" t="s">
        <v>620</v>
      </c>
      <c r="AB496" s="33" t="s">
        <v>621</v>
      </c>
      <c r="AC496" s="33" t="s">
        <v>531</v>
      </c>
      <c r="AD496" s="33" t="s">
        <v>1776</v>
      </c>
      <c r="AE496" s="33" t="s">
        <v>600</v>
      </c>
      <c r="AF496" s="33" t="s">
        <v>757</v>
      </c>
      <c r="AG496" s="33" t="s">
        <v>641</v>
      </c>
      <c r="AH496" s="33"/>
      <c r="AI496" s="33" t="s">
        <v>514</v>
      </c>
      <c r="AJ496" s="33" t="s">
        <v>688</v>
      </c>
      <c r="AK496" s="33" t="e">
        <f>VLOOKUP(LEFT(Solicitacao_Prancha[[#This Row],[ORIGEM]],4),#REF!,2,0)</f>
        <v>#REF!</v>
      </c>
      <c r="AL496" s="33" t="e">
        <f>VLOOKUP(LEFT(Solicitacao_Prancha[[#This Row],[DESTINO]],4),#REF!,2,0)</f>
        <v>#REF!</v>
      </c>
      <c r="AM496" s="67" t="str">
        <f t="shared" si="143"/>
        <v>Não Aderente</v>
      </c>
      <c r="AN496" s="119">
        <f>((CONCATENATE(Solicitacao_Prancha[[#This Row],[DATA MOVIMENTAÇÃO]]," ",Solicitacao_Prancha[[#This Row],[HORA MOVIMENTAÇÃO]])-Solicitacao_Prancha[[#This Row],[DATA SOLICITAÇÃO]])*24)+3</f>
        <v>30.799999999988358</v>
      </c>
      <c r="AO496" s="67" t="s">
        <v>710</v>
      </c>
      <c r="AP496" s="33" t="str">
        <f>LEFT(Solicitacao_Prancha[[#This Row],[ORIGEM]],4)</f>
        <v>0407</v>
      </c>
      <c r="AQ496" s="33" t="str">
        <f>LEFT(Solicitacao_Prancha[[#This Row],[DESTINO]],4)</f>
        <v>0642</v>
      </c>
      <c r="AR496" s="33" t="str">
        <f t="shared" si="144"/>
        <v>Lençóis Paulista0407</v>
      </c>
      <c r="AS496" s="33" t="str">
        <f t="shared" si="144"/>
        <v>04070642</v>
      </c>
      <c r="AT496" s="33" t="str">
        <f t="shared" si="145"/>
        <v>Lençóis Paulista0642</v>
      </c>
      <c r="AU496" s="119" t="e">
        <f>VLOOKUP(AR496,#REF!,2,0)</f>
        <v>#REF!</v>
      </c>
      <c r="AV496" s="119" t="e">
        <f>VLOOKUP(AS496,#REF!,2,0)</f>
        <v>#REF!</v>
      </c>
      <c r="AW496" s="119" t="e">
        <f>VLOOKUP(AT496,#REF!,2,0)</f>
        <v>#REF!</v>
      </c>
      <c r="AX496" s="123">
        <f t="shared" si="146"/>
        <v>200</v>
      </c>
      <c r="AY496" s="48" t="e">
        <f t="shared" si="147"/>
        <v>#REF!</v>
      </c>
      <c r="AZ496" s="48">
        <v>2</v>
      </c>
      <c r="BA496" s="48" t="e">
        <f t="shared" si="148"/>
        <v>#REF!</v>
      </c>
      <c r="BB496" s="123" t="e">
        <f t="shared" si="149"/>
        <v>#REF!</v>
      </c>
      <c r="BC496" s="33">
        <f>Solicitacao_Prancha[[#This Row],[QUANT EQUIP]]</f>
        <v>1</v>
      </c>
      <c r="BD496" s="33"/>
      <c r="BE496" s="33" t="s">
        <v>1488</v>
      </c>
      <c r="BF496" s="33" t="s">
        <v>1033</v>
      </c>
      <c r="BG496" s="33" t="s">
        <v>1034</v>
      </c>
      <c r="BH496" s="33" t="s">
        <v>1033</v>
      </c>
      <c r="BI496" s="33" t="s">
        <v>1034</v>
      </c>
      <c r="BJ496" s="33"/>
      <c r="BK496" s="33"/>
      <c r="BL496" s="33" t="s">
        <v>1039</v>
      </c>
      <c r="BM496" s="33" t="s">
        <v>1039</v>
      </c>
      <c r="BN496" s="33"/>
      <c r="BO496" s="33"/>
      <c r="BP496" s="33"/>
      <c r="BQ496" s="33"/>
      <c r="BR496" s="49"/>
    </row>
    <row r="497" spans="20:70" s="53" customFormat="1" x14ac:dyDescent="0.25">
      <c r="T497" s="94">
        <v>3557</v>
      </c>
      <c r="U497" s="54" t="s">
        <v>718</v>
      </c>
      <c r="V497" s="62">
        <v>45659.581250000003</v>
      </c>
      <c r="W497" s="54" t="s">
        <v>575</v>
      </c>
      <c r="X497" s="54" t="s">
        <v>719</v>
      </c>
      <c r="Y497" s="54">
        <v>5</v>
      </c>
      <c r="Z497" s="54" t="s">
        <v>4</v>
      </c>
      <c r="AA497" s="54" t="s">
        <v>624</v>
      </c>
      <c r="AB497" s="54" t="s">
        <v>621</v>
      </c>
      <c r="AC497" s="54" t="s">
        <v>1</v>
      </c>
      <c r="AD497" s="54" t="s">
        <v>1794</v>
      </c>
      <c r="AE497" s="54" t="s">
        <v>604</v>
      </c>
      <c r="AF497" s="54" t="s">
        <v>635</v>
      </c>
      <c r="AG497" s="54" t="s">
        <v>716</v>
      </c>
      <c r="AH497" s="54"/>
      <c r="AI497" s="54"/>
      <c r="AJ497" s="54" t="s">
        <v>688</v>
      </c>
      <c r="AK497" s="54" t="s">
        <v>429</v>
      </c>
      <c r="AL497" s="54" t="s">
        <v>437</v>
      </c>
      <c r="AM497" s="64" t="s">
        <v>862</v>
      </c>
      <c r="AN497" s="120">
        <v>68.049999999871943</v>
      </c>
      <c r="AO497" s="64" t="s">
        <v>710</v>
      </c>
      <c r="AP497" s="54" t="s">
        <v>43</v>
      </c>
      <c r="AQ497" s="54" t="s">
        <v>26</v>
      </c>
      <c r="AR497" s="54" t="s">
        <v>870</v>
      </c>
      <c r="AS497" s="54" t="s">
        <v>320</v>
      </c>
      <c r="AT497" s="54" t="s">
        <v>963</v>
      </c>
      <c r="AU497" s="120">
        <v>69.542764000000005</v>
      </c>
      <c r="AV497" s="120">
        <v>36.774222000000002</v>
      </c>
      <c r="AW497" s="120">
        <v>56.144523999999997</v>
      </c>
      <c r="AX497" s="124">
        <v>162.46151</v>
      </c>
      <c r="AY497" s="52">
        <v>2.7989263963800908</v>
      </c>
      <c r="AZ497" s="52">
        <v>2</v>
      </c>
      <c r="BA497" s="52">
        <v>4.7989263963800912</v>
      </c>
      <c r="BB497" s="124">
        <v>2.2921793525104865</v>
      </c>
      <c r="BC497" s="54">
        <v>5</v>
      </c>
      <c r="BD497" s="54"/>
      <c r="BE497" s="33" t="s">
        <v>1488</v>
      </c>
      <c r="BF497" s="54" t="s">
        <v>1329</v>
      </c>
      <c r="BG497" s="54" t="s">
        <v>1330</v>
      </c>
      <c r="BH497" s="54" t="s">
        <v>1745</v>
      </c>
      <c r="BI497" s="54" t="s">
        <v>1746</v>
      </c>
      <c r="BJ497" s="54"/>
      <c r="BK497" s="54"/>
      <c r="BL497" s="54" t="s">
        <v>1906</v>
      </c>
      <c r="BM497" s="54" t="s">
        <v>1913</v>
      </c>
      <c r="BN497" s="54"/>
      <c r="BO497" s="54"/>
      <c r="BP497" s="54"/>
      <c r="BQ497" s="54"/>
      <c r="BR497" s="61"/>
    </row>
    <row r="498" spans="20:70" s="53" customFormat="1" x14ac:dyDescent="0.25">
      <c r="T498" s="106">
        <v>3581</v>
      </c>
      <c r="U498" s="33" t="s">
        <v>743</v>
      </c>
      <c r="V498" s="39">
        <v>45660.4</v>
      </c>
      <c r="W498" s="33" t="s">
        <v>1809</v>
      </c>
      <c r="X498" s="33" t="s">
        <v>489</v>
      </c>
      <c r="Y498" s="33">
        <v>1</v>
      </c>
      <c r="Z498" s="33" t="s">
        <v>487</v>
      </c>
      <c r="AA498" s="33" t="s">
        <v>620</v>
      </c>
      <c r="AB498" s="33" t="s">
        <v>624</v>
      </c>
      <c r="AC498" s="33" t="s">
        <v>1</v>
      </c>
      <c r="AD498" s="33" t="s">
        <v>1794</v>
      </c>
      <c r="AE498" s="33" t="s">
        <v>593</v>
      </c>
      <c r="AF498" s="33" t="s">
        <v>1765</v>
      </c>
      <c r="AG498" s="33" t="s">
        <v>716</v>
      </c>
      <c r="AH498" s="33" t="s">
        <v>1810</v>
      </c>
      <c r="AI498" s="33"/>
      <c r="AJ498" s="33" t="s">
        <v>688</v>
      </c>
      <c r="AK498" s="33" t="s">
        <v>432</v>
      </c>
      <c r="AL498" s="33" t="s">
        <v>437</v>
      </c>
      <c r="AM498" s="67" t="s">
        <v>862</v>
      </c>
      <c r="AN498" s="119">
        <v>49.400000000023283</v>
      </c>
      <c r="AO498" s="67" t="s">
        <v>710</v>
      </c>
      <c r="AP498" s="33" t="s">
        <v>108</v>
      </c>
      <c r="AQ498" s="33" t="s">
        <v>26</v>
      </c>
      <c r="AR498" s="33" t="s">
        <v>1792</v>
      </c>
      <c r="AS498" s="33" t="s">
        <v>336</v>
      </c>
      <c r="AT498" s="33" t="s">
        <v>963</v>
      </c>
      <c r="AU498" s="119">
        <v>72.297630999999996</v>
      </c>
      <c r="AV498" s="119">
        <v>39.554389</v>
      </c>
      <c r="AW498" s="119">
        <v>56.144523999999997</v>
      </c>
      <c r="AX498" s="123">
        <v>167.996544</v>
      </c>
      <c r="AY498" s="48">
        <v>2.9067246597285066</v>
      </c>
      <c r="AZ498" s="48">
        <v>2</v>
      </c>
      <c r="BA498" s="48">
        <v>4.906724659728507</v>
      </c>
      <c r="BB498" s="123">
        <v>2.2418213294667808</v>
      </c>
      <c r="BC498" s="33">
        <v>1</v>
      </c>
      <c r="BD498" s="33"/>
      <c r="BE498" s="33" t="s">
        <v>1657</v>
      </c>
      <c r="BF498" s="33">
        <v>44013</v>
      </c>
      <c r="BG498" s="33">
        <v>53005</v>
      </c>
      <c r="BH498" s="33"/>
      <c r="BI498" s="33"/>
      <c r="BJ498" s="33"/>
      <c r="BK498" s="33"/>
      <c r="BL498" s="33" t="s">
        <v>1914</v>
      </c>
      <c r="BM498" s="33"/>
      <c r="BN498" s="33"/>
      <c r="BO498" s="33"/>
      <c r="BP498" s="33"/>
      <c r="BQ498" s="33"/>
      <c r="BR498" s="49"/>
    </row>
    <row r="499" spans="20:70" s="53" customFormat="1" x14ac:dyDescent="0.25">
      <c r="T499" s="94">
        <v>3598</v>
      </c>
      <c r="U499" s="54" t="s">
        <v>743</v>
      </c>
      <c r="V499" s="62">
        <v>45660.667361111111</v>
      </c>
      <c r="W499" s="54" t="s">
        <v>684</v>
      </c>
      <c r="X499" s="54" t="s">
        <v>489</v>
      </c>
      <c r="Y499" s="54">
        <v>1</v>
      </c>
      <c r="Z499" s="54" t="s">
        <v>8</v>
      </c>
      <c r="AA499" s="54" t="s">
        <v>620</v>
      </c>
      <c r="AB499" s="54" t="s">
        <v>624</v>
      </c>
      <c r="AC499" s="54" t="s">
        <v>1</v>
      </c>
      <c r="AD499" s="54" t="s">
        <v>1794</v>
      </c>
      <c r="AE499" s="54" t="s">
        <v>600</v>
      </c>
      <c r="AF499" s="54" t="s">
        <v>1717</v>
      </c>
      <c r="AG499" s="54" t="s">
        <v>696</v>
      </c>
      <c r="AH499" s="54"/>
      <c r="AI499" s="54"/>
      <c r="AJ499" s="54" t="s">
        <v>688</v>
      </c>
      <c r="AK499" s="54" t="e">
        <v>#N/A</v>
      </c>
      <c r="AL499" s="54" t="s">
        <v>441</v>
      </c>
      <c r="AM499" s="64" t="s">
        <v>874</v>
      </c>
      <c r="AN499" s="120">
        <v>40.983333333337214</v>
      </c>
      <c r="AO499" s="64" t="s">
        <v>710</v>
      </c>
      <c r="AP499" s="54" t="s">
        <v>1741</v>
      </c>
      <c r="AQ499" s="54" t="s">
        <v>120</v>
      </c>
      <c r="AR499" s="54" t="s">
        <v>1742</v>
      </c>
      <c r="AS499" s="54" t="s">
        <v>1870</v>
      </c>
      <c r="AT499" s="54" t="s">
        <v>872</v>
      </c>
      <c r="AU499" s="120" t="e">
        <v>#N/A</v>
      </c>
      <c r="AV499" s="120" t="e">
        <v>#N/A</v>
      </c>
      <c r="AW499" s="120">
        <v>89.727082999999993</v>
      </c>
      <c r="AX499" s="124">
        <v>200</v>
      </c>
      <c r="AY499" s="52" t="e">
        <v>#N/A</v>
      </c>
      <c r="AZ499" s="52">
        <v>2</v>
      </c>
      <c r="BA499" s="52" t="e">
        <v>#N/A</v>
      </c>
      <c r="BB499" s="124" t="e">
        <v>#N/A</v>
      </c>
      <c r="BC499" s="54">
        <v>1</v>
      </c>
      <c r="BD499" s="54"/>
      <c r="BE499" s="54" t="s">
        <v>1686</v>
      </c>
      <c r="BF499" s="54" t="s">
        <v>1445</v>
      </c>
      <c r="BG499" s="54" t="s">
        <v>1446</v>
      </c>
      <c r="BH499" s="54"/>
      <c r="BI499" s="54"/>
      <c r="BJ499" s="54"/>
      <c r="BK499" s="54"/>
      <c r="BL499" s="54" t="s">
        <v>1825</v>
      </c>
      <c r="BM499" s="54"/>
      <c r="BN499" s="54"/>
      <c r="BO499" s="54"/>
      <c r="BP499" s="54"/>
      <c r="BQ499" s="54"/>
      <c r="BR499" s="61"/>
    </row>
    <row r="500" spans="20:70" s="53" customFormat="1" x14ac:dyDescent="0.25">
      <c r="T500" s="106">
        <v>3602</v>
      </c>
      <c r="U500" s="33" t="s">
        <v>743</v>
      </c>
      <c r="V500" s="39">
        <v>45660.774305555555</v>
      </c>
      <c r="W500" s="33" t="s">
        <v>684</v>
      </c>
      <c r="X500" s="33" t="s">
        <v>491</v>
      </c>
      <c r="Y500" s="33">
        <v>1</v>
      </c>
      <c r="Z500" s="33" t="s">
        <v>8</v>
      </c>
      <c r="AA500" s="33" t="s">
        <v>621</v>
      </c>
      <c r="AB500" s="33" t="s">
        <v>624</v>
      </c>
      <c r="AC500" s="33" t="s">
        <v>1</v>
      </c>
      <c r="AD500" s="33" t="s">
        <v>1794</v>
      </c>
      <c r="AE500" s="33" t="s">
        <v>593</v>
      </c>
      <c r="AF500" s="33" t="s">
        <v>1826</v>
      </c>
      <c r="AG500" s="33" t="s">
        <v>696</v>
      </c>
      <c r="AH500" s="33"/>
      <c r="AI500" s="33"/>
      <c r="AJ500" s="33" t="s">
        <v>688</v>
      </c>
      <c r="AK500" s="33" t="e">
        <v>#N/A</v>
      </c>
      <c r="AL500" s="33" t="s">
        <v>441</v>
      </c>
      <c r="AM500" s="67" t="s">
        <v>874</v>
      </c>
      <c r="AN500" s="119">
        <v>40.416666666744277</v>
      </c>
      <c r="AO500" s="67" t="s">
        <v>710</v>
      </c>
      <c r="AP500" s="33" t="s">
        <v>1871</v>
      </c>
      <c r="AQ500" s="33" t="s">
        <v>120</v>
      </c>
      <c r="AR500" s="33" t="s">
        <v>1872</v>
      </c>
      <c r="AS500" s="33" t="s">
        <v>1873</v>
      </c>
      <c r="AT500" s="33" t="s">
        <v>872</v>
      </c>
      <c r="AU500" s="119" t="e">
        <v>#N/A</v>
      </c>
      <c r="AV500" s="119" t="e">
        <v>#N/A</v>
      </c>
      <c r="AW500" s="119">
        <v>89.727082999999993</v>
      </c>
      <c r="AX500" s="123">
        <v>200</v>
      </c>
      <c r="AY500" s="48" t="e">
        <v>#N/A</v>
      </c>
      <c r="AZ500" s="48">
        <v>2</v>
      </c>
      <c r="BA500" s="48" t="e">
        <v>#N/A</v>
      </c>
      <c r="BB500" s="123" t="e">
        <v>#N/A</v>
      </c>
      <c r="BC500" s="33">
        <v>1</v>
      </c>
      <c r="BD500" s="33"/>
      <c r="BE500" s="33" t="s">
        <v>1686</v>
      </c>
      <c r="BF500" s="33" t="s">
        <v>1915</v>
      </c>
      <c r="BG500" s="33"/>
      <c r="BH500" s="33"/>
      <c r="BI500" s="33"/>
      <c r="BJ500" s="33"/>
      <c r="BK500" s="33"/>
      <c r="BL500" s="33" t="s">
        <v>1916</v>
      </c>
      <c r="BM500" s="33"/>
      <c r="BN500" s="33"/>
      <c r="BO500" s="33"/>
      <c r="BP500" s="33"/>
      <c r="BQ500" s="33"/>
      <c r="BR500" s="49"/>
    </row>
    <row r="501" spans="20:70" s="53" customFormat="1" x14ac:dyDescent="0.25">
      <c r="T501" s="94">
        <v>3603</v>
      </c>
      <c r="U501" s="54" t="s">
        <v>718</v>
      </c>
      <c r="V501" s="62">
        <v>45660.792361111111</v>
      </c>
      <c r="W501" s="54" t="s">
        <v>570</v>
      </c>
      <c r="X501" s="54" t="s">
        <v>744</v>
      </c>
      <c r="Y501" s="54">
        <v>1</v>
      </c>
      <c r="Z501" s="54" t="s">
        <v>8</v>
      </c>
      <c r="AA501" s="54" t="s">
        <v>620</v>
      </c>
      <c r="AB501" s="54" t="s">
        <v>621</v>
      </c>
      <c r="AC501" s="54" t="s">
        <v>1</v>
      </c>
      <c r="AD501" s="54" t="s">
        <v>1794</v>
      </c>
      <c r="AE501" s="54" t="s">
        <v>604</v>
      </c>
      <c r="AF501" s="54" t="s">
        <v>827</v>
      </c>
      <c r="AG501" s="54" t="s">
        <v>410</v>
      </c>
      <c r="AH501" s="54" t="s">
        <v>1827</v>
      </c>
      <c r="AI501" s="54"/>
      <c r="AJ501" s="54" t="s">
        <v>688</v>
      </c>
      <c r="AK501" s="54" t="s">
        <v>472</v>
      </c>
      <c r="AL501" s="54" t="s">
        <v>426</v>
      </c>
      <c r="AM501" s="64" t="s">
        <v>874</v>
      </c>
      <c r="AN501" s="120">
        <v>38.983333333279006</v>
      </c>
      <c r="AO501" s="64" t="s">
        <v>710</v>
      </c>
      <c r="AP501" s="54" t="s">
        <v>77</v>
      </c>
      <c r="AQ501" s="54" t="s">
        <v>410</v>
      </c>
      <c r="AR501" s="54" t="s">
        <v>873</v>
      </c>
      <c r="AS501" s="54" t="s">
        <v>418</v>
      </c>
      <c r="AT501" s="54" t="s">
        <v>931</v>
      </c>
      <c r="AU501" s="120">
        <v>176.13875999999999</v>
      </c>
      <c r="AV501" s="120">
        <v>206</v>
      </c>
      <c r="AW501" s="120">
        <v>0</v>
      </c>
      <c r="AX501" s="124">
        <v>382.13875999999999</v>
      </c>
      <c r="AY501" s="52">
        <v>7.556885900452488</v>
      </c>
      <c r="AZ501" s="52">
        <v>2</v>
      </c>
      <c r="BA501" s="52">
        <v>9.5568859004524889</v>
      </c>
      <c r="BB501" s="124">
        <v>1.1510025456596886</v>
      </c>
      <c r="BC501" s="54">
        <v>1</v>
      </c>
      <c r="BD501" s="54"/>
      <c r="BE501" s="54" t="s">
        <v>1686</v>
      </c>
      <c r="BF501" s="54" t="s">
        <v>1447</v>
      </c>
      <c r="BG501" s="54" t="s">
        <v>1643</v>
      </c>
      <c r="BH501" s="54"/>
      <c r="BI501" s="54"/>
      <c r="BJ501" s="54"/>
      <c r="BK501" s="54"/>
      <c r="BL501" s="54" t="s">
        <v>1450</v>
      </c>
      <c r="BM501" s="54"/>
      <c r="BN501" s="54"/>
      <c r="BO501" s="54"/>
      <c r="BP501" s="54"/>
      <c r="BQ501" s="54"/>
      <c r="BR501" s="61"/>
    </row>
    <row r="502" spans="20:70" s="53" customFormat="1" x14ac:dyDescent="0.25">
      <c r="T502" s="106">
        <v>3608</v>
      </c>
      <c r="U502" s="33" t="s">
        <v>717</v>
      </c>
      <c r="V502" s="39">
        <v>45660.890972222223</v>
      </c>
      <c r="W502" s="33" t="s">
        <v>571</v>
      </c>
      <c r="X502" s="33" t="s">
        <v>500</v>
      </c>
      <c r="Y502" s="33">
        <v>3</v>
      </c>
      <c r="Z502" s="33" t="s">
        <v>501</v>
      </c>
      <c r="AA502" s="33" t="s">
        <v>624</v>
      </c>
      <c r="AB502" s="33" t="s">
        <v>621</v>
      </c>
      <c r="AC502" s="33" t="s">
        <v>1</v>
      </c>
      <c r="AD502" s="33" t="s">
        <v>1794</v>
      </c>
      <c r="AE502" s="33" t="s">
        <v>605</v>
      </c>
      <c r="AF502" s="33" t="s">
        <v>1562</v>
      </c>
      <c r="AG502" s="33" t="s">
        <v>592</v>
      </c>
      <c r="AH502" s="33"/>
      <c r="AI502" s="33"/>
      <c r="AJ502" s="33" t="s">
        <v>688</v>
      </c>
      <c r="AK502" s="33" t="s">
        <v>434</v>
      </c>
      <c r="AL502" s="33" t="s">
        <v>444</v>
      </c>
      <c r="AM502" s="67" t="s">
        <v>874</v>
      </c>
      <c r="AN502" s="119">
        <v>47.616666666639503</v>
      </c>
      <c r="AO502" s="67" t="s">
        <v>710</v>
      </c>
      <c r="AP502" s="33" t="s">
        <v>35</v>
      </c>
      <c r="AQ502" s="33" t="s">
        <v>150</v>
      </c>
      <c r="AR502" s="33" t="s">
        <v>1601</v>
      </c>
      <c r="AS502" s="33" t="s">
        <v>277</v>
      </c>
      <c r="AT502" s="33" t="s">
        <v>863</v>
      </c>
      <c r="AU502" s="119">
        <v>76.119174000000001</v>
      </c>
      <c r="AV502" s="119">
        <v>191.78697</v>
      </c>
      <c r="AW502" s="119">
        <v>117.431197</v>
      </c>
      <c r="AX502" s="123">
        <v>385.33734099999998</v>
      </c>
      <c r="AY502" s="48">
        <v>7.4903326036199092</v>
      </c>
      <c r="AZ502" s="48">
        <v>2</v>
      </c>
      <c r="BA502" s="48">
        <v>9.4903326036199083</v>
      </c>
      <c r="BB502" s="123">
        <v>1.1590742347432859</v>
      </c>
      <c r="BC502" s="33">
        <v>3</v>
      </c>
      <c r="BD502" s="33"/>
      <c r="BE502" s="33" t="s">
        <v>1657</v>
      </c>
      <c r="BF502" s="33">
        <v>44045</v>
      </c>
      <c r="BG502" s="33">
        <v>53018</v>
      </c>
      <c r="BH502" s="33">
        <v>44040</v>
      </c>
      <c r="BI502" s="33">
        <v>53008</v>
      </c>
      <c r="BJ502" s="33"/>
      <c r="BK502" s="33"/>
      <c r="BL502" s="33" t="s">
        <v>1917</v>
      </c>
      <c r="BM502" s="33" t="s">
        <v>1918</v>
      </c>
      <c r="BN502" s="33"/>
      <c r="BO502" s="33"/>
      <c r="BP502" s="33"/>
      <c r="BQ502" s="33"/>
      <c r="BR502" s="49"/>
    </row>
    <row r="503" spans="20:70" s="53" customFormat="1" x14ac:dyDescent="0.25">
      <c r="T503" s="94">
        <v>3609</v>
      </c>
      <c r="U503" s="54" t="s">
        <v>717</v>
      </c>
      <c r="V503" s="62">
        <v>45660.893055555556</v>
      </c>
      <c r="W503" s="54" t="s">
        <v>571</v>
      </c>
      <c r="X503" s="54" t="s">
        <v>491</v>
      </c>
      <c r="Y503" s="54">
        <v>1</v>
      </c>
      <c r="Z503" s="54" t="s">
        <v>501</v>
      </c>
      <c r="AA503" s="54" t="s">
        <v>620</v>
      </c>
      <c r="AB503" s="54" t="s">
        <v>621</v>
      </c>
      <c r="AC503" s="54" t="s">
        <v>1</v>
      </c>
      <c r="AD503" s="54" t="s">
        <v>1794</v>
      </c>
      <c r="AE503" s="54" t="s">
        <v>605</v>
      </c>
      <c r="AF503" s="54" t="s">
        <v>1562</v>
      </c>
      <c r="AG503" s="54" t="s">
        <v>592</v>
      </c>
      <c r="AH503" s="54"/>
      <c r="AI503" s="54"/>
      <c r="AJ503" s="54" t="s">
        <v>688</v>
      </c>
      <c r="AK503" s="54" t="s">
        <v>434</v>
      </c>
      <c r="AL503" s="54" t="s">
        <v>444</v>
      </c>
      <c r="AM503" s="64" t="s">
        <v>874</v>
      </c>
      <c r="AN503" s="120">
        <v>47.566666666651145</v>
      </c>
      <c r="AO503" s="64" t="s">
        <v>710</v>
      </c>
      <c r="AP503" s="54" t="s">
        <v>35</v>
      </c>
      <c r="AQ503" s="54" t="s">
        <v>150</v>
      </c>
      <c r="AR503" s="54" t="s">
        <v>1601</v>
      </c>
      <c r="AS503" s="54" t="s">
        <v>277</v>
      </c>
      <c r="AT503" s="54" t="s">
        <v>863</v>
      </c>
      <c r="AU503" s="120">
        <v>76.119174000000001</v>
      </c>
      <c r="AV503" s="120">
        <v>191.78697</v>
      </c>
      <c r="AW503" s="120">
        <v>117.431197</v>
      </c>
      <c r="AX503" s="124">
        <v>385.33734099999998</v>
      </c>
      <c r="AY503" s="52">
        <v>7.4903326036199092</v>
      </c>
      <c r="AZ503" s="52">
        <v>2</v>
      </c>
      <c r="BA503" s="52">
        <v>9.4903326036199083</v>
      </c>
      <c r="BB503" s="124">
        <v>1.1590742347432859</v>
      </c>
      <c r="BC503" s="54">
        <v>1</v>
      </c>
      <c r="BD503" s="54"/>
      <c r="BE503" s="54" t="s">
        <v>1657</v>
      </c>
      <c r="BF503" s="54">
        <v>44042</v>
      </c>
      <c r="BG503" s="54">
        <v>53034</v>
      </c>
      <c r="BH503" s="54"/>
      <c r="BI503" s="54"/>
      <c r="BJ503" s="54"/>
      <c r="BK503" s="54"/>
      <c r="BL503" s="54" t="s">
        <v>1919</v>
      </c>
      <c r="BM503" s="54"/>
      <c r="BN503" s="54"/>
      <c r="BO503" s="54"/>
      <c r="BP503" s="54"/>
      <c r="BQ503" s="54"/>
      <c r="BR503" s="61"/>
    </row>
    <row r="504" spans="20:70" s="53" customFormat="1" x14ac:dyDescent="0.25">
      <c r="T504" s="94">
        <v>3612</v>
      </c>
      <c r="U504" s="54" t="s">
        <v>718</v>
      </c>
      <c r="V504" s="62">
        <v>45660.908333333333</v>
      </c>
      <c r="W504" s="54" t="s">
        <v>1832</v>
      </c>
      <c r="X504" s="54" t="s">
        <v>744</v>
      </c>
      <c r="Y504" s="54">
        <v>6</v>
      </c>
      <c r="Z504" s="54" t="s">
        <v>564</v>
      </c>
      <c r="AA504" s="54" t="s">
        <v>624</v>
      </c>
      <c r="AB504" s="54" t="s">
        <v>621</v>
      </c>
      <c r="AC504" s="54" t="s">
        <v>1</v>
      </c>
      <c r="AD504" s="54" t="s">
        <v>1794</v>
      </c>
      <c r="AE504" s="54" t="s">
        <v>1833</v>
      </c>
      <c r="AF504" s="54" t="s">
        <v>855</v>
      </c>
      <c r="AG504" s="54" t="s">
        <v>855</v>
      </c>
      <c r="AH504" s="54"/>
      <c r="AI504" s="54"/>
      <c r="AJ504" s="54" t="s">
        <v>687</v>
      </c>
      <c r="AK504" s="54" t="e">
        <v>#N/A</v>
      </c>
      <c r="AL504" s="54" t="e">
        <v>#N/A</v>
      </c>
      <c r="AM504" s="64" t="s">
        <v>874</v>
      </c>
      <c r="AN504" s="120">
        <v>31.766666666662786</v>
      </c>
      <c r="AO504" s="64" t="s">
        <v>710</v>
      </c>
      <c r="AP504" s="54" t="s">
        <v>1230</v>
      </c>
      <c r="AQ504" s="54" t="s">
        <v>1230</v>
      </c>
      <c r="AR504" s="54" t="s">
        <v>1231</v>
      </c>
      <c r="AS504" s="54" t="s">
        <v>1232</v>
      </c>
      <c r="AT504" s="54" t="s">
        <v>1231</v>
      </c>
      <c r="AU504" s="120" t="e">
        <v>#N/A</v>
      </c>
      <c r="AV504" s="120" t="e">
        <v>#N/A</v>
      </c>
      <c r="AW504" s="120" t="e">
        <v>#N/A</v>
      </c>
      <c r="AX504" s="124">
        <v>200</v>
      </c>
      <c r="AY504" s="52" t="e">
        <v>#N/A</v>
      </c>
      <c r="AZ504" s="52">
        <v>2</v>
      </c>
      <c r="BA504" s="52" t="e">
        <v>#N/A</v>
      </c>
      <c r="BB504" s="124" t="e">
        <v>#N/A</v>
      </c>
      <c r="BC504" s="54">
        <v>6</v>
      </c>
      <c r="BD504" s="54"/>
      <c r="BE504" s="54" t="s">
        <v>1473</v>
      </c>
      <c r="BF504" s="54" t="s">
        <v>1460</v>
      </c>
      <c r="BG504" s="54" t="s">
        <v>1167</v>
      </c>
      <c r="BH504" s="54" t="s">
        <v>1089</v>
      </c>
      <c r="BI504" s="54" t="s">
        <v>1551</v>
      </c>
      <c r="BJ504" s="54" t="s">
        <v>1455</v>
      </c>
      <c r="BK504" s="54" t="s">
        <v>1456</v>
      </c>
      <c r="BL504" s="54" t="s">
        <v>1790</v>
      </c>
      <c r="BM504" s="54" t="s">
        <v>1088</v>
      </c>
      <c r="BN504" s="54" t="s">
        <v>1169</v>
      </c>
      <c r="BO504" s="54"/>
      <c r="BP504" s="54"/>
      <c r="BQ504" s="54"/>
      <c r="BR504" s="61"/>
    </row>
    <row r="505" spans="20:70" s="53" customFormat="1" x14ac:dyDescent="0.25">
      <c r="T505" s="106">
        <v>3622</v>
      </c>
      <c r="U505" s="33" t="s">
        <v>743</v>
      </c>
      <c r="V505" s="39">
        <v>45660.926388888889</v>
      </c>
      <c r="W505" s="33" t="s">
        <v>527</v>
      </c>
      <c r="X505" s="33" t="s">
        <v>489</v>
      </c>
      <c r="Y505" s="33">
        <v>1</v>
      </c>
      <c r="Z505" s="33" t="s">
        <v>4</v>
      </c>
      <c r="AA505" s="33" t="s">
        <v>620</v>
      </c>
      <c r="AB505" s="33" t="s">
        <v>621</v>
      </c>
      <c r="AC505" s="33" t="s">
        <v>1</v>
      </c>
      <c r="AD505" s="33" t="s">
        <v>1794</v>
      </c>
      <c r="AE505" s="33" t="s">
        <v>604</v>
      </c>
      <c r="AF505" s="33" t="s">
        <v>1001</v>
      </c>
      <c r="AG505" s="33" t="s">
        <v>1513</v>
      </c>
      <c r="AH505" s="33"/>
      <c r="AI505" s="33"/>
      <c r="AJ505" s="33" t="s">
        <v>688</v>
      </c>
      <c r="AK505" s="33" t="s">
        <v>467</v>
      </c>
      <c r="AL505" s="33" t="s">
        <v>442</v>
      </c>
      <c r="AM505" s="67" t="s">
        <v>874</v>
      </c>
      <c r="AN505" s="119">
        <v>35.766666666604578</v>
      </c>
      <c r="AO505" s="67" t="s">
        <v>710</v>
      </c>
      <c r="AP505" s="33" t="s">
        <v>29</v>
      </c>
      <c r="AQ505" s="33" t="s">
        <v>28</v>
      </c>
      <c r="AR505" s="33" t="s">
        <v>1224</v>
      </c>
      <c r="AS505" s="33" t="s">
        <v>319</v>
      </c>
      <c r="AT505" s="33" t="s">
        <v>1522</v>
      </c>
      <c r="AU505" s="119">
        <v>123.51138899999999</v>
      </c>
      <c r="AV505" s="119">
        <v>35.404792999999998</v>
      </c>
      <c r="AW505" s="119">
        <v>99.027780000000007</v>
      </c>
      <c r="AX505" s="123">
        <v>257.943962</v>
      </c>
      <c r="AY505" s="48">
        <v>4.2567334760180993</v>
      </c>
      <c r="AZ505" s="48">
        <v>2</v>
      </c>
      <c r="BA505" s="48">
        <v>6.2567334760180993</v>
      </c>
      <c r="BB505" s="123">
        <v>1.7581058937803122</v>
      </c>
      <c r="BC505" s="33">
        <v>1</v>
      </c>
      <c r="BD505" s="33"/>
      <c r="BE505" s="33" t="s">
        <v>1488</v>
      </c>
      <c r="BF505" s="33" t="s">
        <v>1745</v>
      </c>
      <c r="BG505" s="33" t="s">
        <v>1746</v>
      </c>
      <c r="BH505" s="33"/>
      <c r="BI505" s="33"/>
      <c r="BJ505" s="33"/>
      <c r="BK505" s="33"/>
      <c r="BL505" s="33" t="s">
        <v>1913</v>
      </c>
      <c r="BM505" s="33"/>
      <c r="BN505" s="33"/>
      <c r="BO505" s="33"/>
      <c r="BP505" s="33"/>
      <c r="BQ505" s="33"/>
      <c r="BR505" s="49"/>
    </row>
    <row r="506" spans="20:70" s="53" customFormat="1" x14ac:dyDescent="0.25">
      <c r="T506" s="94">
        <v>3621</v>
      </c>
      <c r="U506" s="54" t="s">
        <v>743</v>
      </c>
      <c r="V506" s="62">
        <v>45660.926388888889</v>
      </c>
      <c r="W506" s="54" t="s">
        <v>527</v>
      </c>
      <c r="X506" s="54" t="s">
        <v>503</v>
      </c>
      <c r="Y506" s="54">
        <v>1</v>
      </c>
      <c r="Z506" s="54" t="s">
        <v>4</v>
      </c>
      <c r="AA506" s="54" t="s">
        <v>620</v>
      </c>
      <c r="AB506" s="54" t="s">
        <v>621</v>
      </c>
      <c r="AC506" s="54" t="s">
        <v>1</v>
      </c>
      <c r="AD506" s="54" t="s">
        <v>1794</v>
      </c>
      <c r="AE506" s="54" t="s">
        <v>604</v>
      </c>
      <c r="AF506" s="54" t="s">
        <v>1001</v>
      </c>
      <c r="AG506" s="54" t="s">
        <v>1513</v>
      </c>
      <c r="AH506" s="54"/>
      <c r="AI506" s="54"/>
      <c r="AJ506" s="54" t="s">
        <v>688</v>
      </c>
      <c r="AK506" s="54" t="s">
        <v>467</v>
      </c>
      <c r="AL506" s="54" t="s">
        <v>442</v>
      </c>
      <c r="AM506" s="64" t="s">
        <v>874</v>
      </c>
      <c r="AN506" s="120">
        <v>35.766666666604578</v>
      </c>
      <c r="AO506" s="64" t="s">
        <v>710</v>
      </c>
      <c r="AP506" s="54" t="s">
        <v>29</v>
      </c>
      <c r="AQ506" s="54" t="s">
        <v>28</v>
      </c>
      <c r="AR506" s="54" t="s">
        <v>1224</v>
      </c>
      <c r="AS506" s="54" t="s">
        <v>319</v>
      </c>
      <c r="AT506" s="54" t="s">
        <v>1522</v>
      </c>
      <c r="AU506" s="120">
        <v>123.51138899999999</v>
      </c>
      <c r="AV506" s="120">
        <v>35.404792999999998</v>
      </c>
      <c r="AW506" s="120">
        <v>99.027780000000007</v>
      </c>
      <c r="AX506" s="124">
        <v>257.943962</v>
      </c>
      <c r="AY506" s="52">
        <v>4.2567334760180993</v>
      </c>
      <c r="AZ506" s="52">
        <v>2</v>
      </c>
      <c r="BA506" s="52">
        <v>6.2567334760180993</v>
      </c>
      <c r="BB506" s="124">
        <v>1.7581058937803122</v>
      </c>
      <c r="BC506" s="54">
        <v>1</v>
      </c>
      <c r="BD506" s="54"/>
      <c r="BE506" s="54" t="s">
        <v>1488</v>
      </c>
      <c r="BF506" s="54" t="s">
        <v>1640</v>
      </c>
      <c r="BG506" s="54" t="s">
        <v>1641</v>
      </c>
      <c r="BH506" s="54"/>
      <c r="BI506" s="54"/>
      <c r="BJ506" s="54"/>
      <c r="BK506" s="54"/>
      <c r="BL506" s="54" t="s">
        <v>1907</v>
      </c>
      <c r="BM506" s="54"/>
      <c r="BN506" s="54"/>
      <c r="BO506" s="54"/>
      <c r="BP506" s="54"/>
      <c r="BQ506" s="54"/>
      <c r="BR506" s="61"/>
    </row>
    <row r="507" spans="20:70" s="53" customFormat="1" x14ac:dyDescent="0.25">
      <c r="T507" s="106">
        <v>3620</v>
      </c>
      <c r="U507" s="33" t="s">
        <v>743</v>
      </c>
      <c r="V507" s="39">
        <v>45660.926388888889</v>
      </c>
      <c r="W507" s="33" t="s">
        <v>527</v>
      </c>
      <c r="X507" s="33" t="s">
        <v>491</v>
      </c>
      <c r="Y507" s="33">
        <v>1</v>
      </c>
      <c r="Z507" s="33" t="s">
        <v>4</v>
      </c>
      <c r="AA507" s="33" t="s">
        <v>620</v>
      </c>
      <c r="AB507" s="33" t="s">
        <v>621</v>
      </c>
      <c r="AC507" s="33" t="s">
        <v>1</v>
      </c>
      <c r="AD507" s="33" t="s">
        <v>1794</v>
      </c>
      <c r="AE507" s="33" t="s">
        <v>604</v>
      </c>
      <c r="AF507" s="33" t="s">
        <v>1001</v>
      </c>
      <c r="AG507" s="33" t="s">
        <v>1513</v>
      </c>
      <c r="AH507" s="33"/>
      <c r="AI507" s="33"/>
      <c r="AJ507" s="33" t="s">
        <v>688</v>
      </c>
      <c r="AK507" s="33" t="s">
        <v>467</v>
      </c>
      <c r="AL507" s="33" t="s">
        <v>442</v>
      </c>
      <c r="AM507" s="67" t="s">
        <v>874</v>
      </c>
      <c r="AN507" s="119">
        <v>35.766666666604578</v>
      </c>
      <c r="AO507" s="67" t="s">
        <v>710</v>
      </c>
      <c r="AP507" s="33" t="s">
        <v>29</v>
      </c>
      <c r="AQ507" s="33" t="s">
        <v>28</v>
      </c>
      <c r="AR507" s="33" t="s">
        <v>1224</v>
      </c>
      <c r="AS507" s="33" t="s">
        <v>319</v>
      </c>
      <c r="AT507" s="33" t="s">
        <v>1522</v>
      </c>
      <c r="AU507" s="119">
        <v>123.51138899999999</v>
      </c>
      <c r="AV507" s="119">
        <v>35.404792999999998</v>
      </c>
      <c r="AW507" s="119">
        <v>99.027780000000007</v>
      </c>
      <c r="AX507" s="123">
        <v>257.943962</v>
      </c>
      <c r="AY507" s="48">
        <v>4.2567334760180993</v>
      </c>
      <c r="AZ507" s="48">
        <v>2</v>
      </c>
      <c r="BA507" s="48">
        <v>6.2567334760180993</v>
      </c>
      <c r="BB507" s="123">
        <v>1.7581058937803122</v>
      </c>
      <c r="BC507" s="33">
        <v>1</v>
      </c>
      <c r="BD507" s="33"/>
      <c r="BE507" s="33" t="s">
        <v>1488</v>
      </c>
      <c r="BF507" s="33" t="s">
        <v>1329</v>
      </c>
      <c r="BG507" s="33" t="s">
        <v>1330</v>
      </c>
      <c r="BH507" s="33"/>
      <c r="BI507" s="33"/>
      <c r="BJ507" s="33"/>
      <c r="BK507" s="33"/>
      <c r="BL507" s="33" t="s">
        <v>1906</v>
      </c>
      <c r="BM507" s="33"/>
      <c r="BN507" s="33"/>
      <c r="BO507" s="33"/>
      <c r="BP507" s="33"/>
      <c r="BQ507" s="33"/>
      <c r="BR507" s="49"/>
    </row>
    <row r="508" spans="20:70" s="53" customFormat="1" x14ac:dyDescent="0.25">
      <c r="T508" s="94">
        <v>3618</v>
      </c>
      <c r="U508" s="54" t="s">
        <v>717</v>
      </c>
      <c r="V508" s="62">
        <v>45660.959027777775</v>
      </c>
      <c r="W508" s="54" t="s">
        <v>569</v>
      </c>
      <c r="X508" s="54" t="s">
        <v>491</v>
      </c>
      <c r="Y508" s="54">
        <v>1</v>
      </c>
      <c r="Z508" s="54" t="s">
        <v>6</v>
      </c>
      <c r="AA508" s="54" t="s">
        <v>620</v>
      </c>
      <c r="AB508" s="54" t="s">
        <v>624</v>
      </c>
      <c r="AC508" s="54" t="s">
        <v>1</v>
      </c>
      <c r="AD508" s="54" t="s">
        <v>1794</v>
      </c>
      <c r="AE508" s="54" t="s">
        <v>609</v>
      </c>
      <c r="AF508" s="54" t="s">
        <v>1001</v>
      </c>
      <c r="AG508" s="54" t="s">
        <v>619</v>
      </c>
      <c r="AH508" s="54"/>
      <c r="AI508" s="54"/>
      <c r="AJ508" s="54" t="s">
        <v>688</v>
      </c>
      <c r="AK508" s="54" t="s">
        <v>467</v>
      </c>
      <c r="AL508" s="54" t="s">
        <v>449</v>
      </c>
      <c r="AM508" s="64" t="s">
        <v>874</v>
      </c>
      <c r="AN508" s="120">
        <v>46.983333333337214</v>
      </c>
      <c r="AO508" s="64" t="s">
        <v>710</v>
      </c>
      <c r="AP508" s="54" t="s">
        <v>29</v>
      </c>
      <c r="AQ508" s="54" t="s">
        <v>90</v>
      </c>
      <c r="AR508" s="54" t="s">
        <v>1224</v>
      </c>
      <c r="AS508" s="54" t="s">
        <v>272</v>
      </c>
      <c r="AT508" s="54" t="s">
        <v>880</v>
      </c>
      <c r="AU508" s="120">
        <v>123.51138899999999</v>
      </c>
      <c r="AV508" s="120">
        <v>70.707021999999995</v>
      </c>
      <c r="AW508" s="120">
        <v>143.498819</v>
      </c>
      <c r="AX508" s="124">
        <v>337.71722999999997</v>
      </c>
      <c r="AY508" s="52">
        <v>5.7715439891402713</v>
      </c>
      <c r="AZ508" s="52">
        <v>2</v>
      </c>
      <c r="BA508" s="52">
        <v>7.7715439891402713</v>
      </c>
      <c r="BB508" s="124">
        <v>1.4154201552961778</v>
      </c>
      <c r="BC508" s="54">
        <v>1</v>
      </c>
      <c r="BD508" s="54"/>
      <c r="BE508" s="54" t="s">
        <v>1760</v>
      </c>
      <c r="BF508" s="54" t="s">
        <v>1331</v>
      </c>
      <c r="BG508" s="54" t="s">
        <v>1114</v>
      </c>
      <c r="BH508" s="54"/>
      <c r="BI508" s="54"/>
      <c r="BJ508" s="54"/>
      <c r="BK508" s="54"/>
      <c r="BL508" s="54" t="s">
        <v>1801</v>
      </c>
      <c r="BM508" s="54"/>
      <c r="BN508" s="54"/>
      <c r="BO508" s="54"/>
      <c r="BP508" s="54"/>
      <c r="BQ508" s="54"/>
      <c r="BR508" s="61"/>
    </row>
    <row r="509" spans="20:70" s="53" customFormat="1" x14ac:dyDescent="0.25">
      <c r="T509" s="106">
        <v>3623</v>
      </c>
      <c r="U509" s="33" t="s">
        <v>717</v>
      </c>
      <c r="V509" s="39">
        <v>45661.387499999997</v>
      </c>
      <c r="W509" s="33" t="s">
        <v>1467</v>
      </c>
      <c r="X509" s="33" t="s">
        <v>500</v>
      </c>
      <c r="Y509" s="33">
        <v>3</v>
      </c>
      <c r="Z509" s="33" t="s">
        <v>6</v>
      </c>
      <c r="AA509" s="33" t="s">
        <v>624</v>
      </c>
      <c r="AB509" s="33" t="s">
        <v>624</v>
      </c>
      <c r="AC509" s="33" t="s">
        <v>1</v>
      </c>
      <c r="AD509" s="33" t="s">
        <v>1794</v>
      </c>
      <c r="AE509" s="33" t="s">
        <v>604</v>
      </c>
      <c r="AF509" s="33" t="s">
        <v>565</v>
      </c>
      <c r="AG509" s="33" t="s">
        <v>517</v>
      </c>
      <c r="AH509" s="33"/>
      <c r="AI509" s="33"/>
      <c r="AJ509" s="33" t="s">
        <v>688</v>
      </c>
      <c r="AK509" s="33" t="s">
        <v>453</v>
      </c>
      <c r="AL509" s="33" t="s">
        <v>458</v>
      </c>
      <c r="AM509" s="67" t="s">
        <v>874</v>
      </c>
      <c r="AN509" s="119">
        <v>24.700000000011642</v>
      </c>
      <c r="AO509" s="67" t="s">
        <v>710</v>
      </c>
      <c r="AP509" s="33" t="s">
        <v>145</v>
      </c>
      <c r="AQ509" s="33" t="s">
        <v>119</v>
      </c>
      <c r="AR509" s="33" t="s">
        <v>937</v>
      </c>
      <c r="AS509" s="33" t="s">
        <v>261</v>
      </c>
      <c r="AT509" s="33" t="s">
        <v>1405</v>
      </c>
      <c r="AU509" s="119">
        <v>171.01308599999999</v>
      </c>
      <c r="AV509" s="119">
        <v>112.282864</v>
      </c>
      <c r="AW509" s="119">
        <v>200.26759200000001</v>
      </c>
      <c r="AX509" s="123">
        <v>483.56354199999998</v>
      </c>
      <c r="AY509" s="48">
        <v>8.3539601719457011</v>
      </c>
      <c r="AZ509" s="48">
        <v>2</v>
      </c>
      <c r="BA509" s="48">
        <v>10.353960171945701</v>
      </c>
      <c r="BB509" s="123">
        <v>1.0623954329865744</v>
      </c>
      <c r="BC509" s="33">
        <v>3</v>
      </c>
      <c r="BD509" s="33"/>
      <c r="BE509" s="33" t="s">
        <v>1760</v>
      </c>
      <c r="BF509" s="33" t="s">
        <v>1319</v>
      </c>
      <c r="BG509" s="33" t="s">
        <v>1320</v>
      </c>
      <c r="BH509" s="33" t="s">
        <v>1322</v>
      </c>
      <c r="BI509" s="33" t="s">
        <v>1323</v>
      </c>
      <c r="BJ509" s="33"/>
      <c r="BK509" s="33"/>
      <c r="BL509" s="33" t="s">
        <v>1920</v>
      </c>
      <c r="BM509" s="33" t="s">
        <v>960</v>
      </c>
      <c r="BN509" s="33"/>
      <c r="BO509" s="33"/>
      <c r="BP509" s="33"/>
      <c r="BQ509" s="33"/>
      <c r="BR509" s="49"/>
    </row>
    <row r="510" spans="20:70" s="53" customFormat="1" x14ac:dyDescent="0.25">
      <c r="T510" s="94">
        <v>3624</v>
      </c>
      <c r="U510" s="54" t="s">
        <v>717</v>
      </c>
      <c r="V510" s="62">
        <v>45661.388888888891</v>
      </c>
      <c r="W510" s="54" t="s">
        <v>569</v>
      </c>
      <c r="X510" s="54" t="s">
        <v>491</v>
      </c>
      <c r="Y510" s="54">
        <v>1</v>
      </c>
      <c r="Z510" s="54" t="s">
        <v>6</v>
      </c>
      <c r="AA510" s="54" t="s">
        <v>620</v>
      </c>
      <c r="AB510" s="54" t="s">
        <v>624</v>
      </c>
      <c r="AC510" s="54" t="s">
        <v>1</v>
      </c>
      <c r="AD510" s="54" t="s">
        <v>1794</v>
      </c>
      <c r="AE510" s="54" t="s">
        <v>604</v>
      </c>
      <c r="AF510" s="54" t="s">
        <v>565</v>
      </c>
      <c r="AG510" s="54" t="s">
        <v>517</v>
      </c>
      <c r="AH510" s="54"/>
      <c r="AI510" s="54"/>
      <c r="AJ510" s="54" t="s">
        <v>688</v>
      </c>
      <c r="AK510" s="54" t="s">
        <v>453</v>
      </c>
      <c r="AL510" s="54" t="s">
        <v>458</v>
      </c>
      <c r="AM510" s="64" t="s">
        <v>874</v>
      </c>
      <c r="AN510" s="120">
        <v>24.666666666569654</v>
      </c>
      <c r="AO510" s="64" t="s">
        <v>710</v>
      </c>
      <c r="AP510" s="54" t="s">
        <v>145</v>
      </c>
      <c r="AQ510" s="54" t="s">
        <v>119</v>
      </c>
      <c r="AR510" s="54" t="s">
        <v>937</v>
      </c>
      <c r="AS510" s="54" t="s">
        <v>261</v>
      </c>
      <c r="AT510" s="54" t="s">
        <v>1405</v>
      </c>
      <c r="AU510" s="120">
        <v>171.01308599999999</v>
      </c>
      <c r="AV510" s="120">
        <v>112.282864</v>
      </c>
      <c r="AW510" s="120">
        <v>200.26759200000001</v>
      </c>
      <c r="AX510" s="124">
        <v>483.56354199999998</v>
      </c>
      <c r="AY510" s="52">
        <v>8.3539601719457011</v>
      </c>
      <c r="AZ510" s="52">
        <v>2</v>
      </c>
      <c r="BA510" s="52">
        <v>10.353960171945701</v>
      </c>
      <c r="BB510" s="124">
        <v>1.0623954329865744</v>
      </c>
      <c r="BC510" s="54">
        <v>1</v>
      </c>
      <c r="BD510" s="54"/>
      <c r="BE510" s="54" t="s">
        <v>1760</v>
      </c>
      <c r="BF510" s="54" t="s">
        <v>1331</v>
      </c>
      <c r="BG510" s="54" t="s">
        <v>1114</v>
      </c>
      <c r="BH510" s="54"/>
      <c r="BI510" s="54"/>
      <c r="BJ510" s="54"/>
      <c r="BK510" s="54"/>
      <c r="BL510" s="54" t="s">
        <v>1921</v>
      </c>
      <c r="BM510" s="54"/>
      <c r="BN510" s="54"/>
      <c r="BO510" s="54"/>
      <c r="BP510" s="54"/>
      <c r="BQ510" s="54"/>
      <c r="BR510" s="61"/>
    </row>
    <row r="511" spans="20:70" s="53" customFormat="1" x14ac:dyDescent="0.25">
      <c r="T511" s="106">
        <v>3625</v>
      </c>
      <c r="U511" s="33" t="s">
        <v>717</v>
      </c>
      <c r="V511" s="39">
        <v>45661.394444444442</v>
      </c>
      <c r="W511" s="33" t="s">
        <v>558</v>
      </c>
      <c r="X511" s="33" t="s">
        <v>500</v>
      </c>
      <c r="Y511" s="33">
        <v>1</v>
      </c>
      <c r="Z511" s="33" t="s">
        <v>492</v>
      </c>
      <c r="AA511" s="33" t="s">
        <v>620</v>
      </c>
      <c r="AB511" s="33" t="s">
        <v>621</v>
      </c>
      <c r="AC511" s="33" t="s">
        <v>531</v>
      </c>
      <c r="AD511" s="33" t="s">
        <v>1794</v>
      </c>
      <c r="AE511" s="33" t="s">
        <v>598</v>
      </c>
      <c r="AF511" s="33" t="s">
        <v>659</v>
      </c>
      <c r="AG511" s="33" t="s">
        <v>769</v>
      </c>
      <c r="AH511" s="33"/>
      <c r="AI511" s="33" t="s">
        <v>514</v>
      </c>
      <c r="AJ511" s="33" t="s">
        <v>688</v>
      </c>
      <c r="AK511" s="33" t="s">
        <v>449</v>
      </c>
      <c r="AL511" s="33" t="s">
        <v>458</v>
      </c>
      <c r="AM511" s="67" t="s">
        <v>874</v>
      </c>
      <c r="AN511" s="119">
        <v>31.533333333441988</v>
      </c>
      <c r="AO511" s="67" t="s">
        <v>710</v>
      </c>
      <c r="AP511" s="33" t="s">
        <v>91</v>
      </c>
      <c r="AQ511" s="33" t="s">
        <v>110</v>
      </c>
      <c r="AR511" s="33" t="s">
        <v>946</v>
      </c>
      <c r="AS511" s="33" t="s">
        <v>234</v>
      </c>
      <c r="AT511" s="33" t="s">
        <v>1442</v>
      </c>
      <c r="AU511" s="119">
        <v>145.77092400000001</v>
      </c>
      <c r="AV511" s="119">
        <v>78.893681000000001</v>
      </c>
      <c r="AW511" s="119">
        <v>202.40970799999999</v>
      </c>
      <c r="AX511" s="123">
        <v>427.07431299999996</v>
      </c>
      <c r="AY511" s="48">
        <v>7.2129470135746612</v>
      </c>
      <c r="AZ511" s="48">
        <v>2</v>
      </c>
      <c r="BA511" s="48">
        <v>9.2129470135746612</v>
      </c>
      <c r="BB511" s="123">
        <v>1.1939719162383367</v>
      </c>
      <c r="BC511" s="33">
        <v>1</v>
      </c>
      <c r="BD511" s="33"/>
      <c r="BE511" s="33" t="s">
        <v>1760</v>
      </c>
      <c r="BF511" s="33" t="s">
        <v>1354</v>
      </c>
      <c r="BG511" s="33" t="s">
        <v>1092</v>
      </c>
      <c r="BH511" s="33"/>
      <c r="BI511" s="33"/>
      <c r="BJ511" s="33"/>
      <c r="BK511" s="33"/>
      <c r="BL511" s="33" t="s">
        <v>1054</v>
      </c>
      <c r="BM511" s="33"/>
      <c r="BN511" s="33"/>
      <c r="BO511" s="33"/>
      <c r="BP511" s="33"/>
      <c r="BQ511" s="33"/>
      <c r="BR511" s="49"/>
    </row>
    <row r="512" spans="20:70" s="53" customFormat="1" x14ac:dyDescent="0.25">
      <c r="T512" s="94">
        <v>3638</v>
      </c>
      <c r="U512" s="54" t="s">
        <v>717</v>
      </c>
      <c r="V512" s="62">
        <v>45661.568055555559</v>
      </c>
      <c r="W512" s="54" t="s">
        <v>1350</v>
      </c>
      <c r="X512" s="54" t="s">
        <v>500</v>
      </c>
      <c r="Y512" s="54">
        <v>1</v>
      </c>
      <c r="Z512" s="54" t="s">
        <v>4</v>
      </c>
      <c r="AA512" s="54" t="s">
        <v>620</v>
      </c>
      <c r="AB512" s="54" t="s">
        <v>624</v>
      </c>
      <c r="AC512" s="54" t="s">
        <v>1</v>
      </c>
      <c r="AD512" s="54" t="s">
        <v>1794</v>
      </c>
      <c r="AE512" s="54" t="s">
        <v>600</v>
      </c>
      <c r="AF512" s="54" t="s">
        <v>580</v>
      </c>
      <c r="AG512" s="54" t="s">
        <v>546</v>
      </c>
      <c r="AH512" s="54"/>
      <c r="AI512" s="54"/>
      <c r="AJ512" s="54" t="s">
        <v>688</v>
      </c>
      <c r="AK512" s="54" t="s">
        <v>424</v>
      </c>
      <c r="AL512" s="54" t="s">
        <v>429</v>
      </c>
      <c r="AM512" s="64" t="s">
        <v>874</v>
      </c>
      <c r="AN512" s="120">
        <v>19.366666666581295</v>
      </c>
      <c r="AO512" s="64" t="s">
        <v>710</v>
      </c>
      <c r="AP512" s="54" t="s">
        <v>155</v>
      </c>
      <c r="AQ512" s="54" t="s">
        <v>88</v>
      </c>
      <c r="AR512" s="54" t="s">
        <v>1309</v>
      </c>
      <c r="AS512" s="54" t="s">
        <v>220</v>
      </c>
      <c r="AT512" s="54" t="s">
        <v>925</v>
      </c>
      <c r="AU512" s="120">
        <v>56.160110000000003</v>
      </c>
      <c r="AV512" s="120">
        <v>93.324674000000002</v>
      </c>
      <c r="AW512" s="120">
        <v>100.05212299999999</v>
      </c>
      <c r="AX512" s="124">
        <v>249.53690699999999</v>
      </c>
      <c r="AY512" s="52">
        <v>4.5991398054298642</v>
      </c>
      <c r="AZ512" s="52">
        <v>2</v>
      </c>
      <c r="BA512" s="52">
        <v>6.5991398054298642</v>
      </c>
      <c r="BB512" s="124">
        <v>1.6668839158323403</v>
      </c>
      <c r="BC512" s="54">
        <v>1</v>
      </c>
      <c r="BD512" s="54"/>
      <c r="BE512" s="54" t="s">
        <v>1524</v>
      </c>
      <c r="BF512" s="54" t="s">
        <v>1639</v>
      </c>
      <c r="BG512" s="54" t="s">
        <v>1658</v>
      </c>
      <c r="BH512" s="54"/>
      <c r="BI512" s="54"/>
      <c r="BJ512" s="54"/>
      <c r="BK512" s="54"/>
      <c r="BL512" s="54" t="s">
        <v>1661</v>
      </c>
      <c r="BM512" s="54"/>
      <c r="BN512" s="54"/>
      <c r="BO512" s="54"/>
      <c r="BP512" s="54"/>
      <c r="BQ512" s="54"/>
      <c r="BR512" s="61"/>
    </row>
    <row r="513" spans="20:70" s="53" customFormat="1" x14ac:dyDescent="0.25">
      <c r="T513" s="106">
        <v>3639</v>
      </c>
      <c r="U513" s="33" t="s">
        <v>718</v>
      </c>
      <c r="V513" s="39">
        <v>45661.584027777775</v>
      </c>
      <c r="W513" s="33" t="s">
        <v>570</v>
      </c>
      <c r="X513" s="33" t="s">
        <v>744</v>
      </c>
      <c r="Y513" s="33">
        <v>3</v>
      </c>
      <c r="Z513" s="33" t="s">
        <v>8</v>
      </c>
      <c r="AA513" s="33" t="s">
        <v>624</v>
      </c>
      <c r="AB513" s="33" t="s">
        <v>621</v>
      </c>
      <c r="AC513" s="33" t="s">
        <v>1</v>
      </c>
      <c r="AD513" s="33" t="s">
        <v>1794</v>
      </c>
      <c r="AE513" s="33" t="s">
        <v>1843</v>
      </c>
      <c r="AF513" s="33" t="s">
        <v>827</v>
      </c>
      <c r="AG513" s="33" t="s">
        <v>1717</v>
      </c>
      <c r="AH513" s="33"/>
      <c r="AI513" s="33"/>
      <c r="AJ513" s="33" t="s">
        <v>688</v>
      </c>
      <c r="AK513" s="33" t="s">
        <v>472</v>
      </c>
      <c r="AL513" s="33" t="e">
        <v>#N/A</v>
      </c>
      <c r="AM513" s="67" t="s">
        <v>874</v>
      </c>
      <c r="AN513" s="119">
        <v>24.150000000139698</v>
      </c>
      <c r="AO513" s="67" t="s">
        <v>710</v>
      </c>
      <c r="AP513" s="33" t="s">
        <v>77</v>
      </c>
      <c r="AQ513" s="33" t="s">
        <v>1741</v>
      </c>
      <c r="AR513" s="33" t="s">
        <v>873</v>
      </c>
      <c r="AS513" s="33" t="s">
        <v>1802</v>
      </c>
      <c r="AT513" s="33" t="s">
        <v>1742</v>
      </c>
      <c r="AU513" s="119">
        <v>176.13875999999999</v>
      </c>
      <c r="AV513" s="119" t="e">
        <v>#N/A</v>
      </c>
      <c r="AW513" s="119" t="e">
        <v>#N/A</v>
      </c>
      <c r="AX513" s="123">
        <v>200</v>
      </c>
      <c r="AY513" s="48" t="e">
        <v>#N/A</v>
      </c>
      <c r="AZ513" s="48">
        <v>2</v>
      </c>
      <c r="BA513" s="48" t="e">
        <v>#N/A</v>
      </c>
      <c r="BB513" s="123" t="e">
        <v>#N/A</v>
      </c>
      <c r="BC513" s="33">
        <v>3</v>
      </c>
      <c r="BD513" s="33"/>
      <c r="BE513" s="33" t="s">
        <v>1686</v>
      </c>
      <c r="BF513" s="33" t="s">
        <v>1447</v>
      </c>
      <c r="BG513" s="33" t="s">
        <v>1643</v>
      </c>
      <c r="BH513" s="33" t="s">
        <v>1532</v>
      </c>
      <c r="BI513" s="33" t="s">
        <v>1533</v>
      </c>
      <c r="BJ513" s="33"/>
      <c r="BK513" s="33"/>
      <c r="BL513" s="33" t="s">
        <v>1535</v>
      </c>
      <c r="BM513" s="33" t="s">
        <v>1537</v>
      </c>
      <c r="BN513" s="33"/>
      <c r="BO513" s="33"/>
      <c r="BP513" s="33"/>
      <c r="BQ513" s="33"/>
      <c r="BR513" s="49"/>
    </row>
    <row r="514" spans="20:70" s="53" customFormat="1" x14ac:dyDescent="0.25">
      <c r="T514" s="94">
        <v>3641</v>
      </c>
      <c r="U514" s="54" t="s">
        <v>718</v>
      </c>
      <c r="V514" s="62">
        <v>45661.643750000003</v>
      </c>
      <c r="W514" s="54" t="s">
        <v>1679</v>
      </c>
      <c r="X514" s="54" t="s">
        <v>744</v>
      </c>
      <c r="Y514" s="54">
        <v>2</v>
      </c>
      <c r="Z514" s="54" t="s">
        <v>6</v>
      </c>
      <c r="AA514" s="54" t="s">
        <v>620</v>
      </c>
      <c r="AB514" s="54" t="s">
        <v>624</v>
      </c>
      <c r="AC514" s="54" t="s">
        <v>531</v>
      </c>
      <c r="AD514" s="54" t="s">
        <v>1794</v>
      </c>
      <c r="AE514" s="54" t="s">
        <v>612</v>
      </c>
      <c r="AF514" s="54" t="s">
        <v>1495</v>
      </c>
      <c r="AG514" s="54" t="s">
        <v>1804</v>
      </c>
      <c r="AH514" s="54"/>
      <c r="AI514" s="54" t="s">
        <v>514</v>
      </c>
      <c r="AJ514" s="54" t="s">
        <v>688</v>
      </c>
      <c r="AK514" s="54" t="s">
        <v>453</v>
      </c>
      <c r="AL514" s="54" t="s">
        <v>453</v>
      </c>
      <c r="AM514" s="64" t="s">
        <v>874</v>
      </c>
      <c r="AN514" s="120">
        <v>18.049999999988358</v>
      </c>
      <c r="AO514" s="64" t="s">
        <v>710</v>
      </c>
      <c r="AP514" s="54" t="s">
        <v>138</v>
      </c>
      <c r="AQ514" s="54" t="s">
        <v>159</v>
      </c>
      <c r="AR514" s="54" t="s">
        <v>1600</v>
      </c>
      <c r="AS514" s="54" t="s">
        <v>290</v>
      </c>
      <c r="AT514" s="54" t="s">
        <v>1817</v>
      </c>
      <c r="AU514" s="120">
        <v>174.704294</v>
      </c>
      <c r="AV514" s="120">
        <v>15.210074000000001</v>
      </c>
      <c r="AW514" s="120">
        <v>161.35167000000001</v>
      </c>
      <c r="AX514" s="124">
        <v>351.26603799999998</v>
      </c>
      <c r="AY514" s="52">
        <v>5.527975847963801</v>
      </c>
      <c r="AZ514" s="52">
        <v>2</v>
      </c>
      <c r="BA514" s="52">
        <v>7.527975847963801</v>
      </c>
      <c r="BB514" s="124">
        <v>1.4612161651628208</v>
      </c>
      <c r="BC514" s="54">
        <v>2</v>
      </c>
      <c r="BD514" s="54"/>
      <c r="BE514" s="54" t="s">
        <v>1488</v>
      </c>
      <c r="BF514" s="54" t="s">
        <v>1031</v>
      </c>
      <c r="BG514" s="54" t="s">
        <v>1335</v>
      </c>
      <c r="BH514" s="54"/>
      <c r="BI514" s="54"/>
      <c r="BJ514" s="54"/>
      <c r="BK514" s="54"/>
      <c r="BL514" s="54" t="s">
        <v>1922</v>
      </c>
      <c r="BM514" s="54"/>
      <c r="BN514" s="54"/>
      <c r="BO514" s="54"/>
      <c r="BP514" s="54"/>
      <c r="BQ514" s="54"/>
      <c r="BR514" s="61"/>
    </row>
    <row r="515" spans="20:70" s="53" customFormat="1" x14ac:dyDescent="0.25">
      <c r="T515" s="94">
        <v>3644</v>
      </c>
      <c r="U515" s="54" t="s">
        <v>718</v>
      </c>
      <c r="V515" s="62">
        <v>45661.75</v>
      </c>
      <c r="W515" s="54" t="s">
        <v>528</v>
      </c>
      <c r="X515" s="54" t="s">
        <v>719</v>
      </c>
      <c r="Y515" s="54">
        <v>4</v>
      </c>
      <c r="Z515" s="54" t="s">
        <v>487</v>
      </c>
      <c r="AA515" s="54" t="s">
        <v>622</v>
      </c>
      <c r="AB515" s="54" t="s">
        <v>621</v>
      </c>
      <c r="AC515" s="54" t="s">
        <v>531</v>
      </c>
      <c r="AD515" s="54" t="s">
        <v>1794</v>
      </c>
      <c r="AE515" s="54" t="s">
        <v>604</v>
      </c>
      <c r="AF515" s="54" t="s">
        <v>696</v>
      </c>
      <c r="AG515" s="54" t="s">
        <v>683</v>
      </c>
      <c r="AH515" s="54"/>
      <c r="AI515" s="54" t="s">
        <v>514</v>
      </c>
      <c r="AJ515" s="54" t="s">
        <v>688</v>
      </c>
      <c r="AK515" s="54" t="s">
        <v>441</v>
      </c>
      <c r="AL515" s="54" t="s">
        <v>455</v>
      </c>
      <c r="AM515" s="64" t="s">
        <v>874</v>
      </c>
      <c r="AN515" s="120">
        <v>15.999999999941792</v>
      </c>
      <c r="AO515" s="64" t="s">
        <v>710</v>
      </c>
      <c r="AP515" s="54" t="s">
        <v>120</v>
      </c>
      <c r="AQ515" s="54" t="s">
        <v>38</v>
      </c>
      <c r="AR515" s="54" t="s">
        <v>872</v>
      </c>
      <c r="AS515" s="54" t="s">
        <v>327</v>
      </c>
      <c r="AT515" s="54" t="s">
        <v>876</v>
      </c>
      <c r="AU515" s="120">
        <v>89.727082999999993</v>
      </c>
      <c r="AV515" s="120">
        <v>163.625809</v>
      </c>
      <c r="AW515" s="120">
        <v>76.933678999999998</v>
      </c>
      <c r="AX515" s="124">
        <v>330.28657099999998</v>
      </c>
      <c r="AY515" s="52">
        <v>6.414030758371041</v>
      </c>
      <c r="AZ515" s="52">
        <v>2</v>
      </c>
      <c r="BA515" s="52">
        <v>8.414030758371041</v>
      </c>
      <c r="BB515" s="124">
        <v>1.3073401222186172</v>
      </c>
      <c r="BC515" s="54">
        <v>4</v>
      </c>
      <c r="BD515" s="54"/>
      <c r="BE515" s="33" t="s">
        <v>1657</v>
      </c>
      <c r="BF515" s="54">
        <v>44026</v>
      </c>
      <c r="BG515" s="54">
        <v>53005</v>
      </c>
      <c r="BH515" s="54">
        <v>44032</v>
      </c>
      <c r="BI515" s="54">
        <v>53003</v>
      </c>
      <c r="BJ515" s="54"/>
      <c r="BK515" s="54"/>
      <c r="BL515" s="54" t="s">
        <v>1141</v>
      </c>
      <c r="BM515" s="54" t="s">
        <v>1621</v>
      </c>
      <c r="BN515" s="54"/>
      <c r="BO515" s="54"/>
      <c r="BP515" s="54"/>
      <c r="BQ515" s="54"/>
      <c r="BR515" s="61"/>
    </row>
    <row r="516" spans="20:70" s="53" customFormat="1" x14ac:dyDescent="0.25">
      <c r="T516" s="106">
        <v>3647</v>
      </c>
      <c r="U516" s="33" t="s">
        <v>743</v>
      </c>
      <c r="V516" s="39">
        <v>45661.796527777777</v>
      </c>
      <c r="W516" s="33" t="s">
        <v>753</v>
      </c>
      <c r="X516" s="33" t="s">
        <v>489</v>
      </c>
      <c r="Y516" s="33">
        <v>1</v>
      </c>
      <c r="Z516" s="33" t="s">
        <v>508</v>
      </c>
      <c r="AA516" s="33" t="s">
        <v>620</v>
      </c>
      <c r="AB516" s="33" t="s">
        <v>621</v>
      </c>
      <c r="AC516" s="33" t="s">
        <v>531</v>
      </c>
      <c r="AD516" s="33" t="s">
        <v>1794</v>
      </c>
      <c r="AE516" s="33" t="s">
        <v>604</v>
      </c>
      <c r="AF516" s="33" t="s">
        <v>590</v>
      </c>
      <c r="AG516" s="33" t="s">
        <v>1747</v>
      </c>
      <c r="AH516" s="33"/>
      <c r="AI516" s="33" t="s">
        <v>848</v>
      </c>
      <c r="AJ516" s="33" t="s">
        <v>688</v>
      </c>
      <c r="AK516" s="33" t="s">
        <v>452</v>
      </c>
      <c r="AL516" s="33" t="s">
        <v>452</v>
      </c>
      <c r="AM516" s="67" t="s">
        <v>874</v>
      </c>
      <c r="AN516" s="119">
        <v>14.883333333302289</v>
      </c>
      <c r="AO516" s="67" t="s">
        <v>710</v>
      </c>
      <c r="AP516" s="33" t="s">
        <v>125</v>
      </c>
      <c r="AQ516" s="33" t="s">
        <v>39</v>
      </c>
      <c r="AR516" s="33" t="s">
        <v>879</v>
      </c>
      <c r="AS516" s="33" t="s">
        <v>329</v>
      </c>
      <c r="AT516" s="33" t="s">
        <v>1875</v>
      </c>
      <c r="AU516" s="119">
        <v>186.534639</v>
      </c>
      <c r="AV516" s="119">
        <v>59.082298999999999</v>
      </c>
      <c r="AW516" s="119">
        <v>175.32283799999999</v>
      </c>
      <c r="AX516" s="123">
        <v>420.93977599999999</v>
      </c>
      <c r="AY516" s="48">
        <v>6.9572098488687786</v>
      </c>
      <c r="AZ516" s="48">
        <v>2</v>
      </c>
      <c r="BA516" s="48">
        <v>8.9572098488687786</v>
      </c>
      <c r="BB516" s="123">
        <v>1.2280609905984516</v>
      </c>
      <c r="BC516" s="33">
        <v>1</v>
      </c>
      <c r="BD516" s="33"/>
      <c r="BE516" s="33" t="s">
        <v>1760</v>
      </c>
      <c r="BF516" s="33" t="s">
        <v>1315</v>
      </c>
      <c r="BG516" s="33" t="s">
        <v>1316</v>
      </c>
      <c r="BH516" s="33"/>
      <c r="BI516" s="33"/>
      <c r="BJ516" s="33"/>
      <c r="BK516" s="33"/>
      <c r="BL516" s="33" t="s">
        <v>1054</v>
      </c>
      <c r="BM516" s="33"/>
      <c r="BN516" s="33"/>
      <c r="BO516" s="33"/>
      <c r="BP516" s="33"/>
      <c r="BQ516" s="33"/>
      <c r="BR516" s="49"/>
    </row>
    <row r="517" spans="20:70" s="53" customFormat="1" x14ac:dyDescent="0.25">
      <c r="T517" s="94">
        <v>3648</v>
      </c>
      <c r="U517" s="54" t="s">
        <v>718</v>
      </c>
      <c r="V517" s="62">
        <v>45661.854861111111</v>
      </c>
      <c r="W517" s="54" t="s">
        <v>673</v>
      </c>
      <c r="X517" s="54" t="s">
        <v>744</v>
      </c>
      <c r="Y517" s="54">
        <v>6</v>
      </c>
      <c r="Z517" s="54" t="s">
        <v>506</v>
      </c>
      <c r="AA517" s="54" t="s">
        <v>621</v>
      </c>
      <c r="AB517" s="54" t="s">
        <v>624</v>
      </c>
      <c r="AC517" s="54" t="s">
        <v>531</v>
      </c>
      <c r="AD517" s="54" t="s">
        <v>1794</v>
      </c>
      <c r="AE517" s="54" t="s">
        <v>604</v>
      </c>
      <c r="AF517" s="54" t="s">
        <v>1161</v>
      </c>
      <c r="AG517" s="54" t="s">
        <v>1831</v>
      </c>
      <c r="AH517" s="54"/>
      <c r="AI517" s="54" t="s">
        <v>848</v>
      </c>
      <c r="AJ517" s="54" t="s">
        <v>688</v>
      </c>
      <c r="AK517" s="54" t="s">
        <v>452</v>
      </c>
      <c r="AL517" s="54" t="s">
        <v>452</v>
      </c>
      <c r="AM517" s="64" t="s">
        <v>874</v>
      </c>
      <c r="AN517" s="120">
        <v>13.483333333279006</v>
      </c>
      <c r="AO517" s="64" t="s">
        <v>710</v>
      </c>
      <c r="AP517" s="54" t="s">
        <v>15</v>
      </c>
      <c r="AQ517" s="54" t="s">
        <v>30</v>
      </c>
      <c r="AR517" s="54" t="s">
        <v>1180</v>
      </c>
      <c r="AS517" s="54" t="s">
        <v>314</v>
      </c>
      <c r="AT517" s="54" t="s">
        <v>1876</v>
      </c>
      <c r="AU517" s="120">
        <v>179.36038600000001</v>
      </c>
      <c r="AV517" s="120">
        <v>76.101965000000007</v>
      </c>
      <c r="AW517" s="120">
        <v>173.956943</v>
      </c>
      <c r="AX517" s="124">
        <v>429.41929400000004</v>
      </c>
      <c r="AY517" s="52">
        <v>7.2262856859728508</v>
      </c>
      <c r="AZ517" s="52">
        <v>2</v>
      </c>
      <c r="BA517" s="52">
        <v>9.2262856859728508</v>
      </c>
      <c r="BB517" s="124">
        <v>1.192245761121814</v>
      </c>
      <c r="BC517" s="54">
        <v>6</v>
      </c>
      <c r="BD517" s="54"/>
      <c r="BE517" s="33" t="s">
        <v>1760</v>
      </c>
      <c r="BF517" s="54" t="s">
        <v>1354</v>
      </c>
      <c r="BG517" s="54" t="s">
        <v>1092</v>
      </c>
      <c r="BH517" s="54" t="s">
        <v>1315</v>
      </c>
      <c r="BI517" s="54" t="s">
        <v>1316</v>
      </c>
      <c r="BJ517" s="54"/>
      <c r="BK517" s="54"/>
      <c r="BL517" s="54" t="s">
        <v>982</v>
      </c>
      <c r="BM517" s="54" t="s">
        <v>982</v>
      </c>
      <c r="BN517" s="54"/>
      <c r="BO517" s="54"/>
      <c r="BP517" s="54"/>
      <c r="BQ517" s="54"/>
      <c r="BR517" s="61"/>
    </row>
    <row r="518" spans="20:70" s="53" customFormat="1" x14ac:dyDescent="0.25">
      <c r="T518" s="94">
        <v>3558</v>
      </c>
      <c r="U518" s="54" t="s">
        <v>718</v>
      </c>
      <c r="V518" s="62">
        <v>45659.583333333336</v>
      </c>
      <c r="W518" s="54" t="s">
        <v>575</v>
      </c>
      <c r="X518" s="54" t="s">
        <v>719</v>
      </c>
      <c r="Y518" s="54">
        <v>3</v>
      </c>
      <c r="Z518" s="54" t="s">
        <v>4</v>
      </c>
      <c r="AA518" s="54" t="s">
        <v>624</v>
      </c>
      <c r="AB518" s="54" t="s">
        <v>621</v>
      </c>
      <c r="AC518" s="54" t="s">
        <v>1</v>
      </c>
      <c r="AD518" s="54" t="s">
        <v>1767</v>
      </c>
      <c r="AE518" s="54" t="s">
        <v>604</v>
      </c>
      <c r="AF518" s="54" t="s">
        <v>635</v>
      </c>
      <c r="AG518" s="54" t="s">
        <v>716</v>
      </c>
      <c r="AH518" s="54"/>
      <c r="AI518" s="54"/>
      <c r="AJ518" s="54" t="s">
        <v>688</v>
      </c>
      <c r="AK518" s="54" t="s">
        <v>429</v>
      </c>
      <c r="AL518" s="54" t="s">
        <v>437</v>
      </c>
      <c r="AM518" s="64" t="s">
        <v>862</v>
      </c>
      <c r="AN518" s="120">
        <v>91.999999999883585</v>
      </c>
      <c r="AO518" s="64" t="s">
        <v>710</v>
      </c>
      <c r="AP518" s="54" t="s">
        <v>43</v>
      </c>
      <c r="AQ518" s="54" t="s">
        <v>26</v>
      </c>
      <c r="AR518" s="54" t="s">
        <v>870</v>
      </c>
      <c r="AS518" s="54" t="s">
        <v>320</v>
      </c>
      <c r="AT518" s="54" t="s">
        <v>963</v>
      </c>
      <c r="AU518" s="120">
        <v>69.542764000000005</v>
      </c>
      <c r="AV518" s="120">
        <v>36.774222000000002</v>
      </c>
      <c r="AW518" s="120">
        <v>56.144523999999997</v>
      </c>
      <c r="AX518" s="124">
        <v>162.46151</v>
      </c>
      <c r="AY518" s="52">
        <v>2.7989263963800908</v>
      </c>
      <c r="AZ518" s="52">
        <v>2</v>
      </c>
      <c r="BA518" s="52">
        <v>4.7989263963800912</v>
      </c>
      <c r="BB518" s="124">
        <v>2.2921793525104865</v>
      </c>
      <c r="BC518" s="54">
        <v>3</v>
      </c>
      <c r="BD518" s="54"/>
      <c r="BE518" s="54" t="s">
        <v>1657</v>
      </c>
      <c r="BF518" s="54">
        <v>44037</v>
      </c>
      <c r="BG518" s="54">
        <v>53007</v>
      </c>
      <c r="BH518" s="54"/>
      <c r="BI518" s="54"/>
      <c r="BJ518" s="54"/>
      <c r="BK518" s="54"/>
      <c r="BL518" s="54" t="s">
        <v>1976</v>
      </c>
      <c r="BM518" s="54"/>
      <c r="BN518" s="54"/>
      <c r="BO518" s="54"/>
      <c r="BP518" s="54"/>
      <c r="BQ518" s="54"/>
      <c r="BR518" s="61"/>
    </row>
    <row r="519" spans="20:70" s="53" customFormat="1" x14ac:dyDescent="0.25">
      <c r="T519" s="106">
        <v>3580</v>
      </c>
      <c r="U519" s="33" t="s">
        <v>718</v>
      </c>
      <c r="V519" s="39">
        <v>45660.363194444442</v>
      </c>
      <c r="W519" s="33" t="s">
        <v>575</v>
      </c>
      <c r="X519" s="33" t="s">
        <v>5</v>
      </c>
      <c r="Y519" s="33">
        <v>1</v>
      </c>
      <c r="Z519" s="33" t="s">
        <v>4</v>
      </c>
      <c r="AA519" s="33" t="s">
        <v>620</v>
      </c>
      <c r="AB519" s="33" t="s">
        <v>621</v>
      </c>
      <c r="AC519" s="33" t="s">
        <v>1</v>
      </c>
      <c r="AD519" s="33" t="s">
        <v>1767</v>
      </c>
      <c r="AE519" s="33" t="s">
        <v>604</v>
      </c>
      <c r="AF519" s="33" t="s">
        <v>635</v>
      </c>
      <c r="AG519" s="33" t="s">
        <v>716</v>
      </c>
      <c r="AH519" s="33"/>
      <c r="AI519" s="33"/>
      <c r="AJ519" s="33" t="s">
        <v>688</v>
      </c>
      <c r="AK519" s="33" t="s">
        <v>429</v>
      </c>
      <c r="AL519" s="33" t="s">
        <v>437</v>
      </c>
      <c r="AM519" s="67" t="s">
        <v>862</v>
      </c>
      <c r="AN519" s="119">
        <v>73.283333333325572</v>
      </c>
      <c r="AO519" s="67" t="s">
        <v>710</v>
      </c>
      <c r="AP519" s="33" t="s">
        <v>43</v>
      </c>
      <c r="AQ519" s="33" t="s">
        <v>26</v>
      </c>
      <c r="AR519" s="33" t="s">
        <v>870</v>
      </c>
      <c r="AS519" s="33" t="s">
        <v>320</v>
      </c>
      <c r="AT519" s="33" t="s">
        <v>963</v>
      </c>
      <c r="AU519" s="119">
        <v>69.542764000000005</v>
      </c>
      <c r="AV519" s="119">
        <v>36.774222000000002</v>
      </c>
      <c r="AW519" s="119">
        <v>56.144523999999997</v>
      </c>
      <c r="AX519" s="123">
        <v>162.46151</v>
      </c>
      <c r="AY519" s="48">
        <v>2.7989263963800908</v>
      </c>
      <c r="AZ519" s="48">
        <v>3</v>
      </c>
      <c r="BA519" s="48">
        <v>5.7989263963800912</v>
      </c>
      <c r="BB519" s="123">
        <v>1.8969028485801467</v>
      </c>
      <c r="BC519" s="33">
        <v>1</v>
      </c>
      <c r="BD519" s="33"/>
      <c r="BE519" s="33" t="s">
        <v>1657</v>
      </c>
      <c r="BF519" s="33">
        <v>44037</v>
      </c>
      <c r="BG519" s="33"/>
      <c r="BH519" s="33"/>
      <c r="BI519" s="33"/>
      <c r="BJ519" s="33"/>
      <c r="BK519" s="33"/>
      <c r="BL519" s="33" t="s">
        <v>1976</v>
      </c>
      <c r="BM519" s="33"/>
      <c r="BN519" s="33"/>
      <c r="BO519" s="33"/>
      <c r="BP519" s="33"/>
      <c r="BQ519" s="33"/>
      <c r="BR519" s="49"/>
    </row>
    <row r="520" spans="20:70" s="53" customFormat="1" x14ac:dyDescent="0.25">
      <c r="T520" s="94">
        <v>3582</v>
      </c>
      <c r="U520" s="54" t="s">
        <v>803</v>
      </c>
      <c r="V520" s="62">
        <v>45660.463194444441</v>
      </c>
      <c r="W520" s="54" t="s">
        <v>1811</v>
      </c>
      <c r="X520" s="54" t="s">
        <v>485</v>
      </c>
      <c r="Y520" s="54">
        <v>3</v>
      </c>
      <c r="Z520" s="54" t="s">
        <v>589</v>
      </c>
      <c r="AA520" s="54" t="s">
        <v>621</v>
      </c>
      <c r="AB520" s="54" t="s">
        <v>621</v>
      </c>
      <c r="AC520" s="54" t="s">
        <v>1</v>
      </c>
      <c r="AD520" s="54" t="s">
        <v>1767</v>
      </c>
      <c r="AE520" s="54" t="s">
        <v>593</v>
      </c>
      <c r="AF520" s="54" t="s">
        <v>410</v>
      </c>
      <c r="AG520" s="54" t="s">
        <v>410</v>
      </c>
      <c r="AH520" s="54" t="s">
        <v>1812</v>
      </c>
      <c r="AI520" s="54"/>
      <c r="AJ520" s="54" t="s">
        <v>688</v>
      </c>
      <c r="AK520" s="54" t="s">
        <v>426</v>
      </c>
      <c r="AL520" s="54" t="s">
        <v>426</v>
      </c>
      <c r="AM520" s="64" t="s">
        <v>862</v>
      </c>
      <c r="AN520" s="120">
        <v>71.883333333476912</v>
      </c>
      <c r="AO520" s="64" t="s">
        <v>710</v>
      </c>
      <c r="AP520" s="54" t="s">
        <v>410</v>
      </c>
      <c r="AQ520" s="54" t="s">
        <v>410</v>
      </c>
      <c r="AR520" s="54" t="s">
        <v>931</v>
      </c>
      <c r="AS520" s="54" t="s">
        <v>935</v>
      </c>
      <c r="AT520" s="54" t="s">
        <v>931</v>
      </c>
      <c r="AU520" s="120">
        <v>0</v>
      </c>
      <c r="AV520" s="120">
        <v>0</v>
      </c>
      <c r="AW520" s="120">
        <v>0</v>
      </c>
      <c r="AX520" s="124">
        <v>0</v>
      </c>
      <c r="AY520" s="52">
        <v>0</v>
      </c>
      <c r="AZ520" s="52">
        <v>2</v>
      </c>
      <c r="BA520" s="52">
        <v>2</v>
      </c>
      <c r="BB520" s="124">
        <v>5.5</v>
      </c>
      <c r="BC520" s="54">
        <v>3</v>
      </c>
      <c r="BD520" s="54"/>
      <c r="BE520" s="54" t="s">
        <v>1464</v>
      </c>
      <c r="BF520" s="54" t="s">
        <v>1163</v>
      </c>
      <c r="BG520" s="54" t="s">
        <v>1356</v>
      </c>
      <c r="BH520" s="54" t="s">
        <v>1357</v>
      </c>
      <c r="BI520" s="54" t="s">
        <v>1358</v>
      </c>
      <c r="BJ520" s="54"/>
      <c r="BK520" s="54"/>
      <c r="BL520" s="54" t="s">
        <v>1977</v>
      </c>
      <c r="BM520" s="54" t="s">
        <v>1978</v>
      </c>
      <c r="BN520" s="54"/>
      <c r="BO520" s="54"/>
      <c r="BP520" s="54"/>
      <c r="BQ520" s="54"/>
      <c r="BR520" s="61"/>
    </row>
    <row r="521" spans="20:70" s="53" customFormat="1" x14ac:dyDescent="0.25">
      <c r="T521" s="94">
        <v>3601</v>
      </c>
      <c r="U521" s="54" t="s">
        <v>718</v>
      </c>
      <c r="V521" s="62">
        <v>45660.727777777778</v>
      </c>
      <c r="W521" s="54" t="s">
        <v>1822</v>
      </c>
      <c r="X521" s="54" t="s">
        <v>744</v>
      </c>
      <c r="Y521" s="54">
        <v>1</v>
      </c>
      <c r="Z521" s="54" t="s">
        <v>501</v>
      </c>
      <c r="AA521" s="54" t="s">
        <v>620</v>
      </c>
      <c r="AB521" s="54" t="s">
        <v>621</v>
      </c>
      <c r="AC521" s="54" t="s">
        <v>1</v>
      </c>
      <c r="AD521" s="54" t="s">
        <v>1767</v>
      </c>
      <c r="AE521" s="54" t="s">
        <v>600</v>
      </c>
      <c r="AF521" s="54" t="s">
        <v>1580</v>
      </c>
      <c r="AG521" s="54" t="s">
        <v>410</v>
      </c>
      <c r="AH521" s="54" t="s">
        <v>1823</v>
      </c>
      <c r="AI521" s="54"/>
      <c r="AJ521" s="54" t="s">
        <v>688</v>
      </c>
      <c r="AK521" s="54" t="s">
        <v>425</v>
      </c>
      <c r="AL521" s="54" t="s">
        <v>426</v>
      </c>
      <c r="AM521" s="64" t="s">
        <v>862</v>
      </c>
      <c r="AN521" s="120">
        <v>63.533333333325572</v>
      </c>
      <c r="AO521" s="64" t="s">
        <v>710</v>
      </c>
      <c r="AP521" s="54" t="s">
        <v>11</v>
      </c>
      <c r="AQ521" s="54" t="s">
        <v>410</v>
      </c>
      <c r="AR521" s="54" t="s">
        <v>1604</v>
      </c>
      <c r="AS521" s="54" t="s">
        <v>411</v>
      </c>
      <c r="AT521" s="54" t="s">
        <v>931</v>
      </c>
      <c r="AU521" s="120">
        <v>29.855747000000001</v>
      </c>
      <c r="AV521" s="120">
        <v>52.9</v>
      </c>
      <c r="AW521" s="120">
        <v>0</v>
      </c>
      <c r="AX521" s="124">
        <v>82.755747</v>
      </c>
      <c r="AY521" s="52">
        <v>1.7040250669683257</v>
      </c>
      <c r="AZ521" s="52">
        <v>2</v>
      </c>
      <c r="BA521" s="52">
        <v>3.7040250669683257</v>
      </c>
      <c r="BB521" s="124">
        <v>2.9697423211563985</v>
      </c>
      <c r="BC521" s="54">
        <v>1</v>
      </c>
      <c r="BD521" s="54"/>
      <c r="BE521" s="54" t="s">
        <v>1657</v>
      </c>
      <c r="BF521" s="54">
        <v>44036</v>
      </c>
      <c r="BG521" s="54">
        <v>53006</v>
      </c>
      <c r="BH521" s="54"/>
      <c r="BI521" s="54"/>
      <c r="BJ521" s="54"/>
      <c r="BK521" s="54"/>
      <c r="BL521" s="54" t="s">
        <v>1979</v>
      </c>
      <c r="BM521" s="54"/>
      <c r="BN521" s="54"/>
      <c r="BO521" s="54"/>
      <c r="BP521" s="54"/>
      <c r="BQ521" s="54"/>
      <c r="BR521" s="61"/>
    </row>
    <row r="522" spans="20:70" s="53" customFormat="1" x14ac:dyDescent="0.25">
      <c r="T522" s="106">
        <v>3605</v>
      </c>
      <c r="U522" s="33" t="s">
        <v>743</v>
      </c>
      <c r="V522" s="39">
        <v>45660.818749999999</v>
      </c>
      <c r="W522" s="33" t="s">
        <v>840</v>
      </c>
      <c r="X522" s="33" t="s">
        <v>481</v>
      </c>
      <c r="Y522" s="33">
        <v>1</v>
      </c>
      <c r="Z522" s="33" t="s">
        <v>501</v>
      </c>
      <c r="AA522" s="33" t="s">
        <v>620</v>
      </c>
      <c r="AB522" s="33" t="s">
        <v>621</v>
      </c>
      <c r="AC522" s="33" t="s">
        <v>1</v>
      </c>
      <c r="AD522" s="33" t="s">
        <v>1767</v>
      </c>
      <c r="AE522" s="33" t="s">
        <v>600</v>
      </c>
      <c r="AF522" s="33" t="s">
        <v>696</v>
      </c>
      <c r="AG522" s="33" t="s">
        <v>974</v>
      </c>
      <c r="AH522" s="33"/>
      <c r="AI522" s="33"/>
      <c r="AJ522" s="33" t="s">
        <v>688</v>
      </c>
      <c r="AK522" s="33" t="s">
        <v>441</v>
      </c>
      <c r="AL522" s="33" t="s">
        <v>455</v>
      </c>
      <c r="AM522" s="67" t="s">
        <v>862</v>
      </c>
      <c r="AN522" s="119">
        <v>61.350000000034925</v>
      </c>
      <c r="AO522" s="67" t="s">
        <v>710</v>
      </c>
      <c r="AP522" s="33" t="s">
        <v>120</v>
      </c>
      <c r="AQ522" s="33" t="s">
        <v>60</v>
      </c>
      <c r="AR522" s="33" t="s">
        <v>872</v>
      </c>
      <c r="AS522" s="33" t="s">
        <v>366</v>
      </c>
      <c r="AT522" s="33" t="s">
        <v>1179</v>
      </c>
      <c r="AU522" s="119">
        <v>89.727082999999993</v>
      </c>
      <c r="AV522" s="119">
        <v>174.330175</v>
      </c>
      <c r="AW522" s="119">
        <v>87.636583999999999</v>
      </c>
      <c r="AX522" s="123">
        <v>351.69384200000002</v>
      </c>
      <c r="AY522" s="48">
        <v>6.8305582705882353</v>
      </c>
      <c r="AZ522" s="48">
        <v>2</v>
      </c>
      <c r="BA522" s="48">
        <v>8.8305582705882344</v>
      </c>
      <c r="BB522" s="123">
        <v>1.2456743574907923</v>
      </c>
      <c r="BC522" s="33">
        <v>1</v>
      </c>
      <c r="BD522" s="33"/>
      <c r="BE522" s="33" t="s">
        <v>1524</v>
      </c>
      <c r="BF522" s="33" t="s">
        <v>1639</v>
      </c>
      <c r="BG522" s="33" t="s">
        <v>1658</v>
      </c>
      <c r="BH522" s="33"/>
      <c r="BI522" s="33"/>
      <c r="BJ522" s="33"/>
      <c r="BK522" s="33"/>
      <c r="BL522" s="33" t="s">
        <v>1661</v>
      </c>
      <c r="BM522" s="33"/>
      <c r="BN522" s="33"/>
      <c r="BO522" s="33"/>
      <c r="BP522" s="33"/>
      <c r="BQ522" s="33"/>
      <c r="BR522" s="49"/>
    </row>
    <row r="523" spans="20:70" s="53" customFormat="1" x14ac:dyDescent="0.25">
      <c r="T523" s="94">
        <v>3607</v>
      </c>
      <c r="U523" s="54" t="s">
        <v>718</v>
      </c>
      <c r="V523" s="62">
        <v>45660.870138888888</v>
      </c>
      <c r="W523" s="54" t="s">
        <v>673</v>
      </c>
      <c r="X523" s="54" t="s">
        <v>744</v>
      </c>
      <c r="Y523" s="54">
        <v>6</v>
      </c>
      <c r="Z523" s="54" t="s">
        <v>506</v>
      </c>
      <c r="AA523" s="54" t="s">
        <v>637</v>
      </c>
      <c r="AB523" s="54" t="s">
        <v>621</v>
      </c>
      <c r="AC523" s="54" t="s">
        <v>1</v>
      </c>
      <c r="AD523" s="54" t="s">
        <v>1767</v>
      </c>
      <c r="AE523" s="54" t="s">
        <v>601</v>
      </c>
      <c r="AF523" s="54" t="s">
        <v>1161</v>
      </c>
      <c r="AG523" s="54" t="s">
        <v>1831</v>
      </c>
      <c r="AH523" s="54"/>
      <c r="AI523" s="54"/>
      <c r="AJ523" s="54" t="s">
        <v>687</v>
      </c>
      <c r="AK523" s="54" t="s">
        <v>452</v>
      </c>
      <c r="AL523" s="54" t="s">
        <v>452</v>
      </c>
      <c r="AM523" s="64" t="s">
        <v>862</v>
      </c>
      <c r="AN523" s="120">
        <v>56.116666666755918</v>
      </c>
      <c r="AO523" s="64" t="s">
        <v>710</v>
      </c>
      <c r="AP523" s="54" t="s">
        <v>15</v>
      </c>
      <c r="AQ523" s="54" t="s">
        <v>30</v>
      </c>
      <c r="AR523" s="54" t="s">
        <v>1180</v>
      </c>
      <c r="AS523" s="54" t="s">
        <v>314</v>
      </c>
      <c r="AT523" s="54" t="s">
        <v>1876</v>
      </c>
      <c r="AU523" s="120">
        <v>179.36038600000001</v>
      </c>
      <c r="AV523" s="120">
        <v>76.101965000000007</v>
      </c>
      <c r="AW523" s="120">
        <v>173.956943</v>
      </c>
      <c r="AX523" s="124">
        <v>429.41929400000004</v>
      </c>
      <c r="AY523" s="52">
        <v>7.2262856859728508</v>
      </c>
      <c r="AZ523" s="52">
        <v>2</v>
      </c>
      <c r="BA523" s="52">
        <v>9.2262856859728508</v>
      </c>
      <c r="BB523" s="124">
        <v>1.192245761121814</v>
      </c>
      <c r="BC523" s="54">
        <v>6</v>
      </c>
      <c r="BD523" s="54"/>
      <c r="BE523" s="54" t="s">
        <v>1464</v>
      </c>
      <c r="BF523" s="54" t="s">
        <v>1091</v>
      </c>
      <c r="BG523" s="54" t="s">
        <v>1092</v>
      </c>
      <c r="BH523" s="54" t="s">
        <v>1113</v>
      </c>
      <c r="BI523" s="54" t="s">
        <v>1114</v>
      </c>
      <c r="BJ523" s="54"/>
      <c r="BK523" s="54"/>
      <c r="BL523" s="54" t="s">
        <v>1980</v>
      </c>
      <c r="BM523" s="54" t="s">
        <v>1981</v>
      </c>
      <c r="BN523" s="54"/>
      <c r="BO523" s="54"/>
      <c r="BP523" s="54"/>
      <c r="BQ523" s="54"/>
      <c r="BR523" s="61"/>
    </row>
    <row r="524" spans="20:70" s="53" customFormat="1" x14ac:dyDescent="0.25">
      <c r="T524" s="106">
        <v>3611</v>
      </c>
      <c r="U524" s="33" t="s">
        <v>717</v>
      </c>
      <c r="V524" s="39">
        <v>45660.908333333333</v>
      </c>
      <c r="W524" s="33" t="s">
        <v>571</v>
      </c>
      <c r="X524" s="33" t="s">
        <v>500</v>
      </c>
      <c r="Y524" s="33">
        <v>3</v>
      </c>
      <c r="Z524" s="33" t="s">
        <v>508</v>
      </c>
      <c r="AA524" s="33" t="s">
        <v>624</v>
      </c>
      <c r="AB524" s="33" t="s">
        <v>621</v>
      </c>
      <c r="AC524" s="33" t="s">
        <v>1</v>
      </c>
      <c r="AD524" s="33" t="s">
        <v>1767</v>
      </c>
      <c r="AE524" s="33" t="s">
        <v>593</v>
      </c>
      <c r="AF524" s="33" t="s">
        <v>663</v>
      </c>
      <c r="AG524" s="33" t="s">
        <v>552</v>
      </c>
      <c r="AH524" s="33"/>
      <c r="AI524" s="33"/>
      <c r="AJ524" s="33" t="s">
        <v>688</v>
      </c>
      <c r="AK524" s="33" t="s">
        <v>424</v>
      </c>
      <c r="AL524" s="33" t="s">
        <v>448</v>
      </c>
      <c r="AM524" s="67" t="s">
        <v>862</v>
      </c>
      <c r="AN524" s="119">
        <v>61.200000000069849</v>
      </c>
      <c r="AO524" s="67" t="s">
        <v>710</v>
      </c>
      <c r="AP524" s="33" t="s">
        <v>55</v>
      </c>
      <c r="AQ524" s="33" t="s">
        <v>142</v>
      </c>
      <c r="AR524" s="33" t="s">
        <v>1874</v>
      </c>
      <c r="AS524" s="33" t="s">
        <v>202</v>
      </c>
      <c r="AT524" s="33" t="s">
        <v>1272</v>
      </c>
      <c r="AU524" s="119">
        <v>54.147058999999999</v>
      </c>
      <c r="AV524" s="119">
        <v>79.548551000000003</v>
      </c>
      <c r="AW524" s="119">
        <v>110.14722399999999</v>
      </c>
      <c r="AX524" s="123">
        <v>243.84283399999998</v>
      </c>
      <c r="AY524" s="48">
        <v>4.3993349656108593</v>
      </c>
      <c r="AZ524" s="48">
        <v>2</v>
      </c>
      <c r="BA524" s="48">
        <v>6.3993349656108593</v>
      </c>
      <c r="BB524" s="123">
        <v>1.7189286166628999</v>
      </c>
      <c r="BC524" s="33">
        <v>3</v>
      </c>
      <c r="BD524" s="33"/>
      <c r="BE524" s="33" t="s">
        <v>1657</v>
      </c>
      <c r="BF524" s="33">
        <v>44021</v>
      </c>
      <c r="BG524" s="33">
        <v>53018</v>
      </c>
      <c r="BH524" s="33"/>
      <c r="BI524" s="33"/>
      <c r="BJ524" s="33"/>
      <c r="BK524" s="33"/>
      <c r="BL524" s="33" t="s">
        <v>1982</v>
      </c>
      <c r="BM524" s="33"/>
      <c r="BN524" s="33"/>
      <c r="BO524" s="33"/>
      <c r="BP524" s="33"/>
      <c r="BQ524" s="33"/>
      <c r="BR524" s="49"/>
    </row>
    <row r="525" spans="20:70" s="53" customFormat="1" x14ac:dyDescent="0.25">
      <c r="T525" s="94">
        <v>3613</v>
      </c>
      <c r="U525" s="54" t="s">
        <v>717</v>
      </c>
      <c r="V525" s="62">
        <v>45660.909722222219</v>
      </c>
      <c r="W525" s="54" t="s">
        <v>571</v>
      </c>
      <c r="X525" s="54" t="s">
        <v>493</v>
      </c>
      <c r="Y525" s="54">
        <v>1</v>
      </c>
      <c r="Z525" s="54" t="s">
        <v>508</v>
      </c>
      <c r="AA525" s="54" t="s">
        <v>620</v>
      </c>
      <c r="AB525" s="54" t="s">
        <v>621</v>
      </c>
      <c r="AC525" s="54" t="s">
        <v>1</v>
      </c>
      <c r="AD525" s="54" t="s">
        <v>1767</v>
      </c>
      <c r="AE525" s="54" t="s">
        <v>593</v>
      </c>
      <c r="AF525" s="54" t="s">
        <v>663</v>
      </c>
      <c r="AG525" s="54" t="s">
        <v>552</v>
      </c>
      <c r="AH525" s="54"/>
      <c r="AI525" s="54"/>
      <c r="AJ525" s="54" t="s">
        <v>688</v>
      </c>
      <c r="AK525" s="54" t="s">
        <v>424</v>
      </c>
      <c r="AL525" s="54" t="s">
        <v>448</v>
      </c>
      <c r="AM525" s="64" t="s">
        <v>862</v>
      </c>
      <c r="AN525" s="120">
        <v>61.166666666802485</v>
      </c>
      <c r="AO525" s="64" t="s">
        <v>710</v>
      </c>
      <c r="AP525" s="54" t="s">
        <v>55</v>
      </c>
      <c r="AQ525" s="54" t="s">
        <v>142</v>
      </c>
      <c r="AR525" s="54" t="s">
        <v>1874</v>
      </c>
      <c r="AS525" s="54" t="s">
        <v>202</v>
      </c>
      <c r="AT525" s="54" t="s">
        <v>1272</v>
      </c>
      <c r="AU525" s="120">
        <v>54.147058999999999</v>
      </c>
      <c r="AV525" s="120">
        <v>79.548551000000003</v>
      </c>
      <c r="AW525" s="120">
        <v>110.14722399999999</v>
      </c>
      <c r="AX525" s="124">
        <v>243.84283399999998</v>
      </c>
      <c r="AY525" s="52">
        <v>4.3993349656108593</v>
      </c>
      <c r="AZ525" s="52">
        <v>2</v>
      </c>
      <c r="BA525" s="52">
        <v>6.3993349656108593</v>
      </c>
      <c r="BB525" s="124">
        <v>1.7189286166628999</v>
      </c>
      <c r="BC525" s="54">
        <v>1</v>
      </c>
      <c r="BD525" s="54"/>
      <c r="BE525" s="54" t="s">
        <v>1657</v>
      </c>
      <c r="BF525" s="54">
        <v>44040</v>
      </c>
      <c r="BG525" s="54">
        <v>53008</v>
      </c>
      <c r="BH525" s="54"/>
      <c r="BI525" s="54"/>
      <c r="BJ525" s="54"/>
      <c r="BK525" s="54"/>
      <c r="BL525" s="54" t="s">
        <v>1983</v>
      </c>
      <c r="BM525" s="54"/>
      <c r="BN525" s="54"/>
      <c r="BO525" s="54"/>
      <c r="BP525" s="54"/>
      <c r="BQ525" s="54"/>
      <c r="BR525" s="61"/>
    </row>
    <row r="526" spans="20:70" s="53" customFormat="1" x14ac:dyDescent="0.25">
      <c r="T526" s="94">
        <v>3627</v>
      </c>
      <c r="U526" s="54" t="s">
        <v>717</v>
      </c>
      <c r="V526" s="62">
        <v>45661.490972222222</v>
      </c>
      <c r="W526" s="54" t="s">
        <v>631</v>
      </c>
      <c r="X526" s="54" t="s">
        <v>500</v>
      </c>
      <c r="Y526" s="54">
        <v>2</v>
      </c>
      <c r="Z526" s="54" t="s">
        <v>543</v>
      </c>
      <c r="AA526" s="54" t="s">
        <v>620</v>
      </c>
      <c r="AB526" s="54" t="s">
        <v>621</v>
      </c>
      <c r="AC526" s="54" t="s">
        <v>1</v>
      </c>
      <c r="AD526" s="54" t="s">
        <v>1767</v>
      </c>
      <c r="AE526" s="54" t="s">
        <v>604</v>
      </c>
      <c r="AF526" s="54" t="s">
        <v>636</v>
      </c>
      <c r="AG526" s="54" t="s">
        <v>636</v>
      </c>
      <c r="AH526" s="54" t="s">
        <v>1838</v>
      </c>
      <c r="AI526" s="54"/>
      <c r="AJ526" s="54" t="s">
        <v>687</v>
      </c>
      <c r="AK526" s="54" t="s">
        <v>478</v>
      </c>
      <c r="AL526" s="54" t="s">
        <v>478</v>
      </c>
      <c r="AM526" s="64" t="s">
        <v>874</v>
      </c>
      <c r="AN526" s="120">
        <v>46.21666666661622</v>
      </c>
      <c r="AO526" s="64" t="s">
        <v>710</v>
      </c>
      <c r="AP526" s="54" t="s">
        <v>404</v>
      </c>
      <c r="AQ526" s="54" t="s">
        <v>404</v>
      </c>
      <c r="AR526" s="54" t="s">
        <v>1177</v>
      </c>
      <c r="AS526" s="54" t="s">
        <v>409</v>
      </c>
      <c r="AT526" s="54" t="s">
        <v>1177</v>
      </c>
      <c r="AU526" s="120">
        <v>1130.1354690000001</v>
      </c>
      <c r="AV526" s="120">
        <v>0</v>
      </c>
      <c r="AW526" s="120">
        <v>1130.1354690000001</v>
      </c>
      <c r="AX526" s="124">
        <v>2260.2709380000001</v>
      </c>
      <c r="AY526" s="52">
        <v>34.773399046153848</v>
      </c>
      <c r="AZ526" s="52">
        <v>2</v>
      </c>
      <c r="BA526" s="52">
        <v>36.773399046153848</v>
      </c>
      <c r="BB526" s="124">
        <v>0.29912926967110204</v>
      </c>
      <c r="BC526" s="54">
        <v>2</v>
      </c>
      <c r="BD526" s="54"/>
      <c r="BE526" s="54" t="s">
        <v>1473</v>
      </c>
      <c r="BF526" s="54" t="s">
        <v>1455</v>
      </c>
      <c r="BG526" s="54" t="s">
        <v>1456</v>
      </c>
      <c r="BH526" s="54" t="s">
        <v>1219</v>
      </c>
      <c r="BI526" s="54" t="s">
        <v>1220</v>
      </c>
      <c r="BJ526" s="54"/>
      <c r="BK526" s="54"/>
      <c r="BL526" s="54" t="s">
        <v>1984</v>
      </c>
      <c r="BM526" s="54" t="s">
        <v>1986</v>
      </c>
      <c r="BN526" s="54"/>
      <c r="BO526" s="54"/>
      <c r="BP526" s="54"/>
      <c r="BQ526" s="54"/>
      <c r="BR526" s="61"/>
    </row>
    <row r="527" spans="20:70" s="53" customFormat="1" x14ac:dyDescent="0.25">
      <c r="T527" s="106">
        <v>3628</v>
      </c>
      <c r="U527" s="33" t="s">
        <v>743</v>
      </c>
      <c r="V527" s="39">
        <v>45661.491666666669</v>
      </c>
      <c r="W527" s="33" t="s">
        <v>759</v>
      </c>
      <c r="X527" s="33" t="s">
        <v>491</v>
      </c>
      <c r="Y527" s="33">
        <v>1</v>
      </c>
      <c r="Z527" s="33" t="s">
        <v>487</v>
      </c>
      <c r="AA527" s="33" t="s">
        <v>620</v>
      </c>
      <c r="AB527" s="33" t="s">
        <v>624</v>
      </c>
      <c r="AC527" s="33" t="s">
        <v>1</v>
      </c>
      <c r="AD527" s="33" t="s">
        <v>1767</v>
      </c>
      <c r="AE527" s="33" t="s">
        <v>594</v>
      </c>
      <c r="AF527" s="33" t="s">
        <v>716</v>
      </c>
      <c r="AG527" s="33" t="s">
        <v>1765</v>
      </c>
      <c r="AH527" s="33"/>
      <c r="AI527" s="33"/>
      <c r="AJ527" s="33" t="s">
        <v>688</v>
      </c>
      <c r="AK527" s="33" t="s">
        <v>437</v>
      </c>
      <c r="AL527" s="33" t="s">
        <v>432</v>
      </c>
      <c r="AM527" s="67" t="s">
        <v>862</v>
      </c>
      <c r="AN527" s="119">
        <v>52.199999999895226</v>
      </c>
      <c r="AO527" s="67" t="s">
        <v>710</v>
      </c>
      <c r="AP527" s="33" t="s">
        <v>26</v>
      </c>
      <c r="AQ527" s="33" t="s">
        <v>108</v>
      </c>
      <c r="AR527" s="33" t="s">
        <v>963</v>
      </c>
      <c r="AS527" s="33" t="s">
        <v>267</v>
      </c>
      <c r="AT527" s="33" t="s">
        <v>1792</v>
      </c>
      <c r="AU527" s="119">
        <v>56.144523999999997</v>
      </c>
      <c r="AV527" s="119">
        <v>32.726734999999998</v>
      </c>
      <c r="AW527" s="119">
        <v>72.297630999999996</v>
      </c>
      <c r="AX527" s="123">
        <v>161.16888999999998</v>
      </c>
      <c r="AY527" s="48">
        <v>2.7460739773755654</v>
      </c>
      <c r="AZ527" s="48">
        <v>2</v>
      </c>
      <c r="BA527" s="48">
        <v>4.7460739773755654</v>
      </c>
      <c r="BB527" s="123">
        <v>2.3177051290048931</v>
      </c>
      <c r="BC527" s="33">
        <v>1</v>
      </c>
      <c r="BD527" s="33"/>
      <c r="BE527" s="33" t="s">
        <v>1524</v>
      </c>
      <c r="BF527" s="33" t="s">
        <v>1985</v>
      </c>
      <c r="BG527" s="33" t="s">
        <v>1446</v>
      </c>
      <c r="BH527" s="33"/>
      <c r="BI527" s="33"/>
      <c r="BJ527" s="33"/>
      <c r="BK527" s="33"/>
      <c r="BL527" s="33" t="s">
        <v>1663</v>
      </c>
      <c r="BM527" s="33"/>
      <c r="BN527" s="33"/>
      <c r="BO527" s="33"/>
      <c r="BP527" s="33"/>
      <c r="BQ527" s="33"/>
      <c r="BR527" s="49"/>
    </row>
    <row r="528" spans="20:70" s="53" customFormat="1" x14ac:dyDescent="0.25">
      <c r="T528" s="106">
        <v>3630</v>
      </c>
      <c r="U528" s="33" t="s">
        <v>743</v>
      </c>
      <c r="V528" s="39">
        <v>45661.495833333334</v>
      </c>
      <c r="W528" s="33" t="s">
        <v>759</v>
      </c>
      <c r="X528" s="33" t="s">
        <v>493</v>
      </c>
      <c r="Y528" s="33">
        <v>1</v>
      </c>
      <c r="Z528" s="33" t="s">
        <v>487</v>
      </c>
      <c r="AA528" s="33" t="s">
        <v>620</v>
      </c>
      <c r="AB528" s="33" t="s">
        <v>624</v>
      </c>
      <c r="AC528" s="33" t="s">
        <v>1</v>
      </c>
      <c r="AD528" s="33" t="s">
        <v>1767</v>
      </c>
      <c r="AE528" s="33" t="s">
        <v>594</v>
      </c>
      <c r="AF528" s="33" t="s">
        <v>716</v>
      </c>
      <c r="AG528" s="33" t="s">
        <v>1765</v>
      </c>
      <c r="AH528" s="33"/>
      <c r="AI528" s="33"/>
      <c r="AJ528" s="33" t="s">
        <v>688</v>
      </c>
      <c r="AK528" s="33" t="s">
        <v>437</v>
      </c>
      <c r="AL528" s="33" t="s">
        <v>432</v>
      </c>
      <c r="AM528" s="67" t="s">
        <v>862</v>
      </c>
      <c r="AN528" s="119">
        <v>52.099999999918509</v>
      </c>
      <c r="AO528" s="67" t="s">
        <v>710</v>
      </c>
      <c r="AP528" s="33" t="s">
        <v>26</v>
      </c>
      <c r="AQ528" s="33" t="s">
        <v>108</v>
      </c>
      <c r="AR528" s="33" t="s">
        <v>963</v>
      </c>
      <c r="AS528" s="33" t="s">
        <v>267</v>
      </c>
      <c r="AT528" s="33" t="s">
        <v>1792</v>
      </c>
      <c r="AU528" s="119">
        <v>56.144523999999997</v>
      </c>
      <c r="AV528" s="119">
        <v>32.726734999999998</v>
      </c>
      <c r="AW528" s="119">
        <v>72.297630999999996</v>
      </c>
      <c r="AX528" s="123">
        <v>161.16888999999998</v>
      </c>
      <c r="AY528" s="48">
        <v>2.7460739773755654</v>
      </c>
      <c r="AZ528" s="48">
        <v>2</v>
      </c>
      <c r="BA528" s="48">
        <v>4.7460739773755654</v>
      </c>
      <c r="BB528" s="123">
        <v>2.3177051290048931</v>
      </c>
      <c r="BC528" s="33">
        <v>1</v>
      </c>
      <c r="BD528" s="33"/>
      <c r="BE528" s="33" t="s">
        <v>1524</v>
      </c>
      <c r="BF528" s="33" t="s">
        <v>1659</v>
      </c>
      <c r="BG528" s="33" t="s">
        <v>1660</v>
      </c>
      <c r="BH528" s="33"/>
      <c r="BI528" s="33"/>
      <c r="BJ528" s="33"/>
      <c r="BK528" s="33"/>
      <c r="BL528" s="33" t="s">
        <v>1662</v>
      </c>
      <c r="BM528" s="33"/>
      <c r="BN528" s="33"/>
      <c r="BO528" s="33"/>
      <c r="BP528" s="33"/>
      <c r="BQ528" s="33"/>
      <c r="BR528" s="49"/>
    </row>
    <row r="529" spans="20:70" s="53" customFormat="1" x14ac:dyDescent="0.25">
      <c r="T529" s="106">
        <v>3633</v>
      </c>
      <c r="U529" s="33" t="s">
        <v>742</v>
      </c>
      <c r="V529" s="39">
        <v>45661.502083333333</v>
      </c>
      <c r="W529" s="33" t="s">
        <v>529</v>
      </c>
      <c r="X529" s="33" t="s">
        <v>493</v>
      </c>
      <c r="Y529" s="33">
        <v>1</v>
      </c>
      <c r="Z529" s="33" t="s">
        <v>545</v>
      </c>
      <c r="AA529" s="33" t="s">
        <v>620</v>
      </c>
      <c r="AB529" s="33" t="s">
        <v>621</v>
      </c>
      <c r="AC529" s="33" t="s">
        <v>1</v>
      </c>
      <c r="AD529" s="33" t="s">
        <v>1767</v>
      </c>
      <c r="AE529" s="33" t="s">
        <v>604</v>
      </c>
      <c r="AF529" s="33" t="s">
        <v>974</v>
      </c>
      <c r="AG529" s="33" t="s">
        <v>1768</v>
      </c>
      <c r="AH529" s="33"/>
      <c r="AI529" s="33"/>
      <c r="AJ529" s="33" t="s">
        <v>688</v>
      </c>
      <c r="AK529" s="33" t="s">
        <v>455</v>
      </c>
      <c r="AL529" s="33" t="s">
        <v>480</v>
      </c>
      <c r="AM529" s="67" t="s">
        <v>874</v>
      </c>
      <c r="AN529" s="119">
        <v>45.949999999953434</v>
      </c>
      <c r="AO529" s="67" t="s">
        <v>710</v>
      </c>
      <c r="AP529" s="33" t="s">
        <v>60</v>
      </c>
      <c r="AQ529" s="33" t="s">
        <v>405</v>
      </c>
      <c r="AR529" s="33" t="s">
        <v>1179</v>
      </c>
      <c r="AS529" s="33" t="s">
        <v>1883</v>
      </c>
      <c r="AT529" s="33" t="s">
        <v>1882</v>
      </c>
      <c r="AU529" s="119">
        <v>87.636583999999999</v>
      </c>
      <c r="AV529" s="119" t="e">
        <v>#N/A</v>
      </c>
      <c r="AW529" s="119">
        <v>429.43293399999999</v>
      </c>
      <c r="AX529" s="123">
        <v>200</v>
      </c>
      <c r="AY529" s="48" t="e">
        <v>#N/A</v>
      </c>
      <c r="AZ529" s="48">
        <v>2</v>
      </c>
      <c r="BA529" s="48" t="e">
        <v>#N/A</v>
      </c>
      <c r="BB529" s="123" t="e">
        <v>#N/A</v>
      </c>
      <c r="BC529" s="33">
        <v>1</v>
      </c>
      <c r="BD529" s="33"/>
      <c r="BE529" s="33" t="s">
        <v>1488</v>
      </c>
      <c r="BF529" s="33" t="s">
        <v>1329</v>
      </c>
      <c r="BG529" s="33" t="s">
        <v>1330</v>
      </c>
      <c r="BH529" s="33"/>
      <c r="BI529" s="33"/>
      <c r="BJ529" s="33"/>
      <c r="BK529" s="33"/>
      <c r="BL529" s="33" t="s">
        <v>1906</v>
      </c>
      <c r="BM529" s="33"/>
      <c r="BN529" s="33"/>
      <c r="BO529" s="33"/>
      <c r="BP529" s="33"/>
      <c r="BQ529" s="33"/>
      <c r="BR529" s="49"/>
    </row>
    <row r="530" spans="20:70" s="53" customFormat="1" x14ac:dyDescent="0.25">
      <c r="T530" s="94">
        <v>3634</v>
      </c>
      <c r="U530" s="54" t="s">
        <v>742</v>
      </c>
      <c r="V530" s="62">
        <v>45661.504166666666</v>
      </c>
      <c r="W530" s="54" t="s">
        <v>529</v>
      </c>
      <c r="X530" s="54" t="s">
        <v>491</v>
      </c>
      <c r="Y530" s="54">
        <v>1</v>
      </c>
      <c r="Z530" s="54" t="s">
        <v>545</v>
      </c>
      <c r="AA530" s="54" t="s">
        <v>620</v>
      </c>
      <c r="AB530" s="54" t="s">
        <v>621</v>
      </c>
      <c r="AC530" s="54" t="s">
        <v>1</v>
      </c>
      <c r="AD530" s="54" t="s">
        <v>1767</v>
      </c>
      <c r="AE530" s="54" t="s">
        <v>604</v>
      </c>
      <c r="AF530" s="54" t="s">
        <v>974</v>
      </c>
      <c r="AG530" s="54" t="s">
        <v>1768</v>
      </c>
      <c r="AH530" s="54"/>
      <c r="AI530" s="54"/>
      <c r="AJ530" s="54" t="s">
        <v>688</v>
      </c>
      <c r="AK530" s="54" t="s">
        <v>455</v>
      </c>
      <c r="AL530" s="54" t="s">
        <v>480</v>
      </c>
      <c r="AM530" s="64" t="s">
        <v>874</v>
      </c>
      <c r="AN530" s="120">
        <v>45.899999999965075</v>
      </c>
      <c r="AO530" s="64" t="s">
        <v>710</v>
      </c>
      <c r="AP530" s="54" t="s">
        <v>60</v>
      </c>
      <c r="AQ530" s="54" t="s">
        <v>405</v>
      </c>
      <c r="AR530" s="54" t="s">
        <v>1179</v>
      </c>
      <c r="AS530" s="54" t="s">
        <v>1883</v>
      </c>
      <c r="AT530" s="54" t="s">
        <v>1882</v>
      </c>
      <c r="AU530" s="120">
        <v>87.636583999999999</v>
      </c>
      <c r="AV530" s="120" t="e">
        <v>#N/A</v>
      </c>
      <c r="AW530" s="120">
        <v>429.43293399999999</v>
      </c>
      <c r="AX530" s="124">
        <v>200</v>
      </c>
      <c r="AY530" s="52" t="e">
        <v>#N/A</v>
      </c>
      <c r="AZ530" s="52">
        <v>2</v>
      </c>
      <c r="BA530" s="52" t="e">
        <v>#N/A</v>
      </c>
      <c r="BB530" s="124" t="e">
        <v>#N/A</v>
      </c>
      <c r="BC530" s="54">
        <v>1</v>
      </c>
      <c r="BD530" s="54"/>
      <c r="BE530" s="33" t="s">
        <v>1488</v>
      </c>
      <c r="BF530" s="54" t="s">
        <v>1745</v>
      </c>
      <c r="BG530" s="54" t="s">
        <v>1746</v>
      </c>
      <c r="BH530" s="54"/>
      <c r="BI530" s="54"/>
      <c r="BJ530" s="54"/>
      <c r="BK530" s="54"/>
      <c r="BL530" s="54" t="s">
        <v>1913</v>
      </c>
      <c r="BM530" s="54"/>
      <c r="BN530" s="54"/>
      <c r="BO530" s="54"/>
      <c r="BP530" s="54"/>
      <c r="BQ530" s="54"/>
      <c r="BR530" s="61"/>
    </row>
    <row r="531" spans="20:70" s="53" customFormat="1" x14ac:dyDescent="0.25">
      <c r="T531" s="106">
        <v>3640</v>
      </c>
      <c r="U531" s="33" t="s">
        <v>483</v>
      </c>
      <c r="V531" s="39">
        <v>45661.597916666666</v>
      </c>
      <c r="W531" s="33" t="s">
        <v>484</v>
      </c>
      <c r="X531" s="33" t="s">
        <v>497</v>
      </c>
      <c r="Y531" s="33">
        <v>4</v>
      </c>
      <c r="Z531" s="33" t="s">
        <v>486</v>
      </c>
      <c r="AA531" s="33" t="s">
        <v>622</v>
      </c>
      <c r="AB531" s="33" t="s">
        <v>622</v>
      </c>
      <c r="AC531" s="33" t="s">
        <v>1</v>
      </c>
      <c r="AD531" s="33" t="s">
        <v>1767</v>
      </c>
      <c r="AE531" s="33" t="s">
        <v>1844</v>
      </c>
      <c r="AF531" s="33" t="s">
        <v>1781</v>
      </c>
      <c r="AG531" s="33" t="s">
        <v>769</v>
      </c>
      <c r="AH531" s="33"/>
      <c r="AI531" s="33"/>
      <c r="AJ531" s="33"/>
      <c r="AK531" s="33" t="s">
        <v>454</v>
      </c>
      <c r="AL531" s="33" t="s">
        <v>458</v>
      </c>
      <c r="AM531" s="67" t="s">
        <v>874</v>
      </c>
      <c r="AN531" s="119">
        <v>47.750000000058208</v>
      </c>
      <c r="AO531" s="67" t="s">
        <v>710</v>
      </c>
      <c r="AP531" s="33" t="s">
        <v>147</v>
      </c>
      <c r="AQ531" s="33" t="s">
        <v>110</v>
      </c>
      <c r="AR531" s="33" t="s">
        <v>1884</v>
      </c>
      <c r="AS531" s="33" t="s">
        <v>224</v>
      </c>
      <c r="AT531" s="33" t="s">
        <v>1442</v>
      </c>
      <c r="AU531" s="119">
        <v>149.74099799999999</v>
      </c>
      <c r="AV531" s="119">
        <v>71.378456</v>
      </c>
      <c r="AW531" s="119">
        <v>202.40970799999999</v>
      </c>
      <c r="AX531" s="123">
        <v>423.52916199999999</v>
      </c>
      <c r="AY531" s="48">
        <v>7.0971962515837106</v>
      </c>
      <c r="AZ531" s="48">
        <v>2</v>
      </c>
      <c r="BA531" s="48">
        <v>9.0971962515837106</v>
      </c>
      <c r="BB531" s="123">
        <v>1.2091637572493872</v>
      </c>
      <c r="BC531" s="33">
        <v>4</v>
      </c>
      <c r="BD531" s="33"/>
      <c r="BE531" s="33" t="s">
        <v>1760</v>
      </c>
      <c r="BF531" s="33" t="s">
        <v>1322</v>
      </c>
      <c r="BG531" s="33" t="s">
        <v>1323</v>
      </c>
      <c r="BH531" s="33" t="s">
        <v>1315</v>
      </c>
      <c r="BI531" s="33" t="s">
        <v>1316</v>
      </c>
      <c r="BJ531" s="33" t="s">
        <v>1319</v>
      </c>
      <c r="BK531" s="33" t="s">
        <v>1320</v>
      </c>
      <c r="BL531" s="33" t="s">
        <v>1801</v>
      </c>
      <c r="BM531" s="33" t="s">
        <v>1987</v>
      </c>
      <c r="BN531" s="33" t="s">
        <v>1988</v>
      </c>
      <c r="BO531" s="33"/>
      <c r="BP531" s="33"/>
      <c r="BQ531" s="33"/>
      <c r="BR531" s="49"/>
    </row>
    <row r="532" spans="20:70" s="53" customFormat="1" x14ac:dyDescent="0.25">
      <c r="T532" s="94">
        <v>3642</v>
      </c>
      <c r="U532" s="54" t="s">
        <v>718</v>
      </c>
      <c r="V532" s="62">
        <v>45661.679166666669</v>
      </c>
      <c r="W532" s="54" t="s">
        <v>1845</v>
      </c>
      <c r="X532" s="54" t="s">
        <v>744</v>
      </c>
      <c r="Y532" s="54">
        <v>9</v>
      </c>
      <c r="Z532" s="54" t="s">
        <v>492</v>
      </c>
      <c r="AA532" s="54" t="s">
        <v>626</v>
      </c>
      <c r="AB532" s="54" t="s">
        <v>621</v>
      </c>
      <c r="AC532" s="54" t="s">
        <v>1</v>
      </c>
      <c r="AD532" s="54" t="s">
        <v>1767</v>
      </c>
      <c r="AE532" s="54" t="s">
        <v>601</v>
      </c>
      <c r="AF532" s="54" t="s">
        <v>696</v>
      </c>
      <c r="AG532" s="54" t="s">
        <v>1765</v>
      </c>
      <c r="AH532" s="54" t="s">
        <v>1846</v>
      </c>
      <c r="AI532" s="54"/>
      <c r="AJ532" s="54" t="s">
        <v>688</v>
      </c>
      <c r="AK532" s="54" t="s">
        <v>441</v>
      </c>
      <c r="AL532" s="54" t="s">
        <v>432</v>
      </c>
      <c r="AM532" s="64" t="s">
        <v>874</v>
      </c>
      <c r="AN532" s="120">
        <v>36.700000000011642</v>
      </c>
      <c r="AO532" s="64" t="s">
        <v>710</v>
      </c>
      <c r="AP532" s="54" t="s">
        <v>120</v>
      </c>
      <c r="AQ532" s="54" t="s">
        <v>108</v>
      </c>
      <c r="AR532" s="54" t="s">
        <v>872</v>
      </c>
      <c r="AS532" s="54" t="s">
        <v>276</v>
      </c>
      <c r="AT532" s="54" t="s">
        <v>1792</v>
      </c>
      <c r="AU532" s="120">
        <v>89.727082999999993</v>
      </c>
      <c r="AV532" s="120">
        <v>80.775077999999993</v>
      </c>
      <c r="AW532" s="120">
        <v>72.297630999999996</v>
      </c>
      <c r="AX532" s="124">
        <v>242.799792</v>
      </c>
      <c r="AY532" s="52">
        <v>4.3932779782805422</v>
      </c>
      <c r="AZ532" s="52">
        <v>2</v>
      </c>
      <c r="BA532" s="52">
        <v>6.3932779782805422</v>
      </c>
      <c r="BB532" s="124">
        <v>1.7205571284980206</v>
      </c>
      <c r="BC532" s="54">
        <v>9</v>
      </c>
      <c r="BD532" s="54"/>
      <c r="BE532" s="54" t="s">
        <v>1657</v>
      </c>
      <c r="BF532" s="54">
        <v>44039</v>
      </c>
      <c r="BG532" s="54">
        <v>53011</v>
      </c>
      <c r="BH532" s="54"/>
      <c r="BI532" s="54"/>
      <c r="BJ532" s="54"/>
      <c r="BK532" s="54"/>
      <c r="BL532" s="54" t="s">
        <v>1989</v>
      </c>
      <c r="BM532" s="54"/>
      <c r="BN532" s="54"/>
      <c r="BO532" s="54"/>
      <c r="BP532" s="54"/>
      <c r="BQ532" s="54"/>
      <c r="BR532" s="61"/>
    </row>
    <row r="533" spans="20:70" s="53" customFormat="1" x14ac:dyDescent="0.25">
      <c r="T533" s="106">
        <v>3655</v>
      </c>
      <c r="U533" s="33" t="s">
        <v>743</v>
      </c>
      <c r="V533" s="39">
        <v>45662.061805555553</v>
      </c>
      <c r="W533" s="33" t="s">
        <v>1419</v>
      </c>
      <c r="X533" s="33" t="s">
        <v>489</v>
      </c>
      <c r="Y533" s="33">
        <v>1</v>
      </c>
      <c r="Z533" s="33" t="s">
        <v>501</v>
      </c>
      <c r="AA533" s="33" t="s">
        <v>620</v>
      </c>
      <c r="AB533" s="33" t="s">
        <v>624</v>
      </c>
      <c r="AC533" s="33" t="s">
        <v>1</v>
      </c>
      <c r="AD533" s="33" t="s">
        <v>1767</v>
      </c>
      <c r="AE533" s="33" t="s">
        <v>604</v>
      </c>
      <c r="AF533" s="33" t="s">
        <v>974</v>
      </c>
      <c r="AG533" s="33" t="s">
        <v>1852</v>
      </c>
      <c r="AH533" s="33"/>
      <c r="AI533" s="33"/>
      <c r="AJ533" s="33" t="s">
        <v>688</v>
      </c>
      <c r="AK533" s="33" t="s">
        <v>455</v>
      </c>
      <c r="AL533" s="33" t="s">
        <v>437</v>
      </c>
      <c r="AM533" s="67" t="s">
        <v>874</v>
      </c>
      <c r="AN533" s="119">
        <v>32.516666666662786</v>
      </c>
      <c r="AO533" s="67" t="s">
        <v>710</v>
      </c>
      <c r="AP533" s="33" t="s">
        <v>60</v>
      </c>
      <c r="AQ533" s="33" t="s">
        <v>89</v>
      </c>
      <c r="AR533" s="33" t="s">
        <v>1179</v>
      </c>
      <c r="AS533" s="33" t="s">
        <v>225</v>
      </c>
      <c r="AT533" s="33" t="s">
        <v>1886</v>
      </c>
      <c r="AU533" s="119">
        <v>87.636583999999999</v>
      </c>
      <c r="AV533" s="119">
        <v>132.24089000000001</v>
      </c>
      <c r="AW533" s="119">
        <v>53.423816000000002</v>
      </c>
      <c r="AX533" s="123">
        <v>273.30128999999999</v>
      </c>
      <c r="AY533" s="48">
        <v>5.2817103529411771</v>
      </c>
      <c r="AZ533" s="48">
        <v>2</v>
      </c>
      <c r="BA533" s="48">
        <v>7.2817103529411771</v>
      </c>
      <c r="BB533" s="123">
        <v>1.5106341047411969</v>
      </c>
      <c r="BC533" s="33">
        <v>1</v>
      </c>
      <c r="BD533" s="33"/>
      <c r="BE533" s="33" t="s">
        <v>1524</v>
      </c>
      <c r="BF533" s="33" t="s">
        <v>1639</v>
      </c>
      <c r="BG533" s="33" t="s">
        <v>1658</v>
      </c>
      <c r="BH533" s="33"/>
      <c r="BI533" s="33"/>
      <c r="BJ533" s="33"/>
      <c r="BK533" s="33"/>
      <c r="BL533" s="33" t="s">
        <v>1661</v>
      </c>
      <c r="BM533" s="33"/>
      <c r="BN533" s="33"/>
      <c r="BO533" s="33"/>
      <c r="BP533" s="33"/>
      <c r="BQ533" s="33"/>
      <c r="BR533" s="49"/>
    </row>
    <row r="534" spans="20:70" s="53" customFormat="1" x14ac:dyDescent="0.25">
      <c r="T534" s="106">
        <v>3659</v>
      </c>
      <c r="U534" s="33" t="s">
        <v>717</v>
      </c>
      <c r="V534" s="39">
        <v>45662.67083333333</v>
      </c>
      <c r="W534" s="33" t="s">
        <v>1350</v>
      </c>
      <c r="X534" s="33" t="s">
        <v>500</v>
      </c>
      <c r="Y534" s="33">
        <v>3</v>
      </c>
      <c r="Z534" s="33" t="s">
        <v>4</v>
      </c>
      <c r="AA534" s="33" t="s">
        <v>624</v>
      </c>
      <c r="AB534" s="33" t="s">
        <v>624</v>
      </c>
      <c r="AC534" s="33" t="s">
        <v>1</v>
      </c>
      <c r="AD534" s="33" t="s">
        <v>1767</v>
      </c>
      <c r="AE534" s="33" t="s">
        <v>600</v>
      </c>
      <c r="AF534" s="33" t="s">
        <v>757</v>
      </c>
      <c r="AG534" s="33" t="s">
        <v>646</v>
      </c>
      <c r="AH534" s="33"/>
      <c r="AI534" s="33"/>
      <c r="AJ534" s="33" t="s">
        <v>688</v>
      </c>
      <c r="AK534" s="33" t="s">
        <v>435</v>
      </c>
      <c r="AL534" s="33" t="s">
        <v>432</v>
      </c>
      <c r="AM534" s="67" t="s">
        <v>874</v>
      </c>
      <c r="AN534" s="119">
        <v>16.900000000081491</v>
      </c>
      <c r="AO534" s="67" t="s">
        <v>710</v>
      </c>
      <c r="AP534" s="33" t="s">
        <v>33</v>
      </c>
      <c r="AQ534" s="33" t="s">
        <v>71</v>
      </c>
      <c r="AR534" s="33" t="s">
        <v>1625</v>
      </c>
      <c r="AS534" s="33" t="s">
        <v>190</v>
      </c>
      <c r="AT534" s="33" t="s">
        <v>867</v>
      </c>
      <c r="AU534" s="119">
        <v>63.818027000000001</v>
      </c>
      <c r="AV534" s="119">
        <v>132.06086500000001</v>
      </c>
      <c r="AW534" s="119">
        <v>70.253069999999994</v>
      </c>
      <c r="AX534" s="123">
        <v>266.13196199999999</v>
      </c>
      <c r="AY534" s="48">
        <v>5.1699467321266965</v>
      </c>
      <c r="AZ534" s="48">
        <v>2</v>
      </c>
      <c r="BA534" s="48">
        <v>7.1699467321266965</v>
      </c>
      <c r="BB534" s="123">
        <v>1.5341815512675729</v>
      </c>
      <c r="BC534" s="33">
        <v>3</v>
      </c>
      <c r="BD534" s="33"/>
      <c r="BE534" s="33" t="s">
        <v>1657</v>
      </c>
      <c r="BF534" s="33">
        <v>44021</v>
      </c>
      <c r="BG534" s="33">
        <v>53012</v>
      </c>
      <c r="BH534" s="33">
        <v>44061</v>
      </c>
      <c r="BI534" s="33">
        <v>53008</v>
      </c>
      <c r="BJ534" s="33"/>
      <c r="BK534" s="33"/>
      <c r="BL534" s="33" t="s">
        <v>1990</v>
      </c>
      <c r="BM534" s="33" t="s">
        <v>1991</v>
      </c>
      <c r="BN534" s="33"/>
      <c r="BO534" s="33"/>
      <c r="BP534" s="33"/>
      <c r="BQ534" s="33"/>
      <c r="BR534" s="49"/>
    </row>
    <row r="535" spans="20:70" s="53" customFormat="1" x14ac:dyDescent="0.25">
      <c r="T535" s="106">
        <v>3665</v>
      </c>
      <c r="U535" s="33" t="s">
        <v>718</v>
      </c>
      <c r="V535" s="39">
        <v>45662.893750000003</v>
      </c>
      <c r="W535" s="33" t="s">
        <v>1858</v>
      </c>
      <c r="X535" s="33" t="s">
        <v>744</v>
      </c>
      <c r="Y535" s="33">
        <v>1</v>
      </c>
      <c r="Z535" s="33" t="s">
        <v>8</v>
      </c>
      <c r="AA535" s="33" t="s">
        <v>620</v>
      </c>
      <c r="AB535" s="33" t="s">
        <v>621</v>
      </c>
      <c r="AC535" s="33" t="s">
        <v>531</v>
      </c>
      <c r="AD535" s="33" t="s">
        <v>1767</v>
      </c>
      <c r="AE535" s="33" t="s">
        <v>604</v>
      </c>
      <c r="AF535" s="33" t="s">
        <v>827</v>
      </c>
      <c r="AG535" s="33" t="s">
        <v>1717</v>
      </c>
      <c r="AH535" s="33"/>
      <c r="AI535" s="33" t="s">
        <v>514</v>
      </c>
      <c r="AJ535" s="33" t="s">
        <v>688</v>
      </c>
      <c r="AK535" s="33" t="s">
        <v>472</v>
      </c>
      <c r="AL535" s="33" t="e">
        <v>#N/A</v>
      </c>
      <c r="AM535" s="67" t="s">
        <v>874</v>
      </c>
      <c r="AN535" s="119">
        <v>12.549999999871943</v>
      </c>
      <c r="AO535" s="67" t="s">
        <v>710</v>
      </c>
      <c r="AP535" s="33" t="s">
        <v>77</v>
      </c>
      <c r="AQ535" s="33" t="s">
        <v>1741</v>
      </c>
      <c r="AR535" s="33" t="s">
        <v>873</v>
      </c>
      <c r="AS535" s="33" t="s">
        <v>1802</v>
      </c>
      <c r="AT535" s="33" t="s">
        <v>1742</v>
      </c>
      <c r="AU535" s="119">
        <v>176.13875999999999</v>
      </c>
      <c r="AV535" s="119" t="e">
        <v>#N/A</v>
      </c>
      <c r="AW535" s="119" t="e">
        <v>#N/A</v>
      </c>
      <c r="AX535" s="123">
        <v>200</v>
      </c>
      <c r="AY535" s="48" t="e">
        <v>#N/A</v>
      </c>
      <c r="AZ535" s="48">
        <v>2</v>
      </c>
      <c r="BA535" s="48" t="e">
        <v>#N/A</v>
      </c>
      <c r="BB535" s="123" t="e">
        <v>#N/A</v>
      </c>
      <c r="BC535" s="33">
        <v>1</v>
      </c>
      <c r="BD535" s="33"/>
      <c r="BE535" s="33" t="s">
        <v>1488</v>
      </c>
      <c r="BF535" s="33" t="s">
        <v>1335</v>
      </c>
      <c r="BG535" s="33" t="s">
        <v>1335</v>
      </c>
      <c r="BH535" s="33"/>
      <c r="BI535" s="33"/>
      <c r="BJ535" s="33"/>
      <c r="BK535" s="33"/>
      <c r="BL535" s="33" t="s">
        <v>1913</v>
      </c>
      <c r="BM535" s="33"/>
      <c r="BN535" s="33"/>
      <c r="BO535" s="33"/>
      <c r="BP535" s="33"/>
      <c r="BQ535" s="33"/>
      <c r="BR535" s="49"/>
    </row>
    <row r="536" spans="20:70" s="53" customFormat="1" x14ac:dyDescent="0.25">
      <c r="T536" s="106">
        <v>3667</v>
      </c>
      <c r="U536" s="33" t="s">
        <v>717</v>
      </c>
      <c r="V536" s="39">
        <v>45662.966666666667</v>
      </c>
      <c r="W536" s="33" t="s">
        <v>511</v>
      </c>
      <c r="X536" s="33" t="s">
        <v>500</v>
      </c>
      <c r="Y536" s="33">
        <v>4</v>
      </c>
      <c r="Z536" s="33" t="s">
        <v>487</v>
      </c>
      <c r="AA536" s="33" t="s">
        <v>621</v>
      </c>
      <c r="AB536" s="33" t="s">
        <v>624</v>
      </c>
      <c r="AC536" s="33" t="s">
        <v>531</v>
      </c>
      <c r="AD536" s="33" t="s">
        <v>1767</v>
      </c>
      <c r="AE536" s="33" t="s">
        <v>697</v>
      </c>
      <c r="AF536" s="33" t="s">
        <v>547</v>
      </c>
      <c r="AG536" s="33" t="s">
        <v>686</v>
      </c>
      <c r="AH536" s="33"/>
      <c r="AI536" s="33" t="s">
        <v>633</v>
      </c>
      <c r="AJ536" s="33" t="s">
        <v>688</v>
      </c>
      <c r="AK536" s="33" t="s">
        <v>435</v>
      </c>
      <c r="AL536" s="33" t="s">
        <v>435</v>
      </c>
      <c r="AM536" s="67" t="s">
        <v>874</v>
      </c>
      <c r="AN536" s="119">
        <v>12.016666666720994</v>
      </c>
      <c r="AO536" s="67" t="s">
        <v>710</v>
      </c>
      <c r="AP536" s="33" t="s">
        <v>20</v>
      </c>
      <c r="AQ536" s="33" t="s">
        <v>79</v>
      </c>
      <c r="AR536" s="33" t="s">
        <v>886</v>
      </c>
      <c r="AS536" s="33" t="s">
        <v>389</v>
      </c>
      <c r="AT536" s="33" t="s">
        <v>875</v>
      </c>
      <c r="AU536" s="119">
        <v>59.176434</v>
      </c>
      <c r="AV536" s="119">
        <v>32.886043000000001</v>
      </c>
      <c r="AW536" s="119">
        <v>64.032697999999996</v>
      </c>
      <c r="AX536" s="123">
        <v>156.09517499999998</v>
      </c>
      <c r="AY536" s="48">
        <v>2.6693143547511315</v>
      </c>
      <c r="AZ536" s="48">
        <v>2</v>
      </c>
      <c r="BA536" s="48">
        <v>4.6693143547511315</v>
      </c>
      <c r="BB536" s="123">
        <v>2.3558062628204191</v>
      </c>
      <c r="BC536" s="33">
        <v>4</v>
      </c>
      <c r="BD536" s="33"/>
      <c r="BE536" s="33" t="s">
        <v>1657</v>
      </c>
      <c r="BF536" s="33">
        <v>44042</v>
      </c>
      <c r="BG536" s="33">
        <v>53034</v>
      </c>
      <c r="BH536" s="33">
        <v>44026</v>
      </c>
      <c r="BI536" s="33">
        <v>53035</v>
      </c>
      <c r="BJ536" s="33"/>
      <c r="BK536" s="33"/>
      <c r="BL536" s="33" t="s">
        <v>1992</v>
      </c>
      <c r="BM536" s="33" t="s">
        <v>1993</v>
      </c>
      <c r="BN536" s="33"/>
      <c r="BO536" s="33"/>
      <c r="BP536" s="33"/>
      <c r="BQ536" s="33"/>
      <c r="BR536" s="49"/>
    </row>
    <row r="537" spans="20:70" s="53" customFormat="1" x14ac:dyDescent="0.25">
      <c r="T537" s="94">
        <v>3668</v>
      </c>
      <c r="U537" s="54" t="s">
        <v>717</v>
      </c>
      <c r="V537" s="62">
        <v>45663.003472222219</v>
      </c>
      <c r="W537" s="54" t="s">
        <v>1861</v>
      </c>
      <c r="X537" s="54" t="s">
        <v>500</v>
      </c>
      <c r="Y537" s="54">
        <v>3</v>
      </c>
      <c r="Z537" s="54" t="s">
        <v>492</v>
      </c>
      <c r="AA537" s="54" t="s">
        <v>627</v>
      </c>
      <c r="AB537" s="54" t="s">
        <v>624</v>
      </c>
      <c r="AC537" s="54" t="s">
        <v>531</v>
      </c>
      <c r="AD537" s="54" t="s">
        <v>1767</v>
      </c>
      <c r="AE537" s="54" t="s">
        <v>600</v>
      </c>
      <c r="AF537" s="54" t="s">
        <v>659</v>
      </c>
      <c r="AG537" s="54" t="s">
        <v>769</v>
      </c>
      <c r="AH537" s="54"/>
      <c r="AI537" s="54" t="s">
        <v>633</v>
      </c>
      <c r="AJ537" s="54" t="s">
        <v>688</v>
      </c>
      <c r="AK537" s="54" t="s">
        <v>449</v>
      </c>
      <c r="AL537" s="54" t="s">
        <v>458</v>
      </c>
      <c r="AM537" s="64" t="s">
        <v>874</v>
      </c>
      <c r="AN537" s="120">
        <v>8.9166666667442769</v>
      </c>
      <c r="AO537" s="64" t="s">
        <v>710</v>
      </c>
      <c r="AP537" s="54" t="s">
        <v>91</v>
      </c>
      <c r="AQ537" s="54" t="s">
        <v>110</v>
      </c>
      <c r="AR537" s="54" t="s">
        <v>946</v>
      </c>
      <c r="AS537" s="54" t="s">
        <v>234</v>
      </c>
      <c r="AT537" s="54" t="s">
        <v>1442</v>
      </c>
      <c r="AU537" s="120">
        <v>145.77092400000001</v>
      </c>
      <c r="AV537" s="120">
        <v>78.893681000000001</v>
      </c>
      <c r="AW537" s="120">
        <v>202.40970799999999</v>
      </c>
      <c r="AX537" s="124">
        <v>427.07431299999996</v>
      </c>
      <c r="AY537" s="52">
        <v>7.2129470135746612</v>
      </c>
      <c r="AZ537" s="52">
        <v>2</v>
      </c>
      <c r="BA537" s="52">
        <v>9.2129470135746612</v>
      </c>
      <c r="BB537" s="124">
        <v>1.1939719162383367</v>
      </c>
      <c r="BC537" s="54">
        <v>3</v>
      </c>
      <c r="BD537" s="54"/>
      <c r="BE537" s="54" t="s">
        <v>1657</v>
      </c>
      <c r="BF537" s="54">
        <v>44021</v>
      </c>
      <c r="BG537" s="54">
        <v>53018</v>
      </c>
      <c r="BH537" s="54"/>
      <c r="BI537" s="54"/>
      <c r="BJ537" s="54"/>
      <c r="BK537" s="54"/>
      <c r="BL537" s="54" t="s">
        <v>1994</v>
      </c>
      <c r="BM537" s="54"/>
      <c r="BN537" s="54"/>
      <c r="BO537" s="54"/>
      <c r="BP537" s="54"/>
      <c r="BQ537" s="54"/>
      <c r="BR537" s="61"/>
    </row>
    <row r="538" spans="20:70" s="53" customFormat="1" x14ac:dyDescent="0.25">
      <c r="T538" s="106">
        <v>3671</v>
      </c>
      <c r="U538" s="33" t="s">
        <v>717</v>
      </c>
      <c r="V538" s="39">
        <v>45663.477083333331</v>
      </c>
      <c r="W538" s="33" t="s">
        <v>1864</v>
      </c>
      <c r="X538" s="33" t="s">
        <v>491</v>
      </c>
      <c r="Y538" s="33">
        <v>1</v>
      </c>
      <c r="Z538" s="33" t="s">
        <v>492</v>
      </c>
      <c r="AA538" s="33" t="s">
        <v>620</v>
      </c>
      <c r="AB538" s="33" t="s">
        <v>624</v>
      </c>
      <c r="AC538" s="33" t="s">
        <v>531</v>
      </c>
      <c r="AD538" s="33" t="s">
        <v>1767</v>
      </c>
      <c r="AE538" s="33" t="s">
        <v>606</v>
      </c>
      <c r="AF538" s="33" t="s">
        <v>659</v>
      </c>
      <c r="AG538" s="33" t="s">
        <v>769</v>
      </c>
      <c r="AH538" s="33"/>
      <c r="AI538" s="33" t="s">
        <v>633</v>
      </c>
      <c r="AJ538" s="33" t="s">
        <v>688</v>
      </c>
      <c r="AK538" s="33" t="s">
        <v>449</v>
      </c>
      <c r="AL538" s="33" t="s">
        <v>458</v>
      </c>
      <c r="AM538" s="67" t="s">
        <v>874</v>
      </c>
      <c r="AN538" s="119">
        <v>3.5500000000465661</v>
      </c>
      <c r="AO538" s="67" t="s">
        <v>710</v>
      </c>
      <c r="AP538" s="33" t="s">
        <v>91</v>
      </c>
      <c r="AQ538" s="33" t="s">
        <v>110</v>
      </c>
      <c r="AR538" s="33" t="s">
        <v>946</v>
      </c>
      <c r="AS538" s="33" t="s">
        <v>234</v>
      </c>
      <c r="AT538" s="33" t="s">
        <v>1442</v>
      </c>
      <c r="AU538" s="119">
        <v>145.77092400000001</v>
      </c>
      <c r="AV538" s="119">
        <v>78.893681000000001</v>
      </c>
      <c r="AW538" s="119">
        <v>202.40970799999999</v>
      </c>
      <c r="AX538" s="123">
        <v>427.07431299999996</v>
      </c>
      <c r="AY538" s="48">
        <v>7.2129470135746612</v>
      </c>
      <c r="AZ538" s="48">
        <v>2</v>
      </c>
      <c r="BA538" s="48">
        <v>9.2129470135746612</v>
      </c>
      <c r="BB538" s="123">
        <v>1.1939719162383367</v>
      </c>
      <c r="BC538" s="33">
        <v>1</v>
      </c>
      <c r="BD538" s="33"/>
      <c r="BE538" s="33" t="s">
        <v>1657</v>
      </c>
      <c r="BF538" s="33">
        <v>44013</v>
      </c>
      <c r="BG538" s="33">
        <v>53002</v>
      </c>
      <c r="BH538" s="33"/>
      <c r="BI538" s="33"/>
      <c r="BJ538" s="33"/>
      <c r="BK538" s="33"/>
      <c r="BL538" s="33" t="s">
        <v>1914</v>
      </c>
      <c r="BM538" s="33"/>
      <c r="BN538" s="33"/>
      <c r="BO538" s="33"/>
      <c r="BP538" s="33"/>
      <c r="BQ538" s="33"/>
      <c r="BR538" s="49"/>
    </row>
    <row r="539" spans="20:70" s="53" customFormat="1" x14ac:dyDescent="0.25">
      <c r="T539" s="94">
        <v>3673</v>
      </c>
      <c r="U539" s="54" t="s">
        <v>803</v>
      </c>
      <c r="V539" s="62">
        <v>45663.486111111109</v>
      </c>
      <c r="W539" s="54" t="s">
        <v>1865</v>
      </c>
      <c r="X539" s="54" t="s">
        <v>485</v>
      </c>
      <c r="Y539" s="54">
        <v>1</v>
      </c>
      <c r="Z539" s="54" t="s">
        <v>589</v>
      </c>
      <c r="AA539" s="54" t="s">
        <v>620</v>
      </c>
      <c r="AB539" s="54" t="s">
        <v>621</v>
      </c>
      <c r="AC539" s="54" t="s">
        <v>531</v>
      </c>
      <c r="AD539" s="54" t="s">
        <v>1767</v>
      </c>
      <c r="AE539" s="54" t="s">
        <v>595</v>
      </c>
      <c r="AF539" s="54" t="s">
        <v>560</v>
      </c>
      <c r="AG539" s="54" t="s">
        <v>410</v>
      </c>
      <c r="AH539" s="54" t="s">
        <v>1866</v>
      </c>
      <c r="AI539" s="54" t="s">
        <v>651</v>
      </c>
      <c r="AJ539" s="54" t="s">
        <v>688</v>
      </c>
      <c r="AK539" s="54" t="s">
        <v>434</v>
      </c>
      <c r="AL539" s="54" t="s">
        <v>426</v>
      </c>
      <c r="AM539" s="64" t="s">
        <v>874</v>
      </c>
      <c r="AN539" s="120">
        <v>1.3333333333139308</v>
      </c>
      <c r="AO539" s="64" t="s">
        <v>710</v>
      </c>
      <c r="AP539" s="54" t="s">
        <v>34</v>
      </c>
      <c r="AQ539" s="54" t="s">
        <v>410</v>
      </c>
      <c r="AR539" s="54" t="s">
        <v>885</v>
      </c>
      <c r="AS539" s="54" t="s">
        <v>417</v>
      </c>
      <c r="AT539" s="54" t="s">
        <v>931</v>
      </c>
      <c r="AU539" s="120">
        <v>76.089281999999997</v>
      </c>
      <c r="AV539" s="120">
        <v>90.18</v>
      </c>
      <c r="AW539" s="120">
        <v>0</v>
      </c>
      <c r="AX539" s="124">
        <v>166.269282</v>
      </c>
      <c r="AY539" s="52">
        <v>3.2924866914027149</v>
      </c>
      <c r="AZ539" s="52">
        <v>2</v>
      </c>
      <c r="BA539" s="52">
        <v>5.2924866914027149</v>
      </c>
      <c r="BB539" s="124">
        <v>2.0784180747905805</v>
      </c>
      <c r="BC539" s="54">
        <v>1</v>
      </c>
      <c r="BD539" s="54"/>
      <c r="BE539" s="54" t="s">
        <v>1657</v>
      </c>
      <c r="BF539" s="54">
        <v>44013</v>
      </c>
      <c r="BG539" s="54">
        <v>53002</v>
      </c>
      <c r="BH539" s="54"/>
      <c r="BI539" s="54"/>
      <c r="BJ539" s="54"/>
      <c r="BK539" s="54"/>
      <c r="BL539" s="54" t="s">
        <v>1995</v>
      </c>
      <c r="BM539" s="54"/>
      <c r="BN539" s="54"/>
      <c r="BO539" s="54"/>
      <c r="BP539" s="54"/>
      <c r="BQ539" s="54"/>
      <c r="BR539" s="61"/>
    </row>
    <row r="540" spans="20:70" s="53" customFormat="1" x14ac:dyDescent="0.25">
      <c r="T540" s="106">
        <v>3679</v>
      </c>
      <c r="U540" s="33" t="s">
        <v>717</v>
      </c>
      <c r="V540" s="39">
        <v>45663.577777777777</v>
      </c>
      <c r="W540" s="33" t="s">
        <v>1725</v>
      </c>
      <c r="X540" s="33" t="s">
        <v>491</v>
      </c>
      <c r="Y540" s="33">
        <v>1</v>
      </c>
      <c r="Z540" s="33" t="s">
        <v>492</v>
      </c>
      <c r="AA540" s="33" t="s">
        <v>620</v>
      </c>
      <c r="AB540" s="33" t="s">
        <v>624</v>
      </c>
      <c r="AC540" s="33" t="s">
        <v>531</v>
      </c>
      <c r="AD540" s="33" t="s">
        <v>1767</v>
      </c>
      <c r="AE540" s="33" t="s">
        <v>598</v>
      </c>
      <c r="AF540" s="33" t="s">
        <v>659</v>
      </c>
      <c r="AG540" s="33" t="s">
        <v>517</v>
      </c>
      <c r="AH540" s="33"/>
      <c r="AI540" s="33" t="s">
        <v>633</v>
      </c>
      <c r="AJ540" s="33" t="s">
        <v>688</v>
      </c>
      <c r="AK540" s="33" t="s">
        <v>449</v>
      </c>
      <c r="AL540" s="33" t="s">
        <v>458</v>
      </c>
      <c r="AM540" s="67" t="s">
        <v>874</v>
      </c>
      <c r="AN540" s="119">
        <v>3.1333333334187046</v>
      </c>
      <c r="AO540" s="67" t="s">
        <v>710</v>
      </c>
      <c r="AP540" s="33" t="s">
        <v>91</v>
      </c>
      <c r="AQ540" s="33" t="s">
        <v>119</v>
      </c>
      <c r="AR540" s="33" t="s">
        <v>946</v>
      </c>
      <c r="AS540" s="33" t="s">
        <v>258</v>
      </c>
      <c r="AT540" s="33" t="s">
        <v>1405</v>
      </c>
      <c r="AU540" s="119">
        <v>145.77092400000001</v>
      </c>
      <c r="AV540" s="119">
        <v>88.288751000000005</v>
      </c>
      <c r="AW540" s="119">
        <v>200.26759200000001</v>
      </c>
      <c r="AX540" s="123">
        <v>434.32726700000001</v>
      </c>
      <c r="AY540" s="48">
        <v>7.4010518533936658</v>
      </c>
      <c r="AZ540" s="48">
        <v>4</v>
      </c>
      <c r="BA540" s="48">
        <v>11.401051853393666</v>
      </c>
      <c r="BB540" s="123">
        <v>0.96482325854221185</v>
      </c>
      <c r="BC540" s="33">
        <v>1</v>
      </c>
      <c r="BD540" s="33"/>
      <c r="BE540" s="33" t="s">
        <v>1760</v>
      </c>
      <c r="BF540" s="33" t="s">
        <v>1317</v>
      </c>
      <c r="BG540" s="33" t="s">
        <v>1318</v>
      </c>
      <c r="BH540" s="33"/>
      <c r="BI540" s="33"/>
      <c r="BJ540" s="33"/>
      <c r="BK540" s="33"/>
      <c r="BL540" s="33" t="s">
        <v>1996</v>
      </c>
      <c r="BM540" s="33"/>
      <c r="BN540" s="33"/>
      <c r="BO540" s="33"/>
      <c r="BP540" s="33"/>
      <c r="BQ540" s="33"/>
      <c r="BR540" s="49"/>
    </row>
    <row r="541" spans="20:70" s="53" customFormat="1" x14ac:dyDescent="0.25">
      <c r="T541" s="106">
        <v>3662</v>
      </c>
      <c r="U541" s="33" t="s">
        <v>718</v>
      </c>
      <c r="V541" s="39">
        <v>45662.698611111111</v>
      </c>
      <c r="W541" s="54" t="s">
        <v>1845</v>
      </c>
      <c r="X541" s="33" t="s">
        <v>5</v>
      </c>
      <c r="Y541" s="33">
        <v>1</v>
      </c>
      <c r="Z541" s="33" t="s">
        <v>523</v>
      </c>
      <c r="AA541" s="33" t="s">
        <v>620</v>
      </c>
      <c r="AB541" s="33" t="s">
        <v>621</v>
      </c>
      <c r="AC541" s="33" t="s">
        <v>1</v>
      </c>
      <c r="AD541" s="33" t="s">
        <v>1855</v>
      </c>
      <c r="AE541" s="33" t="s">
        <v>604</v>
      </c>
      <c r="AF541" s="33" t="s">
        <v>1477</v>
      </c>
      <c r="AG541" s="33" t="s">
        <v>1848</v>
      </c>
      <c r="AH541" s="33"/>
      <c r="AI541" s="33"/>
      <c r="AJ541" s="33" t="s">
        <v>687</v>
      </c>
      <c r="AK541" s="33" t="s">
        <v>455</v>
      </c>
      <c r="AL541" s="33" t="s">
        <v>455</v>
      </c>
      <c r="AM541" s="67" t="s">
        <v>874</v>
      </c>
      <c r="AN541" s="119">
        <v>41.233333333279006</v>
      </c>
      <c r="AO541" s="67" t="s">
        <v>710</v>
      </c>
      <c r="AP541" s="33" t="s">
        <v>63</v>
      </c>
      <c r="AQ541" s="33" t="s">
        <v>62</v>
      </c>
      <c r="AR541" s="33" t="s">
        <v>1482</v>
      </c>
      <c r="AS541" s="33" t="s">
        <v>361</v>
      </c>
      <c r="AT541" s="33" t="s">
        <v>1885</v>
      </c>
      <c r="AU541" s="119">
        <v>86.304182999999995</v>
      </c>
      <c r="AV541" s="119">
        <v>3.3476149999999998</v>
      </c>
      <c r="AW541" s="119">
        <v>88.836566000000005</v>
      </c>
      <c r="AX541" s="123">
        <v>178.48836399999999</v>
      </c>
      <c r="AY541" s="48">
        <v>2.7732404733031677</v>
      </c>
      <c r="AZ541" s="48">
        <v>2</v>
      </c>
      <c r="BA541" s="48">
        <v>4.7732404733031677</v>
      </c>
      <c r="BB541" s="123">
        <v>2.3045141055689999</v>
      </c>
      <c r="BC541" s="33">
        <v>1</v>
      </c>
      <c r="BD541" s="33"/>
      <c r="BE541" s="33" t="s">
        <v>1657</v>
      </c>
      <c r="BF541" s="33">
        <v>44032</v>
      </c>
      <c r="BG541" s="33"/>
      <c r="BH541" s="33"/>
      <c r="BI541" s="33"/>
      <c r="BJ541" s="33"/>
      <c r="BK541" s="33"/>
      <c r="BL541" s="33" t="s">
        <v>1997</v>
      </c>
      <c r="BM541" s="33"/>
      <c r="BN541" s="33"/>
      <c r="BO541" s="33"/>
      <c r="BP541" s="33"/>
      <c r="BQ541" s="33"/>
      <c r="BR541" s="49"/>
    </row>
    <row r="542" spans="20:70" s="53" customFormat="1" x14ac:dyDescent="0.25">
      <c r="T542" s="106">
        <v>3674</v>
      </c>
      <c r="U542" s="33" t="s">
        <v>718</v>
      </c>
      <c r="V542" s="39">
        <v>45663.513194444444</v>
      </c>
      <c r="W542" s="54" t="s">
        <v>1842</v>
      </c>
      <c r="X542" s="33" t="s">
        <v>5</v>
      </c>
      <c r="Y542" s="33">
        <v>1</v>
      </c>
      <c r="Z542" s="33" t="s">
        <v>487</v>
      </c>
      <c r="AA542" s="33" t="s">
        <v>620</v>
      </c>
      <c r="AB542" s="33" t="s">
        <v>620</v>
      </c>
      <c r="AC542" s="33" t="s">
        <v>531</v>
      </c>
      <c r="AD542" s="33" t="s">
        <v>1855</v>
      </c>
      <c r="AE542" s="33" t="s">
        <v>604</v>
      </c>
      <c r="AF542" s="33" t="s">
        <v>696</v>
      </c>
      <c r="AG542" s="33" t="s">
        <v>1477</v>
      </c>
      <c r="AH542" s="33"/>
      <c r="AI542" s="33" t="s">
        <v>514</v>
      </c>
      <c r="AJ542" s="33" t="s">
        <v>688</v>
      </c>
      <c r="AK542" s="33" t="s">
        <v>441</v>
      </c>
      <c r="AL542" s="33" t="s">
        <v>455</v>
      </c>
      <c r="AM542" s="67" t="s">
        <v>874</v>
      </c>
      <c r="AN542" s="119">
        <v>21.683333333290648</v>
      </c>
      <c r="AO542" s="67" t="s">
        <v>710</v>
      </c>
      <c r="AP542" s="33" t="s">
        <v>120</v>
      </c>
      <c r="AQ542" s="33" t="s">
        <v>63</v>
      </c>
      <c r="AR542" s="33" t="s">
        <v>872</v>
      </c>
      <c r="AS542" s="33" t="s">
        <v>365</v>
      </c>
      <c r="AT542" s="33" t="s">
        <v>1482</v>
      </c>
      <c r="AU542" s="119">
        <v>89.727082999999993</v>
      </c>
      <c r="AV542" s="119">
        <v>172.99417299999999</v>
      </c>
      <c r="AW542" s="119">
        <v>86.304182999999995</v>
      </c>
      <c r="AX542" s="123">
        <v>349.02543900000001</v>
      </c>
      <c r="AY542" s="48">
        <v>6.7786244524886872</v>
      </c>
      <c r="AZ542" s="48">
        <v>2</v>
      </c>
      <c r="BA542" s="48">
        <v>8.7786244524886872</v>
      </c>
      <c r="BB542" s="123">
        <v>1.2530436926119519</v>
      </c>
      <c r="BC542" s="33">
        <v>1</v>
      </c>
      <c r="BD542" s="33"/>
      <c r="BE542" s="33" t="s">
        <v>1657</v>
      </c>
      <c r="BF542" s="33">
        <v>44026</v>
      </c>
      <c r="BG542" s="33"/>
      <c r="BH542" s="33"/>
      <c r="BI542" s="33"/>
      <c r="BJ542" s="33"/>
      <c r="BK542" s="33"/>
      <c r="BL542" s="33" t="s">
        <v>1998</v>
      </c>
      <c r="BM542" s="33"/>
      <c r="BN542" s="33"/>
      <c r="BO542" s="33"/>
      <c r="BP542" s="33"/>
      <c r="BQ542" s="33"/>
      <c r="BR542" s="49"/>
    </row>
    <row r="543" spans="20:70" s="53" customFormat="1" x14ac:dyDescent="0.25">
      <c r="T543" s="94">
        <v>3675</v>
      </c>
      <c r="U543" s="54" t="s">
        <v>742</v>
      </c>
      <c r="V543" s="62">
        <v>45663.53125</v>
      </c>
      <c r="W543" s="33" t="s">
        <v>775</v>
      </c>
      <c r="X543" s="54" t="s">
        <v>491</v>
      </c>
      <c r="Y543" s="54">
        <v>1</v>
      </c>
      <c r="Z543" s="54" t="s">
        <v>532</v>
      </c>
      <c r="AA543" s="54" t="s">
        <v>620</v>
      </c>
      <c r="AB543" s="54" t="s">
        <v>624</v>
      </c>
      <c r="AC543" s="54" t="s">
        <v>531</v>
      </c>
      <c r="AD543" s="54" t="s">
        <v>1855</v>
      </c>
      <c r="AE543" s="54" t="s">
        <v>600</v>
      </c>
      <c r="AF543" s="54" t="s">
        <v>578</v>
      </c>
      <c r="AG543" s="54" t="s">
        <v>769</v>
      </c>
      <c r="AH543" s="54" t="s">
        <v>1868</v>
      </c>
      <c r="AI543" s="54" t="s">
        <v>633</v>
      </c>
      <c r="AJ543" s="54" t="s">
        <v>687</v>
      </c>
      <c r="AK543" s="54" t="s">
        <v>453</v>
      </c>
      <c r="AL543" s="54" t="s">
        <v>458</v>
      </c>
      <c r="AM543" s="64" t="s">
        <v>874</v>
      </c>
      <c r="AN543" s="120">
        <v>20.25</v>
      </c>
      <c r="AO543" s="64" t="s">
        <v>710</v>
      </c>
      <c r="AP543" s="54" t="s">
        <v>139</v>
      </c>
      <c r="AQ543" s="54" t="s">
        <v>110</v>
      </c>
      <c r="AR543" s="54" t="s">
        <v>864</v>
      </c>
      <c r="AS543" s="54" t="s">
        <v>233</v>
      </c>
      <c r="AT543" s="54" t="s">
        <v>1442</v>
      </c>
      <c r="AU543" s="120">
        <v>176.47293199999999</v>
      </c>
      <c r="AV543" s="120">
        <v>108.332498</v>
      </c>
      <c r="AW543" s="120">
        <v>202.40970799999999</v>
      </c>
      <c r="AX543" s="124">
        <v>487.21513800000002</v>
      </c>
      <c r="AY543" s="52">
        <v>8.3779636452488688</v>
      </c>
      <c r="AZ543" s="52">
        <v>2</v>
      </c>
      <c r="BA543" s="52">
        <v>10.377963645248869</v>
      </c>
      <c r="BB543" s="124">
        <v>1.0599381898043077</v>
      </c>
      <c r="BC543" s="54">
        <v>1</v>
      </c>
      <c r="BD543" s="54"/>
      <c r="BE543" s="54" t="s">
        <v>1657</v>
      </c>
      <c r="BF543" s="54">
        <v>44027</v>
      </c>
      <c r="BG543" s="54">
        <v>53010</v>
      </c>
      <c r="BH543" s="54"/>
      <c r="BI543" s="54"/>
      <c r="BJ543" s="54"/>
      <c r="BK543" s="54"/>
      <c r="BL543" s="54" t="s">
        <v>1998</v>
      </c>
      <c r="BM543" s="54"/>
      <c r="BN543" s="54"/>
      <c r="BO543" s="54"/>
      <c r="BP543" s="54"/>
      <c r="BQ543" s="54"/>
      <c r="BR543" s="61"/>
    </row>
    <row r="544" spans="20:70" s="53" customFormat="1" x14ac:dyDescent="0.25">
      <c r="T544" s="94">
        <v>3678</v>
      </c>
      <c r="U544" s="54" t="s">
        <v>483</v>
      </c>
      <c r="V544" s="62">
        <v>45663.552777777775</v>
      </c>
      <c r="W544" s="33" t="s">
        <v>1869</v>
      </c>
      <c r="X544" s="54" t="s">
        <v>497</v>
      </c>
      <c r="Y544" s="54">
        <v>1</v>
      </c>
      <c r="Z544" s="54" t="s">
        <v>486</v>
      </c>
      <c r="AA544" s="54" t="s">
        <v>620</v>
      </c>
      <c r="AB544" s="54" t="s">
        <v>622</v>
      </c>
      <c r="AC544" s="54" t="s">
        <v>531</v>
      </c>
      <c r="AD544" s="54" t="s">
        <v>1855</v>
      </c>
      <c r="AE544" s="54" t="s">
        <v>604</v>
      </c>
      <c r="AF544" s="54" t="s">
        <v>2</v>
      </c>
      <c r="AG544" s="54" t="s">
        <v>769</v>
      </c>
      <c r="AH544" s="54"/>
      <c r="AI544" s="54"/>
      <c r="AJ544" s="54"/>
      <c r="AK544" s="54" t="s">
        <v>424</v>
      </c>
      <c r="AL544" s="54" t="s">
        <v>458</v>
      </c>
      <c r="AM544" s="64" t="s">
        <v>874</v>
      </c>
      <c r="AN544" s="120">
        <v>20.733333333337214</v>
      </c>
      <c r="AO544" s="64" t="s">
        <v>710</v>
      </c>
      <c r="AP544" s="54" t="s">
        <v>12</v>
      </c>
      <c r="AQ544" s="54" t="s">
        <v>110</v>
      </c>
      <c r="AR544" s="54" t="s">
        <v>1275</v>
      </c>
      <c r="AS544" s="54" t="s">
        <v>228</v>
      </c>
      <c r="AT544" s="54" t="s">
        <v>1442</v>
      </c>
      <c r="AU544" s="120">
        <v>15.396001</v>
      </c>
      <c r="AV544" s="120">
        <v>184.63748699999999</v>
      </c>
      <c r="AW544" s="120">
        <v>202.40970799999999</v>
      </c>
      <c r="AX544" s="124">
        <v>402.443196</v>
      </c>
      <c r="AY544" s="52">
        <v>7.6952685203619913</v>
      </c>
      <c r="AZ544" s="52">
        <v>4</v>
      </c>
      <c r="BA544" s="52">
        <v>11.695268520361992</v>
      </c>
      <c r="BB544" s="124">
        <v>0.94055129908719082</v>
      </c>
      <c r="BC544" s="54">
        <v>1</v>
      </c>
      <c r="BD544" s="54"/>
      <c r="BE544" s="54" t="s">
        <v>1657</v>
      </c>
      <c r="BF544" s="54">
        <v>44061</v>
      </c>
      <c r="BG544" s="54">
        <v>53034</v>
      </c>
      <c r="BH544" s="54"/>
      <c r="BI544" s="54"/>
      <c r="BJ544" s="54"/>
      <c r="BK544" s="54"/>
      <c r="BL544" s="54" t="s">
        <v>1999</v>
      </c>
      <c r="BM544" s="54"/>
      <c r="BN544" s="54"/>
      <c r="BO544" s="54"/>
      <c r="BP544" s="54"/>
      <c r="BQ544" s="54"/>
      <c r="BR544" s="61"/>
    </row>
    <row r="545" spans="20:70" s="53" customFormat="1" x14ac:dyDescent="0.25">
      <c r="T545" s="94">
        <v>3684</v>
      </c>
      <c r="U545" s="54" t="s">
        <v>718</v>
      </c>
      <c r="V545" s="62">
        <v>45663.659722222219</v>
      </c>
      <c r="W545" s="33" t="s">
        <v>1869</v>
      </c>
      <c r="X545" s="54" t="s">
        <v>719</v>
      </c>
      <c r="Y545" s="54">
        <v>1</v>
      </c>
      <c r="Z545" s="54" t="s">
        <v>7</v>
      </c>
      <c r="AA545" s="54" t="s">
        <v>620</v>
      </c>
      <c r="AB545" s="54" t="s">
        <v>621</v>
      </c>
      <c r="AC545" s="54" t="s">
        <v>531</v>
      </c>
      <c r="AD545" s="54" t="s">
        <v>1855</v>
      </c>
      <c r="AE545" s="54" t="s">
        <v>604</v>
      </c>
      <c r="AF545" s="54" t="s">
        <v>716</v>
      </c>
      <c r="AG545" s="54" t="s">
        <v>1774</v>
      </c>
      <c r="AH545" s="54"/>
      <c r="AI545" s="54" t="s">
        <v>848</v>
      </c>
      <c r="AJ545" s="54" t="s">
        <v>688</v>
      </c>
      <c r="AK545" s="54" t="s">
        <v>437</v>
      </c>
      <c r="AL545" s="54" t="s">
        <v>436</v>
      </c>
      <c r="AM545" s="64" t="s">
        <v>874</v>
      </c>
      <c r="AN545" s="120">
        <v>18.166666666686069</v>
      </c>
      <c r="AO545" s="64" t="s">
        <v>710</v>
      </c>
      <c r="AP545" s="54" t="s">
        <v>26</v>
      </c>
      <c r="AQ545" s="54" t="s">
        <v>50</v>
      </c>
      <c r="AR545" s="54" t="s">
        <v>963</v>
      </c>
      <c r="AS545" s="54" t="s">
        <v>174</v>
      </c>
      <c r="AT545" s="54" t="s">
        <v>1793</v>
      </c>
      <c r="AU545" s="120">
        <v>56.144523999999997</v>
      </c>
      <c r="AV545" s="120">
        <v>44.934125000000002</v>
      </c>
      <c r="AW545" s="120">
        <v>72.198566</v>
      </c>
      <c r="AX545" s="124">
        <v>173.27721500000001</v>
      </c>
      <c r="AY545" s="52">
        <v>3.0317826063348416</v>
      </c>
      <c r="AZ545" s="52">
        <v>10</v>
      </c>
      <c r="BA545" s="52">
        <v>13.031782606334842</v>
      </c>
      <c r="BB545" s="124">
        <v>0.84409020103303611</v>
      </c>
      <c r="BC545" s="54">
        <v>1</v>
      </c>
      <c r="BD545" s="54"/>
      <c r="BE545" s="54" t="s">
        <v>1657</v>
      </c>
      <c r="BF545" s="54">
        <v>44036</v>
      </c>
      <c r="BG545" s="54">
        <v>53006</v>
      </c>
      <c r="BH545" s="54"/>
      <c r="BI545" s="54"/>
      <c r="BJ545" s="54"/>
      <c r="BK545" s="54"/>
      <c r="BL545" s="54" t="s">
        <v>1976</v>
      </c>
      <c r="BM545" s="54"/>
      <c r="BN545" s="54"/>
      <c r="BO545" s="54"/>
      <c r="BP545" s="54"/>
      <c r="BQ545" s="54"/>
      <c r="BR545" s="61"/>
    </row>
    <row r="546" spans="20:70" s="53" customFormat="1" x14ac:dyDescent="0.25">
      <c r="T546" s="106">
        <v>3686</v>
      </c>
      <c r="U546" s="33" t="s">
        <v>718</v>
      </c>
      <c r="V546" s="39">
        <v>45663.668749999997</v>
      </c>
      <c r="W546" s="54" t="s">
        <v>822</v>
      </c>
      <c r="X546" s="33" t="s">
        <v>719</v>
      </c>
      <c r="Y546" s="33">
        <v>1</v>
      </c>
      <c r="Z546" s="33" t="s">
        <v>487</v>
      </c>
      <c r="AA546" s="33" t="s">
        <v>620</v>
      </c>
      <c r="AB546" s="33" t="s">
        <v>621</v>
      </c>
      <c r="AC546" s="33" t="s">
        <v>531</v>
      </c>
      <c r="AD546" s="33" t="s">
        <v>1855</v>
      </c>
      <c r="AE546" s="33" t="s">
        <v>604</v>
      </c>
      <c r="AF546" s="33" t="s">
        <v>696</v>
      </c>
      <c r="AG546" s="33" t="s">
        <v>683</v>
      </c>
      <c r="AH546" s="33"/>
      <c r="AI546" s="33" t="s">
        <v>514</v>
      </c>
      <c r="AJ546" s="33" t="s">
        <v>688</v>
      </c>
      <c r="AK546" s="33" t="s">
        <v>441</v>
      </c>
      <c r="AL546" s="33" t="s">
        <v>455</v>
      </c>
      <c r="AM546" s="67" t="s">
        <v>874</v>
      </c>
      <c r="AN546" s="119">
        <v>17.950000000011642</v>
      </c>
      <c r="AO546" s="67" t="s">
        <v>710</v>
      </c>
      <c r="AP546" s="33" t="s">
        <v>120</v>
      </c>
      <c r="AQ546" s="33" t="s">
        <v>38</v>
      </c>
      <c r="AR546" s="33" t="s">
        <v>872</v>
      </c>
      <c r="AS546" s="33" t="s">
        <v>327</v>
      </c>
      <c r="AT546" s="33" t="s">
        <v>876</v>
      </c>
      <c r="AU546" s="119">
        <v>89.727082999999993</v>
      </c>
      <c r="AV546" s="119">
        <v>163.625809</v>
      </c>
      <c r="AW546" s="119">
        <v>76.933678999999998</v>
      </c>
      <c r="AX546" s="123">
        <v>330.28657099999998</v>
      </c>
      <c r="AY546" s="48">
        <v>6.414030758371041</v>
      </c>
      <c r="AZ546" s="48">
        <v>12</v>
      </c>
      <c r="BA546" s="48">
        <v>18.414030758371041</v>
      </c>
      <c r="BB546" s="123">
        <v>0.59737056727785609</v>
      </c>
      <c r="BC546" s="33">
        <v>1</v>
      </c>
      <c r="BD546" s="33"/>
      <c r="BE546" s="33" t="s">
        <v>1657</v>
      </c>
      <c r="BF546" s="33">
        <v>44032</v>
      </c>
      <c r="BG546" s="33">
        <v>53005</v>
      </c>
      <c r="BH546" s="33"/>
      <c r="BI546" s="33"/>
      <c r="BJ546" s="33"/>
      <c r="BK546" s="33"/>
      <c r="BL546" s="33" t="s">
        <v>2000</v>
      </c>
      <c r="BM546" s="33"/>
      <c r="BN546" s="33"/>
      <c r="BO546" s="33"/>
      <c r="BP546" s="33"/>
      <c r="BQ546" s="33"/>
      <c r="BR546" s="49"/>
    </row>
    <row r="547" spans="20:70" s="53" customFormat="1" x14ac:dyDescent="0.25">
      <c r="T547" s="106">
        <v>3693</v>
      </c>
      <c r="U547" s="33" t="s">
        <v>803</v>
      </c>
      <c r="V547" s="39">
        <v>45663.792361111111</v>
      </c>
      <c r="W547" s="54" t="s">
        <v>1842</v>
      </c>
      <c r="X547" s="33" t="s">
        <v>489</v>
      </c>
      <c r="Y547" s="33">
        <v>1</v>
      </c>
      <c r="Z547" s="33" t="s">
        <v>589</v>
      </c>
      <c r="AA547" s="33" t="s">
        <v>620</v>
      </c>
      <c r="AB547" s="33" t="s">
        <v>621</v>
      </c>
      <c r="AC547" s="33" t="s">
        <v>531</v>
      </c>
      <c r="AD547" s="33" t="s">
        <v>1855</v>
      </c>
      <c r="AE547" s="33" t="s">
        <v>593</v>
      </c>
      <c r="AF547" s="33" t="s">
        <v>410</v>
      </c>
      <c r="AG547" s="33" t="s">
        <v>410</v>
      </c>
      <c r="AH547" s="33" t="s">
        <v>1891</v>
      </c>
      <c r="AI547" s="33" t="s">
        <v>651</v>
      </c>
      <c r="AJ547" s="33" t="s">
        <v>688</v>
      </c>
      <c r="AK547" s="33" t="s">
        <v>426</v>
      </c>
      <c r="AL547" s="33" t="s">
        <v>426</v>
      </c>
      <c r="AM547" s="67" t="s">
        <v>874</v>
      </c>
      <c r="AN547" s="119">
        <v>15.983333333395422</v>
      </c>
      <c r="AO547" s="67" t="s">
        <v>710</v>
      </c>
      <c r="AP547" s="33" t="s">
        <v>410</v>
      </c>
      <c r="AQ547" s="33" t="s">
        <v>410</v>
      </c>
      <c r="AR547" s="33" t="s">
        <v>931</v>
      </c>
      <c r="AS547" s="33" t="s">
        <v>935</v>
      </c>
      <c r="AT547" s="33" t="s">
        <v>931</v>
      </c>
      <c r="AU547" s="119">
        <v>0</v>
      </c>
      <c r="AV547" s="119">
        <v>0</v>
      </c>
      <c r="AW547" s="119">
        <v>0</v>
      </c>
      <c r="AX547" s="123">
        <v>0</v>
      </c>
      <c r="AY547" s="48">
        <v>0</v>
      </c>
      <c r="AZ547" s="48">
        <v>18</v>
      </c>
      <c r="BA547" s="48">
        <v>18</v>
      </c>
      <c r="BB547" s="123">
        <v>0.61111111111111116</v>
      </c>
      <c r="BC547" s="33">
        <v>1</v>
      </c>
      <c r="BD547" s="33"/>
      <c r="BE547" s="33" t="s">
        <v>1657</v>
      </c>
      <c r="BF547" s="33">
        <v>44037</v>
      </c>
      <c r="BG547" s="33">
        <v>53007</v>
      </c>
      <c r="BH547" s="33"/>
      <c r="BI547" s="33"/>
      <c r="BJ547" s="33"/>
      <c r="BK547" s="33"/>
      <c r="BL547" s="33" t="s">
        <v>2001</v>
      </c>
      <c r="BM547" s="33"/>
      <c r="BN547" s="33"/>
      <c r="BO547" s="33"/>
      <c r="BP547" s="33"/>
      <c r="BQ547" s="33"/>
      <c r="BR547" s="49"/>
    </row>
    <row r="548" spans="20:70" s="53" customFormat="1" x14ac:dyDescent="0.25">
      <c r="T548" s="106">
        <v>3695</v>
      </c>
      <c r="U548" s="33" t="s">
        <v>718</v>
      </c>
      <c r="V548" s="39">
        <v>45663.986111111109</v>
      </c>
      <c r="W548" s="54" t="s">
        <v>585</v>
      </c>
      <c r="X548" s="33" t="s">
        <v>744</v>
      </c>
      <c r="Y548" s="33">
        <v>5</v>
      </c>
      <c r="Z548" s="33" t="s">
        <v>492</v>
      </c>
      <c r="AA548" s="33" t="s">
        <v>620</v>
      </c>
      <c r="AB548" s="33" t="s">
        <v>621</v>
      </c>
      <c r="AC548" s="33" t="s">
        <v>531</v>
      </c>
      <c r="AD548" s="33" t="s">
        <v>1855</v>
      </c>
      <c r="AE548" s="33" t="s">
        <v>604</v>
      </c>
      <c r="AF548" s="33" t="s">
        <v>1635</v>
      </c>
      <c r="AG548" s="33" t="s">
        <v>696</v>
      </c>
      <c r="AH548" s="33" t="s">
        <v>1846</v>
      </c>
      <c r="AI548" s="33" t="s">
        <v>514</v>
      </c>
      <c r="AJ548" s="33" t="s">
        <v>687</v>
      </c>
      <c r="AK548" s="33" t="s">
        <v>441</v>
      </c>
      <c r="AL548" s="33" t="s">
        <v>441</v>
      </c>
      <c r="AM548" s="67" t="s">
        <v>874</v>
      </c>
      <c r="AN548" s="119">
        <v>10.333333333313931</v>
      </c>
      <c r="AO548" s="67" t="s">
        <v>710</v>
      </c>
      <c r="AP548" s="33" t="s">
        <v>24</v>
      </c>
      <c r="AQ548" s="33" t="s">
        <v>120</v>
      </c>
      <c r="AR548" s="33" t="s">
        <v>1736</v>
      </c>
      <c r="AS548" s="33" t="s">
        <v>251</v>
      </c>
      <c r="AT548" s="33" t="s">
        <v>872</v>
      </c>
      <c r="AU548" s="119">
        <v>93.416115000000005</v>
      </c>
      <c r="AV548" s="119">
        <v>10.319335000000001</v>
      </c>
      <c r="AW548" s="119">
        <v>89.727082999999993</v>
      </c>
      <c r="AX548" s="123">
        <v>193.46253300000001</v>
      </c>
      <c r="AY548" s="48">
        <v>3.0603955438914028</v>
      </c>
      <c r="AZ548" s="48">
        <v>20</v>
      </c>
      <c r="BA548" s="48">
        <v>23.060395543891403</v>
      </c>
      <c r="BB548" s="123">
        <v>0.47700829671648243</v>
      </c>
      <c r="BC548" s="33">
        <v>5</v>
      </c>
      <c r="BD548" s="33"/>
      <c r="BE548" s="33" t="s">
        <v>1657</v>
      </c>
      <c r="BF548" s="33">
        <v>44040</v>
      </c>
      <c r="BG548" s="33">
        <v>53008</v>
      </c>
      <c r="BH548" s="33">
        <v>44039</v>
      </c>
      <c r="BI548" s="33">
        <v>53011</v>
      </c>
      <c r="BJ548" s="33"/>
      <c r="BK548" s="33"/>
      <c r="BL548" s="33" t="s">
        <v>1989</v>
      </c>
      <c r="BM548" s="33" t="s">
        <v>2002</v>
      </c>
      <c r="BN548" s="33"/>
      <c r="BO548" s="33"/>
      <c r="BP548" s="33"/>
      <c r="BQ548" s="33"/>
      <c r="BR548" s="49"/>
    </row>
    <row r="549" spans="20:70" s="53" customFormat="1" x14ac:dyDescent="0.25">
      <c r="T549" s="94">
        <v>3709</v>
      </c>
      <c r="U549" s="54" t="s">
        <v>718</v>
      </c>
      <c r="V549" s="62">
        <v>45664.508333333331</v>
      </c>
      <c r="W549" s="33" t="s">
        <v>1845</v>
      </c>
      <c r="X549" s="54" t="s">
        <v>744</v>
      </c>
      <c r="Y549" s="54">
        <v>4</v>
      </c>
      <c r="Z549" s="54" t="s">
        <v>501</v>
      </c>
      <c r="AA549" s="54" t="s">
        <v>620</v>
      </c>
      <c r="AB549" s="54" t="s">
        <v>624</v>
      </c>
      <c r="AC549" s="54" t="s">
        <v>1</v>
      </c>
      <c r="AD549" s="54" t="s">
        <v>1855</v>
      </c>
      <c r="AE549" s="54" t="s">
        <v>595</v>
      </c>
      <c r="AF549" s="54" t="s">
        <v>410</v>
      </c>
      <c r="AG549" s="54" t="s">
        <v>410</v>
      </c>
      <c r="AH549" s="54" t="s">
        <v>1899</v>
      </c>
      <c r="AI549" s="54"/>
      <c r="AJ549" s="54" t="s">
        <v>687</v>
      </c>
      <c r="AK549" s="54" t="s">
        <v>426</v>
      </c>
      <c r="AL549" s="54" t="s">
        <v>426</v>
      </c>
      <c r="AM549" s="64" t="s">
        <v>874</v>
      </c>
      <c r="AN549" s="120">
        <v>0.79999999998835847</v>
      </c>
      <c r="AO549" s="64" t="s">
        <v>710</v>
      </c>
      <c r="AP549" s="54" t="s">
        <v>410</v>
      </c>
      <c r="AQ549" s="54" t="s">
        <v>410</v>
      </c>
      <c r="AR549" s="54" t="s">
        <v>931</v>
      </c>
      <c r="AS549" s="54" t="s">
        <v>935</v>
      </c>
      <c r="AT549" s="54" t="s">
        <v>931</v>
      </c>
      <c r="AU549" s="120">
        <v>0</v>
      </c>
      <c r="AV549" s="120">
        <v>0</v>
      </c>
      <c r="AW549" s="120">
        <v>0</v>
      </c>
      <c r="AX549" s="124">
        <v>0</v>
      </c>
      <c r="AY549" s="52">
        <v>0</v>
      </c>
      <c r="AZ549" s="52">
        <v>2</v>
      </c>
      <c r="BA549" s="52">
        <v>2</v>
      </c>
      <c r="BB549" s="124">
        <v>5.5</v>
      </c>
      <c r="BC549" s="54">
        <v>4</v>
      </c>
      <c r="BD549" s="54"/>
      <c r="BE549" s="54" t="s">
        <v>1657</v>
      </c>
      <c r="BF549" s="54">
        <v>44037</v>
      </c>
      <c r="BG549" s="54">
        <v>53007</v>
      </c>
      <c r="BH549" s="54">
        <v>44042</v>
      </c>
      <c r="BI549" s="54">
        <v>53010</v>
      </c>
      <c r="BJ549" s="54">
        <v>44032</v>
      </c>
      <c r="BK549" s="54">
        <v>53005</v>
      </c>
      <c r="BL549" s="54" t="s">
        <v>2001</v>
      </c>
      <c r="BM549" s="54" t="s">
        <v>1982</v>
      </c>
      <c r="BN549" s="54" t="s">
        <v>1995</v>
      </c>
      <c r="BO549" s="54"/>
      <c r="BP549" s="54"/>
      <c r="BQ549" s="54"/>
      <c r="BR549" s="61"/>
    </row>
    <row r="550" spans="20:70" s="53" customFormat="1" x14ac:dyDescent="0.25">
      <c r="T550" s="94">
        <v>3709</v>
      </c>
      <c r="U550" s="54" t="s">
        <v>718</v>
      </c>
      <c r="V550" s="62">
        <v>45664.508333333331</v>
      </c>
      <c r="W550" s="54" t="s">
        <v>577</v>
      </c>
      <c r="X550" s="54" t="s">
        <v>744</v>
      </c>
      <c r="Y550" s="54">
        <v>4</v>
      </c>
      <c r="Z550" s="54" t="s">
        <v>501</v>
      </c>
      <c r="AA550" s="54" t="s">
        <v>620</v>
      </c>
      <c r="AB550" s="54" t="s">
        <v>624</v>
      </c>
      <c r="AC550" s="54" t="s">
        <v>1</v>
      </c>
      <c r="AD550" s="54" t="s">
        <v>1855</v>
      </c>
      <c r="AE550" s="54" t="s">
        <v>595</v>
      </c>
      <c r="AF550" s="54" t="s">
        <v>410</v>
      </c>
      <c r="AG550" s="54" t="s">
        <v>410</v>
      </c>
      <c r="AH550" s="54" t="s">
        <v>1899</v>
      </c>
      <c r="AI550" s="54"/>
      <c r="AJ550" s="54" t="s">
        <v>687</v>
      </c>
      <c r="AK550" s="54" t="s">
        <v>426</v>
      </c>
      <c r="AL550" s="54" t="s">
        <v>426</v>
      </c>
      <c r="AM550" s="64" t="s">
        <v>874</v>
      </c>
      <c r="AN550" s="120">
        <v>0.79999999998835847</v>
      </c>
      <c r="AO550" s="64" t="s">
        <v>710</v>
      </c>
      <c r="AP550" s="54" t="s">
        <v>410</v>
      </c>
      <c r="AQ550" s="54" t="s">
        <v>410</v>
      </c>
      <c r="AR550" s="54" t="s">
        <v>931</v>
      </c>
      <c r="AS550" s="54" t="s">
        <v>935</v>
      </c>
      <c r="AT550" s="54" t="s">
        <v>931</v>
      </c>
      <c r="AU550" s="120">
        <v>0</v>
      </c>
      <c r="AV550" s="120">
        <v>0</v>
      </c>
      <c r="AW550" s="120">
        <v>0</v>
      </c>
      <c r="AX550" s="124">
        <v>0</v>
      </c>
      <c r="AY550" s="52">
        <v>0</v>
      </c>
      <c r="AZ550" s="52">
        <v>35</v>
      </c>
      <c r="BA550" s="52">
        <v>35</v>
      </c>
      <c r="BB550" s="124">
        <v>0.31428571428571428</v>
      </c>
      <c r="BC550" s="54">
        <v>4</v>
      </c>
      <c r="BD550" s="54"/>
      <c r="BE550" s="54" t="s">
        <v>1657</v>
      </c>
      <c r="BF550" s="54">
        <v>44037</v>
      </c>
      <c r="BG550" s="54">
        <v>53007</v>
      </c>
      <c r="BH550" s="54">
        <v>44042</v>
      </c>
      <c r="BI550" s="54">
        <v>53010</v>
      </c>
      <c r="BJ550" s="54">
        <v>44032</v>
      </c>
      <c r="BK550" s="54">
        <v>53005</v>
      </c>
      <c r="BL550" s="54" t="s">
        <v>2001</v>
      </c>
      <c r="BM550" s="54" t="s">
        <v>1982</v>
      </c>
      <c r="BN550" s="54" t="s">
        <v>1995</v>
      </c>
      <c r="BO550" s="54"/>
      <c r="BP550" s="54"/>
      <c r="BQ550" s="54"/>
      <c r="BR550" s="61"/>
    </row>
    <row r="551" spans="20:70" s="53" customFormat="1" x14ac:dyDescent="0.25">
      <c r="T551" s="106">
        <v>3714</v>
      </c>
      <c r="U551" s="33" t="s">
        <v>743</v>
      </c>
      <c r="V551" s="39">
        <v>45664.572916666664</v>
      </c>
      <c r="W551" s="33" t="s">
        <v>1903</v>
      </c>
      <c r="X551" s="33" t="s">
        <v>481</v>
      </c>
      <c r="Y551" s="33">
        <v>1</v>
      </c>
      <c r="Z551" s="33" t="s">
        <v>4</v>
      </c>
      <c r="AA551" s="33" t="s">
        <v>620</v>
      </c>
      <c r="AB551" s="33" t="s">
        <v>624</v>
      </c>
      <c r="AC551" s="33" t="s">
        <v>531</v>
      </c>
      <c r="AD551" s="33" t="s">
        <v>1855</v>
      </c>
      <c r="AE551" s="33" t="s">
        <v>1313</v>
      </c>
      <c r="AF551" s="33" t="s">
        <v>1804</v>
      </c>
      <c r="AG551" s="33" t="s">
        <v>1889</v>
      </c>
      <c r="AH551" s="33" t="s">
        <v>1904</v>
      </c>
      <c r="AI551" s="33" t="s">
        <v>630</v>
      </c>
      <c r="AJ551" s="33" t="s">
        <v>687</v>
      </c>
      <c r="AK551" s="33" t="s">
        <v>453</v>
      </c>
      <c r="AL551" s="33" t="s">
        <v>452</v>
      </c>
      <c r="AM551" s="67" t="s">
        <v>874</v>
      </c>
      <c r="AN551" s="119">
        <v>1.6666666720993817E-2</v>
      </c>
      <c r="AO551" s="67" t="s">
        <v>710</v>
      </c>
      <c r="AP551" s="33" t="s">
        <v>159</v>
      </c>
      <c r="AQ551" s="33" t="s">
        <v>17</v>
      </c>
      <c r="AR551" s="33" t="s">
        <v>1817</v>
      </c>
      <c r="AS551" s="33" t="s">
        <v>373</v>
      </c>
      <c r="AT551" s="33" t="s">
        <v>1905</v>
      </c>
      <c r="AU551" s="119">
        <v>161.35167000000001</v>
      </c>
      <c r="AV551" s="119">
        <v>84.445221000000004</v>
      </c>
      <c r="AW551" s="119">
        <v>147.59438599999999</v>
      </c>
      <c r="AX551" s="123">
        <v>393.391277</v>
      </c>
      <c r="AY551" s="48">
        <v>6.739962622624434</v>
      </c>
      <c r="AZ551" s="48">
        <v>2</v>
      </c>
      <c r="BA551" s="48">
        <v>8.739962622624434</v>
      </c>
      <c r="BB551" s="123">
        <v>1.258586618153857</v>
      </c>
      <c r="BC551" s="33">
        <v>1</v>
      </c>
      <c r="BD551" s="33"/>
      <c r="BE551" s="33" t="s">
        <v>1488</v>
      </c>
      <c r="BF551" s="33" t="s">
        <v>1033</v>
      </c>
      <c r="BG551" s="33" t="s">
        <v>1034</v>
      </c>
      <c r="BH551" s="33" t="s">
        <v>1035</v>
      </c>
      <c r="BI551" s="33" t="s">
        <v>1036</v>
      </c>
      <c r="BJ551" s="33" t="s">
        <v>1029</v>
      </c>
      <c r="BK551" s="33" t="s">
        <v>1030</v>
      </c>
      <c r="BL551" s="33" t="s">
        <v>1906</v>
      </c>
      <c r="BM551" s="33" t="s">
        <v>1907</v>
      </c>
      <c r="BN551" s="33" t="s">
        <v>1908</v>
      </c>
      <c r="BO551" s="33"/>
      <c r="BP551" s="33"/>
      <c r="BQ551" s="33"/>
      <c r="BR551" s="49"/>
    </row>
    <row r="552" spans="20:70" s="53" customFormat="1" x14ac:dyDescent="0.25">
      <c r="T552" s="70">
        <v>3728</v>
      </c>
      <c r="U552" s="70" t="s">
        <v>743</v>
      </c>
      <c r="V552" s="198">
        <v>45664.602777777778</v>
      </c>
      <c r="W552" s="70" t="s">
        <v>1926</v>
      </c>
      <c r="X552" s="70" t="s">
        <v>481</v>
      </c>
      <c r="Y552" s="70">
        <v>1</v>
      </c>
      <c r="Z552" s="70" t="s">
        <v>4</v>
      </c>
      <c r="AA552" s="70" t="s">
        <v>620</v>
      </c>
      <c r="AB552" s="70" t="s">
        <v>624</v>
      </c>
      <c r="AC552" s="70" t="s">
        <v>531</v>
      </c>
      <c r="AD552" s="70" t="s">
        <v>1855</v>
      </c>
      <c r="AE552" s="70" t="s">
        <v>830</v>
      </c>
      <c r="AF552" s="70" t="s">
        <v>1889</v>
      </c>
      <c r="AG552" s="70" t="s">
        <v>1608</v>
      </c>
      <c r="AH552" s="70" t="s">
        <v>1927</v>
      </c>
      <c r="AI552" s="70" t="s">
        <v>633</v>
      </c>
      <c r="AJ552" s="70" t="s">
        <v>687</v>
      </c>
      <c r="AK552" s="70" t="s">
        <v>452</v>
      </c>
      <c r="AL552" s="70" t="s">
        <v>442</v>
      </c>
      <c r="AM552" s="199" t="s">
        <v>874</v>
      </c>
      <c r="AN552" s="200">
        <v>3.3333333267364651E-2</v>
      </c>
      <c r="AO552" s="199" t="s">
        <v>410</v>
      </c>
      <c r="AP552" s="70" t="s">
        <v>17</v>
      </c>
      <c r="AQ552" s="70" t="s">
        <v>133</v>
      </c>
      <c r="AR552" s="70" t="s">
        <v>1945</v>
      </c>
      <c r="AS552" s="70" t="s">
        <v>1946</v>
      </c>
      <c r="AT552" s="70" t="s">
        <v>1947</v>
      </c>
      <c r="AU552" s="200">
        <v>147.2056323678874</v>
      </c>
      <c r="AV552" s="200">
        <v>78.623033534483056</v>
      </c>
      <c r="AW552" s="200">
        <v>103.4593599760524</v>
      </c>
      <c r="AX552" s="201">
        <v>329.28802587842284</v>
      </c>
      <c r="AY552" s="71">
        <v>5.7063382278222043</v>
      </c>
      <c r="AZ552" s="71">
        <v>2</v>
      </c>
      <c r="BA552" s="71">
        <v>7.7063382278222043</v>
      </c>
      <c r="BB552" s="201">
        <v>1.4273964722034498</v>
      </c>
      <c r="BC552" s="70">
        <v>1</v>
      </c>
      <c r="BD552" s="70"/>
      <c r="BE552" s="70" t="s">
        <v>1488</v>
      </c>
      <c r="BF552" s="70" t="s">
        <v>1031</v>
      </c>
      <c r="BG552" s="70" t="s">
        <v>1335</v>
      </c>
      <c r="BH552" s="70"/>
      <c r="BI552" s="70"/>
      <c r="BJ552" s="70"/>
      <c r="BK552" s="70"/>
      <c r="BL552" s="70" t="s">
        <v>1922</v>
      </c>
      <c r="BM552" s="70"/>
      <c r="BN552" s="70"/>
      <c r="BO552" s="70"/>
      <c r="BP552" s="70"/>
      <c r="BQ552" s="70"/>
      <c r="BR552" s="70"/>
    </row>
    <row r="553" spans="20:70" s="53" customFormat="1" x14ac:dyDescent="0.25">
      <c r="T553" s="70">
        <v>3720</v>
      </c>
      <c r="U553" s="70" t="s">
        <v>717</v>
      </c>
      <c r="V553" s="198">
        <v>45664.759027777778</v>
      </c>
      <c r="W553" s="70" t="s">
        <v>571</v>
      </c>
      <c r="X553" s="70" t="s">
        <v>491</v>
      </c>
      <c r="Y553" s="70">
        <v>1</v>
      </c>
      <c r="Z553" s="70" t="s">
        <v>501</v>
      </c>
      <c r="AA553" s="70" t="s">
        <v>620</v>
      </c>
      <c r="AB553" s="70" t="s">
        <v>621</v>
      </c>
      <c r="AC553" s="70" t="s">
        <v>1</v>
      </c>
      <c r="AD553" s="70" t="s">
        <v>1855</v>
      </c>
      <c r="AE553" s="70" t="s">
        <v>593</v>
      </c>
      <c r="AF553" s="70" t="s">
        <v>663</v>
      </c>
      <c r="AG553" s="70" t="s">
        <v>592</v>
      </c>
      <c r="AH553" s="70"/>
      <c r="AI553" s="70"/>
      <c r="AJ553" s="70" t="s">
        <v>688</v>
      </c>
      <c r="AK553" s="70" t="s">
        <v>424</v>
      </c>
      <c r="AL553" s="70" t="s">
        <v>444</v>
      </c>
      <c r="AM553" s="199" t="s">
        <v>874</v>
      </c>
      <c r="AN553" s="200">
        <v>-7.21666666661622</v>
      </c>
      <c r="AO553" s="199" t="s">
        <v>410</v>
      </c>
      <c r="AP553" s="70" t="s">
        <v>55</v>
      </c>
      <c r="AQ553" s="70" t="s">
        <v>150</v>
      </c>
      <c r="AR553" s="70" t="s">
        <v>1948</v>
      </c>
      <c r="AS553" s="70" t="s">
        <v>295</v>
      </c>
      <c r="AT553" s="70" t="s">
        <v>1949</v>
      </c>
      <c r="AU553" s="200" t="e">
        <v>#N/A</v>
      </c>
      <c r="AV553" s="200" t="e">
        <v>#N/A</v>
      </c>
      <c r="AW553" s="200">
        <v>113.6350549923982</v>
      </c>
      <c r="AX553" s="201" t="e">
        <v>#N/A</v>
      </c>
      <c r="AY553" s="71" t="e">
        <v>#N/A</v>
      </c>
      <c r="AZ553" s="71">
        <v>2</v>
      </c>
      <c r="BA553" s="71" t="e">
        <v>#N/A</v>
      </c>
      <c r="BB553" s="201" t="e">
        <v>#N/A</v>
      </c>
      <c r="BC553" s="70">
        <v>1</v>
      </c>
      <c r="BD553" s="70"/>
      <c r="BE553" s="70" t="s">
        <v>1657</v>
      </c>
      <c r="BF553" s="70">
        <v>44013</v>
      </c>
      <c r="BG553" s="70">
        <v>53002</v>
      </c>
      <c r="BH553" s="70"/>
      <c r="BI553" s="70"/>
      <c r="BJ553" s="70"/>
      <c r="BK553" s="70"/>
      <c r="BL553" s="70" t="s">
        <v>1914</v>
      </c>
      <c r="BM553" s="70"/>
      <c r="BN553" s="70"/>
      <c r="BO553" s="70"/>
      <c r="BP553" s="70"/>
      <c r="BQ553" s="70"/>
      <c r="BR553" s="70"/>
    </row>
    <row r="554" spans="20:70" s="53" customFormat="1" x14ac:dyDescent="0.25">
      <c r="T554" s="70">
        <v>3734</v>
      </c>
      <c r="U554" s="70" t="s">
        <v>717</v>
      </c>
      <c r="V554" s="198">
        <v>45664.882638888892</v>
      </c>
      <c r="W554" s="70" t="s">
        <v>1935</v>
      </c>
      <c r="X554" s="70" t="s">
        <v>500</v>
      </c>
      <c r="Y554" s="70">
        <v>2</v>
      </c>
      <c r="Z554" s="70" t="s">
        <v>506</v>
      </c>
      <c r="AA554" s="70" t="s">
        <v>621</v>
      </c>
      <c r="AB554" s="70" t="s">
        <v>622</v>
      </c>
      <c r="AC554" s="70" t="s">
        <v>531</v>
      </c>
      <c r="AD554" s="70" t="s">
        <v>1855</v>
      </c>
      <c r="AE554" s="70" t="s">
        <v>1936</v>
      </c>
      <c r="AF554" s="70" t="s">
        <v>646</v>
      </c>
      <c r="AG554" s="70" t="s">
        <v>644</v>
      </c>
      <c r="AH554" s="70"/>
      <c r="AI554" s="70" t="s">
        <v>630</v>
      </c>
      <c r="AJ554" s="70" t="s">
        <v>688</v>
      </c>
      <c r="AK554" s="70" t="s">
        <v>432</v>
      </c>
      <c r="AL554" s="70" t="s">
        <v>427</v>
      </c>
      <c r="AM554" s="199" t="s">
        <v>874</v>
      </c>
      <c r="AN554" s="200">
        <v>1.0166666666627862</v>
      </c>
      <c r="AO554" s="199" t="s">
        <v>410</v>
      </c>
      <c r="AP554" s="70" t="s">
        <v>71</v>
      </c>
      <c r="AQ554" s="70" t="s">
        <v>51</v>
      </c>
      <c r="AR554" s="70" t="s">
        <v>1950</v>
      </c>
      <c r="AS554" s="70" t="s">
        <v>181</v>
      </c>
      <c r="AT554" s="70" t="s">
        <v>1951</v>
      </c>
      <c r="AU554" s="200">
        <v>69.889799093503072</v>
      </c>
      <c r="AV554" s="200">
        <v>78.847313235829603</v>
      </c>
      <c r="AW554" s="200">
        <v>77.443361711744529</v>
      </c>
      <c r="AX554" s="201">
        <v>226.18047404107719</v>
      </c>
      <c r="AY554" s="71">
        <v>4.1218949120550032</v>
      </c>
      <c r="AZ554" s="71">
        <v>2</v>
      </c>
      <c r="BA554" s="71">
        <v>6.1218949120550032</v>
      </c>
      <c r="BB554" s="201">
        <v>1.7968292755792357</v>
      </c>
      <c r="BC554" s="70">
        <v>2</v>
      </c>
      <c r="BD554" s="70"/>
      <c r="BE554" s="70" t="s">
        <v>1657</v>
      </c>
      <c r="BF554" s="70">
        <v>44036</v>
      </c>
      <c r="BG554" s="70">
        <v>53006</v>
      </c>
      <c r="BH554" s="70">
        <v>44037</v>
      </c>
      <c r="BI554" s="70">
        <v>53007</v>
      </c>
      <c r="BJ554" s="70"/>
      <c r="BK554" s="70"/>
      <c r="BL554" s="70" t="s">
        <v>2003</v>
      </c>
      <c r="BM554" s="70" t="s">
        <v>2004</v>
      </c>
      <c r="BN554" s="70"/>
      <c r="BO554" s="70"/>
      <c r="BP554" s="70"/>
      <c r="BQ554" s="70"/>
      <c r="BR554" s="70"/>
    </row>
    <row r="555" spans="20:70" s="53" customFormat="1" x14ac:dyDescent="0.25">
      <c r="T555" s="106">
        <v>3631</v>
      </c>
      <c r="U555" s="33" t="s">
        <v>743</v>
      </c>
      <c r="V555" s="39">
        <v>45661.49722222222</v>
      </c>
      <c r="W555" s="33" t="s">
        <v>759</v>
      </c>
      <c r="X555" s="33" t="s">
        <v>503</v>
      </c>
      <c r="Y555" s="33">
        <v>1</v>
      </c>
      <c r="Z555" s="33" t="s">
        <v>487</v>
      </c>
      <c r="AA555" s="33" t="s">
        <v>620</v>
      </c>
      <c r="AB555" s="33" t="s">
        <v>624</v>
      </c>
      <c r="AC555" s="33" t="s">
        <v>1</v>
      </c>
      <c r="AD555" s="33" t="s">
        <v>1841</v>
      </c>
      <c r="AE555" s="33" t="s">
        <v>604</v>
      </c>
      <c r="AF555" s="33" t="s">
        <v>716</v>
      </c>
      <c r="AG555" s="33" t="s">
        <v>1765</v>
      </c>
      <c r="AH555" s="33"/>
      <c r="AI555" s="33"/>
      <c r="AJ555" s="33" t="s">
        <v>688</v>
      </c>
      <c r="AK555" s="33" t="s">
        <v>432</v>
      </c>
      <c r="AL555" s="33" t="s">
        <v>432</v>
      </c>
      <c r="AM555" s="67" t="s">
        <v>862</v>
      </c>
      <c r="AN555" s="119">
        <v>94.066666666651145</v>
      </c>
      <c r="AO555" s="43" t="s">
        <v>410</v>
      </c>
      <c r="AP555" s="33" t="s">
        <v>26</v>
      </c>
      <c r="AQ555" s="33" t="s">
        <v>108</v>
      </c>
      <c r="AR555" s="33" t="s">
        <v>1953</v>
      </c>
      <c r="AS555" s="33" t="s">
        <v>267</v>
      </c>
      <c r="AT555" s="33" t="s">
        <v>1954</v>
      </c>
      <c r="AU555" s="119">
        <v>56.595664809238613</v>
      </c>
      <c r="AV555" s="119">
        <v>32.723577407845823</v>
      </c>
      <c r="AW555" s="119">
        <v>72.774928224793584</v>
      </c>
      <c r="AX555" s="46">
        <v>162.09417044187802</v>
      </c>
      <c r="AY555" s="48">
        <v>2.7602833431516189</v>
      </c>
      <c r="AZ555" s="48">
        <v>2</v>
      </c>
      <c r="BA555" s="48">
        <v>4.7602833431516185</v>
      </c>
      <c r="BB555" s="123">
        <v>2.3107868181471067</v>
      </c>
      <c r="BC555" s="33">
        <v>1</v>
      </c>
      <c r="BD555" s="33"/>
      <c r="BE555" s="33" t="s">
        <v>1657</v>
      </c>
      <c r="BF555" s="33">
        <v>44032</v>
      </c>
      <c r="BG555" s="33">
        <v>53005</v>
      </c>
      <c r="BH555" s="33"/>
      <c r="BI555" s="33"/>
      <c r="BJ555" s="33"/>
      <c r="BK555" s="33"/>
      <c r="BL555" s="33" t="s">
        <v>2005</v>
      </c>
      <c r="BM555" s="33"/>
      <c r="BN555" s="33"/>
      <c r="BO555" s="33"/>
      <c r="BP555" s="33"/>
      <c r="BQ555" s="33"/>
      <c r="BR555" s="49"/>
    </row>
    <row r="556" spans="20:70" s="53" customFormat="1" x14ac:dyDescent="0.25">
      <c r="T556" s="106">
        <v>3669</v>
      </c>
      <c r="U556" s="33" t="s">
        <v>718</v>
      </c>
      <c r="V556" s="39">
        <v>45663.474305555559</v>
      </c>
      <c r="W556" s="33" t="s">
        <v>822</v>
      </c>
      <c r="X556" s="33" t="s">
        <v>719</v>
      </c>
      <c r="Y556" s="33">
        <v>8</v>
      </c>
      <c r="Z556" s="33" t="s">
        <v>7</v>
      </c>
      <c r="AA556" s="33" t="s">
        <v>622</v>
      </c>
      <c r="AB556" s="33" t="s">
        <v>621</v>
      </c>
      <c r="AC556" s="33" t="s">
        <v>1</v>
      </c>
      <c r="AD556" s="33" t="s">
        <v>1841</v>
      </c>
      <c r="AE556" s="33" t="s">
        <v>1764</v>
      </c>
      <c r="AF556" s="33" t="s">
        <v>652</v>
      </c>
      <c r="AG556" s="33" t="s">
        <v>1857</v>
      </c>
      <c r="AH556" s="33"/>
      <c r="AI556" s="33"/>
      <c r="AJ556" s="33" t="s">
        <v>688</v>
      </c>
      <c r="AK556" s="33" t="s">
        <v>450</v>
      </c>
      <c r="AL556" s="33" t="s">
        <v>460</v>
      </c>
      <c r="AM556" s="67" t="s">
        <v>874</v>
      </c>
      <c r="AN556" s="119">
        <v>44.616666666639503</v>
      </c>
      <c r="AO556" s="43" t="s">
        <v>410</v>
      </c>
      <c r="AP556" s="33" t="s">
        <v>158</v>
      </c>
      <c r="AQ556" s="33" t="s">
        <v>154</v>
      </c>
      <c r="AR556" s="33" t="s">
        <v>1957</v>
      </c>
      <c r="AS556" s="33" t="s">
        <v>283</v>
      </c>
      <c r="AT556" s="33" t="s">
        <v>1958</v>
      </c>
      <c r="AU556" s="119">
        <v>129.94560279666379</v>
      </c>
      <c r="AV556" s="119">
        <v>39.222586209611038</v>
      </c>
      <c r="AW556" s="119">
        <v>156.8837300723483</v>
      </c>
      <c r="AX556" s="46">
        <v>326.05191907862309</v>
      </c>
      <c r="AY556" s="48">
        <v>5.3356433486181833</v>
      </c>
      <c r="AZ556" s="48">
        <v>2</v>
      </c>
      <c r="BA556" s="48">
        <v>7.3356433486181833</v>
      </c>
      <c r="BB556" s="123">
        <v>1.499527645666153</v>
      </c>
      <c r="BC556" s="33">
        <v>8</v>
      </c>
      <c r="BD556" s="33"/>
      <c r="BE556" s="33" t="s">
        <v>1488</v>
      </c>
      <c r="BF556" s="33" t="s">
        <v>1031</v>
      </c>
      <c r="BG556" s="33" t="s">
        <v>1335</v>
      </c>
      <c r="BH556" s="33"/>
      <c r="BI556" s="33"/>
      <c r="BJ556" s="33"/>
      <c r="BK556" s="33"/>
      <c r="BL556" s="33" t="s">
        <v>1922</v>
      </c>
      <c r="BM556" s="33"/>
      <c r="BN556" s="33"/>
      <c r="BO556" s="33"/>
      <c r="BP556" s="33"/>
      <c r="BQ556" s="33"/>
      <c r="BR556" s="49"/>
    </row>
    <row r="557" spans="20:70" s="53" customFormat="1" x14ac:dyDescent="0.25">
      <c r="T557" s="94">
        <v>3681</v>
      </c>
      <c r="U557" s="54" t="s">
        <v>745</v>
      </c>
      <c r="V557" s="62">
        <v>45663.585416666669</v>
      </c>
      <c r="W557" s="54" t="s">
        <v>1879</v>
      </c>
      <c r="X557" s="54" t="s">
        <v>485</v>
      </c>
      <c r="Y557" s="54">
        <v>2</v>
      </c>
      <c r="Z557" s="54" t="s">
        <v>655</v>
      </c>
      <c r="AA557" s="54" t="s">
        <v>621</v>
      </c>
      <c r="AB557" s="54" t="s">
        <v>624</v>
      </c>
      <c r="AC557" s="54" t="s">
        <v>1</v>
      </c>
      <c r="AD557" s="54" t="s">
        <v>1841</v>
      </c>
      <c r="AE557" s="54" t="s">
        <v>604</v>
      </c>
      <c r="AF557" s="54" t="s">
        <v>757</v>
      </c>
      <c r="AG557" s="54" t="s">
        <v>547</v>
      </c>
      <c r="AH557" s="54"/>
      <c r="AI557" s="54"/>
      <c r="AJ557" s="54" t="s">
        <v>687</v>
      </c>
      <c r="AK557" s="54" t="s">
        <v>435</v>
      </c>
      <c r="AL557" s="54" t="s">
        <v>435</v>
      </c>
      <c r="AM557" s="64" t="s">
        <v>874</v>
      </c>
      <c r="AN557" s="120">
        <v>43.949999999895226</v>
      </c>
      <c r="AO557" s="57" t="s">
        <v>410</v>
      </c>
      <c r="AP557" s="54" t="s">
        <v>33</v>
      </c>
      <c r="AQ557" s="54" t="s">
        <v>20</v>
      </c>
      <c r="AR557" s="54" t="s">
        <v>1959</v>
      </c>
      <c r="AS557" s="54" t="s">
        <v>346</v>
      </c>
      <c r="AT557" s="54" t="s">
        <v>1960</v>
      </c>
      <c r="AU557" s="120">
        <v>69.916819992107563</v>
      </c>
      <c r="AV557" s="120">
        <v>15.352367157545871</v>
      </c>
      <c r="AW557" s="120">
        <v>65.418783160187814</v>
      </c>
      <c r="AX557" s="60">
        <v>150.68797030984126</v>
      </c>
      <c r="AY557" s="52">
        <v>2.4433183707558497</v>
      </c>
      <c r="AZ557" s="52">
        <v>2</v>
      </c>
      <c r="BA557" s="52">
        <v>4.4433183707558497</v>
      </c>
      <c r="BB557" s="124">
        <v>2.4756272412072957</v>
      </c>
      <c r="BC557" s="54">
        <v>2</v>
      </c>
      <c r="BD557" s="54"/>
      <c r="BE557" s="54" t="s">
        <v>1657</v>
      </c>
      <c r="BF557" s="54">
        <v>44045</v>
      </c>
      <c r="BG557" s="54">
        <v>53012</v>
      </c>
      <c r="BH557" s="54">
        <v>44026</v>
      </c>
      <c r="BI557" s="54">
        <v>53018</v>
      </c>
      <c r="BJ557" s="54"/>
      <c r="BK557" s="54"/>
      <c r="BL557" s="54" t="s">
        <v>2006</v>
      </c>
      <c r="BM557" s="54" t="s">
        <v>1998</v>
      </c>
      <c r="BN557" s="54"/>
      <c r="BO557" s="54"/>
      <c r="BP557" s="54"/>
      <c r="BQ557" s="54"/>
      <c r="BR557" s="61"/>
    </row>
    <row r="558" spans="20:70" s="53" customFormat="1" x14ac:dyDescent="0.25">
      <c r="T558" s="106">
        <v>3683</v>
      </c>
      <c r="U558" s="33" t="s">
        <v>718</v>
      </c>
      <c r="V558" s="39">
        <v>45663.649305555555</v>
      </c>
      <c r="W558" s="33" t="s">
        <v>775</v>
      </c>
      <c r="X558" s="33" t="s">
        <v>719</v>
      </c>
      <c r="Y558" s="33">
        <v>2</v>
      </c>
      <c r="Z558" s="33" t="s">
        <v>487</v>
      </c>
      <c r="AA558" s="33" t="s">
        <v>621</v>
      </c>
      <c r="AB558" s="33" t="s">
        <v>621</v>
      </c>
      <c r="AC558" s="33" t="s">
        <v>1</v>
      </c>
      <c r="AD558" s="33" t="s">
        <v>1841</v>
      </c>
      <c r="AE558" s="33" t="s">
        <v>604</v>
      </c>
      <c r="AF558" s="33" t="s">
        <v>696</v>
      </c>
      <c r="AG558" s="33" t="s">
        <v>1477</v>
      </c>
      <c r="AH558" s="33"/>
      <c r="AI558" s="33"/>
      <c r="AJ558" s="33" t="s">
        <v>688</v>
      </c>
      <c r="AK558" s="33" t="s">
        <v>441</v>
      </c>
      <c r="AL558" s="33" t="s">
        <v>455</v>
      </c>
      <c r="AM558" s="67" t="s">
        <v>874</v>
      </c>
      <c r="AN558" s="119">
        <v>42.416666666627862</v>
      </c>
      <c r="AO558" s="43" t="s">
        <v>410</v>
      </c>
      <c r="AP558" s="33" t="s">
        <v>120</v>
      </c>
      <c r="AQ558" s="33" t="s">
        <v>63</v>
      </c>
      <c r="AR558" s="33" t="s">
        <v>1961</v>
      </c>
      <c r="AS558" s="33" t="s">
        <v>365</v>
      </c>
      <c r="AT558" s="33" t="s">
        <v>1962</v>
      </c>
      <c r="AU558" s="119" t="e">
        <v>#N/A</v>
      </c>
      <c r="AV558" s="119" t="e">
        <v>#N/A</v>
      </c>
      <c r="AW558" s="119">
        <v>92.369793449694953</v>
      </c>
      <c r="AX558" s="46" t="e">
        <v>#N/A</v>
      </c>
      <c r="AY558" s="48" t="e">
        <v>#N/A</v>
      </c>
      <c r="AZ558" s="48">
        <v>2</v>
      </c>
      <c r="BA558" s="48" t="e">
        <v>#N/A</v>
      </c>
      <c r="BB558" s="123" t="e">
        <v>#N/A</v>
      </c>
      <c r="BC558" s="33">
        <v>2</v>
      </c>
      <c r="BD558" s="33"/>
      <c r="BE558" s="33" t="s">
        <v>1524</v>
      </c>
      <c r="BF558" s="33" t="s">
        <v>1659</v>
      </c>
      <c r="BG558" s="33" t="s">
        <v>1358</v>
      </c>
      <c r="BH558" s="33" t="s">
        <v>1985</v>
      </c>
      <c r="BI558" s="33" t="s">
        <v>1446</v>
      </c>
      <c r="BJ558" s="33" t="s">
        <v>1659</v>
      </c>
      <c r="BK558" s="33" t="s">
        <v>1660</v>
      </c>
      <c r="BL558" s="33" t="s">
        <v>2007</v>
      </c>
      <c r="BM558" s="33" t="s">
        <v>2008</v>
      </c>
      <c r="BN558" s="33" t="s">
        <v>1662</v>
      </c>
      <c r="BO558" s="33"/>
      <c r="BP558" s="33"/>
      <c r="BQ558" s="33"/>
      <c r="BR558" s="49"/>
    </row>
    <row r="559" spans="20:70" s="53" customFormat="1" x14ac:dyDescent="0.25">
      <c r="T559" s="106">
        <v>3689</v>
      </c>
      <c r="U559" s="33" t="s">
        <v>745</v>
      </c>
      <c r="V559" s="39">
        <v>45663.696527777778</v>
      </c>
      <c r="W559" s="33" t="s">
        <v>645</v>
      </c>
      <c r="X559" s="33" t="s">
        <v>485</v>
      </c>
      <c r="Y559" s="33">
        <v>2</v>
      </c>
      <c r="Z559" s="33" t="s">
        <v>787</v>
      </c>
      <c r="AA559" s="33" t="s">
        <v>621</v>
      </c>
      <c r="AB559" s="33" t="s">
        <v>621</v>
      </c>
      <c r="AC559" s="33" t="s">
        <v>1</v>
      </c>
      <c r="AD559" s="33" t="s">
        <v>1841</v>
      </c>
      <c r="AE559" s="33" t="s">
        <v>606</v>
      </c>
      <c r="AF559" s="33" t="s">
        <v>568</v>
      </c>
      <c r="AG559" s="33" t="s">
        <v>1881</v>
      </c>
      <c r="AH559" s="33"/>
      <c r="AI559" s="33"/>
      <c r="AJ559" s="33" t="s">
        <v>688</v>
      </c>
      <c r="AK559" s="33" t="s">
        <v>424</v>
      </c>
      <c r="AL559" s="33" t="s">
        <v>425</v>
      </c>
      <c r="AM559" s="67" t="s">
        <v>874</v>
      </c>
      <c r="AN559" s="119">
        <v>46.283333333325572</v>
      </c>
      <c r="AO559" s="43" t="s">
        <v>410</v>
      </c>
      <c r="AP559" s="33" t="s">
        <v>102</v>
      </c>
      <c r="AQ559" s="33" t="s">
        <v>13</v>
      </c>
      <c r="AR559" s="33" t="s">
        <v>1963</v>
      </c>
      <c r="AS559" s="33" t="s">
        <v>103</v>
      </c>
      <c r="AT559" s="33" t="s">
        <v>1964</v>
      </c>
      <c r="AU559" s="119">
        <v>68.181038403183379</v>
      </c>
      <c r="AV559" s="119">
        <v>52.448387859647397</v>
      </c>
      <c r="AW559" s="119">
        <v>18.047533412710202</v>
      </c>
      <c r="AX559" s="46">
        <v>138.67695967554099</v>
      </c>
      <c r="AY559" s="48">
        <v>2.5606731268968534</v>
      </c>
      <c r="AZ559" s="48">
        <v>2</v>
      </c>
      <c r="BA559" s="48">
        <v>4.5606731268968534</v>
      </c>
      <c r="BB559" s="123">
        <v>2.4119246641744212</v>
      </c>
      <c r="BC559" s="33">
        <v>2</v>
      </c>
      <c r="BD559" s="33"/>
      <c r="BE559" s="33" t="s">
        <v>1657</v>
      </c>
      <c r="BF559" s="33">
        <v>44036</v>
      </c>
      <c r="BG559" s="33">
        <v>53016</v>
      </c>
      <c r="BH559" s="33">
        <v>44039</v>
      </c>
      <c r="BI559" s="33">
        <v>53014</v>
      </c>
      <c r="BJ559" s="33"/>
      <c r="BK559" s="33"/>
      <c r="BL559" s="33" t="s">
        <v>1976</v>
      </c>
      <c r="BM559" s="33" t="s">
        <v>2002</v>
      </c>
      <c r="BN559" s="33"/>
      <c r="BO559" s="33"/>
      <c r="BP559" s="33"/>
      <c r="BQ559" s="33"/>
      <c r="BR559" s="49"/>
    </row>
    <row r="560" spans="20:70" s="53" customFormat="1" x14ac:dyDescent="0.25">
      <c r="T560" s="94">
        <v>3690</v>
      </c>
      <c r="U560" s="54" t="s">
        <v>742</v>
      </c>
      <c r="V560" s="62">
        <v>45663.762499999997</v>
      </c>
      <c r="W560" s="54" t="s">
        <v>1867</v>
      </c>
      <c r="X560" s="54" t="s">
        <v>491</v>
      </c>
      <c r="Y560" s="54">
        <v>1</v>
      </c>
      <c r="Z560" s="54" t="s">
        <v>532</v>
      </c>
      <c r="AA560" s="54" t="s">
        <v>620</v>
      </c>
      <c r="AB560" s="54" t="s">
        <v>624</v>
      </c>
      <c r="AC560" s="54" t="s">
        <v>1</v>
      </c>
      <c r="AD560" s="54" t="s">
        <v>1841</v>
      </c>
      <c r="AE560" s="54" t="s">
        <v>594</v>
      </c>
      <c r="AF560" s="54" t="s">
        <v>769</v>
      </c>
      <c r="AG560" s="54" t="s">
        <v>1847</v>
      </c>
      <c r="AH560" s="54"/>
      <c r="AI560" s="54"/>
      <c r="AJ560" s="54" t="s">
        <v>687</v>
      </c>
      <c r="AK560" s="54" t="s">
        <v>458</v>
      </c>
      <c r="AL560" s="54" t="s">
        <v>442</v>
      </c>
      <c r="AM560" s="64" t="s">
        <v>874</v>
      </c>
      <c r="AN560" s="120">
        <v>45.700000000011642</v>
      </c>
      <c r="AO560" s="57" t="s">
        <v>410</v>
      </c>
      <c r="AP560" s="54" t="s">
        <v>110</v>
      </c>
      <c r="AQ560" s="54" t="s">
        <v>121</v>
      </c>
      <c r="AR560" s="54" t="s">
        <v>1965</v>
      </c>
      <c r="AS560" s="54" t="s">
        <v>216</v>
      </c>
      <c r="AT560" s="54" t="s">
        <v>1956</v>
      </c>
      <c r="AU560" s="120">
        <v>195.05032991043069</v>
      </c>
      <c r="AV560" s="120">
        <v>125.3059628415629</v>
      </c>
      <c r="AW560" s="120">
        <v>115.00566614896751</v>
      </c>
      <c r="AX560" s="60">
        <v>435.3619589009611</v>
      </c>
      <c r="AY560" s="52">
        <v>7.7184678433397327</v>
      </c>
      <c r="AZ560" s="52">
        <v>2</v>
      </c>
      <c r="BA560" s="52">
        <v>9.7184678433397327</v>
      </c>
      <c r="BB560" s="124">
        <v>1.1318656579739088</v>
      </c>
      <c r="BC560" s="54">
        <v>1</v>
      </c>
      <c r="BD560" s="54"/>
      <c r="BE560" s="54" t="s">
        <v>1760</v>
      </c>
      <c r="BF560" s="54" t="s">
        <v>1317</v>
      </c>
      <c r="BG560" s="54" t="s">
        <v>1318</v>
      </c>
      <c r="BH560" s="54"/>
      <c r="BI560" s="54"/>
      <c r="BJ560" s="54"/>
      <c r="BK560" s="54"/>
      <c r="BL560" s="54" t="s">
        <v>1996</v>
      </c>
      <c r="BM560" s="54"/>
      <c r="BN560" s="54"/>
      <c r="BO560" s="54"/>
      <c r="BP560" s="54"/>
      <c r="BQ560" s="54"/>
      <c r="BR560" s="61"/>
    </row>
    <row r="561" spans="20:70" s="53" customFormat="1" x14ac:dyDescent="0.25">
      <c r="T561" s="94">
        <v>3697</v>
      </c>
      <c r="U561" s="54" t="s">
        <v>742</v>
      </c>
      <c r="V561" s="62">
        <v>45663.993055555555</v>
      </c>
      <c r="W561" s="54" t="s">
        <v>1892</v>
      </c>
      <c r="X561" s="54" t="s">
        <v>489</v>
      </c>
      <c r="Y561" s="54">
        <v>1</v>
      </c>
      <c r="Z561" s="54" t="s">
        <v>532</v>
      </c>
      <c r="AA561" s="54" t="s">
        <v>620</v>
      </c>
      <c r="AB561" s="54" t="s">
        <v>624</v>
      </c>
      <c r="AC561" s="54" t="s">
        <v>1</v>
      </c>
      <c r="AD561" s="54" t="s">
        <v>1841</v>
      </c>
      <c r="AE561" s="54" t="s">
        <v>606</v>
      </c>
      <c r="AF561" s="54" t="s">
        <v>769</v>
      </c>
      <c r="AG561" s="54" t="s">
        <v>578</v>
      </c>
      <c r="AH561" s="54"/>
      <c r="AI561" s="54"/>
      <c r="AJ561" s="54" t="s">
        <v>687</v>
      </c>
      <c r="AK561" s="54" t="s">
        <v>458</v>
      </c>
      <c r="AL561" s="54" t="s">
        <v>453</v>
      </c>
      <c r="AM561" s="64" t="s">
        <v>874</v>
      </c>
      <c r="AN561" s="120">
        <v>39.166666666686069</v>
      </c>
      <c r="AO561" s="57" t="s">
        <v>410</v>
      </c>
      <c r="AP561" s="54" t="s">
        <v>110</v>
      </c>
      <c r="AQ561" s="54" t="s">
        <v>139</v>
      </c>
      <c r="AR561" s="54" t="s">
        <v>1965</v>
      </c>
      <c r="AS561" s="54" t="s">
        <v>237</v>
      </c>
      <c r="AT561" s="54" t="s">
        <v>1955</v>
      </c>
      <c r="AU561" s="120">
        <v>195.05032991043069</v>
      </c>
      <c r="AV561" s="120">
        <v>115.60758955399081</v>
      </c>
      <c r="AW561" s="120">
        <v>176.7935850274832</v>
      </c>
      <c r="AX561" s="60">
        <v>487.45150449190476</v>
      </c>
      <c r="AY561" s="52">
        <v>8.4408541921704057</v>
      </c>
      <c r="AZ561" s="52">
        <v>2</v>
      </c>
      <c r="BA561" s="52">
        <v>10.440854192170406</v>
      </c>
      <c r="BB561" s="124">
        <v>1.0535536458548476</v>
      </c>
      <c r="BC561" s="54">
        <v>1</v>
      </c>
      <c r="BD561" s="54"/>
      <c r="BE561" s="54" t="s">
        <v>2009</v>
      </c>
      <c r="BF561" s="54" t="s">
        <v>1322</v>
      </c>
      <c r="BG561" s="54" t="s">
        <v>1323</v>
      </c>
      <c r="BH561" s="54"/>
      <c r="BI561" s="54"/>
      <c r="BJ561" s="54"/>
      <c r="BK561" s="54"/>
      <c r="BL561" s="54" t="s">
        <v>1801</v>
      </c>
      <c r="BM561" s="54"/>
      <c r="BN561" s="54"/>
      <c r="BO561" s="54"/>
      <c r="BP561" s="54"/>
      <c r="BQ561" s="54"/>
      <c r="BR561" s="61"/>
    </row>
    <row r="562" spans="20:70" s="53" customFormat="1" x14ac:dyDescent="0.25">
      <c r="T562" s="106">
        <v>3699</v>
      </c>
      <c r="U562" s="33" t="s">
        <v>745</v>
      </c>
      <c r="V562" s="39">
        <v>45664.076388888891</v>
      </c>
      <c r="W562" s="33" t="s">
        <v>844</v>
      </c>
      <c r="X562" s="33" t="s">
        <v>485</v>
      </c>
      <c r="Y562" s="33">
        <v>2</v>
      </c>
      <c r="Z562" s="33" t="s">
        <v>845</v>
      </c>
      <c r="AA562" s="33" t="s">
        <v>621</v>
      </c>
      <c r="AB562" s="33" t="s">
        <v>624</v>
      </c>
      <c r="AC562" s="33" t="s">
        <v>1</v>
      </c>
      <c r="AD562" s="33" t="s">
        <v>1841</v>
      </c>
      <c r="AE562" s="33" t="s">
        <v>604</v>
      </c>
      <c r="AF562" s="33" t="s">
        <v>546</v>
      </c>
      <c r="AG562" s="33" t="s">
        <v>490</v>
      </c>
      <c r="AH562" s="33"/>
      <c r="AI562" s="33"/>
      <c r="AJ562" s="33" t="s">
        <v>687</v>
      </c>
      <c r="AK562" s="33" t="s">
        <v>429</v>
      </c>
      <c r="AL562" s="33" t="s">
        <v>440</v>
      </c>
      <c r="AM562" s="67" t="s">
        <v>874</v>
      </c>
      <c r="AN562" s="119">
        <v>32.166666666569654</v>
      </c>
      <c r="AO562" s="43" t="s">
        <v>410</v>
      </c>
      <c r="AP562" s="33" t="s">
        <v>88</v>
      </c>
      <c r="AQ562" s="33" t="s">
        <v>123</v>
      </c>
      <c r="AR562" s="33" t="s">
        <v>420</v>
      </c>
      <c r="AS562" s="33" t="s">
        <v>298</v>
      </c>
      <c r="AT562" s="33" t="s">
        <v>1966</v>
      </c>
      <c r="AU562" s="119">
        <v>102.89910549058411</v>
      </c>
      <c r="AV562" s="119">
        <v>49.745620478931983</v>
      </c>
      <c r="AW562" s="119">
        <v>83.6870998237154</v>
      </c>
      <c r="AX562" s="46">
        <v>236.33182579323147</v>
      </c>
      <c r="AY562" s="48">
        <v>4.0410421925749533</v>
      </c>
      <c r="AZ562" s="48">
        <v>2</v>
      </c>
      <c r="BA562" s="48">
        <v>6.0410421925749533</v>
      </c>
      <c r="BB562" s="123">
        <v>1.8208778633461795</v>
      </c>
      <c r="BC562" s="33">
        <v>2</v>
      </c>
      <c r="BD562" s="33"/>
      <c r="BE562" s="33" t="s">
        <v>1657</v>
      </c>
      <c r="BF562" s="33">
        <v>44013</v>
      </c>
      <c r="BG562" s="33">
        <v>53035</v>
      </c>
      <c r="BH562" s="33"/>
      <c r="BI562" s="33"/>
      <c r="BJ562" s="33"/>
      <c r="BK562" s="33"/>
      <c r="BL562" s="33" t="s">
        <v>2010</v>
      </c>
      <c r="BM562" s="33"/>
      <c r="BN562" s="33"/>
      <c r="BO562" s="33"/>
      <c r="BP562" s="33"/>
      <c r="BQ562" s="33"/>
      <c r="BR562" s="49"/>
    </row>
    <row r="563" spans="20:70" s="53" customFormat="1" x14ac:dyDescent="0.25">
      <c r="T563" s="106">
        <v>3699</v>
      </c>
      <c r="U563" s="33" t="s">
        <v>718</v>
      </c>
      <c r="V563" s="39">
        <v>45664</v>
      </c>
      <c r="W563" s="33" t="s">
        <v>822</v>
      </c>
      <c r="X563" s="33" t="s">
        <v>719</v>
      </c>
      <c r="Y563" s="33">
        <v>4</v>
      </c>
      <c r="Z563" s="33" t="s">
        <v>7</v>
      </c>
      <c r="AA563" s="202">
        <v>1</v>
      </c>
      <c r="AB563" s="202">
        <v>3</v>
      </c>
      <c r="AC563" s="33" t="s">
        <v>1</v>
      </c>
      <c r="AD563" s="203">
        <v>45665</v>
      </c>
      <c r="AE563" s="33"/>
      <c r="AF563" s="33" t="s">
        <v>2011</v>
      </c>
      <c r="AG563" s="33" t="s">
        <v>2012</v>
      </c>
      <c r="AH563" s="33"/>
      <c r="AI563" s="33"/>
      <c r="AJ563" s="33" t="s">
        <v>688</v>
      </c>
      <c r="AK563" s="204" t="s">
        <v>450</v>
      </c>
      <c r="AL563" s="33" t="s">
        <v>460</v>
      </c>
      <c r="AM563" s="67" t="s">
        <v>874</v>
      </c>
      <c r="AN563" s="119">
        <v>32.166666666569654</v>
      </c>
      <c r="AO563" s="43" t="s">
        <v>410</v>
      </c>
      <c r="AP563" s="33" t="s">
        <v>88</v>
      </c>
      <c r="AQ563" s="33" t="s">
        <v>123</v>
      </c>
      <c r="AR563" s="33" t="s">
        <v>420</v>
      </c>
      <c r="AS563" s="33" t="s">
        <v>298</v>
      </c>
      <c r="AT563" s="33" t="s">
        <v>1966</v>
      </c>
      <c r="AU563" s="119">
        <v>102.89910549058411</v>
      </c>
      <c r="AV563" s="119">
        <v>49.745620478931983</v>
      </c>
      <c r="AW563" s="119">
        <v>83.6870998237154</v>
      </c>
      <c r="AX563" s="46">
        <v>236.33182579323147</v>
      </c>
      <c r="AY563" s="48">
        <v>4.0410421925749533</v>
      </c>
      <c r="AZ563" s="48">
        <v>2</v>
      </c>
      <c r="BA563" s="48">
        <v>6.0410421925749533</v>
      </c>
      <c r="BB563" s="123">
        <v>1.8208778633461795</v>
      </c>
      <c r="BC563" s="33">
        <v>2</v>
      </c>
      <c r="BD563" s="33"/>
      <c r="BE563" s="33" t="s">
        <v>1760</v>
      </c>
      <c r="BF563" s="33" t="s">
        <v>1315</v>
      </c>
      <c r="BG563" s="33" t="s">
        <v>1316</v>
      </c>
      <c r="BH563" s="33"/>
      <c r="BI563" s="33"/>
      <c r="BJ563" s="33"/>
      <c r="BK563" s="33"/>
      <c r="BL563" s="33" t="s">
        <v>2013</v>
      </c>
      <c r="BM563" s="33"/>
      <c r="BN563" s="33"/>
      <c r="BO563" s="33"/>
      <c r="BP563" s="33"/>
      <c r="BQ563" s="33"/>
      <c r="BR563" s="49"/>
    </row>
    <row r="564" spans="20:70" s="53" customFormat="1" x14ac:dyDescent="0.25">
      <c r="T564" s="106">
        <v>3707</v>
      </c>
      <c r="U564" s="33" t="s">
        <v>743</v>
      </c>
      <c r="V564" s="39">
        <v>45664.490972222222</v>
      </c>
      <c r="W564" s="33" t="s">
        <v>753</v>
      </c>
      <c r="X564" s="33" t="s">
        <v>489</v>
      </c>
      <c r="Y564" s="33">
        <v>1</v>
      </c>
      <c r="Z564" s="33" t="s">
        <v>508</v>
      </c>
      <c r="AA564" s="33" t="s">
        <v>620</v>
      </c>
      <c r="AB564" s="33" t="s">
        <v>621</v>
      </c>
      <c r="AC564" s="33" t="s">
        <v>531</v>
      </c>
      <c r="AD564" s="33" t="s">
        <v>1841</v>
      </c>
      <c r="AE564" s="33" t="s">
        <v>593</v>
      </c>
      <c r="AF564" s="33" t="s">
        <v>1747</v>
      </c>
      <c r="AG564" s="33" t="s">
        <v>590</v>
      </c>
      <c r="AH564" s="33"/>
      <c r="AI564" s="33" t="s">
        <v>848</v>
      </c>
      <c r="AJ564" s="33" t="s">
        <v>688</v>
      </c>
      <c r="AK564" s="33" t="s">
        <v>452</v>
      </c>
      <c r="AL564" s="33" t="s">
        <v>452</v>
      </c>
      <c r="AM564" s="67" t="s">
        <v>874</v>
      </c>
      <c r="AN564" s="119">
        <v>23.216666666732635</v>
      </c>
      <c r="AO564" s="43" t="s">
        <v>410</v>
      </c>
      <c r="AP564" s="33" t="s">
        <v>39</v>
      </c>
      <c r="AQ564" s="33" t="s">
        <v>125</v>
      </c>
      <c r="AR564" s="33" t="s">
        <v>1967</v>
      </c>
      <c r="AS564" s="33" t="s">
        <v>239</v>
      </c>
      <c r="AT564" s="33" t="s">
        <v>1968</v>
      </c>
      <c r="AU564" s="119">
        <v>172.65632678851509</v>
      </c>
      <c r="AV564" s="119">
        <v>62.815107707493539</v>
      </c>
      <c r="AW564" s="119">
        <v>183.86468584850269</v>
      </c>
      <c r="AX564" s="46">
        <v>419.3361203445113</v>
      </c>
      <c r="AY564" s="48">
        <v>6.9629411902480856</v>
      </c>
      <c r="AZ564" s="48">
        <v>2</v>
      </c>
      <c r="BA564" s="48">
        <v>8.9629411902480847</v>
      </c>
      <c r="BB564" s="123">
        <v>1.227275708555166</v>
      </c>
      <c r="BC564" s="33">
        <v>1</v>
      </c>
      <c r="BD564" s="33"/>
      <c r="BE564" s="33" t="s">
        <v>1760</v>
      </c>
      <c r="BF564" s="33" t="s">
        <v>1331</v>
      </c>
      <c r="BG564" s="33" t="s">
        <v>1332</v>
      </c>
      <c r="BH564" s="33"/>
      <c r="BI564" s="33"/>
      <c r="BJ564" s="33"/>
      <c r="BK564" s="33"/>
      <c r="BL564" s="33" t="s">
        <v>1981</v>
      </c>
      <c r="BM564" s="33"/>
      <c r="BN564" s="33"/>
      <c r="BO564" s="33"/>
      <c r="BP564" s="33"/>
      <c r="BQ564" s="33"/>
      <c r="BR564" s="49"/>
    </row>
    <row r="565" spans="20:70" s="53" customFormat="1" x14ac:dyDescent="0.25">
      <c r="T565" s="94">
        <v>3710</v>
      </c>
      <c r="U565" s="54" t="s">
        <v>745</v>
      </c>
      <c r="V565" s="62">
        <v>45664.550694444442</v>
      </c>
      <c r="W565" s="54" t="s">
        <v>1901</v>
      </c>
      <c r="X565" s="54" t="s">
        <v>553</v>
      </c>
      <c r="Y565" s="54">
        <v>3</v>
      </c>
      <c r="Z565" s="54" t="s">
        <v>583</v>
      </c>
      <c r="AA565" s="54" t="s">
        <v>624</v>
      </c>
      <c r="AB565" s="54" t="s">
        <v>622</v>
      </c>
      <c r="AC565" s="54" t="s">
        <v>1</v>
      </c>
      <c r="AD565" s="54" t="s">
        <v>1841</v>
      </c>
      <c r="AE565" s="54" t="s">
        <v>600</v>
      </c>
      <c r="AF565" s="54" t="s">
        <v>781</v>
      </c>
      <c r="AG565" s="54" t="s">
        <v>556</v>
      </c>
      <c r="AH565" s="54"/>
      <c r="AI565" s="54"/>
      <c r="AJ565" s="54" t="s">
        <v>687</v>
      </c>
      <c r="AK565" s="54" t="s">
        <v>436</v>
      </c>
      <c r="AL565" s="54" t="s">
        <v>445</v>
      </c>
      <c r="AM565" s="64" t="s">
        <v>874</v>
      </c>
      <c r="AN565" s="120">
        <v>19.78333333338378</v>
      </c>
      <c r="AO565" s="57" t="s">
        <v>410</v>
      </c>
      <c r="AP565" s="54" t="s">
        <v>156</v>
      </c>
      <c r="AQ565" s="54" t="s">
        <v>144</v>
      </c>
      <c r="AR565" s="54" t="s">
        <v>1969</v>
      </c>
      <c r="AS565" s="54" t="s">
        <v>214</v>
      </c>
      <c r="AT565" s="54" t="s">
        <v>1970</v>
      </c>
      <c r="AU565" s="120">
        <v>84.988645704655681</v>
      </c>
      <c r="AV565" s="120">
        <v>67.8513544046249</v>
      </c>
      <c r="AW565" s="120">
        <v>115.1586895090107</v>
      </c>
      <c r="AX565" s="60">
        <v>267.99868961829128</v>
      </c>
      <c r="AY565" s="52">
        <v>4.6756922290973533</v>
      </c>
      <c r="AZ565" s="52">
        <v>2</v>
      </c>
      <c r="BA565" s="52">
        <v>6.6756922290973533</v>
      </c>
      <c r="BB565" s="124">
        <v>1.6477691934409855</v>
      </c>
      <c r="BC565" s="54">
        <v>3</v>
      </c>
      <c r="BD565" s="54"/>
      <c r="BE565" s="54" t="s">
        <v>1488</v>
      </c>
      <c r="BF565" s="54" t="s">
        <v>1640</v>
      </c>
      <c r="BG565" s="54" t="s">
        <v>1641</v>
      </c>
      <c r="BH565" s="54" t="s">
        <v>1329</v>
      </c>
      <c r="BI565" s="54" t="s">
        <v>1330</v>
      </c>
      <c r="BJ565" s="54" t="s">
        <v>1745</v>
      </c>
      <c r="BK565" s="54" t="s">
        <v>1746</v>
      </c>
      <c r="BL565" s="54" t="s">
        <v>2014</v>
      </c>
      <c r="BM565" s="54" t="s">
        <v>1906</v>
      </c>
      <c r="BN565" s="54" t="s">
        <v>1913</v>
      </c>
      <c r="BO565" s="54"/>
      <c r="BP565" s="54"/>
      <c r="BQ565" s="54"/>
      <c r="BR565" s="61"/>
    </row>
    <row r="566" spans="20:70" s="53" customFormat="1" x14ac:dyDescent="0.25">
      <c r="T566" s="106">
        <v>3717</v>
      </c>
      <c r="U566" s="33" t="s">
        <v>718</v>
      </c>
      <c r="V566" s="39">
        <v>45664.668055555558</v>
      </c>
      <c r="W566" s="33" t="s">
        <v>1845</v>
      </c>
      <c r="X566" s="33" t="s">
        <v>744</v>
      </c>
      <c r="Y566" s="33">
        <v>9</v>
      </c>
      <c r="Z566" s="33" t="s">
        <v>492</v>
      </c>
      <c r="AA566" s="33" t="s">
        <v>637</v>
      </c>
      <c r="AB566" s="33" t="s">
        <v>621</v>
      </c>
      <c r="AC566" s="33" t="s">
        <v>502</v>
      </c>
      <c r="AD566" s="33" t="s">
        <v>1841</v>
      </c>
      <c r="AE566" s="33" t="s">
        <v>1910</v>
      </c>
      <c r="AF566" s="33" t="s">
        <v>696</v>
      </c>
      <c r="AG566" s="33" t="s">
        <v>1765</v>
      </c>
      <c r="AH566" s="33" t="s">
        <v>1911</v>
      </c>
      <c r="AI566" s="33"/>
      <c r="AJ566" s="33" t="s">
        <v>688</v>
      </c>
      <c r="AK566" s="33" t="s">
        <v>441</v>
      </c>
      <c r="AL566" s="33" t="s">
        <v>432</v>
      </c>
      <c r="AM566" s="67" t="s">
        <v>874</v>
      </c>
      <c r="AN566" s="119">
        <v>12.999999999941792</v>
      </c>
      <c r="AO566" s="43" t="s">
        <v>410</v>
      </c>
      <c r="AP566" s="33" t="s">
        <v>120</v>
      </c>
      <c r="AQ566" s="33" t="s">
        <v>108</v>
      </c>
      <c r="AR566" s="33" t="s">
        <v>1961</v>
      </c>
      <c r="AS566" s="33" t="s">
        <v>276</v>
      </c>
      <c r="AT566" s="33" t="s">
        <v>1954</v>
      </c>
      <c r="AU566" s="119" t="e">
        <v>#N/A</v>
      </c>
      <c r="AV566" s="119" t="e">
        <v>#N/A</v>
      </c>
      <c r="AW566" s="119">
        <v>72.774928224793584</v>
      </c>
      <c r="AX566" s="46" t="e">
        <v>#N/A</v>
      </c>
      <c r="AY566" s="48" t="e">
        <v>#N/A</v>
      </c>
      <c r="AZ566" s="48">
        <v>2</v>
      </c>
      <c r="BA566" s="48" t="e">
        <v>#N/A</v>
      </c>
      <c r="BB566" s="123" t="e">
        <v>#N/A</v>
      </c>
      <c r="BC566" s="33">
        <v>9</v>
      </c>
      <c r="BD566" s="33"/>
      <c r="BE566" s="33" t="s">
        <v>1524</v>
      </c>
      <c r="BF566" s="33" t="s">
        <v>1639</v>
      </c>
      <c r="BG566" s="33" t="s">
        <v>1658</v>
      </c>
      <c r="BH566" s="33"/>
      <c r="BI566" s="33"/>
      <c r="BJ566" s="33"/>
      <c r="BK566" s="33"/>
      <c r="BL566" s="33" t="s">
        <v>1661</v>
      </c>
      <c r="BM566" s="33"/>
      <c r="BN566" s="33"/>
      <c r="BO566" s="33"/>
      <c r="BP566" s="33"/>
      <c r="BQ566" s="33"/>
      <c r="BR566" s="49"/>
    </row>
    <row r="567" spans="20:70" s="53" customFormat="1" x14ac:dyDescent="0.25">
      <c r="T567" s="94">
        <v>3745</v>
      </c>
      <c r="U567" s="54" t="s">
        <v>743</v>
      </c>
      <c r="V567" s="62">
        <v>45665.525000000001</v>
      </c>
      <c r="W567" s="54" t="s">
        <v>1707</v>
      </c>
      <c r="X567" s="54" t="s">
        <v>491</v>
      </c>
      <c r="Y567" s="54">
        <v>1</v>
      </c>
      <c r="Z567" s="54" t="s">
        <v>492</v>
      </c>
      <c r="AA567" s="54" t="s">
        <v>620</v>
      </c>
      <c r="AB567" s="54" t="s">
        <v>624</v>
      </c>
      <c r="AC567" s="54" t="s">
        <v>531</v>
      </c>
      <c r="AD567" s="54" t="s">
        <v>1841</v>
      </c>
      <c r="AE567" s="54" t="s">
        <v>598</v>
      </c>
      <c r="AF567" s="54" t="s">
        <v>1495</v>
      </c>
      <c r="AG567" s="54" t="s">
        <v>652</v>
      </c>
      <c r="AH567" s="54"/>
      <c r="AI567" s="54" t="s">
        <v>514</v>
      </c>
      <c r="AJ567" s="54" t="s">
        <v>688</v>
      </c>
      <c r="AK567" s="54" t="s">
        <v>453</v>
      </c>
      <c r="AL567" s="54" t="s">
        <v>450</v>
      </c>
      <c r="AM567" s="64" t="s">
        <v>874</v>
      </c>
      <c r="AN567" s="120">
        <v>4.4000000000232831</v>
      </c>
      <c r="AO567" s="57" t="s">
        <v>410</v>
      </c>
      <c r="AP567" s="54" t="s">
        <v>138</v>
      </c>
      <c r="AQ567" s="54" t="s">
        <v>158</v>
      </c>
      <c r="AR567" s="54" t="s">
        <v>1972</v>
      </c>
      <c r="AS567" s="54" t="s">
        <v>1973</v>
      </c>
      <c r="AT567" s="54" t="s">
        <v>1957</v>
      </c>
      <c r="AU567" s="120">
        <v>175.04616302082931</v>
      </c>
      <c r="AV567" s="120">
        <v>50.411307035166629</v>
      </c>
      <c r="AW567" s="120">
        <v>129.94560279666379</v>
      </c>
      <c r="AX567" s="60">
        <v>355.40307285265976</v>
      </c>
      <c r="AY567" s="52">
        <v>5.8783294134042672</v>
      </c>
      <c r="AZ567" s="52">
        <v>2</v>
      </c>
      <c r="BA567" s="52">
        <v>7.8783294134042672</v>
      </c>
      <c r="BB567" s="124">
        <v>1.396235092846523</v>
      </c>
      <c r="BC567" s="54">
        <v>1</v>
      </c>
      <c r="BD567" s="54"/>
      <c r="BE567" s="33" t="s">
        <v>1488</v>
      </c>
      <c r="BF567" s="33" t="s">
        <v>1745</v>
      </c>
      <c r="BG567" s="33" t="s">
        <v>1746</v>
      </c>
      <c r="BH567" s="54"/>
      <c r="BI567" s="54"/>
      <c r="BJ567" s="54"/>
      <c r="BK567" s="54"/>
      <c r="BL567" s="54" t="s">
        <v>1908</v>
      </c>
      <c r="BM567" s="54"/>
      <c r="BN567" s="54"/>
      <c r="BO567" s="54"/>
      <c r="BP567" s="54"/>
      <c r="BQ567" s="54"/>
      <c r="BR567" s="61"/>
    </row>
    <row r="568" spans="20:70" s="53" customFormat="1" x14ac:dyDescent="0.25">
      <c r="T568" s="106">
        <v>3746</v>
      </c>
      <c r="U568" s="33" t="s">
        <v>743</v>
      </c>
      <c r="V568" s="39">
        <v>45665.525000000001</v>
      </c>
      <c r="W568" s="33" t="s">
        <v>1707</v>
      </c>
      <c r="X568" s="33" t="s">
        <v>493</v>
      </c>
      <c r="Y568" s="33">
        <v>1</v>
      </c>
      <c r="Z568" s="33" t="s">
        <v>492</v>
      </c>
      <c r="AA568" s="33" t="s">
        <v>620</v>
      </c>
      <c r="AB568" s="33" t="s">
        <v>624</v>
      </c>
      <c r="AC568" s="33" t="s">
        <v>531</v>
      </c>
      <c r="AD568" s="33" t="s">
        <v>1841</v>
      </c>
      <c r="AE568" s="33" t="s">
        <v>598</v>
      </c>
      <c r="AF568" s="33" t="s">
        <v>1495</v>
      </c>
      <c r="AG568" s="33" t="s">
        <v>652</v>
      </c>
      <c r="AH568" s="33"/>
      <c r="AI568" s="33" t="s">
        <v>514</v>
      </c>
      <c r="AJ568" s="33" t="s">
        <v>688</v>
      </c>
      <c r="AK568" s="33" t="s">
        <v>453</v>
      </c>
      <c r="AL568" s="33" t="s">
        <v>450</v>
      </c>
      <c r="AM568" s="67" t="s">
        <v>874</v>
      </c>
      <c r="AN568" s="119">
        <v>4.4000000000232831</v>
      </c>
      <c r="AO568" s="43" t="s">
        <v>410</v>
      </c>
      <c r="AP568" s="33" t="s">
        <v>138</v>
      </c>
      <c r="AQ568" s="33" t="s">
        <v>158</v>
      </c>
      <c r="AR568" s="33" t="s">
        <v>1972</v>
      </c>
      <c r="AS568" s="33" t="s">
        <v>1973</v>
      </c>
      <c r="AT568" s="33" t="s">
        <v>1957</v>
      </c>
      <c r="AU568" s="119">
        <v>175.04616302082931</v>
      </c>
      <c r="AV568" s="119">
        <v>50.411307035166629</v>
      </c>
      <c r="AW568" s="119">
        <v>129.94560279666379</v>
      </c>
      <c r="AX568" s="46">
        <v>355.40307285265976</v>
      </c>
      <c r="AY568" s="48">
        <v>5.8783294134042672</v>
      </c>
      <c r="AZ568" s="48">
        <v>2</v>
      </c>
      <c r="BA568" s="48">
        <v>7.8783294134042672</v>
      </c>
      <c r="BB568" s="123">
        <v>1.396235092846523</v>
      </c>
      <c r="BC568" s="33">
        <v>1</v>
      </c>
      <c r="BD568" s="33"/>
      <c r="BE568" s="54" t="s">
        <v>1488</v>
      </c>
      <c r="BF568" s="54" t="s">
        <v>1329</v>
      </c>
      <c r="BG568" s="54" t="s">
        <v>1330</v>
      </c>
      <c r="BH568" s="33"/>
      <c r="BI568" s="33"/>
      <c r="BJ568" s="33"/>
      <c r="BK568" s="33"/>
      <c r="BL568" s="54" t="s">
        <v>1906</v>
      </c>
      <c r="BM568" s="33"/>
      <c r="BN568" s="33"/>
      <c r="BO568" s="33"/>
      <c r="BP568" s="33"/>
      <c r="BQ568" s="33"/>
      <c r="BR568" s="49"/>
    </row>
    <row r="569" spans="20:70" s="53" customFormat="1" x14ac:dyDescent="0.25">
      <c r="T569" s="94">
        <v>3743</v>
      </c>
      <c r="U569" s="54" t="s">
        <v>743</v>
      </c>
      <c r="V569" s="62">
        <v>45665.525000000001</v>
      </c>
      <c r="W569" s="54" t="s">
        <v>1707</v>
      </c>
      <c r="X569" s="54" t="s">
        <v>503</v>
      </c>
      <c r="Y569" s="54">
        <v>1</v>
      </c>
      <c r="Z569" s="54" t="s">
        <v>492</v>
      </c>
      <c r="AA569" s="54" t="s">
        <v>620</v>
      </c>
      <c r="AB569" s="54" t="s">
        <v>624</v>
      </c>
      <c r="AC569" s="54" t="s">
        <v>531</v>
      </c>
      <c r="AD569" s="54" t="s">
        <v>1841</v>
      </c>
      <c r="AE569" s="54" t="s">
        <v>598</v>
      </c>
      <c r="AF569" s="54" t="s">
        <v>1495</v>
      </c>
      <c r="AG569" s="54" t="s">
        <v>652</v>
      </c>
      <c r="AH569" s="54"/>
      <c r="AI569" s="54" t="s">
        <v>514</v>
      </c>
      <c r="AJ569" s="54" t="s">
        <v>688</v>
      </c>
      <c r="AK569" s="54" t="s">
        <v>453</v>
      </c>
      <c r="AL569" s="54" t="s">
        <v>450</v>
      </c>
      <c r="AM569" s="64" t="s">
        <v>874</v>
      </c>
      <c r="AN569" s="120">
        <v>4.4000000000232831</v>
      </c>
      <c r="AO569" s="57" t="s">
        <v>410</v>
      </c>
      <c r="AP569" s="54" t="s">
        <v>138</v>
      </c>
      <c r="AQ569" s="54" t="s">
        <v>158</v>
      </c>
      <c r="AR569" s="54" t="s">
        <v>1972</v>
      </c>
      <c r="AS569" s="54" t="s">
        <v>1973</v>
      </c>
      <c r="AT569" s="54" t="s">
        <v>1957</v>
      </c>
      <c r="AU569" s="120">
        <v>175.04616302082931</v>
      </c>
      <c r="AV569" s="120">
        <v>50.411307035166629</v>
      </c>
      <c r="AW569" s="120">
        <v>129.94560279666379</v>
      </c>
      <c r="AX569" s="60">
        <v>355.40307285265976</v>
      </c>
      <c r="AY569" s="52">
        <v>5.8783294134042672</v>
      </c>
      <c r="AZ569" s="52">
        <v>2</v>
      </c>
      <c r="BA569" s="52">
        <v>7.8783294134042672</v>
      </c>
      <c r="BB569" s="124">
        <v>1.396235092846523</v>
      </c>
      <c r="BC569" s="54">
        <v>1</v>
      </c>
      <c r="BD569" s="54"/>
      <c r="BE569" s="33" t="s">
        <v>1760</v>
      </c>
      <c r="BF569" s="33" t="s">
        <v>1331</v>
      </c>
      <c r="BG569" s="33" t="s">
        <v>1332</v>
      </c>
      <c r="BH569" s="54"/>
      <c r="BI569" s="54"/>
      <c r="BJ569" s="54"/>
      <c r="BK569" s="54"/>
      <c r="BL569" s="33" t="s">
        <v>1981</v>
      </c>
      <c r="BM569" s="54"/>
      <c r="BN569" s="54"/>
      <c r="BO569" s="54"/>
      <c r="BP569" s="54"/>
      <c r="BQ569" s="54"/>
      <c r="BR569" s="61"/>
    </row>
    <row r="570" spans="20:70" s="53" customFormat="1" x14ac:dyDescent="0.25">
      <c r="T570" s="106">
        <v>3744</v>
      </c>
      <c r="U570" s="33" t="s">
        <v>743</v>
      </c>
      <c r="V570" s="39">
        <v>45665.525000000001</v>
      </c>
      <c r="W570" s="33" t="s">
        <v>1707</v>
      </c>
      <c r="X570" s="33" t="s">
        <v>489</v>
      </c>
      <c r="Y570" s="33">
        <v>1</v>
      </c>
      <c r="Z570" s="33" t="s">
        <v>492</v>
      </c>
      <c r="AA570" s="33" t="s">
        <v>620</v>
      </c>
      <c r="AB570" s="33" t="s">
        <v>624</v>
      </c>
      <c r="AC570" s="33" t="s">
        <v>531</v>
      </c>
      <c r="AD570" s="33" t="s">
        <v>1841</v>
      </c>
      <c r="AE570" s="33" t="s">
        <v>598</v>
      </c>
      <c r="AF570" s="33" t="s">
        <v>1495</v>
      </c>
      <c r="AG570" s="33" t="s">
        <v>652</v>
      </c>
      <c r="AH570" s="33"/>
      <c r="AI570" s="33" t="s">
        <v>514</v>
      </c>
      <c r="AJ570" s="33" t="s">
        <v>688</v>
      </c>
      <c r="AK570" s="33" t="s">
        <v>453</v>
      </c>
      <c r="AL570" s="33" t="s">
        <v>450</v>
      </c>
      <c r="AM570" s="67" t="s">
        <v>874</v>
      </c>
      <c r="AN570" s="119">
        <v>4.4000000000232831</v>
      </c>
      <c r="AO570" s="43" t="s">
        <v>410</v>
      </c>
      <c r="AP570" s="33" t="s">
        <v>138</v>
      </c>
      <c r="AQ570" s="33" t="s">
        <v>158</v>
      </c>
      <c r="AR570" s="33" t="s">
        <v>1972</v>
      </c>
      <c r="AS570" s="33" t="s">
        <v>1973</v>
      </c>
      <c r="AT570" s="33" t="s">
        <v>1957</v>
      </c>
      <c r="AU570" s="119">
        <v>175.04616302082931</v>
      </c>
      <c r="AV570" s="119">
        <v>50.411307035166629</v>
      </c>
      <c r="AW570" s="119">
        <v>129.94560279666379</v>
      </c>
      <c r="AX570" s="46">
        <v>355.40307285265976</v>
      </c>
      <c r="AY570" s="48">
        <v>5.8783294134042672</v>
      </c>
      <c r="AZ570" s="48">
        <v>2</v>
      </c>
      <c r="BA570" s="48">
        <v>7.8783294134042672</v>
      </c>
      <c r="BB570" s="123">
        <v>1.396235092846523</v>
      </c>
      <c r="BC570" s="33">
        <v>1</v>
      </c>
      <c r="BD570" s="33"/>
      <c r="BE570" s="33" t="s">
        <v>1488</v>
      </c>
      <c r="BF570" s="90" t="s">
        <v>1640</v>
      </c>
      <c r="BG570" s="91" t="s">
        <v>1641</v>
      </c>
      <c r="BH570" s="33"/>
      <c r="BI570" s="33"/>
      <c r="BJ570" s="33"/>
      <c r="BK570" s="33"/>
      <c r="BL570" s="54" t="s">
        <v>1907</v>
      </c>
      <c r="BM570" s="33"/>
      <c r="BN570" s="33"/>
      <c r="BO570" s="33"/>
      <c r="BP570" s="33"/>
      <c r="BQ570" s="33"/>
      <c r="BR570" s="49"/>
    </row>
    <row r="571" spans="20:70" x14ac:dyDescent="0.25">
      <c r="T571" s="190" t="s">
        <v>732</v>
      </c>
      <c r="U571" s="29" t="s">
        <v>733</v>
      </c>
      <c r="V571" s="30" t="s">
        <v>734</v>
      </c>
      <c r="W571" s="31" t="s">
        <v>735</v>
      </c>
      <c r="X571" s="29" t="s">
        <v>736</v>
      </c>
      <c r="Y571" s="191" t="s">
        <v>737</v>
      </c>
      <c r="Z571" s="29" t="s">
        <v>738</v>
      </c>
      <c r="AA571" s="29" t="s">
        <v>739</v>
      </c>
      <c r="AB571" s="29" t="s">
        <v>740</v>
      </c>
      <c r="AC571" s="29" t="s">
        <v>741</v>
      </c>
      <c r="AD571" s="29" t="s">
        <v>746</v>
      </c>
      <c r="AE571" s="29" t="s">
        <v>747</v>
      </c>
      <c r="AF571" s="31" t="s">
        <v>748</v>
      </c>
      <c r="AG571" s="31" t="s">
        <v>749</v>
      </c>
      <c r="AH571" s="32" t="s">
        <v>750</v>
      </c>
      <c r="AI571" s="32" t="s">
        <v>752</v>
      </c>
      <c r="AJ571" s="29" t="s">
        <v>751</v>
      </c>
      <c r="AK571" s="29" t="s">
        <v>628</v>
      </c>
      <c r="AL571" s="34" t="s">
        <v>629</v>
      </c>
      <c r="AM571" s="35" t="s">
        <v>691</v>
      </c>
      <c r="AN571" s="36" t="s">
        <v>623</v>
      </c>
      <c r="AO571" s="37" t="s">
        <v>698</v>
      </c>
      <c r="AP571" s="35" t="s">
        <v>711</v>
      </c>
      <c r="AQ571" s="35" t="s">
        <v>712</v>
      </c>
      <c r="AR571" s="35" t="s">
        <v>699</v>
      </c>
      <c r="AS571" s="35" t="s">
        <v>700</v>
      </c>
      <c r="AT571" s="35" t="s">
        <v>714</v>
      </c>
      <c r="AU571" s="35" t="s">
        <v>701</v>
      </c>
      <c r="AV571" s="35" t="s">
        <v>702</v>
      </c>
      <c r="AW571" s="35" t="s">
        <v>715</v>
      </c>
      <c r="AX571" s="35" t="s">
        <v>703</v>
      </c>
      <c r="AY571" s="35" t="s">
        <v>704</v>
      </c>
      <c r="AZ571" s="35" t="s">
        <v>705</v>
      </c>
      <c r="BA571" s="35" t="s">
        <v>706</v>
      </c>
      <c r="BB571" s="35" t="s">
        <v>707</v>
      </c>
      <c r="BC571" s="35" t="s">
        <v>708</v>
      </c>
      <c r="BD571" s="35" t="s">
        <v>709</v>
      </c>
      <c r="BE571" s="35" t="s">
        <v>861</v>
      </c>
      <c r="BF571" s="34" t="s">
        <v>723</v>
      </c>
      <c r="BG571" s="34" t="s">
        <v>724</v>
      </c>
      <c r="BH571" s="34" t="s">
        <v>725</v>
      </c>
      <c r="BI571" s="34" t="s">
        <v>726</v>
      </c>
      <c r="BJ571" s="34" t="s">
        <v>728</v>
      </c>
      <c r="BK571" s="34" t="s">
        <v>729</v>
      </c>
      <c r="BL571" s="34" t="s">
        <v>720</v>
      </c>
      <c r="BM571" s="34" t="s">
        <v>721</v>
      </c>
      <c r="BN571" s="34" t="s">
        <v>722</v>
      </c>
      <c r="BO571" s="34" t="s">
        <v>727</v>
      </c>
      <c r="BP571" s="34" t="s">
        <v>730</v>
      </c>
      <c r="BQ571" s="34" t="s">
        <v>731</v>
      </c>
      <c r="BR571" s="38" t="s">
        <v>922</v>
      </c>
    </row>
    <row r="572" spans="20:70" s="53" customFormat="1" x14ac:dyDescent="0.25">
      <c r="T572" s="106">
        <v>3691</v>
      </c>
      <c r="U572" s="33" t="s">
        <v>742</v>
      </c>
      <c r="V572" s="39">
        <v>45663.765972222223</v>
      </c>
      <c r="W572" s="33" t="s">
        <v>1867</v>
      </c>
      <c r="X572" s="33" t="s">
        <v>493</v>
      </c>
      <c r="Y572" s="33">
        <v>1</v>
      </c>
      <c r="Z572" s="33" t="s">
        <v>532</v>
      </c>
      <c r="AA572" s="33" t="s">
        <v>620</v>
      </c>
      <c r="AB572" s="33" t="s">
        <v>624</v>
      </c>
      <c r="AC572" s="33" t="s">
        <v>1</v>
      </c>
      <c r="AD572" s="33" t="s">
        <v>1862</v>
      </c>
      <c r="AE572" s="33" t="s">
        <v>600</v>
      </c>
      <c r="AF572" s="33" t="s">
        <v>578</v>
      </c>
      <c r="AG572" s="33" t="s">
        <v>1889</v>
      </c>
      <c r="AH572" s="33"/>
      <c r="AI572" s="33"/>
      <c r="AJ572" s="33" t="s">
        <v>687</v>
      </c>
      <c r="AK572" s="33" t="s">
        <v>453</v>
      </c>
      <c r="AL572" s="33" t="s">
        <v>452</v>
      </c>
      <c r="AM572" s="67" t="s">
        <v>862</v>
      </c>
      <c r="AN572" s="119">
        <v>62.616666666639503</v>
      </c>
      <c r="AO572" s="43" t="s">
        <v>410</v>
      </c>
      <c r="AP572" s="33" t="s">
        <v>139</v>
      </c>
      <c r="AQ572" s="33" t="s">
        <v>17</v>
      </c>
      <c r="AR572" s="33" t="s">
        <v>1955</v>
      </c>
      <c r="AS572" s="33" t="s">
        <v>2015</v>
      </c>
      <c r="AT572" s="33" t="s">
        <v>1945</v>
      </c>
      <c r="AU572" s="119">
        <v>176.7935850274832</v>
      </c>
      <c r="AV572" s="119">
        <v>86.164610747000992</v>
      </c>
      <c r="AW572" s="119">
        <v>147.2056323678874</v>
      </c>
      <c r="AX572" s="46">
        <v>410.16382814237159</v>
      </c>
      <c r="AY572" s="48">
        <v>7.0120059503559524</v>
      </c>
      <c r="AZ572" s="48">
        <v>2</v>
      </c>
      <c r="BA572" s="48">
        <v>9.0120059503559524</v>
      </c>
      <c r="BB572" s="123">
        <v>1.220593956616898</v>
      </c>
      <c r="BC572" s="33">
        <v>1</v>
      </c>
      <c r="BD572" s="33"/>
      <c r="BE572" s="33" t="s">
        <v>1489</v>
      </c>
      <c r="BF572" s="33" t="s">
        <v>1331</v>
      </c>
      <c r="BG572" s="33" t="s">
        <v>1332</v>
      </c>
      <c r="BH572" s="33"/>
      <c r="BI572" s="33"/>
      <c r="BJ572" s="33"/>
      <c r="BK572" s="33"/>
      <c r="BL572" s="33" t="s">
        <v>1321</v>
      </c>
      <c r="BM572" s="33"/>
      <c r="BN572" s="33"/>
      <c r="BO572" s="33"/>
      <c r="BP572" s="33"/>
      <c r="BQ572" s="33"/>
      <c r="BR572" s="49"/>
    </row>
    <row r="573" spans="20:70" s="53" customFormat="1" x14ac:dyDescent="0.25">
      <c r="T573" s="106">
        <v>3708</v>
      </c>
      <c r="U573" s="33" t="s">
        <v>745</v>
      </c>
      <c r="V573" s="39">
        <v>45664.494444444441</v>
      </c>
      <c r="W573" s="33" t="s">
        <v>1896</v>
      </c>
      <c r="X573" s="33" t="s">
        <v>537</v>
      </c>
      <c r="Y573" s="33">
        <v>3</v>
      </c>
      <c r="Z573" s="33" t="s">
        <v>1897</v>
      </c>
      <c r="AA573" s="33" t="s">
        <v>621</v>
      </c>
      <c r="AB573" s="33" t="s">
        <v>622</v>
      </c>
      <c r="AC573" s="33" t="s">
        <v>1</v>
      </c>
      <c r="AD573" s="33" t="s">
        <v>1862</v>
      </c>
      <c r="AE573" s="33" t="s">
        <v>604</v>
      </c>
      <c r="AF573" s="33" t="s">
        <v>825</v>
      </c>
      <c r="AG573" s="33" t="s">
        <v>1667</v>
      </c>
      <c r="AH573" s="33" t="s">
        <v>1898</v>
      </c>
      <c r="AI573" s="33"/>
      <c r="AJ573" s="33" t="s">
        <v>687</v>
      </c>
      <c r="AK573" s="33" t="s">
        <v>424</v>
      </c>
      <c r="AL573" s="33" t="s">
        <v>463</v>
      </c>
      <c r="AM573" s="67" t="s">
        <v>874</v>
      </c>
      <c r="AN573" s="119">
        <v>46.133333333360497</v>
      </c>
      <c r="AO573" s="43" t="s">
        <v>410</v>
      </c>
      <c r="AP573" s="33" t="s">
        <v>49</v>
      </c>
      <c r="AQ573" s="33" t="s">
        <v>58</v>
      </c>
      <c r="AR573" s="33" t="s">
        <v>2019</v>
      </c>
      <c r="AS573" s="33" t="s">
        <v>2020</v>
      </c>
      <c r="AT573" s="33" t="s">
        <v>2021</v>
      </c>
      <c r="AU573" s="119">
        <v>49.106637207784949</v>
      </c>
      <c r="AV573" s="119">
        <v>135.06457873608741</v>
      </c>
      <c r="AW573" s="119">
        <v>112.45138239073241</v>
      </c>
      <c r="AX573" s="46">
        <v>296.62259833460479</v>
      </c>
      <c r="AY573" s="48">
        <v>5.6634980817312828</v>
      </c>
      <c r="AZ573" s="48">
        <v>2</v>
      </c>
      <c r="BA573" s="48">
        <v>7.6634980817312828</v>
      </c>
      <c r="BB573" s="123">
        <v>1.435375840469312</v>
      </c>
      <c r="BC573" s="33">
        <v>3</v>
      </c>
      <c r="BD573" s="33"/>
      <c r="BE573" s="33" t="s">
        <v>1488</v>
      </c>
      <c r="BF573" s="33" t="s">
        <v>1640</v>
      </c>
      <c r="BG573" s="33" t="s">
        <v>1641</v>
      </c>
      <c r="BH573" s="33" t="s">
        <v>1329</v>
      </c>
      <c r="BI573" s="33" t="s">
        <v>1330</v>
      </c>
      <c r="BJ573" s="33" t="s">
        <v>1745</v>
      </c>
      <c r="BK573" s="33" t="s">
        <v>1746</v>
      </c>
      <c r="BL573" s="33" t="s">
        <v>1907</v>
      </c>
      <c r="BM573" s="33" t="s">
        <v>1906</v>
      </c>
      <c r="BN573" s="33" t="s">
        <v>1908</v>
      </c>
      <c r="BO573" s="33"/>
      <c r="BP573" s="33"/>
      <c r="BQ573" s="33"/>
      <c r="BR573" s="49"/>
    </row>
    <row r="574" spans="20:70" s="53" customFormat="1" x14ac:dyDescent="0.25">
      <c r="T574" s="94">
        <v>3712</v>
      </c>
      <c r="U574" s="54" t="s">
        <v>718</v>
      </c>
      <c r="V574" s="62">
        <v>45664.557638888888</v>
      </c>
      <c r="W574" s="54" t="s">
        <v>575</v>
      </c>
      <c r="X574" s="54" t="s">
        <v>719</v>
      </c>
      <c r="Y574" s="54">
        <v>5</v>
      </c>
      <c r="Z574" s="54" t="s">
        <v>4</v>
      </c>
      <c r="AA574" s="54" t="s">
        <v>626</v>
      </c>
      <c r="AB574" s="54" t="s">
        <v>621</v>
      </c>
      <c r="AC574" s="54" t="s">
        <v>1</v>
      </c>
      <c r="AD574" s="54" t="s">
        <v>1862</v>
      </c>
      <c r="AE574" s="54" t="s">
        <v>604</v>
      </c>
      <c r="AF574" s="54" t="s">
        <v>716</v>
      </c>
      <c r="AG574" s="54" t="s">
        <v>658</v>
      </c>
      <c r="AH574" s="54"/>
      <c r="AI574" s="54"/>
      <c r="AJ574" s="54" t="s">
        <v>688</v>
      </c>
      <c r="AK574" s="54" t="s">
        <v>432</v>
      </c>
      <c r="AL574" s="54" t="s">
        <v>445</v>
      </c>
      <c r="AM574" s="64" t="s">
        <v>874</v>
      </c>
      <c r="AN574" s="120">
        <v>44.616666666639503</v>
      </c>
      <c r="AO574" s="57" t="s">
        <v>410</v>
      </c>
      <c r="AP574" s="54" t="s">
        <v>26</v>
      </c>
      <c r="AQ574" s="54" t="s">
        <v>27</v>
      </c>
      <c r="AR574" s="54" t="s">
        <v>1953</v>
      </c>
      <c r="AS574" s="54" t="s">
        <v>2022</v>
      </c>
      <c r="AT574" s="54" t="s">
        <v>2023</v>
      </c>
      <c r="AU574" s="120">
        <v>56.595664809238613</v>
      </c>
      <c r="AV574" s="120">
        <v>79.347934597577463</v>
      </c>
      <c r="AW574" s="120">
        <v>113.24160675439261</v>
      </c>
      <c r="AX574" s="60">
        <v>249.18520616120867</v>
      </c>
      <c r="AY574" s="52">
        <v>4.4798913268042941</v>
      </c>
      <c r="AZ574" s="52">
        <v>2</v>
      </c>
      <c r="BA574" s="52">
        <v>6.4798913268042941</v>
      </c>
      <c r="BB574" s="124">
        <v>1.6975593332095125</v>
      </c>
      <c r="BC574" s="54">
        <v>5</v>
      </c>
      <c r="BD574" s="54"/>
      <c r="BE574" s="54" t="s">
        <v>1488</v>
      </c>
      <c r="BF574" s="54" t="s">
        <v>1031</v>
      </c>
      <c r="BG574" s="54" t="s">
        <v>1335</v>
      </c>
      <c r="BH574" s="54"/>
      <c r="BI574" s="54"/>
      <c r="BJ574" s="54"/>
      <c r="BK574" s="54"/>
      <c r="BL574" s="54" t="s">
        <v>1922</v>
      </c>
      <c r="BM574" s="54"/>
      <c r="BN574" s="54"/>
      <c r="BO574" s="54"/>
      <c r="BP574" s="54"/>
      <c r="BQ574" s="54"/>
      <c r="BR574" s="61"/>
    </row>
    <row r="575" spans="20:70" s="53" customFormat="1" x14ac:dyDescent="0.25">
      <c r="T575" s="94">
        <v>3712</v>
      </c>
      <c r="U575" s="54" t="s">
        <v>718</v>
      </c>
      <c r="V575" s="62">
        <v>45664.557638888888</v>
      </c>
      <c r="W575" s="54" t="s">
        <v>575</v>
      </c>
      <c r="X575" s="54" t="s">
        <v>719</v>
      </c>
      <c r="Y575" s="54">
        <v>5</v>
      </c>
      <c r="Z575" s="54" t="s">
        <v>4</v>
      </c>
      <c r="AA575" s="54" t="s">
        <v>626</v>
      </c>
      <c r="AB575" s="54" t="s">
        <v>621</v>
      </c>
      <c r="AC575" s="54" t="s">
        <v>1</v>
      </c>
      <c r="AD575" s="54" t="s">
        <v>1862</v>
      </c>
      <c r="AE575" s="54" t="s">
        <v>604</v>
      </c>
      <c r="AF575" s="54" t="s">
        <v>716</v>
      </c>
      <c r="AG575" s="54" t="s">
        <v>658</v>
      </c>
      <c r="AH575" s="54"/>
      <c r="AI575" s="54"/>
      <c r="AJ575" s="54" t="s">
        <v>688</v>
      </c>
      <c r="AK575" s="54" t="s">
        <v>432</v>
      </c>
      <c r="AL575" s="54" t="s">
        <v>445</v>
      </c>
      <c r="AM575" s="64" t="s">
        <v>874</v>
      </c>
      <c r="AN575" s="120">
        <v>44.616666666639503</v>
      </c>
      <c r="AO575" s="57" t="s">
        <v>410</v>
      </c>
      <c r="AP575" s="54" t="s">
        <v>26</v>
      </c>
      <c r="AQ575" s="54" t="s">
        <v>27</v>
      </c>
      <c r="AR575" s="54" t="s">
        <v>1953</v>
      </c>
      <c r="AS575" s="54" t="s">
        <v>2022</v>
      </c>
      <c r="AT575" s="54" t="s">
        <v>2023</v>
      </c>
      <c r="AU575" s="120">
        <v>56.595664809238613</v>
      </c>
      <c r="AV575" s="120">
        <v>79.347934597577463</v>
      </c>
      <c r="AW575" s="120">
        <v>113.24160675439261</v>
      </c>
      <c r="AX575" s="60">
        <v>249.18520616120867</v>
      </c>
      <c r="AY575" s="52">
        <v>4.4798913268042941</v>
      </c>
      <c r="AZ575" s="52">
        <v>2</v>
      </c>
      <c r="BA575" s="52">
        <v>6.4798913268042941</v>
      </c>
      <c r="BB575" s="124">
        <v>1.6975593332095125</v>
      </c>
      <c r="BC575" s="54">
        <v>5</v>
      </c>
      <c r="BD575" s="54"/>
      <c r="BE575" s="54" t="s">
        <v>1657</v>
      </c>
      <c r="BF575" s="54">
        <v>44013</v>
      </c>
      <c r="BG575" s="54">
        <v>53003</v>
      </c>
      <c r="BH575" s="54">
        <v>44026</v>
      </c>
      <c r="BI575" s="54">
        <v>53011</v>
      </c>
      <c r="BJ575" s="54"/>
      <c r="BK575" s="54"/>
      <c r="BL575" s="54" t="s">
        <v>1914</v>
      </c>
      <c r="BM575" s="54" t="s">
        <v>1993</v>
      </c>
      <c r="BN575" s="54"/>
      <c r="BO575" s="54"/>
      <c r="BP575" s="54"/>
      <c r="BQ575" s="54"/>
      <c r="BR575" s="61"/>
    </row>
    <row r="576" spans="20:70" s="53" customFormat="1" x14ac:dyDescent="0.25">
      <c r="T576" s="106">
        <v>3713</v>
      </c>
      <c r="U576" s="33" t="s">
        <v>718</v>
      </c>
      <c r="V576" s="39">
        <v>45664.561805555553</v>
      </c>
      <c r="W576" s="33" t="s">
        <v>649</v>
      </c>
      <c r="X576" s="33" t="s">
        <v>744</v>
      </c>
      <c r="Y576" s="33">
        <v>14</v>
      </c>
      <c r="Z576" s="33" t="s">
        <v>6</v>
      </c>
      <c r="AA576" s="33" t="s">
        <v>637</v>
      </c>
      <c r="AB576" s="33" t="s">
        <v>620</v>
      </c>
      <c r="AC576" s="33" t="s">
        <v>1</v>
      </c>
      <c r="AD576" s="33" t="s">
        <v>1862</v>
      </c>
      <c r="AE576" s="33" t="s">
        <v>604</v>
      </c>
      <c r="AF576" s="33" t="s">
        <v>1902</v>
      </c>
      <c r="AG576" s="33" t="s">
        <v>1887</v>
      </c>
      <c r="AH576" s="33"/>
      <c r="AI576" s="33"/>
      <c r="AJ576" s="33" t="s">
        <v>688</v>
      </c>
      <c r="AK576" s="33" t="s">
        <v>453</v>
      </c>
      <c r="AL576" s="33" t="s">
        <v>453</v>
      </c>
      <c r="AM576" s="67" t="s">
        <v>874</v>
      </c>
      <c r="AN576" s="119">
        <v>44.516666666662786</v>
      </c>
      <c r="AO576" s="43" t="s">
        <v>410</v>
      </c>
      <c r="AP576" s="33" t="s">
        <v>16</v>
      </c>
      <c r="AQ576" s="33" t="s">
        <v>59</v>
      </c>
      <c r="AR576" s="33" t="s">
        <v>2024</v>
      </c>
      <c r="AS576" s="33" t="s">
        <v>2025</v>
      </c>
      <c r="AT576" s="33" t="s">
        <v>1952</v>
      </c>
      <c r="AU576" s="119">
        <v>161.3904705170705</v>
      </c>
      <c r="AV576" s="119">
        <v>24.17466619207562</v>
      </c>
      <c r="AW576" s="119">
        <v>182.8669128167007</v>
      </c>
      <c r="AX576" s="46">
        <v>368.43204952584682</v>
      </c>
      <c r="AY576" s="48">
        <v>5.8650831110118338</v>
      </c>
      <c r="AZ576" s="48">
        <v>2</v>
      </c>
      <c r="BA576" s="48">
        <v>7.8650831110118338</v>
      </c>
      <c r="BB576" s="123">
        <v>1.3985866194597483</v>
      </c>
      <c r="BC576" s="33">
        <v>14</v>
      </c>
      <c r="BD576" s="33"/>
      <c r="BE576" s="33" t="s">
        <v>1489</v>
      </c>
      <c r="BF576" s="33" t="s">
        <v>1315</v>
      </c>
      <c r="BG576" s="33" t="s">
        <v>1316</v>
      </c>
      <c r="BH576" s="33" t="s">
        <v>1315</v>
      </c>
      <c r="BI576" s="33" t="s">
        <v>1316</v>
      </c>
      <c r="BJ576" s="33" t="s">
        <v>1315</v>
      </c>
      <c r="BK576" s="33" t="s">
        <v>1316</v>
      </c>
      <c r="BL576" s="33" t="s">
        <v>1054</v>
      </c>
      <c r="BM576" s="33" t="s">
        <v>1054</v>
      </c>
      <c r="BN576" s="33" t="s">
        <v>1054</v>
      </c>
      <c r="BO576" s="33" t="s">
        <v>1054</v>
      </c>
      <c r="BP576" s="33"/>
      <c r="BQ576" s="33"/>
      <c r="BR576" s="49"/>
    </row>
    <row r="577" spans="20:70" s="53" customFormat="1" x14ac:dyDescent="0.25">
      <c r="T577" s="106">
        <v>3713</v>
      </c>
      <c r="U577" s="33" t="s">
        <v>718</v>
      </c>
      <c r="V577" s="39">
        <v>45664.561805555553</v>
      </c>
      <c r="W577" s="33" t="s">
        <v>649</v>
      </c>
      <c r="X577" s="33" t="s">
        <v>744</v>
      </c>
      <c r="Y577" s="33">
        <v>14</v>
      </c>
      <c r="Z577" s="33" t="s">
        <v>6</v>
      </c>
      <c r="AA577" s="33" t="s">
        <v>637</v>
      </c>
      <c r="AB577" s="33" t="s">
        <v>620</v>
      </c>
      <c r="AC577" s="33" t="s">
        <v>1</v>
      </c>
      <c r="AD577" s="33" t="s">
        <v>1862</v>
      </c>
      <c r="AE577" s="33" t="s">
        <v>604</v>
      </c>
      <c r="AF577" s="33" t="s">
        <v>1902</v>
      </c>
      <c r="AG577" s="33" t="s">
        <v>1887</v>
      </c>
      <c r="AH577" s="33"/>
      <c r="AI577" s="33"/>
      <c r="AJ577" s="33" t="s">
        <v>688</v>
      </c>
      <c r="AK577" s="33" t="s">
        <v>453</v>
      </c>
      <c r="AL577" s="33" t="s">
        <v>453</v>
      </c>
      <c r="AM577" s="67" t="s">
        <v>874</v>
      </c>
      <c r="AN577" s="119">
        <v>44.516666666662786</v>
      </c>
      <c r="AO577" s="43" t="s">
        <v>410</v>
      </c>
      <c r="AP577" s="33" t="s">
        <v>16</v>
      </c>
      <c r="AQ577" s="33" t="s">
        <v>59</v>
      </c>
      <c r="AR577" s="33" t="s">
        <v>2024</v>
      </c>
      <c r="AS577" s="33" t="s">
        <v>2025</v>
      </c>
      <c r="AT577" s="33" t="s">
        <v>1952</v>
      </c>
      <c r="AU577" s="119">
        <v>161.3904705170705</v>
      </c>
      <c r="AV577" s="119">
        <v>24.17466619207562</v>
      </c>
      <c r="AW577" s="119">
        <v>182.8669128167007</v>
      </c>
      <c r="AX577" s="46">
        <v>368.43204952584682</v>
      </c>
      <c r="AY577" s="48">
        <v>5.8650831110118338</v>
      </c>
      <c r="AZ577" s="48">
        <v>2</v>
      </c>
      <c r="BA577" s="48">
        <v>7.8650831110118338</v>
      </c>
      <c r="BB577" s="123">
        <v>1.3985866194597483</v>
      </c>
      <c r="BC577" s="33">
        <v>14</v>
      </c>
      <c r="BD577" s="33"/>
      <c r="BE577" s="33" t="s">
        <v>1489</v>
      </c>
      <c r="BF577" s="33" t="s">
        <v>1315</v>
      </c>
      <c r="BG577" s="33" t="s">
        <v>1316</v>
      </c>
      <c r="BH577" s="33" t="s">
        <v>1317</v>
      </c>
      <c r="BI577" s="33" t="s">
        <v>1318</v>
      </c>
      <c r="BJ577" s="33" t="s">
        <v>1317</v>
      </c>
      <c r="BK577" s="33" t="s">
        <v>1318</v>
      </c>
      <c r="BL577" s="33" t="s">
        <v>1054</v>
      </c>
      <c r="BM577" s="33" t="s">
        <v>1054</v>
      </c>
      <c r="BN577" s="33" t="s">
        <v>1921</v>
      </c>
      <c r="BO577" s="33" t="s">
        <v>1921</v>
      </c>
      <c r="BP577" s="33"/>
      <c r="BQ577" s="33"/>
      <c r="BR577" s="49"/>
    </row>
    <row r="578" spans="20:70" s="53" customFormat="1" x14ac:dyDescent="0.25">
      <c r="T578" s="106">
        <v>3713</v>
      </c>
      <c r="U578" s="33" t="s">
        <v>718</v>
      </c>
      <c r="V578" s="39">
        <v>45664.561805555553</v>
      </c>
      <c r="W578" s="33" t="s">
        <v>649</v>
      </c>
      <c r="X578" s="33" t="s">
        <v>744</v>
      </c>
      <c r="Y578" s="33">
        <v>14</v>
      </c>
      <c r="Z578" s="33" t="s">
        <v>6</v>
      </c>
      <c r="AA578" s="33" t="s">
        <v>637</v>
      </c>
      <c r="AB578" s="33" t="s">
        <v>620</v>
      </c>
      <c r="AC578" s="33" t="s">
        <v>1</v>
      </c>
      <c r="AD578" s="33" t="s">
        <v>1862</v>
      </c>
      <c r="AE578" s="33" t="s">
        <v>604</v>
      </c>
      <c r="AF578" s="33" t="s">
        <v>1902</v>
      </c>
      <c r="AG578" s="33" t="s">
        <v>1887</v>
      </c>
      <c r="AH578" s="33"/>
      <c r="AI578" s="33"/>
      <c r="AJ578" s="33" t="s">
        <v>688</v>
      </c>
      <c r="AK578" s="33" t="s">
        <v>453</v>
      </c>
      <c r="AL578" s="33" t="s">
        <v>453</v>
      </c>
      <c r="AM578" s="67" t="s">
        <v>874</v>
      </c>
      <c r="AN578" s="119">
        <v>44.516666666662786</v>
      </c>
      <c r="AO578" s="43" t="s">
        <v>410</v>
      </c>
      <c r="AP578" s="33" t="s">
        <v>16</v>
      </c>
      <c r="AQ578" s="33" t="s">
        <v>59</v>
      </c>
      <c r="AR578" s="33" t="s">
        <v>2024</v>
      </c>
      <c r="AS578" s="33" t="s">
        <v>2025</v>
      </c>
      <c r="AT578" s="33" t="s">
        <v>1952</v>
      </c>
      <c r="AU578" s="119">
        <v>161.3904705170705</v>
      </c>
      <c r="AV578" s="119">
        <v>24.17466619207562</v>
      </c>
      <c r="AW578" s="119">
        <v>182.8669128167007</v>
      </c>
      <c r="AX578" s="46">
        <v>368.43204952584682</v>
      </c>
      <c r="AY578" s="48">
        <v>5.8650831110118338</v>
      </c>
      <c r="AZ578" s="48">
        <v>2</v>
      </c>
      <c r="BA578" s="48">
        <v>7.8650831110118338</v>
      </c>
      <c r="BB578" s="123">
        <v>1.3985866194597483</v>
      </c>
      <c r="BC578" s="33">
        <v>14</v>
      </c>
      <c r="BD578" s="33"/>
      <c r="BE578" s="33" t="s">
        <v>1489</v>
      </c>
      <c r="BF578" s="33" t="s">
        <v>1317</v>
      </c>
      <c r="BG578" s="33" t="s">
        <v>1318</v>
      </c>
      <c r="BH578" s="33" t="s">
        <v>1317</v>
      </c>
      <c r="BI578" s="33" t="s">
        <v>1318</v>
      </c>
      <c r="BJ578" s="33"/>
      <c r="BK578" s="33"/>
      <c r="BL578" s="33" t="s">
        <v>1921</v>
      </c>
      <c r="BM578" s="33" t="s">
        <v>1921</v>
      </c>
      <c r="BN578" s="33"/>
      <c r="BO578" s="33"/>
      <c r="BP578" s="33"/>
      <c r="BQ578" s="33"/>
      <c r="BR578" s="49"/>
    </row>
    <row r="579" spans="20:70" x14ac:dyDescent="0.25">
      <c r="T579" s="180">
        <v>3715</v>
      </c>
      <c r="U579" s="181" t="s">
        <v>718</v>
      </c>
      <c r="V579" s="176">
        <v>45664.57916666667</v>
      </c>
      <c r="W579" s="181" t="s">
        <v>649</v>
      </c>
      <c r="X579" s="181" t="s">
        <v>5</v>
      </c>
      <c r="Y579" s="181">
        <v>1</v>
      </c>
      <c r="Z579" s="181" t="s">
        <v>6</v>
      </c>
      <c r="AA579" s="181" t="s">
        <v>620</v>
      </c>
      <c r="AB579" s="181" t="s">
        <v>620</v>
      </c>
      <c r="AC579" s="181" t="s">
        <v>1</v>
      </c>
      <c r="AD579" s="181" t="s">
        <v>1862</v>
      </c>
      <c r="AE579" s="181" t="s">
        <v>1909</v>
      </c>
      <c r="AF579" s="181" t="s">
        <v>1804</v>
      </c>
      <c r="AG579" s="181" t="s">
        <v>1887</v>
      </c>
      <c r="AH579" s="181"/>
      <c r="AI579" s="181"/>
      <c r="AJ579" s="181" t="s">
        <v>688</v>
      </c>
      <c r="AK579" s="181" t="s">
        <v>453</v>
      </c>
      <c r="AL579" s="181" t="s">
        <v>453</v>
      </c>
      <c r="AM579" s="178" t="s">
        <v>862</v>
      </c>
      <c r="AN579" s="184">
        <v>48.049999999988358</v>
      </c>
      <c r="AO579" s="194" t="s">
        <v>410</v>
      </c>
      <c r="AP579" s="181" t="s">
        <v>159</v>
      </c>
      <c r="AQ579" s="181" t="s">
        <v>59</v>
      </c>
      <c r="AR579" s="181" t="s">
        <v>2026</v>
      </c>
      <c r="AS579" s="181" t="s">
        <v>2027</v>
      </c>
      <c r="AT579" s="181" t="s">
        <v>1952</v>
      </c>
      <c r="AU579" s="184">
        <v>161.63928654965281</v>
      </c>
      <c r="AV579" s="184">
        <v>23.194943303475171</v>
      </c>
      <c r="AW579" s="184">
        <v>182.8669128167007</v>
      </c>
      <c r="AX579" s="195">
        <v>367.70114266982864</v>
      </c>
      <c r="AY579" s="188">
        <v>5.8458587467134517</v>
      </c>
      <c r="AZ579" s="188">
        <v>2</v>
      </c>
      <c r="BA579" s="188">
        <v>7.8458587467134517</v>
      </c>
      <c r="BB579" s="185">
        <v>1.4020135150416499</v>
      </c>
      <c r="BC579" s="181">
        <v>1</v>
      </c>
      <c r="BD579" s="181"/>
      <c r="BE579" s="181"/>
      <c r="BF579" s="181"/>
      <c r="BG579" s="181"/>
      <c r="BH579" s="181"/>
      <c r="BI579" s="181"/>
      <c r="BJ579" s="181"/>
      <c r="BK579" s="181"/>
      <c r="BL579" s="181"/>
      <c r="BM579" s="181"/>
      <c r="BN579" s="181"/>
      <c r="BO579" s="181"/>
      <c r="BP579" s="181"/>
      <c r="BQ579" s="181"/>
      <c r="BR579" s="192"/>
    </row>
    <row r="580" spans="20:70" s="53" customFormat="1" x14ac:dyDescent="0.25">
      <c r="T580" s="106">
        <v>3721</v>
      </c>
      <c r="U580" s="33" t="s">
        <v>718</v>
      </c>
      <c r="V580" s="39">
        <v>45664.806250000001</v>
      </c>
      <c r="W580" s="33" t="s">
        <v>1845</v>
      </c>
      <c r="X580" s="33" t="s">
        <v>744</v>
      </c>
      <c r="Y580" s="33">
        <v>10</v>
      </c>
      <c r="Z580" s="33" t="s">
        <v>492</v>
      </c>
      <c r="AA580" s="33" t="s">
        <v>621</v>
      </c>
      <c r="AB580" s="33" t="s">
        <v>621</v>
      </c>
      <c r="AC580" s="33" t="s">
        <v>1</v>
      </c>
      <c r="AD580" s="33" t="s">
        <v>1862</v>
      </c>
      <c r="AE580" s="33" t="s">
        <v>1923</v>
      </c>
      <c r="AF580" s="33" t="s">
        <v>696</v>
      </c>
      <c r="AG580" s="33" t="s">
        <v>1765</v>
      </c>
      <c r="AH580" s="33" t="s">
        <v>1846</v>
      </c>
      <c r="AI580" s="33"/>
      <c r="AJ580" s="33" t="s">
        <v>688</v>
      </c>
      <c r="AK580" s="33" t="s">
        <v>441</v>
      </c>
      <c r="AL580" s="33" t="s">
        <v>432</v>
      </c>
      <c r="AM580" s="67" t="s">
        <v>874</v>
      </c>
      <c r="AN580" s="119">
        <v>33.316666666651145</v>
      </c>
      <c r="AO580" s="43" t="s">
        <v>410</v>
      </c>
      <c r="AP580" s="33" t="s">
        <v>120</v>
      </c>
      <c r="AQ580" s="33" t="s">
        <v>108</v>
      </c>
      <c r="AR580" s="33" t="s">
        <v>1961</v>
      </c>
      <c r="AS580" s="33" t="s">
        <v>276</v>
      </c>
      <c r="AT580" s="33" t="s">
        <v>1954</v>
      </c>
      <c r="AU580" s="119" t="e">
        <v>#N/A</v>
      </c>
      <c r="AV580" s="119" t="e">
        <v>#N/A</v>
      </c>
      <c r="AW580" s="119">
        <v>72.774928224793584</v>
      </c>
      <c r="AX580" s="46" t="e">
        <v>#N/A</v>
      </c>
      <c r="AY580" s="48" t="e">
        <v>#N/A</v>
      </c>
      <c r="AZ580" s="48">
        <v>2</v>
      </c>
      <c r="BA580" s="48" t="e">
        <v>#N/A</v>
      </c>
      <c r="BB580" s="123" t="e">
        <v>#N/A</v>
      </c>
      <c r="BC580" s="33">
        <v>10</v>
      </c>
      <c r="BD580" s="33"/>
      <c r="BE580" s="33" t="s">
        <v>1657</v>
      </c>
      <c r="BF580" s="33">
        <v>44032</v>
      </c>
      <c r="BG580" s="33">
        <v>53005</v>
      </c>
      <c r="BH580" s="33">
        <v>44013</v>
      </c>
      <c r="BI580" s="33">
        <v>53003</v>
      </c>
      <c r="BJ580" s="33">
        <v>44045</v>
      </c>
      <c r="BK580" s="33">
        <v>53010</v>
      </c>
      <c r="BL580" s="33" t="s">
        <v>2044</v>
      </c>
      <c r="BM580" s="33" t="s">
        <v>2045</v>
      </c>
      <c r="BN580" s="33" t="s">
        <v>2046</v>
      </c>
      <c r="BO580" s="33"/>
      <c r="BP580" s="33"/>
      <c r="BQ580" s="33"/>
      <c r="BR580" s="49"/>
    </row>
    <row r="581" spans="20:70" s="53" customFormat="1" x14ac:dyDescent="0.25">
      <c r="T581" s="106">
        <v>3721</v>
      </c>
      <c r="U581" s="33" t="s">
        <v>718</v>
      </c>
      <c r="V581" s="39">
        <v>45664.806250000001</v>
      </c>
      <c r="W581" s="33" t="s">
        <v>1845</v>
      </c>
      <c r="X581" s="33" t="s">
        <v>744</v>
      </c>
      <c r="Y581" s="33">
        <v>10</v>
      </c>
      <c r="Z581" s="33" t="s">
        <v>492</v>
      </c>
      <c r="AA581" s="33" t="s">
        <v>621</v>
      </c>
      <c r="AB581" s="33" t="s">
        <v>621</v>
      </c>
      <c r="AC581" s="33" t="s">
        <v>1</v>
      </c>
      <c r="AD581" s="33" t="s">
        <v>1862</v>
      </c>
      <c r="AE581" s="33" t="s">
        <v>1923</v>
      </c>
      <c r="AF581" s="33" t="s">
        <v>696</v>
      </c>
      <c r="AG581" s="33" t="s">
        <v>1765</v>
      </c>
      <c r="AH581" s="33" t="s">
        <v>1846</v>
      </c>
      <c r="AI581" s="33"/>
      <c r="AJ581" s="33" t="s">
        <v>688</v>
      </c>
      <c r="AK581" s="33" t="s">
        <v>441</v>
      </c>
      <c r="AL581" s="33" t="s">
        <v>432</v>
      </c>
      <c r="AM581" s="67" t="s">
        <v>874</v>
      </c>
      <c r="AN581" s="119">
        <v>33.316666666651145</v>
      </c>
      <c r="AO581" s="43" t="s">
        <v>410</v>
      </c>
      <c r="AP581" s="33" t="s">
        <v>120</v>
      </c>
      <c r="AQ581" s="33" t="s">
        <v>108</v>
      </c>
      <c r="AR581" s="33" t="s">
        <v>1961</v>
      </c>
      <c r="AS581" s="33" t="s">
        <v>276</v>
      </c>
      <c r="AT581" s="33" t="s">
        <v>1954</v>
      </c>
      <c r="AU581" s="119" t="e">
        <v>#N/A</v>
      </c>
      <c r="AV581" s="119" t="e">
        <v>#N/A</v>
      </c>
      <c r="AW581" s="119">
        <v>72.774928224793584</v>
      </c>
      <c r="AX581" s="46" t="e">
        <v>#N/A</v>
      </c>
      <c r="AY581" s="48" t="e">
        <v>#N/A</v>
      </c>
      <c r="AZ581" s="48">
        <v>2</v>
      </c>
      <c r="BA581" s="48" t="e">
        <v>#N/A</v>
      </c>
      <c r="BB581" s="123" t="e">
        <v>#N/A</v>
      </c>
      <c r="BC581" s="33">
        <v>10</v>
      </c>
      <c r="BD581" s="33"/>
      <c r="BE581" s="33" t="s">
        <v>1657</v>
      </c>
      <c r="BF581" s="33">
        <v>44026</v>
      </c>
      <c r="BG581" s="33">
        <v>53011</v>
      </c>
      <c r="BH581" s="33">
        <v>44036</v>
      </c>
      <c r="BI581" s="33">
        <v>53006</v>
      </c>
      <c r="BJ581" s="33">
        <v>44037</v>
      </c>
      <c r="BK581" s="33">
        <v>53007</v>
      </c>
      <c r="BL581" s="33" t="s">
        <v>2047</v>
      </c>
      <c r="BM581" s="33" t="s">
        <v>2003</v>
      </c>
      <c r="BN581" s="33" t="s">
        <v>2004</v>
      </c>
      <c r="BO581" s="33"/>
      <c r="BP581" s="33"/>
      <c r="BQ581" s="33"/>
      <c r="BR581" s="49"/>
    </row>
    <row r="582" spans="20:70" s="53" customFormat="1" x14ac:dyDescent="0.25">
      <c r="T582" s="106">
        <v>3721</v>
      </c>
      <c r="U582" s="33" t="s">
        <v>718</v>
      </c>
      <c r="V582" s="39">
        <v>45664.806250000001</v>
      </c>
      <c r="W582" s="33" t="s">
        <v>1845</v>
      </c>
      <c r="X582" s="33" t="s">
        <v>744</v>
      </c>
      <c r="Y582" s="33">
        <v>10</v>
      </c>
      <c r="Z582" s="33" t="s">
        <v>492</v>
      </c>
      <c r="AA582" s="33" t="s">
        <v>621</v>
      </c>
      <c r="AB582" s="33" t="s">
        <v>621</v>
      </c>
      <c r="AC582" s="33" t="s">
        <v>1</v>
      </c>
      <c r="AD582" s="33" t="s">
        <v>1862</v>
      </c>
      <c r="AE582" s="33" t="s">
        <v>1923</v>
      </c>
      <c r="AF582" s="33" t="s">
        <v>696</v>
      </c>
      <c r="AG582" s="33" t="s">
        <v>1765</v>
      </c>
      <c r="AH582" s="33" t="s">
        <v>1846</v>
      </c>
      <c r="AI582" s="33"/>
      <c r="AJ582" s="33" t="s">
        <v>688</v>
      </c>
      <c r="AK582" s="33" t="s">
        <v>441</v>
      </c>
      <c r="AL582" s="33" t="s">
        <v>432</v>
      </c>
      <c r="AM582" s="67" t="s">
        <v>874</v>
      </c>
      <c r="AN582" s="119">
        <v>33.316666666651145</v>
      </c>
      <c r="AO582" s="43" t="s">
        <v>410</v>
      </c>
      <c r="AP582" s="33" t="s">
        <v>120</v>
      </c>
      <c r="AQ582" s="33" t="s">
        <v>108</v>
      </c>
      <c r="AR582" s="33" t="s">
        <v>1961</v>
      </c>
      <c r="AS582" s="33" t="s">
        <v>276</v>
      </c>
      <c r="AT582" s="33" t="s">
        <v>1954</v>
      </c>
      <c r="AU582" s="119" t="e">
        <v>#N/A</v>
      </c>
      <c r="AV582" s="119" t="e">
        <v>#N/A</v>
      </c>
      <c r="AW582" s="119">
        <v>72.774928224793584</v>
      </c>
      <c r="AX582" s="46" t="e">
        <v>#N/A</v>
      </c>
      <c r="AY582" s="48" t="e">
        <v>#N/A</v>
      </c>
      <c r="AZ582" s="48">
        <v>2</v>
      </c>
      <c r="BA582" s="48" t="e">
        <v>#N/A</v>
      </c>
      <c r="BB582" s="123" t="e">
        <v>#N/A</v>
      </c>
      <c r="BC582" s="33">
        <v>10</v>
      </c>
      <c r="BD582" s="33"/>
      <c r="BE582" s="33" t="s">
        <v>1657</v>
      </c>
      <c r="BF582" s="33">
        <v>44039</v>
      </c>
      <c r="BG582" s="33">
        <v>53008</v>
      </c>
      <c r="BH582" s="33"/>
      <c r="BI582" s="33"/>
      <c r="BJ582" s="33"/>
      <c r="BK582" s="33"/>
      <c r="BL582" s="33" t="s">
        <v>2048</v>
      </c>
      <c r="BM582" s="33"/>
      <c r="BN582" s="33"/>
      <c r="BO582" s="33"/>
      <c r="BP582" s="33"/>
      <c r="BQ582" s="33"/>
      <c r="BR582" s="49"/>
    </row>
    <row r="583" spans="20:70" s="53" customFormat="1" x14ac:dyDescent="0.25">
      <c r="T583" s="106">
        <v>3721</v>
      </c>
      <c r="U583" s="33" t="s">
        <v>718</v>
      </c>
      <c r="V583" s="39">
        <v>45664.806250000001</v>
      </c>
      <c r="W583" s="33" t="s">
        <v>1845</v>
      </c>
      <c r="X583" s="33" t="s">
        <v>744</v>
      </c>
      <c r="Y583" s="33">
        <v>10</v>
      </c>
      <c r="Z583" s="33" t="s">
        <v>492</v>
      </c>
      <c r="AA583" s="33" t="s">
        <v>621</v>
      </c>
      <c r="AB583" s="33" t="s">
        <v>621</v>
      </c>
      <c r="AC583" s="33" t="s">
        <v>1</v>
      </c>
      <c r="AD583" s="33" t="s">
        <v>1862</v>
      </c>
      <c r="AE583" s="33" t="s">
        <v>1923</v>
      </c>
      <c r="AF583" s="33" t="s">
        <v>696</v>
      </c>
      <c r="AG583" s="33" t="s">
        <v>1765</v>
      </c>
      <c r="AH583" s="33" t="s">
        <v>1846</v>
      </c>
      <c r="AI583" s="33"/>
      <c r="AJ583" s="33" t="s">
        <v>688</v>
      </c>
      <c r="AK583" s="33" t="s">
        <v>441</v>
      </c>
      <c r="AL583" s="33" t="s">
        <v>432</v>
      </c>
      <c r="AM583" s="67" t="s">
        <v>874</v>
      </c>
      <c r="AN583" s="119">
        <v>33.316666666651145</v>
      </c>
      <c r="AO583" s="43" t="s">
        <v>410</v>
      </c>
      <c r="AP583" s="33" t="s">
        <v>120</v>
      </c>
      <c r="AQ583" s="33" t="s">
        <v>108</v>
      </c>
      <c r="AR583" s="33" t="s">
        <v>1961</v>
      </c>
      <c r="AS583" s="33" t="s">
        <v>276</v>
      </c>
      <c r="AT583" s="33" t="s">
        <v>1954</v>
      </c>
      <c r="AU583" s="119" t="e">
        <v>#N/A</v>
      </c>
      <c r="AV583" s="119" t="e">
        <v>#N/A</v>
      </c>
      <c r="AW583" s="119">
        <v>72.774928224793584</v>
      </c>
      <c r="AX583" s="46" t="e">
        <v>#N/A</v>
      </c>
      <c r="AY583" s="48" t="e">
        <v>#N/A</v>
      </c>
      <c r="AZ583" s="48">
        <v>2</v>
      </c>
      <c r="BA583" s="48" t="e">
        <v>#N/A</v>
      </c>
      <c r="BB583" s="123" t="e">
        <v>#N/A</v>
      </c>
      <c r="BC583" s="33">
        <v>10</v>
      </c>
      <c r="BD583" s="33"/>
      <c r="BE583" s="33" t="s">
        <v>1657</v>
      </c>
      <c r="BF583" s="33">
        <v>44036</v>
      </c>
      <c r="BG583" s="33">
        <v>53006</v>
      </c>
      <c r="BH583" s="33">
        <v>44039</v>
      </c>
      <c r="BI583" s="33">
        <v>53008</v>
      </c>
      <c r="BJ583" s="33"/>
      <c r="BK583" s="33"/>
      <c r="BL583" s="33" t="s">
        <v>2049</v>
      </c>
      <c r="BM583" s="33" t="s">
        <v>2002</v>
      </c>
      <c r="BN583" s="33"/>
      <c r="BO583" s="33"/>
      <c r="BP583" s="33"/>
      <c r="BQ583" s="33"/>
      <c r="BR583" s="49"/>
    </row>
    <row r="584" spans="20:70" s="53" customFormat="1" x14ac:dyDescent="0.25">
      <c r="T584" s="106">
        <v>3721</v>
      </c>
      <c r="U584" s="33" t="s">
        <v>718</v>
      </c>
      <c r="V584" s="39">
        <v>45664.806250000001</v>
      </c>
      <c r="W584" s="33" t="s">
        <v>1845</v>
      </c>
      <c r="X584" s="33" t="s">
        <v>5</v>
      </c>
      <c r="Y584" s="33">
        <v>10</v>
      </c>
      <c r="Z584" s="33" t="s">
        <v>492</v>
      </c>
      <c r="AA584" s="33" t="s">
        <v>621</v>
      </c>
      <c r="AB584" s="33" t="s">
        <v>621</v>
      </c>
      <c r="AC584" s="33" t="s">
        <v>1</v>
      </c>
      <c r="AD584" s="33" t="s">
        <v>1862</v>
      </c>
      <c r="AE584" s="33" t="s">
        <v>1923</v>
      </c>
      <c r="AF584" s="33" t="s">
        <v>696</v>
      </c>
      <c r="AG584" s="33" t="s">
        <v>1765</v>
      </c>
      <c r="AH584" s="33" t="s">
        <v>1846</v>
      </c>
      <c r="AI584" s="33"/>
      <c r="AJ584" s="33" t="s">
        <v>688</v>
      </c>
      <c r="AK584" s="33" t="s">
        <v>441</v>
      </c>
      <c r="AL584" s="33" t="s">
        <v>432</v>
      </c>
      <c r="AM584" s="67" t="s">
        <v>874</v>
      </c>
      <c r="AN584" s="119">
        <v>33.316666666651145</v>
      </c>
      <c r="AO584" s="43" t="s">
        <v>410</v>
      </c>
      <c r="AP584" s="33" t="s">
        <v>120</v>
      </c>
      <c r="AQ584" s="33" t="s">
        <v>108</v>
      </c>
      <c r="AR584" s="33" t="s">
        <v>1961</v>
      </c>
      <c r="AS584" s="33" t="s">
        <v>276</v>
      </c>
      <c r="AT584" s="33" t="s">
        <v>1954</v>
      </c>
      <c r="AU584" s="119" t="e">
        <v>#N/A</v>
      </c>
      <c r="AV584" s="119" t="e">
        <v>#N/A</v>
      </c>
      <c r="AW584" s="119">
        <v>72.774928224793584</v>
      </c>
      <c r="AX584" s="46" t="e">
        <v>#N/A</v>
      </c>
      <c r="AY584" s="48" t="e">
        <v>#N/A</v>
      </c>
      <c r="AZ584" s="48">
        <v>2</v>
      </c>
      <c r="BA584" s="48" t="e">
        <v>#N/A</v>
      </c>
      <c r="BB584" s="123" t="e">
        <v>#N/A</v>
      </c>
      <c r="BC584" s="33">
        <v>1</v>
      </c>
      <c r="BD584" s="33"/>
      <c r="BE584" s="33" t="s">
        <v>1657</v>
      </c>
      <c r="BF584" s="33">
        <v>44036</v>
      </c>
      <c r="BG584" s="33" t="s">
        <v>2050</v>
      </c>
      <c r="BH584" s="33"/>
      <c r="BI584" s="33"/>
      <c r="BJ584" s="33"/>
      <c r="BK584" s="33"/>
      <c r="BL584" s="33" t="s">
        <v>2049</v>
      </c>
      <c r="BM584" s="33"/>
      <c r="BN584" s="33"/>
      <c r="BO584" s="33"/>
      <c r="BP584" s="33"/>
      <c r="BQ584" s="33"/>
      <c r="BR584" s="49"/>
    </row>
    <row r="585" spans="20:70" x14ac:dyDescent="0.25">
      <c r="T585" s="180">
        <v>3724</v>
      </c>
      <c r="U585" s="181" t="s">
        <v>717</v>
      </c>
      <c r="V585" s="176">
        <v>45664.836111111108</v>
      </c>
      <c r="W585" s="181" t="s">
        <v>1928</v>
      </c>
      <c r="X585" s="181" t="s">
        <v>500</v>
      </c>
      <c r="Y585" s="181">
        <v>1</v>
      </c>
      <c r="Z585" s="181" t="s">
        <v>543</v>
      </c>
      <c r="AA585" s="181" t="s">
        <v>620</v>
      </c>
      <c r="AB585" s="181" t="s">
        <v>621</v>
      </c>
      <c r="AC585" s="181" t="s">
        <v>1</v>
      </c>
      <c r="AD585" s="181" t="s">
        <v>1862</v>
      </c>
      <c r="AE585" s="181" t="s">
        <v>604</v>
      </c>
      <c r="AF585" s="181" t="s">
        <v>636</v>
      </c>
      <c r="AG585" s="181" t="s">
        <v>1509</v>
      </c>
      <c r="AH585" s="181" t="s">
        <v>1929</v>
      </c>
      <c r="AI585" s="181"/>
      <c r="AJ585" s="181" t="s">
        <v>688</v>
      </c>
      <c r="AK585" s="181" t="s">
        <v>478</v>
      </c>
      <c r="AL585" s="181" t="s">
        <v>479</v>
      </c>
      <c r="AM585" s="178" t="s">
        <v>874</v>
      </c>
      <c r="AN585" s="184">
        <v>37.933333333348855</v>
      </c>
      <c r="AO585" s="194" t="s">
        <v>410</v>
      </c>
      <c r="AP585" s="181" t="s">
        <v>404</v>
      </c>
      <c r="AQ585" s="181" t="s">
        <v>403</v>
      </c>
      <c r="AR585" s="181" t="s">
        <v>2028</v>
      </c>
      <c r="AS585" s="181" t="s">
        <v>2029</v>
      </c>
      <c r="AT585" s="181" t="s">
        <v>2030</v>
      </c>
      <c r="AU585" s="184">
        <v>1045.5237909233861</v>
      </c>
      <c r="AV585" s="184">
        <v>36.736785764432447</v>
      </c>
      <c r="AW585" s="184">
        <v>1017.5349429149491</v>
      </c>
      <c r="AX585" s="195">
        <v>2099.7955196027674</v>
      </c>
      <c r="AY585" s="188">
        <v>32.603760095137503</v>
      </c>
      <c r="AZ585" s="188">
        <v>2</v>
      </c>
      <c r="BA585" s="188">
        <v>34.603760095137503</v>
      </c>
      <c r="BB585" s="185">
        <v>0.31788452959323671</v>
      </c>
      <c r="BC585" s="181">
        <v>1</v>
      </c>
      <c r="BD585" s="181"/>
      <c r="BE585" s="181" t="s">
        <v>1489</v>
      </c>
      <c r="BF585" s="181" t="s">
        <v>1354</v>
      </c>
      <c r="BG585" s="181" t="s">
        <v>1355</v>
      </c>
      <c r="BH585" s="181"/>
      <c r="BI585" s="181"/>
      <c r="BJ585" s="181"/>
      <c r="BK585" s="181"/>
      <c r="BL585" s="181" t="s">
        <v>982</v>
      </c>
      <c r="BM585" s="181"/>
      <c r="BN585" s="181"/>
      <c r="BO585" s="181"/>
      <c r="BP585" s="181"/>
      <c r="BQ585" s="181"/>
      <c r="BR585" s="192"/>
    </row>
    <row r="586" spans="20:70" x14ac:dyDescent="0.25">
      <c r="T586" s="182">
        <v>3729</v>
      </c>
      <c r="U586" s="183" t="s">
        <v>742</v>
      </c>
      <c r="V586" s="177">
        <v>45664.844444444447</v>
      </c>
      <c r="W586" s="183" t="s">
        <v>1124</v>
      </c>
      <c r="X586" s="183" t="s">
        <v>489</v>
      </c>
      <c r="Y586" s="183">
        <v>1</v>
      </c>
      <c r="Z586" s="183" t="s">
        <v>533</v>
      </c>
      <c r="AA586" s="183" t="s">
        <v>620</v>
      </c>
      <c r="AB586" s="183" t="s">
        <v>624</v>
      </c>
      <c r="AC586" s="183" t="s">
        <v>531</v>
      </c>
      <c r="AD586" s="183" t="s">
        <v>1862</v>
      </c>
      <c r="AE586" s="183" t="s">
        <v>593</v>
      </c>
      <c r="AF586" s="183" t="s">
        <v>1672</v>
      </c>
      <c r="AG586" s="183" t="s">
        <v>590</v>
      </c>
      <c r="AH586" s="183"/>
      <c r="AI586" s="183" t="s">
        <v>630</v>
      </c>
      <c r="AJ586" s="183" t="s">
        <v>688</v>
      </c>
      <c r="AK586" s="183" t="s">
        <v>439</v>
      </c>
      <c r="AL586" s="183" t="s">
        <v>452</v>
      </c>
      <c r="AM586" s="179" t="s">
        <v>874</v>
      </c>
      <c r="AN586" s="186">
        <v>38.733333333337214</v>
      </c>
      <c r="AO586" s="196" t="s">
        <v>410</v>
      </c>
      <c r="AP586" s="183" t="s">
        <v>69</v>
      </c>
      <c r="AQ586" s="183" t="s">
        <v>125</v>
      </c>
      <c r="AR586" s="183" t="s">
        <v>2031</v>
      </c>
      <c r="AS586" s="183" t="s">
        <v>2032</v>
      </c>
      <c r="AT586" s="183" t="s">
        <v>1968</v>
      </c>
      <c r="AU586" s="186">
        <v>90.805731876330981</v>
      </c>
      <c r="AV586" s="186">
        <v>155.50267584698111</v>
      </c>
      <c r="AW586" s="186">
        <v>183.86468584850269</v>
      </c>
      <c r="AX586" s="197">
        <v>430.17309357181477</v>
      </c>
      <c r="AY586" s="189">
        <v>7.884585224745412</v>
      </c>
      <c r="AZ586" s="189">
        <v>2</v>
      </c>
      <c r="BA586" s="189">
        <v>9.8845852247454111</v>
      </c>
      <c r="BB586" s="187">
        <v>1.1128438624275525</v>
      </c>
      <c r="BC586" s="183">
        <v>1</v>
      </c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93"/>
    </row>
    <row r="587" spans="20:70" s="53" customFormat="1" x14ac:dyDescent="0.25">
      <c r="T587" s="94">
        <v>3731</v>
      </c>
      <c r="U587" s="54" t="s">
        <v>742</v>
      </c>
      <c r="V587" s="62">
        <v>45664.84652777778</v>
      </c>
      <c r="W587" s="54" t="s">
        <v>1124</v>
      </c>
      <c r="X587" s="54" t="s">
        <v>493</v>
      </c>
      <c r="Y587" s="54">
        <v>1</v>
      </c>
      <c r="Z587" s="54" t="s">
        <v>533</v>
      </c>
      <c r="AA587" s="54" t="s">
        <v>620</v>
      </c>
      <c r="AB587" s="54" t="s">
        <v>624</v>
      </c>
      <c r="AC587" s="54" t="s">
        <v>531</v>
      </c>
      <c r="AD587" s="54" t="s">
        <v>1862</v>
      </c>
      <c r="AE587" s="54" t="s">
        <v>593</v>
      </c>
      <c r="AF587" s="54" t="s">
        <v>1933</v>
      </c>
      <c r="AG587" s="54" t="s">
        <v>590</v>
      </c>
      <c r="AH587" s="54"/>
      <c r="AI587" s="54" t="s">
        <v>630</v>
      </c>
      <c r="AJ587" s="54" t="s">
        <v>688</v>
      </c>
      <c r="AK587" s="54" t="s">
        <v>427</v>
      </c>
      <c r="AL587" s="54" t="s">
        <v>452</v>
      </c>
      <c r="AM587" s="64" t="s">
        <v>874</v>
      </c>
      <c r="AN587" s="120">
        <v>38.683333333348855</v>
      </c>
      <c r="AO587" s="57" t="s">
        <v>410</v>
      </c>
      <c r="AP587" s="54" t="s">
        <v>85</v>
      </c>
      <c r="AQ587" s="54" t="s">
        <v>125</v>
      </c>
      <c r="AR587" s="54" t="s">
        <v>2033</v>
      </c>
      <c r="AS587" s="54" t="s">
        <v>2034</v>
      </c>
      <c r="AT587" s="54" t="s">
        <v>1968</v>
      </c>
      <c r="AU587" s="120">
        <v>82.03488364007238</v>
      </c>
      <c r="AV587" s="120">
        <v>132.97486336424799</v>
      </c>
      <c r="AW587" s="120">
        <v>183.86468584850269</v>
      </c>
      <c r="AX587" s="60">
        <v>398.87443285282308</v>
      </c>
      <c r="AY587" s="52">
        <v>7.2195829219694332</v>
      </c>
      <c r="AZ587" s="52">
        <v>2</v>
      </c>
      <c r="BA587" s="52">
        <v>9.2195829219694332</v>
      </c>
      <c r="BB587" s="124">
        <v>1.193112540241706</v>
      </c>
      <c r="BC587" s="54">
        <v>1</v>
      </c>
      <c r="BD587" s="54"/>
      <c r="BE587" s="33" t="s">
        <v>1657</v>
      </c>
      <c r="BF587" s="54">
        <v>44032</v>
      </c>
      <c r="BG587" s="54">
        <v>53005</v>
      </c>
      <c r="BH587" s="54"/>
      <c r="BI587" s="54"/>
      <c r="BJ587" s="54"/>
      <c r="BK587" s="54"/>
      <c r="BL587" s="54" t="s">
        <v>1095</v>
      </c>
      <c r="BM587" s="54"/>
      <c r="BN587" s="54"/>
      <c r="BO587" s="54"/>
      <c r="BP587" s="54"/>
      <c r="BQ587" s="54"/>
      <c r="BR587" s="61"/>
    </row>
    <row r="588" spans="20:70" x14ac:dyDescent="0.25">
      <c r="T588" s="182">
        <v>3736</v>
      </c>
      <c r="U588" s="183" t="s">
        <v>718</v>
      </c>
      <c r="V588" s="177">
        <v>45664.925694444442</v>
      </c>
      <c r="W588" s="183" t="s">
        <v>555</v>
      </c>
      <c r="X588" s="183" t="s">
        <v>744</v>
      </c>
      <c r="Y588" s="183">
        <v>10</v>
      </c>
      <c r="Z588" s="183" t="s">
        <v>523</v>
      </c>
      <c r="AA588" s="183" t="s">
        <v>672</v>
      </c>
      <c r="AB588" s="183" t="s">
        <v>621</v>
      </c>
      <c r="AC588" s="183" t="s">
        <v>1</v>
      </c>
      <c r="AD588" s="183" t="s">
        <v>1862</v>
      </c>
      <c r="AE588" s="183" t="s">
        <v>604</v>
      </c>
      <c r="AF588" s="183" t="s">
        <v>1937</v>
      </c>
      <c r="AG588" s="183" t="s">
        <v>755</v>
      </c>
      <c r="AH588" s="183"/>
      <c r="AI588" s="183"/>
      <c r="AJ588" s="183" t="s">
        <v>688</v>
      </c>
      <c r="AK588" s="183" t="s">
        <v>455</v>
      </c>
      <c r="AL588" s="183" t="s">
        <v>424</v>
      </c>
      <c r="AM588" s="179" t="s">
        <v>874</v>
      </c>
      <c r="AN588" s="186">
        <v>35.783333333325572</v>
      </c>
      <c r="AO588" s="196" t="s">
        <v>410</v>
      </c>
      <c r="AP588" s="183" t="s">
        <v>61</v>
      </c>
      <c r="AQ588" s="183" t="s">
        <v>48</v>
      </c>
      <c r="AR588" s="183" t="s">
        <v>2035</v>
      </c>
      <c r="AS588" s="183" t="s">
        <v>2036</v>
      </c>
      <c r="AT588" s="183" t="s">
        <v>2037</v>
      </c>
      <c r="AU588" s="186">
        <v>93.582467205538848</v>
      </c>
      <c r="AV588" s="186">
        <v>119.1951335698338</v>
      </c>
      <c r="AW588" s="186">
        <v>34.455746152950063</v>
      </c>
      <c r="AX588" s="197">
        <v>247.23334692832273</v>
      </c>
      <c r="AY588" s="189">
        <v>4.7744100451674125</v>
      </c>
      <c r="AZ588" s="189">
        <v>2</v>
      </c>
      <c r="BA588" s="189">
        <v>6.7744100451674125</v>
      </c>
      <c r="BB588" s="187">
        <v>1.6237576300606353</v>
      </c>
      <c r="BC588" s="183">
        <v>10</v>
      </c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93"/>
    </row>
    <row r="589" spans="20:70" s="53" customFormat="1" x14ac:dyDescent="0.25">
      <c r="T589" s="94">
        <v>3735</v>
      </c>
      <c r="U589" s="54" t="s">
        <v>718</v>
      </c>
      <c r="V589" s="62">
        <v>45664.928472222222</v>
      </c>
      <c r="W589" s="54" t="s">
        <v>566</v>
      </c>
      <c r="X589" s="54" t="s">
        <v>744</v>
      </c>
      <c r="Y589" s="54">
        <v>3</v>
      </c>
      <c r="Z589" s="54" t="s">
        <v>564</v>
      </c>
      <c r="AA589" s="54" t="s">
        <v>621</v>
      </c>
      <c r="AB589" s="54" t="s">
        <v>624</v>
      </c>
      <c r="AC589" s="54" t="s">
        <v>1</v>
      </c>
      <c r="AD589" s="54" t="s">
        <v>1862</v>
      </c>
      <c r="AE589" s="54" t="s">
        <v>604</v>
      </c>
      <c r="AF589" s="54" t="s">
        <v>855</v>
      </c>
      <c r="AG589" s="54" t="s">
        <v>1938</v>
      </c>
      <c r="AH589" s="54"/>
      <c r="AI589" s="54"/>
      <c r="AJ589" s="54" t="s">
        <v>688</v>
      </c>
      <c r="AK589" s="54" t="s">
        <v>477</v>
      </c>
      <c r="AL589" s="54" t="s">
        <v>1924</v>
      </c>
      <c r="AM589" s="64" t="s">
        <v>874</v>
      </c>
      <c r="AN589" s="120">
        <v>35.71666666661622</v>
      </c>
      <c r="AO589" s="57" t="s">
        <v>410</v>
      </c>
      <c r="AP589" s="54" t="s">
        <v>1230</v>
      </c>
      <c r="AQ589" s="54" t="s">
        <v>1925</v>
      </c>
      <c r="AR589" s="54" t="s">
        <v>2038</v>
      </c>
      <c r="AS589" s="54" t="s">
        <v>2039</v>
      </c>
      <c r="AT589" s="54" t="s">
        <v>2040</v>
      </c>
      <c r="AU589" s="120" t="e">
        <v>#N/A</v>
      </c>
      <c r="AV589" s="120" t="e">
        <v>#N/A</v>
      </c>
      <c r="AW589" s="120" t="e">
        <v>#N/A</v>
      </c>
      <c r="AX589" s="60" t="e">
        <v>#N/A</v>
      </c>
      <c r="AY589" s="52" t="e">
        <v>#N/A</v>
      </c>
      <c r="AZ589" s="52">
        <v>2</v>
      </c>
      <c r="BA589" s="52" t="e">
        <v>#N/A</v>
      </c>
      <c r="BB589" s="124" t="e">
        <v>#N/A</v>
      </c>
      <c r="BC589" s="54">
        <v>3</v>
      </c>
      <c r="BD589" s="54"/>
      <c r="BE589" s="54" t="s">
        <v>1752</v>
      </c>
      <c r="BF589" s="54" t="s">
        <v>1455</v>
      </c>
      <c r="BG589" s="54" t="s">
        <v>1456</v>
      </c>
      <c r="BH589" s="54" t="s">
        <v>1455</v>
      </c>
      <c r="BI589" s="54" t="s">
        <v>1456</v>
      </c>
      <c r="BJ589" s="54" t="s">
        <v>1455</v>
      </c>
      <c r="BK589" s="54" t="s">
        <v>1456</v>
      </c>
      <c r="BL589" s="54" t="s">
        <v>1169</v>
      </c>
      <c r="BM589" s="54"/>
      <c r="BN589" s="54"/>
      <c r="BO589" s="54"/>
      <c r="BP589" s="54"/>
      <c r="BQ589" s="54"/>
      <c r="BR589" s="61"/>
    </row>
    <row r="590" spans="20:70" s="53" customFormat="1" x14ac:dyDescent="0.25">
      <c r="T590" s="106">
        <v>3737</v>
      </c>
      <c r="U590" s="33" t="s">
        <v>743</v>
      </c>
      <c r="V590" s="39">
        <v>45665.057638888888</v>
      </c>
      <c r="W590" s="33" t="s">
        <v>521</v>
      </c>
      <c r="X590" s="33" t="s">
        <v>493</v>
      </c>
      <c r="Y590" s="33">
        <v>1</v>
      </c>
      <c r="Z590" s="33" t="s">
        <v>4</v>
      </c>
      <c r="AA590" s="33" t="s">
        <v>620</v>
      </c>
      <c r="AB590" s="33" t="s">
        <v>621</v>
      </c>
      <c r="AC590" s="33" t="s">
        <v>1</v>
      </c>
      <c r="AD590" s="33" t="s">
        <v>1862</v>
      </c>
      <c r="AE590" s="33" t="s">
        <v>604</v>
      </c>
      <c r="AF590" s="33" t="s">
        <v>410</v>
      </c>
      <c r="AG590" s="33" t="s">
        <v>1513</v>
      </c>
      <c r="AH590" s="33" t="s">
        <v>1939</v>
      </c>
      <c r="AI590" s="33"/>
      <c r="AJ590" s="33" t="s">
        <v>687</v>
      </c>
      <c r="AK590" s="33" t="s">
        <v>426</v>
      </c>
      <c r="AL590" s="33" t="s">
        <v>442</v>
      </c>
      <c r="AM590" s="67" t="s">
        <v>874</v>
      </c>
      <c r="AN590" s="119">
        <v>32.616666666639503</v>
      </c>
      <c r="AO590" s="43" t="s">
        <v>410</v>
      </c>
      <c r="AP590" s="33" t="s">
        <v>410</v>
      </c>
      <c r="AQ590" s="33" t="s">
        <v>28</v>
      </c>
      <c r="AR590" s="33" t="s">
        <v>935</v>
      </c>
      <c r="AS590" s="33" t="s">
        <v>2041</v>
      </c>
      <c r="AT590" s="33" t="s">
        <v>2041</v>
      </c>
      <c r="AU590" s="119" t="e">
        <v>#N/A</v>
      </c>
      <c r="AV590" s="119">
        <v>99.480964013468991</v>
      </c>
      <c r="AW590" s="119">
        <v>99.480964013468991</v>
      </c>
      <c r="AX590" s="46" t="e">
        <v>#N/A</v>
      </c>
      <c r="AY590" s="48" t="e">
        <v>#N/A</v>
      </c>
      <c r="AZ590" s="48">
        <v>2</v>
      </c>
      <c r="BA590" s="48" t="e">
        <v>#N/A</v>
      </c>
      <c r="BB590" s="123" t="e">
        <v>#N/A</v>
      </c>
      <c r="BC590" s="33">
        <v>1</v>
      </c>
      <c r="BD590" s="33"/>
      <c r="BE590" s="33" t="s">
        <v>1657</v>
      </c>
      <c r="BF590" s="33">
        <v>44032</v>
      </c>
      <c r="BG590" s="33">
        <v>53005</v>
      </c>
      <c r="BH590" s="33"/>
      <c r="BI590" s="33"/>
      <c r="BJ590" s="33"/>
      <c r="BK590" s="33"/>
      <c r="BL590" s="33" t="s">
        <v>2051</v>
      </c>
      <c r="BM590" s="33"/>
      <c r="BN590" s="33"/>
      <c r="BO590" s="33"/>
      <c r="BP590" s="33"/>
      <c r="BQ590" s="33"/>
      <c r="BR590" s="49"/>
    </row>
    <row r="591" spans="20:70" x14ac:dyDescent="0.25">
      <c r="T591" s="180">
        <v>3739</v>
      </c>
      <c r="U591" s="181" t="s">
        <v>718</v>
      </c>
      <c r="V591" s="176">
        <v>45665.366666666669</v>
      </c>
      <c r="W591" s="181" t="s">
        <v>1845</v>
      </c>
      <c r="X591" s="181" t="s">
        <v>5</v>
      </c>
      <c r="Y591" s="181">
        <v>1</v>
      </c>
      <c r="Z591" s="181" t="s">
        <v>492</v>
      </c>
      <c r="AA591" s="181" t="s">
        <v>620</v>
      </c>
      <c r="AB591" s="181" t="s">
        <v>620</v>
      </c>
      <c r="AC591" s="181" t="s">
        <v>1</v>
      </c>
      <c r="AD591" s="181" t="s">
        <v>1862</v>
      </c>
      <c r="AE591" s="181" t="s">
        <v>604</v>
      </c>
      <c r="AF591" s="181" t="s">
        <v>696</v>
      </c>
      <c r="AG591" s="181" t="s">
        <v>1765</v>
      </c>
      <c r="AH591" s="181" t="s">
        <v>1846</v>
      </c>
      <c r="AI591" s="181"/>
      <c r="AJ591" s="181" t="s">
        <v>688</v>
      </c>
      <c r="AK591" s="181" t="s">
        <v>441</v>
      </c>
      <c r="AL591" s="181" t="s">
        <v>432</v>
      </c>
      <c r="AM591" s="178" t="s">
        <v>874</v>
      </c>
      <c r="AN591" s="184">
        <v>25.199999999895226</v>
      </c>
      <c r="AO591" s="194" t="s">
        <v>410</v>
      </c>
      <c r="AP591" s="181" t="s">
        <v>120</v>
      </c>
      <c r="AQ591" s="181" t="s">
        <v>108</v>
      </c>
      <c r="AR591" s="181" t="s">
        <v>1961</v>
      </c>
      <c r="AS591" s="181" t="s">
        <v>276</v>
      </c>
      <c r="AT591" s="181" t="s">
        <v>1954</v>
      </c>
      <c r="AU591" s="184" t="e">
        <v>#N/A</v>
      </c>
      <c r="AV591" s="184" t="e">
        <v>#N/A</v>
      </c>
      <c r="AW591" s="184">
        <v>72.774928224793584</v>
      </c>
      <c r="AX591" s="195" t="e">
        <v>#N/A</v>
      </c>
      <c r="AY591" s="188" t="e">
        <v>#N/A</v>
      </c>
      <c r="AZ591" s="188">
        <v>2</v>
      </c>
      <c r="BA591" s="188" t="e">
        <v>#N/A</v>
      </c>
      <c r="BB591" s="185" t="e">
        <v>#N/A</v>
      </c>
      <c r="BC591" s="181">
        <v>1</v>
      </c>
      <c r="BD591" s="181"/>
      <c r="BE591" s="181"/>
      <c r="BF591" s="181"/>
      <c r="BG591" s="181"/>
      <c r="BH591" s="181"/>
      <c r="BI591" s="181"/>
      <c r="BJ591" s="181"/>
      <c r="BK591" s="181"/>
      <c r="BL591" s="181"/>
      <c r="BM591" s="181"/>
      <c r="BN591" s="181"/>
      <c r="BO591" s="181"/>
      <c r="BP591" s="181"/>
      <c r="BQ591" s="181"/>
      <c r="BR591" s="192"/>
    </row>
    <row r="592" spans="20:70" x14ac:dyDescent="0.25">
      <c r="T592" s="182">
        <v>3741</v>
      </c>
      <c r="U592" s="183" t="s">
        <v>745</v>
      </c>
      <c r="V592" s="177">
        <v>45665.455555555556</v>
      </c>
      <c r="W592" s="183" t="s">
        <v>539</v>
      </c>
      <c r="X592" s="183" t="s">
        <v>497</v>
      </c>
      <c r="Y592" s="183">
        <v>4</v>
      </c>
      <c r="Z592" s="183" t="s">
        <v>520</v>
      </c>
      <c r="AA592" s="183" t="s">
        <v>622</v>
      </c>
      <c r="AB592" s="183" t="s">
        <v>622</v>
      </c>
      <c r="AC592" s="183" t="s">
        <v>502</v>
      </c>
      <c r="AD592" s="183" t="s">
        <v>1862</v>
      </c>
      <c r="AE592" s="183" t="s">
        <v>600</v>
      </c>
      <c r="AF592" s="183" t="s">
        <v>663</v>
      </c>
      <c r="AG592" s="183" t="s">
        <v>490</v>
      </c>
      <c r="AH592" s="183"/>
      <c r="AI592" s="183"/>
      <c r="AJ592" s="183" t="s">
        <v>688</v>
      </c>
      <c r="AK592" s="183" t="s">
        <v>424</v>
      </c>
      <c r="AL592" s="183" t="s">
        <v>440</v>
      </c>
      <c r="AM592" s="179" t="s">
        <v>874</v>
      </c>
      <c r="AN592" s="186">
        <v>22.066666666651145</v>
      </c>
      <c r="AO592" s="196" t="s">
        <v>410</v>
      </c>
      <c r="AP592" s="183" t="s">
        <v>55</v>
      </c>
      <c r="AQ592" s="183" t="s">
        <v>123</v>
      </c>
      <c r="AR592" s="183" t="s">
        <v>1948</v>
      </c>
      <c r="AS592" s="183" t="s">
        <v>2018</v>
      </c>
      <c r="AT592" s="183" t="s">
        <v>1966</v>
      </c>
      <c r="AU592" s="186" t="e">
        <v>#N/A</v>
      </c>
      <c r="AV592" s="186" t="e">
        <v>#N/A</v>
      </c>
      <c r="AW592" s="186">
        <v>83.6870998237154</v>
      </c>
      <c r="AX592" s="197" t="e">
        <v>#N/A</v>
      </c>
      <c r="AY592" s="189" t="e">
        <v>#N/A</v>
      </c>
      <c r="AZ592" s="189">
        <v>2</v>
      </c>
      <c r="BA592" s="189" t="e">
        <v>#N/A</v>
      </c>
      <c r="BB592" s="187" t="e">
        <v>#N/A</v>
      </c>
      <c r="BC592" s="183">
        <v>4</v>
      </c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93"/>
    </row>
    <row r="593" spans="20:70" x14ac:dyDescent="0.25">
      <c r="T593" s="180">
        <v>3747</v>
      </c>
      <c r="U593" s="181" t="s">
        <v>803</v>
      </c>
      <c r="V593" s="176">
        <v>45665.539583333331</v>
      </c>
      <c r="W593" s="181" t="s">
        <v>1942</v>
      </c>
      <c r="X593" s="181" t="s">
        <v>485</v>
      </c>
      <c r="Y593" s="181">
        <v>1</v>
      </c>
      <c r="Z593" s="181" t="s">
        <v>589</v>
      </c>
      <c r="AA593" s="181" t="s">
        <v>620</v>
      </c>
      <c r="AB593" s="181" t="s">
        <v>621</v>
      </c>
      <c r="AC593" s="181" t="s">
        <v>1</v>
      </c>
      <c r="AD593" s="181" t="s">
        <v>1862</v>
      </c>
      <c r="AE593" s="181" t="s">
        <v>593</v>
      </c>
      <c r="AF593" s="181" t="s">
        <v>410</v>
      </c>
      <c r="AG593" s="181" t="s">
        <v>410</v>
      </c>
      <c r="AH593" s="181" t="s">
        <v>1943</v>
      </c>
      <c r="AI593" s="181"/>
      <c r="AJ593" s="181" t="s">
        <v>688</v>
      </c>
      <c r="AK593" s="181" t="s">
        <v>426</v>
      </c>
      <c r="AL593" s="181" t="s">
        <v>426</v>
      </c>
      <c r="AM593" s="178" t="s">
        <v>874</v>
      </c>
      <c r="AN593" s="184">
        <v>22.050000000104774</v>
      </c>
      <c r="AO593" s="194" t="s">
        <v>410</v>
      </c>
      <c r="AP593" s="181" t="s">
        <v>410</v>
      </c>
      <c r="AQ593" s="181" t="s">
        <v>410</v>
      </c>
      <c r="AR593" s="181" t="s">
        <v>935</v>
      </c>
      <c r="AS593" s="181" t="s">
        <v>935</v>
      </c>
      <c r="AT593" s="181" t="s">
        <v>935</v>
      </c>
      <c r="AU593" s="184" t="e">
        <v>#N/A</v>
      </c>
      <c r="AV593" s="184" t="e">
        <v>#N/A</v>
      </c>
      <c r="AW593" s="184" t="e">
        <v>#N/A</v>
      </c>
      <c r="AX593" s="195" t="e">
        <v>#N/A</v>
      </c>
      <c r="AY593" s="188" t="e">
        <v>#N/A</v>
      </c>
      <c r="AZ593" s="188">
        <v>2</v>
      </c>
      <c r="BA593" s="188" t="e">
        <v>#N/A</v>
      </c>
      <c r="BB593" s="185" t="e">
        <v>#N/A</v>
      </c>
      <c r="BC593" s="181">
        <v>1</v>
      </c>
      <c r="BD593" s="181"/>
      <c r="BE593" s="181"/>
      <c r="BF593" s="181"/>
      <c r="BG593" s="181"/>
      <c r="BH593" s="181"/>
      <c r="BI593" s="181"/>
      <c r="BJ593" s="181"/>
      <c r="BK593" s="181"/>
      <c r="BL593" s="181"/>
      <c r="BM593" s="181"/>
      <c r="BN593" s="181"/>
      <c r="BO593" s="181"/>
      <c r="BP593" s="181"/>
      <c r="BQ593" s="181"/>
      <c r="BR593" s="192"/>
    </row>
    <row r="594" spans="20:70" x14ac:dyDescent="0.25">
      <c r="T594" s="182">
        <v>3748</v>
      </c>
      <c r="U594" s="183" t="s">
        <v>803</v>
      </c>
      <c r="V594" s="177">
        <v>45665.541666666664</v>
      </c>
      <c r="W594" s="183" t="s">
        <v>1942</v>
      </c>
      <c r="X594" s="183" t="s">
        <v>485</v>
      </c>
      <c r="Y594" s="183">
        <v>1</v>
      </c>
      <c r="Z594" s="183" t="s">
        <v>589</v>
      </c>
      <c r="AA594" s="183" t="s">
        <v>620</v>
      </c>
      <c r="AB594" s="183" t="s">
        <v>621</v>
      </c>
      <c r="AC594" s="183" t="s">
        <v>1</v>
      </c>
      <c r="AD594" s="183" t="s">
        <v>1862</v>
      </c>
      <c r="AE594" s="183" t="s">
        <v>594</v>
      </c>
      <c r="AF594" s="183" t="s">
        <v>410</v>
      </c>
      <c r="AG594" s="183" t="s">
        <v>410</v>
      </c>
      <c r="AH594" s="183" t="s">
        <v>1944</v>
      </c>
      <c r="AI594" s="183"/>
      <c r="AJ594" s="183" t="s">
        <v>688</v>
      </c>
      <c r="AK594" s="183" t="s">
        <v>426</v>
      </c>
      <c r="AL594" s="183" t="s">
        <v>426</v>
      </c>
      <c r="AM594" s="179" t="s">
        <v>874</v>
      </c>
      <c r="AN594" s="186">
        <v>27</v>
      </c>
      <c r="AO594" s="196" t="s">
        <v>410</v>
      </c>
      <c r="AP594" s="183" t="s">
        <v>410</v>
      </c>
      <c r="AQ594" s="183" t="s">
        <v>410</v>
      </c>
      <c r="AR594" s="183" t="s">
        <v>935</v>
      </c>
      <c r="AS594" s="183" t="s">
        <v>935</v>
      </c>
      <c r="AT594" s="183" t="s">
        <v>935</v>
      </c>
      <c r="AU594" s="186" t="e">
        <v>#N/A</v>
      </c>
      <c r="AV594" s="186" t="e">
        <v>#N/A</v>
      </c>
      <c r="AW594" s="186" t="e">
        <v>#N/A</v>
      </c>
      <c r="AX594" s="197" t="e">
        <v>#N/A</v>
      </c>
      <c r="AY594" s="189" t="e">
        <v>#N/A</v>
      </c>
      <c r="AZ594" s="189">
        <v>2</v>
      </c>
      <c r="BA594" s="189" t="e">
        <v>#N/A</v>
      </c>
      <c r="BB594" s="187" t="e">
        <v>#N/A</v>
      </c>
      <c r="BC594" s="183">
        <v>1</v>
      </c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93"/>
    </row>
    <row r="595" spans="20:70" x14ac:dyDescent="0.25">
      <c r="T595" s="180">
        <v>3751</v>
      </c>
      <c r="U595" s="181" t="s">
        <v>745</v>
      </c>
      <c r="V595" s="176">
        <v>45665.627083333333</v>
      </c>
      <c r="W595" s="181" t="s">
        <v>950</v>
      </c>
      <c r="X595" s="181" t="s">
        <v>485</v>
      </c>
      <c r="Y595" s="181">
        <v>1</v>
      </c>
      <c r="Z595" s="181" t="s">
        <v>655</v>
      </c>
      <c r="AA595" s="181" t="s">
        <v>620</v>
      </c>
      <c r="AB595" s="181" t="s">
        <v>624</v>
      </c>
      <c r="AC595" s="181" t="s">
        <v>1</v>
      </c>
      <c r="AD595" s="181" t="s">
        <v>1862</v>
      </c>
      <c r="AE595" s="181" t="s">
        <v>604</v>
      </c>
      <c r="AF595" s="181" t="s">
        <v>519</v>
      </c>
      <c r="AG595" s="181" t="s">
        <v>547</v>
      </c>
      <c r="AH595" s="181"/>
      <c r="AI595" s="181"/>
      <c r="AJ595" s="181" t="s">
        <v>687</v>
      </c>
      <c r="AK595" s="181" t="s">
        <v>465</v>
      </c>
      <c r="AL595" s="181" t="s">
        <v>435</v>
      </c>
      <c r="AM595" s="178" t="s">
        <v>874</v>
      </c>
      <c r="AN595" s="184">
        <v>18.949999999953434</v>
      </c>
      <c r="AO595" s="178" t="s">
        <v>410</v>
      </c>
      <c r="AP595" s="181" t="s">
        <v>107</v>
      </c>
      <c r="AQ595" s="181" t="s">
        <v>20</v>
      </c>
      <c r="AR595" s="181" t="s">
        <v>2042</v>
      </c>
      <c r="AS595" s="181" t="s">
        <v>2043</v>
      </c>
      <c r="AT595" s="181" t="s">
        <v>1960</v>
      </c>
      <c r="AU595" s="184" t="e">
        <v>#N/A</v>
      </c>
      <c r="AV595" s="184" t="e">
        <v>#N/A</v>
      </c>
      <c r="AW595" s="184">
        <v>65.418783160187814</v>
      </c>
      <c r="AX595" s="185" t="e">
        <v>#N/A</v>
      </c>
      <c r="AY595" s="188" t="e">
        <v>#N/A</v>
      </c>
      <c r="AZ595" s="188">
        <v>2</v>
      </c>
      <c r="BA595" s="188" t="e">
        <v>#N/A</v>
      </c>
      <c r="BB595" s="185" t="e">
        <v>#N/A</v>
      </c>
      <c r="BC595" s="181">
        <v>1</v>
      </c>
      <c r="BD595" s="181"/>
      <c r="BE595" s="181"/>
      <c r="BF595" s="181"/>
      <c r="BG595" s="181"/>
      <c r="BH595" s="181"/>
      <c r="BI595" s="181"/>
      <c r="BJ595" s="181"/>
      <c r="BK595" s="181"/>
      <c r="BL595" s="181"/>
      <c r="BM595" s="181"/>
      <c r="BN595" s="181"/>
      <c r="BO595" s="181"/>
      <c r="BP595" s="181"/>
      <c r="BQ595" s="181"/>
      <c r="BR595" s="192"/>
    </row>
    <row r="596" spans="20:70" x14ac:dyDescent="0.25">
      <c r="T596" s="182">
        <v>3756</v>
      </c>
      <c r="U596" s="183" t="s">
        <v>717</v>
      </c>
      <c r="V596" s="177">
        <v>45665.74722222222</v>
      </c>
      <c r="W596" s="183" t="s">
        <v>1572</v>
      </c>
      <c r="X596" s="183" t="s">
        <v>491</v>
      </c>
      <c r="Y596" s="183">
        <v>1</v>
      </c>
      <c r="Z596" s="183" t="s">
        <v>543</v>
      </c>
      <c r="AA596" s="183" t="s">
        <v>620</v>
      </c>
      <c r="AB596" s="183" t="s">
        <v>621</v>
      </c>
      <c r="AC596" s="183" t="s">
        <v>531</v>
      </c>
      <c r="AD596" s="183" t="s">
        <v>1862</v>
      </c>
      <c r="AE596" s="183" t="s">
        <v>604</v>
      </c>
      <c r="AF596" s="183" t="s">
        <v>636</v>
      </c>
      <c r="AG596" s="183" t="s">
        <v>636</v>
      </c>
      <c r="AH596" s="183" t="s">
        <v>2052</v>
      </c>
      <c r="AI596" s="183" t="s">
        <v>633</v>
      </c>
      <c r="AJ596" s="183" t="s">
        <v>687</v>
      </c>
      <c r="AK596" s="183" t="s">
        <v>478</v>
      </c>
      <c r="AL596" s="183" t="s">
        <v>478</v>
      </c>
      <c r="AM596" s="179" t="s">
        <v>874</v>
      </c>
      <c r="AN596" s="186">
        <v>16.066666666651145</v>
      </c>
      <c r="AO596" s="196" t="s">
        <v>410</v>
      </c>
      <c r="AP596" s="183" t="s">
        <v>404</v>
      </c>
      <c r="AQ596" s="183" t="s">
        <v>404</v>
      </c>
      <c r="AR596" s="183" t="s">
        <v>2028</v>
      </c>
      <c r="AS596" s="183" t="s">
        <v>409</v>
      </c>
      <c r="AT596" s="183" t="s">
        <v>2028</v>
      </c>
      <c r="AU596" s="186">
        <v>1045.5237909233861</v>
      </c>
      <c r="AV596" s="186" t="e">
        <v>#N/A</v>
      </c>
      <c r="AW596" s="186">
        <v>1045.5237909233861</v>
      </c>
      <c r="AX596" s="197" t="e">
        <v>#N/A</v>
      </c>
      <c r="AY596" s="189" t="e">
        <v>#N/A</v>
      </c>
      <c r="AZ596" s="189">
        <v>2</v>
      </c>
      <c r="BA596" s="189" t="e">
        <v>#N/A</v>
      </c>
      <c r="BB596" s="187" t="e">
        <v>#N/A</v>
      </c>
      <c r="BC596" s="183">
        <v>1</v>
      </c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93"/>
    </row>
    <row r="597" spans="20:70" x14ac:dyDescent="0.25">
      <c r="T597" s="180">
        <v>3762</v>
      </c>
      <c r="U597" s="181" t="s">
        <v>718</v>
      </c>
      <c r="V597" s="176">
        <v>45665.819444444445</v>
      </c>
      <c r="W597" s="181" t="s">
        <v>566</v>
      </c>
      <c r="X597" s="181" t="s">
        <v>744</v>
      </c>
      <c r="Y597" s="181">
        <v>3</v>
      </c>
      <c r="Z597" s="181" t="s">
        <v>564</v>
      </c>
      <c r="AA597" s="181" t="s">
        <v>621</v>
      </c>
      <c r="AB597" s="181" t="s">
        <v>624</v>
      </c>
      <c r="AC597" s="181" t="s">
        <v>502</v>
      </c>
      <c r="AD597" s="181" t="s">
        <v>1862</v>
      </c>
      <c r="AE597" s="181" t="s">
        <v>604</v>
      </c>
      <c r="AF597" s="181" t="s">
        <v>678</v>
      </c>
      <c r="AG597" s="181" t="s">
        <v>1938</v>
      </c>
      <c r="AH597" s="181" t="s">
        <v>2055</v>
      </c>
      <c r="AI597" s="181"/>
      <c r="AJ597" s="181" t="s">
        <v>688</v>
      </c>
      <c r="AK597" s="181" t="s">
        <v>1924</v>
      </c>
      <c r="AL597" s="181" t="s">
        <v>1924</v>
      </c>
      <c r="AM597" s="178" t="s">
        <v>874</v>
      </c>
      <c r="AN597" s="184">
        <v>14.333333333255723</v>
      </c>
      <c r="AO597" s="194" t="s">
        <v>410</v>
      </c>
      <c r="AP597" s="181" t="s">
        <v>1227</v>
      </c>
      <c r="AQ597" s="181" t="s">
        <v>1925</v>
      </c>
      <c r="AR597" s="181" t="s">
        <v>2068</v>
      </c>
      <c r="AS597" s="181" t="s">
        <v>2069</v>
      </c>
      <c r="AT597" s="181" t="s">
        <v>2040</v>
      </c>
      <c r="AU597" s="184" t="e">
        <v>#N/A</v>
      </c>
      <c r="AV597" s="184" t="e">
        <v>#N/A</v>
      </c>
      <c r="AW597" s="184" t="e">
        <v>#N/A</v>
      </c>
      <c r="AX597" s="195" t="e">
        <v>#N/A</v>
      </c>
      <c r="AY597" s="188" t="e">
        <v>#N/A</v>
      </c>
      <c r="AZ597" s="188">
        <v>2</v>
      </c>
      <c r="BA597" s="188" t="e">
        <v>#N/A</v>
      </c>
      <c r="BB597" s="185" t="e">
        <v>#N/A</v>
      </c>
      <c r="BC597" s="181">
        <v>3</v>
      </c>
      <c r="BD597" s="181"/>
      <c r="BE597" s="181"/>
      <c r="BF597" s="181"/>
      <c r="BG597" s="181"/>
      <c r="BH597" s="181"/>
      <c r="BI597" s="181"/>
      <c r="BJ597" s="181"/>
      <c r="BK597" s="181"/>
      <c r="BL597" s="181"/>
      <c r="BM597" s="181"/>
      <c r="BN597" s="181"/>
      <c r="BO597" s="181"/>
      <c r="BP597" s="181"/>
      <c r="BQ597" s="181"/>
      <c r="BR597" s="192"/>
    </row>
    <row r="598" spans="20:70" x14ac:dyDescent="0.25">
      <c r="T598" s="182">
        <v>3763</v>
      </c>
      <c r="U598" s="183" t="s">
        <v>718</v>
      </c>
      <c r="V598" s="177">
        <v>45665.824305555558</v>
      </c>
      <c r="W598" s="183" t="s">
        <v>566</v>
      </c>
      <c r="X598" s="183" t="s">
        <v>744</v>
      </c>
      <c r="Y598" s="183">
        <v>3</v>
      </c>
      <c r="Z598" s="183" t="s">
        <v>564</v>
      </c>
      <c r="AA598" s="183" t="s">
        <v>620</v>
      </c>
      <c r="AB598" s="183" t="s">
        <v>624</v>
      </c>
      <c r="AC598" s="183" t="s">
        <v>531</v>
      </c>
      <c r="AD598" s="183" t="s">
        <v>1862</v>
      </c>
      <c r="AE598" s="183" t="s">
        <v>604</v>
      </c>
      <c r="AF598" s="183" t="s">
        <v>855</v>
      </c>
      <c r="AG598" s="183" t="s">
        <v>855</v>
      </c>
      <c r="AH598" s="183"/>
      <c r="AI598" s="183" t="s">
        <v>848</v>
      </c>
      <c r="AJ598" s="183" t="s">
        <v>687</v>
      </c>
      <c r="AK598" s="183" t="s">
        <v>477</v>
      </c>
      <c r="AL598" s="183" t="s">
        <v>477</v>
      </c>
      <c r="AM598" s="179" t="s">
        <v>874</v>
      </c>
      <c r="AN598" s="186">
        <v>14.216666666558012</v>
      </c>
      <c r="AO598" s="196" t="s">
        <v>410</v>
      </c>
      <c r="AP598" s="183" t="s">
        <v>1230</v>
      </c>
      <c r="AQ598" s="183" t="s">
        <v>1230</v>
      </c>
      <c r="AR598" s="183" t="s">
        <v>2038</v>
      </c>
      <c r="AS598" s="183" t="s">
        <v>1232</v>
      </c>
      <c r="AT598" s="183" t="s">
        <v>2038</v>
      </c>
      <c r="AU598" s="186" t="e">
        <v>#N/A</v>
      </c>
      <c r="AV598" s="186" t="e">
        <v>#N/A</v>
      </c>
      <c r="AW598" s="186" t="e">
        <v>#N/A</v>
      </c>
      <c r="AX598" s="197" t="e">
        <v>#N/A</v>
      </c>
      <c r="AY598" s="189" t="e">
        <v>#N/A</v>
      </c>
      <c r="AZ598" s="189">
        <v>2</v>
      </c>
      <c r="BA598" s="189" t="e">
        <v>#N/A</v>
      </c>
      <c r="BB598" s="187" t="e">
        <v>#N/A</v>
      </c>
      <c r="BC598" s="183">
        <v>3</v>
      </c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93"/>
    </row>
    <row r="599" spans="20:70" x14ac:dyDescent="0.25">
      <c r="T599" s="180">
        <v>3764</v>
      </c>
      <c r="U599" s="181" t="s">
        <v>718</v>
      </c>
      <c r="V599" s="176">
        <v>45665.84097222222</v>
      </c>
      <c r="W599" s="181" t="s">
        <v>811</v>
      </c>
      <c r="X599" s="181" t="s">
        <v>744</v>
      </c>
      <c r="Y599" s="181">
        <v>2</v>
      </c>
      <c r="Z599" s="181" t="s">
        <v>6</v>
      </c>
      <c r="AA599" s="181" t="s">
        <v>620</v>
      </c>
      <c r="AB599" s="181" t="s">
        <v>620</v>
      </c>
      <c r="AC599" s="181" t="s">
        <v>1</v>
      </c>
      <c r="AD599" s="181" t="s">
        <v>1862</v>
      </c>
      <c r="AE599" s="181" t="s">
        <v>2056</v>
      </c>
      <c r="AF599" s="181" t="s">
        <v>1902</v>
      </c>
      <c r="AG599" s="181" t="s">
        <v>1804</v>
      </c>
      <c r="AH599" s="181"/>
      <c r="AI599" s="181"/>
      <c r="AJ599" s="181" t="s">
        <v>687</v>
      </c>
      <c r="AK599" s="181" t="s">
        <v>453</v>
      </c>
      <c r="AL599" s="181" t="s">
        <v>453</v>
      </c>
      <c r="AM599" s="178" t="s">
        <v>874</v>
      </c>
      <c r="AN599" s="184">
        <v>16.983333333337214</v>
      </c>
      <c r="AO599" s="194" t="s">
        <v>410</v>
      </c>
      <c r="AP599" s="181" t="s">
        <v>16</v>
      </c>
      <c r="AQ599" s="181" t="s">
        <v>159</v>
      </c>
      <c r="AR599" s="181" t="s">
        <v>2024</v>
      </c>
      <c r="AS599" s="181" t="s">
        <v>2070</v>
      </c>
      <c r="AT599" s="181" t="s">
        <v>2026</v>
      </c>
      <c r="AU599" s="184">
        <v>161.3904705170705</v>
      </c>
      <c r="AV599" s="184">
        <v>2.828670883863333</v>
      </c>
      <c r="AW599" s="184">
        <v>161.63928654965281</v>
      </c>
      <c r="AX599" s="195">
        <v>325.85842795058664</v>
      </c>
      <c r="AY599" s="188">
        <v>5.0362455322305362</v>
      </c>
      <c r="AZ599" s="188">
        <v>2</v>
      </c>
      <c r="BA599" s="188">
        <v>7.0362455322305362</v>
      </c>
      <c r="BB599" s="185">
        <v>1.5633337338233744</v>
      </c>
      <c r="BC599" s="181">
        <v>2</v>
      </c>
      <c r="BD599" s="181"/>
      <c r="BE599" s="181"/>
      <c r="BF599" s="181"/>
      <c r="BG599" s="181"/>
      <c r="BH599" s="181"/>
      <c r="BI599" s="181"/>
      <c r="BJ599" s="181"/>
      <c r="BK599" s="181"/>
      <c r="BL599" s="181"/>
      <c r="BM599" s="181"/>
      <c r="BN599" s="181"/>
      <c r="BO599" s="181"/>
      <c r="BP599" s="181"/>
      <c r="BQ599" s="181"/>
      <c r="BR599" s="192"/>
    </row>
    <row r="600" spans="20:70" x14ac:dyDescent="0.25">
      <c r="T600" s="182">
        <v>3766</v>
      </c>
      <c r="U600" s="183" t="s">
        <v>718</v>
      </c>
      <c r="V600" s="177">
        <v>45665.845833333333</v>
      </c>
      <c r="W600" s="183" t="s">
        <v>822</v>
      </c>
      <c r="X600" s="183" t="s">
        <v>719</v>
      </c>
      <c r="Y600" s="183">
        <v>2</v>
      </c>
      <c r="Z600" s="183" t="s">
        <v>7</v>
      </c>
      <c r="AA600" s="183" t="s">
        <v>620</v>
      </c>
      <c r="AB600" s="183" t="s">
        <v>621</v>
      </c>
      <c r="AC600" s="183" t="s">
        <v>1</v>
      </c>
      <c r="AD600" s="183" t="s">
        <v>1862</v>
      </c>
      <c r="AE600" s="183" t="s">
        <v>606</v>
      </c>
      <c r="AF600" s="183" t="s">
        <v>652</v>
      </c>
      <c r="AG600" s="183" t="s">
        <v>1857</v>
      </c>
      <c r="AH600" s="183"/>
      <c r="AI600" s="183"/>
      <c r="AJ600" s="183" t="s">
        <v>688</v>
      </c>
      <c r="AK600" s="183" t="s">
        <v>450</v>
      </c>
      <c r="AL600" s="183" t="s">
        <v>460</v>
      </c>
      <c r="AM600" s="179" t="s">
        <v>874</v>
      </c>
      <c r="AN600" s="186">
        <v>18.700000000011642</v>
      </c>
      <c r="AO600" s="196" t="s">
        <v>410</v>
      </c>
      <c r="AP600" s="183" t="s">
        <v>158</v>
      </c>
      <c r="AQ600" s="183" t="s">
        <v>154</v>
      </c>
      <c r="AR600" s="183" t="s">
        <v>1957</v>
      </c>
      <c r="AS600" s="183" t="s">
        <v>283</v>
      </c>
      <c r="AT600" s="183" t="s">
        <v>1958</v>
      </c>
      <c r="AU600" s="186">
        <v>129.94560279666379</v>
      </c>
      <c r="AV600" s="186">
        <v>39.222586209611038</v>
      </c>
      <c r="AW600" s="186">
        <v>156.8837300723483</v>
      </c>
      <c r="AX600" s="197">
        <v>326.05191907862309</v>
      </c>
      <c r="AY600" s="189">
        <v>5.3356433486181833</v>
      </c>
      <c r="AZ600" s="189">
        <v>2</v>
      </c>
      <c r="BA600" s="189">
        <v>7.3356433486181833</v>
      </c>
      <c r="BB600" s="187">
        <v>1.499527645666153</v>
      </c>
      <c r="BC600" s="183">
        <v>2</v>
      </c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93"/>
    </row>
    <row r="601" spans="20:70" x14ac:dyDescent="0.25">
      <c r="T601" s="180">
        <v>3778</v>
      </c>
      <c r="U601" s="181" t="s">
        <v>717</v>
      </c>
      <c r="V601" s="176">
        <v>45666.439583333333</v>
      </c>
      <c r="W601" s="181" t="s">
        <v>571</v>
      </c>
      <c r="X601" s="181" t="s">
        <v>500</v>
      </c>
      <c r="Y601" s="181">
        <v>1</v>
      </c>
      <c r="Z601" s="181" t="s">
        <v>508</v>
      </c>
      <c r="AA601" s="181" t="s">
        <v>620</v>
      </c>
      <c r="AB601" s="181" t="s">
        <v>621</v>
      </c>
      <c r="AC601" s="181" t="s">
        <v>531</v>
      </c>
      <c r="AD601" s="181" t="s">
        <v>1862</v>
      </c>
      <c r="AE601" s="181" t="s">
        <v>593</v>
      </c>
      <c r="AF601" s="181" t="s">
        <v>552</v>
      </c>
      <c r="AG601" s="181" t="s">
        <v>552</v>
      </c>
      <c r="AH601" s="181"/>
      <c r="AI601" s="181" t="s">
        <v>633</v>
      </c>
      <c r="AJ601" s="181" t="s">
        <v>688</v>
      </c>
      <c r="AK601" s="181" t="s">
        <v>448</v>
      </c>
      <c r="AL601" s="181" t="s">
        <v>448</v>
      </c>
      <c r="AM601" s="178" t="s">
        <v>874</v>
      </c>
      <c r="AN601" s="184">
        <v>0.45000000006984919</v>
      </c>
      <c r="AO601" s="194" t="s">
        <v>410</v>
      </c>
      <c r="AP601" s="181" t="s">
        <v>142</v>
      </c>
      <c r="AQ601" s="181" t="s">
        <v>142</v>
      </c>
      <c r="AR601" s="181" t="s">
        <v>2071</v>
      </c>
      <c r="AS601" s="181" t="s">
        <v>2072</v>
      </c>
      <c r="AT601" s="181" t="s">
        <v>2071</v>
      </c>
      <c r="AU601" s="184">
        <v>107.95564548286541</v>
      </c>
      <c r="AV601" s="184" t="e">
        <v>#N/A</v>
      </c>
      <c r="AW601" s="184">
        <v>107.95564548286541</v>
      </c>
      <c r="AX601" s="195" t="e">
        <v>#N/A</v>
      </c>
      <c r="AY601" s="188" t="e">
        <v>#N/A</v>
      </c>
      <c r="AZ601" s="188">
        <v>2</v>
      </c>
      <c r="BA601" s="188" t="e">
        <v>#N/A</v>
      </c>
      <c r="BB601" s="185" t="e">
        <v>#N/A</v>
      </c>
      <c r="BC601" s="181">
        <v>1</v>
      </c>
      <c r="BD601" s="181"/>
      <c r="BE601" s="181"/>
      <c r="BF601" s="181"/>
      <c r="BG601" s="181"/>
      <c r="BH601" s="181"/>
      <c r="BI601" s="181"/>
      <c r="BJ601" s="181"/>
      <c r="BK601" s="181"/>
      <c r="BL601" s="181"/>
      <c r="BM601" s="181"/>
      <c r="BN601" s="181"/>
      <c r="BO601" s="181"/>
      <c r="BP601" s="181"/>
      <c r="BQ601" s="181"/>
      <c r="BR601" s="192"/>
    </row>
    <row r="602" spans="20:70" x14ac:dyDescent="0.25">
      <c r="T602" s="182">
        <v>3779</v>
      </c>
      <c r="U602" s="183" t="s">
        <v>717</v>
      </c>
      <c r="V602" s="177">
        <v>45666.440972222219</v>
      </c>
      <c r="W602" s="183" t="s">
        <v>571</v>
      </c>
      <c r="X602" s="183" t="s">
        <v>500</v>
      </c>
      <c r="Y602" s="183">
        <v>1</v>
      </c>
      <c r="Z602" s="183" t="s">
        <v>508</v>
      </c>
      <c r="AA602" s="183" t="s">
        <v>620</v>
      </c>
      <c r="AB602" s="183" t="s">
        <v>621</v>
      </c>
      <c r="AC602" s="183" t="s">
        <v>531</v>
      </c>
      <c r="AD602" s="183" t="s">
        <v>1862</v>
      </c>
      <c r="AE602" s="183" t="s">
        <v>593</v>
      </c>
      <c r="AF602" s="183" t="s">
        <v>552</v>
      </c>
      <c r="AG602" s="183" t="s">
        <v>552</v>
      </c>
      <c r="AH602" s="183"/>
      <c r="AI602" s="183" t="s">
        <v>633</v>
      </c>
      <c r="AJ602" s="183" t="s">
        <v>687</v>
      </c>
      <c r="AK602" s="183" t="s">
        <v>448</v>
      </c>
      <c r="AL602" s="183" t="s">
        <v>448</v>
      </c>
      <c r="AM602" s="179" t="s">
        <v>874</v>
      </c>
      <c r="AN602" s="186">
        <v>0.41666666680248454</v>
      </c>
      <c r="AO602" s="196" t="s">
        <v>410</v>
      </c>
      <c r="AP602" s="183" t="s">
        <v>142</v>
      </c>
      <c r="AQ602" s="183" t="s">
        <v>142</v>
      </c>
      <c r="AR602" s="183" t="s">
        <v>2071</v>
      </c>
      <c r="AS602" s="183" t="s">
        <v>2072</v>
      </c>
      <c r="AT602" s="183" t="s">
        <v>2071</v>
      </c>
      <c r="AU602" s="186">
        <v>107.95564548286541</v>
      </c>
      <c r="AV602" s="186" t="e">
        <v>#N/A</v>
      </c>
      <c r="AW602" s="186">
        <v>107.95564548286541</v>
      </c>
      <c r="AX602" s="197" t="e">
        <v>#N/A</v>
      </c>
      <c r="AY602" s="189" t="e">
        <v>#N/A</v>
      </c>
      <c r="AZ602" s="189">
        <v>2</v>
      </c>
      <c r="BA602" s="189" t="e">
        <v>#N/A</v>
      </c>
      <c r="BB602" s="187" t="e">
        <v>#N/A</v>
      </c>
      <c r="BC602" s="183">
        <v>1</v>
      </c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93"/>
    </row>
    <row r="603" spans="20:70" x14ac:dyDescent="0.25">
      <c r="T603" s="180">
        <v>3781</v>
      </c>
      <c r="U603" s="181" t="s">
        <v>717</v>
      </c>
      <c r="V603" s="176">
        <v>45666.487500000003</v>
      </c>
      <c r="W603" s="181" t="s">
        <v>1572</v>
      </c>
      <c r="X603" s="181" t="s">
        <v>500</v>
      </c>
      <c r="Y603" s="181">
        <v>2</v>
      </c>
      <c r="Z603" s="181" t="s">
        <v>543</v>
      </c>
      <c r="AA603" s="181" t="s">
        <v>621</v>
      </c>
      <c r="AB603" s="181" t="s">
        <v>621</v>
      </c>
      <c r="AC603" s="181" t="s">
        <v>531</v>
      </c>
      <c r="AD603" s="181" t="s">
        <v>1862</v>
      </c>
      <c r="AE603" s="181" t="s">
        <v>599</v>
      </c>
      <c r="AF603" s="181" t="s">
        <v>636</v>
      </c>
      <c r="AG603" s="181" t="s">
        <v>1768</v>
      </c>
      <c r="AH603" s="181"/>
      <c r="AI603" s="181" t="s">
        <v>633</v>
      </c>
      <c r="AJ603" s="181" t="s">
        <v>688</v>
      </c>
      <c r="AK603" s="181" t="s">
        <v>478</v>
      </c>
      <c r="AL603" s="181" t="s">
        <v>480</v>
      </c>
      <c r="AM603" s="178" t="s">
        <v>874</v>
      </c>
      <c r="AN603" s="184">
        <v>2.2999999999883585</v>
      </c>
      <c r="AO603" s="194" t="s">
        <v>410</v>
      </c>
      <c r="AP603" s="181" t="s">
        <v>404</v>
      </c>
      <c r="AQ603" s="181" t="s">
        <v>405</v>
      </c>
      <c r="AR603" s="181" t="s">
        <v>2028</v>
      </c>
      <c r="AS603" s="181" t="s">
        <v>2073</v>
      </c>
      <c r="AT603" s="181" t="s">
        <v>2074</v>
      </c>
      <c r="AU603" s="184">
        <v>1045.5237909233861</v>
      </c>
      <c r="AV603" s="184">
        <v>656.14763667840077</v>
      </c>
      <c r="AW603" s="184">
        <v>424.03343307217472</v>
      </c>
      <c r="AX603" s="195">
        <v>2125.7048606739618</v>
      </c>
      <c r="AY603" s="188">
        <v>38.047340598699506</v>
      </c>
      <c r="AZ603" s="188">
        <v>2</v>
      </c>
      <c r="BA603" s="188">
        <v>40.047340598699506</v>
      </c>
      <c r="BB603" s="185">
        <v>0.27467491812320771</v>
      </c>
      <c r="BC603" s="181">
        <v>2</v>
      </c>
      <c r="BD603" s="181"/>
      <c r="BE603" s="181"/>
      <c r="BF603" s="181"/>
      <c r="BG603" s="181"/>
      <c r="BH603" s="181"/>
      <c r="BI603" s="181"/>
      <c r="BJ603" s="181"/>
      <c r="BK603" s="181"/>
      <c r="BL603" s="181"/>
      <c r="BM603" s="181"/>
      <c r="BN603" s="181"/>
      <c r="BO603" s="181"/>
      <c r="BP603" s="181"/>
      <c r="BQ603" s="181"/>
      <c r="BR603" s="192"/>
    </row>
    <row r="604" spans="20:70" x14ac:dyDescent="0.25">
      <c r="T604" s="182">
        <v>3782</v>
      </c>
      <c r="U604" s="183" t="s">
        <v>717</v>
      </c>
      <c r="V604" s="177">
        <v>45666.488194444442</v>
      </c>
      <c r="W604" s="183" t="s">
        <v>569</v>
      </c>
      <c r="X604" s="183" t="s">
        <v>500</v>
      </c>
      <c r="Y604" s="183">
        <v>3</v>
      </c>
      <c r="Z604" s="183" t="s">
        <v>6</v>
      </c>
      <c r="AA604" s="183" t="s">
        <v>624</v>
      </c>
      <c r="AB604" s="183" t="s">
        <v>624</v>
      </c>
      <c r="AC604" s="183" t="s">
        <v>531</v>
      </c>
      <c r="AD604" s="183" t="s">
        <v>1862</v>
      </c>
      <c r="AE604" s="183" t="s">
        <v>593</v>
      </c>
      <c r="AF604" s="183" t="s">
        <v>517</v>
      </c>
      <c r="AG604" s="183" t="s">
        <v>578</v>
      </c>
      <c r="AH604" s="183"/>
      <c r="AI604" s="183" t="s">
        <v>514</v>
      </c>
      <c r="AJ604" s="183" t="s">
        <v>688</v>
      </c>
      <c r="AK604" s="183" t="s">
        <v>458</v>
      </c>
      <c r="AL604" s="183" t="s">
        <v>453</v>
      </c>
      <c r="AM604" s="179" t="s">
        <v>874</v>
      </c>
      <c r="AN604" s="186">
        <v>-0.71666666655801237</v>
      </c>
      <c r="AO604" s="196" t="s">
        <v>410</v>
      </c>
      <c r="AP604" s="183" t="s">
        <v>119</v>
      </c>
      <c r="AQ604" s="183" t="s">
        <v>139</v>
      </c>
      <c r="AR604" s="183" t="s">
        <v>1971</v>
      </c>
      <c r="AS604" s="183" t="s">
        <v>2075</v>
      </c>
      <c r="AT604" s="183" t="s">
        <v>1955</v>
      </c>
      <c r="AU604" s="186">
        <v>182.6802386806628</v>
      </c>
      <c r="AV604" s="186">
        <v>103.2374983242229</v>
      </c>
      <c r="AW604" s="186">
        <v>176.7935850274832</v>
      </c>
      <c r="AX604" s="197">
        <v>462.71132203236891</v>
      </c>
      <c r="AY604" s="189">
        <v>7.9594841262156359</v>
      </c>
      <c r="AZ604" s="189">
        <v>2</v>
      </c>
      <c r="BA604" s="189">
        <v>9.9594841262156351</v>
      </c>
      <c r="BB604" s="187">
        <v>1.1044748764693033</v>
      </c>
      <c r="BC604" s="183">
        <v>3</v>
      </c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93"/>
    </row>
    <row r="605" spans="20:70" x14ac:dyDescent="0.25">
      <c r="T605" s="180">
        <v>3784</v>
      </c>
      <c r="U605" s="181" t="s">
        <v>717</v>
      </c>
      <c r="V605" s="176">
        <v>45666.490277777775</v>
      </c>
      <c r="W605" s="181" t="s">
        <v>631</v>
      </c>
      <c r="X605" s="181" t="s">
        <v>491</v>
      </c>
      <c r="Y605" s="181">
        <v>1</v>
      </c>
      <c r="Z605" s="181" t="s">
        <v>543</v>
      </c>
      <c r="AA605" s="181" t="s">
        <v>620</v>
      </c>
      <c r="AB605" s="181" t="s">
        <v>621</v>
      </c>
      <c r="AC605" s="181" t="s">
        <v>531</v>
      </c>
      <c r="AD605" s="181" t="s">
        <v>1862</v>
      </c>
      <c r="AE605" s="181" t="s">
        <v>599</v>
      </c>
      <c r="AF605" s="181" t="s">
        <v>636</v>
      </c>
      <c r="AG605" s="181" t="s">
        <v>1768</v>
      </c>
      <c r="AH605" s="181"/>
      <c r="AI605" s="181" t="s">
        <v>633</v>
      </c>
      <c r="AJ605" s="181" t="s">
        <v>688</v>
      </c>
      <c r="AK605" s="181" t="s">
        <v>478</v>
      </c>
      <c r="AL605" s="181" t="s">
        <v>480</v>
      </c>
      <c r="AM605" s="178" t="s">
        <v>874</v>
      </c>
      <c r="AN605" s="184">
        <v>2.2333333334536292</v>
      </c>
      <c r="AO605" s="194" t="s">
        <v>410</v>
      </c>
      <c r="AP605" s="181" t="s">
        <v>404</v>
      </c>
      <c r="AQ605" s="181" t="s">
        <v>405</v>
      </c>
      <c r="AR605" s="181" t="s">
        <v>2028</v>
      </c>
      <c r="AS605" s="181" t="s">
        <v>2073</v>
      </c>
      <c r="AT605" s="181" t="s">
        <v>2074</v>
      </c>
      <c r="AU605" s="184">
        <v>1045.5237909233861</v>
      </c>
      <c r="AV605" s="184">
        <v>656.14763667840077</v>
      </c>
      <c r="AW605" s="184">
        <v>424.03343307217472</v>
      </c>
      <c r="AX605" s="195">
        <v>2125.7048606739618</v>
      </c>
      <c r="AY605" s="188">
        <v>38.047340598699506</v>
      </c>
      <c r="AZ605" s="188">
        <v>2</v>
      </c>
      <c r="BA605" s="188">
        <v>40.047340598699506</v>
      </c>
      <c r="BB605" s="185">
        <v>0.27467491812320771</v>
      </c>
      <c r="BC605" s="181">
        <v>1</v>
      </c>
      <c r="BD605" s="181"/>
      <c r="BE605" s="181"/>
      <c r="BF605" s="181"/>
      <c r="BG605" s="181"/>
      <c r="BH605" s="181"/>
      <c r="BI605" s="181"/>
      <c r="BJ605" s="181"/>
      <c r="BK605" s="181"/>
      <c r="BL605" s="181"/>
      <c r="BM605" s="181"/>
      <c r="BN605" s="181"/>
      <c r="BO605" s="181"/>
      <c r="BP605" s="181"/>
      <c r="BQ605" s="181"/>
      <c r="BR605" s="192"/>
    </row>
    <row r="606" spans="20:70" x14ac:dyDescent="0.25">
      <c r="T606" s="182">
        <v>3785</v>
      </c>
      <c r="U606" s="183" t="s">
        <v>717</v>
      </c>
      <c r="V606" s="177">
        <v>45666.491666666669</v>
      </c>
      <c r="W606" s="183" t="s">
        <v>2067</v>
      </c>
      <c r="X606" s="183" t="s">
        <v>5</v>
      </c>
      <c r="Y606" s="183">
        <v>1</v>
      </c>
      <c r="Z606" s="183" t="s">
        <v>543</v>
      </c>
      <c r="AA606" s="183" t="s">
        <v>620</v>
      </c>
      <c r="AB606" s="183" t="s">
        <v>620</v>
      </c>
      <c r="AC606" s="183" t="s">
        <v>531</v>
      </c>
      <c r="AD606" s="183" t="s">
        <v>1862</v>
      </c>
      <c r="AE606" s="183" t="s">
        <v>606</v>
      </c>
      <c r="AF606" s="183" t="s">
        <v>636</v>
      </c>
      <c r="AG606" s="183" t="s">
        <v>1768</v>
      </c>
      <c r="AH606" s="183"/>
      <c r="AI606" s="183" t="s">
        <v>633</v>
      </c>
      <c r="AJ606" s="183" t="s">
        <v>688</v>
      </c>
      <c r="AK606" s="183" t="s">
        <v>478</v>
      </c>
      <c r="AL606" s="183" t="s">
        <v>480</v>
      </c>
      <c r="AM606" s="179" t="s">
        <v>874</v>
      </c>
      <c r="AN606" s="186">
        <v>3.1999999999534339</v>
      </c>
      <c r="AO606" s="179" t="s">
        <v>410</v>
      </c>
      <c r="AP606" s="183" t="s">
        <v>404</v>
      </c>
      <c r="AQ606" s="183" t="s">
        <v>405</v>
      </c>
      <c r="AR606" s="183" t="s">
        <v>2028</v>
      </c>
      <c r="AS606" s="183" t="s">
        <v>2073</v>
      </c>
      <c r="AT606" s="183" t="s">
        <v>2074</v>
      </c>
      <c r="AU606" s="186">
        <v>1045.5237909233861</v>
      </c>
      <c r="AV606" s="186">
        <v>656.14763667840077</v>
      </c>
      <c r="AW606" s="186">
        <v>424.03343307217472</v>
      </c>
      <c r="AX606" s="187">
        <v>2125.7048606739618</v>
      </c>
      <c r="AY606" s="189">
        <v>38.047340598699506</v>
      </c>
      <c r="AZ606" s="189">
        <v>2</v>
      </c>
      <c r="BA606" s="189">
        <v>40.047340598699506</v>
      </c>
      <c r="BB606" s="187">
        <v>0.27467491812320771</v>
      </c>
      <c r="BC606" s="183">
        <v>1</v>
      </c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93"/>
    </row>
    <row r="608" spans="20:70" x14ac:dyDescent="0.25">
      <c r="T608" s="190" t="s">
        <v>732</v>
      </c>
      <c r="U608" s="29" t="s">
        <v>733</v>
      </c>
      <c r="V608" s="30" t="s">
        <v>734</v>
      </c>
      <c r="W608" s="31" t="s">
        <v>735</v>
      </c>
      <c r="X608" s="29" t="s">
        <v>736</v>
      </c>
      <c r="Y608" s="191" t="s">
        <v>737</v>
      </c>
      <c r="Z608" s="29" t="s">
        <v>738</v>
      </c>
      <c r="AA608" s="29" t="s">
        <v>739</v>
      </c>
      <c r="AB608" s="29" t="s">
        <v>740</v>
      </c>
      <c r="AC608" s="29" t="s">
        <v>741</v>
      </c>
      <c r="AD608" s="29" t="s">
        <v>746</v>
      </c>
      <c r="AE608" s="29" t="s">
        <v>747</v>
      </c>
      <c r="AF608" s="31" t="s">
        <v>748</v>
      </c>
      <c r="AG608" s="31" t="s">
        <v>749</v>
      </c>
      <c r="AH608" s="32" t="s">
        <v>750</v>
      </c>
      <c r="AI608" s="32" t="s">
        <v>752</v>
      </c>
      <c r="AJ608" s="29" t="s">
        <v>751</v>
      </c>
      <c r="AK608" s="29" t="s">
        <v>628</v>
      </c>
      <c r="AL608" s="34" t="s">
        <v>629</v>
      </c>
      <c r="AM608" s="35" t="s">
        <v>691</v>
      </c>
      <c r="AN608" s="36" t="s">
        <v>623</v>
      </c>
      <c r="AO608" s="37" t="s">
        <v>698</v>
      </c>
      <c r="AP608" s="35" t="s">
        <v>711</v>
      </c>
      <c r="AQ608" s="35" t="s">
        <v>712</v>
      </c>
      <c r="AR608" s="35" t="s">
        <v>699</v>
      </c>
      <c r="AS608" s="35" t="s">
        <v>700</v>
      </c>
      <c r="AT608" s="35" t="s">
        <v>714</v>
      </c>
      <c r="AU608" s="35" t="s">
        <v>701</v>
      </c>
      <c r="AV608" s="35" t="s">
        <v>702</v>
      </c>
      <c r="AW608" s="35" t="s">
        <v>715</v>
      </c>
      <c r="AX608" s="35" t="s">
        <v>703</v>
      </c>
      <c r="AY608" s="35" t="s">
        <v>704</v>
      </c>
      <c r="AZ608" s="35" t="s">
        <v>705</v>
      </c>
      <c r="BA608" s="35" t="s">
        <v>706</v>
      </c>
      <c r="BB608" s="35" t="s">
        <v>707</v>
      </c>
      <c r="BC608" s="35" t="s">
        <v>708</v>
      </c>
      <c r="BD608" s="35" t="s">
        <v>709</v>
      </c>
      <c r="BE608" s="35" t="s">
        <v>861</v>
      </c>
      <c r="BF608" s="34" t="s">
        <v>723</v>
      </c>
      <c r="BG608" s="34" t="s">
        <v>724</v>
      </c>
      <c r="BH608" s="34" t="s">
        <v>725</v>
      </c>
      <c r="BI608" s="34" t="s">
        <v>726</v>
      </c>
      <c r="BJ608" s="34" t="s">
        <v>728</v>
      </c>
      <c r="BK608" s="34" t="s">
        <v>729</v>
      </c>
      <c r="BL608" s="34" t="s">
        <v>720</v>
      </c>
      <c r="BM608" s="34" t="s">
        <v>721</v>
      </c>
      <c r="BN608" s="34" t="s">
        <v>722</v>
      </c>
      <c r="BO608" s="34" t="s">
        <v>727</v>
      </c>
      <c r="BP608" s="34" t="s">
        <v>730</v>
      </c>
      <c r="BQ608" s="34" t="s">
        <v>731</v>
      </c>
      <c r="BR608" s="38" t="s">
        <v>922</v>
      </c>
    </row>
    <row r="609" spans="20:70" x14ac:dyDescent="0.25">
      <c r="T609" s="180">
        <v>3701</v>
      </c>
      <c r="U609" s="181" t="s">
        <v>718</v>
      </c>
      <c r="V609" s="176">
        <v>45664.380555555559</v>
      </c>
      <c r="W609" s="181" t="s">
        <v>822</v>
      </c>
      <c r="X609" s="181" t="s">
        <v>719</v>
      </c>
      <c r="Y609" s="181">
        <v>2</v>
      </c>
      <c r="Z609" s="181" t="s">
        <v>7</v>
      </c>
      <c r="AA609" s="181" t="s">
        <v>620</v>
      </c>
      <c r="AB609" s="181" t="s">
        <v>621</v>
      </c>
      <c r="AC609" s="181" t="s">
        <v>1</v>
      </c>
      <c r="AD609" s="181" t="s">
        <v>1894</v>
      </c>
      <c r="AE609" s="181" t="s">
        <v>604</v>
      </c>
      <c r="AF609" s="181" t="s">
        <v>652</v>
      </c>
      <c r="AG609" s="181" t="s">
        <v>640</v>
      </c>
      <c r="AH609" s="181"/>
      <c r="AI609" s="181"/>
      <c r="AJ609" s="181" t="s">
        <v>688</v>
      </c>
      <c r="AK609" s="181" t="s">
        <v>450</v>
      </c>
      <c r="AL609" s="181" t="s">
        <v>460</v>
      </c>
      <c r="AM609" s="178" t="s">
        <v>862</v>
      </c>
      <c r="AN609" s="184">
        <v>72.866666666523088</v>
      </c>
      <c r="AO609" s="194" t="s">
        <v>410</v>
      </c>
      <c r="AP609" s="181" t="s">
        <v>158</v>
      </c>
      <c r="AQ609" s="181" t="s">
        <v>132</v>
      </c>
      <c r="AR609" s="181" t="s">
        <v>1957</v>
      </c>
      <c r="AS609" s="181" t="s">
        <v>2080</v>
      </c>
      <c r="AT609" s="181" t="s">
        <v>2081</v>
      </c>
      <c r="AU609" s="184">
        <v>129.94560279666379</v>
      </c>
      <c r="AV609" s="184">
        <v>42.081662141582783</v>
      </c>
      <c r="AW609" s="184">
        <v>159.7428060043201</v>
      </c>
      <c r="AX609" s="195">
        <v>331.77007094256669</v>
      </c>
      <c r="AY609" s="188">
        <v>5.4469015070569036</v>
      </c>
      <c r="AZ609" s="188">
        <v>2</v>
      </c>
      <c r="BA609" s="188">
        <v>7.4469015070569036</v>
      </c>
      <c r="BB609" s="185">
        <v>1.4771244106795391</v>
      </c>
      <c r="BC609" s="181">
        <v>2</v>
      </c>
      <c r="BD609" s="181"/>
      <c r="BE609" s="181"/>
      <c r="BF609" s="181"/>
      <c r="BG609" s="181"/>
      <c r="BH609" s="181"/>
      <c r="BI609" s="181"/>
      <c r="BJ609" s="181"/>
      <c r="BK609" s="181"/>
      <c r="BL609" s="181"/>
      <c r="BM609" s="181"/>
      <c r="BN609" s="181"/>
      <c r="BO609" s="181"/>
      <c r="BP609" s="181"/>
      <c r="BQ609" s="181"/>
      <c r="BR609" s="192"/>
    </row>
    <row r="610" spans="20:70" x14ac:dyDescent="0.25">
      <c r="T610" s="182">
        <v>3703</v>
      </c>
      <c r="U610" s="183" t="s">
        <v>718</v>
      </c>
      <c r="V610" s="177">
        <v>45664.447222222225</v>
      </c>
      <c r="W610" s="183" t="s">
        <v>575</v>
      </c>
      <c r="X610" s="183" t="s">
        <v>719</v>
      </c>
      <c r="Y610" s="183">
        <v>5</v>
      </c>
      <c r="Z610" s="183" t="s">
        <v>4</v>
      </c>
      <c r="AA610" s="183" t="s">
        <v>626</v>
      </c>
      <c r="AB610" s="183" t="s">
        <v>621</v>
      </c>
      <c r="AC610" s="183" t="s">
        <v>1</v>
      </c>
      <c r="AD610" s="183" t="s">
        <v>1894</v>
      </c>
      <c r="AE610" s="183" t="s">
        <v>593</v>
      </c>
      <c r="AF610" s="183" t="s">
        <v>716</v>
      </c>
      <c r="AG610" s="183" t="s">
        <v>658</v>
      </c>
      <c r="AH610" s="183"/>
      <c r="AI610" s="183"/>
      <c r="AJ610" s="183" t="s">
        <v>688</v>
      </c>
      <c r="AK610" s="183" t="s">
        <v>432</v>
      </c>
      <c r="AL610" s="183" t="s">
        <v>445</v>
      </c>
      <c r="AM610" s="179" t="s">
        <v>862</v>
      </c>
      <c r="AN610" s="186">
        <v>72.266666666662786</v>
      </c>
      <c r="AO610" s="196" t="s">
        <v>410</v>
      </c>
      <c r="AP610" s="183" t="s">
        <v>26</v>
      </c>
      <c r="AQ610" s="183" t="s">
        <v>27</v>
      </c>
      <c r="AR610" s="183" t="s">
        <v>1953</v>
      </c>
      <c r="AS610" s="183" t="s">
        <v>2022</v>
      </c>
      <c r="AT610" s="183" t="s">
        <v>2023</v>
      </c>
      <c r="AU610" s="186">
        <v>56.595664809238613</v>
      </c>
      <c r="AV610" s="186">
        <v>79.347934597577463</v>
      </c>
      <c r="AW610" s="186">
        <v>113.24160675439261</v>
      </c>
      <c r="AX610" s="197">
        <v>249.18520616120867</v>
      </c>
      <c r="AY610" s="189">
        <v>4.4798913268042941</v>
      </c>
      <c r="AZ610" s="189">
        <v>2</v>
      </c>
      <c r="BA610" s="189">
        <v>6.4798913268042941</v>
      </c>
      <c r="BB610" s="187">
        <v>1.6975593332095125</v>
      </c>
      <c r="BC610" s="183">
        <v>5</v>
      </c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93"/>
    </row>
    <row r="611" spans="20:70" x14ac:dyDescent="0.25">
      <c r="T611" s="180">
        <v>3792</v>
      </c>
      <c r="U611" s="181" t="s">
        <v>718</v>
      </c>
      <c r="V611" s="176">
        <v>45664.450694444444</v>
      </c>
      <c r="W611" s="181" t="s">
        <v>575</v>
      </c>
      <c r="X611" s="181" t="s">
        <v>719</v>
      </c>
      <c r="Y611" s="181">
        <v>1</v>
      </c>
      <c r="Z611" s="181" t="s">
        <v>4</v>
      </c>
      <c r="AA611" s="181" t="s">
        <v>620</v>
      </c>
      <c r="AB611" s="181" t="s">
        <v>621</v>
      </c>
      <c r="AC611" s="181" t="s">
        <v>502</v>
      </c>
      <c r="AD611" s="181" t="s">
        <v>1894</v>
      </c>
      <c r="AE611" s="181" t="s">
        <v>604</v>
      </c>
      <c r="AF611" s="181" t="s">
        <v>716</v>
      </c>
      <c r="AG611" s="181" t="s">
        <v>638</v>
      </c>
      <c r="AH611" s="181" t="s">
        <v>1900</v>
      </c>
      <c r="AI611" s="181"/>
      <c r="AJ611" s="181" t="s">
        <v>688</v>
      </c>
      <c r="AK611" s="181" t="s">
        <v>432</v>
      </c>
      <c r="AL611" s="181" t="s">
        <v>429</v>
      </c>
      <c r="AM611" s="178" t="s">
        <v>862</v>
      </c>
      <c r="AN611" s="184">
        <v>71.183333333290648</v>
      </c>
      <c r="AO611" s="194" t="s">
        <v>410</v>
      </c>
      <c r="AP611" s="181" t="s">
        <v>26</v>
      </c>
      <c r="AQ611" s="181" t="s">
        <v>14</v>
      </c>
      <c r="AR611" s="181" t="s">
        <v>1953</v>
      </c>
      <c r="AS611" s="181" t="s">
        <v>2016</v>
      </c>
      <c r="AT611" s="181" t="s">
        <v>2017</v>
      </c>
      <c r="AU611" s="184">
        <v>56.595664809238613</v>
      </c>
      <c r="AV611" s="184">
        <v>44.283810102232813</v>
      </c>
      <c r="AW611" s="184">
        <v>77.685289778764101</v>
      </c>
      <c r="AX611" s="195">
        <v>178.56476469023551</v>
      </c>
      <c r="AY611" s="188">
        <v>3.1078328422209043</v>
      </c>
      <c r="AZ611" s="188">
        <v>2</v>
      </c>
      <c r="BA611" s="188">
        <v>5.1078328422209047</v>
      </c>
      <c r="BB611" s="185">
        <v>2.1535552042883923</v>
      </c>
      <c r="BC611" s="181">
        <v>1</v>
      </c>
      <c r="BD611" s="181"/>
      <c r="BE611" s="181"/>
      <c r="BF611" s="181"/>
      <c r="BG611" s="181"/>
      <c r="BH611" s="181"/>
      <c r="BI611" s="181"/>
      <c r="BJ611" s="181"/>
      <c r="BK611" s="181"/>
      <c r="BL611" s="181"/>
      <c r="BM611" s="181"/>
      <c r="BN611" s="181"/>
      <c r="BO611" s="181"/>
      <c r="BP611" s="181"/>
      <c r="BQ611" s="181"/>
      <c r="BR611" s="192"/>
    </row>
    <row r="612" spans="20:70" x14ac:dyDescent="0.25">
      <c r="T612" s="182">
        <v>3704</v>
      </c>
      <c r="U612" s="183" t="s">
        <v>718</v>
      </c>
      <c r="V612" s="177">
        <v>45664.450694444444</v>
      </c>
      <c r="W612" s="183" t="s">
        <v>575</v>
      </c>
      <c r="X612" s="183" t="s">
        <v>719</v>
      </c>
      <c r="Y612" s="183">
        <v>1</v>
      </c>
      <c r="Z612" s="183" t="s">
        <v>4</v>
      </c>
      <c r="AA612" s="183" t="s">
        <v>620</v>
      </c>
      <c r="AB612" s="183" t="s">
        <v>621</v>
      </c>
      <c r="AC612" s="183" t="s">
        <v>1</v>
      </c>
      <c r="AD612" s="183" t="s">
        <v>1894</v>
      </c>
      <c r="AE612" s="183" t="s">
        <v>604</v>
      </c>
      <c r="AF612" s="183" t="s">
        <v>716</v>
      </c>
      <c r="AG612" s="183" t="s">
        <v>638</v>
      </c>
      <c r="AH612" s="183"/>
      <c r="AI612" s="183"/>
      <c r="AJ612" s="183" t="s">
        <v>688</v>
      </c>
      <c r="AK612" s="183" t="s">
        <v>432</v>
      </c>
      <c r="AL612" s="183" t="s">
        <v>429</v>
      </c>
      <c r="AM612" s="179" t="s">
        <v>862</v>
      </c>
      <c r="AN612" s="186">
        <v>71.183333333290648</v>
      </c>
      <c r="AO612" s="196" t="s">
        <v>410</v>
      </c>
      <c r="AP612" s="183" t="s">
        <v>26</v>
      </c>
      <c r="AQ612" s="183" t="s">
        <v>14</v>
      </c>
      <c r="AR612" s="183" t="s">
        <v>1953</v>
      </c>
      <c r="AS612" s="183" t="s">
        <v>2016</v>
      </c>
      <c r="AT612" s="183" t="s">
        <v>2017</v>
      </c>
      <c r="AU612" s="186">
        <v>56.595664809238613</v>
      </c>
      <c r="AV612" s="186">
        <v>44.283810102232813</v>
      </c>
      <c r="AW612" s="186">
        <v>77.685289778764101</v>
      </c>
      <c r="AX612" s="197">
        <v>178.56476469023551</v>
      </c>
      <c r="AY612" s="189">
        <v>3.1078328422209043</v>
      </c>
      <c r="AZ612" s="189">
        <v>2</v>
      </c>
      <c r="BA612" s="189">
        <v>5.1078328422209047</v>
      </c>
      <c r="BB612" s="187">
        <v>2.1535552042883923</v>
      </c>
      <c r="BC612" s="183">
        <v>1</v>
      </c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93"/>
    </row>
    <row r="613" spans="20:70" x14ac:dyDescent="0.25">
      <c r="T613" s="180">
        <v>3705</v>
      </c>
      <c r="U613" s="181" t="s">
        <v>718</v>
      </c>
      <c r="V613" s="176">
        <v>45664.451388888891</v>
      </c>
      <c r="W613" s="181" t="s">
        <v>575</v>
      </c>
      <c r="X613" s="181" t="s">
        <v>5</v>
      </c>
      <c r="Y613" s="181">
        <v>1</v>
      </c>
      <c r="Z613" s="181" t="s">
        <v>4</v>
      </c>
      <c r="AA613" s="181" t="s">
        <v>620</v>
      </c>
      <c r="AB613" s="181" t="s">
        <v>621</v>
      </c>
      <c r="AC613" s="181" t="s">
        <v>1</v>
      </c>
      <c r="AD613" s="181" t="s">
        <v>1894</v>
      </c>
      <c r="AE613" s="181" t="s">
        <v>604</v>
      </c>
      <c r="AF613" s="181" t="s">
        <v>716</v>
      </c>
      <c r="AG613" s="181" t="s">
        <v>658</v>
      </c>
      <c r="AH613" s="181"/>
      <c r="AI613" s="181"/>
      <c r="AJ613" s="181" t="s">
        <v>688</v>
      </c>
      <c r="AK613" s="181" t="s">
        <v>432</v>
      </c>
      <c r="AL613" s="181" t="s">
        <v>445</v>
      </c>
      <c r="AM613" s="178" t="s">
        <v>862</v>
      </c>
      <c r="AN613" s="184">
        <v>71.166666666569654</v>
      </c>
      <c r="AO613" s="194" t="s">
        <v>410</v>
      </c>
      <c r="AP613" s="181" t="s">
        <v>26</v>
      </c>
      <c r="AQ613" s="181" t="s">
        <v>27</v>
      </c>
      <c r="AR613" s="181" t="s">
        <v>1953</v>
      </c>
      <c r="AS613" s="181" t="s">
        <v>2022</v>
      </c>
      <c r="AT613" s="181" t="s">
        <v>2023</v>
      </c>
      <c r="AU613" s="184">
        <v>56.595664809238613</v>
      </c>
      <c r="AV613" s="184">
        <v>79.347934597577463</v>
      </c>
      <c r="AW613" s="184">
        <v>113.24160675439261</v>
      </c>
      <c r="AX613" s="195">
        <v>249.18520616120867</v>
      </c>
      <c r="AY613" s="188">
        <v>4.4798913268042941</v>
      </c>
      <c r="AZ613" s="188">
        <v>2</v>
      </c>
      <c r="BA613" s="188">
        <v>6.4798913268042941</v>
      </c>
      <c r="BB613" s="185">
        <v>1.6975593332095125</v>
      </c>
      <c r="BC613" s="181">
        <v>1</v>
      </c>
      <c r="BD613" s="181"/>
      <c r="BE613" s="181"/>
      <c r="BF613" s="181"/>
      <c r="BG613" s="181"/>
      <c r="BH613" s="181"/>
      <c r="BI613" s="181"/>
      <c r="BJ613" s="181"/>
      <c r="BK613" s="181"/>
      <c r="BL613" s="181"/>
      <c r="BM613" s="181"/>
      <c r="BN613" s="181"/>
      <c r="BO613" s="181"/>
      <c r="BP613" s="181"/>
      <c r="BQ613" s="181"/>
      <c r="BR613" s="192"/>
    </row>
    <row r="614" spans="20:70" x14ac:dyDescent="0.25">
      <c r="T614" s="182">
        <v>3752</v>
      </c>
      <c r="U614" s="183" t="s">
        <v>718</v>
      </c>
      <c r="V614" s="177">
        <v>45664.57916666667</v>
      </c>
      <c r="W614" s="183" t="s">
        <v>649</v>
      </c>
      <c r="X614" s="183" t="s">
        <v>5</v>
      </c>
      <c r="Y614" s="183">
        <v>1</v>
      </c>
      <c r="Z614" s="183" t="s">
        <v>6</v>
      </c>
      <c r="AA614" s="183" t="s">
        <v>620</v>
      </c>
      <c r="AB614" s="183" t="s">
        <v>620</v>
      </c>
      <c r="AC614" s="183" t="s">
        <v>1</v>
      </c>
      <c r="AD614" s="183" t="s">
        <v>1894</v>
      </c>
      <c r="AE614" s="183" t="s">
        <v>1909</v>
      </c>
      <c r="AF614" s="183" t="s">
        <v>1804</v>
      </c>
      <c r="AG614" s="183" t="s">
        <v>1887</v>
      </c>
      <c r="AH614" s="183"/>
      <c r="AI614" s="183"/>
      <c r="AJ614" s="183" t="s">
        <v>688</v>
      </c>
      <c r="AK614" s="183" t="s">
        <v>453</v>
      </c>
      <c r="AL614" s="183" t="s">
        <v>453</v>
      </c>
      <c r="AM614" s="179" t="s">
        <v>862</v>
      </c>
      <c r="AN614" s="186">
        <v>72.049999999988358</v>
      </c>
      <c r="AO614" s="196" t="s">
        <v>410</v>
      </c>
      <c r="AP614" s="183" t="s">
        <v>159</v>
      </c>
      <c r="AQ614" s="183" t="s">
        <v>59</v>
      </c>
      <c r="AR614" s="183" t="s">
        <v>2026</v>
      </c>
      <c r="AS614" s="183" t="s">
        <v>2027</v>
      </c>
      <c r="AT614" s="183" t="s">
        <v>1952</v>
      </c>
      <c r="AU614" s="186">
        <v>161.63928654965281</v>
      </c>
      <c r="AV614" s="186">
        <v>23.194943303475171</v>
      </c>
      <c r="AW614" s="186">
        <v>182.8669128167007</v>
      </c>
      <c r="AX614" s="197">
        <v>367.70114266982864</v>
      </c>
      <c r="AY614" s="189">
        <v>5.8458587467134517</v>
      </c>
      <c r="AZ614" s="189">
        <v>2</v>
      </c>
      <c r="BA614" s="189">
        <v>7.8458587467134517</v>
      </c>
      <c r="BB614" s="187">
        <v>1.4020135150416499</v>
      </c>
      <c r="BC614" s="183">
        <v>1</v>
      </c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93"/>
    </row>
    <row r="615" spans="20:70" x14ac:dyDescent="0.25">
      <c r="T615" s="180">
        <v>3718</v>
      </c>
      <c r="U615" s="181" t="s">
        <v>717</v>
      </c>
      <c r="V615" s="176">
        <v>45664.724999999999</v>
      </c>
      <c r="W615" s="181" t="s">
        <v>511</v>
      </c>
      <c r="X615" s="181" t="s">
        <v>500</v>
      </c>
      <c r="Y615" s="181">
        <v>1</v>
      </c>
      <c r="Z615" s="181" t="s">
        <v>487</v>
      </c>
      <c r="AA615" s="181" t="s">
        <v>620</v>
      </c>
      <c r="AB615" s="181" t="s">
        <v>624</v>
      </c>
      <c r="AC615" s="181" t="s">
        <v>1</v>
      </c>
      <c r="AD615" s="181" t="s">
        <v>1894</v>
      </c>
      <c r="AE615" s="181" t="s">
        <v>1004</v>
      </c>
      <c r="AF615" s="181" t="s">
        <v>686</v>
      </c>
      <c r="AG615" s="181" t="s">
        <v>686</v>
      </c>
      <c r="AH615" s="181"/>
      <c r="AI615" s="181"/>
      <c r="AJ615" s="181" t="s">
        <v>688</v>
      </c>
      <c r="AK615" s="181" t="s">
        <v>435</v>
      </c>
      <c r="AL615" s="181" t="s">
        <v>435</v>
      </c>
      <c r="AM615" s="178" t="s">
        <v>862</v>
      </c>
      <c r="AN615" s="184">
        <v>66.016666666720994</v>
      </c>
      <c r="AO615" s="194" t="s">
        <v>410</v>
      </c>
      <c r="AP615" s="181" t="s">
        <v>79</v>
      </c>
      <c r="AQ615" s="181" t="s">
        <v>79</v>
      </c>
      <c r="AR615" s="181" t="s">
        <v>2082</v>
      </c>
      <c r="AS615" s="181" t="s">
        <v>2083</v>
      </c>
      <c r="AT615" s="181" t="s">
        <v>2082</v>
      </c>
      <c r="AU615" s="184">
        <v>89.367616516651566</v>
      </c>
      <c r="AV615" s="184" t="e">
        <v>#N/A</v>
      </c>
      <c r="AW615" s="184">
        <v>89.367616516651566</v>
      </c>
      <c r="AX615" s="195" t="e">
        <v>#N/A</v>
      </c>
      <c r="AY615" s="188" t="e">
        <v>#N/A</v>
      </c>
      <c r="AZ615" s="188">
        <v>2</v>
      </c>
      <c r="BA615" s="188" t="e">
        <v>#N/A</v>
      </c>
      <c r="BB615" s="185" t="e">
        <v>#N/A</v>
      </c>
      <c r="BC615" s="181">
        <v>1</v>
      </c>
      <c r="BD615" s="181"/>
      <c r="BE615" s="181"/>
      <c r="BF615" s="181"/>
      <c r="BG615" s="181"/>
      <c r="BH615" s="181"/>
      <c r="BI615" s="181"/>
      <c r="BJ615" s="181"/>
      <c r="BK615" s="181"/>
      <c r="BL615" s="181"/>
      <c r="BM615" s="181"/>
      <c r="BN615" s="181"/>
      <c r="BO615" s="181"/>
      <c r="BP615" s="181"/>
      <c r="BQ615" s="181"/>
      <c r="BR615" s="192"/>
    </row>
    <row r="616" spans="20:70" x14ac:dyDescent="0.25">
      <c r="T616" s="182">
        <v>3725</v>
      </c>
      <c r="U616" s="183" t="s">
        <v>717</v>
      </c>
      <c r="V616" s="177">
        <v>45664.838888888888</v>
      </c>
      <c r="W616" s="183" t="s">
        <v>631</v>
      </c>
      <c r="X616" s="183" t="s">
        <v>500</v>
      </c>
      <c r="Y616" s="183">
        <v>1</v>
      </c>
      <c r="Z616" s="183" t="s">
        <v>543</v>
      </c>
      <c r="AA616" s="183" t="s">
        <v>620</v>
      </c>
      <c r="AB616" s="183" t="s">
        <v>620</v>
      </c>
      <c r="AC616" s="183" t="s">
        <v>1</v>
      </c>
      <c r="AD616" s="183" t="s">
        <v>1894</v>
      </c>
      <c r="AE616" s="183" t="s">
        <v>604</v>
      </c>
      <c r="AF616" s="183" t="s">
        <v>636</v>
      </c>
      <c r="AG616" s="183" t="s">
        <v>1509</v>
      </c>
      <c r="AH616" s="183" t="s">
        <v>1930</v>
      </c>
      <c r="AI616" s="183"/>
      <c r="AJ616" s="183" t="s">
        <v>688</v>
      </c>
      <c r="AK616" s="183" t="s">
        <v>478</v>
      </c>
      <c r="AL616" s="183" t="s">
        <v>479</v>
      </c>
      <c r="AM616" s="179" t="s">
        <v>862</v>
      </c>
      <c r="AN616" s="186">
        <v>61.866666666639503</v>
      </c>
      <c r="AO616" s="196" t="s">
        <v>410</v>
      </c>
      <c r="AP616" s="183" t="s">
        <v>404</v>
      </c>
      <c r="AQ616" s="183" t="s">
        <v>403</v>
      </c>
      <c r="AR616" s="183" t="s">
        <v>2028</v>
      </c>
      <c r="AS616" s="183" t="s">
        <v>2029</v>
      </c>
      <c r="AT616" s="183" t="s">
        <v>2030</v>
      </c>
      <c r="AU616" s="186">
        <v>1045.5237909233861</v>
      </c>
      <c r="AV616" s="186">
        <v>36.736785764432447</v>
      </c>
      <c r="AW616" s="186">
        <v>1017.5349429149491</v>
      </c>
      <c r="AX616" s="197">
        <v>2099.7955196027674</v>
      </c>
      <c r="AY616" s="189">
        <v>32.603760095137503</v>
      </c>
      <c r="AZ616" s="189">
        <v>2</v>
      </c>
      <c r="BA616" s="189">
        <v>34.603760095137503</v>
      </c>
      <c r="BB616" s="187">
        <v>0.31788452959323671</v>
      </c>
      <c r="BC616" s="183">
        <v>1</v>
      </c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93"/>
    </row>
    <row r="617" spans="20:70" x14ac:dyDescent="0.25">
      <c r="T617" s="180">
        <v>3726</v>
      </c>
      <c r="U617" s="181" t="s">
        <v>717</v>
      </c>
      <c r="V617" s="176">
        <v>45664.842361111114</v>
      </c>
      <c r="W617" s="181" t="s">
        <v>631</v>
      </c>
      <c r="X617" s="181" t="s">
        <v>500</v>
      </c>
      <c r="Y617" s="181">
        <v>1</v>
      </c>
      <c r="Z617" s="181" t="s">
        <v>543</v>
      </c>
      <c r="AA617" s="181" t="s">
        <v>620</v>
      </c>
      <c r="AB617" s="181" t="s">
        <v>620</v>
      </c>
      <c r="AC617" s="181" t="s">
        <v>1</v>
      </c>
      <c r="AD617" s="181" t="s">
        <v>1894</v>
      </c>
      <c r="AE617" s="181" t="s">
        <v>604</v>
      </c>
      <c r="AF617" s="181" t="s">
        <v>636</v>
      </c>
      <c r="AG617" s="181" t="s">
        <v>1509</v>
      </c>
      <c r="AH617" s="181" t="s">
        <v>1931</v>
      </c>
      <c r="AI617" s="181"/>
      <c r="AJ617" s="181" t="s">
        <v>688</v>
      </c>
      <c r="AK617" s="181" t="s">
        <v>478</v>
      </c>
      <c r="AL617" s="181" t="s">
        <v>479</v>
      </c>
      <c r="AM617" s="178" t="s">
        <v>862</v>
      </c>
      <c r="AN617" s="184">
        <v>61.783333333209157</v>
      </c>
      <c r="AO617" s="194" t="s">
        <v>410</v>
      </c>
      <c r="AP617" s="181" t="s">
        <v>404</v>
      </c>
      <c r="AQ617" s="181" t="s">
        <v>403</v>
      </c>
      <c r="AR617" s="181" t="s">
        <v>2028</v>
      </c>
      <c r="AS617" s="181" t="s">
        <v>2029</v>
      </c>
      <c r="AT617" s="181" t="s">
        <v>2030</v>
      </c>
      <c r="AU617" s="184">
        <v>1045.5237909233861</v>
      </c>
      <c r="AV617" s="184">
        <v>36.736785764432447</v>
      </c>
      <c r="AW617" s="184">
        <v>1017.5349429149491</v>
      </c>
      <c r="AX617" s="195">
        <v>2099.7955196027674</v>
      </c>
      <c r="AY617" s="188">
        <v>32.603760095137503</v>
      </c>
      <c r="AZ617" s="188">
        <v>2</v>
      </c>
      <c r="BA617" s="188">
        <v>34.603760095137503</v>
      </c>
      <c r="BB617" s="185">
        <v>0.31788452959323671</v>
      </c>
      <c r="BC617" s="181">
        <v>1</v>
      </c>
      <c r="BD617" s="181"/>
      <c r="BE617" s="181"/>
      <c r="BF617" s="181"/>
      <c r="BG617" s="181"/>
      <c r="BH617" s="181"/>
      <c r="BI617" s="181"/>
      <c r="BJ617" s="181"/>
      <c r="BK617" s="181"/>
      <c r="BL617" s="181"/>
      <c r="BM617" s="181"/>
      <c r="BN617" s="181"/>
      <c r="BO617" s="181"/>
      <c r="BP617" s="181"/>
      <c r="BQ617" s="181"/>
      <c r="BR617" s="192"/>
    </row>
    <row r="618" spans="20:70" x14ac:dyDescent="0.25">
      <c r="T618" s="182">
        <v>3727</v>
      </c>
      <c r="U618" s="183" t="s">
        <v>717</v>
      </c>
      <c r="V618" s="177">
        <v>45664.84375</v>
      </c>
      <c r="W618" s="183" t="s">
        <v>1432</v>
      </c>
      <c r="X618" s="183" t="s">
        <v>5</v>
      </c>
      <c r="Y618" s="183">
        <v>1</v>
      </c>
      <c r="Z618" s="183" t="s">
        <v>543</v>
      </c>
      <c r="AA618" s="183" t="s">
        <v>620</v>
      </c>
      <c r="AB618" s="183" t="s">
        <v>620</v>
      </c>
      <c r="AC618" s="183" t="s">
        <v>1</v>
      </c>
      <c r="AD618" s="183" t="s">
        <v>1894</v>
      </c>
      <c r="AE618" s="183" t="s">
        <v>604</v>
      </c>
      <c r="AF618" s="183" t="s">
        <v>636</v>
      </c>
      <c r="AG618" s="183" t="s">
        <v>1509</v>
      </c>
      <c r="AH618" s="183" t="s">
        <v>1932</v>
      </c>
      <c r="AI618" s="183"/>
      <c r="AJ618" s="183" t="s">
        <v>688</v>
      </c>
      <c r="AK618" s="183" t="s">
        <v>478</v>
      </c>
      <c r="AL618" s="183" t="s">
        <v>479</v>
      </c>
      <c r="AM618" s="179" t="s">
        <v>862</v>
      </c>
      <c r="AN618" s="186">
        <v>61.749999999941792</v>
      </c>
      <c r="AO618" s="196" t="s">
        <v>410</v>
      </c>
      <c r="AP618" s="183" t="s">
        <v>404</v>
      </c>
      <c r="AQ618" s="183" t="s">
        <v>403</v>
      </c>
      <c r="AR618" s="183" t="s">
        <v>2028</v>
      </c>
      <c r="AS618" s="183" t="s">
        <v>2029</v>
      </c>
      <c r="AT618" s="183" t="s">
        <v>2030</v>
      </c>
      <c r="AU618" s="186">
        <v>1045.5237909233861</v>
      </c>
      <c r="AV618" s="186">
        <v>36.736785764432447</v>
      </c>
      <c r="AW618" s="186">
        <v>1017.5349429149491</v>
      </c>
      <c r="AX618" s="197">
        <v>2099.7955196027674</v>
      </c>
      <c r="AY618" s="189">
        <v>32.603760095137503</v>
      </c>
      <c r="AZ618" s="189">
        <v>2</v>
      </c>
      <c r="BA618" s="189">
        <v>34.603760095137503</v>
      </c>
      <c r="BB618" s="187">
        <v>0.31788452959323671</v>
      </c>
      <c r="BC618" s="183">
        <v>1</v>
      </c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93"/>
    </row>
    <row r="619" spans="20:70" x14ac:dyDescent="0.25">
      <c r="T619" s="180">
        <v>3740</v>
      </c>
      <c r="U619" s="181" t="s">
        <v>742</v>
      </c>
      <c r="V619" s="176">
        <v>45665.388888888891</v>
      </c>
      <c r="W619" s="181" t="s">
        <v>585</v>
      </c>
      <c r="X619" s="181" t="s">
        <v>493</v>
      </c>
      <c r="Y619" s="181">
        <v>1</v>
      </c>
      <c r="Z619" s="181" t="s">
        <v>532</v>
      </c>
      <c r="AA619" s="181" t="s">
        <v>620</v>
      </c>
      <c r="AB619" s="181" t="s">
        <v>624</v>
      </c>
      <c r="AC619" s="181" t="s">
        <v>1</v>
      </c>
      <c r="AD619" s="181" t="s">
        <v>1894</v>
      </c>
      <c r="AE619" s="181" t="s">
        <v>612</v>
      </c>
      <c r="AF619" s="181" t="s">
        <v>1889</v>
      </c>
      <c r="AG619" s="181" t="s">
        <v>578</v>
      </c>
      <c r="AH619" s="181"/>
      <c r="AI619" s="181"/>
      <c r="AJ619" s="181" t="s">
        <v>687</v>
      </c>
      <c r="AK619" s="181" t="s">
        <v>452</v>
      </c>
      <c r="AL619" s="181" t="s">
        <v>453</v>
      </c>
      <c r="AM619" s="178" t="s">
        <v>862</v>
      </c>
      <c r="AN619" s="184">
        <v>48.166666666686069</v>
      </c>
      <c r="AO619" s="194" t="s">
        <v>410</v>
      </c>
      <c r="AP619" s="181" t="s">
        <v>17</v>
      </c>
      <c r="AQ619" s="181" t="s">
        <v>139</v>
      </c>
      <c r="AR619" s="181" t="s">
        <v>1945</v>
      </c>
      <c r="AS619" s="181" t="s">
        <v>2084</v>
      </c>
      <c r="AT619" s="181" t="s">
        <v>1955</v>
      </c>
      <c r="AU619" s="184">
        <v>147.2056323678874</v>
      </c>
      <c r="AV619" s="184">
        <v>86.988572202026987</v>
      </c>
      <c r="AW619" s="184">
        <v>176.7935850274832</v>
      </c>
      <c r="AX619" s="195">
        <v>410.98778959739764</v>
      </c>
      <c r="AY619" s="188">
        <v>7.0313932787095048</v>
      </c>
      <c r="AZ619" s="188">
        <v>2</v>
      </c>
      <c r="BA619" s="188">
        <v>9.0313932787095048</v>
      </c>
      <c r="BB619" s="185">
        <v>1.2179737567105249</v>
      </c>
      <c r="BC619" s="181">
        <v>1</v>
      </c>
      <c r="BD619" s="181"/>
      <c r="BE619" s="181"/>
      <c r="BF619" s="181"/>
      <c r="BG619" s="181"/>
      <c r="BH619" s="181"/>
      <c r="BI619" s="181"/>
      <c r="BJ619" s="181"/>
      <c r="BK619" s="181"/>
      <c r="BL619" s="181"/>
      <c r="BM619" s="181"/>
      <c r="BN619" s="181"/>
      <c r="BO619" s="181"/>
      <c r="BP619" s="181"/>
      <c r="BQ619" s="181"/>
      <c r="BR619" s="192"/>
    </row>
    <row r="620" spans="20:70" x14ac:dyDescent="0.25">
      <c r="T620" s="182">
        <v>3742</v>
      </c>
      <c r="U620" s="183" t="s">
        <v>745</v>
      </c>
      <c r="V620" s="177">
        <v>45665.457638888889</v>
      </c>
      <c r="W620" s="183" t="s">
        <v>539</v>
      </c>
      <c r="X620" s="183" t="s">
        <v>497</v>
      </c>
      <c r="Y620" s="183">
        <v>4</v>
      </c>
      <c r="Z620" s="183" t="s">
        <v>520</v>
      </c>
      <c r="AA620" s="183" t="s">
        <v>622</v>
      </c>
      <c r="AB620" s="183" t="s">
        <v>622</v>
      </c>
      <c r="AC620" s="183" t="s">
        <v>1</v>
      </c>
      <c r="AD620" s="183" t="s">
        <v>1894</v>
      </c>
      <c r="AE620" s="183" t="s">
        <v>600</v>
      </c>
      <c r="AF620" s="183" t="s">
        <v>663</v>
      </c>
      <c r="AG620" s="183" t="s">
        <v>490</v>
      </c>
      <c r="AH620" s="183" t="s">
        <v>1941</v>
      </c>
      <c r="AI620" s="183"/>
      <c r="AJ620" s="183" t="s">
        <v>688</v>
      </c>
      <c r="AK620" s="183" t="s">
        <v>424</v>
      </c>
      <c r="AL620" s="183" t="s">
        <v>440</v>
      </c>
      <c r="AM620" s="179" t="s">
        <v>874</v>
      </c>
      <c r="AN620" s="186">
        <v>46.016666666662786</v>
      </c>
      <c r="AO620" s="196" t="s">
        <v>410</v>
      </c>
      <c r="AP620" s="183" t="s">
        <v>55</v>
      </c>
      <c r="AQ620" s="183" t="s">
        <v>123</v>
      </c>
      <c r="AR620" s="183" t="s">
        <v>1948</v>
      </c>
      <c r="AS620" s="183" t="s">
        <v>2018</v>
      </c>
      <c r="AT620" s="183" t="s">
        <v>1966</v>
      </c>
      <c r="AU620" s="186" t="e">
        <v>#N/A</v>
      </c>
      <c r="AV620" s="186" t="e">
        <v>#N/A</v>
      </c>
      <c r="AW620" s="186">
        <v>83.6870998237154</v>
      </c>
      <c r="AX620" s="197" t="e">
        <v>#N/A</v>
      </c>
      <c r="AY620" s="189" t="e">
        <v>#N/A</v>
      </c>
      <c r="AZ620" s="189">
        <v>2</v>
      </c>
      <c r="BA620" s="189" t="e">
        <v>#N/A</v>
      </c>
      <c r="BB620" s="187" t="e">
        <v>#N/A</v>
      </c>
      <c r="BC620" s="183">
        <v>4</v>
      </c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93"/>
    </row>
    <row r="621" spans="20:70" x14ac:dyDescent="0.25">
      <c r="T621" s="180">
        <v>3753</v>
      </c>
      <c r="U621" s="181" t="s">
        <v>718</v>
      </c>
      <c r="V621" s="176">
        <v>45665.72152777778</v>
      </c>
      <c r="W621" s="181" t="s">
        <v>528</v>
      </c>
      <c r="X621" s="181" t="s">
        <v>744</v>
      </c>
      <c r="Y621" s="181">
        <v>6</v>
      </c>
      <c r="Z621" s="181" t="s">
        <v>523</v>
      </c>
      <c r="AA621" s="181" t="s">
        <v>624</v>
      </c>
      <c r="AB621" s="181" t="s">
        <v>621</v>
      </c>
      <c r="AC621" s="181" t="s">
        <v>1</v>
      </c>
      <c r="AD621" s="181" t="s">
        <v>1894</v>
      </c>
      <c r="AE621" s="181" t="s">
        <v>604</v>
      </c>
      <c r="AF621" s="181" t="s">
        <v>1848</v>
      </c>
      <c r="AG621" s="181" t="s">
        <v>755</v>
      </c>
      <c r="AH621" s="181"/>
      <c r="AI621" s="181"/>
      <c r="AJ621" s="181" t="s">
        <v>688</v>
      </c>
      <c r="AK621" s="181" t="s">
        <v>455</v>
      </c>
      <c r="AL621" s="181" t="s">
        <v>424</v>
      </c>
      <c r="AM621" s="178" t="s">
        <v>874</v>
      </c>
      <c r="AN621" s="184">
        <v>40.68333333323244</v>
      </c>
      <c r="AO621" s="194" t="s">
        <v>410</v>
      </c>
      <c r="AP621" s="181" t="s">
        <v>62</v>
      </c>
      <c r="AQ621" s="181" t="s">
        <v>48</v>
      </c>
      <c r="AR621" s="181" t="s">
        <v>2085</v>
      </c>
      <c r="AS621" s="181" t="s">
        <v>2086</v>
      </c>
      <c r="AT621" s="181" t="s">
        <v>2037</v>
      </c>
      <c r="AU621" s="184">
        <v>94.892857275218518</v>
      </c>
      <c r="AV621" s="184">
        <v>120.5055236395135</v>
      </c>
      <c r="AW621" s="184">
        <v>34.455746152950063</v>
      </c>
      <c r="AX621" s="195">
        <v>249.85412706768207</v>
      </c>
      <c r="AY621" s="188">
        <v>4.8254025999151287</v>
      </c>
      <c r="AZ621" s="188">
        <v>2</v>
      </c>
      <c r="BA621" s="188">
        <v>6.8254025999151287</v>
      </c>
      <c r="BB621" s="185">
        <v>1.6116265434857691</v>
      </c>
      <c r="BC621" s="181">
        <v>6</v>
      </c>
      <c r="BD621" s="181"/>
      <c r="BE621" s="181"/>
      <c r="BF621" s="181"/>
      <c r="BG621" s="181"/>
      <c r="BH621" s="181"/>
      <c r="BI621" s="181"/>
      <c r="BJ621" s="181"/>
      <c r="BK621" s="181"/>
      <c r="BL621" s="181"/>
      <c r="BM621" s="181"/>
      <c r="BN621" s="181"/>
      <c r="BO621" s="181"/>
      <c r="BP621" s="181"/>
      <c r="BQ621" s="181"/>
      <c r="BR621" s="192"/>
    </row>
    <row r="622" spans="20:70" x14ac:dyDescent="0.25">
      <c r="T622" s="182">
        <v>3754</v>
      </c>
      <c r="U622" s="183" t="s">
        <v>718</v>
      </c>
      <c r="V622" s="177">
        <v>45665.722222222219</v>
      </c>
      <c r="W622" s="183" t="s">
        <v>822</v>
      </c>
      <c r="X622" s="183" t="s">
        <v>719</v>
      </c>
      <c r="Y622" s="183">
        <v>1</v>
      </c>
      <c r="Z622" s="183" t="s">
        <v>7</v>
      </c>
      <c r="AA622" s="183" t="s">
        <v>620</v>
      </c>
      <c r="AB622" s="183" t="s">
        <v>621</v>
      </c>
      <c r="AC622" s="183" t="s">
        <v>1</v>
      </c>
      <c r="AD622" s="183" t="s">
        <v>1894</v>
      </c>
      <c r="AE622" s="183" t="s">
        <v>593</v>
      </c>
      <c r="AF622" s="183" t="s">
        <v>1774</v>
      </c>
      <c r="AG622" s="183" t="s">
        <v>658</v>
      </c>
      <c r="AH622" s="183"/>
      <c r="AI622" s="183"/>
      <c r="AJ622" s="183" t="s">
        <v>688</v>
      </c>
      <c r="AK622" s="183" t="s">
        <v>436</v>
      </c>
      <c r="AL622" s="183" t="s">
        <v>445</v>
      </c>
      <c r="AM622" s="179" t="s">
        <v>874</v>
      </c>
      <c r="AN622" s="186">
        <v>41.666666666802485</v>
      </c>
      <c r="AO622" s="196" t="s">
        <v>410</v>
      </c>
      <c r="AP622" s="183" t="s">
        <v>50</v>
      </c>
      <c r="AQ622" s="183" t="s">
        <v>27</v>
      </c>
      <c r="AR622" s="183" t="s">
        <v>2087</v>
      </c>
      <c r="AS622" s="183" t="s">
        <v>2088</v>
      </c>
      <c r="AT622" s="183" t="s">
        <v>2023</v>
      </c>
      <c r="AU622" s="186">
        <v>72.650268172558413</v>
      </c>
      <c r="AV622" s="186">
        <v>83.048175750069063</v>
      </c>
      <c r="AW622" s="186">
        <v>113.24160675439261</v>
      </c>
      <c r="AX622" s="197">
        <v>268.94005067702005</v>
      </c>
      <c r="AY622" s="189">
        <v>4.813949722407207</v>
      </c>
      <c r="AZ622" s="189">
        <v>2</v>
      </c>
      <c r="BA622" s="189">
        <v>6.813949722407207</v>
      </c>
      <c r="BB622" s="187">
        <v>1.6143353632075172</v>
      </c>
      <c r="BC622" s="183">
        <v>1</v>
      </c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93"/>
    </row>
    <row r="623" spans="20:70" x14ac:dyDescent="0.25">
      <c r="T623" s="180">
        <v>3755</v>
      </c>
      <c r="U623" s="181" t="s">
        <v>718</v>
      </c>
      <c r="V623" s="176">
        <v>45665.74722222222</v>
      </c>
      <c r="W623" s="181" t="s">
        <v>528</v>
      </c>
      <c r="X623" s="181" t="s">
        <v>5</v>
      </c>
      <c r="Y623" s="181">
        <v>1</v>
      </c>
      <c r="Z623" s="181" t="s">
        <v>523</v>
      </c>
      <c r="AA623" s="181" t="s">
        <v>620</v>
      </c>
      <c r="AB623" s="181" t="s">
        <v>621</v>
      </c>
      <c r="AC623" s="181" t="s">
        <v>1</v>
      </c>
      <c r="AD623" s="181" t="s">
        <v>1894</v>
      </c>
      <c r="AE623" s="181" t="s">
        <v>604</v>
      </c>
      <c r="AF623" s="181" t="s">
        <v>1848</v>
      </c>
      <c r="AG623" s="181" t="s">
        <v>755</v>
      </c>
      <c r="AH623" s="181"/>
      <c r="AI623" s="181"/>
      <c r="AJ623" s="181" t="s">
        <v>688</v>
      </c>
      <c r="AK623" s="181" t="s">
        <v>455</v>
      </c>
      <c r="AL623" s="181" t="s">
        <v>424</v>
      </c>
      <c r="AM623" s="178" t="s">
        <v>874</v>
      </c>
      <c r="AN623" s="184">
        <v>40.066666666651145</v>
      </c>
      <c r="AO623" s="194" t="s">
        <v>410</v>
      </c>
      <c r="AP623" s="181" t="s">
        <v>62</v>
      </c>
      <c r="AQ623" s="181" t="s">
        <v>48</v>
      </c>
      <c r="AR623" s="181" t="s">
        <v>2085</v>
      </c>
      <c r="AS623" s="181" t="s">
        <v>2086</v>
      </c>
      <c r="AT623" s="181" t="s">
        <v>2037</v>
      </c>
      <c r="AU623" s="184">
        <v>94.892857275218518</v>
      </c>
      <c r="AV623" s="184">
        <v>120.5055236395135</v>
      </c>
      <c r="AW623" s="184">
        <v>34.455746152950063</v>
      </c>
      <c r="AX623" s="195">
        <v>249.85412706768207</v>
      </c>
      <c r="AY623" s="188">
        <v>4.8254025999151287</v>
      </c>
      <c r="AZ623" s="188">
        <v>2</v>
      </c>
      <c r="BA623" s="188">
        <v>6.8254025999151287</v>
      </c>
      <c r="BB623" s="185">
        <v>1.6116265434857691</v>
      </c>
      <c r="BC623" s="181">
        <v>1</v>
      </c>
      <c r="BD623" s="181"/>
      <c r="BE623" s="181"/>
      <c r="BF623" s="181"/>
      <c r="BG623" s="181"/>
      <c r="BH623" s="181"/>
      <c r="BI623" s="181"/>
      <c r="BJ623" s="181"/>
      <c r="BK623" s="181"/>
      <c r="BL623" s="181"/>
      <c r="BM623" s="181"/>
      <c r="BN623" s="181"/>
      <c r="BO623" s="181"/>
      <c r="BP623" s="181"/>
      <c r="BQ623" s="181"/>
      <c r="BR623" s="192"/>
    </row>
    <row r="624" spans="20:70" x14ac:dyDescent="0.25">
      <c r="T624" s="182">
        <v>3757</v>
      </c>
      <c r="U624" s="183" t="s">
        <v>717</v>
      </c>
      <c r="V624" s="177">
        <v>45665.748611111114</v>
      </c>
      <c r="W624" s="183" t="s">
        <v>1432</v>
      </c>
      <c r="X624" s="183" t="s">
        <v>491</v>
      </c>
      <c r="Y624" s="183">
        <v>1</v>
      </c>
      <c r="Z624" s="183" t="s">
        <v>543</v>
      </c>
      <c r="AA624" s="183" t="s">
        <v>620</v>
      </c>
      <c r="AB624" s="183" t="s">
        <v>621</v>
      </c>
      <c r="AC624" s="183" t="s">
        <v>1</v>
      </c>
      <c r="AD624" s="183" t="s">
        <v>1894</v>
      </c>
      <c r="AE624" s="183" t="s">
        <v>606</v>
      </c>
      <c r="AF624" s="183" t="s">
        <v>636</v>
      </c>
      <c r="AG624" s="183" t="s">
        <v>636</v>
      </c>
      <c r="AH624" s="183"/>
      <c r="AI624" s="183"/>
      <c r="AJ624" s="183" t="s">
        <v>687</v>
      </c>
      <c r="AK624" s="183" t="s">
        <v>478</v>
      </c>
      <c r="AL624" s="183" t="s">
        <v>478</v>
      </c>
      <c r="AM624" s="179" t="s">
        <v>874</v>
      </c>
      <c r="AN624" s="186">
        <v>45.033333333267365</v>
      </c>
      <c r="AO624" s="196" t="s">
        <v>410</v>
      </c>
      <c r="AP624" s="183" t="s">
        <v>404</v>
      </c>
      <c r="AQ624" s="183" t="s">
        <v>404</v>
      </c>
      <c r="AR624" s="183" t="s">
        <v>2028</v>
      </c>
      <c r="AS624" s="183" t="s">
        <v>409</v>
      </c>
      <c r="AT624" s="183" t="s">
        <v>2028</v>
      </c>
      <c r="AU624" s="186">
        <v>1045.5237909233861</v>
      </c>
      <c r="AV624" s="186" t="e">
        <v>#N/A</v>
      </c>
      <c r="AW624" s="186">
        <v>1045.5237909233861</v>
      </c>
      <c r="AX624" s="197" t="e">
        <v>#N/A</v>
      </c>
      <c r="AY624" s="189" t="e">
        <v>#N/A</v>
      </c>
      <c r="AZ624" s="189">
        <v>2</v>
      </c>
      <c r="BA624" s="189" t="e">
        <v>#N/A</v>
      </c>
      <c r="BB624" s="187" t="e">
        <v>#N/A</v>
      </c>
      <c r="BC624" s="183">
        <v>1</v>
      </c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93"/>
    </row>
    <row r="625" spans="20:70" x14ac:dyDescent="0.25">
      <c r="T625" s="180">
        <v>3761</v>
      </c>
      <c r="U625" s="181" t="s">
        <v>742</v>
      </c>
      <c r="V625" s="176">
        <v>45665.773611111108</v>
      </c>
      <c r="W625" s="181" t="s">
        <v>1892</v>
      </c>
      <c r="X625" s="181" t="s">
        <v>491</v>
      </c>
      <c r="Y625" s="181">
        <v>1</v>
      </c>
      <c r="Z625" s="181" t="s">
        <v>532</v>
      </c>
      <c r="AA625" s="181" t="s">
        <v>620</v>
      </c>
      <c r="AB625" s="181" t="s">
        <v>624</v>
      </c>
      <c r="AC625" s="181" t="s">
        <v>1</v>
      </c>
      <c r="AD625" s="181" t="s">
        <v>1894</v>
      </c>
      <c r="AE625" s="181" t="s">
        <v>2054</v>
      </c>
      <c r="AF625" s="181" t="s">
        <v>1847</v>
      </c>
      <c r="AG625" s="181" t="s">
        <v>578</v>
      </c>
      <c r="AH625" s="181"/>
      <c r="AI625" s="181"/>
      <c r="AJ625" s="181" t="s">
        <v>687</v>
      </c>
      <c r="AK625" s="181" t="s">
        <v>442</v>
      </c>
      <c r="AL625" s="181" t="s">
        <v>453</v>
      </c>
      <c r="AM625" s="178" t="s">
        <v>862</v>
      </c>
      <c r="AN625" s="184">
        <v>48.85000000015134</v>
      </c>
      <c r="AO625" s="194" t="s">
        <v>410</v>
      </c>
      <c r="AP625" s="181" t="s">
        <v>121</v>
      </c>
      <c r="AQ625" s="181" t="s">
        <v>139</v>
      </c>
      <c r="AR625" s="181" t="s">
        <v>1956</v>
      </c>
      <c r="AS625" s="181" t="s">
        <v>2089</v>
      </c>
      <c r="AT625" s="181" t="s">
        <v>1955</v>
      </c>
      <c r="AU625" s="184">
        <v>115.00566614896751</v>
      </c>
      <c r="AV625" s="184">
        <v>90.65540714545952</v>
      </c>
      <c r="AW625" s="184">
        <v>176.7935850274832</v>
      </c>
      <c r="AX625" s="195">
        <v>382.45465832191019</v>
      </c>
      <c r="AY625" s="188">
        <v>6.6222876522910497</v>
      </c>
      <c r="AZ625" s="188">
        <v>2</v>
      </c>
      <c r="BA625" s="188">
        <v>8.6222876522910497</v>
      </c>
      <c r="BB625" s="185">
        <v>1.2757635146952169</v>
      </c>
      <c r="BC625" s="181">
        <v>1</v>
      </c>
      <c r="BD625" s="181"/>
      <c r="BE625" s="181"/>
      <c r="BF625" s="181"/>
      <c r="BG625" s="181"/>
      <c r="BH625" s="181"/>
      <c r="BI625" s="181"/>
      <c r="BJ625" s="181"/>
      <c r="BK625" s="181"/>
      <c r="BL625" s="181"/>
      <c r="BM625" s="181"/>
      <c r="BN625" s="181"/>
      <c r="BO625" s="181"/>
      <c r="BP625" s="181"/>
      <c r="BQ625" s="181"/>
      <c r="BR625" s="192"/>
    </row>
    <row r="626" spans="20:70" x14ac:dyDescent="0.25">
      <c r="T626" s="182">
        <v>3759</v>
      </c>
      <c r="U626" s="183" t="s">
        <v>745</v>
      </c>
      <c r="V626" s="177">
        <v>45665.802083333336</v>
      </c>
      <c r="W626" s="183" t="s">
        <v>539</v>
      </c>
      <c r="X626" s="183" t="s">
        <v>497</v>
      </c>
      <c r="Y626" s="183">
        <v>4</v>
      </c>
      <c r="Z626" s="183" t="s">
        <v>520</v>
      </c>
      <c r="AA626" s="183" t="s">
        <v>622</v>
      </c>
      <c r="AB626" s="183" t="s">
        <v>622</v>
      </c>
      <c r="AC626" s="183" t="s">
        <v>1</v>
      </c>
      <c r="AD626" s="183" t="s">
        <v>1894</v>
      </c>
      <c r="AE626" s="183" t="s">
        <v>600</v>
      </c>
      <c r="AF626" s="183" t="s">
        <v>663</v>
      </c>
      <c r="AG626" s="183" t="s">
        <v>592</v>
      </c>
      <c r="AH626" s="183"/>
      <c r="AI626" s="183"/>
      <c r="AJ626" s="183" t="s">
        <v>688</v>
      </c>
      <c r="AK626" s="183" t="s">
        <v>424</v>
      </c>
      <c r="AL626" s="183" t="s">
        <v>444</v>
      </c>
      <c r="AM626" s="179" t="s">
        <v>874</v>
      </c>
      <c r="AN626" s="186">
        <v>37.749999999941792</v>
      </c>
      <c r="AO626" s="196" t="s">
        <v>410</v>
      </c>
      <c r="AP626" s="183" t="s">
        <v>55</v>
      </c>
      <c r="AQ626" s="183" t="s">
        <v>150</v>
      </c>
      <c r="AR626" s="183" t="s">
        <v>1948</v>
      </c>
      <c r="AS626" s="183" t="s">
        <v>295</v>
      </c>
      <c r="AT626" s="183" t="s">
        <v>1949</v>
      </c>
      <c r="AU626" s="186" t="e">
        <v>#N/A</v>
      </c>
      <c r="AV626" s="186" t="e">
        <v>#N/A</v>
      </c>
      <c r="AW626" s="186">
        <v>113.6350549923982</v>
      </c>
      <c r="AX626" s="197" t="e">
        <v>#N/A</v>
      </c>
      <c r="AY626" s="189" t="e">
        <v>#N/A</v>
      </c>
      <c r="AZ626" s="189">
        <v>2</v>
      </c>
      <c r="BA626" s="189" t="e">
        <v>#N/A</v>
      </c>
      <c r="BB626" s="187" t="e">
        <v>#N/A</v>
      </c>
      <c r="BC626" s="183">
        <v>4</v>
      </c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93"/>
    </row>
    <row r="627" spans="20:70" x14ac:dyDescent="0.25">
      <c r="T627" s="180">
        <v>3760</v>
      </c>
      <c r="U627" s="181" t="s">
        <v>745</v>
      </c>
      <c r="V627" s="176">
        <v>45665.802777777775</v>
      </c>
      <c r="W627" s="181" t="s">
        <v>539</v>
      </c>
      <c r="X627" s="181" t="s">
        <v>497</v>
      </c>
      <c r="Y627" s="181">
        <v>4</v>
      </c>
      <c r="Z627" s="181" t="s">
        <v>520</v>
      </c>
      <c r="AA627" s="181" t="s">
        <v>622</v>
      </c>
      <c r="AB627" s="181" t="s">
        <v>622</v>
      </c>
      <c r="AC627" s="181" t="s">
        <v>502</v>
      </c>
      <c r="AD627" s="181" t="s">
        <v>1894</v>
      </c>
      <c r="AE627" s="181" t="s">
        <v>600</v>
      </c>
      <c r="AF627" s="181" t="s">
        <v>663</v>
      </c>
      <c r="AG627" s="181" t="s">
        <v>490</v>
      </c>
      <c r="AH627" s="181"/>
      <c r="AI627" s="181"/>
      <c r="AJ627" s="181" t="s">
        <v>688</v>
      </c>
      <c r="AK627" s="181" t="s">
        <v>424</v>
      </c>
      <c r="AL627" s="181" t="s">
        <v>440</v>
      </c>
      <c r="AM627" s="178" t="s">
        <v>874</v>
      </c>
      <c r="AN627" s="184">
        <v>37.733333333395422</v>
      </c>
      <c r="AO627" s="194" t="s">
        <v>410</v>
      </c>
      <c r="AP627" s="181" t="s">
        <v>55</v>
      </c>
      <c r="AQ627" s="181" t="s">
        <v>123</v>
      </c>
      <c r="AR627" s="181" t="s">
        <v>1948</v>
      </c>
      <c r="AS627" s="181" t="s">
        <v>2018</v>
      </c>
      <c r="AT627" s="181" t="s">
        <v>1966</v>
      </c>
      <c r="AU627" s="184" t="e">
        <v>#N/A</v>
      </c>
      <c r="AV627" s="184" t="e">
        <v>#N/A</v>
      </c>
      <c r="AW627" s="184">
        <v>83.6870998237154</v>
      </c>
      <c r="AX627" s="195" t="e">
        <v>#N/A</v>
      </c>
      <c r="AY627" s="188" t="e">
        <v>#N/A</v>
      </c>
      <c r="AZ627" s="188">
        <v>2</v>
      </c>
      <c r="BA627" s="188" t="e">
        <v>#N/A</v>
      </c>
      <c r="BB627" s="185" t="e">
        <v>#N/A</v>
      </c>
      <c r="BC627" s="181">
        <v>4</v>
      </c>
      <c r="BD627" s="181"/>
      <c r="BE627" s="181"/>
      <c r="BF627" s="181"/>
      <c r="BG627" s="181"/>
      <c r="BH627" s="181"/>
      <c r="BI627" s="181"/>
      <c r="BJ627" s="181"/>
      <c r="BK627" s="181"/>
      <c r="BL627" s="181"/>
      <c r="BM627" s="181"/>
      <c r="BN627" s="181"/>
      <c r="BO627" s="181"/>
      <c r="BP627" s="181"/>
      <c r="BQ627" s="181"/>
      <c r="BR627" s="192"/>
    </row>
    <row r="628" spans="20:70" x14ac:dyDescent="0.25">
      <c r="T628" s="182">
        <v>3765</v>
      </c>
      <c r="U628" s="183" t="s">
        <v>718</v>
      </c>
      <c r="V628" s="177">
        <v>45665.843055555553</v>
      </c>
      <c r="W628" s="183" t="s">
        <v>811</v>
      </c>
      <c r="X628" s="183" t="s">
        <v>744</v>
      </c>
      <c r="Y628" s="183">
        <v>6</v>
      </c>
      <c r="Z628" s="183" t="s">
        <v>6</v>
      </c>
      <c r="AA628" s="183" t="s">
        <v>621</v>
      </c>
      <c r="AB628" s="183" t="s">
        <v>620</v>
      </c>
      <c r="AC628" s="183" t="s">
        <v>1</v>
      </c>
      <c r="AD628" s="183" t="s">
        <v>1894</v>
      </c>
      <c r="AE628" s="183" t="s">
        <v>604</v>
      </c>
      <c r="AF628" s="183" t="s">
        <v>1804</v>
      </c>
      <c r="AG628" s="183" t="s">
        <v>1887</v>
      </c>
      <c r="AH628" s="183"/>
      <c r="AI628" s="183"/>
      <c r="AJ628" s="183" t="s">
        <v>688</v>
      </c>
      <c r="AK628" s="183" t="s">
        <v>453</v>
      </c>
      <c r="AL628" s="183" t="s">
        <v>453</v>
      </c>
      <c r="AM628" s="179" t="s">
        <v>874</v>
      </c>
      <c r="AN628" s="186">
        <v>37.766666666662786</v>
      </c>
      <c r="AO628" s="196" t="s">
        <v>410</v>
      </c>
      <c r="AP628" s="183" t="s">
        <v>159</v>
      </c>
      <c r="AQ628" s="183" t="s">
        <v>59</v>
      </c>
      <c r="AR628" s="183" t="s">
        <v>2026</v>
      </c>
      <c r="AS628" s="183" t="s">
        <v>2027</v>
      </c>
      <c r="AT628" s="183" t="s">
        <v>1952</v>
      </c>
      <c r="AU628" s="186">
        <v>161.63928654965281</v>
      </c>
      <c r="AV628" s="186">
        <v>23.194943303475171</v>
      </c>
      <c r="AW628" s="186">
        <v>182.8669128167007</v>
      </c>
      <c r="AX628" s="197">
        <v>367.70114266982864</v>
      </c>
      <c r="AY628" s="189">
        <v>5.8458587467134517</v>
      </c>
      <c r="AZ628" s="189">
        <v>2</v>
      </c>
      <c r="BA628" s="189">
        <v>7.8458587467134517</v>
      </c>
      <c r="BB628" s="187">
        <v>1.4020135150416499</v>
      </c>
      <c r="BC628" s="183">
        <v>6</v>
      </c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93"/>
    </row>
    <row r="629" spans="20:70" x14ac:dyDescent="0.25">
      <c r="T629" s="180">
        <v>3767</v>
      </c>
      <c r="U629" s="181" t="s">
        <v>718</v>
      </c>
      <c r="V629" s="176">
        <v>45665.855555555558</v>
      </c>
      <c r="W629" s="181" t="s">
        <v>822</v>
      </c>
      <c r="X629" s="181" t="s">
        <v>719</v>
      </c>
      <c r="Y629" s="181">
        <v>4</v>
      </c>
      <c r="Z629" s="181" t="s">
        <v>7</v>
      </c>
      <c r="AA629" s="181" t="s">
        <v>620</v>
      </c>
      <c r="AB629" s="181" t="s">
        <v>621</v>
      </c>
      <c r="AC629" s="181" t="s">
        <v>1</v>
      </c>
      <c r="AD629" s="181" t="s">
        <v>1894</v>
      </c>
      <c r="AE629" s="181" t="s">
        <v>593</v>
      </c>
      <c r="AF629" s="181" t="s">
        <v>1857</v>
      </c>
      <c r="AG629" s="181" t="s">
        <v>640</v>
      </c>
      <c r="AH629" s="181"/>
      <c r="AI629" s="181"/>
      <c r="AJ629" s="181" t="s">
        <v>688</v>
      </c>
      <c r="AK629" s="181" t="s">
        <v>460</v>
      </c>
      <c r="AL629" s="181" t="s">
        <v>460</v>
      </c>
      <c r="AM629" s="178" t="s">
        <v>874</v>
      </c>
      <c r="AN629" s="184">
        <v>38.466666666674428</v>
      </c>
      <c r="AO629" s="194" t="s">
        <v>410</v>
      </c>
      <c r="AP629" s="181" t="s">
        <v>154</v>
      </c>
      <c r="AQ629" s="181" t="s">
        <v>132</v>
      </c>
      <c r="AR629" s="181" t="s">
        <v>1958</v>
      </c>
      <c r="AS629" s="181" t="s">
        <v>2090</v>
      </c>
      <c r="AT629" s="181" t="s">
        <v>2081</v>
      </c>
      <c r="AU629" s="184">
        <v>156.8837300723483</v>
      </c>
      <c r="AV629" s="184">
        <v>5.900644979487951</v>
      </c>
      <c r="AW629" s="184">
        <v>159.7428060043201</v>
      </c>
      <c r="AX629" s="195">
        <v>322.52718105615634</v>
      </c>
      <c r="AY629" s="188">
        <v>5.0100161835023069</v>
      </c>
      <c r="AZ629" s="188">
        <v>2</v>
      </c>
      <c r="BA629" s="188">
        <v>7.0100161835023069</v>
      </c>
      <c r="BB629" s="185">
        <v>1.5691832532267049</v>
      </c>
      <c r="BC629" s="181">
        <v>4</v>
      </c>
      <c r="BD629" s="181"/>
      <c r="BE629" s="181"/>
      <c r="BF629" s="181"/>
      <c r="BG629" s="181"/>
      <c r="BH629" s="181"/>
      <c r="BI629" s="181"/>
      <c r="BJ629" s="181"/>
      <c r="BK629" s="181"/>
      <c r="BL629" s="181"/>
      <c r="BM629" s="181"/>
      <c r="BN629" s="181"/>
      <c r="BO629" s="181"/>
      <c r="BP629" s="181"/>
      <c r="BQ629" s="181"/>
      <c r="BR629" s="192"/>
    </row>
    <row r="630" spans="20:70" x14ac:dyDescent="0.25">
      <c r="T630" s="182">
        <v>3769</v>
      </c>
      <c r="U630" s="183" t="s">
        <v>718</v>
      </c>
      <c r="V630" s="177">
        <v>45665.879166666666</v>
      </c>
      <c r="W630" s="183" t="s">
        <v>574</v>
      </c>
      <c r="X630" s="183" t="s">
        <v>744</v>
      </c>
      <c r="Y630" s="183">
        <v>1</v>
      </c>
      <c r="Z630" s="183" t="s">
        <v>516</v>
      </c>
      <c r="AA630" s="183" t="s">
        <v>620</v>
      </c>
      <c r="AB630" s="183" t="s">
        <v>624</v>
      </c>
      <c r="AC630" s="183" t="s">
        <v>1</v>
      </c>
      <c r="AD630" s="183" t="s">
        <v>1894</v>
      </c>
      <c r="AE630" s="183" t="s">
        <v>606</v>
      </c>
      <c r="AF630" s="183" t="s">
        <v>1708</v>
      </c>
      <c r="AG630" s="183" t="s">
        <v>2057</v>
      </c>
      <c r="AH630" s="183"/>
      <c r="AI630" s="183"/>
      <c r="AJ630" s="183" t="s">
        <v>688</v>
      </c>
      <c r="AK630" s="183" t="s">
        <v>424</v>
      </c>
      <c r="AL630" s="183" t="s">
        <v>451</v>
      </c>
      <c r="AM630" s="179" t="s">
        <v>874</v>
      </c>
      <c r="AN630" s="186">
        <v>41.900000000023283</v>
      </c>
      <c r="AO630" s="196" t="s">
        <v>410</v>
      </c>
      <c r="AP630" s="183" t="s">
        <v>66</v>
      </c>
      <c r="AQ630" s="183" t="s">
        <v>130</v>
      </c>
      <c r="AR630" s="183" t="s">
        <v>2091</v>
      </c>
      <c r="AS630" s="183" t="s">
        <v>2092</v>
      </c>
      <c r="AT630" s="183" t="s">
        <v>2093</v>
      </c>
      <c r="AU630" s="186">
        <v>50.943229058205581</v>
      </c>
      <c r="AV630" s="186">
        <v>61.969162021512581</v>
      </c>
      <c r="AW630" s="186">
        <v>102.1060589728686</v>
      </c>
      <c r="AX630" s="197">
        <v>215.01845005258676</v>
      </c>
      <c r="AY630" s="189">
        <v>3.812702361165238</v>
      </c>
      <c r="AZ630" s="189">
        <v>2</v>
      </c>
      <c r="BA630" s="189">
        <v>5.812702361165238</v>
      </c>
      <c r="BB630" s="187">
        <v>1.8924072344545257</v>
      </c>
      <c r="BC630" s="183">
        <v>1</v>
      </c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93"/>
    </row>
    <row r="631" spans="20:70" x14ac:dyDescent="0.25">
      <c r="T631" s="180">
        <v>3770</v>
      </c>
      <c r="U631" s="181" t="s">
        <v>718</v>
      </c>
      <c r="V631" s="176">
        <v>45665.890277777777</v>
      </c>
      <c r="W631" s="181" t="s">
        <v>2058</v>
      </c>
      <c r="X631" s="181" t="s">
        <v>744</v>
      </c>
      <c r="Y631" s="181">
        <v>5</v>
      </c>
      <c r="Z631" s="181" t="s">
        <v>564</v>
      </c>
      <c r="AA631" s="181" t="s">
        <v>624</v>
      </c>
      <c r="AB631" s="181" t="s">
        <v>621</v>
      </c>
      <c r="AC631" s="181" t="s">
        <v>1</v>
      </c>
      <c r="AD631" s="181" t="s">
        <v>1894</v>
      </c>
      <c r="AE631" s="181" t="s">
        <v>604</v>
      </c>
      <c r="AF631" s="181" t="s">
        <v>855</v>
      </c>
      <c r="AG631" s="181" t="s">
        <v>2059</v>
      </c>
      <c r="AH631" s="181"/>
      <c r="AI631" s="181"/>
      <c r="AJ631" s="181" t="s">
        <v>688</v>
      </c>
      <c r="AK631" s="181" t="s">
        <v>477</v>
      </c>
      <c r="AL631" s="181" t="s">
        <v>433</v>
      </c>
      <c r="AM631" s="178" t="s">
        <v>874</v>
      </c>
      <c r="AN631" s="184">
        <v>36.633333333302289</v>
      </c>
      <c r="AO631" s="194" t="s">
        <v>410</v>
      </c>
      <c r="AP631" s="181" t="s">
        <v>1230</v>
      </c>
      <c r="AQ631" s="181" t="s">
        <v>136</v>
      </c>
      <c r="AR631" s="181" t="s">
        <v>2038</v>
      </c>
      <c r="AS631" s="181" t="s">
        <v>2094</v>
      </c>
      <c r="AT631" s="181" t="s">
        <v>2095</v>
      </c>
      <c r="AU631" s="184" t="e">
        <v>#N/A</v>
      </c>
      <c r="AV631" s="184" t="e">
        <v>#N/A</v>
      </c>
      <c r="AW631" s="184">
        <v>59.684377038481962</v>
      </c>
      <c r="AX631" s="195" t="e">
        <v>#N/A</v>
      </c>
      <c r="AY631" s="188" t="e">
        <v>#N/A</v>
      </c>
      <c r="AZ631" s="188">
        <v>2</v>
      </c>
      <c r="BA631" s="188" t="e">
        <v>#N/A</v>
      </c>
      <c r="BB631" s="185" t="e">
        <v>#N/A</v>
      </c>
      <c r="BC631" s="181">
        <v>5</v>
      </c>
      <c r="BD631" s="181"/>
      <c r="BE631" s="181"/>
      <c r="BF631" s="181"/>
      <c r="BG631" s="181"/>
      <c r="BH631" s="181"/>
      <c r="BI631" s="181"/>
      <c r="BJ631" s="181"/>
      <c r="BK631" s="181"/>
      <c r="BL631" s="181"/>
      <c r="BM631" s="181"/>
      <c r="BN631" s="181"/>
      <c r="BO631" s="181"/>
      <c r="BP631" s="181"/>
      <c r="BQ631" s="181"/>
      <c r="BR631" s="192"/>
    </row>
    <row r="632" spans="20:70" x14ac:dyDescent="0.25">
      <c r="T632" s="182">
        <v>3771</v>
      </c>
      <c r="U632" s="183" t="s">
        <v>718</v>
      </c>
      <c r="V632" s="177">
        <v>45665.892361111109</v>
      </c>
      <c r="W632" s="183" t="s">
        <v>1832</v>
      </c>
      <c r="X632" s="183" t="s">
        <v>5</v>
      </c>
      <c r="Y632" s="183">
        <v>1</v>
      </c>
      <c r="Z632" s="183" t="s">
        <v>564</v>
      </c>
      <c r="AA632" s="183" t="s">
        <v>620</v>
      </c>
      <c r="AB632" s="183" t="s">
        <v>621</v>
      </c>
      <c r="AC632" s="183" t="s">
        <v>1</v>
      </c>
      <c r="AD632" s="183" t="s">
        <v>1894</v>
      </c>
      <c r="AE632" s="183" t="s">
        <v>617</v>
      </c>
      <c r="AF632" s="183" t="s">
        <v>855</v>
      </c>
      <c r="AG632" s="183" t="s">
        <v>1938</v>
      </c>
      <c r="AH632" s="183"/>
      <c r="AI632" s="183"/>
      <c r="AJ632" s="183" t="s">
        <v>688</v>
      </c>
      <c r="AK632" s="183" t="s">
        <v>477</v>
      </c>
      <c r="AL632" s="183" t="s">
        <v>1924</v>
      </c>
      <c r="AM632" s="179" t="s">
        <v>874</v>
      </c>
      <c r="AN632" s="186">
        <v>42.083333333430346</v>
      </c>
      <c r="AO632" s="196" t="s">
        <v>410</v>
      </c>
      <c r="AP632" s="183" t="s">
        <v>1230</v>
      </c>
      <c r="AQ632" s="183" t="s">
        <v>1925</v>
      </c>
      <c r="AR632" s="183" t="s">
        <v>2038</v>
      </c>
      <c r="AS632" s="183" t="s">
        <v>2039</v>
      </c>
      <c r="AT632" s="183" t="s">
        <v>2040</v>
      </c>
      <c r="AU632" s="186" t="e">
        <v>#N/A</v>
      </c>
      <c r="AV632" s="186" t="e">
        <v>#N/A</v>
      </c>
      <c r="AW632" s="186" t="e">
        <v>#N/A</v>
      </c>
      <c r="AX632" s="197" t="e">
        <v>#N/A</v>
      </c>
      <c r="AY632" s="189" t="e">
        <v>#N/A</v>
      </c>
      <c r="AZ632" s="189">
        <v>2</v>
      </c>
      <c r="BA632" s="189" t="e">
        <v>#N/A</v>
      </c>
      <c r="BB632" s="187" t="e">
        <v>#N/A</v>
      </c>
      <c r="BC632" s="183">
        <v>1</v>
      </c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93"/>
    </row>
    <row r="633" spans="20:70" x14ac:dyDescent="0.25">
      <c r="T633" s="180">
        <v>3772</v>
      </c>
      <c r="U633" s="181" t="s">
        <v>718</v>
      </c>
      <c r="V633" s="176">
        <v>45665.929861111108</v>
      </c>
      <c r="W633" s="181" t="s">
        <v>1832</v>
      </c>
      <c r="X633" s="181" t="s">
        <v>744</v>
      </c>
      <c r="Y633" s="181">
        <v>5</v>
      </c>
      <c r="Z633" s="181" t="s">
        <v>564</v>
      </c>
      <c r="AA633" s="181" t="s">
        <v>624</v>
      </c>
      <c r="AB633" s="181" t="s">
        <v>621</v>
      </c>
      <c r="AC633" s="181" t="s">
        <v>1</v>
      </c>
      <c r="AD633" s="181" t="s">
        <v>1894</v>
      </c>
      <c r="AE633" s="181" t="s">
        <v>604</v>
      </c>
      <c r="AF633" s="181" t="s">
        <v>855</v>
      </c>
      <c r="AG633" s="181" t="s">
        <v>1938</v>
      </c>
      <c r="AH633" s="181"/>
      <c r="AI633" s="181"/>
      <c r="AJ633" s="181" t="s">
        <v>688</v>
      </c>
      <c r="AK633" s="181" t="s">
        <v>477</v>
      </c>
      <c r="AL633" s="181" t="s">
        <v>1924</v>
      </c>
      <c r="AM633" s="178" t="s">
        <v>874</v>
      </c>
      <c r="AN633" s="184">
        <v>35.683333333348855</v>
      </c>
      <c r="AO633" s="194" t="s">
        <v>410</v>
      </c>
      <c r="AP633" s="181" t="s">
        <v>1230</v>
      </c>
      <c r="AQ633" s="181" t="s">
        <v>1925</v>
      </c>
      <c r="AR633" s="181" t="s">
        <v>2038</v>
      </c>
      <c r="AS633" s="181" t="s">
        <v>2039</v>
      </c>
      <c r="AT633" s="181" t="s">
        <v>2040</v>
      </c>
      <c r="AU633" s="184" t="e">
        <v>#N/A</v>
      </c>
      <c r="AV633" s="184" t="e">
        <v>#N/A</v>
      </c>
      <c r="AW633" s="184" t="e">
        <v>#N/A</v>
      </c>
      <c r="AX633" s="195" t="e">
        <v>#N/A</v>
      </c>
      <c r="AY633" s="188" t="e">
        <v>#N/A</v>
      </c>
      <c r="AZ633" s="188">
        <v>2</v>
      </c>
      <c r="BA633" s="188" t="e">
        <v>#N/A</v>
      </c>
      <c r="BB633" s="185" t="e">
        <v>#N/A</v>
      </c>
      <c r="BC633" s="181">
        <v>5</v>
      </c>
      <c r="BD633" s="181"/>
      <c r="BE633" s="181"/>
      <c r="BF633" s="181"/>
      <c r="BG633" s="181"/>
      <c r="BH633" s="181"/>
      <c r="BI633" s="181"/>
      <c r="BJ633" s="181"/>
      <c r="BK633" s="181"/>
      <c r="BL633" s="181"/>
      <c r="BM633" s="181"/>
      <c r="BN633" s="181"/>
      <c r="BO633" s="181"/>
      <c r="BP633" s="181"/>
      <c r="BQ633" s="181"/>
      <c r="BR633" s="192"/>
    </row>
    <row r="634" spans="20:70" x14ac:dyDescent="0.25">
      <c r="T634" s="182">
        <v>3774</v>
      </c>
      <c r="U634" s="183" t="s">
        <v>742</v>
      </c>
      <c r="V634" s="177">
        <v>45666.002083333333</v>
      </c>
      <c r="W634" s="183" t="s">
        <v>2061</v>
      </c>
      <c r="X634" s="183" t="s">
        <v>491</v>
      </c>
      <c r="Y634" s="183">
        <v>1</v>
      </c>
      <c r="Z634" s="183" t="s">
        <v>532</v>
      </c>
      <c r="AA634" s="183" t="s">
        <v>620</v>
      </c>
      <c r="AB634" s="183" t="s">
        <v>621</v>
      </c>
      <c r="AC634" s="183" t="s">
        <v>1</v>
      </c>
      <c r="AD634" s="183" t="s">
        <v>1894</v>
      </c>
      <c r="AE634" s="183" t="s">
        <v>598</v>
      </c>
      <c r="AF634" s="183" t="s">
        <v>1831</v>
      </c>
      <c r="AG634" s="183" t="s">
        <v>2062</v>
      </c>
      <c r="AH634" s="183"/>
      <c r="AI634" s="183"/>
      <c r="AJ634" s="183" t="s">
        <v>688</v>
      </c>
      <c r="AK634" s="183" t="s">
        <v>452</v>
      </c>
      <c r="AL634" s="183" t="s">
        <v>452</v>
      </c>
      <c r="AM634" s="179" t="s">
        <v>874</v>
      </c>
      <c r="AN634" s="186">
        <v>40.950000000069849</v>
      </c>
      <c r="AO634" s="196" t="s">
        <v>410</v>
      </c>
      <c r="AP634" s="183" t="s">
        <v>30</v>
      </c>
      <c r="AQ634" s="183" t="s">
        <v>153</v>
      </c>
      <c r="AR634" s="183" t="s">
        <v>2096</v>
      </c>
      <c r="AS634" s="183" t="s">
        <v>2097</v>
      </c>
      <c r="AT634" s="183" t="s">
        <v>2098</v>
      </c>
      <c r="AU634" s="186">
        <v>171.27057504782661</v>
      </c>
      <c r="AV634" s="186">
        <v>49.994499628260009</v>
      </c>
      <c r="AW634" s="186">
        <v>148.32366519305251</v>
      </c>
      <c r="AX634" s="197">
        <v>369.58873986913909</v>
      </c>
      <c r="AY634" s="189">
        <v>6.0931756329680589</v>
      </c>
      <c r="AZ634" s="189">
        <v>2</v>
      </c>
      <c r="BA634" s="189">
        <v>8.0931756329680589</v>
      </c>
      <c r="BB634" s="187">
        <v>1.3591698115620783</v>
      </c>
      <c r="BC634" s="183">
        <v>1</v>
      </c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93"/>
    </row>
    <row r="635" spans="20:70" x14ac:dyDescent="0.25">
      <c r="T635" s="180">
        <v>3776</v>
      </c>
      <c r="U635" s="181" t="s">
        <v>718</v>
      </c>
      <c r="V635" s="176">
        <v>45666.384722222225</v>
      </c>
      <c r="W635" s="181" t="s">
        <v>1845</v>
      </c>
      <c r="X635" s="181" t="s">
        <v>744</v>
      </c>
      <c r="Y635" s="181">
        <v>2</v>
      </c>
      <c r="Z635" s="181" t="s">
        <v>492</v>
      </c>
      <c r="AA635" s="181" t="s">
        <v>621</v>
      </c>
      <c r="AB635" s="181" t="s">
        <v>621</v>
      </c>
      <c r="AC635" s="181" t="s">
        <v>1</v>
      </c>
      <c r="AD635" s="181" t="s">
        <v>1894</v>
      </c>
      <c r="AE635" s="181" t="s">
        <v>601</v>
      </c>
      <c r="AF635" s="181" t="s">
        <v>696</v>
      </c>
      <c r="AG635" s="181" t="s">
        <v>1765</v>
      </c>
      <c r="AH635" s="181"/>
      <c r="AI635" s="181"/>
      <c r="AJ635" s="181" t="s">
        <v>688</v>
      </c>
      <c r="AK635" s="181" t="s">
        <v>441</v>
      </c>
      <c r="AL635" s="181" t="s">
        <v>432</v>
      </c>
      <c r="AM635" s="178" t="s">
        <v>874</v>
      </c>
      <c r="AN635" s="184">
        <v>19.766666666662786</v>
      </c>
      <c r="AO635" s="194" t="s">
        <v>410</v>
      </c>
      <c r="AP635" s="181" t="s">
        <v>120</v>
      </c>
      <c r="AQ635" s="181" t="s">
        <v>108</v>
      </c>
      <c r="AR635" s="181" t="s">
        <v>1961</v>
      </c>
      <c r="AS635" s="181" t="s">
        <v>276</v>
      </c>
      <c r="AT635" s="181" t="s">
        <v>1954</v>
      </c>
      <c r="AU635" s="184" t="e">
        <v>#N/A</v>
      </c>
      <c r="AV635" s="184" t="e">
        <v>#N/A</v>
      </c>
      <c r="AW635" s="184">
        <v>72.774928224793584</v>
      </c>
      <c r="AX635" s="195" t="e">
        <v>#N/A</v>
      </c>
      <c r="AY635" s="188" t="e">
        <v>#N/A</v>
      </c>
      <c r="AZ635" s="188">
        <v>2</v>
      </c>
      <c r="BA635" s="188" t="e">
        <v>#N/A</v>
      </c>
      <c r="BB635" s="185" t="e">
        <v>#N/A</v>
      </c>
      <c r="BC635" s="181">
        <v>2</v>
      </c>
      <c r="BD635" s="181"/>
      <c r="BE635" s="181"/>
      <c r="BF635" s="181"/>
      <c r="BG635" s="181"/>
      <c r="BH635" s="181"/>
      <c r="BI635" s="181"/>
      <c r="BJ635" s="181"/>
      <c r="BK635" s="181"/>
      <c r="BL635" s="181"/>
      <c r="BM635" s="181"/>
      <c r="BN635" s="181"/>
      <c r="BO635" s="181"/>
      <c r="BP635" s="181"/>
      <c r="BQ635" s="181"/>
      <c r="BR635" s="192"/>
    </row>
    <row r="636" spans="20:70" x14ac:dyDescent="0.25">
      <c r="T636" s="182">
        <v>3777</v>
      </c>
      <c r="U636" s="183" t="s">
        <v>718</v>
      </c>
      <c r="V636" s="177">
        <v>45666.38958333333</v>
      </c>
      <c r="W636" s="183" t="s">
        <v>2063</v>
      </c>
      <c r="X636" s="183" t="s">
        <v>719</v>
      </c>
      <c r="Y636" s="183">
        <v>1</v>
      </c>
      <c r="Z636" s="183" t="s">
        <v>8</v>
      </c>
      <c r="AA636" s="183" t="s">
        <v>620</v>
      </c>
      <c r="AB636" s="183" t="s">
        <v>621</v>
      </c>
      <c r="AC636" s="183" t="s">
        <v>1</v>
      </c>
      <c r="AD636" s="183" t="s">
        <v>1894</v>
      </c>
      <c r="AE636" s="183" t="s">
        <v>602</v>
      </c>
      <c r="AF636" s="183" t="s">
        <v>827</v>
      </c>
      <c r="AG636" s="183" t="s">
        <v>1717</v>
      </c>
      <c r="AH636" s="183" t="s">
        <v>2064</v>
      </c>
      <c r="AI636" s="183"/>
      <c r="AJ636" s="183" t="s">
        <v>688</v>
      </c>
      <c r="AK636" s="183" t="s">
        <v>472</v>
      </c>
      <c r="AL636" s="183" t="s">
        <v>469</v>
      </c>
      <c r="AM636" s="179" t="s">
        <v>874</v>
      </c>
      <c r="AN636" s="186">
        <v>32.650000000081491</v>
      </c>
      <c r="AO636" s="196" t="s">
        <v>410</v>
      </c>
      <c r="AP636" s="183" t="s">
        <v>77</v>
      </c>
      <c r="AQ636" s="183" t="s">
        <v>1741</v>
      </c>
      <c r="AR636" s="183" t="s">
        <v>423</v>
      </c>
      <c r="AS636" s="183" t="s">
        <v>1802</v>
      </c>
      <c r="AT636" s="183" t="s">
        <v>2099</v>
      </c>
      <c r="AU636" s="186">
        <v>179.5782194412385</v>
      </c>
      <c r="AV636" s="186">
        <v>118.9054649762852</v>
      </c>
      <c r="AW636" s="186">
        <v>253.4661794168909</v>
      </c>
      <c r="AX636" s="197">
        <v>551.9498638344146</v>
      </c>
      <c r="AY636" s="189">
        <v>9.4599971673951266</v>
      </c>
      <c r="AZ636" s="189">
        <v>2</v>
      </c>
      <c r="BA636" s="189">
        <v>11.459997167395127</v>
      </c>
      <c r="BB636" s="187">
        <v>0.95986062119597504</v>
      </c>
      <c r="BC636" s="183">
        <v>1</v>
      </c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93"/>
    </row>
    <row r="637" spans="20:70" x14ac:dyDescent="0.25">
      <c r="T637" s="180">
        <v>3783</v>
      </c>
      <c r="U637" s="181" t="s">
        <v>717</v>
      </c>
      <c r="V637" s="176">
        <v>45666.489583333336</v>
      </c>
      <c r="W637" s="181" t="s">
        <v>569</v>
      </c>
      <c r="X637" s="181" t="s">
        <v>491</v>
      </c>
      <c r="Y637" s="181">
        <v>1</v>
      </c>
      <c r="Z637" s="181" t="s">
        <v>6</v>
      </c>
      <c r="AA637" s="181" t="s">
        <v>620</v>
      </c>
      <c r="AB637" s="181" t="s">
        <v>624</v>
      </c>
      <c r="AC637" s="181" t="s">
        <v>531</v>
      </c>
      <c r="AD637" s="181" t="s">
        <v>1894</v>
      </c>
      <c r="AE637" s="181" t="s">
        <v>593</v>
      </c>
      <c r="AF637" s="181" t="s">
        <v>517</v>
      </c>
      <c r="AG637" s="181" t="s">
        <v>578</v>
      </c>
      <c r="AH637" s="181"/>
      <c r="AI637" s="181" t="s">
        <v>514</v>
      </c>
      <c r="AJ637" s="181" t="s">
        <v>688</v>
      </c>
      <c r="AK637" s="181" t="s">
        <v>458</v>
      </c>
      <c r="AL637" s="181" t="s">
        <v>453</v>
      </c>
      <c r="AM637" s="178" t="s">
        <v>874</v>
      </c>
      <c r="AN637" s="184">
        <v>23.25</v>
      </c>
      <c r="AO637" s="194" t="s">
        <v>410</v>
      </c>
      <c r="AP637" s="181" t="s">
        <v>119</v>
      </c>
      <c r="AQ637" s="181" t="s">
        <v>139</v>
      </c>
      <c r="AR637" s="181" t="s">
        <v>1971</v>
      </c>
      <c r="AS637" s="181" t="s">
        <v>2075</v>
      </c>
      <c r="AT637" s="181" t="s">
        <v>1955</v>
      </c>
      <c r="AU637" s="184">
        <v>182.6802386806628</v>
      </c>
      <c r="AV637" s="184">
        <v>103.2374983242229</v>
      </c>
      <c r="AW637" s="184">
        <v>176.7935850274832</v>
      </c>
      <c r="AX637" s="195">
        <v>462.71132203236891</v>
      </c>
      <c r="AY637" s="188">
        <v>7.9594841262156359</v>
      </c>
      <c r="AZ637" s="188">
        <v>2</v>
      </c>
      <c r="BA637" s="188">
        <v>9.9594841262156351</v>
      </c>
      <c r="BB637" s="185">
        <v>1.1044748764693033</v>
      </c>
      <c r="BC637" s="181">
        <v>1</v>
      </c>
      <c r="BD637" s="181"/>
      <c r="BE637" s="181"/>
      <c r="BF637" s="181"/>
      <c r="BG637" s="181"/>
      <c r="BH637" s="181"/>
      <c r="BI637" s="181"/>
      <c r="BJ637" s="181"/>
      <c r="BK637" s="181"/>
      <c r="BL637" s="181"/>
      <c r="BM637" s="181"/>
      <c r="BN637" s="181"/>
      <c r="BO637" s="181"/>
      <c r="BP637" s="181"/>
      <c r="BQ637" s="181"/>
      <c r="BR637" s="192"/>
    </row>
    <row r="638" spans="20:70" x14ac:dyDescent="0.25">
      <c r="T638" s="182">
        <v>3786</v>
      </c>
      <c r="U638" s="183" t="s">
        <v>717</v>
      </c>
      <c r="V638" s="183">
        <v>45666.519444444442</v>
      </c>
      <c r="W638" s="183" t="s">
        <v>569</v>
      </c>
      <c r="X638" s="183" t="s">
        <v>500</v>
      </c>
      <c r="Y638" s="183">
        <v>3</v>
      </c>
      <c r="Z638" s="183" t="s">
        <v>6</v>
      </c>
      <c r="AA638" s="183" t="s">
        <v>624</v>
      </c>
      <c r="AB638" s="183" t="s">
        <v>624</v>
      </c>
      <c r="AC638" s="183" t="s">
        <v>531</v>
      </c>
      <c r="AD638" s="183" t="s">
        <v>1894</v>
      </c>
      <c r="AE638" s="183" t="s">
        <v>593</v>
      </c>
      <c r="AF638" s="183" t="s">
        <v>517</v>
      </c>
      <c r="AG638" s="183" t="s">
        <v>578</v>
      </c>
      <c r="AH638" s="183"/>
      <c r="AI638" s="183" t="s">
        <v>514</v>
      </c>
      <c r="AJ638" s="183" t="s">
        <v>688</v>
      </c>
      <c r="AK638" s="183" t="s">
        <v>458</v>
      </c>
      <c r="AL638" s="183" t="s">
        <v>453</v>
      </c>
      <c r="AM638" s="179" t="s">
        <v>874</v>
      </c>
      <c r="AN638" s="186">
        <v>22.533333333441988</v>
      </c>
      <c r="AO638" s="196" t="s">
        <v>410</v>
      </c>
      <c r="AP638" s="183" t="s">
        <v>119</v>
      </c>
      <c r="AQ638" s="183" t="s">
        <v>139</v>
      </c>
      <c r="AR638" s="183" t="s">
        <v>1971</v>
      </c>
      <c r="AS638" s="183" t="s">
        <v>2075</v>
      </c>
      <c r="AT638" s="183" t="s">
        <v>1955</v>
      </c>
      <c r="AU638" s="186">
        <v>182.6802386806628</v>
      </c>
      <c r="AV638" s="186">
        <v>103.2374983242229</v>
      </c>
      <c r="AW638" s="186">
        <v>176.7935850274832</v>
      </c>
      <c r="AX638" s="197">
        <v>462.71132203236891</v>
      </c>
      <c r="AY638" s="189">
        <v>7.9594841262156359</v>
      </c>
      <c r="AZ638" s="189">
        <v>2</v>
      </c>
      <c r="BA638" s="189">
        <v>9.9594841262156351</v>
      </c>
      <c r="BB638" s="187">
        <v>1.1044748764693033</v>
      </c>
      <c r="BC638" s="183">
        <v>3</v>
      </c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93"/>
    </row>
    <row r="639" spans="20:70" x14ac:dyDescent="0.25">
      <c r="T639" s="180">
        <v>3794</v>
      </c>
      <c r="U639" s="181" t="s">
        <v>742</v>
      </c>
      <c r="V639" s="181">
        <v>45666.579861111109</v>
      </c>
      <c r="W639" s="181" t="s">
        <v>2061</v>
      </c>
      <c r="X639" s="181" t="s">
        <v>491</v>
      </c>
      <c r="Y639" s="181">
        <v>1</v>
      </c>
      <c r="Z639" s="181" t="s">
        <v>532</v>
      </c>
      <c r="AA639" s="181" t="s">
        <v>620</v>
      </c>
      <c r="AB639" s="181" t="s">
        <v>624</v>
      </c>
      <c r="AC639" s="181" t="s">
        <v>502</v>
      </c>
      <c r="AD639" s="181" t="s">
        <v>1894</v>
      </c>
      <c r="AE639" s="181" t="s">
        <v>598</v>
      </c>
      <c r="AF639" s="181" t="s">
        <v>1831</v>
      </c>
      <c r="AG639" s="181" t="s">
        <v>2062</v>
      </c>
      <c r="AH639" s="181"/>
      <c r="AI639" s="181"/>
      <c r="AJ639" s="181" t="s">
        <v>687</v>
      </c>
      <c r="AK639" s="181" t="s">
        <v>452</v>
      </c>
      <c r="AL639" s="181" t="s">
        <v>452</v>
      </c>
      <c r="AM639" s="178" t="s">
        <v>874</v>
      </c>
      <c r="AN639" s="184">
        <v>27.083333333430346</v>
      </c>
      <c r="AO639" s="194" t="s">
        <v>410</v>
      </c>
      <c r="AP639" s="181" t="s">
        <v>30</v>
      </c>
      <c r="AQ639" s="181" t="s">
        <v>153</v>
      </c>
      <c r="AR639" s="181" t="s">
        <v>2096</v>
      </c>
      <c r="AS639" s="181" t="s">
        <v>2097</v>
      </c>
      <c r="AT639" s="181" t="s">
        <v>2098</v>
      </c>
      <c r="AU639" s="184">
        <v>171.27057504782661</v>
      </c>
      <c r="AV639" s="184">
        <v>49.994499628260009</v>
      </c>
      <c r="AW639" s="184">
        <v>148.32366519305251</v>
      </c>
      <c r="AX639" s="195">
        <v>369.58873986913909</v>
      </c>
      <c r="AY639" s="188">
        <v>6.0931756329680589</v>
      </c>
      <c r="AZ639" s="188">
        <v>2</v>
      </c>
      <c r="BA639" s="188">
        <v>8.0931756329680589</v>
      </c>
      <c r="BB639" s="185">
        <v>1.3591698115620783</v>
      </c>
      <c r="BC639" s="181">
        <v>1</v>
      </c>
      <c r="BD639" s="181"/>
      <c r="BE639" s="181"/>
      <c r="BF639" s="181"/>
      <c r="BG639" s="181"/>
      <c r="BH639" s="181"/>
      <c r="BI639" s="181"/>
      <c r="BJ639" s="181"/>
      <c r="BK639" s="181"/>
      <c r="BL639" s="181"/>
      <c r="BM639" s="181"/>
      <c r="BN639" s="181"/>
      <c r="BO639" s="181"/>
      <c r="BP639" s="181"/>
      <c r="BQ639" s="181"/>
      <c r="BR639" s="192"/>
    </row>
  </sheetData>
  <autoFilter ref="A1:CL564" xr:uid="{C86AF9E6-1250-49A5-89BF-F544E5207DFC}"/>
  <pageMargins left="0.511811024" right="0.511811024" top="0.78740157499999996" bottom="0.78740157499999996" header="0.31496062000000002" footer="0.31496062000000002"/>
  <pageSetup paperSize="9" orientation="portrait" horizontalDpi="200" verticalDpi="200" r:id="rId1"/>
  <ignoredErrors>
    <ignoredError sqref="W43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A97BEC-9C69-4622-B95D-F7305D1CD7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BD</vt:lpstr>
      <vt:lpstr>Aderencia</vt:lpstr>
      <vt:lpstr>Programação 2024</vt:lpstr>
    </vt:vector>
  </TitlesOfParts>
  <Company>BRACELL CELULOSE SP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Luis Serpe</dc:creator>
  <cp:lastModifiedBy>Socrates Luis dos Santos</cp:lastModifiedBy>
  <cp:lastPrinted>2025-02-07T15:39:26Z</cp:lastPrinted>
  <dcterms:created xsi:type="dcterms:W3CDTF">2024-05-08T18:53:04Z</dcterms:created>
  <dcterms:modified xsi:type="dcterms:W3CDTF">2025-02-08T19:55:29Z</dcterms:modified>
</cp:coreProperties>
</file>